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pr-ureg-docs\ofreg ni\zArchive of Wholesale Markets\00 - I-SEM (018)\10 - I-SEM Detailed Design\Capacity Remuneration Mechanism (CRM)\T-4 Auction 2030-31\07 Exception Application Briefing Note\"/>
    </mc:Choice>
  </mc:AlternateContent>
  <xr:revisionPtr revIDLastSave="0" documentId="13_ncr:1_{EB12634A-94D7-4D94-BF9B-27EA4A96847E}" xr6:coauthVersionLast="47" xr6:coauthVersionMax="47" xr10:uidLastSave="{00000000-0000-0000-0000-000000000000}"/>
  <workbookProtection workbookAlgorithmName="SHA-512" workbookHashValue="WesgwSGVo+jZpOrMHgrel3Dwo0Eit5J0NnHobhM8gHq3RZEi40zZK95FsNXquyqPKRMaWIGoJMIuy9MR21DDjQ==" workbookSaltValue="TTCjuMZjkA2VnpP40Dl0bQ==" workbookSpinCount="100000" lockStructure="1"/>
  <bookViews>
    <workbookView xWindow="-28920" yWindow="-120" windowWidth="29040" windowHeight="15720" xr2:uid="{00000000-000D-0000-FFFF-FFFF00000000}"/>
  </bookViews>
  <sheets>
    <sheet name="Unit and Contact details" sheetId="1" r:id="rId1"/>
    <sheet name="USPC Submission &amp; Historic Cost" sheetId="3" r:id="rId2"/>
    <sheet name="UFI for CY203031" sheetId="15" r:id="rId3"/>
    <sheet name="Support info UFI CY203031" sheetId="16" r:id="rId4"/>
    <sheet name="UFI for CY202930" sheetId="6" r:id="rId5"/>
    <sheet name="Support info UFI CY202930" sheetId="7" r:id="rId6"/>
    <sheet name="UFI for CY202829" sheetId="9" r:id="rId7"/>
    <sheet name="Support info UFI CY202829" sheetId="8" r:id="rId8"/>
    <sheet name="UFI for CY202728" sheetId="10" r:id="rId9"/>
    <sheet name="Support info UFI CY202728" sheetId="11" r:id="rId10"/>
    <sheet name="UFI for CY202627" sheetId="12" r:id="rId11"/>
    <sheet name="Support info UFI CY202627" sheetId="13" r:id="rId12"/>
    <sheet name="Fixed inputs" sheetId="14" r:id="rId13"/>
  </sheets>
  <definedNames>
    <definedName name="_xlnm._FilterDatabase" localSheetId="5" hidden="1">'Support info UFI CY202930'!$B$11:$AV$511</definedName>
    <definedName name="_xlnm._FilterDatabase" localSheetId="3" hidden="1">'Support info UFI CY203031'!$B$11:$AV$511</definedName>
  </definedName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3" l="1"/>
  <c r="K12" i="16"/>
  <c r="D2" i="1"/>
  <c r="C4" i="15"/>
  <c r="R109" i="6"/>
  <c r="R108" i="6"/>
  <c r="R107" i="6"/>
  <c r="R106" i="6"/>
  <c r="R105" i="6"/>
  <c r="R104" i="6"/>
  <c r="R103" i="6"/>
  <c r="R102" i="6"/>
  <c r="R101" i="6"/>
  <c r="R100" i="6"/>
  <c r="R109" i="9"/>
  <c r="R108" i="9"/>
  <c r="R107" i="9"/>
  <c r="R106" i="9"/>
  <c r="R105" i="9"/>
  <c r="R104" i="9"/>
  <c r="R103" i="9"/>
  <c r="R102" i="9"/>
  <c r="R101" i="9"/>
  <c r="R100" i="9"/>
  <c r="R109" i="10"/>
  <c r="R108" i="10"/>
  <c r="R107" i="10"/>
  <c r="R106" i="10"/>
  <c r="R105" i="10"/>
  <c r="R104" i="10"/>
  <c r="R103" i="10"/>
  <c r="R102" i="10"/>
  <c r="R101" i="10"/>
  <c r="R100" i="10"/>
  <c r="R109" i="12"/>
  <c r="R108" i="12"/>
  <c r="R107" i="12"/>
  <c r="R106" i="12"/>
  <c r="R105" i="12"/>
  <c r="R104" i="12"/>
  <c r="R103" i="12"/>
  <c r="R102" i="12"/>
  <c r="R101" i="12"/>
  <c r="R100" i="12"/>
  <c r="K11" i="12"/>
  <c r="L11" i="12"/>
  <c r="M11" i="12"/>
  <c r="N11" i="12"/>
  <c r="O11" i="12"/>
  <c r="P11" i="12"/>
  <c r="Q11" i="12"/>
  <c r="R11" i="12"/>
  <c r="K9" i="12"/>
  <c r="L9" i="12"/>
  <c r="M9" i="12"/>
  <c r="N9" i="12"/>
  <c r="O9" i="12"/>
  <c r="P9" i="12"/>
  <c r="Q9" i="12"/>
  <c r="R9" i="12"/>
  <c r="G11" i="10"/>
  <c r="H11" i="10"/>
  <c r="I11" i="10"/>
  <c r="J11" i="10"/>
  <c r="K11" i="10"/>
  <c r="L11" i="10"/>
  <c r="M11" i="10"/>
  <c r="N11" i="10"/>
  <c r="O11" i="10"/>
  <c r="P11" i="10"/>
  <c r="Q11" i="10"/>
  <c r="R11" i="10"/>
  <c r="G9" i="10"/>
  <c r="H9" i="10"/>
  <c r="I9" i="10"/>
  <c r="J9" i="10"/>
  <c r="K9" i="10"/>
  <c r="L9" i="10"/>
  <c r="M9" i="10"/>
  <c r="N9" i="10"/>
  <c r="O9" i="10"/>
  <c r="P9" i="10"/>
  <c r="Q9" i="10"/>
  <c r="R9" i="10"/>
  <c r="J11" i="9"/>
  <c r="K11" i="9"/>
  <c r="L11" i="9"/>
  <c r="M11" i="9"/>
  <c r="N11" i="9"/>
  <c r="O11" i="9"/>
  <c r="P11" i="9"/>
  <c r="Q11" i="9"/>
  <c r="R11" i="9"/>
  <c r="J9" i="9"/>
  <c r="K9" i="9"/>
  <c r="L9" i="9"/>
  <c r="M9" i="9"/>
  <c r="N9" i="9"/>
  <c r="O9" i="9"/>
  <c r="P9" i="9"/>
  <c r="Q9" i="9"/>
  <c r="R9" i="9"/>
  <c r="M11" i="6"/>
  <c r="N11" i="6"/>
  <c r="O11" i="6"/>
  <c r="P11" i="6"/>
  <c r="Q11" i="6"/>
  <c r="R11" i="6"/>
  <c r="M9" i="6"/>
  <c r="N9" i="6"/>
  <c r="O9" i="6"/>
  <c r="P9" i="6"/>
  <c r="Q9" i="6"/>
  <c r="R9" i="6"/>
  <c r="M11" i="15"/>
  <c r="N11" i="15"/>
  <c r="O11" i="15"/>
  <c r="P11" i="15"/>
  <c r="Q11" i="15"/>
  <c r="R11" i="15"/>
  <c r="M9" i="15"/>
  <c r="N9" i="15"/>
  <c r="O9" i="15"/>
  <c r="P9" i="15"/>
  <c r="Q9" i="15"/>
  <c r="R9" i="15"/>
  <c r="AT13" i="13"/>
  <c r="AT14" i="13"/>
  <c r="AT15" i="13"/>
  <c r="AT16" i="13"/>
  <c r="AT17" i="13"/>
  <c r="AT18" i="13"/>
  <c r="AT19" i="13"/>
  <c r="AT20" i="13"/>
  <c r="AT21" i="13"/>
  <c r="AT22" i="13"/>
  <c r="AT23" i="13"/>
  <c r="AT24" i="13"/>
  <c r="AT25" i="13"/>
  <c r="AT26" i="13"/>
  <c r="AT27" i="13"/>
  <c r="AT28" i="13"/>
  <c r="AT29" i="13"/>
  <c r="AT30" i="13"/>
  <c r="AT31" i="13"/>
  <c r="AT32" i="13"/>
  <c r="AT33" i="13"/>
  <c r="AT34" i="13"/>
  <c r="AT35" i="13"/>
  <c r="AT36" i="13"/>
  <c r="AT37" i="13"/>
  <c r="AT38" i="13"/>
  <c r="AT39" i="13"/>
  <c r="AT40" i="13"/>
  <c r="AT41" i="13"/>
  <c r="AT42" i="13"/>
  <c r="AT43" i="13"/>
  <c r="AT44" i="13"/>
  <c r="AT45" i="13"/>
  <c r="AT46" i="13"/>
  <c r="AT47" i="13"/>
  <c r="AT48" i="13"/>
  <c r="AT49" i="13"/>
  <c r="AT50" i="13"/>
  <c r="AT51" i="13"/>
  <c r="AT52" i="13"/>
  <c r="AT53" i="13"/>
  <c r="AT54" i="13"/>
  <c r="AT55" i="13"/>
  <c r="AT56" i="13"/>
  <c r="AT57" i="13"/>
  <c r="AT58" i="13"/>
  <c r="AT59" i="13"/>
  <c r="AT60" i="13"/>
  <c r="AT61" i="13"/>
  <c r="AT62" i="13"/>
  <c r="AT63" i="13"/>
  <c r="AT64" i="13"/>
  <c r="AT65" i="13"/>
  <c r="AT66" i="13"/>
  <c r="AT67" i="13"/>
  <c r="AT68" i="13"/>
  <c r="AT69" i="13"/>
  <c r="AT70" i="13"/>
  <c r="AT71" i="13"/>
  <c r="AT72" i="13"/>
  <c r="AT73" i="13"/>
  <c r="AT74" i="13"/>
  <c r="AT75" i="13"/>
  <c r="AT76" i="13"/>
  <c r="AT77" i="13"/>
  <c r="AT78" i="13"/>
  <c r="AT79" i="13"/>
  <c r="AT80" i="13"/>
  <c r="AT81" i="13"/>
  <c r="AT82" i="13"/>
  <c r="AT83" i="13"/>
  <c r="AT84" i="13"/>
  <c r="AT85" i="13"/>
  <c r="AT86" i="13"/>
  <c r="AT87" i="13"/>
  <c r="AT88" i="13"/>
  <c r="AT89" i="13"/>
  <c r="AT90" i="13"/>
  <c r="AT91" i="13"/>
  <c r="AT92" i="13"/>
  <c r="AT93" i="13"/>
  <c r="AT94" i="13"/>
  <c r="AT95" i="13"/>
  <c r="AT96" i="13"/>
  <c r="AT97" i="13"/>
  <c r="AT98" i="13"/>
  <c r="AT99" i="13"/>
  <c r="AT100" i="13"/>
  <c r="AT101" i="13"/>
  <c r="AT102" i="13"/>
  <c r="AT103" i="13"/>
  <c r="AT104" i="13"/>
  <c r="AT105" i="13"/>
  <c r="AT106" i="13"/>
  <c r="AT107" i="13"/>
  <c r="AT108" i="13"/>
  <c r="AT109" i="13"/>
  <c r="AT110" i="13"/>
  <c r="AT111" i="13"/>
  <c r="AT112" i="13"/>
  <c r="AT113" i="13"/>
  <c r="AT114" i="13"/>
  <c r="AT115" i="13"/>
  <c r="AT116" i="13"/>
  <c r="AT117" i="13"/>
  <c r="AT118" i="13"/>
  <c r="AT119" i="13"/>
  <c r="AT120" i="13"/>
  <c r="AT121" i="13"/>
  <c r="AT122" i="13"/>
  <c r="AT123" i="13"/>
  <c r="AT124" i="13"/>
  <c r="AT125" i="13"/>
  <c r="AT126" i="13"/>
  <c r="AT127" i="13"/>
  <c r="AT128" i="13"/>
  <c r="AT129" i="13"/>
  <c r="AT130" i="13"/>
  <c r="AT131" i="13"/>
  <c r="AT132" i="13"/>
  <c r="AT133" i="13"/>
  <c r="AT134" i="13"/>
  <c r="AT135" i="13"/>
  <c r="AT136" i="13"/>
  <c r="AT137" i="13"/>
  <c r="AT138" i="13"/>
  <c r="AT139" i="13"/>
  <c r="AT140" i="13"/>
  <c r="AT141" i="13"/>
  <c r="AT142" i="13"/>
  <c r="AT143" i="13"/>
  <c r="AT144" i="13"/>
  <c r="AT145" i="13"/>
  <c r="AT146" i="13"/>
  <c r="AT147" i="13"/>
  <c r="AT148" i="13"/>
  <c r="AT149" i="13"/>
  <c r="AT150" i="13"/>
  <c r="AT151" i="13"/>
  <c r="AT152" i="13"/>
  <c r="AT153" i="13"/>
  <c r="AT154" i="13"/>
  <c r="AT155" i="13"/>
  <c r="AT156" i="13"/>
  <c r="AT157" i="13"/>
  <c r="AT158" i="13"/>
  <c r="AT159" i="13"/>
  <c r="AT160" i="13"/>
  <c r="AT161" i="13"/>
  <c r="AT162" i="13"/>
  <c r="AT163" i="13"/>
  <c r="AT164" i="13"/>
  <c r="AT165" i="13"/>
  <c r="AT166" i="13"/>
  <c r="AT167" i="13"/>
  <c r="AT168" i="13"/>
  <c r="AT169" i="13"/>
  <c r="AT170" i="13"/>
  <c r="AT171" i="13"/>
  <c r="AT172" i="13"/>
  <c r="AT173" i="13"/>
  <c r="AT174" i="13"/>
  <c r="AT175" i="13"/>
  <c r="AT176" i="13"/>
  <c r="AT177" i="13"/>
  <c r="AT178" i="13"/>
  <c r="AT179" i="13"/>
  <c r="AT180" i="13"/>
  <c r="AT181" i="13"/>
  <c r="AT182" i="13"/>
  <c r="AT183" i="13"/>
  <c r="AT184" i="13"/>
  <c r="AT185" i="13"/>
  <c r="AT186" i="13"/>
  <c r="AT187" i="13"/>
  <c r="AT188" i="13"/>
  <c r="AT189" i="13"/>
  <c r="AT190" i="13"/>
  <c r="AT191" i="13"/>
  <c r="AT192" i="13"/>
  <c r="AT193" i="13"/>
  <c r="AT194" i="13"/>
  <c r="AT195" i="13"/>
  <c r="AT196" i="13"/>
  <c r="AT197" i="13"/>
  <c r="AT198" i="13"/>
  <c r="AT199" i="13"/>
  <c r="AT200" i="13"/>
  <c r="AT201" i="13"/>
  <c r="AT202" i="13"/>
  <c r="AT203" i="13"/>
  <c r="AT204" i="13"/>
  <c r="AT205" i="13"/>
  <c r="AT206" i="13"/>
  <c r="AT207" i="13"/>
  <c r="AT208" i="13"/>
  <c r="AT209" i="13"/>
  <c r="AT210" i="13"/>
  <c r="AT211" i="13"/>
  <c r="AT212" i="13"/>
  <c r="AT213" i="13"/>
  <c r="AT214" i="13"/>
  <c r="AT215" i="13"/>
  <c r="AT216" i="13"/>
  <c r="AT217" i="13"/>
  <c r="AT218" i="13"/>
  <c r="AT219" i="13"/>
  <c r="AT220" i="13"/>
  <c r="AT221" i="13"/>
  <c r="AT222" i="13"/>
  <c r="AT223" i="13"/>
  <c r="AT224" i="13"/>
  <c r="AT225" i="13"/>
  <c r="AT226" i="13"/>
  <c r="AT227" i="13"/>
  <c r="AT228" i="13"/>
  <c r="AT229" i="13"/>
  <c r="AT230" i="13"/>
  <c r="AT231" i="13"/>
  <c r="AT232" i="13"/>
  <c r="AT233" i="13"/>
  <c r="AT234" i="13"/>
  <c r="AT235" i="13"/>
  <c r="AT236" i="13"/>
  <c r="AT237" i="13"/>
  <c r="AT238" i="13"/>
  <c r="AT239" i="13"/>
  <c r="AT240" i="13"/>
  <c r="AT241" i="13"/>
  <c r="AT242" i="13"/>
  <c r="AT243" i="13"/>
  <c r="AT244" i="13"/>
  <c r="AT245" i="13"/>
  <c r="AT246" i="13"/>
  <c r="AT247" i="13"/>
  <c r="AT248" i="13"/>
  <c r="AT249" i="13"/>
  <c r="AT250" i="13"/>
  <c r="AT251" i="13"/>
  <c r="AT252" i="13"/>
  <c r="AT253" i="13"/>
  <c r="AT254" i="13"/>
  <c r="AT255" i="13"/>
  <c r="AT256" i="13"/>
  <c r="AT257" i="13"/>
  <c r="AT258" i="13"/>
  <c r="AT259" i="13"/>
  <c r="AT260" i="13"/>
  <c r="AT261" i="13"/>
  <c r="AT262" i="13"/>
  <c r="AT263" i="13"/>
  <c r="AT264" i="13"/>
  <c r="AT265" i="13"/>
  <c r="AT266" i="13"/>
  <c r="AT267" i="13"/>
  <c r="AT268" i="13"/>
  <c r="AT269" i="13"/>
  <c r="AT270" i="13"/>
  <c r="AT271" i="13"/>
  <c r="AT272" i="13"/>
  <c r="AT273" i="13"/>
  <c r="AT274" i="13"/>
  <c r="AT275" i="13"/>
  <c r="AT276" i="13"/>
  <c r="AT277" i="13"/>
  <c r="AT278" i="13"/>
  <c r="AT279" i="13"/>
  <c r="AT280" i="13"/>
  <c r="AT281" i="13"/>
  <c r="AT282" i="13"/>
  <c r="AT283" i="13"/>
  <c r="AT284" i="13"/>
  <c r="AT285" i="13"/>
  <c r="AT286" i="13"/>
  <c r="AT287" i="13"/>
  <c r="AT288" i="13"/>
  <c r="AT289" i="13"/>
  <c r="AT290" i="13"/>
  <c r="AT291" i="13"/>
  <c r="AT292" i="13"/>
  <c r="AT293" i="13"/>
  <c r="AT294" i="13"/>
  <c r="AT295" i="13"/>
  <c r="AT296" i="13"/>
  <c r="AT297" i="13"/>
  <c r="AT298" i="13"/>
  <c r="AT299" i="13"/>
  <c r="AT300" i="13"/>
  <c r="AT301" i="13"/>
  <c r="AT302" i="13"/>
  <c r="AT303" i="13"/>
  <c r="AT304" i="13"/>
  <c r="AT305" i="13"/>
  <c r="AT306" i="13"/>
  <c r="AT307" i="13"/>
  <c r="AT308" i="13"/>
  <c r="AT309" i="13"/>
  <c r="AT310" i="13"/>
  <c r="AT311" i="13"/>
  <c r="AT312" i="13"/>
  <c r="AT313" i="13"/>
  <c r="AT314" i="13"/>
  <c r="AT315" i="13"/>
  <c r="AT316" i="13"/>
  <c r="AT317" i="13"/>
  <c r="AT318" i="13"/>
  <c r="AT319" i="13"/>
  <c r="AT320" i="13"/>
  <c r="AT321" i="13"/>
  <c r="AT322" i="13"/>
  <c r="AT323" i="13"/>
  <c r="AT324" i="13"/>
  <c r="AT325" i="13"/>
  <c r="AT326" i="13"/>
  <c r="AT327" i="13"/>
  <c r="AT328" i="13"/>
  <c r="AT329" i="13"/>
  <c r="AT330" i="13"/>
  <c r="AT331" i="13"/>
  <c r="AT332" i="13"/>
  <c r="AT333" i="13"/>
  <c r="AT334" i="13"/>
  <c r="AT335" i="13"/>
  <c r="AT336" i="13"/>
  <c r="AT337" i="13"/>
  <c r="AT338" i="13"/>
  <c r="AT339" i="13"/>
  <c r="AT340" i="13"/>
  <c r="AT341" i="13"/>
  <c r="AT342" i="13"/>
  <c r="AT343" i="13"/>
  <c r="AT344" i="13"/>
  <c r="AT345" i="13"/>
  <c r="AT346" i="13"/>
  <c r="AT347" i="13"/>
  <c r="AT348" i="13"/>
  <c r="AT349" i="13"/>
  <c r="AT350" i="13"/>
  <c r="AT351" i="13"/>
  <c r="AT352" i="13"/>
  <c r="AT353" i="13"/>
  <c r="AT354" i="13"/>
  <c r="AT355" i="13"/>
  <c r="AT356" i="13"/>
  <c r="AT357" i="13"/>
  <c r="AT358" i="13"/>
  <c r="AT359" i="13"/>
  <c r="AT360" i="13"/>
  <c r="AT361" i="13"/>
  <c r="AT362" i="13"/>
  <c r="AT363" i="13"/>
  <c r="AT364" i="13"/>
  <c r="AT365" i="13"/>
  <c r="AT366" i="13"/>
  <c r="AT367" i="13"/>
  <c r="AT368" i="13"/>
  <c r="AT369" i="13"/>
  <c r="AT370" i="13"/>
  <c r="AT371" i="13"/>
  <c r="AT372" i="13"/>
  <c r="AT373" i="13"/>
  <c r="AT374" i="13"/>
  <c r="AT375" i="13"/>
  <c r="AT376" i="13"/>
  <c r="AT377" i="13"/>
  <c r="AT378" i="13"/>
  <c r="AT379" i="13"/>
  <c r="AT380" i="13"/>
  <c r="AT381" i="13"/>
  <c r="AT382" i="13"/>
  <c r="AT383" i="13"/>
  <c r="AT384" i="13"/>
  <c r="AT385" i="13"/>
  <c r="AT386" i="13"/>
  <c r="AT387" i="13"/>
  <c r="AT388" i="13"/>
  <c r="AT389" i="13"/>
  <c r="AT390" i="13"/>
  <c r="AT391" i="13"/>
  <c r="AT392" i="13"/>
  <c r="AT393" i="13"/>
  <c r="AT394" i="13"/>
  <c r="AT395" i="13"/>
  <c r="AT396" i="13"/>
  <c r="AT397" i="13"/>
  <c r="AT398" i="13"/>
  <c r="AT399" i="13"/>
  <c r="AT400" i="13"/>
  <c r="AT401" i="13"/>
  <c r="AT402" i="13"/>
  <c r="AT403" i="13"/>
  <c r="AT404" i="13"/>
  <c r="AT405" i="13"/>
  <c r="AT406" i="13"/>
  <c r="AT407" i="13"/>
  <c r="AT408" i="13"/>
  <c r="AT409" i="13"/>
  <c r="AT410" i="13"/>
  <c r="AT411" i="13"/>
  <c r="AT412" i="13"/>
  <c r="AT413" i="13"/>
  <c r="AT414" i="13"/>
  <c r="AT415" i="13"/>
  <c r="AT416" i="13"/>
  <c r="AT417" i="13"/>
  <c r="AT418" i="13"/>
  <c r="AT419" i="13"/>
  <c r="AT420" i="13"/>
  <c r="AT421" i="13"/>
  <c r="AT422" i="13"/>
  <c r="AT423" i="13"/>
  <c r="AT424" i="13"/>
  <c r="AT425" i="13"/>
  <c r="AT426" i="13"/>
  <c r="AT427" i="13"/>
  <c r="AT428" i="13"/>
  <c r="AT429" i="13"/>
  <c r="AT430" i="13"/>
  <c r="AT431" i="13"/>
  <c r="AT432" i="13"/>
  <c r="AT433" i="13"/>
  <c r="AT434" i="13"/>
  <c r="AT435" i="13"/>
  <c r="AT436" i="13"/>
  <c r="AT437" i="13"/>
  <c r="AT438" i="13"/>
  <c r="AT439" i="13"/>
  <c r="AT440" i="13"/>
  <c r="AT441" i="13"/>
  <c r="AT442" i="13"/>
  <c r="AT443" i="13"/>
  <c r="AT444" i="13"/>
  <c r="AT445" i="13"/>
  <c r="AT446" i="13"/>
  <c r="AT447" i="13"/>
  <c r="AT448" i="13"/>
  <c r="AT449" i="13"/>
  <c r="AT450" i="13"/>
  <c r="AT451" i="13"/>
  <c r="AT452" i="13"/>
  <c r="AT453" i="13"/>
  <c r="AT454" i="13"/>
  <c r="AT455" i="13"/>
  <c r="AT456" i="13"/>
  <c r="AT457" i="13"/>
  <c r="AT458" i="13"/>
  <c r="AT459" i="13"/>
  <c r="AT460" i="13"/>
  <c r="AT461" i="13"/>
  <c r="AT462" i="13"/>
  <c r="AT463" i="13"/>
  <c r="AT464" i="13"/>
  <c r="AT465" i="13"/>
  <c r="AT466" i="13"/>
  <c r="AT467" i="13"/>
  <c r="AT468" i="13"/>
  <c r="AT469" i="13"/>
  <c r="AT470" i="13"/>
  <c r="AT471" i="13"/>
  <c r="AT472" i="13"/>
  <c r="AT473" i="13"/>
  <c r="AT474" i="13"/>
  <c r="AT475" i="13"/>
  <c r="AT476" i="13"/>
  <c r="AT477" i="13"/>
  <c r="AT478" i="13"/>
  <c r="AT479" i="13"/>
  <c r="AT480" i="13"/>
  <c r="AT481" i="13"/>
  <c r="AT482" i="13"/>
  <c r="AT483" i="13"/>
  <c r="AT484" i="13"/>
  <c r="AT485" i="13"/>
  <c r="AT486" i="13"/>
  <c r="AT487" i="13"/>
  <c r="AT488" i="13"/>
  <c r="AT489" i="13"/>
  <c r="AT490" i="13"/>
  <c r="AT491" i="13"/>
  <c r="AT492" i="13"/>
  <c r="AT493" i="13"/>
  <c r="AT494" i="13"/>
  <c r="AT495" i="13"/>
  <c r="AT496" i="13"/>
  <c r="AT497" i="13"/>
  <c r="AT498" i="13"/>
  <c r="AT499" i="13"/>
  <c r="AT500" i="13"/>
  <c r="AT501" i="13"/>
  <c r="AT502" i="13"/>
  <c r="AT503" i="13"/>
  <c r="AT504" i="13"/>
  <c r="AT505" i="13"/>
  <c r="AT506" i="13"/>
  <c r="AT507" i="13"/>
  <c r="AT508" i="13"/>
  <c r="AT509" i="13"/>
  <c r="AT510" i="13"/>
  <c r="AT511" i="13"/>
  <c r="AT12" i="13"/>
  <c r="AR13" i="13"/>
  <c r="AR14" i="13"/>
  <c r="AR15" i="13"/>
  <c r="AR16" i="13"/>
  <c r="AR17" i="13"/>
  <c r="AR18" i="13"/>
  <c r="AR19" i="13"/>
  <c r="AR20" i="13"/>
  <c r="AR21" i="13"/>
  <c r="AR22" i="13"/>
  <c r="AR23" i="13"/>
  <c r="AR24" i="13"/>
  <c r="AR25" i="13"/>
  <c r="AR26" i="13"/>
  <c r="AR27" i="13"/>
  <c r="AR28" i="13"/>
  <c r="AR29" i="13"/>
  <c r="AR30" i="13"/>
  <c r="AR31" i="13"/>
  <c r="AR32" i="13"/>
  <c r="AR33" i="13"/>
  <c r="AR34" i="13"/>
  <c r="AR35" i="13"/>
  <c r="AR36" i="13"/>
  <c r="AR37" i="13"/>
  <c r="AR38" i="13"/>
  <c r="AR39" i="13"/>
  <c r="AR40" i="13"/>
  <c r="AR41" i="13"/>
  <c r="AR42" i="13"/>
  <c r="AR43" i="13"/>
  <c r="AR44" i="13"/>
  <c r="AR45" i="13"/>
  <c r="AR46" i="13"/>
  <c r="AR47" i="13"/>
  <c r="AR48" i="13"/>
  <c r="AR49" i="13"/>
  <c r="AR50" i="13"/>
  <c r="AR51" i="13"/>
  <c r="AR52" i="13"/>
  <c r="AR53" i="13"/>
  <c r="AR54" i="13"/>
  <c r="AR55" i="13"/>
  <c r="AR56" i="13"/>
  <c r="AR57" i="13"/>
  <c r="AR58" i="13"/>
  <c r="AR59" i="13"/>
  <c r="AR60" i="13"/>
  <c r="AR61" i="13"/>
  <c r="AR62" i="13"/>
  <c r="AR63" i="13"/>
  <c r="AR64" i="13"/>
  <c r="AR65" i="13"/>
  <c r="AR66" i="13"/>
  <c r="AR67" i="13"/>
  <c r="AR68" i="13"/>
  <c r="AR69" i="13"/>
  <c r="AR70" i="13"/>
  <c r="AR71" i="13"/>
  <c r="AR72" i="13"/>
  <c r="AR73" i="13"/>
  <c r="AR74" i="13"/>
  <c r="AR75" i="13"/>
  <c r="AR76" i="13"/>
  <c r="AR77" i="13"/>
  <c r="AR78" i="13"/>
  <c r="AR79" i="13"/>
  <c r="AR80" i="13"/>
  <c r="AR81" i="13"/>
  <c r="AR82" i="13"/>
  <c r="AR83" i="13"/>
  <c r="AR84" i="13"/>
  <c r="AR85" i="13"/>
  <c r="AR86" i="13"/>
  <c r="AR87" i="13"/>
  <c r="AR88" i="13"/>
  <c r="AR89" i="13"/>
  <c r="AR90" i="13"/>
  <c r="AR91" i="13"/>
  <c r="AR92" i="13"/>
  <c r="AR93" i="13"/>
  <c r="AR94" i="13"/>
  <c r="AR95" i="13"/>
  <c r="AR96" i="13"/>
  <c r="AR97" i="13"/>
  <c r="AR98" i="13"/>
  <c r="AR99" i="13"/>
  <c r="AR100" i="13"/>
  <c r="AR101" i="13"/>
  <c r="AR102" i="13"/>
  <c r="AR103" i="13"/>
  <c r="AR104" i="13"/>
  <c r="AR105" i="13"/>
  <c r="AR106" i="13"/>
  <c r="AR107" i="13"/>
  <c r="AR108" i="13"/>
  <c r="AR109" i="13"/>
  <c r="AR110" i="13"/>
  <c r="AR111" i="13"/>
  <c r="AR112" i="13"/>
  <c r="AR113" i="13"/>
  <c r="AR114" i="13"/>
  <c r="AR115" i="13"/>
  <c r="AR116" i="13"/>
  <c r="AR117" i="13"/>
  <c r="AR118" i="13"/>
  <c r="AR119" i="13"/>
  <c r="AR120" i="13"/>
  <c r="AR121" i="13"/>
  <c r="AR122" i="13"/>
  <c r="AR123" i="13"/>
  <c r="AR124" i="13"/>
  <c r="AR125" i="13"/>
  <c r="AR126" i="13"/>
  <c r="AR127" i="13"/>
  <c r="AR128" i="13"/>
  <c r="AR129" i="13"/>
  <c r="AR130" i="13"/>
  <c r="AR131" i="13"/>
  <c r="AR132" i="13"/>
  <c r="AR133" i="13"/>
  <c r="AR134" i="13"/>
  <c r="AR135" i="13"/>
  <c r="AR136" i="13"/>
  <c r="AR137" i="13"/>
  <c r="AR138" i="13"/>
  <c r="AR139" i="13"/>
  <c r="AR140" i="13"/>
  <c r="AR141" i="13"/>
  <c r="AR142" i="13"/>
  <c r="AR143" i="13"/>
  <c r="AR144" i="13"/>
  <c r="AR145" i="13"/>
  <c r="AR146" i="13"/>
  <c r="AR147" i="13"/>
  <c r="AR148" i="13"/>
  <c r="AR149" i="13"/>
  <c r="AR150" i="13"/>
  <c r="AR151" i="13"/>
  <c r="AR152" i="13"/>
  <c r="AR153" i="13"/>
  <c r="AR154" i="13"/>
  <c r="AR155" i="13"/>
  <c r="AR156" i="13"/>
  <c r="AR157" i="13"/>
  <c r="AR158" i="13"/>
  <c r="AR159" i="13"/>
  <c r="AR160" i="13"/>
  <c r="AR161" i="13"/>
  <c r="AR162" i="13"/>
  <c r="AR163" i="13"/>
  <c r="AR164" i="13"/>
  <c r="AR165" i="13"/>
  <c r="AR166" i="13"/>
  <c r="AR167" i="13"/>
  <c r="AR168" i="13"/>
  <c r="AR169" i="13"/>
  <c r="AR170" i="13"/>
  <c r="AR171" i="13"/>
  <c r="AR172" i="13"/>
  <c r="AR173" i="13"/>
  <c r="AR174" i="13"/>
  <c r="AR175" i="13"/>
  <c r="AR176" i="13"/>
  <c r="AR177" i="13"/>
  <c r="AR178" i="13"/>
  <c r="AR179" i="13"/>
  <c r="AR180" i="13"/>
  <c r="AR181" i="13"/>
  <c r="AR182" i="13"/>
  <c r="AR183" i="13"/>
  <c r="AR184" i="13"/>
  <c r="AR185" i="13"/>
  <c r="AR186" i="13"/>
  <c r="AR187" i="13"/>
  <c r="AR188" i="13"/>
  <c r="AR189" i="13"/>
  <c r="AR190" i="13"/>
  <c r="AR191" i="13"/>
  <c r="AR192" i="13"/>
  <c r="AR193" i="13"/>
  <c r="AR194" i="13"/>
  <c r="AR195" i="13"/>
  <c r="AR196" i="13"/>
  <c r="AR197" i="13"/>
  <c r="AR198" i="13"/>
  <c r="AR199" i="13"/>
  <c r="AR200" i="13"/>
  <c r="AR201" i="13"/>
  <c r="AR202" i="13"/>
  <c r="AR203" i="13"/>
  <c r="AR204" i="13"/>
  <c r="AR205" i="13"/>
  <c r="AR206" i="13"/>
  <c r="AR207" i="13"/>
  <c r="AR208" i="13"/>
  <c r="AR209" i="13"/>
  <c r="AR210" i="13"/>
  <c r="AR211" i="13"/>
  <c r="AR212" i="13"/>
  <c r="AR213" i="13"/>
  <c r="AR214" i="13"/>
  <c r="AR215" i="13"/>
  <c r="AR216" i="13"/>
  <c r="AR217" i="13"/>
  <c r="AR218" i="13"/>
  <c r="AR219" i="13"/>
  <c r="AR220" i="13"/>
  <c r="AR221" i="13"/>
  <c r="AR222" i="13"/>
  <c r="AR223" i="13"/>
  <c r="AR224" i="13"/>
  <c r="AR225" i="13"/>
  <c r="AR226" i="13"/>
  <c r="AR227" i="13"/>
  <c r="AR228" i="13"/>
  <c r="AR229" i="13"/>
  <c r="AR230" i="13"/>
  <c r="AR231" i="13"/>
  <c r="AR232" i="13"/>
  <c r="AR233" i="13"/>
  <c r="AR234" i="13"/>
  <c r="AR235" i="13"/>
  <c r="AR236" i="13"/>
  <c r="AR237" i="13"/>
  <c r="AR238" i="13"/>
  <c r="AR239" i="13"/>
  <c r="AR240" i="13"/>
  <c r="AR241" i="13"/>
  <c r="AR242" i="13"/>
  <c r="AR243" i="13"/>
  <c r="AR244" i="13"/>
  <c r="AR245" i="13"/>
  <c r="AR246" i="13"/>
  <c r="AR247" i="13"/>
  <c r="AR248" i="13"/>
  <c r="AR249" i="13"/>
  <c r="AR250" i="13"/>
  <c r="AR251" i="13"/>
  <c r="AR252" i="13"/>
  <c r="AR253" i="13"/>
  <c r="AR254" i="13"/>
  <c r="AR255" i="13"/>
  <c r="AR256" i="13"/>
  <c r="AR257" i="13"/>
  <c r="AR258" i="13"/>
  <c r="AR259" i="13"/>
  <c r="AR260" i="13"/>
  <c r="AR261" i="13"/>
  <c r="AR262" i="13"/>
  <c r="AR263" i="13"/>
  <c r="AR264" i="13"/>
  <c r="AR265" i="13"/>
  <c r="AR266" i="13"/>
  <c r="AR267" i="13"/>
  <c r="AR268" i="13"/>
  <c r="AR269" i="13"/>
  <c r="AR270" i="13"/>
  <c r="AR271" i="13"/>
  <c r="AR272" i="13"/>
  <c r="AR273" i="13"/>
  <c r="AR274" i="13"/>
  <c r="AR275" i="13"/>
  <c r="AR276" i="13"/>
  <c r="AR277" i="13"/>
  <c r="AR278" i="13"/>
  <c r="AR279" i="13"/>
  <c r="AR280" i="13"/>
  <c r="AR281" i="13"/>
  <c r="AR282" i="13"/>
  <c r="AR283" i="13"/>
  <c r="AR284" i="13"/>
  <c r="AR285" i="13"/>
  <c r="AR286" i="13"/>
  <c r="AR287" i="13"/>
  <c r="AR288" i="13"/>
  <c r="AR289" i="13"/>
  <c r="AR290" i="13"/>
  <c r="AR291" i="13"/>
  <c r="AR292" i="13"/>
  <c r="AR293" i="13"/>
  <c r="AR294" i="13"/>
  <c r="AR295" i="13"/>
  <c r="AR296" i="13"/>
  <c r="AR297" i="13"/>
  <c r="AR298" i="13"/>
  <c r="AR299" i="13"/>
  <c r="AR300" i="13"/>
  <c r="AR301" i="13"/>
  <c r="AR302" i="13"/>
  <c r="AR303" i="13"/>
  <c r="AR304" i="13"/>
  <c r="AR305" i="13"/>
  <c r="AR306" i="13"/>
  <c r="AR307" i="13"/>
  <c r="AR308" i="13"/>
  <c r="AR309" i="13"/>
  <c r="AR310" i="13"/>
  <c r="AR311" i="13"/>
  <c r="AR312" i="13"/>
  <c r="AR313" i="13"/>
  <c r="AR314" i="13"/>
  <c r="AR315" i="13"/>
  <c r="AR316" i="13"/>
  <c r="AR317" i="13"/>
  <c r="AR318" i="13"/>
  <c r="AR319" i="13"/>
  <c r="AR320" i="13"/>
  <c r="AR321" i="13"/>
  <c r="AR322" i="13"/>
  <c r="AR323" i="13"/>
  <c r="AR324" i="13"/>
  <c r="AR325" i="13"/>
  <c r="AR326" i="13"/>
  <c r="AR327" i="13"/>
  <c r="AR328" i="13"/>
  <c r="AR329" i="13"/>
  <c r="AR330" i="13"/>
  <c r="AR331" i="13"/>
  <c r="AR332" i="13"/>
  <c r="AR333" i="13"/>
  <c r="AR334" i="13"/>
  <c r="AR335" i="13"/>
  <c r="AR336" i="13"/>
  <c r="AR337" i="13"/>
  <c r="AR338" i="13"/>
  <c r="AR339" i="13"/>
  <c r="AR340" i="13"/>
  <c r="AR341" i="13"/>
  <c r="AR342" i="13"/>
  <c r="AR343" i="13"/>
  <c r="AR344" i="13"/>
  <c r="AR345" i="13"/>
  <c r="AR346" i="13"/>
  <c r="AR347" i="13"/>
  <c r="AR348" i="13"/>
  <c r="AR349" i="13"/>
  <c r="AR350" i="13"/>
  <c r="AR351" i="13"/>
  <c r="AR352" i="13"/>
  <c r="AR353" i="13"/>
  <c r="AR354" i="13"/>
  <c r="AR355" i="13"/>
  <c r="AR356" i="13"/>
  <c r="AR357" i="13"/>
  <c r="AR358" i="13"/>
  <c r="AR359" i="13"/>
  <c r="AR360" i="13"/>
  <c r="AR361" i="13"/>
  <c r="AR362" i="13"/>
  <c r="AR363" i="13"/>
  <c r="AR364" i="13"/>
  <c r="AR365" i="13"/>
  <c r="AR366" i="13"/>
  <c r="AR367" i="13"/>
  <c r="AR368" i="13"/>
  <c r="AR369" i="13"/>
  <c r="AR370" i="13"/>
  <c r="AR371" i="13"/>
  <c r="AR372" i="13"/>
  <c r="AR373" i="13"/>
  <c r="AR374" i="13"/>
  <c r="AR375" i="13"/>
  <c r="AR376" i="13"/>
  <c r="AR377" i="13"/>
  <c r="AR378" i="13"/>
  <c r="AR379" i="13"/>
  <c r="AR380" i="13"/>
  <c r="AR381" i="13"/>
  <c r="AR382" i="13"/>
  <c r="AR383" i="13"/>
  <c r="AR384" i="13"/>
  <c r="AR385" i="13"/>
  <c r="AR386" i="13"/>
  <c r="AR387" i="13"/>
  <c r="AR388" i="13"/>
  <c r="AR389" i="13"/>
  <c r="AR390" i="13"/>
  <c r="AR391" i="13"/>
  <c r="AR392" i="13"/>
  <c r="AR393" i="13"/>
  <c r="AR394" i="13"/>
  <c r="AR395" i="13"/>
  <c r="AR396" i="13"/>
  <c r="AR397" i="13"/>
  <c r="AR398" i="13"/>
  <c r="AR399" i="13"/>
  <c r="AR400" i="13"/>
  <c r="AR401" i="13"/>
  <c r="AR402" i="13"/>
  <c r="AR403" i="13"/>
  <c r="AR404" i="13"/>
  <c r="AR405" i="13"/>
  <c r="AR406" i="13"/>
  <c r="AR407" i="13"/>
  <c r="AR408" i="13"/>
  <c r="AR409" i="13"/>
  <c r="AR410" i="13"/>
  <c r="AR411" i="13"/>
  <c r="AR412" i="13"/>
  <c r="AR413" i="13"/>
  <c r="AR414" i="13"/>
  <c r="AR415" i="13"/>
  <c r="AR416" i="13"/>
  <c r="AR417" i="13"/>
  <c r="AR418" i="13"/>
  <c r="AR419" i="13"/>
  <c r="AR420" i="13"/>
  <c r="AR421" i="13"/>
  <c r="AR422" i="13"/>
  <c r="AR423" i="13"/>
  <c r="AR424" i="13"/>
  <c r="AR425" i="13"/>
  <c r="AR426" i="13"/>
  <c r="AR427" i="13"/>
  <c r="AR428" i="13"/>
  <c r="AR429" i="13"/>
  <c r="AR430" i="13"/>
  <c r="AR431" i="13"/>
  <c r="AR432" i="13"/>
  <c r="AR433" i="13"/>
  <c r="AR434" i="13"/>
  <c r="AR435" i="13"/>
  <c r="AR436" i="13"/>
  <c r="AR437" i="13"/>
  <c r="AR438" i="13"/>
  <c r="AR439" i="13"/>
  <c r="AR440" i="13"/>
  <c r="AR441" i="13"/>
  <c r="AR442" i="13"/>
  <c r="AR443" i="13"/>
  <c r="AR444" i="13"/>
  <c r="AR445" i="13"/>
  <c r="AR446" i="13"/>
  <c r="AR447" i="13"/>
  <c r="AR448" i="13"/>
  <c r="AR449" i="13"/>
  <c r="AR450" i="13"/>
  <c r="AR451" i="13"/>
  <c r="AR452" i="13"/>
  <c r="AR453" i="13"/>
  <c r="AR454" i="13"/>
  <c r="AR455" i="13"/>
  <c r="AR456" i="13"/>
  <c r="AR457" i="13"/>
  <c r="AR458" i="13"/>
  <c r="AR459" i="13"/>
  <c r="AR460" i="13"/>
  <c r="AR461" i="13"/>
  <c r="AR462" i="13"/>
  <c r="AR463" i="13"/>
  <c r="AR464" i="13"/>
  <c r="AR465" i="13"/>
  <c r="AR466" i="13"/>
  <c r="AR467" i="13"/>
  <c r="AR468" i="13"/>
  <c r="AR469" i="13"/>
  <c r="AR470" i="13"/>
  <c r="AR471" i="13"/>
  <c r="AR472" i="13"/>
  <c r="AR473" i="13"/>
  <c r="AR474" i="13"/>
  <c r="AR475" i="13"/>
  <c r="AR476" i="13"/>
  <c r="AR477" i="13"/>
  <c r="AR478" i="13"/>
  <c r="AR479" i="13"/>
  <c r="AR480" i="13"/>
  <c r="AR481" i="13"/>
  <c r="AR482" i="13"/>
  <c r="AR483" i="13"/>
  <c r="AR484" i="13"/>
  <c r="AR485" i="13"/>
  <c r="AR486" i="13"/>
  <c r="AR487" i="13"/>
  <c r="AR488" i="13"/>
  <c r="AR489" i="13"/>
  <c r="AR490" i="13"/>
  <c r="AR491" i="13"/>
  <c r="AR492" i="13"/>
  <c r="AR493" i="13"/>
  <c r="AR494" i="13"/>
  <c r="AR495" i="13"/>
  <c r="AR496" i="13"/>
  <c r="AR497" i="13"/>
  <c r="AR498" i="13"/>
  <c r="AR499" i="13"/>
  <c r="AR500" i="13"/>
  <c r="AR501" i="13"/>
  <c r="AR502" i="13"/>
  <c r="AR503" i="13"/>
  <c r="AR504" i="13"/>
  <c r="AR505" i="13"/>
  <c r="AR506" i="13"/>
  <c r="AR507" i="13"/>
  <c r="AR508" i="13"/>
  <c r="AR509" i="13"/>
  <c r="AR510" i="13"/>
  <c r="AR511" i="13"/>
  <c r="AR12" i="13"/>
  <c r="AP13" i="13"/>
  <c r="AP14" i="13"/>
  <c r="AP15" i="13"/>
  <c r="AP16" i="13"/>
  <c r="AP17" i="13"/>
  <c r="AP18" i="13"/>
  <c r="AP19" i="13"/>
  <c r="AP20" i="13"/>
  <c r="AP21" i="13"/>
  <c r="AP22" i="13"/>
  <c r="AP23" i="13"/>
  <c r="AP24" i="13"/>
  <c r="AP25" i="13"/>
  <c r="AP26" i="13"/>
  <c r="AP27" i="13"/>
  <c r="AP28" i="13"/>
  <c r="AP29" i="13"/>
  <c r="AP30" i="13"/>
  <c r="AP31" i="13"/>
  <c r="AP32" i="13"/>
  <c r="AP33" i="13"/>
  <c r="AP34" i="13"/>
  <c r="AP35" i="13"/>
  <c r="AP36" i="13"/>
  <c r="AP37" i="13"/>
  <c r="AP38" i="13"/>
  <c r="AP39" i="13"/>
  <c r="AP40" i="13"/>
  <c r="AP41" i="13"/>
  <c r="AP42" i="13"/>
  <c r="AP43" i="13"/>
  <c r="AP44" i="13"/>
  <c r="AP45" i="13"/>
  <c r="AP46" i="13"/>
  <c r="AP47" i="13"/>
  <c r="AP48" i="13"/>
  <c r="AP49" i="13"/>
  <c r="AP50" i="13"/>
  <c r="AP51" i="13"/>
  <c r="AP52" i="13"/>
  <c r="AP53" i="13"/>
  <c r="AP54" i="13"/>
  <c r="AP55" i="13"/>
  <c r="AP56" i="13"/>
  <c r="AP57" i="13"/>
  <c r="AP58" i="13"/>
  <c r="AP59" i="13"/>
  <c r="AP60" i="13"/>
  <c r="AP61" i="13"/>
  <c r="AP62" i="13"/>
  <c r="AP63" i="13"/>
  <c r="AP64" i="13"/>
  <c r="AP65" i="13"/>
  <c r="AP66" i="13"/>
  <c r="AP67" i="13"/>
  <c r="AP68" i="13"/>
  <c r="AP69" i="13"/>
  <c r="AP70" i="13"/>
  <c r="AP71" i="13"/>
  <c r="AP72" i="13"/>
  <c r="AP73" i="13"/>
  <c r="AP74" i="13"/>
  <c r="AP75" i="13"/>
  <c r="AP76" i="13"/>
  <c r="AP77" i="13"/>
  <c r="AP78" i="13"/>
  <c r="AP79" i="13"/>
  <c r="AP80" i="13"/>
  <c r="AP81" i="13"/>
  <c r="AP82" i="13"/>
  <c r="AP83" i="13"/>
  <c r="AP84" i="13"/>
  <c r="AP85" i="13"/>
  <c r="AP86" i="13"/>
  <c r="AP87" i="13"/>
  <c r="AP88" i="13"/>
  <c r="AP89" i="13"/>
  <c r="AP90" i="13"/>
  <c r="AP91" i="13"/>
  <c r="AP92" i="13"/>
  <c r="AP93" i="13"/>
  <c r="AP94" i="13"/>
  <c r="AP95" i="13"/>
  <c r="AP96" i="13"/>
  <c r="AP97" i="13"/>
  <c r="AP98" i="13"/>
  <c r="AP99" i="13"/>
  <c r="AP100" i="13"/>
  <c r="AP101" i="13"/>
  <c r="AP102" i="13"/>
  <c r="AP103" i="13"/>
  <c r="AP104" i="13"/>
  <c r="AP105" i="13"/>
  <c r="AP106" i="13"/>
  <c r="AP107" i="13"/>
  <c r="AP108" i="13"/>
  <c r="AP109" i="13"/>
  <c r="AP110" i="13"/>
  <c r="AP111" i="13"/>
  <c r="AP112" i="13"/>
  <c r="AP113" i="13"/>
  <c r="AP114" i="13"/>
  <c r="AP115" i="13"/>
  <c r="AP116" i="13"/>
  <c r="AP117" i="13"/>
  <c r="AP118" i="13"/>
  <c r="AP119" i="13"/>
  <c r="AP120" i="13"/>
  <c r="AP121" i="13"/>
  <c r="AP122" i="13"/>
  <c r="AP123" i="13"/>
  <c r="AP124" i="13"/>
  <c r="AP125" i="13"/>
  <c r="AP126" i="13"/>
  <c r="AP127" i="13"/>
  <c r="AP128" i="13"/>
  <c r="AP129" i="13"/>
  <c r="AP130" i="13"/>
  <c r="AP131" i="13"/>
  <c r="AP132" i="13"/>
  <c r="AP133" i="13"/>
  <c r="AP134" i="13"/>
  <c r="AP135" i="13"/>
  <c r="AP136" i="13"/>
  <c r="AP137" i="13"/>
  <c r="AP138" i="13"/>
  <c r="AP139" i="13"/>
  <c r="AP140" i="13"/>
  <c r="AP141" i="13"/>
  <c r="AP142" i="13"/>
  <c r="AP143" i="13"/>
  <c r="AP144" i="13"/>
  <c r="AP145" i="13"/>
  <c r="AP146" i="13"/>
  <c r="AP147" i="13"/>
  <c r="AP148" i="13"/>
  <c r="AP149" i="13"/>
  <c r="AP150" i="13"/>
  <c r="AP151" i="13"/>
  <c r="AP152" i="13"/>
  <c r="AP153" i="13"/>
  <c r="AP154" i="13"/>
  <c r="AP155" i="13"/>
  <c r="AP156" i="13"/>
  <c r="AP157" i="13"/>
  <c r="AP158" i="13"/>
  <c r="AP159" i="13"/>
  <c r="AP160" i="13"/>
  <c r="AP161" i="13"/>
  <c r="AP162" i="13"/>
  <c r="AP163" i="13"/>
  <c r="AP164" i="13"/>
  <c r="AP165" i="13"/>
  <c r="AP166" i="13"/>
  <c r="AP167" i="13"/>
  <c r="AP168" i="13"/>
  <c r="AP169" i="13"/>
  <c r="AP170" i="13"/>
  <c r="AP171" i="13"/>
  <c r="AP172" i="13"/>
  <c r="AP173" i="13"/>
  <c r="AP174" i="13"/>
  <c r="AP175" i="13"/>
  <c r="AP176" i="13"/>
  <c r="AP177" i="13"/>
  <c r="AP178" i="13"/>
  <c r="AP179" i="13"/>
  <c r="AP180" i="13"/>
  <c r="AP181" i="13"/>
  <c r="AP182" i="13"/>
  <c r="AP183" i="13"/>
  <c r="AP184" i="13"/>
  <c r="AP185" i="13"/>
  <c r="AP186" i="13"/>
  <c r="AP187" i="13"/>
  <c r="AP188" i="13"/>
  <c r="AP189" i="13"/>
  <c r="AP190" i="13"/>
  <c r="AP191" i="13"/>
  <c r="AP192" i="13"/>
  <c r="AP193" i="13"/>
  <c r="AP194" i="13"/>
  <c r="AP195" i="13"/>
  <c r="AP196" i="13"/>
  <c r="AP197" i="13"/>
  <c r="AP198" i="13"/>
  <c r="AP199" i="13"/>
  <c r="AP200" i="13"/>
  <c r="AP201" i="13"/>
  <c r="AP202" i="13"/>
  <c r="AP203" i="13"/>
  <c r="AP204" i="13"/>
  <c r="AP205" i="13"/>
  <c r="AP206" i="13"/>
  <c r="AP207" i="13"/>
  <c r="AP208" i="13"/>
  <c r="AP209" i="13"/>
  <c r="AP210" i="13"/>
  <c r="AP211" i="13"/>
  <c r="AP212" i="13"/>
  <c r="AP213" i="13"/>
  <c r="AP214" i="13"/>
  <c r="AP215" i="13"/>
  <c r="AP216" i="13"/>
  <c r="AP217" i="13"/>
  <c r="AP218" i="13"/>
  <c r="AP219" i="13"/>
  <c r="AP220" i="13"/>
  <c r="AP221" i="13"/>
  <c r="AP222" i="13"/>
  <c r="AP223" i="13"/>
  <c r="AP224" i="13"/>
  <c r="AP225" i="13"/>
  <c r="AP226" i="13"/>
  <c r="AP227" i="13"/>
  <c r="AP228" i="13"/>
  <c r="AP229" i="13"/>
  <c r="AP230" i="13"/>
  <c r="AP231" i="13"/>
  <c r="AP232" i="13"/>
  <c r="AP233" i="13"/>
  <c r="AP234" i="13"/>
  <c r="AP235" i="13"/>
  <c r="AP236" i="13"/>
  <c r="AP237" i="13"/>
  <c r="AP238" i="13"/>
  <c r="AP239" i="13"/>
  <c r="AP240" i="13"/>
  <c r="AP241" i="13"/>
  <c r="AP242" i="13"/>
  <c r="AP243" i="13"/>
  <c r="AP244" i="13"/>
  <c r="AP245" i="13"/>
  <c r="AP246" i="13"/>
  <c r="AP247" i="13"/>
  <c r="AP248" i="13"/>
  <c r="AP249" i="13"/>
  <c r="AP250" i="13"/>
  <c r="AP251" i="13"/>
  <c r="AP252" i="13"/>
  <c r="AP253" i="13"/>
  <c r="AP254" i="13"/>
  <c r="AP255" i="13"/>
  <c r="AP256" i="13"/>
  <c r="AP257" i="13"/>
  <c r="AP258" i="13"/>
  <c r="AP259" i="13"/>
  <c r="AP260" i="13"/>
  <c r="AP261" i="13"/>
  <c r="AP262" i="13"/>
  <c r="AP263" i="13"/>
  <c r="AP264" i="13"/>
  <c r="AP265" i="13"/>
  <c r="AP266" i="13"/>
  <c r="AP267" i="13"/>
  <c r="AP268" i="13"/>
  <c r="AP269" i="13"/>
  <c r="AP270" i="13"/>
  <c r="AP271" i="13"/>
  <c r="AP272" i="13"/>
  <c r="AP273" i="13"/>
  <c r="AP274" i="13"/>
  <c r="AP275" i="13"/>
  <c r="AP276" i="13"/>
  <c r="AP277" i="13"/>
  <c r="AP278" i="13"/>
  <c r="AP279" i="13"/>
  <c r="AP280" i="13"/>
  <c r="AP281" i="13"/>
  <c r="AP282" i="13"/>
  <c r="AP283" i="13"/>
  <c r="AP284" i="13"/>
  <c r="AP285" i="13"/>
  <c r="AP286" i="13"/>
  <c r="AP287" i="13"/>
  <c r="AP288" i="13"/>
  <c r="AP289" i="13"/>
  <c r="AP290" i="13"/>
  <c r="AP291" i="13"/>
  <c r="AP292" i="13"/>
  <c r="AP293" i="13"/>
  <c r="AP294" i="13"/>
  <c r="AP295" i="13"/>
  <c r="AP296" i="13"/>
  <c r="AP297" i="13"/>
  <c r="AP298" i="13"/>
  <c r="AP299" i="13"/>
  <c r="AP300" i="13"/>
  <c r="AP301" i="13"/>
  <c r="AP302" i="13"/>
  <c r="AP303" i="13"/>
  <c r="AP304" i="13"/>
  <c r="AP305" i="13"/>
  <c r="AP306" i="13"/>
  <c r="AP307" i="13"/>
  <c r="AP308" i="13"/>
  <c r="AP309" i="13"/>
  <c r="AP310" i="13"/>
  <c r="AP311" i="13"/>
  <c r="AP312" i="13"/>
  <c r="AP313" i="13"/>
  <c r="AP314" i="13"/>
  <c r="AP315" i="13"/>
  <c r="AP316" i="13"/>
  <c r="AP317" i="13"/>
  <c r="AP318" i="13"/>
  <c r="AP319" i="13"/>
  <c r="AP320" i="13"/>
  <c r="AP321" i="13"/>
  <c r="AP322" i="13"/>
  <c r="AP323" i="13"/>
  <c r="AP324" i="13"/>
  <c r="AP325" i="13"/>
  <c r="AP326" i="13"/>
  <c r="AP327" i="13"/>
  <c r="AP328" i="13"/>
  <c r="AP329" i="13"/>
  <c r="AP330" i="13"/>
  <c r="AP331" i="13"/>
  <c r="AP332" i="13"/>
  <c r="AP333" i="13"/>
  <c r="AP334" i="13"/>
  <c r="AP335" i="13"/>
  <c r="AP336" i="13"/>
  <c r="AP337" i="13"/>
  <c r="AP338" i="13"/>
  <c r="AP339" i="13"/>
  <c r="AP340" i="13"/>
  <c r="AP341" i="13"/>
  <c r="AP342" i="13"/>
  <c r="AP343" i="13"/>
  <c r="AP344" i="13"/>
  <c r="AP345" i="13"/>
  <c r="AP346" i="13"/>
  <c r="AP347" i="13"/>
  <c r="AP348" i="13"/>
  <c r="AP349" i="13"/>
  <c r="AP350" i="13"/>
  <c r="AP351" i="13"/>
  <c r="AP352" i="13"/>
  <c r="AP353" i="13"/>
  <c r="AP354" i="13"/>
  <c r="AP355" i="13"/>
  <c r="AP356" i="13"/>
  <c r="AP357" i="13"/>
  <c r="AP358" i="13"/>
  <c r="AP359" i="13"/>
  <c r="AP360" i="13"/>
  <c r="AP361" i="13"/>
  <c r="AP362" i="13"/>
  <c r="AP363" i="13"/>
  <c r="AP364" i="13"/>
  <c r="AP365" i="13"/>
  <c r="AP366" i="13"/>
  <c r="AP367" i="13"/>
  <c r="AP368" i="13"/>
  <c r="AP369" i="13"/>
  <c r="AP370" i="13"/>
  <c r="AP371" i="13"/>
  <c r="AP372" i="13"/>
  <c r="AP373" i="13"/>
  <c r="AP374" i="13"/>
  <c r="AP375" i="13"/>
  <c r="AP376" i="13"/>
  <c r="AP377" i="13"/>
  <c r="AP378" i="13"/>
  <c r="AP379" i="13"/>
  <c r="AP380" i="13"/>
  <c r="AP381" i="13"/>
  <c r="AP382" i="13"/>
  <c r="AP383" i="13"/>
  <c r="AP384" i="13"/>
  <c r="AP385" i="13"/>
  <c r="AP386" i="13"/>
  <c r="AP387" i="13"/>
  <c r="AP388" i="13"/>
  <c r="AP389" i="13"/>
  <c r="AP390" i="13"/>
  <c r="AP391" i="13"/>
  <c r="AP392" i="13"/>
  <c r="AP393" i="13"/>
  <c r="AP394" i="13"/>
  <c r="AP395" i="13"/>
  <c r="AP396" i="13"/>
  <c r="AP397" i="13"/>
  <c r="AP398" i="13"/>
  <c r="AP399" i="13"/>
  <c r="AP400" i="13"/>
  <c r="AP401" i="13"/>
  <c r="AP402" i="13"/>
  <c r="AP403" i="13"/>
  <c r="AP404" i="13"/>
  <c r="AP405" i="13"/>
  <c r="AP406" i="13"/>
  <c r="AP407" i="13"/>
  <c r="AP408" i="13"/>
  <c r="AP409" i="13"/>
  <c r="AP410" i="13"/>
  <c r="AP411" i="13"/>
  <c r="AP412" i="13"/>
  <c r="AP413" i="13"/>
  <c r="AP414" i="13"/>
  <c r="AP415" i="13"/>
  <c r="AP416" i="13"/>
  <c r="AP417" i="13"/>
  <c r="AP418" i="13"/>
  <c r="AP419" i="13"/>
  <c r="AP420" i="13"/>
  <c r="AP421" i="13"/>
  <c r="AP422" i="13"/>
  <c r="AP423" i="13"/>
  <c r="AP424" i="13"/>
  <c r="AP425" i="13"/>
  <c r="AP426" i="13"/>
  <c r="AP427" i="13"/>
  <c r="AP428" i="13"/>
  <c r="AP429" i="13"/>
  <c r="AP430" i="13"/>
  <c r="AP431" i="13"/>
  <c r="AP432" i="13"/>
  <c r="AP433" i="13"/>
  <c r="AP434" i="13"/>
  <c r="AP435" i="13"/>
  <c r="AP436" i="13"/>
  <c r="AP437" i="13"/>
  <c r="AP438" i="13"/>
  <c r="AP439" i="13"/>
  <c r="AP440" i="13"/>
  <c r="AP441" i="13"/>
  <c r="AP442" i="13"/>
  <c r="AP443" i="13"/>
  <c r="AP444" i="13"/>
  <c r="AP445" i="13"/>
  <c r="AP446" i="13"/>
  <c r="AP447" i="13"/>
  <c r="AP448" i="13"/>
  <c r="AP449" i="13"/>
  <c r="AP450" i="13"/>
  <c r="AP451" i="13"/>
  <c r="AP452" i="13"/>
  <c r="AP453" i="13"/>
  <c r="AP454" i="13"/>
  <c r="AP455" i="13"/>
  <c r="AP456" i="13"/>
  <c r="AP457" i="13"/>
  <c r="AP458" i="13"/>
  <c r="AP459" i="13"/>
  <c r="AP460" i="13"/>
  <c r="AP461" i="13"/>
  <c r="AP462" i="13"/>
  <c r="AP463" i="13"/>
  <c r="AP464" i="13"/>
  <c r="AP465" i="13"/>
  <c r="AP466" i="13"/>
  <c r="AP467" i="13"/>
  <c r="AP468" i="13"/>
  <c r="AP469" i="13"/>
  <c r="AP470" i="13"/>
  <c r="AP471" i="13"/>
  <c r="AP472" i="13"/>
  <c r="AP473" i="13"/>
  <c r="AP474" i="13"/>
  <c r="AP475" i="13"/>
  <c r="AP476" i="13"/>
  <c r="AP477" i="13"/>
  <c r="AP478" i="13"/>
  <c r="AP479" i="13"/>
  <c r="AP480" i="13"/>
  <c r="AP481" i="13"/>
  <c r="AP482" i="13"/>
  <c r="AP483" i="13"/>
  <c r="AP484" i="13"/>
  <c r="AP485" i="13"/>
  <c r="AP486" i="13"/>
  <c r="AP487" i="13"/>
  <c r="AP488" i="13"/>
  <c r="AP489" i="13"/>
  <c r="AP490" i="13"/>
  <c r="AP491" i="13"/>
  <c r="AP492" i="13"/>
  <c r="AP493" i="13"/>
  <c r="AP494" i="13"/>
  <c r="AP495" i="13"/>
  <c r="AP496" i="13"/>
  <c r="AP497" i="13"/>
  <c r="AP498" i="13"/>
  <c r="AP499" i="13"/>
  <c r="AP500" i="13"/>
  <c r="AP501" i="13"/>
  <c r="AP502" i="13"/>
  <c r="AP503" i="13"/>
  <c r="AP504" i="13"/>
  <c r="AP505" i="13"/>
  <c r="AP506" i="13"/>
  <c r="AP507" i="13"/>
  <c r="AP508" i="13"/>
  <c r="AP509" i="13"/>
  <c r="AP510" i="13"/>
  <c r="AP511" i="13"/>
  <c r="AP12" i="13"/>
  <c r="AN13" i="13"/>
  <c r="AN14" i="13"/>
  <c r="AN15" i="13"/>
  <c r="AN16" i="13"/>
  <c r="AN17" i="13"/>
  <c r="AN18" i="13"/>
  <c r="AN19" i="13"/>
  <c r="AN20" i="13"/>
  <c r="AN21" i="13"/>
  <c r="AN22" i="13"/>
  <c r="AN23" i="13"/>
  <c r="AN24" i="13"/>
  <c r="AN25" i="13"/>
  <c r="AN26" i="13"/>
  <c r="AN27" i="13"/>
  <c r="AN28" i="13"/>
  <c r="AN29" i="13"/>
  <c r="AN30" i="13"/>
  <c r="AN31" i="13"/>
  <c r="AN32" i="13"/>
  <c r="AN33" i="13"/>
  <c r="AN34" i="13"/>
  <c r="AN35" i="13"/>
  <c r="AN36" i="13"/>
  <c r="AN37" i="13"/>
  <c r="AN38" i="13"/>
  <c r="AN39" i="13"/>
  <c r="AN40" i="13"/>
  <c r="AN41" i="13"/>
  <c r="AN42" i="13"/>
  <c r="AN43" i="13"/>
  <c r="AN44" i="13"/>
  <c r="AN45" i="13"/>
  <c r="AN46" i="13"/>
  <c r="AN47" i="13"/>
  <c r="AN48" i="13"/>
  <c r="AN49" i="13"/>
  <c r="AN50" i="13"/>
  <c r="AN51" i="13"/>
  <c r="AN52" i="13"/>
  <c r="AN53" i="13"/>
  <c r="AN54" i="13"/>
  <c r="AN55" i="13"/>
  <c r="AN56" i="13"/>
  <c r="AN57" i="13"/>
  <c r="AN58" i="13"/>
  <c r="AN59" i="13"/>
  <c r="AN60" i="13"/>
  <c r="AN61" i="13"/>
  <c r="AN62" i="13"/>
  <c r="AN63" i="13"/>
  <c r="AN64" i="13"/>
  <c r="AN65" i="13"/>
  <c r="AN66" i="13"/>
  <c r="AN67" i="13"/>
  <c r="AN68" i="13"/>
  <c r="AN69" i="13"/>
  <c r="AN70" i="13"/>
  <c r="AN71" i="13"/>
  <c r="AN72" i="13"/>
  <c r="AN73" i="13"/>
  <c r="AN74" i="13"/>
  <c r="AN75" i="13"/>
  <c r="AN76" i="13"/>
  <c r="AN77" i="13"/>
  <c r="AN78" i="13"/>
  <c r="AN79" i="13"/>
  <c r="AN80" i="13"/>
  <c r="AN81" i="13"/>
  <c r="AN82" i="13"/>
  <c r="AN83" i="13"/>
  <c r="AN84" i="13"/>
  <c r="AN85" i="13"/>
  <c r="AN86" i="13"/>
  <c r="AN87" i="13"/>
  <c r="AN88" i="13"/>
  <c r="AN89" i="13"/>
  <c r="AN90" i="13"/>
  <c r="AN91" i="13"/>
  <c r="AN92" i="13"/>
  <c r="AN93" i="13"/>
  <c r="AN94" i="13"/>
  <c r="AN95" i="13"/>
  <c r="AN96" i="13"/>
  <c r="AN97" i="13"/>
  <c r="AN98" i="13"/>
  <c r="AN99" i="13"/>
  <c r="AN100" i="13"/>
  <c r="AN101" i="13"/>
  <c r="AN102" i="13"/>
  <c r="AN103" i="13"/>
  <c r="AN104" i="13"/>
  <c r="AN105" i="13"/>
  <c r="AN106" i="13"/>
  <c r="AN107" i="13"/>
  <c r="AN108" i="13"/>
  <c r="AN109" i="13"/>
  <c r="AN110" i="13"/>
  <c r="AN111" i="13"/>
  <c r="AN112" i="13"/>
  <c r="AN113" i="13"/>
  <c r="AN114" i="13"/>
  <c r="AN115" i="13"/>
  <c r="AN116" i="13"/>
  <c r="AN117" i="13"/>
  <c r="AN118" i="13"/>
  <c r="AN119" i="13"/>
  <c r="AN120" i="13"/>
  <c r="AN121" i="13"/>
  <c r="AN122" i="13"/>
  <c r="AN123" i="13"/>
  <c r="AN124" i="13"/>
  <c r="AN125" i="13"/>
  <c r="AN126" i="13"/>
  <c r="AN127" i="13"/>
  <c r="AN128" i="13"/>
  <c r="AN129" i="13"/>
  <c r="AN130" i="13"/>
  <c r="AN131" i="13"/>
  <c r="AN132" i="13"/>
  <c r="AN133" i="13"/>
  <c r="AN134" i="13"/>
  <c r="AN135" i="13"/>
  <c r="AN136" i="13"/>
  <c r="AN137" i="13"/>
  <c r="AN138" i="13"/>
  <c r="AN139" i="13"/>
  <c r="AN140" i="13"/>
  <c r="AN141" i="13"/>
  <c r="AN142" i="13"/>
  <c r="AN143" i="13"/>
  <c r="AN144" i="13"/>
  <c r="AN145" i="13"/>
  <c r="AN146" i="13"/>
  <c r="AN147" i="13"/>
  <c r="AN148" i="13"/>
  <c r="AN149" i="13"/>
  <c r="AN150" i="13"/>
  <c r="AN151" i="13"/>
  <c r="AN152" i="13"/>
  <c r="AN153" i="13"/>
  <c r="AN154" i="13"/>
  <c r="AN155" i="13"/>
  <c r="AN156" i="13"/>
  <c r="AN157" i="13"/>
  <c r="AN158" i="13"/>
  <c r="AN159" i="13"/>
  <c r="AN160" i="13"/>
  <c r="AN161" i="13"/>
  <c r="AN162" i="13"/>
  <c r="AN163" i="13"/>
  <c r="AN164" i="13"/>
  <c r="AN165" i="13"/>
  <c r="AN166" i="13"/>
  <c r="AN167" i="13"/>
  <c r="AN168" i="13"/>
  <c r="AN169" i="13"/>
  <c r="AN170" i="13"/>
  <c r="AN171" i="13"/>
  <c r="AN172" i="13"/>
  <c r="AN173" i="13"/>
  <c r="AN174" i="13"/>
  <c r="AN175" i="13"/>
  <c r="AN176" i="13"/>
  <c r="AN177" i="13"/>
  <c r="AN178" i="13"/>
  <c r="AN179" i="13"/>
  <c r="AN180" i="13"/>
  <c r="AN181" i="13"/>
  <c r="AN182" i="13"/>
  <c r="AN183" i="13"/>
  <c r="AN184" i="13"/>
  <c r="AN185" i="13"/>
  <c r="AN186" i="13"/>
  <c r="AN187" i="13"/>
  <c r="AN188" i="13"/>
  <c r="AN189" i="13"/>
  <c r="AN190" i="13"/>
  <c r="AN191" i="13"/>
  <c r="AN192" i="13"/>
  <c r="AN193" i="13"/>
  <c r="AN194" i="13"/>
  <c r="AN195" i="13"/>
  <c r="AN196" i="13"/>
  <c r="AN197" i="13"/>
  <c r="AN198" i="13"/>
  <c r="AN199" i="13"/>
  <c r="AN200" i="13"/>
  <c r="AN201" i="13"/>
  <c r="AN202" i="13"/>
  <c r="AN203" i="13"/>
  <c r="AN204" i="13"/>
  <c r="AN205" i="13"/>
  <c r="AN206" i="13"/>
  <c r="AN207" i="13"/>
  <c r="AN208" i="13"/>
  <c r="AN209" i="13"/>
  <c r="AN210" i="13"/>
  <c r="AN211" i="13"/>
  <c r="AN212" i="13"/>
  <c r="AN213" i="13"/>
  <c r="AN214" i="13"/>
  <c r="AN215" i="13"/>
  <c r="AN216" i="13"/>
  <c r="AN217" i="13"/>
  <c r="AN218" i="13"/>
  <c r="AN219" i="13"/>
  <c r="AN220" i="13"/>
  <c r="AN221" i="13"/>
  <c r="AN222" i="13"/>
  <c r="AN223" i="13"/>
  <c r="AN224" i="13"/>
  <c r="AN225" i="13"/>
  <c r="AN226" i="13"/>
  <c r="AN227" i="13"/>
  <c r="AN228" i="13"/>
  <c r="AN229" i="13"/>
  <c r="AN230" i="13"/>
  <c r="AN231" i="13"/>
  <c r="AN232" i="13"/>
  <c r="AN233" i="13"/>
  <c r="AN234" i="13"/>
  <c r="AN235" i="13"/>
  <c r="AN236" i="13"/>
  <c r="AN237" i="13"/>
  <c r="AN238" i="13"/>
  <c r="AN239" i="13"/>
  <c r="AN240" i="13"/>
  <c r="AN241" i="13"/>
  <c r="AN242" i="13"/>
  <c r="AN243" i="13"/>
  <c r="AN244" i="13"/>
  <c r="AN245" i="13"/>
  <c r="AN246" i="13"/>
  <c r="AN247" i="13"/>
  <c r="AN248" i="13"/>
  <c r="AN249" i="13"/>
  <c r="AN250" i="13"/>
  <c r="AN251" i="13"/>
  <c r="AN252" i="13"/>
  <c r="AN253" i="13"/>
  <c r="AN254" i="13"/>
  <c r="AN255" i="13"/>
  <c r="AN256" i="13"/>
  <c r="AN257" i="13"/>
  <c r="AN258" i="13"/>
  <c r="AN259" i="13"/>
  <c r="AN260" i="13"/>
  <c r="AN261" i="13"/>
  <c r="AN262" i="13"/>
  <c r="AN263" i="13"/>
  <c r="AN264" i="13"/>
  <c r="AN265" i="13"/>
  <c r="AN266" i="13"/>
  <c r="AN267" i="13"/>
  <c r="AN268" i="13"/>
  <c r="AN269" i="13"/>
  <c r="AN270" i="13"/>
  <c r="AN271" i="13"/>
  <c r="AN272" i="13"/>
  <c r="AN273" i="13"/>
  <c r="AN274" i="13"/>
  <c r="AN275" i="13"/>
  <c r="AN276" i="13"/>
  <c r="AN277" i="13"/>
  <c r="AN278" i="13"/>
  <c r="AN279" i="13"/>
  <c r="AN280" i="13"/>
  <c r="AN281" i="13"/>
  <c r="AN282" i="13"/>
  <c r="AN283" i="13"/>
  <c r="AN284" i="13"/>
  <c r="AN285" i="13"/>
  <c r="AN286" i="13"/>
  <c r="AN287" i="13"/>
  <c r="AN288" i="13"/>
  <c r="AN289" i="13"/>
  <c r="AN290" i="13"/>
  <c r="AN291" i="13"/>
  <c r="AN292" i="13"/>
  <c r="AN293" i="13"/>
  <c r="AN294" i="13"/>
  <c r="AN295" i="13"/>
  <c r="AN296" i="13"/>
  <c r="AN297" i="13"/>
  <c r="AN298" i="13"/>
  <c r="AN299" i="13"/>
  <c r="AN300" i="13"/>
  <c r="AN301" i="13"/>
  <c r="AN302" i="13"/>
  <c r="AN303" i="13"/>
  <c r="AN304" i="13"/>
  <c r="AN305" i="13"/>
  <c r="AN306" i="13"/>
  <c r="AN307" i="13"/>
  <c r="AN308" i="13"/>
  <c r="AN309" i="13"/>
  <c r="AN310" i="13"/>
  <c r="AN311" i="13"/>
  <c r="AN312" i="13"/>
  <c r="AN313" i="13"/>
  <c r="AN314" i="13"/>
  <c r="AN315" i="13"/>
  <c r="AN316" i="13"/>
  <c r="AN317" i="13"/>
  <c r="AN318" i="13"/>
  <c r="AN319" i="13"/>
  <c r="AN320" i="13"/>
  <c r="AN321" i="13"/>
  <c r="AN322" i="13"/>
  <c r="AN323" i="13"/>
  <c r="AN324" i="13"/>
  <c r="AN325" i="13"/>
  <c r="AN326" i="13"/>
  <c r="AN327" i="13"/>
  <c r="AN328" i="13"/>
  <c r="AN329" i="13"/>
  <c r="AN330" i="13"/>
  <c r="AN331" i="13"/>
  <c r="AN332" i="13"/>
  <c r="AN333" i="13"/>
  <c r="AN334" i="13"/>
  <c r="AN335" i="13"/>
  <c r="AN336" i="13"/>
  <c r="AN337" i="13"/>
  <c r="AN338" i="13"/>
  <c r="AN339" i="13"/>
  <c r="AN340" i="13"/>
  <c r="AN341" i="13"/>
  <c r="AN342" i="13"/>
  <c r="AN343" i="13"/>
  <c r="AN344" i="13"/>
  <c r="AN345" i="13"/>
  <c r="AN346" i="13"/>
  <c r="AN347" i="13"/>
  <c r="AN348" i="13"/>
  <c r="AN349" i="13"/>
  <c r="AN350" i="13"/>
  <c r="AN351" i="13"/>
  <c r="AN352" i="13"/>
  <c r="AN353" i="13"/>
  <c r="AN354" i="13"/>
  <c r="AN355" i="13"/>
  <c r="AN356" i="13"/>
  <c r="AN357" i="13"/>
  <c r="AN358" i="13"/>
  <c r="AN359" i="13"/>
  <c r="AN360" i="13"/>
  <c r="AN361" i="13"/>
  <c r="AN362" i="13"/>
  <c r="AN363" i="13"/>
  <c r="AN364" i="13"/>
  <c r="AN365" i="13"/>
  <c r="AN366" i="13"/>
  <c r="AN367" i="13"/>
  <c r="AN368" i="13"/>
  <c r="AN369" i="13"/>
  <c r="AN370" i="13"/>
  <c r="AN371" i="13"/>
  <c r="AN372" i="13"/>
  <c r="AN373" i="13"/>
  <c r="AN374" i="13"/>
  <c r="AN375" i="13"/>
  <c r="AN376" i="13"/>
  <c r="AN377" i="13"/>
  <c r="AN378" i="13"/>
  <c r="AN379" i="13"/>
  <c r="AN380" i="13"/>
  <c r="AN381" i="13"/>
  <c r="AN382" i="13"/>
  <c r="AN383" i="13"/>
  <c r="AN384" i="13"/>
  <c r="AN385" i="13"/>
  <c r="AN386" i="13"/>
  <c r="AN387" i="13"/>
  <c r="AN388" i="13"/>
  <c r="AN389" i="13"/>
  <c r="AN390" i="13"/>
  <c r="AN391" i="13"/>
  <c r="AN392" i="13"/>
  <c r="AN393" i="13"/>
  <c r="AN394" i="13"/>
  <c r="AN395" i="13"/>
  <c r="AN396" i="13"/>
  <c r="AN397" i="13"/>
  <c r="AN398" i="13"/>
  <c r="AN399" i="13"/>
  <c r="AN400" i="13"/>
  <c r="AN401" i="13"/>
  <c r="AN402" i="13"/>
  <c r="AN403" i="13"/>
  <c r="AN404" i="13"/>
  <c r="AN405" i="13"/>
  <c r="AN406" i="13"/>
  <c r="AN407" i="13"/>
  <c r="AN408" i="13"/>
  <c r="AN409" i="13"/>
  <c r="AN410" i="13"/>
  <c r="AN411" i="13"/>
  <c r="AN412" i="13"/>
  <c r="AN413" i="13"/>
  <c r="AN414" i="13"/>
  <c r="AN415" i="13"/>
  <c r="AN416" i="13"/>
  <c r="AN417" i="13"/>
  <c r="AN418" i="13"/>
  <c r="AN419" i="13"/>
  <c r="AN420" i="13"/>
  <c r="AN421" i="13"/>
  <c r="AN422" i="13"/>
  <c r="AN423" i="13"/>
  <c r="AN424" i="13"/>
  <c r="AN425" i="13"/>
  <c r="AN426" i="13"/>
  <c r="AN427" i="13"/>
  <c r="AN428" i="13"/>
  <c r="AN429" i="13"/>
  <c r="AN430" i="13"/>
  <c r="AN431" i="13"/>
  <c r="AN432" i="13"/>
  <c r="AN433" i="13"/>
  <c r="AN434" i="13"/>
  <c r="AN435" i="13"/>
  <c r="AN436" i="13"/>
  <c r="AN437" i="13"/>
  <c r="AN438" i="13"/>
  <c r="AN439" i="13"/>
  <c r="AN440" i="13"/>
  <c r="AN441" i="13"/>
  <c r="AN442" i="13"/>
  <c r="AN443" i="13"/>
  <c r="AN444" i="13"/>
  <c r="AN445" i="13"/>
  <c r="AN446" i="13"/>
  <c r="AN447" i="13"/>
  <c r="AN448" i="13"/>
  <c r="AN449" i="13"/>
  <c r="AN450" i="13"/>
  <c r="AN451" i="13"/>
  <c r="AN452" i="13"/>
  <c r="AN453" i="13"/>
  <c r="AN454" i="13"/>
  <c r="AN455" i="13"/>
  <c r="AN456" i="13"/>
  <c r="AN457" i="13"/>
  <c r="AN458" i="13"/>
  <c r="AN459" i="13"/>
  <c r="AN460" i="13"/>
  <c r="AN461" i="13"/>
  <c r="AN462" i="13"/>
  <c r="AN463" i="13"/>
  <c r="AN464" i="13"/>
  <c r="AN465" i="13"/>
  <c r="AN466" i="13"/>
  <c r="AN467" i="13"/>
  <c r="AN468" i="13"/>
  <c r="AN469" i="13"/>
  <c r="AN470" i="13"/>
  <c r="AN471" i="13"/>
  <c r="AN472" i="13"/>
  <c r="AN473" i="13"/>
  <c r="AN474" i="13"/>
  <c r="AN475" i="13"/>
  <c r="AN476" i="13"/>
  <c r="AN477" i="13"/>
  <c r="AN478" i="13"/>
  <c r="AN479" i="13"/>
  <c r="AN480" i="13"/>
  <c r="AN481" i="13"/>
  <c r="AN482" i="13"/>
  <c r="AN483" i="13"/>
  <c r="AN484" i="13"/>
  <c r="AN485" i="13"/>
  <c r="AN486" i="13"/>
  <c r="AN487" i="13"/>
  <c r="AN488" i="13"/>
  <c r="AN489" i="13"/>
  <c r="AN490" i="13"/>
  <c r="AN491" i="13"/>
  <c r="AN492" i="13"/>
  <c r="AN493" i="13"/>
  <c r="AN494" i="13"/>
  <c r="AN495" i="13"/>
  <c r="AN496" i="13"/>
  <c r="AN497" i="13"/>
  <c r="AN498" i="13"/>
  <c r="AN499" i="13"/>
  <c r="AN500" i="13"/>
  <c r="AN501" i="13"/>
  <c r="AN502" i="13"/>
  <c r="AN503" i="13"/>
  <c r="AN504" i="13"/>
  <c r="AN505" i="13"/>
  <c r="AN506" i="13"/>
  <c r="AN507" i="13"/>
  <c r="AN508" i="13"/>
  <c r="AN509" i="13"/>
  <c r="AN510" i="13"/>
  <c r="AN511" i="13"/>
  <c r="AN12" i="13"/>
  <c r="AL13" i="13"/>
  <c r="AL14" i="13"/>
  <c r="AL15" i="13"/>
  <c r="AL16" i="13"/>
  <c r="AL17" i="13"/>
  <c r="AL18" i="13"/>
  <c r="AL19" i="13"/>
  <c r="AL20" i="13"/>
  <c r="AL21" i="13"/>
  <c r="AL22" i="13"/>
  <c r="AL23" i="13"/>
  <c r="AL24" i="13"/>
  <c r="AL25" i="13"/>
  <c r="AL26" i="13"/>
  <c r="AL27" i="13"/>
  <c r="AL28" i="13"/>
  <c r="AL29" i="13"/>
  <c r="AL30" i="13"/>
  <c r="AL31" i="13"/>
  <c r="AL32" i="13"/>
  <c r="AL33" i="13"/>
  <c r="AL34" i="13"/>
  <c r="AL35" i="13"/>
  <c r="AL36" i="13"/>
  <c r="AL37" i="13"/>
  <c r="AL38" i="13"/>
  <c r="AL39" i="13"/>
  <c r="AL40" i="13"/>
  <c r="AL41" i="13"/>
  <c r="AL42" i="13"/>
  <c r="AL43" i="13"/>
  <c r="AL44" i="13"/>
  <c r="AL45" i="13"/>
  <c r="AL46" i="13"/>
  <c r="AL47" i="13"/>
  <c r="AL48" i="13"/>
  <c r="AL49" i="13"/>
  <c r="AL50" i="13"/>
  <c r="AL51" i="13"/>
  <c r="AL52" i="13"/>
  <c r="AL53" i="13"/>
  <c r="AL54" i="13"/>
  <c r="AL55" i="13"/>
  <c r="AL56" i="13"/>
  <c r="AL57" i="13"/>
  <c r="AL58" i="13"/>
  <c r="AL59" i="13"/>
  <c r="AL60" i="13"/>
  <c r="AL61" i="13"/>
  <c r="AL62" i="13"/>
  <c r="AL63" i="13"/>
  <c r="AL64" i="13"/>
  <c r="AL65" i="13"/>
  <c r="AL66" i="13"/>
  <c r="AL67" i="13"/>
  <c r="AL68" i="13"/>
  <c r="AL69" i="13"/>
  <c r="AL70" i="13"/>
  <c r="AL71" i="13"/>
  <c r="AL72" i="13"/>
  <c r="AL73" i="13"/>
  <c r="AL74" i="13"/>
  <c r="AL75" i="13"/>
  <c r="AL76" i="13"/>
  <c r="AL77" i="13"/>
  <c r="AL78" i="13"/>
  <c r="AL79" i="13"/>
  <c r="AL80" i="13"/>
  <c r="AL81" i="13"/>
  <c r="AL82" i="13"/>
  <c r="AL83" i="13"/>
  <c r="AL84" i="13"/>
  <c r="AL85" i="13"/>
  <c r="AL86" i="13"/>
  <c r="AL87" i="13"/>
  <c r="AL88" i="13"/>
  <c r="AL89" i="13"/>
  <c r="AL90" i="13"/>
  <c r="AL91" i="13"/>
  <c r="AL92" i="13"/>
  <c r="AL93" i="13"/>
  <c r="AL94" i="13"/>
  <c r="AL95" i="13"/>
  <c r="AL96" i="13"/>
  <c r="AL97" i="13"/>
  <c r="AL98" i="13"/>
  <c r="AL99" i="13"/>
  <c r="AL100" i="13"/>
  <c r="AL101" i="13"/>
  <c r="AL102" i="13"/>
  <c r="AL103" i="13"/>
  <c r="AL104" i="13"/>
  <c r="AL105" i="13"/>
  <c r="AL106" i="13"/>
  <c r="AL107" i="13"/>
  <c r="AL108" i="13"/>
  <c r="AL109" i="13"/>
  <c r="AL110" i="13"/>
  <c r="AL111" i="13"/>
  <c r="AL112" i="13"/>
  <c r="AL113" i="13"/>
  <c r="AL114" i="13"/>
  <c r="AL115" i="13"/>
  <c r="AL116" i="13"/>
  <c r="AL117" i="13"/>
  <c r="AL118" i="13"/>
  <c r="AL119" i="13"/>
  <c r="AL120" i="13"/>
  <c r="AL121" i="13"/>
  <c r="AL122" i="13"/>
  <c r="AL123" i="13"/>
  <c r="AL124" i="13"/>
  <c r="AL125" i="13"/>
  <c r="AL126" i="13"/>
  <c r="AL127" i="13"/>
  <c r="AL128" i="13"/>
  <c r="AL129" i="13"/>
  <c r="AL130" i="13"/>
  <c r="AL131" i="13"/>
  <c r="AL132" i="13"/>
  <c r="AL133" i="13"/>
  <c r="AL134" i="13"/>
  <c r="AL135" i="13"/>
  <c r="AL136" i="13"/>
  <c r="AL137" i="13"/>
  <c r="AL138" i="13"/>
  <c r="AL139" i="13"/>
  <c r="AL140" i="13"/>
  <c r="AL141" i="13"/>
  <c r="AL142" i="13"/>
  <c r="AL143" i="13"/>
  <c r="AL144" i="13"/>
  <c r="AL145" i="13"/>
  <c r="AL146" i="13"/>
  <c r="AL147" i="13"/>
  <c r="AL148" i="13"/>
  <c r="AL149" i="13"/>
  <c r="AL150" i="13"/>
  <c r="AL151" i="13"/>
  <c r="AL152" i="13"/>
  <c r="AL153" i="13"/>
  <c r="AL154" i="13"/>
  <c r="AL155" i="13"/>
  <c r="AL156" i="13"/>
  <c r="AL157" i="13"/>
  <c r="AL158" i="13"/>
  <c r="AL159" i="13"/>
  <c r="AL160" i="13"/>
  <c r="AL161" i="13"/>
  <c r="AL162" i="13"/>
  <c r="AL163" i="13"/>
  <c r="AL164" i="13"/>
  <c r="AL165" i="13"/>
  <c r="AL166" i="13"/>
  <c r="AL167" i="13"/>
  <c r="AL168" i="13"/>
  <c r="AL169" i="13"/>
  <c r="AL170" i="13"/>
  <c r="AL171" i="13"/>
  <c r="AL172" i="13"/>
  <c r="AL173" i="13"/>
  <c r="AL174" i="13"/>
  <c r="AL175" i="13"/>
  <c r="AL176" i="13"/>
  <c r="AL177" i="13"/>
  <c r="AL178" i="13"/>
  <c r="AL179" i="13"/>
  <c r="AL180" i="13"/>
  <c r="AL181" i="13"/>
  <c r="AL182" i="13"/>
  <c r="AL183" i="13"/>
  <c r="AL184" i="13"/>
  <c r="AL185" i="13"/>
  <c r="AL186" i="13"/>
  <c r="AL187" i="13"/>
  <c r="AL188" i="13"/>
  <c r="AL189" i="13"/>
  <c r="AL190" i="13"/>
  <c r="AL191" i="13"/>
  <c r="AL192" i="13"/>
  <c r="AL193" i="13"/>
  <c r="AL194" i="13"/>
  <c r="AL195" i="13"/>
  <c r="AL196" i="13"/>
  <c r="AL197" i="13"/>
  <c r="AL198" i="13"/>
  <c r="AL199" i="13"/>
  <c r="AL200" i="13"/>
  <c r="AL201" i="13"/>
  <c r="AL202" i="13"/>
  <c r="AL203" i="13"/>
  <c r="AL204" i="13"/>
  <c r="AL205" i="13"/>
  <c r="AL206" i="13"/>
  <c r="AL207" i="13"/>
  <c r="AL208" i="13"/>
  <c r="AL209" i="13"/>
  <c r="AL210" i="13"/>
  <c r="AL211" i="13"/>
  <c r="AL212" i="13"/>
  <c r="AL213" i="13"/>
  <c r="AL214" i="13"/>
  <c r="AL215" i="13"/>
  <c r="AL216" i="13"/>
  <c r="AL217" i="13"/>
  <c r="AL218" i="13"/>
  <c r="AL219" i="13"/>
  <c r="AL220" i="13"/>
  <c r="AL221" i="13"/>
  <c r="AL222" i="13"/>
  <c r="AL223" i="13"/>
  <c r="AL224" i="13"/>
  <c r="AL225" i="13"/>
  <c r="AL226" i="13"/>
  <c r="AL227" i="13"/>
  <c r="AL228" i="13"/>
  <c r="AL229" i="13"/>
  <c r="AL230" i="13"/>
  <c r="AL231" i="13"/>
  <c r="AL232" i="13"/>
  <c r="AL233" i="13"/>
  <c r="AL234" i="13"/>
  <c r="AL235" i="13"/>
  <c r="AL236" i="13"/>
  <c r="AL237" i="13"/>
  <c r="AL238" i="13"/>
  <c r="AL239" i="13"/>
  <c r="AL240" i="13"/>
  <c r="AL241" i="13"/>
  <c r="AL242" i="13"/>
  <c r="AL243" i="13"/>
  <c r="AL244" i="13"/>
  <c r="AL245" i="13"/>
  <c r="AL246" i="13"/>
  <c r="AL247" i="13"/>
  <c r="AL248" i="13"/>
  <c r="AL249" i="13"/>
  <c r="AL250" i="13"/>
  <c r="AL251" i="13"/>
  <c r="AL252" i="13"/>
  <c r="AL253" i="13"/>
  <c r="AL254" i="13"/>
  <c r="AL255" i="13"/>
  <c r="AL256" i="13"/>
  <c r="AL257" i="13"/>
  <c r="AL258" i="13"/>
  <c r="AL259" i="13"/>
  <c r="AL260" i="13"/>
  <c r="AL261" i="13"/>
  <c r="AL262" i="13"/>
  <c r="AL263" i="13"/>
  <c r="AL264" i="13"/>
  <c r="AL265" i="13"/>
  <c r="AL266" i="13"/>
  <c r="AL267" i="13"/>
  <c r="AL268" i="13"/>
  <c r="AL269" i="13"/>
  <c r="AL270" i="13"/>
  <c r="AL271" i="13"/>
  <c r="AL272" i="13"/>
  <c r="AL273" i="13"/>
  <c r="AL274" i="13"/>
  <c r="AL275" i="13"/>
  <c r="AL276" i="13"/>
  <c r="AL277" i="13"/>
  <c r="AL278" i="13"/>
  <c r="AL279" i="13"/>
  <c r="AL280" i="13"/>
  <c r="AL281" i="13"/>
  <c r="AL282" i="13"/>
  <c r="AL283" i="13"/>
  <c r="AL284" i="13"/>
  <c r="AL285" i="13"/>
  <c r="AL286" i="13"/>
  <c r="AL287" i="13"/>
  <c r="AL288" i="13"/>
  <c r="AL289" i="13"/>
  <c r="AL290" i="13"/>
  <c r="AL291" i="13"/>
  <c r="AL292" i="13"/>
  <c r="AL293" i="13"/>
  <c r="AL294" i="13"/>
  <c r="AL295" i="13"/>
  <c r="AL296" i="13"/>
  <c r="AL297" i="13"/>
  <c r="AL298" i="13"/>
  <c r="AL299" i="13"/>
  <c r="AL300" i="13"/>
  <c r="AL301" i="13"/>
  <c r="AL302" i="13"/>
  <c r="AL303" i="13"/>
  <c r="AL304" i="13"/>
  <c r="AL305" i="13"/>
  <c r="AL306" i="13"/>
  <c r="AL307" i="13"/>
  <c r="AL308" i="13"/>
  <c r="AL309" i="13"/>
  <c r="AL310" i="13"/>
  <c r="AL311" i="13"/>
  <c r="AL312" i="13"/>
  <c r="AL313" i="13"/>
  <c r="AL314" i="13"/>
  <c r="AL315" i="13"/>
  <c r="AL316" i="13"/>
  <c r="AL317" i="13"/>
  <c r="AL318" i="13"/>
  <c r="AL319" i="13"/>
  <c r="AL320" i="13"/>
  <c r="AL321" i="13"/>
  <c r="AL322" i="13"/>
  <c r="AL323" i="13"/>
  <c r="AL324" i="13"/>
  <c r="AL325" i="13"/>
  <c r="AL326" i="13"/>
  <c r="AL327" i="13"/>
  <c r="AL328" i="13"/>
  <c r="AL329" i="13"/>
  <c r="AL330" i="13"/>
  <c r="AL331" i="13"/>
  <c r="AL332" i="13"/>
  <c r="AL333" i="13"/>
  <c r="AL334" i="13"/>
  <c r="AL335" i="13"/>
  <c r="AL336" i="13"/>
  <c r="AL337" i="13"/>
  <c r="AL338" i="13"/>
  <c r="AL339" i="13"/>
  <c r="AL340" i="13"/>
  <c r="AL341" i="13"/>
  <c r="AL342" i="13"/>
  <c r="AL343" i="13"/>
  <c r="AL344" i="13"/>
  <c r="AL345" i="13"/>
  <c r="AL346" i="13"/>
  <c r="AL347" i="13"/>
  <c r="AL348" i="13"/>
  <c r="AL349" i="13"/>
  <c r="AL350" i="13"/>
  <c r="AL351" i="13"/>
  <c r="AL352" i="13"/>
  <c r="AL353" i="13"/>
  <c r="AL354" i="13"/>
  <c r="AL355" i="13"/>
  <c r="AL356" i="13"/>
  <c r="AL357" i="13"/>
  <c r="AL358" i="13"/>
  <c r="AL359" i="13"/>
  <c r="AL360" i="13"/>
  <c r="AL361" i="13"/>
  <c r="AL362" i="13"/>
  <c r="AL363" i="13"/>
  <c r="AL364" i="13"/>
  <c r="AL365" i="13"/>
  <c r="AL366" i="13"/>
  <c r="AL367" i="13"/>
  <c r="AL368" i="13"/>
  <c r="AL369" i="13"/>
  <c r="AL370" i="13"/>
  <c r="AL371" i="13"/>
  <c r="AL372" i="13"/>
  <c r="AL373" i="13"/>
  <c r="AL374" i="13"/>
  <c r="AL375" i="13"/>
  <c r="AL376" i="13"/>
  <c r="AL377" i="13"/>
  <c r="AL378" i="13"/>
  <c r="AL379" i="13"/>
  <c r="AL380" i="13"/>
  <c r="AL381" i="13"/>
  <c r="AL382" i="13"/>
  <c r="AL383" i="13"/>
  <c r="AL384" i="13"/>
  <c r="AL385" i="13"/>
  <c r="AL386" i="13"/>
  <c r="AL387" i="13"/>
  <c r="AL388" i="13"/>
  <c r="AL389" i="13"/>
  <c r="AL390" i="13"/>
  <c r="AL391" i="13"/>
  <c r="AL392" i="13"/>
  <c r="AL393" i="13"/>
  <c r="AL394" i="13"/>
  <c r="AL395" i="13"/>
  <c r="AL396" i="13"/>
  <c r="AL397" i="13"/>
  <c r="AL398" i="13"/>
  <c r="AL399" i="13"/>
  <c r="AL400" i="13"/>
  <c r="AL401" i="13"/>
  <c r="AL402" i="13"/>
  <c r="AL403" i="13"/>
  <c r="AL404" i="13"/>
  <c r="AL405" i="13"/>
  <c r="AL406" i="13"/>
  <c r="AL407" i="13"/>
  <c r="AL408" i="13"/>
  <c r="AL409" i="13"/>
  <c r="AL410" i="13"/>
  <c r="AL411" i="13"/>
  <c r="AL412" i="13"/>
  <c r="AL413" i="13"/>
  <c r="AL414" i="13"/>
  <c r="AL415" i="13"/>
  <c r="AL416" i="13"/>
  <c r="AL417" i="13"/>
  <c r="AL418" i="13"/>
  <c r="AL419" i="13"/>
  <c r="AL420" i="13"/>
  <c r="AL421" i="13"/>
  <c r="AL422" i="13"/>
  <c r="AL423" i="13"/>
  <c r="AL424" i="13"/>
  <c r="AL425" i="13"/>
  <c r="AL426" i="13"/>
  <c r="AL427" i="13"/>
  <c r="AL428" i="13"/>
  <c r="AL429" i="13"/>
  <c r="AL430" i="13"/>
  <c r="AL431" i="13"/>
  <c r="AL432" i="13"/>
  <c r="AL433" i="13"/>
  <c r="AL434" i="13"/>
  <c r="AL435" i="13"/>
  <c r="AL436" i="13"/>
  <c r="AL437" i="13"/>
  <c r="AL438" i="13"/>
  <c r="AL439" i="13"/>
  <c r="AL440" i="13"/>
  <c r="AL441" i="13"/>
  <c r="AL442" i="13"/>
  <c r="AL443" i="13"/>
  <c r="AL444" i="13"/>
  <c r="AL445" i="13"/>
  <c r="AL446" i="13"/>
  <c r="AL447" i="13"/>
  <c r="AL448" i="13"/>
  <c r="AL449" i="13"/>
  <c r="AL450" i="13"/>
  <c r="AL451" i="13"/>
  <c r="AL452" i="13"/>
  <c r="AL453" i="13"/>
  <c r="AL454" i="13"/>
  <c r="AL455" i="13"/>
  <c r="AL456" i="13"/>
  <c r="AL457" i="13"/>
  <c r="AL458" i="13"/>
  <c r="AL459" i="13"/>
  <c r="AL460" i="13"/>
  <c r="AL461" i="13"/>
  <c r="AL462" i="13"/>
  <c r="AL463" i="13"/>
  <c r="AL464" i="13"/>
  <c r="AL465" i="13"/>
  <c r="AL466" i="13"/>
  <c r="AL467" i="13"/>
  <c r="AL468" i="13"/>
  <c r="AL469" i="13"/>
  <c r="AL470" i="13"/>
  <c r="AL471" i="13"/>
  <c r="AL472" i="13"/>
  <c r="AL473" i="13"/>
  <c r="AL474" i="13"/>
  <c r="AL475" i="13"/>
  <c r="AL476" i="13"/>
  <c r="AL477" i="13"/>
  <c r="AL478" i="13"/>
  <c r="AL479" i="13"/>
  <c r="AL480" i="13"/>
  <c r="AL481" i="13"/>
  <c r="AL482" i="13"/>
  <c r="AL483" i="13"/>
  <c r="AL484" i="13"/>
  <c r="AL485" i="13"/>
  <c r="AL486" i="13"/>
  <c r="AL487" i="13"/>
  <c r="AL488" i="13"/>
  <c r="AL489" i="13"/>
  <c r="AL490" i="13"/>
  <c r="AL491" i="13"/>
  <c r="AL492" i="13"/>
  <c r="AL493" i="13"/>
  <c r="AL494" i="13"/>
  <c r="AL495" i="13"/>
  <c r="AL496" i="13"/>
  <c r="AL497" i="13"/>
  <c r="AL498" i="13"/>
  <c r="AL499" i="13"/>
  <c r="AL500" i="13"/>
  <c r="AL501" i="13"/>
  <c r="AL502" i="13"/>
  <c r="AL503" i="13"/>
  <c r="AL504" i="13"/>
  <c r="AL505" i="13"/>
  <c r="AL506" i="13"/>
  <c r="AL507" i="13"/>
  <c r="AL508" i="13"/>
  <c r="AL509" i="13"/>
  <c r="AL510" i="13"/>
  <c r="AL511" i="13"/>
  <c r="AL12" i="13"/>
  <c r="AJ13" i="13"/>
  <c r="AJ14" i="13"/>
  <c r="AJ15" i="13"/>
  <c r="AJ16" i="13"/>
  <c r="AJ17" i="13"/>
  <c r="AJ18" i="13"/>
  <c r="AJ19" i="13"/>
  <c r="AJ20" i="13"/>
  <c r="AJ21" i="13"/>
  <c r="AJ22" i="13"/>
  <c r="AJ23" i="13"/>
  <c r="AJ24" i="13"/>
  <c r="AJ25" i="13"/>
  <c r="AJ26" i="13"/>
  <c r="AJ27" i="13"/>
  <c r="AJ28" i="13"/>
  <c r="AJ29" i="13"/>
  <c r="AJ30" i="13"/>
  <c r="AJ31" i="13"/>
  <c r="AJ32" i="13"/>
  <c r="AJ33" i="13"/>
  <c r="AJ34" i="13"/>
  <c r="AJ35" i="13"/>
  <c r="AJ36" i="13"/>
  <c r="AJ37" i="13"/>
  <c r="AJ38" i="13"/>
  <c r="AJ39" i="13"/>
  <c r="AJ40" i="13"/>
  <c r="AJ41" i="13"/>
  <c r="AJ42" i="13"/>
  <c r="AJ43" i="13"/>
  <c r="AJ44" i="13"/>
  <c r="AJ45" i="13"/>
  <c r="AJ46" i="13"/>
  <c r="AJ47" i="13"/>
  <c r="AJ48" i="13"/>
  <c r="AJ49" i="13"/>
  <c r="AJ50" i="13"/>
  <c r="AJ51" i="13"/>
  <c r="AJ52" i="13"/>
  <c r="AJ53" i="13"/>
  <c r="AJ54" i="13"/>
  <c r="AJ55" i="13"/>
  <c r="AJ56" i="13"/>
  <c r="AJ57" i="13"/>
  <c r="AJ58" i="13"/>
  <c r="AJ59" i="13"/>
  <c r="AJ60" i="13"/>
  <c r="AJ61" i="13"/>
  <c r="AJ62" i="13"/>
  <c r="AJ63" i="13"/>
  <c r="AJ64" i="13"/>
  <c r="AJ65" i="13"/>
  <c r="AJ66" i="13"/>
  <c r="AJ67" i="13"/>
  <c r="AJ68" i="13"/>
  <c r="AJ69" i="13"/>
  <c r="AJ70" i="13"/>
  <c r="AJ71" i="13"/>
  <c r="AJ72" i="13"/>
  <c r="AJ73" i="13"/>
  <c r="AJ74" i="13"/>
  <c r="AJ75" i="13"/>
  <c r="AJ76" i="13"/>
  <c r="AJ77" i="13"/>
  <c r="AJ78" i="13"/>
  <c r="AJ79" i="13"/>
  <c r="AJ80" i="13"/>
  <c r="AJ81" i="13"/>
  <c r="AJ82" i="13"/>
  <c r="AJ83" i="13"/>
  <c r="AJ84" i="13"/>
  <c r="AJ85" i="13"/>
  <c r="AJ86" i="13"/>
  <c r="AJ87" i="13"/>
  <c r="AJ88" i="13"/>
  <c r="AJ89" i="13"/>
  <c r="AJ90" i="13"/>
  <c r="AJ91" i="13"/>
  <c r="AJ92" i="13"/>
  <c r="AJ93" i="13"/>
  <c r="AJ94" i="13"/>
  <c r="AJ95" i="13"/>
  <c r="AJ96" i="13"/>
  <c r="AJ97" i="13"/>
  <c r="AJ98" i="13"/>
  <c r="AJ99" i="13"/>
  <c r="AJ100" i="13"/>
  <c r="AJ101" i="13"/>
  <c r="AJ102" i="13"/>
  <c r="AJ103" i="13"/>
  <c r="AJ104" i="13"/>
  <c r="AJ105" i="13"/>
  <c r="AJ106" i="13"/>
  <c r="AJ107" i="13"/>
  <c r="AJ108" i="13"/>
  <c r="AJ109" i="13"/>
  <c r="AJ110" i="13"/>
  <c r="AJ111" i="13"/>
  <c r="AJ112" i="13"/>
  <c r="AJ113" i="13"/>
  <c r="AJ114" i="13"/>
  <c r="AJ115" i="13"/>
  <c r="AJ116" i="13"/>
  <c r="AJ117" i="13"/>
  <c r="AJ118" i="13"/>
  <c r="AJ119" i="13"/>
  <c r="AJ120" i="13"/>
  <c r="AJ121" i="13"/>
  <c r="AJ122" i="13"/>
  <c r="AJ123" i="13"/>
  <c r="AJ124" i="13"/>
  <c r="AJ125" i="13"/>
  <c r="AJ126" i="13"/>
  <c r="AJ127" i="13"/>
  <c r="AJ128" i="13"/>
  <c r="AJ129" i="13"/>
  <c r="AJ130" i="13"/>
  <c r="AJ131" i="13"/>
  <c r="AJ132" i="13"/>
  <c r="AJ133" i="13"/>
  <c r="AJ134" i="13"/>
  <c r="AJ135" i="13"/>
  <c r="AJ136" i="13"/>
  <c r="AJ137" i="13"/>
  <c r="AJ138" i="13"/>
  <c r="AJ139" i="13"/>
  <c r="AJ140" i="13"/>
  <c r="AJ141" i="13"/>
  <c r="AJ142" i="13"/>
  <c r="AJ143" i="13"/>
  <c r="AJ144" i="13"/>
  <c r="AJ145" i="13"/>
  <c r="AJ146" i="13"/>
  <c r="AJ147" i="13"/>
  <c r="AJ148" i="13"/>
  <c r="AJ149" i="13"/>
  <c r="AJ150" i="13"/>
  <c r="AJ151" i="13"/>
  <c r="AJ152" i="13"/>
  <c r="AJ153" i="13"/>
  <c r="AJ154" i="13"/>
  <c r="AJ155" i="13"/>
  <c r="AJ156" i="13"/>
  <c r="AJ157" i="13"/>
  <c r="AJ158" i="13"/>
  <c r="AJ159" i="13"/>
  <c r="AJ160" i="13"/>
  <c r="AJ161" i="13"/>
  <c r="AJ162" i="13"/>
  <c r="AJ163" i="13"/>
  <c r="AJ164" i="13"/>
  <c r="AJ165" i="13"/>
  <c r="AJ166" i="13"/>
  <c r="AJ167" i="13"/>
  <c r="AJ168" i="13"/>
  <c r="AJ169" i="13"/>
  <c r="AJ170" i="13"/>
  <c r="AJ171" i="13"/>
  <c r="AJ172" i="13"/>
  <c r="AJ173" i="13"/>
  <c r="AJ174" i="13"/>
  <c r="AJ175" i="13"/>
  <c r="AJ176" i="13"/>
  <c r="AJ177" i="13"/>
  <c r="AJ178" i="13"/>
  <c r="AJ179" i="13"/>
  <c r="AJ180" i="13"/>
  <c r="AJ181" i="13"/>
  <c r="AJ182" i="13"/>
  <c r="AJ183" i="13"/>
  <c r="AJ184" i="13"/>
  <c r="AJ185" i="13"/>
  <c r="AJ186" i="13"/>
  <c r="AJ187" i="13"/>
  <c r="AJ188" i="13"/>
  <c r="AJ189" i="13"/>
  <c r="AJ190" i="13"/>
  <c r="AJ191" i="13"/>
  <c r="AJ192" i="13"/>
  <c r="AJ193" i="13"/>
  <c r="AJ194" i="13"/>
  <c r="AJ195" i="13"/>
  <c r="AJ196" i="13"/>
  <c r="AJ197" i="13"/>
  <c r="AJ198" i="13"/>
  <c r="AJ199" i="13"/>
  <c r="AJ200" i="13"/>
  <c r="AJ201" i="13"/>
  <c r="AJ202" i="13"/>
  <c r="AJ203" i="13"/>
  <c r="AJ204" i="13"/>
  <c r="AJ205" i="13"/>
  <c r="AJ206" i="13"/>
  <c r="AJ207" i="13"/>
  <c r="AJ208" i="13"/>
  <c r="AJ209" i="13"/>
  <c r="AJ210" i="13"/>
  <c r="AJ211" i="13"/>
  <c r="AJ212" i="13"/>
  <c r="AJ213" i="13"/>
  <c r="AJ214" i="13"/>
  <c r="AJ215" i="13"/>
  <c r="AJ216" i="13"/>
  <c r="AJ217" i="13"/>
  <c r="AJ218" i="13"/>
  <c r="AJ219" i="13"/>
  <c r="AJ220" i="13"/>
  <c r="AJ221" i="13"/>
  <c r="AJ222" i="13"/>
  <c r="AJ223" i="13"/>
  <c r="AJ224" i="13"/>
  <c r="AJ225" i="13"/>
  <c r="AJ226" i="13"/>
  <c r="AJ227" i="13"/>
  <c r="AJ228" i="13"/>
  <c r="AJ229" i="13"/>
  <c r="AJ230" i="13"/>
  <c r="AJ231" i="13"/>
  <c r="AJ232" i="13"/>
  <c r="AJ233" i="13"/>
  <c r="AJ234" i="13"/>
  <c r="AJ235" i="13"/>
  <c r="AJ236" i="13"/>
  <c r="AJ237" i="13"/>
  <c r="AJ238" i="13"/>
  <c r="AJ239" i="13"/>
  <c r="AJ240" i="13"/>
  <c r="AJ241" i="13"/>
  <c r="AJ242" i="13"/>
  <c r="AJ243" i="13"/>
  <c r="AJ244" i="13"/>
  <c r="AJ245" i="13"/>
  <c r="AJ246" i="13"/>
  <c r="AJ247" i="13"/>
  <c r="AJ248" i="13"/>
  <c r="AJ249" i="13"/>
  <c r="AJ250" i="13"/>
  <c r="AJ251" i="13"/>
  <c r="AJ252" i="13"/>
  <c r="AJ253" i="13"/>
  <c r="AJ254" i="13"/>
  <c r="AJ255" i="13"/>
  <c r="AJ256" i="13"/>
  <c r="AJ257" i="13"/>
  <c r="AJ258" i="13"/>
  <c r="AJ259" i="13"/>
  <c r="AJ260" i="13"/>
  <c r="AJ261" i="13"/>
  <c r="AJ262" i="13"/>
  <c r="AJ263" i="13"/>
  <c r="AJ264" i="13"/>
  <c r="AJ265" i="13"/>
  <c r="AJ266" i="13"/>
  <c r="AJ267" i="13"/>
  <c r="AJ268" i="13"/>
  <c r="AJ269" i="13"/>
  <c r="AJ270" i="13"/>
  <c r="AJ271" i="13"/>
  <c r="AJ272" i="13"/>
  <c r="AJ273" i="13"/>
  <c r="AJ274" i="13"/>
  <c r="AJ275" i="13"/>
  <c r="AJ276" i="13"/>
  <c r="AJ277" i="13"/>
  <c r="AJ278" i="13"/>
  <c r="AJ279" i="13"/>
  <c r="AJ280" i="13"/>
  <c r="AJ281" i="13"/>
  <c r="AJ282" i="13"/>
  <c r="AJ283" i="13"/>
  <c r="AJ284" i="13"/>
  <c r="AJ285" i="13"/>
  <c r="AJ286" i="13"/>
  <c r="AJ287" i="13"/>
  <c r="AJ288" i="13"/>
  <c r="AJ289" i="13"/>
  <c r="AJ290" i="13"/>
  <c r="AJ291" i="13"/>
  <c r="AJ292" i="13"/>
  <c r="AJ293" i="13"/>
  <c r="AJ294" i="13"/>
  <c r="AJ295" i="13"/>
  <c r="AJ296" i="13"/>
  <c r="AJ297" i="13"/>
  <c r="AJ298" i="13"/>
  <c r="AJ299" i="13"/>
  <c r="AJ300" i="13"/>
  <c r="AJ301" i="13"/>
  <c r="AJ302" i="13"/>
  <c r="AJ303" i="13"/>
  <c r="AJ304" i="13"/>
  <c r="AJ305" i="13"/>
  <c r="AJ306" i="13"/>
  <c r="AJ307" i="13"/>
  <c r="AJ308" i="13"/>
  <c r="AJ309" i="13"/>
  <c r="AJ310" i="13"/>
  <c r="AJ311" i="13"/>
  <c r="AJ312" i="13"/>
  <c r="AJ313" i="13"/>
  <c r="AJ314" i="13"/>
  <c r="AJ315" i="13"/>
  <c r="AJ316" i="13"/>
  <c r="AJ317" i="13"/>
  <c r="AJ318" i="13"/>
  <c r="AJ319" i="13"/>
  <c r="AJ320" i="13"/>
  <c r="AJ321" i="13"/>
  <c r="AJ322" i="13"/>
  <c r="AJ323" i="13"/>
  <c r="AJ324" i="13"/>
  <c r="AJ325" i="13"/>
  <c r="AJ326" i="13"/>
  <c r="AJ327" i="13"/>
  <c r="AJ328" i="13"/>
  <c r="AJ329" i="13"/>
  <c r="AJ330" i="13"/>
  <c r="AJ331" i="13"/>
  <c r="AJ332" i="13"/>
  <c r="AJ333" i="13"/>
  <c r="AJ334" i="13"/>
  <c r="AJ335" i="13"/>
  <c r="AJ336" i="13"/>
  <c r="AJ337" i="13"/>
  <c r="AJ338" i="13"/>
  <c r="AJ339" i="13"/>
  <c r="AJ340" i="13"/>
  <c r="AJ341" i="13"/>
  <c r="AJ342" i="13"/>
  <c r="AJ343" i="13"/>
  <c r="AJ344" i="13"/>
  <c r="AJ345" i="13"/>
  <c r="AJ346" i="13"/>
  <c r="AJ347" i="13"/>
  <c r="AJ348" i="13"/>
  <c r="AJ349" i="13"/>
  <c r="AJ350" i="13"/>
  <c r="AJ351" i="13"/>
  <c r="AJ352" i="13"/>
  <c r="AJ353" i="13"/>
  <c r="AJ354" i="13"/>
  <c r="AJ355" i="13"/>
  <c r="AJ356" i="13"/>
  <c r="AJ357" i="13"/>
  <c r="AJ358" i="13"/>
  <c r="AJ359" i="13"/>
  <c r="AJ360" i="13"/>
  <c r="AJ361" i="13"/>
  <c r="AJ362" i="13"/>
  <c r="AJ363" i="13"/>
  <c r="AJ364" i="13"/>
  <c r="AJ365" i="13"/>
  <c r="AJ366" i="13"/>
  <c r="AJ367" i="13"/>
  <c r="AJ368" i="13"/>
  <c r="AJ369" i="13"/>
  <c r="AJ370" i="13"/>
  <c r="AJ371" i="13"/>
  <c r="AJ372" i="13"/>
  <c r="AJ373" i="13"/>
  <c r="AJ374" i="13"/>
  <c r="AJ375" i="13"/>
  <c r="AJ376" i="13"/>
  <c r="AJ377" i="13"/>
  <c r="AJ378" i="13"/>
  <c r="AJ379" i="13"/>
  <c r="AJ380" i="13"/>
  <c r="AJ381" i="13"/>
  <c r="AJ382" i="13"/>
  <c r="AJ383" i="13"/>
  <c r="AJ384" i="13"/>
  <c r="AJ385" i="13"/>
  <c r="AJ386" i="13"/>
  <c r="AJ387" i="13"/>
  <c r="AJ388" i="13"/>
  <c r="AJ389" i="13"/>
  <c r="AJ390" i="13"/>
  <c r="AJ391" i="13"/>
  <c r="AJ392" i="13"/>
  <c r="AJ393" i="13"/>
  <c r="AJ394" i="13"/>
  <c r="AJ395" i="13"/>
  <c r="AJ396" i="13"/>
  <c r="AJ397" i="13"/>
  <c r="AJ398" i="13"/>
  <c r="AJ399" i="13"/>
  <c r="AJ400" i="13"/>
  <c r="AJ401" i="13"/>
  <c r="AJ402" i="13"/>
  <c r="AJ403" i="13"/>
  <c r="AJ404" i="13"/>
  <c r="AJ405" i="13"/>
  <c r="AJ406" i="13"/>
  <c r="AJ407" i="13"/>
  <c r="AJ408" i="13"/>
  <c r="AJ409" i="13"/>
  <c r="AJ410" i="13"/>
  <c r="AJ411" i="13"/>
  <c r="AJ412" i="13"/>
  <c r="AJ413" i="13"/>
  <c r="AJ414" i="13"/>
  <c r="AJ415" i="13"/>
  <c r="AJ416" i="13"/>
  <c r="AJ417" i="13"/>
  <c r="AJ418" i="13"/>
  <c r="AJ419" i="13"/>
  <c r="AJ420" i="13"/>
  <c r="AJ421" i="13"/>
  <c r="AJ422" i="13"/>
  <c r="AJ423" i="13"/>
  <c r="AJ424" i="13"/>
  <c r="AJ425" i="13"/>
  <c r="AJ426" i="13"/>
  <c r="AJ427" i="13"/>
  <c r="AJ428" i="13"/>
  <c r="AJ429" i="13"/>
  <c r="AJ430" i="13"/>
  <c r="AJ431" i="13"/>
  <c r="AJ432" i="13"/>
  <c r="AJ433" i="13"/>
  <c r="AJ434" i="13"/>
  <c r="AJ435" i="13"/>
  <c r="AJ436" i="13"/>
  <c r="AJ437" i="13"/>
  <c r="AJ438" i="13"/>
  <c r="AJ439" i="13"/>
  <c r="AJ440" i="13"/>
  <c r="AJ441" i="13"/>
  <c r="AJ442" i="13"/>
  <c r="AJ443" i="13"/>
  <c r="AJ444" i="13"/>
  <c r="AJ445" i="13"/>
  <c r="AJ446" i="13"/>
  <c r="AJ447" i="13"/>
  <c r="AJ448" i="13"/>
  <c r="AJ449" i="13"/>
  <c r="AJ450" i="13"/>
  <c r="AJ451" i="13"/>
  <c r="AJ452" i="13"/>
  <c r="AJ453" i="13"/>
  <c r="AJ454" i="13"/>
  <c r="AJ455" i="13"/>
  <c r="AJ456" i="13"/>
  <c r="AJ457" i="13"/>
  <c r="AJ458" i="13"/>
  <c r="AJ459" i="13"/>
  <c r="AJ460" i="13"/>
  <c r="AJ461" i="13"/>
  <c r="AJ462" i="13"/>
  <c r="AJ463" i="13"/>
  <c r="AJ464" i="13"/>
  <c r="AJ465" i="13"/>
  <c r="AJ466" i="13"/>
  <c r="AJ467" i="13"/>
  <c r="AJ468" i="13"/>
  <c r="AJ469" i="13"/>
  <c r="AJ470" i="13"/>
  <c r="AJ471" i="13"/>
  <c r="AJ472" i="13"/>
  <c r="AJ473" i="13"/>
  <c r="AJ474" i="13"/>
  <c r="AJ475" i="13"/>
  <c r="AJ476" i="13"/>
  <c r="AJ477" i="13"/>
  <c r="AJ478" i="13"/>
  <c r="AJ479" i="13"/>
  <c r="AJ480" i="13"/>
  <c r="AJ481" i="13"/>
  <c r="AJ482" i="13"/>
  <c r="AJ483" i="13"/>
  <c r="AJ484" i="13"/>
  <c r="AJ485" i="13"/>
  <c r="AJ486" i="13"/>
  <c r="AJ487" i="13"/>
  <c r="AJ488" i="13"/>
  <c r="AJ489" i="13"/>
  <c r="AJ490" i="13"/>
  <c r="AJ491" i="13"/>
  <c r="AJ492" i="13"/>
  <c r="AJ493" i="13"/>
  <c r="AJ494" i="13"/>
  <c r="AJ495" i="13"/>
  <c r="AJ496" i="13"/>
  <c r="AJ497" i="13"/>
  <c r="AJ498" i="13"/>
  <c r="AJ499" i="13"/>
  <c r="AJ500" i="13"/>
  <c r="AJ501" i="13"/>
  <c r="AJ502" i="13"/>
  <c r="AJ503" i="13"/>
  <c r="AJ504" i="13"/>
  <c r="AJ505" i="13"/>
  <c r="AJ506" i="13"/>
  <c r="AJ507" i="13"/>
  <c r="AJ508" i="13"/>
  <c r="AJ509" i="13"/>
  <c r="AJ510" i="13"/>
  <c r="AJ511" i="13"/>
  <c r="AJ12" i="13"/>
  <c r="AB13" i="13"/>
  <c r="AB14" i="13"/>
  <c r="AB15" i="13"/>
  <c r="AB16" i="13"/>
  <c r="AB17" i="13"/>
  <c r="AB18" i="13"/>
  <c r="AB19" i="13"/>
  <c r="AB20" i="13"/>
  <c r="AB21" i="13"/>
  <c r="AB22" i="13"/>
  <c r="AB23" i="13"/>
  <c r="AB24" i="13"/>
  <c r="AB25" i="13"/>
  <c r="AB26" i="13"/>
  <c r="AB27" i="13"/>
  <c r="AB28" i="13"/>
  <c r="AB29" i="13"/>
  <c r="AB30" i="13"/>
  <c r="AB31" i="13"/>
  <c r="AB32" i="13"/>
  <c r="AB33" i="13"/>
  <c r="AB34" i="13"/>
  <c r="AB35" i="13"/>
  <c r="AB36" i="13"/>
  <c r="AB37" i="13"/>
  <c r="AB38" i="13"/>
  <c r="AB39" i="13"/>
  <c r="AB40" i="13"/>
  <c r="AB41" i="13"/>
  <c r="AB42" i="13"/>
  <c r="AB43" i="13"/>
  <c r="AB44" i="13"/>
  <c r="AB45" i="13"/>
  <c r="AB46" i="13"/>
  <c r="AB47" i="13"/>
  <c r="AB48" i="13"/>
  <c r="AB49" i="13"/>
  <c r="AB50" i="13"/>
  <c r="AB51" i="13"/>
  <c r="AB52" i="13"/>
  <c r="AB53" i="13"/>
  <c r="AB54" i="13"/>
  <c r="AB55" i="13"/>
  <c r="AB56" i="13"/>
  <c r="AB57" i="13"/>
  <c r="AB58" i="13"/>
  <c r="AB59" i="13"/>
  <c r="AB60" i="13"/>
  <c r="AB61" i="13"/>
  <c r="AB62" i="13"/>
  <c r="AB63" i="13"/>
  <c r="AB64" i="13"/>
  <c r="AB65" i="13"/>
  <c r="AB66" i="13"/>
  <c r="AB67" i="13"/>
  <c r="AB68" i="13"/>
  <c r="AB69" i="13"/>
  <c r="AB70" i="13"/>
  <c r="AB71" i="13"/>
  <c r="AB72" i="13"/>
  <c r="AB73" i="13"/>
  <c r="AB74" i="13"/>
  <c r="AB75" i="13"/>
  <c r="AB76" i="13"/>
  <c r="AB77" i="13"/>
  <c r="AB78" i="13"/>
  <c r="AB79" i="13"/>
  <c r="AB80" i="13"/>
  <c r="AB81" i="13"/>
  <c r="AB82" i="13"/>
  <c r="AB83" i="13"/>
  <c r="AB84" i="13"/>
  <c r="AB85" i="13"/>
  <c r="AB86" i="13"/>
  <c r="AB87" i="13"/>
  <c r="AB88" i="13"/>
  <c r="AB89" i="13"/>
  <c r="AB90" i="13"/>
  <c r="AB91" i="13"/>
  <c r="AB92" i="13"/>
  <c r="AB93" i="13"/>
  <c r="AB94" i="13"/>
  <c r="AB95" i="13"/>
  <c r="AB96" i="13"/>
  <c r="AB97" i="13"/>
  <c r="AB98" i="13"/>
  <c r="AB99" i="13"/>
  <c r="AB100" i="13"/>
  <c r="AB101" i="13"/>
  <c r="AB102" i="13"/>
  <c r="AB103" i="13"/>
  <c r="AB104" i="13"/>
  <c r="AB105" i="13"/>
  <c r="AB106" i="13"/>
  <c r="AB107" i="13"/>
  <c r="AB108" i="13"/>
  <c r="AB109" i="13"/>
  <c r="AB110" i="13"/>
  <c r="AB111" i="13"/>
  <c r="AB112" i="13"/>
  <c r="AB113" i="13"/>
  <c r="AB114" i="13"/>
  <c r="AB115" i="13"/>
  <c r="AB116" i="13"/>
  <c r="AB117" i="13"/>
  <c r="AB118" i="13"/>
  <c r="AB119" i="13"/>
  <c r="AB120" i="13"/>
  <c r="AB121" i="13"/>
  <c r="AB122" i="13"/>
  <c r="AB123" i="13"/>
  <c r="AB124" i="13"/>
  <c r="AB125" i="13"/>
  <c r="AB126" i="13"/>
  <c r="AB127" i="13"/>
  <c r="AB128" i="13"/>
  <c r="AB129" i="13"/>
  <c r="AB130" i="13"/>
  <c r="AB131" i="13"/>
  <c r="AB132" i="13"/>
  <c r="AB133" i="13"/>
  <c r="AB134" i="13"/>
  <c r="AB135" i="13"/>
  <c r="AB136" i="13"/>
  <c r="AB137" i="13"/>
  <c r="AB138" i="13"/>
  <c r="AB139" i="13"/>
  <c r="AB140" i="13"/>
  <c r="AB141" i="13"/>
  <c r="AB142" i="13"/>
  <c r="AB143" i="13"/>
  <c r="AB144" i="13"/>
  <c r="AB145" i="13"/>
  <c r="AB146" i="13"/>
  <c r="AB147" i="13"/>
  <c r="AB148" i="13"/>
  <c r="AB149" i="13"/>
  <c r="AB150" i="13"/>
  <c r="AB151" i="13"/>
  <c r="AB152" i="13"/>
  <c r="AB153" i="13"/>
  <c r="AB154" i="13"/>
  <c r="AB155" i="13"/>
  <c r="AB156" i="13"/>
  <c r="AB157" i="13"/>
  <c r="AB158" i="13"/>
  <c r="AB159" i="13"/>
  <c r="AB160" i="13"/>
  <c r="AB161" i="13"/>
  <c r="AB162" i="13"/>
  <c r="AB163" i="13"/>
  <c r="AB164" i="13"/>
  <c r="AB165" i="13"/>
  <c r="AB166" i="13"/>
  <c r="AB167" i="13"/>
  <c r="AB168" i="13"/>
  <c r="AB169" i="13"/>
  <c r="AB170" i="13"/>
  <c r="AB171" i="13"/>
  <c r="AB172" i="13"/>
  <c r="AB173" i="13"/>
  <c r="AB174" i="13"/>
  <c r="AB175" i="13"/>
  <c r="AB176" i="13"/>
  <c r="AB177" i="13"/>
  <c r="AB178" i="13"/>
  <c r="AB179" i="13"/>
  <c r="AB180" i="13"/>
  <c r="AB181" i="13"/>
  <c r="AB182" i="13"/>
  <c r="AB183" i="13"/>
  <c r="AB184" i="13"/>
  <c r="AB185" i="13"/>
  <c r="AB186" i="13"/>
  <c r="AB187" i="13"/>
  <c r="AB188" i="13"/>
  <c r="AB189" i="13"/>
  <c r="AB190" i="13"/>
  <c r="AB191" i="13"/>
  <c r="AB192" i="13"/>
  <c r="AB193" i="13"/>
  <c r="AB194" i="13"/>
  <c r="AB195" i="13"/>
  <c r="AB196" i="13"/>
  <c r="AB197" i="13"/>
  <c r="AB198" i="13"/>
  <c r="AB199" i="13"/>
  <c r="AB200" i="13"/>
  <c r="AB201" i="13"/>
  <c r="AB202" i="13"/>
  <c r="AB203" i="13"/>
  <c r="AB204" i="13"/>
  <c r="AB205" i="13"/>
  <c r="AB206" i="13"/>
  <c r="AB207" i="13"/>
  <c r="AB208" i="13"/>
  <c r="AB209" i="13"/>
  <c r="AB210" i="13"/>
  <c r="AB211" i="13"/>
  <c r="AB212" i="13"/>
  <c r="AB213" i="13"/>
  <c r="AB214" i="13"/>
  <c r="AB215" i="13"/>
  <c r="AB216" i="13"/>
  <c r="AB217" i="13"/>
  <c r="AB218" i="13"/>
  <c r="AB219" i="13"/>
  <c r="AB220" i="13"/>
  <c r="AB221" i="13"/>
  <c r="AB222" i="13"/>
  <c r="AB223" i="13"/>
  <c r="AB224" i="13"/>
  <c r="AB225" i="13"/>
  <c r="AB226" i="13"/>
  <c r="AB227" i="13"/>
  <c r="AB228" i="13"/>
  <c r="AB229" i="13"/>
  <c r="AB230" i="13"/>
  <c r="AB231" i="13"/>
  <c r="AB232" i="13"/>
  <c r="AB233" i="13"/>
  <c r="AB234" i="13"/>
  <c r="AB235" i="13"/>
  <c r="AB236" i="13"/>
  <c r="AB237" i="13"/>
  <c r="AB238" i="13"/>
  <c r="AB239" i="13"/>
  <c r="AB240" i="13"/>
  <c r="AB241" i="13"/>
  <c r="AB242" i="13"/>
  <c r="AB243" i="13"/>
  <c r="AB244" i="13"/>
  <c r="AB245" i="13"/>
  <c r="AB246" i="13"/>
  <c r="AB247" i="13"/>
  <c r="AB248" i="13"/>
  <c r="AB249" i="13"/>
  <c r="AB250" i="13"/>
  <c r="AB251" i="13"/>
  <c r="AB252" i="13"/>
  <c r="AB253" i="13"/>
  <c r="AB254" i="13"/>
  <c r="AB255" i="13"/>
  <c r="AB256" i="13"/>
  <c r="AB257" i="13"/>
  <c r="AB258" i="13"/>
  <c r="AB259" i="13"/>
  <c r="AB260" i="13"/>
  <c r="AB261" i="13"/>
  <c r="AB262" i="13"/>
  <c r="AB263" i="13"/>
  <c r="AB264" i="13"/>
  <c r="AB265" i="13"/>
  <c r="AB266" i="13"/>
  <c r="AB267" i="13"/>
  <c r="AB268" i="13"/>
  <c r="AB269" i="13"/>
  <c r="AB270" i="13"/>
  <c r="AB271" i="13"/>
  <c r="AB272" i="13"/>
  <c r="AB273" i="13"/>
  <c r="AB274" i="13"/>
  <c r="AB275" i="13"/>
  <c r="AB276" i="13"/>
  <c r="AB277" i="13"/>
  <c r="AB278" i="13"/>
  <c r="AB279" i="13"/>
  <c r="AB280" i="13"/>
  <c r="AB281" i="13"/>
  <c r="AB282" i="13"/>
  <c r="AB283" i="13"/>
  <c r="AB284" i="13"/>
  <c r="AB285" i="13"/>
  <c r="AB286" i="13"/>
  <c r="AB287" i="13"/>
  <c r="AB288" i="13"/>
  <c r="AB289" i="13"/>
  <c r="AB290" i="13"/>
  <c r="AB291" i="13"/>
  <c r="AB292" i="13"/>
  <c r="AB293" i="13"/>
  <c r="AB294" i="13"/>
  <c r="AB295" i="13"/>
  <c r="AB296" i="13"/>
  <c r="AB297" i="13"/>
  <c r="AB298" i="13"/>
  <c r="AB299" i="13"/>
  <c r="AB300" i="13"/>
  <c r="AB301" i="13"/>
  <c r="AB302" i="13"/>
  <c r="AB303" i="13"/>
  <c r="AB304" i="13"/>
  <c r="AB305" i="13"/>
  <c r="AB306" i="13"/>
  <c r="AB307" i="13"/>
  <c r="AB308" i="13"/>
  <c r="AB309" i="13"/>
  <c r="AB310" i="13"/>
  <c r="AB311" i="13"/>
  <c r="AB312" i="13"/>
  <c r="AB313" i="13"/>
  <c r="AB314" i="13"/>
  <c r="AB315" i="13"/>
  <c r="AB316" i="13"/>
  <c r="AB317" i="13"/>
  <c r="AB318" i="13"/>
  <c r="AB319" i="13"/>
  <c r="AB320" i="13"/>
  <c r="AB321" i="13"/>
  <c r="AB322" i="13"/>
  <c r="AB323" i="13"/>
  <c r="AB324" i="13"/>
  <c r="AB325" i="13"/>
  <c r="AB326" i="13"/>
  <c r="AB327" i="13"/>
  <c r="AB328" i="13"/>
  <c r="AB329" i="13"/>
  <c r="AB330" i="13"/>
  <c r="AB331" i="13"/>
  <c r="AB332" i="13"/>
  <c r="AB333" i="13"/>
  <c r="AB334" i="13"/>
  <c r="AB335" i="13"/>
  <c r="AB336" i="13"/>
  <c r="AB337" i="13"/>
  <c r="AB338" i="13"/>
  <c r="AB339" i="13"/>
  <c r="AB340" i="13"/>
  <c r="AB341" i="13"/>
  <c r="AB342" i="13"/>
  <c r="AB343" i="13"/>
  <c r="AB344" i="13"/>
  <c r="AB345" i="13"/>
  <c r="AB346" i="13"/>
  <c r="AB347" i="13"/>
  <c r="AB348" i="13"/>
  <c r="AB349" i="13"/>
  <c r="AB350" i="13"/>
  <c r="AB351" i="13"/>
  <c r="AB352" i="13"/>
  <c r="AB353" i="13"/>
  <c r="AB354" i="13"/>
  <c r="AB355" i="13"/>
  <c r="AB356" i="13"/>
  <c r="AB357" i="13"/>
  <c r="AB358" i="13"/>
  <c r="AB359" i="13"/>
  <c r="AB360" i="13"/>
  <c r="AB361" i="13"/>
  <c r="AB362" i="13"/>
  <c r="AB363" i="13"/>
  <c r="AB364" i="13"/>
  <c r="AB365" i="13"/>
  <c r="AB366" i="13"/>
  <c r="AB367" i="13"/>
  <c r="AB368" i="13"/>
  <c r="AB369" i="13"/>
  <c r="AB370" i="13"/>
  <c r="AB371" i="13"/>
  <c r="AB372" i="13"/>
  <c r="AB373" i="13"/>
  <c r="AB374" i="13"/>
  <c r="AB375" i="13"/>
  <c r="AB376" i="13"/>
  <c r="AB377" i="13"/>
  <c r="AB378" i="13"/>
  <c r="AB379" i="13"/>
  <c r="AB380" i="13"/>
  <c r="AB381" i="13"/>
  <c r="AB382" i="13"/>
  <c r="AB383" i="13"/>
  <c r="AB384" i="13"/>
  <c r="AB385" i="13"/>
  <c r="AB386" i="13"/>
  <c r="AB387" i="13"/>
  <c r="AB388" i="13"/>
  <c r="AB389" i="13"/>
  <c r="AB390" i="13"/>
  <c r="AB391" i="13"/>
  <c r="AB392" i="13"/>
  <c r="AB393" i="13"/>
  <c r="AB394" i="13"/>
  <c r="AB395" i="13"/>
  <c r="AB396" i="13"/>
  <c r="AB397" i="13"/>
  <c r="AB398" i="13"/>
  <c r="AB399" i="13"/>
  <c r="AB400" i="13"/>
  <c r="AB401" i="13"/>
  <c r="AB402" i="13"/>
  <c r="AB403" i="13"/>
  <c r="AB404" i="13"/>
  <c r="AB405" i="13"/>
  <c r="AB406" i="13"/>
  <c r="AB407" i="13"/>
  <c r="AB408" i="13"/>
  <c r="AB409" i="13"/>
  <c r="AB410" i="13"/>
  <c r="AB411" i="13"/>
  <c r="AB412" i="13"/>
  <c r="AB413" i="13"/>
  <c r="AB414" i="13"/>
  <c r="AB415" i="13"/>
  <c r="AB416" i="13"/>
  <c r="AB417" i="13"/>
  <c r="AB418" i="13"/>
  <c r="AB419" i="13"/>
  <c r="AB420" i="13"/>
  <c r="AB421" i="13"/>
  <c r="AB422" i="13"/>
  <c r="AB423" i="13"/>
  <c r="AB424" i="13"/>
  <c r="AB425" i="13"/>
  <c r="AB426" i="13"/>
  <c r="AB427" i="13"/>
  <c r="AB428" i="13"/>
  <c r="AB429" i="13"/>
  <c r="AB430" i="13"/>
  <c r="AB431" i="13"/>
  <c r="AB432" i="13"/>
  <c r="AB433" i="13"/>
  <c r="AB434" i="13"/>
  <c r="AB435" i="13"/>
  <c r="AB436" i="13"/>
  <c r="AB437" i="13"/>
  <c r="AB438" i="13"/>
  <c r="AB439" i="13"/>
  <c r="AB440" i="13"/>
  <c r="AB441" i="13"/>
  <c r="AB442" i="13"/>
  <c r="AB443" i="13"/>
  <c r="AB444" i="13"/>
  <c r="AB445" i="13"/>
  <c r="AB446" i="13"/>
  <c r="AB447" i="13"/>
  <c r="AB448" i="13"/>
  <c r="AB449" i="13"/>
  <c r="AB450" i="13"/>
  <c r="AB451" i="13"/>
  <c r="AB452" i="13"/>
  <c r="AB453" i="13"/>
  <c r="AB454" i="13"/>
  <c r="AB455" i="13"/>
  <c r="AB456" i="13"/>
  <c r="AB457" i="13"/>
  <c r="AB458" i="13"/>
  <c r="AB459" i="13"/>
  <c r="AB460" i="13"/>
  <c r="AB461" i="13"/>
  <c r="AB462" i="13"/>
  <c r="AB463" i="13"/>
  <c r="AB464" i="13"/>
  <c r="AB465" i="13"/>
  <c r="AB466" i="13"/>
  <c r="AB467" i="13"/>
  <c r="AB468" i="13"/>
  <c r="AB469" i="13"/>
  <c r="AB470" i="13"/>
  <c r="AB471" i="13"/>
  <c r="AB472" i="13"/>
  <c r="AB473" i="13"/>
  <c r="AB474" i="13"/>
  <c r="AB475" i="13"/>
  <c r="AB476" i="13"/>
  <c r="AB477" i="13"/>
  <c r="AB478" i="13"/>
  <c r="AB479" i="13"/>
  <c r="AB480" i="13"/>
  <c r="AB481" i="13"/>
  <c r="AB482" i="13"/>
  <c r="AB483" i="13"/>
  <c r="AB484" i="13"/>
  <c r="AB485" i="13"/>
  <c r="AB486" i="13"/>
  <c r="AB487" i="13"/>
  <c r="AB488" i="13"/>
  <c r="AB489" i="13"/>
  <c r="AB490" i="13"/>
  <c r="AB491" i="13"/>
  <c r="AB492" i="13"/>
  <c r="AB493" i="13"/>
  <c r="AB494" i="13"/>
  <c r="AB495" i="13"/>
  <c r="AB496" i="13"/>
  <c r="AB497" i="13"/>
  <c r="AB498" i="13"/>
  <c r="AB499" i="13"/>
  <c r="AB500" i="13"/>
  <c r="AB501" i="13"/>
  <c r="AB502" i="13"/>
  <c r="AB503" i="13"/>
  <c r="AB504" i="13"/>
  <c r="AB505" i="13"/>
  <c r="AB506" i="13"/>
  <c r="AB507" i="13"/>
  <c r="AB508" i="13"/>
  <c r="AB509" i="13"/>
  <c r="AB510" i="13"/>
  <c r="AB511" i="13"/>
  <c r="U13" i="13"/>
  <c r="V13" i="13"/>
  <c r="W13" i="13"/>
  <c r="X13" i="13"/>
  <c r="Y13" i="13"/>
  <c r="Z13" i="13"/>
  <c r="U14" i="13"/>
  <c r="V14" i="13"/>
  <c r="W14" i="13"/>
  <c r="X14" i="13"/>
  <c r="Y14" i="13"/>
  <c r="Z14" i="13"/>
  <c r="U15" i="13"/>
  <c r="V15" i="13"/>
  <c r="W15" i="13"/>
  <c r="X15" i="13"/>
  <c r="Y15" i="13"/>
  <c r="Z15" i="13"/>
  <c r="U16" i="13"/>
  <c r="V16" i="13"/>
  <c r="W16" i="13"/>
  <c r="X16" i="13"/>
  <c r="Y16" i="13"/>
  <c r="Z16" i="13"/>
  <c r="U17" i="13"/>
  <c r="V17" i="13"/>
  <c r="W17" i="13"/>
  <c r="X17" i="13"/>
  <c r="Y17" i="13"/>
  <c r="Z17" i="13"/>
  <c r="U18" i="13"/>
  <c r="V18" i="13"/>
  <c r="W18" i="13"/>
  <c r="X18" i="13"/>
  <c r="Y18" i="13"/>
  <c r="Z18" i="13"/>
  <c r="U19" i="13"/>
  <c r="V19" i="13"/>
  <c r="W19" i="13"/>
  <c r="X19" i="13"/>
  <c r="Y19" i="13"/>
  <c r="Z19" i="13"/>
  <c r="U20" i="13"/>
  <c r="V20" i="13"/>
  <c r="W20" i="13"/>
  <c r="X20" i="13"/>
  <c r="Y20" i="13"/>
  <c r="Z20" i="13"/>
  <c r="U21" i="13"/>
  <c r="V21" i="13"/>
  <c r="W21" i="13"/>
  <c r="X21" i="13"/>
  <c r="Y21" i="13"/>
  <c r="Z21" i="13"/>
  <c r="U22" i="13"/>
  <c r="V22" i="13"/>
  <c r="W22" i="13"/>
  <c r="X22" i="13"/>
  <c r="Y22" i="13"/>
  <c r="Z22" i="13"/>
  <c r="U23" i="13"/>
  <c r="V23" i="13"/>
  <c r="W23" i="13"/>
  <c r="X23" i="13"/>
  <c r="Y23" i="13"/>
  <c r="Z23" i="13"/>
  <c r="U24" i="13"/>
  <c r="V24" i="13"/>
  <c r="W24" i="13"/>
  <c r="X24" i="13"/>
  <c r="Y24" i="13"/>
  <c r="Z24" i="13"/>
  <c r="U25" i="13"/>
  <c r="V25" i="13"/>
  <c r="W25" i="13"/>
  <c r="X25" i="13"/>
  <c r="Y25" i="13"/>
  <c r="Z25" i="13"/>
  <c r="U26" i="13"/>
  <c r="V26" i="13"/>
  <c r="W26" i="13"/>
  <c r="X26" i="13"/>
  <c r="Y26" i="13"/>
  <c r="Z26" i="13"/>
  <c r="U27" i="13"/>
  <c r="V27" i="13"/>
  <c r="W27" i="13"/>
  <c r="X27" i="13"/>
  <c r="Y27" i="13"/>
  <c r="Z27" i="13"/>
  <c r="U28" i="13"/>
  <c r="V28" i="13"/>
  <c r="W28" i="13"/>
  <c r="X28" i="13"/>
  <c r="Y28" i="13"/>
  <c r="Z28" i="13"/>
  <c r="U29" i="13"/>
  <c r="V29" i="13"/>
  <c r="W29" i="13"/>
  <c r="X29" i="13"/>
  <c r="Y29" i="13"/>
  <c r="Z29" i="13"/>
  <c r="U30" i="13"/>
  <c r="V30" i="13"/>
  <c r="W30" i="13"/>
  <c r="X30" i="13"/>
  <c r="Y30" i="13"/>
  <c r="Z30" i="13"/>
  <c r="U31" i="13"/>
  <c r="V31" i="13"/>
  <c r="W31" i="13"/>
  <c r="X31" i="13"/>
  <c r="Y31" i="13"/>
  <c r="Z31" i="13"/>
  <c r="U32" i="13"/>
  <c r="V32" i="13"/>
  <c r="W32" i="13"/>
  <c r="X32" i="13"/>
  <c r="Y32" i="13"/>
  <c r="Z32" i="13"/>
  <c r="U33" i="13"/>
  <c r="V33" i="13"/>
  <c r="W33" i="13"/>
  <c r="X33" i="13"/>
  <c r="Y33" i="13"/>
  <c r="Z33" i="13"/>
  <c r="U34" i="13"/>
  <c r="V34" i="13"/>
  <c r="W34" i="13"/>
  <c r="X34" i="13"/>
  <c r="Y34" i="13"/>
  <c r="Z34" i="13"/>
  <c r="U35" i="13"/>
  <c r="V35" i="13"/>
  <c r="W35" i="13"/>
  <c r="X35" i="13"/>
  <c r="Y35" i="13"/>
  <c r="Z35" i="13"/>
  <c r="U36" i="13"/>
  <c r="V36" i="13"/>
  <c r="W36" i="13"/>
  <c r="X36" i="13"/>
  <c r="Y36" i="13"/>
  <c r="Z36" i="13"/>
  <c r="U37" i="13"/>
  <c r="V37" i="13"/>
  <c r="W37" i="13"/>
  <c r="X37" i="13"/>
  <c r="Y37" i="13"/>
  <c r="Z37" i="13"/>
  <c r="U38" i="13"/>
  <c r="V38" i="13"/>
  <c r="W38" i="13"/>
  <c r="X38" i="13"/>
  <c r="Y38" i="13"/>
  <c r="Z38" i="13"/>
  <c r="U39" i="13"/>
  <c r="V39" i="13"/>
  <c r="W39" i="13"/>
  <c r="X39" i="13"/>
  <c r="Y39" i="13"/>
  <c r="Z39" i="13"/>
  <c r="U40" i="13"/>
  <c r="V40" i="13"/>
  <c r="W40" i="13"/>
  <c r="X40" i="13"/>
  <c r="Y40" i="13"/>
  <c r="Z40" i="13"/>
  <c r="U41" i="13"/>
  <c r="V41" i="13"/>
  <c r="W41" i="13"/>
  <c r="X41" i="13"/>
  <c r="Y41" i="13"/>
  <c r="Z41" i="13"/>
  <c r="U42" i="13"/>
  <c r="V42" i="13"/>
  <c r="W42" i="13"/>
  <c r="X42" i="13"/>
  <c r="Y42" i="13"/>
  <c r="Z42" i="13"/>
  <c r="U43" i="13"/>
  <c r="V43" i="13"/>
  <c r="W43" i="13"/>
  <c r="X43" i="13"/>
  <c r="Y43" i="13"/>
  <c r="Z43" i="13"/>
  <c r="U44" i="13"/>
  <c r="V44" i="13"/>
  <c r="W44" i="13"/>
  <c r="X44" i="13"/>
  <c r="Y44" i="13"/>
  <c r="Z44" i="13"/>
  <c r="U45" i="13"/>
  <c r="V45" i="13"/>
  <c r="W45" i="13"/>
  <c r="X45" i="13"/>
  <c r="Y45" i="13"/>
  <c r="Z45" i="13"/>
  <c r="U46" i="13"/>
  <c r="V46" i="13"/>
  <c r="W46" i="13"/>
  <c r="X46" i="13"/>
  <c r="Y46" i="13"/>
  <c r="Z46" i="13"/>
  <c r="U47" i="13"/>
  <c r="V47" i="13"/>
  <c r="W47" i="13"/>
  <c r="X47" i="13"/>
  <c r="Y47" i="13"/>
  <c r="Z47" i="13"/>
  <c r="U48" i="13"/>
  <c r="V48" i="13"/>
  <c r="W48" i="13"/>
  <c r="X48" i="13"/>
  <c r="Y48" i="13"/>
  <c r="Z48" i="13"/>
  <c r="U49" i="13"/>
  <c r="V49" i="13"/>
  <c r="W49" i="13"/>
  <c r="X49" i="13"/>
  <c r="Y49" i="13"/>
  <c r="Z49" i="13"/>
  <c r="U50" i="13"/>
  <c r="V50" i="13"/>
  <c r="W50" i="13"/>
  <c r="X50" i="13"/>
  <c r="Y50" i="13"/>
  <c r="Z50" i="13"/>
  <c r="U51" i="13"/>
  <c r="V51" i="13"/>
  <c r="W51" i="13"/>
  <c r="X51" i="13"/>
  <c r="Y51" i="13"/>
  <c r="Z51" i="13"/>
  <c r="U52" i="13"/>
  <c r="V52" i="13"/>
  <c r="W52" i="13"/>
  <c r="X52" i="13"/>
  <c r="Y52" i="13"/>
  <c r="Z52" i="13"/>
  <c r="U53" i="13"/>
  <c r="V53" i="13"/>
  <c r="W53" i="13"/>
  <c r="X53" i="13"/>
  <c r="Y53" i="13"/>
  <c r="Z53" i="13"/>
  <c r="U54" i="13"/>
  <c r="V54" i="13"/>
  <c r="W54" i="13"/>
  <c r="X54" i="13"/>
  <c r="Y54" i="13"/>
  <c r="Z54" i="13"/>
  <c r="U55" i="13"/>
  <c r="V55" i="13"/>
  <c r="W55" i="13"/>
  <c r="X55" i="13"/>
  <c r="Y55" i="13"/>
  <c r="Z55" i="13"/>
  <c r="U56" i="13"/>
  <c r="V56" i="13"/>
  <c r="W56" i="13"/>
  <c r="X56" i="13"/>
  <c r="Y56" i="13"/>
  <c r="Z56" i="13"/>
  <c r="U57" i="13"/>
  <c r="V57" i="13"/>
  <c r="W57" i="13"/>
  <c r="X57" i="13"/>
  <c r="Y57" i="13"/>
  <c r="Z57" i="13"/>
  <c r="U58" i="13"/>
  <c r="V58" i="13"/>
  <c r="W58" i="13"/>
  <c r="X58" i="13"/>
  <c r="Y58" i="13"/>
  <c r="Z58" i="13"/>
  <c r="U59" i="13"/>
  <c r="V59" i="13"/>
  <c r="W59" i="13"/>
  <c r="X59" i="13"/>
  <c r="Y59" i="13"/>
  <c r="Z59" i="13"/>
  <c r="U60" i="13"/>
  <c r="V60" i="13"/>
  <c r="W60" i="13"/>
  <c r="X60" i="13"/>
  <c r="Y60" i="13"/>
  <c r="Z60" i="13"/>
  <c r="U61" i="13"/>
  <c r="V61" i="13"/>
  <c r="W61" i="13"/>
  <c r="X61" i="13"/>
  <c r="Y61" i="13"/>
  <c r="Z61" i="13"/>
  <c r="U62" i="13"/>
  <c r="V62" i="13"/>
  <c r="W62" i="13"/>
  <c r="X62" i="13"/>
  <c r="Y62" i="13"/>
  <c r="Z62" i="13"/>
  <c r="U63" i="13"/>
  <c r="V63" i="13"/>
  <c r="W63" i="13"/>
  <c r="X63" i="13"/>
  <c r="Y63" i="13"/>
  <c r="Z63" i="13"/>
  <c r="U64" i="13"/>
  <c r="V64" i="13"/>
  <c r="W64" i="13"/>
  <c r="X64" i="13"/>
  <c r="Y64" i="13"/>
  <c r="Z64" i="13"/>
  <c r="U65" i="13"/>
  <c r="V65" i="13"/>
  <c r="W65" i="13"/>
  <c r="X65" i="13"/>
  <c r="Y65" i="13"/>
  <c r="Z65" i="13"/>
  <c r="U66" i="13"/>
  <c r="V66" i="13"/>
  <c r="W66" i="13"/>
  <c r="X66" i="13"/>
  <c r="Y66" i="13"/>
  <c r="Z66" i="13"/>
  <c r="U67" i="13"/>
  <c r="V67" i="13"/>
  <c r="W67" i="13"/>
  <c r="X67" i="13"/>
  <c r="Y67" i="13"/>
  <c r="Z67" i="13"/>
  <c r="U68" i="13"/>
  <c r="V68" i="13"/>
  <c r="W68" i="13"/>
  <c r="X68" i="13"/>
  <c r="Y68" i="13"/>
  <c r="Z68" i="13"/>
  <c r="U69" i="13"/>
  <c r="V69" i="13"/>
  <c r="W69" i="13"/>
  <c r="X69" i="13"/>
  <c r="Y69" i="13"/>
  <c r="Z69" i="13"/>
  <c r="U70" i="13"/>
  <c r="V70" i="13"/>
  <c r="W70" i="13"/>
  <c r="X70" i="13"/>
  <c r="Y70" i="13"/>
  <c r="Z70" i="13"/>
  <c r="U71" i="13"/>
  <c r="V71" i="13"/>
  <c r="W71" i="13"/>
  <c r="X71" i="13"/>
  <c r="Y71" i="13"/>
  <c r="Z71" i="13"/>
  <c r="U72" i="13"/>
  <c r="V72" i="13"/>
  <c r="W72" i="13"/>
  <c r="X72" i="13"/>
  <c r="Y72" i="13"/>
  <c r="Z72" i="13"/>
  <c r="U73" i="13"/>
  <c r="V73" i="13"/>
  <c r="W73" i="13"/>
  <c r="X73" i="13"/>
  <c r="Y73" i="13"/>
  <c r="Z73" i="13"/>
  <c r="U74" i="13"/>
  <c r="V74" i="13"/>
  <c r="W74" i="13"/>
  <c r="X74" i="13"/>
  <c r="Y74" i="13"/>
  <c r="Z74" i="13"/>
  <c r="U75" i="13"/>
  <c r="V75" i="13"/>
  <c r="W75" i="13"/>
  <c r="X75" i="13"/>
  <c r="Y75" i="13"/>
  <c r="Z75" i="13"/>
  <c r="U76" i="13"/>
  <c r="V76" i="13"/>
  <c r="W76" i="13"/>
  <c r="X76" i="13"/>
  <c r="Y76" i="13"/>
  <c r="Z76" i="13"/>
  <c r="U77" i="13"/>
  <c r="V77" i="13"/>
  <c r="W77" i="13"/>
  <c r="X77" i="13"/>
  <c r="Y77" i="13"/>
  <c r="Z77" i="13"/>
  <c r="U78" i="13"/>
  <c r="V78" i="13"/>
  <c r="W78" i="13"/>
  <c r="X78" i="13"/>
  <c r="Y78" i="13"/>
  <c r="Z78" i="13"/>
  <c r="U79" i="13"/>
  <c r="V79" i="13"/>
  <c r="W79" i="13"/>
  <c r="X79" i="13"/>
  <c r="Y79" i="13"/>
  <c r="Z79" i="13"/>
  <c r="U80" i="13"/>
  <c r="V80" i="13"/>
  <c r="W80" i="13"/>
  <c r="X80" i="13"/>
  <c r="Y80" i="13"/>
  <c r="Z80" i="13"/>
  <c r="U81" i="13"/>
  <c r="V81" i="13"/>
  <c r="W81" i="13"/>
  <c r="X81" i="13"/>
  <c r="Y81" i="13"/>
  <c r="Z81" i="13"/>
  <c r="U82" i="13"/>
  <c r="V82" i="13"/>
  <c r="W82" i="13"/>
  <c r="X82" i="13"/>
  <c r="Y82" i="13"/>
  <c r="Z82" i="13"/>
  <c r="U83" i="13"/>
  <c r="V83" i="13"/>
  <c r="W83" i="13"/>
  <c r="X83" i="13"/>
  <c r="Y83" i="13"/>
  <c r="Z83" i="13"/>
  <c r="U84" i="13"/>
  <c r="V84" i="13"/>
  <c r="W84" i="13"/>
  <c r="X84" i="13"/>
  <c r="Y84" i="13"/>
  <c r="Z84" i="13"/>
  <c r="U85" i="13"/>
  <c r="V85" i="13"/>
  <c r="W85" i="13"/>
  <c r="X85" i="13"/>
  <c r="Y85" i="13"/>
  <c r="Z85" i="13"/>
  <c r="U86" i="13"/>
  <c r="V86" i="13"/>
  <c r="W86" i="13"/>
  <c r="X86" i="13"/>
  <c r="Y86" i="13"/>
  <c r="Z86" i="13"/>
  <c r="U87" i="13"/>
  <c r="V87" i="13"/>
  <c r="W87" i="13"/>
  <c r="X87" i="13"/>
  <c r="Y87" i="13"/>
  <c r="Z87" i="13"/>
  <c r="U88" i="13"/>
  <c r="V88" i="13"/>
  <c r="W88" i="13"/>
  <c r="X88" i="13"/>
  <c r="Y88" i="13"/>
  <c r="Z88" i="13"/>
  <c r="U89" i="13"/>
  <c r="V89" i="13"/>
  <c r="W89" i="13"/>
  <c r="X89" i="13"/>
  <c r="Y89" i="13"/>
  <c r="Z89" i="13"/>
  <c r="U90" i="13"/>
  <c r="V90" i="13"/>
  <c r="W90" i="13"/>
  <c r="X90" i="13"/>
  <c r="Y90" i="13"/>
  <c r="Z90" i="13"/>
  <c r="U91" i="13"/>
  <c r="V91" i="13"/>
  <c r="W91" i="13"/>
  <c r="X91" i="13"/>
  <c r="Y91" i="13"/>
  <c r="Z91" i="13"/>
  <c r="U92" i="13"/>
  <c r="V92" i="13"/>
  <c r="W92" i="13"/>
  <c r="X92" i="13"/>
  <c r="Y92" i="13"/>
  <c r="Z92" i="13"/>
  <c r="U93" i="13"/>
  <c r="V93" i="13"/>
  <c r="W93" i="13"/>
  <c r="X93" i="13"/>
  <c r="Y93" i="13"/>
  <c r="Z93" i="13"/>
  <c r="U94" i="13"/>
  <c r="V94" i="13"/>
  <c r="W94" i="13"/>
  <c r="X94" i="13"/>
  <c r="Y94" i="13"/>
  <c r="Z94" i="13"/>
  <c r="U95" i="13"/>
  <c r="V95" i="13"/>
  <c r="W95" i="13"/>
  <c r="X95" i="13"/>
  <c r="Y95" i="13"/>
  <c r="Z95" i="13"/>
  <c r="U96" i="13"/>
  <c r="V96" i="13"/>
  <c r="W96" i="13"/>
  <c r="X96" i="13"/>
  <c r="Y96" i="13"/>
  <c r="Z96" i="13"/>
  <c r="U97" i="13"/>
  <c r="V97" i="13"/>
  <c r="W97" i="13"/>
  <c r="X97" i="13"/>
  <c r="Y97" i="13"/>
  <c r="Z97" i="13"/>
  <c r="U98" i="13"/>
  <c r="V98" i="13"/>
  <c r="W98" i="13"/>
  <c r="X98" i="13"/>
  <c r="Y98" i="13"/>
  <c r="Z98" i="13"/>
  <c r="U99" i="13"/>
  <c r="V99" i="13"/>
  <c r="W99" i="13"/>
  <c r="X99" i="13"/>
  <c r="Y99" i="13"/>
  <c r="Z99" i="13"/>
  <c r="U100" i="13"/>
  <c r="V100" i="13"/>
  <c r="W100" i="13"/>
  <c r="X100" i="13"/>
  <c r="Y100" i="13"/>
  <c r="Z100" i="13"/>
  <c r="U101" i="13"/>
  <c r="V101" i="13"/>
  <c r="W101" i="13"/>
  <c r="X101" i="13"/>
  <c r="Y101" i="13"/>
  <c r="Z101" i="13"/>
  <c r="U102" i="13"/>
  <c r="V102" i="13"/>
  <c r="W102" i="13"/>
  <c r="X102" i="13"/>
  <c r="Y102" i="13"/>
  <c r="Z102" i="13"/>
  <c r="U103" i="13"/>
  <c r="V103" i="13"/>
  <c r="W103" i="13"/>
  <c r="X103" i="13"/>
  <c r="Y103" i="13"/>
  <c r="Z103" i="13"/>
  <c r="U104" i="13"/>
  <c r="V104" i="13"/>
  <c r="W104" i="13"/>
  <c r="X104" i="13"/>
  <c r="Y104" i="13"/>
  <c r="Z104" i="13"/>
  <c r="U105" i="13"/>
  <c r="V105" i="13"/>
  <c r="W105" i="13"/>
  <c r="X105" i="13"/>
  <c r="Y105" i="13"/>
  <c r="Z105" i="13"/>
  <c r="U106" i="13"/>
  <c r="V106" i="13"/>
  <c r="W106" i="13"/>
  <c r="X106" i="13"/>
  <c r="Y106" i="13"/>
  <c r="Z106" i="13"/>
  <c r="U107" i="13"/>
  <c r="V107" i="13"/>
  <c r="W107" i="13"/>
  <c r="X107" i="13"/>
  <c r="Y107" i="13"/>
  <c r="Z107" i="13"/>
  <c r="U108" i="13"/>
  <c r="V108" i="13"/>
  <c r="W108" i="13"/>
  <c r="X108" i="13"/>
  <c r="Y108" i="13"/>
  <c r="Z108" i="13"/>
  <c r="U109" i="13"/>
  <c r="V109" i="13"/>
  <c r="W109" i="13"/>
  <c r="X109" i="13"/>
  <c r="Y109" i="13"/>
  <c r="Z109" i="13"/>
  <c r="U110" i="13"/>
  <c r="V110" i="13"/>
  <c r="W110" i="13"/>
  <c r="X110" i="13"/>
  <c r="Y110" i="13"/>
  <c r="Z110" i="13"/>
  <c r="U111" i="13"/>
  <c r="V111" i="13"/>
  <c r="W111" i="13"/>
  <c r="X111" i="13"/>
  <c r="Y111" i="13"/>
  <c r="Z111" i="13"/>
  <c r="U112" i="13"/>
  <c r="V112" i="13"/>
  <c r="W112" i="13"/>
  <c r="X112" i="13"/>
  <c r="Y112" i="13"/>
  <c r="Z112" i="13"/>
  <c r="U113" i="13"/>
  <c r="V113" i="13"/>
  <c r="W113" i="13"/>
  <c r="X113" i="13"/>
  <c r="Y113" i="13"/>
  <c r="Z113" i="13"/>
  <c r="U114" i="13"/>
  <c r="V114" i="13"/>
  <c r="W114" i="13"/>
  <c r="X114" i="13"/>
  <c r="Y114" i="13"/>
  <c r="Z114" i="13"/>
  <c r="U115" i="13"/>
  <c r="V115" i="13"/>
  <c r="W115" i="13"/>
  <c r="X115" i="13"/>
  <c r="Y115" i="13"/>
  <c r="Z115" i="13"/>
  <c r="U116" i="13"/>
  <c r="V116" i="13"/>
  <c r="W116" i="13"/>
  <c r="X116" i="13"/>
  <c r="Y116" i="13"/>
  <c r="Z116" i="13"/>
  <c r="U117" i="13"/>
  <c r="V117" i="13"/>
  <c r="W117" i="13"/>
  <c r="X117" i="13"/>
  <c r="Y117" i="13"/>
  <c r="Z117" i="13"/>
  <c r="U118" i="13"/>
  <c r="V118" i="13"/>
  <c r="W118" i="13"/>
  <c r="X118" i="13"/>
  <c r="Y118" i="13"/>
  <c r="Z118" i="13"/>
  <c r="U119" i="13"/>
  <c r="V119" i="13"/>
  <c r="W119" i="13"/>
  <c r="X119" i="13"/>
  <c r="Y119" i="13"/>
  <c r="Z119" i="13"/>
  <c r="U120" i="13"/>
  <c r="V120" i="13"/>
  <c r="W120" i="13"/>
  <c r="X120" i="13"/>
  <c r="Y120" i="13"/>
  <c r="Z120" i="13"/>
  <c r="U121" i="13"/>
  <c r="V121" i="13"/>
  <c r="W121" i="13"/>
  <c r="X121" i="13"/>
  <c r="Y121" i="13"/>
  <c r="Z121" i="13"/>
  <c r="U122" i="13"/>
  <c r="V122" i="13"/>
  <c r="W122" i="13"/>
  <c r="X122" i="13"/>
  <c r="Y122" i="13"/>
  <c r="Z122" i="13"/>
  <c r="U123" i="13"/>
  <c r="V123" i="13"/>
  <c r="W123" i="13"/>
  <c r="X123" i="13"/>
  <c r="Y123" i="13"/>
  <c r="Z123" i="13"/>
  <c r="U124" i="13"/>
  <c r="V124" i="13"/>
  <c r="W124" i="13"/>
  <c r="X124" i="13"/>
  <c r="Y124" i="13"/>
  <c r="Z124" i="13"/>
  <c r="U125" i="13"/>
  <c r="V125" i="13"/>
  <c r="W125" i="13"/>
  <c r="X125" i="13"/>
  <c r="Y125" i="13"/>
  <c r="Z125" i="13"/>
  <c r="U126" i="13"/>
  <c r="V126" i="13"/>
  <c r="W126" i="13"/>
  <c r="X126" i="13"/>
  <c r="Y126" i="13"/>
  <c r="Z126" i="13"/>
  <c r="U127" i="13"/>
  <c r="V127" i="13"/>
  <c r="W127" i="13"/>
  <c r="X127" i="13"/>
  <c r="Y127" i="13"/>
  <c r="Z127" i="13"/>
  <c r="U128" i="13"/>
  <c r="V128" i="13"/>
  <c r="W128" i="13"/>
  <c r="X128" i="13"/>
  <c r="Y128" i="13"/>
  <c r="Z128" i="13"/>
  <c r="U129" i="13"/>
  <c r="V129" i="13"/>
  <c r="W129" i="13"/>
  <c r="X129" i="13"/>
  <c r="Y129" i="13"/>
  <c r="Z129" i="13"/>
  <c r="U130" i="13"/>
  <c r="V130" i="13"/>
  <c r="W130" i="13"/>
  <c r="X130" i="13"/>
  <c r="Y130" i="13"/>
  <c r="Z130" i="13"/>
  <c r="U131" i="13"/>
  <c r="V131" i="13"/>
  <c r="W131" i="13"/>
  <c r="X131" i="13"/>
  <c r="Y131" i="13"/>
  <c r="Z131" i="13"/>
  <c r="U132" i="13"/>
  <c r="V132" i="13"/>
  <c r="W132" i="13"/>
  <c r="X132" i="13"/>
  <c r="Y132" i="13"/>
  <c r="Z132" i="13"/>
  <c r="U133" i="13"/>
  <c r="V133" i="13"/>
  <c r="W133" i="13"/>
  <c r="X133" i="13"/>
  <c r="Y133" i="13"/>
  <c r="Z133" i="13"/>
  <c r="U134" i="13"/>
  <c r="V134" i="13"/>
  <c r="W134" i="13"/>
  <c r="X134" i="13"/>
  <c r="Y134" i="13"/>
  <c r="Z134" i="13"/>
  <c r="U135" i="13"/>
  <c r="V135" i="13"/>
  <c r="W135" i="13"/>
  <c r="X135" i="13"/>
  <c r="Y135" i="13"/>
  <c r="Z135" i="13"/>
  <c r="U136" i="13"/>
  <c r="V136" i="13"/>
  <c r="W136" i="13"/>
  <c r="X136" i="13"/>
  <c r="Y136" i="13"/>
  <c r="Z136" i="13"/>
  <c r="U137" i="13"/>
  <c r="V137" i="13"/>
  <c r="W137" i="13"/>
  <c r="X137" i="13"/>
  <c r="Y137" i="13"/>
  <c r="Z137" i="13"/>
  <c r="U138" i="13"/>
  <c r="V138" i="13"/>
  <c r="W138" i="13"/>
  <c r="X138" i="13"/>
  <c r="Y138" i="13"/>
  <c r="Z138" i="13"/>
  <c r="U139" i="13"/>
  <c r="V139" i="13"/>
  <c r="W139" i="13"/>
  <c r="X139" i="13"/>
  <c r="Y139" i="13"/>
  <c r="Z139" i="13"/>
  <c r="U140" i="13"/>
  <c r="V140" i="13"/>
  <c r="W140" i="13"/>
  <c r="X140" i="13"/>
  <c r="Y140" i="13"/>
  <c r="Z140" i="13"/>
  <c r="U141" i="13"/>
  <c r="V141" i="13"/>
  <c r="W141" i="13"/>
  <c r="X141" i="13"/>
  <c r="Y141" i="13"/>
  <c r="Z141" i="13"/>
  <c r="U142" i="13"/>
  <c r="V142" i="13"/>
  <c r="W142" i="13"/>
  <c r="X142" i="13"/>
  <c r="Y142" i="13"/>
  <c r="Z142" i="13"/>
  <c r="U143" i="13"/>
  <c r="V143" i="13"/>
  <c r="W143" i="13"/>
  <c r="X143" i="13"/>
  <c r="Y143" i="13"/>
  <c r="Z143" i="13"/>
  <c r="U144" i="13"/>
  <c r="V144" i="13"/>
  <c r="W144" i="13"/>
  <c r="X144" i="13"/>
  <c r="Y144" i="13"/>
  <c r="Z144" i="13"/>
  <c r="U145" i="13"/>
  <c r="V145" i="13"/>
  <c r="W145" i="13"/>
  <c r="X145" i="13"/>
  <c r="Y145" i="13"/>
  <c r="Z145" i="13"/>
  <c r="U146" i="13"/>
  <c r="V146" i="13"/>
  <c r="W146" i="13"/>
  <c r="X146" i="13"/>
  <c r="Y146" i="13"/>
  <c r="Z146" i="13"/>
  <c r="U147" i="13"/>
  <c r="V147" i="13"/>
  <c r="W147" i="13"/>
  <c r="X147" i="13"/>
  <c r="Y147" i="13"/>
  <c r="Z147" i="13"/>
  <c r="U148" i="13"/>
  <c r="V148" i="13"/>
  <c r="W148" i="13"/>
  <c r="X148" i="13"/>
  <c r="Y148" i="13"/>
  <c r="Z148" i="13"/>
  <c r="U149" i="13"/>
  <c r="V149" i="13"/>
  <c r="W149" i="13"/>
  <c r="X149" i="13"/>
  <c r="Y149" i="13"/>
  <c r="Z149" i="13"/>
  <c r="U150" i="13"/>
  <c r="V150" i="13"/>
  <c r="W150" i="13"/>
  <c r="X150" i="13"/>
  <c r="Y150" i="13"/>
  <c r="Z150" i="13"/>
  <c r="U151" i="13"/>
  <c r="V151" i="13"/>
  <c r="W151" i="13"/>
  <c r="X151" i="13"/>
  <c r="Y151" i="13"/>
  <c r="Z151" i="13"/>
  <c r="U152" i="13"/>
  <c r="V152" i="13"/>
  <c r="W152" i="13"/>
  <c r="X152" i="13"/>
  <c r="Y152" i="13"/>
  <c r="Z152" i="13"/>
  <c r="U153" i="13"/>
  <c r="V153" i="13"/>
  <c r="W153" i="13"/>
  <c r="X153" i="13"/>
  <c r="Y153" i="13"/>
  <c r="Z153" i="13"/>
  <c r="U154" i="13"/>
  <c r="V154" i="13"/>
  <c r="W154" i="13"/>
  <c r="X154" i="13"/>
  <c r="Y154" i="13"/>
  <c r="Z154" i="13"/>
  <c r="U155" i="13"/>
  <c r="V155" i="13"/>
  <c r="W155" i="13"/>
  <c r="X155" i="13"/>
  <c r="Y155" i="13"/>
  <c r="Z155" i="13"/>
  <c r="U156" i="13"/>
  <c r="V156" i="13"/>
  <c r="W156" i="13"/>
  <c r="X156" i="13"/>
  <c r="Y156" i="13"/>
  <c r="Z156" i="13"/>
  <c r="U157" i="13"/>
  <c r="V157" i="13"/>
  <c r="W157" i="13"/>
  <c r="X157" i="13"/>
  <c r="Y157" i="13"/>
  <c r="Z157" i="13"/>
  <c r="U158" i="13"/>
  <c r="V158" i="13"/>
  <c r="W158" i="13"/>
  <c r="X158" i="13"/>
  <c r="Y158" i="13"/>
  <c r="Z158" i="13"/>
  <c r="U159" i="13"/>
  <c r="V159" i="13"/>
  <c r="W159" i="13"/>
  <c r="X159" i="13"/>
  <c r="Y159" i="13"/>
  <c r="Z159" i="13"/>
  <c r="U160" i="13"/>
  <c r="V160" i="13"/>
  <c r="W160" i="13"/>
  <c r="X160" i="13"/>
  <c r="Y160" i="13"/>
  <c r="Z160" i="13"/>
  <c r="U161" i="13"/>
  <c r="V161" i="13"/>
  <c r="W161" i="13"/>
  <c r="X161" i="13"/>
  <c r="Y161" i="13"/>
  <c r="Z161" i="13"/>
  <c r="U162" i="13"/>
  <c r="V162" i="13"/>
  <c r="W162" i="13"/>
  <c r="X162" i="13"/>
  <c r="Y162" i="13"/>
  <c r="Z162" i="13"/>
  <c r="U163" i="13"/>
  <c r="V163" i="13"/>
  <c r="W163" i="13"/>
  <c r="X163" i="13"/>
  <c r="Y163" i="13"/>
  <c r="Z163" i="13"/>
  <c r="U164" i="13"/>
  <c r="V164" i="13"/>
  <c r="W164" i="13"/>
  <c r="X164" i="13"/>
  <c r="Y164" i="13"/>
  <c r="Z164" i="13"/>
  <c r="U165" i="13"/>
  <c r="V165" i="13"/>
  <c r="W165" i="13"/>
  <c r="X165" i="13"/>
  <c r="Y165" i="13"/>
  <c r="Z165" i="13"/>
  <c r="U166" i="13"/>
  <c r="V166" i="13"/>
  <c r="W166" i="13"/>
  <c r="X166" i="13"/>
  <c r="Y166" i="13"/>
  <c r="Z166" i="13"/>
  <c r="U167" i="13"/>
  <c r="V167" i="13"/>
  <c r="W167" i="13"/>
  <c r="X167" i="13"/>
  <c r="Y167" i="13"/>
  <c r="Z167" i="13"/>
  <c r="U168" i="13"/>
  <c r="V168" i="13"/>
  <c r="W168" i="13"/>
  <c r="X168" i="13"/>
  <c r="Y168" i="13"/>
  <c r="Z168" i="13"/>
  <c r="U169" i="13"/>
  <c r="V169" i="13"/>
  <c r="W169" i="13"/>
  <c r="X169" i="13"/>
  <c r="Y169" i="13"/>
  <c r="Z169" i="13"/>
  <c r="U170" i="13"/>
  <c r="V170" i="13"/>
  <c r="W170" i="13"/>
  <c r="X170" i="13"/>
  <c r="Y170" i="13"/>
  <c r="Z170" i="13"/>
  <c r="U171" i="13"/>
  <c r="V171" i="13"/>
  <c r="W171" i="13"/>
  <c r="X171" i="13"/>
  <c r="Y171" i="13"/>
  <c r="Z171" i="13"/>
  <c r="U172" i="13"/>
  <c r="V172" i="13"/>
  <c r="W172" i="13"/>
  <c r="X172" i="13"/>
  <c r="Y172" i="13"/>
  <c r="Z172" i="13"/>
  <c r="U173" i="13"/>
  <c r="V173" i="13"/>
  <c r="W173" i="13"/>
  <c r="X173" i="13"/>
  <c r="Y173" i="13"/>
  <c r="Z173" i="13"/>
  <c r="U174" i="13"/>
  <c r="V174" i="13"/>
  <c r="W174" i="13"/>
  <c r="X174" i="13"/>
  <c r="Y174" i="13"/>
  <c r="Z174" i="13"/>
  <c r="U175" i="13"/>
  <c r="V175" i="13"/>
  <c r="W175" i="13"/>
  <c r="X175" i="13"/>
  <c r="Y175" i="13"/>
  <c r="Z175" i="13"/>
  <c r="U176" i="13"/>
  <c r="V176" i="13"/>
  <c r="W176" i="13"/>
  <c r="X176" i="13"/>
  <c r="Y176" i="13"/>
  <c r="Z176" i="13"/>
  <c r="U177" i="13"/>
  <c r="V177" i="13"/>
  <c r="W177" i="13"/>
  <c r="X177" i="13"/>
  <c r="Y177" i="13"/>
  <c r="Z177" i="13"/>
  <c r="U178" i="13"/>
  <c r="V178" i="13"/>
  <c r="W178" i="13"/>
  <c r="X178" i="13"/>
  <c r="Y178" i="13"/>
  <c r="Z178" i="13"/>
  <c r="U179" i="13"/>
  <c r="V179" i="13"/>
  <c r="W179" i="13"/>
  <c r="X179" i="13"/>
  <c r="Y179" i="13"/>
  <c r="Z179" i="13"/>
  <c r="U180" i="13"/>
  <c r="V180" i="13"/>
  <c r="W180" i="13"/>
  <c r="X180" i="13"/>
  <c r="Y180" i="13"/>
  <c r="Z180" i="13"/>
  <c r="U181" i="13"/>
  <c r="V181" i="13"/>
  <c r="W181" i="13"/>
  <c r="X181" i="13"/>
  <c r="Y181" i="13"/>
  <c r="Z181" i="13"/>
  <c r="U182" i="13"/>
  <c r="V182" i="13"/>
  <c r="W182" i="13"/>
  <c r="X182" i="13"/>
  <c r="Y182" i="13"/>
  <c r="Z182" i="13"/>
  <c r="U183" i="13"/>
  <c r="V183" i="13"/>
  <c r="W183" i="13"/>
  <c r="X183" i="13"/>
  <c r="Y183" i="13"/>
  <c r="Z183" i="13"/>
  <c r="U184" i="13"/>
  <c r="V184" i="13"/>
  <c r="W184" i="13"/>
  <c r="X184" i="13"/>
  <c r="Y184" i="13"/>
  <c r="Z184" i="13"/>
  <c r="U185" i="13"/>
  <c r="V185" i="13"/>
  <c r="W185" i="13"/>
  <c r="X185" i="13"/>
  <c r="Y185" i="13"/>
  <c r="Z185" i="13"/>
  <c r="U186" i="13"/>
  <c r="V186" i="13"/>
  <c r="W186" i="13"/>
  <c r="X186" i="13"/>
  <c r="Y186" i="13"/>
  <c r="Z186" i="13"/>
  <c r="U187" i="13"/>
  <c r="V187" i="13"/>
  <c r="W187" i="13"/>
  <c r="X187" i="13"/>
  <c r="Y187" i="13"/>
  <c r="Z187" i="13"/>
  <c r="U188" i="13"/>
  <c r="V188" i="13"/>
  <c r="W188" i="13"/>
  <c r="X188" i="13"/>
  <c r="Y188" i="13"/>
  <c r="Z188" i="13"/>
  <c r="U189" i="13"/>
  <c r="V189" i="13"/>
  <c r="W189" i="13"/>
  <c r="X189" i="13"/>
  <c r="Y189" i="13"/>
  <c r="Z189" i="13"/>
  <c r="U190" i="13"/>
  <c r="V190" i="13"/>
  <c r="W190" i="13"/>
  <c r="X190" i="13"/>
  <c r="Y190" i="13"/>
  <c r="Z190" i="13"/>
  <c r="U191" i="13"/>
  <c r="V191" i="13"/>
  <c r="W191" i="13"/>
  <c r="X191" i="13"/>
  <c r="Y191" i="13"/>
  <c r="Z191" i="13"/>
  <c r="U192" i="13"/>
  <c r="V192" i="13"/>
  <c r="W192" i="13"/>
  <c r="X192" i="13"/>
  <c r="Y192" i="13"/>
  <c r="Z192" i="13"/>
  <c r="U193" i="13"/>
  <c r="V193" i="13"/>
  <c r="W193" i="13"/>
  <c r="X193" i="13"/>
  <c r="Y193" i="13"/>
  <c r="Z193" i="13"/>
  <c r="U194" i="13"/>
  <c r="V194" i="13"/>
  <c r="W194" i="13"/>
  <c r="X194" i="13"/>
  <c r="Y194" i="13"/>
  <c r="Z194" i="13"/>
  <c r="U195" i="13"/>
  <c r="V195" i="13"/>
  <c r="W195" i="13"/>
  <c r="X195" i="13"/>
  <c r="Y195" i="13"/>
  <c r="Z195" i="13"/>
  <c r="U196" i="13"/>
  <c r="V196" i="13"/>
  <c r="W196" i="13"/>
  <c r="X196" i="13"/>
  <c r="Y196" i="13"/>
  <c r="Z196" i="13"/>
  <c r="U197" i="13"/>
  <c r="V197" i="13"/>
  <c r="W197" i="13"/>
  <c r="X197" i="13"/>
  <c r="Y197" i="13"/>
  <c r="Z197" i="13"/>
  <c r="U198" i="13"/>
  <c r="V198" i="13"/>
  <c r="W198" i="13"/>
  <c r="X198" i="13"/>
  <c r="Y198" i="13"/>
  <c r="Z198" i="13"/>
  <c r="U199" i="13"/>
  <c r="V199" i="13"/>
  <c r="W199" i="13"/>
  <c r="X199" i="13"/>
  <c r="Y199" i="13"/>
  <c r="Z199" i="13"/>
  <c r="U200" i="13"/>
  <c r="V200" i="13"/>
  <c r="W200" i="13"/>
  <c r="X200" i="13"/>
  <c r="Y200" i="13"/>
  <c r="Z200" i="13"/>
  <c r="U201" i="13"/>
  <c r="V201" i="13"/>
  <c r="W201" i="13"/>
  <c r="X201" i="13"/>
  <c r="Y201" i="13"/>
  <c r="Z201" i="13"/>
  <c r="U202" i="13"/>
  <c r="V202" i="13"/>
  <c r="W202" i="13"/>
  <c r="X202" i="13"/>
  <c r="Y202" i="13"/>
  <c r="Z202" i="13"/>
  <c r="U203" i="13"/>
  <c r="V203" i="13"/>
  <c r="W203" i="13"/>
  <c r="X203" i="13"/>
  <c r="Y203" i="13"/>
  <c r="Z203" i="13"/>
  <c r="U204" i="13"/>
  <c r="V204" i="13"/>
  <c r="W204" i="13"/>
  <c r="X204" i="13"/>
  <c r="Y204" i="13"/>
  <c r="Z204" i="13"/>
  <c r="U205" i="13"/>
  <c r="V205" i="13"/>
  <c r="W205" i="13"/>
  <c r="X205" i="13"/>
  <c r="Y205" i="13"/>
  <c r="Z205" i="13"/>
  <c r="U206" i="13"/>
  <c r="V206" i="13"/>
  <c r="W206" i="13"/>
  <c r="X206" i="13"/>
  <c r="Y206" i="13"/>
  <c r="Z206" i="13"/>
  <c r="U207" i="13"/>
  <c r="V207" i="13"/>
  <c r="W207" i="13"/>
  <c r="X207" i="13"/>
  <c r="Y207" i="13"/>
  <c r="Z207" i="13"/>
  <c r="U208" i="13"/>
  <c r="V208" i="13"/>
  <c r="W208" i="13"/>
  <c r="X208" i="13"/>
  <c r="Y208" i="13"/>
  <c r="Z208" i="13"/>
  <c r="U209" i="13"/>
  <c r="V209" i="13"/>
  <c r="W209" i="13"/>
  <c r="X209" i="13"/>
  <c r="Y209" i="13"/>
  <c r="Z209" i="13"/>
  <c r="U210" i="13"/>
  <c r="V210" i="13"/>
  <c r="W210" i="13"/>
  <c r="X210" i="13"/>
  <c r="Y210" i="13"/>
  <c r="Z210" i="13"/>
  <c r="U211" i="13"/>
  <c r="V211" i="13"/>
  <c r="W211" i="13"/>
  <c r="X211" i="13"/>
  <c r="Y211" i="13"/>
  <c r="Z211" i="13"/>
  <c r="U212" i="13"/>
  <c r="V212" i="13"/>
  <c r="W212" i="13"/>
  <c r="X212" i="13"/>
  <c r="Y212" i="13"/>
  <c r="Z212" i="13"/>
  <c r="U213" i="13"/>
  <c r="V213" i="13"/>
  <c r="W213" i="13"/>
  <c r="X213" i="13"/>
  <c r="Y213" i="13"/>
  <c r="Z213" i="13"/>
  <c r="U214" i="13"/>
  <c r="V214" i="13"/>
  <c r="W214" i="13"/>
  <c r="X214" i="13"/>
  <c r="Y214" i="13"/>
  <c r="Z214" i="13"/>
  <c r="U215" i="13"/>
  <c r="V215" i="13"/>
  <c r="W215" i="13"/>
  <c r="X215" i="13"/>
  <c r="Y215" i="13"/>
  <c r="Z215" i="13"/>
  <c r="U216" i="13"/>
  <c r="V216" i="13"/>
  <c r="W216" i="13"/>
  <c r="X216" i="13"/>
  <c r="Y216" i="13"/>
  <c r="Z216" i="13"/>
  <c r="U217" i="13"/>
  <c r="V217" i="13"/>
  <c r="W217" i="13"/>
  <c r="X217" i="13"/>
  <c r="Y217" i="13"/>
  <c r="Z217" i="13"/>
  <c r="U218" i="13"/>
  <c r="V218" i="13"/>
  <c r="W218" i="13"/>
  <c r="X218" i="13"/>
  <c r="Y218" i="13"/>
  <c r="Z218" i="13"/>
  <c r="U219" i="13"/>
  <c r="V219" i="13"/>
  <c r="W219" i="13"/>
  <c r="X219" i="13"/>
  <c r="Y219" i="13"/>
  <c r="Z219" i="13"/>
  <c r="U220" i="13"/>
  <c r="V220" i="13"/>
  <c r="W220" i="13"/>
  <c r="X220" i="13"/>
  <c r="Y220" i="13"/>
  <c r="Z220" i="13"/>
  <c r="U221" i="13"/>
  <c r="V221" i="13"/>
  <c r="W221" i="13"/>
  <c r="X221" i="13"/>
  <c r="Y221" i="13"/>
  <c r="Z221" i="13"/>
  <c r="U222" i="13"/>
  <c r="V222" i="13"/>
  <c r="W222" i="13"/>
  <c r="X222" i="13"/>
  <c r="Y222" i="13"/>
  <c r="Z222" i="13"/>
  <c r="U223" i="13"/>
  <c r="V223" i="13"/>
  <c r="W223" i="13"/>
  <c r="X223" i="13"/>
  <c r="Y223" i="13"/>
  <c r="Z223" i="13"/>
  <c r="U224" i="13"/>
  <c r="V224" i="13"/>
  <c r="W224" i="13"/>
  <c r="X224" i="13"/>
  <c r="Y224" i="13"/>
  <c r="Z224" i="13"/>
  <c r="U225" i="13"/>
  <c r="V225" i="13"/>
  <c r="W225" i="13"/>
  <c r="X225" i="13"/>
  <c r="Y225" i="13"/>
  <c r="Z225" i="13"/>
  <c r="U226" i="13"/>
  <c r="V226" i="13"/>
  <c r="W226" i="13"/>
  <c r="X226" i="13"/>
  <c r="Y226" i="13"/>
  <c r="Z226" i="13"/>
  <c r="U227" i="13"/>
  <c r="V227" i="13"/>
  <c r="W227" i="13"/>
  <c r="X227" i="13"/>
  <c r="Y227" i="13"/>
  <c r="Z227" i="13"/>
  <c r="U228" i="13"/>
  <c r="V228" i="13"/>
  <c r="W228" i="13"/>
  <c r="X228" i="13"/>
  <c r="Y228" i="13"/>
  <c r="Z228" i="13"/>
  <c r="U229" i="13"/>
  <c r="V229" i="13"/>
  <c r="W229" i="13"/>
  <c r="X229" i="13"/>
  <c r="Y229" i="13"/>
  <c r="Z229" i="13"/>
  <c r="U230" i="13"/>
  <c r="V230" i="13"/>
  <c r="W230" i="13"/>
  <c r="X230" i="13"/>
  <c r="Y230" i="13"/>
  <c r="Z230" i="13"/>
  <c r="U231" i="13"/>
  <c r="V231" i="13"/>
  <c r="W231" i="13"/>
  <c r="X231" i="13"/>
  <c r="Y231" i="13"/>
  <c r="Z231" i="13"/>
  <c r="U232" i="13"/>
  <c r="V232" i="13"/>
  <c r="W232" i="13"/>
  <c r="X232" i="13"/>
  <c r="Y232" i="13"/>
  <c r="Z232" i="13"/>
  <c r="U233" i="13"/>
  <c r="V233" i="13"/>
  <c r="W233" i="13"/>
  <c r="X233" i="13"/>
  <c r="Y233" i="13"/>
  <c r="Z233" i="13"/>
  <c r="U234" i="13"/>
  <c r="V234" i="13"/>
  <c r="W234" i="13"/>
  <c r="X234" i="13"/>
  <c r="Y234" i="13"/>
  <c r="Z234" i="13"/>
  <c r="U235" i="13"/>
  <c r="V235" i="13"/>
  <c r="W235" i="13"/>
  <c r="X235" i="13"/>
  <c r="Y235" i="13"/>
  <c r="Z235" i="13"/>
  <c r="U236" i="13"/>
  <c r="V236" i="13"/>
  <c r="W236" i="13"/>
  <c r="X236" i="13"/>
  <c r="Y236" i="13"/>
  <c r="Z236" i="13"/>
  <c r="U237" i="13"/>
  <c r="V237" i="13"/>
  <c r="W237" i="13"/>
  <c r="X237" i="13"/>
  <c r="Y237" i="13"/>
  <c r="Z237" i="13"/>
  <c r="U238" i="13"/>
  <c r="V238" i="13"/>
  <c r="W238" i="13"/>
  <c r="X238" i="13"/>
  <c r="Y238" i="13"/>
  <c r="Z238" i="13"/>
  <c r="U239" i="13"/>
  <c r="V239" i="13"/>
  <c r="W239" i="13"/>
  <c r="X239" i="13"/>
  <c r="Y239" i="13"/>
  <c r="Z239" i="13"/>
  <c r="U240" i="13"/>
  <c r="V240" i="13"/>
  <c r="W240" i="13"/>
  <c r="X240" i="13"/>
  <c r="Y240" i="13"/>
  <c r="Z240" i="13"/>
  <c r="U241" i="13"/>
  <c r="V241" i="13"/>
  <c r="W241" i="13"/>
  <c r="X241" i="13"/>
  <c r="Y241" i="13"/>
  <c r="Z241" i="13"/>
  <c r="U242" i="13"/>
  <c r="V242" i="13"/>
  <c r="W242" i="13"/>
  <c r="X242" i="13"/>
  <c r="Y242" i="13"/>
  <c r="Z242" i="13"/>
  <c r="U243" i="13"/>
  <c r="V243" i="13"/>
  <c r="W243" i="13"/>
  <c r="X243" i="13"/>
  <c r="Y243" i="13"/>
  <c r="Z243" i="13"/>
  <c r="U244" i="13"/>
  <c r="V244" i="13"/>
  <c r="W244" i="13"/>
  <c r="X244" i="13"/>
  <c r="Y244" i="13"/>
  <c r="Z244" i="13"/>
  <c r="U245" i="13"/>
  <c r="V245" i="13"/>
  <c r="W245" i="13"/>
  <c r="X245" i="13"/>
  <c r="Y245" i="13"/>
  <c r="Z245" i="13"/>
  <c r="U246" i="13"/>
  <c r="V246" i="13"/>
  <c r="W246" i="13"/>
  <c r="X246" i="13"/>
  <c r="Y246" i="13"/>
  <c r="Z246" i="13"/>
  <c r="U247" i="13"/>
  <c r="V247" i="13"/>
  <c r="W247" i="13"/>
  <c r="X247" i="13"/>
  <c r="Y247" i="13"/>
  <c r="Z247" i="13"/>
  <c r="U248" i="13"/>
  <c r="V248" i="13"/>
  <c r="W248" i="13"/>
  <c r="X248" i="13"/>
  <c r="Y248" i="13"/>
  <c r="Z248" i="13"/>
  <c r="U249" i="13"/>
  <c r="V249" i="13"/>
  <c r="W249" i="13"/>
  <c r="X249" i="13"/>
  <c r="Y249" i="13"/>
  <c r="Z249" i="13"/>
  <c r="U250" i="13"/>
  <c r="V250" i="13"/>
  <c r="W250" i="13"/>
  <c r="X250" i="13"/>
  <c r="Y250" i="13"/>
  <c r="Z250" i="13"/>
  <c r="U251" i="13"/>
  <c r="V251" i="13"/>
  <c r="W251" i="13"/>
  <c r="X251" i="13"/>
  <c r="Y251" i="13"/>
  <c r="Z251" i="13"/>
  <c r="U252" i="13"/>
  <c r="V252" i="13"/>
  <c r="W252" i="13"/>
  <c r="X252" i="13"/>
  <c r="Y252" i="13"/>
  <c r="Z252" i="13"/>
  <c r="U253" i="13"/>
  <c r="V253" i="13"/>
  <c r="W253" i="13"/>
  <c r="X253" i="13"/>
  <c r="Y253" i="13"/>
  <c r="Z253" i="13"/>
  <c r="U254" i="13"/>
  <c r="V254" i="13"/>
  <c r="W254" i="13"/>
  <c r="X254" i="13"/>
  <c r="Y254" i="13"/>
  <c r="Z254" i="13"/>
  <c r="U255" i="13"/>
  <c r="V255" i="13"/>
  <c r="W255" i="13"/>
  <c r="X255" i="13"/>
  <c r="Y255" i="13"/>
  <c r="Z255" i="13"/>
  <c r="U256" i="13"/>
  <c r="V256" i="13"/>
  <c r="W256" i="13"/>
  <c r="X256" i="13"/>
  <c r="Y256" i="13"/>
  <c r="Z256" i="13"/>
  <c r="U257" i="13"/>
  <c r="V257" i="13"/>
  <c r="W257" i="13"/>
  <c r="X257" i="13"/>
  <c r="Y257" i="13"/>
  <c r="Z257" i="13"/>
  <c r="U258" i="13"/>
  <c r="V258" i="13"/>
  <c r="W258" i="13"/>
  <c r="X258" i="13"/>
  <c r="Y258" i="13"/>
  <c r="Z258" i="13"/>
  <c r="U259" i="13"/>
  <c r="V259" i="13"/>
  <c r="W259" i="13"/>
  <c r="X259" i="13"/>
  <c r="Y259" i="13"/>
  <c r="Z259" i="13"/>
  <c r="U260" i="13"/>
  <c r="V260" i="13"/>
  <c r="W260" i="13"/>
  <c r="X260" i="13"/>
  <c r="Y260" i="13"/>
  <c r="Z260" i="13"/>
  <c r="U261" i="13"/>
  <c r="V261" i="13"/>
  <c r="W261" i="13"/>
  <c r="X261" i="13"/>
  <c r="Y261" i="13"/>
  <c r="Z261" i="13"/>
  <c r="U262" i="13"/>
  <c r="V262" i="13"/>
  <c r="W262" i="13"/>
  <c r="X262" i="13"/>
  <c r="Y262" i="13"/>
  <c r="Z262" i="13"/>
  <c r="U263" i="13"/>
  <c r="V263" i="13"/>
  <c r="W263" i="13"/>
  <c r="X263" i="13"/>
  <c r="Y263" i="13"/>
  <c r="Z263" i="13"/>
  <c r="U264" i="13"/>
  <c r="V264" i="13"/>
  <c r="W264" i="13"/>
  <c r="X264" i="13"/>
  <c r="Y264" i="13"/>
  <c r="Z264" i="13"/>
  <c r="U265" i="13"/>
  <c r="V265" i="13"/>
  <c r="W265" i="13"/>
  <c r="X265" i="13"/>
  <c r="Y265" i="13"/>
  <c r="Z265" i="13"/>
  <c r="U266" i="13"/>
  <c r="V266" i="13"/>
  <c r="W266" i="13"/>
  <c r="X266" i="13"/>
  <c r="Y266" i="13"/>
  <c r="Z266" i="13"/>
  <c r="U267" i="13"/>
  <c r="V267" i="13"/>
  <c r="W267" i="13"/>
  <c r="X267" i="13"/>
  <c r="Y267" i="13"/>
  <c r="Z267" i="13"/>
  <c r="U268" i="13"/>
  <c r="V268" i="13"/>
  <c r="W268" i="13"/>
  <c r="X268" i="13"/>
  <c r="Y268" i="13"/>
  <c r="Z268" i="13"/>
  <c r="U269" i="13"/>
  <c r="V269" i="13"/>
  <c r="W269" i="13"/>
  <c r="X269" i="13"/>
  <c r="Y269" i="13"/>
  <c r="Z269" i="13"/>
  <c r="U270" i="13"/>
  <c r="V270" i="13"/>
  <c r="W270" i="13"/>
  <c r="X270" i="13"/>
  <c r="Y270" i="13"/>
  <c r="Z270" i="13"/>
  <c r="U271" i="13"/>
  <c r="V271" i="13"/>
  <c r="W271" i="13"/>
  <c r="X271" i="13"/>
  <c r="Y271" i="13"/>
  <c r="Z271" i="13"/>
  <c r="U272" i="13"/>
  <c r="V272" i="13"/>
  <c r="W272" i="13"/>
  <c r="X272" i="13"/>
  <c r="Y272" i="13"/>
  <c r="Z272" i="13"/>
  <c r="U273" i="13"/>
  <c r="V273" i="13"/>
  <c r="W273" i="13"/>
  <c r="X273" i="13"/>
  <c r="Y273" i="13"/>
  <c r="Z273" i="13"/>
  <c r="U274" i="13"/>
  <c r="V274" i="13"/>
  <c r="W274" i="13"/>
  <c r="X274" i="13"/>
  <c r="Y274" i="13"/>
  <c r="Z274" i="13"/>
  <c r="U275" i="13"/>
  <c r="V275" i="13"/>
  <c r="W275" i="13"/>
  <c r="X275" i="13"/>
  <c r="Y275" i="13"/>
  <c r="Z275" i="13"/>
  <c r="U276" i="13"/>
  <c r="V276" i="13"/>
  <c r="W276" i="13"/>
  <c r="X276" i="13"/>
  <c r="Y276" i="13"/>
  <c r="Z276" i="13"/>
  <c r="U277" i="13"/>
  <c r="V277" i="13"/>
  <c r="W277" i="13"/>
  <c r="X277" i="13"/>
  <c r="Y277" i="13"/>
  <c r="Z277" i="13"/>
  <c r="U278" i="13"/>
  <c r="V278" i="13"/>
  <c r="W278" i="13"/>
  <c r="X278" i="13"/>
  <c r="Y278" i="13"/>
  <c r="Z278" i="13"/>
  <c r="U279" i="13"/>
  <c r="V279" i="13"/>
  <c r="W279" i="13"/>
  <c r="X279" i="13"/>
  <c r="Y279" i="13"/>
  <c r="Z279" i="13"/>
  <c r="U280" i="13"/>
  <c r="V280" i="13"/>
  <c r="W280" i="13"/>
  <c r="X280" i="13"/>
  <c r="Y280" i="13"/>
  <c r="Z280" i="13"/>
  <c r="U281" i="13"/>
  <c r="V281" i="13"/>
  <c r="W281" i="13"/>
  <c r="X281" i="13"/>
  <c r="Y281" i="13"/>
  <c r="Z281" i="13"/>
  <c r="U282" i="13"/>
  <c r="V282" i="13"/>
  <c r="W282" i="13"/>
  <c r="X282" i="13"/>
  <c r="Y282" i="13"/>
  <c r="Z282" i="13"/>
  <c r="U283" i="13"/>
  <c r="V283" i="13"/>
  <c r="W283" i="13"/>
  <c r="X283" i="13"/>
  <c r="Y283" i="13"/>
  <c r="Z283" i="13"/>
  <c r="U284" i="13"/>
  <c r="V284" i="13"/>
  <c r="W284" i="13"/>
  <c r="X284" i="13"/>
  <c r="Y284" i="13"/>
  <c r="Z284" i="13"/>
  <c r="U285" i="13"/>
  <c r="V285" i="13"/>
  <c r="W285" i="13"/>
  <c r="X285" i="13"/>
  <c r="Y285" i="13"/>
  <c r="Z285" i="13"/>
  <c r="U286" i="13"/>
  <c r="V286" i="13"/>
  <c r="W286" i="13"/>
  <c r="X286" i="13"/>
  <c r="Y286" i="13"/>
  <c r="Z286" i="13"/>
  <c r="U287" i="13"/>
  <c r="V287" i="13"/>
  <c r="W287" i="13"/>
  <c r="X287" i="13"/>
  <c r="Y287" i="13"/>
  <c r="Z287" i="13"/>
  <c r="U288" i="13"/>
  <c r="V288" i="13"/>
  <c r="W288" i="13"/>
  <c r="X288" i="13"/>
  <c r="Y288" i="13"/>
  <c r="Z288" i="13"/>
  <c r="U289" i="13"/>
  <c r="V289" i="13"/>
  <c r="W289" i="13"/>
  <c r="X289" i="13"/>
  <c r="Y289" i="13"/>
  <c r="Z289" i="13"/>
  <c r="U290" i="13"/>
  <c r="V290" i="13"/>
  <c r="W290" i="13"/>
  <c r="X290" i="13"/>
  <c r="Y290" i="13"/>
  <c r="Z290" i="13"/>
  <c r="U291" i="13"/>
  <c r="V291" i="13"/>
  <c r="W291" i="13"/>
  <c r="X291" i="13"/>
  <c r="Y291" i="13"/>
  <c r="Z291" i="13"/>
  <c r="U292" i="13"/>
  <c r="V292" i="13"/>
  <c r="W292" i="13"/>
  <c r="X292" i="13"/>
  <c r="Y292" i="13"/>
  <c r="Z292" i="13"/>
  <c r="U293" i="13"/>
  <c r="V293" i="13"/>
  <c r="W293" i="13"/>
  <c r="X293" i="13"/>
  <c r="Y293" i="13"/>
  <c r="Z293" i="13"/>
  <c r="U294" i="13"/>
  <c r="V294" i="13"/>
  <c r="W294" i="13"/>
  <c r="X294" i="13"/>
  <c r="Y294" i="13"/>
  <c r="Z294" i="13"/>
  <c r="U295" i="13"/>
  <c r="V295" i="13"/>
  <c r="W295" i="13"/>
  <c r="X295" i="13"/>
  <c r="Y295" i="13"/>
  <c r="Z295" i="13"/>
  <c r="U296" i="13"/>
  <c r="V296" i="13"/>
  <c r="W296" i="13"/>
  <c r="X296" i="13"/>
  <c r="Y296" i="13"/>
  <c r="Z296" i="13"/>
  <c r="U297" i="13"/>
  <c r="V297" i="13"/>
  <c r="W297" i="13"/>
  <c r="X297" i="13"/>
  <c r="Y297" i="13"/>
  <c r="Z297" i="13"/>
  <c r="U298" i="13"/>
  <c r="V298" i="13"/>
  <c r="W298" i="13"/>
  <c r="X298" i="13"/>
  <c r="Y298" i="13"/>
  <c r="Z298" i="13"/>
  <c r="U299" i="13"/>
  <c r="V299" i="13"/>
  <c r="W299" i="13"/>
  <c r="X299" i="13"/>
  <c r="Y299" i="13"/>
  <c r="Z299" i="13"/>
  <c r="U300" i="13"/>
  <c r="V300" i="13"/>
  <c r="W300" i="13"/>
  <c r="X300" i="13"/>
  <c r="Y300" i="13"/>
  <c r="Z300" i="13"/>
  <c r="U301" i="13"/>
  <c r="V301" i="13"/>
  <c r="W301" i="13"/>
  <c r="X301" i="13"/>
  <c r="Y301" i="13"/>
  <c r="Z301" i="13"/>
  <c r="U302" i="13"/>
  <c r="V302" i="13"/>
  <c r="W302" i="13"/>
  <c r="X302" i="13"/>
  <c r="Y302" i="13"/>
  <c r="Z302" i="13"/>
  <c r="U303" i="13"/>
  <c r="V303" i="13"/>
  <c r="W303" i="13"/>
  <c r="X303" i="13"/>
  <c r="Y303" i="13"/>
  <c r="Z303" i="13"/>
  <c r="U304" i="13"/>
  <c r="V304" i="13"/>
  <c r="W304" i="13"/>
  <c r="X304" i="13"/>
  <c r="Y304" i="13"/>
  <c r="Z304" i="13"/>
  <c r="U305" i="13"/>
  <c r="V305" i="13"/>
  <c r="W305" i="13"/>
  <c r="X305" i="13"/>
  <c r="Y305" i="13"/>
  <c r="Z305" i="13"/>
  <c r="U306" i="13"/>
  <c r="V306" i="13"/>
  <c r="W306" i="13"/>
  <c r="X306" i="13"/>
  <c r="Y306" i="13"/>
  <c r="Z306" i="13"/>
  <c r="U307" i="13"/>
  <c r="V307" i="13"/>
  <c r="W307" i="13"/>
  <c r="X307" i="13"/>
  <c r="Y307" i="13"/>
  <c r="Z307" i="13"/>
  <c r="U308" i="13"/>
  <c r="V308" i="13"/>
  <c r="W308" i="13"/>
  <c r="X308" i="13"/>
  <c r="Y308" i="13"/>
  <c r="Z308" i="13"/>
  <c r="U309" i="13"/>
  <c r="V309" i="13"/>
  <c r="W309" i="13"/>
  <c r="X309" i="13"/>
  <c r="Y309" i="13"/>
  <c r="Z309" i="13"/>
  <c r="U310" i="13"/>
  <c r="V310" i="13"/>
  <c r="W310" i="13"/>
  <c r="X310" i="13"/>
  <c r="Y310" i="13"/>
  <c r="Z310" i="13"/>
  <c r="U311" i="13"/>
  <c r="V311" i="13"/>
  <c r="W311" i="13"/>
  <c r="X311" i="13"/>
  <c r="Y311" i="13"/>
  <c r="Z311" i="13"/>
  <c r="U312" i="13"/>
  <c r="V312" i="13"/>
  <c r="W312" i="13"/>
  <c r="X312" i="13"/>
  <c r="Y312" i="13"/>
  <c r="Z312" i="13"/>
  <c r="U313" i="13"/>
  <c r="V313" i="13"/>
  <c r="W313" i="13"/>
  <c r="X313" i="13"/>
  <c r="Y313" i="13"/>
  <c r="Z313" i="13"/>
  <c r="U314" i="13"/>
  <c r="V314" i="13"/>
  <c r="W314" i="13"/>
  <c r="X314" i="13"/>
  <c r="Y314" i="13"/>
  <c r="Z314" i="13"/>
  <c r="U315" i="13"/>
  <c r="V315" i="13"/>
  <c r="W315" i="13"/>
  <c r="X315" i="13"/>
  <c r="Y315" i="13"/>
  <c r="Z315" i="13"/>
  <c r="U316" i="13"/>
  <c r="V316" i="13"/>
  <c r="W316" i="13"/>
  <c r="X316" i="13"/>
  <c r="Y316" i="13"/>
  <c r="Z316" i="13"/>
  <c r="U317" i="13"/>
  <c r="V317" i="13"/>
  <c r="W317" i="13"/>
  <c r="X317" i="13"/>
  <c r="Y317" i="13"/>
  <c r="Z317" i="13"/>
  <c r="U318" i="13"/>
  <c r="V318" i="13"/>
  <c r="W318" i="13"/>
  <c r="X318" i="13"/>
  <c r="Y318" i="13"/>
  <c r="Z318" i="13"/>
  <c r="U319" i="13"/>
  <c r="V319" i="13"/>
  <c r="W319" i="13"/>
  <c r="X319" i="13"/>
  <c r="Y319" i="13"/>
  <c r="Z319" i="13"/>
  <c r="U320" i="13"/>
  <c r="V320" i="13"/>
  <c r="W320" i="13"/>
  <c r="X320" i="13"/>
  <c r="Y320" i="13"/>
  <c r="Z320" i="13"/>
  <c r="U321" i="13"/>
  <c r="V321" i="13"/>
  <c r="W321" i="13"/>
  <c r="X321" i="13"/>
  <c r="Y321" i="13"/>
  <c r="Z321" i="13"/>
  <c r="U322" i="13"/>
  <c r="V322" i="13"/>
  <c r="W322" i="13"/>
  <c r="X322" i="13"/>
  <c r="Y322" i="13"/>
  <c r="Z322" i="13"/>
  <c r="U323" i="13"/>
  <c r="V323" i="13"/>
  <c r="W323" i="13"/>
  <c r="X323" i="13"/>
  <c r="Y323" i="13"/>
  <c r="Z323" i="13"/>
  <c r="U324" i="13"/>
  <c r="V324" i="13"/>
  <c r="W324" i="13"/>
  <c r="X324" i="13"/>
  <c r="Y324" i="13"/>
  <c r="Z324" i="13"/>
  <c r="U325" i="13"/>
  <c r="V325" i="13"/>
  <c r="W325" i="13"/>
  <c r="X325" i="13"/>
  <c r="Y325" i="13"/>
  <c r="Z325" i="13"/>
  <c r="U326" i="13"/>
  <c r="V326" i="13"/>
  <c r="W326" i="13"/>
  <c r="X326" i="13"/>
  <c r="Y326" i="13"/>
  <c r="Z326" i="13"/>
  <c r="U327" i="13"/>
  <c r="V327" i="13"/>
  <c r="W327" i="13"/>
  <c r="X327" i="13"/>
  <c r="Y327" i="13"/>
  <c r="Z327" i="13"/>
  <c r="U328" i="13"/>
  <c r="V328" i="13"/>
  <c r="W328" i="13"/>
  <c r="X328" i="13"/>
  <c r="Y328" i="13"/>
  <c r="Z328" i="13"/>
  <c r="U329" i="13"/>
  <c r="V329" i="13"/>
  <c r="W329" i="13"/>
  <c r="X329" i="13"/>
  <c r="Y329" i="13"/>
  <c r="Z329" i="13"/>
  <c r="U330" i="13"/>
  <c r="V330" i="13"/>
  <c r="W330" i="13"/>
  <c r="X330" i="13"/>
  <c r="Y330" i="13"/>
  <c r="Z330" i="13"/>
  <c r="U331" i="13"/>
  <c r="V331" i="13"/>
  <c r="W331" i="13"/>
  <c r="X331" i="13"/>
  <c r="Y331" i="13"/>
  <c r="Z331" i="13"/>
  <c r="U332" i="13"/>
  <c r="V332" i="13"/>
  <c r="W332" i="13"/>
  <c r="X332" i="13"/>
  <c r="Y332" i="13"/>
  <c r="Z332" i="13"/>
  <c r="U333" i="13"/>
  <c r="V333" i="13"/>
  <c r="W333" i="13"/>
  <c r="X333" i="13"/>
  <c r="Y333" i="13"/>
  <c r="Z333" i="13"/>
  <c r="U334" i="13"/>
  <c r="V334" i="13"/>
  <c r="W334" i="13"/>
  <c r="X334" i="13"/>
  <c r="Y334" i="13"/>
  <c r="Z334" i="13"/>
  <c r="U335" i="13"/>
  <c r="V335" i="13"/>
  <c r="W335" i="13"/>
  <c r="X335" i="13"/>
  <c r="Y335" i="13"/>
  <c r="Z335" i="13"/>
  <c r="U336" i="13"/>
  <c r="V336" i="13"/>
  <c r="W336" i="13"/>
  <c r="X336" i="13"/>
  <c r="Y336" i="13"/>
  <c r="Z336" i="13"/>
  <c r="U337" i="13"/>
  <c r="V337" i="13"/>
  <c r="W337" i="13"/>
  <c r="X337" i="13"/>
  <c r="Y337" i="13"/>
  <c r="Z337" i="13"/>
  <c r="U338" i="13"/>
  <c r="V338" i="13"/>
  <c r="W338" i="13"/>
  <c r="X338" i="13"/>
  <c r="Y338" i="13"/>
  <c r="Z338" i="13"/>
  <c r="U339" i="13"/>
  <c r="V339" i="13"/>
  <c r="W339" i="13"/>
  <c r="X339" i="13"/>
  <c r="Y339" i="13"/>
  <c r="Z339" i="13"/>
  <c r="U340" i="13"/>
  <c r="V340" i="13"/>
  <c r="W340" i="13"/>
  <c r="X340" i="13"/>
  <c r="Y340" i="13"/>
  <c r="Z340" i="13"/>
  <c r="U341" i="13"/>
  <c r="V341" i="13"/>
  <c r="W341" i="13"/>
  <c r="X341" i="13"/>
  <c r="Y341" i="13"/>
  <c r="Z341" i="13"/>
  <c r="U342" i="13"/>
  <c r="V342" i="13"/>
  <c r="W342" i="13"/>
  <c r="X342" i="13"/>
  <c r="Y342" i="13"/>
  <c r="Z342" i="13"/>
  <c r="U343" i="13"/>
  <c r="V343" i="13"/>
  <c r="W343" i="13"/>
  <c r="X343" i="13"/>
  <c r="Y343" i="13"/>
  <c r="Z343" i="13"/>
  <c r="U344" i="13"/>
  <c r="V344" i="13"/>
  <c r="W344" i="13"/>
  <c r="X344" i="13"/>
  <c r="Y344" i="13"/>
  <c r="Z344" i="13"/>
  <c r="U345" i="13"/>
  <c r="V345" i="13"/>
  <c r="W345" i="13"/>
  <c r="X345" i="13"/>
  <c r="Y345" i="13"/>
  <c r="Z345" i="13"/>
  <c r="U346" i="13"/>
  <c r="V346" i="13"/>
  <c r="W346" i="13"/>
  <c r="X346" i="13"/>
  <c r="Y346" i="13"/>
  <c r="Z346" i="13"/>
  <c r="U347" i="13"/>
  <c r="V347" i="13"/>
  <c r="W347" i="13"/>
  <c r="X347" i="13"/>
  <c r="Y347" i="13"/>
  <c r="Z347" i="13"/>
  <c r="U348" i="13"/>
  <c r="V348" i="13"/>
  <c r="W348" i="13"/>
  <c r="X348" i="13"/>
  <c r="Y348" i="13"/>
  <c r="Z348" i="13"/>
  <c r="U349" i="13"/>
  <c r="V349" i="13"/>
  <c r="W349" i="13"/>
  <c r="X349" i="13"/>
  <c r="Y349" i="13"/>
  <c r="Z349" i="13"/>
  <c r="U350" i="13"/>
  <c r="V350" i="13"/>
  <c r="W350" i="13"/>
  <c r="X350" i="13"/>
  <c r="Y350" i="13"/>
  <c r="Z350" i="13"/>
  <c r="U351" i="13"/>
  <c r="V351" i="13"/>
  <c r="W351" i="13"/>
  <c r="X351" i="13"/>
  <c r="Y351" i="13"/>
  <c r="Z351" i="13"/>
  <c r="U352" i="13"/>
  <c r="V352" i="13"/>
  <c r="W352" i="13"/>
  <c r="X352" i="13"/>
  <c r="Y352" i="13"/>
  <c r="Z352" i="13"/>
  <c r="U353" i="13"/>
  <c r="V353" i="13"/>
  <c r="W353" i="13"/>
  <c r="X353" i="13"/>
  <c r="Y353" i="13"/>
  <c r="Z353" i="13"/>
  <c r="U354" i="13"/>
  <c r="V354" i="13"/>
  <c r="W354" i="13"/>
  <c r="X354" i="13"/>
  <c r="Y354" i="13"/>
  <c r="Z354" i="13"/>
  <c r="U355" i="13"/>
  <c r="V355" i="13"/>
  <c r="W355" i="13"/>
  <c r="X355" i="13"/>
  <c r="Y355" i="13"/>
  <c r="Z355" i="13"/>
  <c r="U356" i="13"/>
  <c r="V356" i="13"/>
  <c r="W356" i="13"/>
  <c r="X356" i="13"/>
  <c r="Y356" i="13"/>
  <c r="Z356" i="13"/>
  <c r="U357" i="13"/>
  <c r="V357" i="13"/>
  <c r="W357" i="13"/>
  <c r="X357" i="13"/>
  <c r="Y357" i="13"/>
  <c r="Z357" i="13"/>
  <c r="U358" i="13"/>
  <c r="V358" i="13"/>
  <c r="W358" i="13"/>
  <c r="X358" i="13"/>
  <c r="Y358" i="13"/>
  <c r="Z358" i="13"/>
  <c r="U359" i="13"/>
  <c r="V359" i="13"/>
  <c r="W359" i="13"/>
  <c r="X359" i="13"/>
  <c r="Y359" i="13"/>
  <c r="Z359" i="13"/>
  <c r="U360" i="13"/>
  <c r="V360" i="13"/>
  <c r="W360" i="13"/>
  <c r="X360" i="13"/>
  <c r="Y360" i="13"/>
  <c r="Z360" i="13"/>
  <c r="U361" i="13"/>
  <c r="V361" i="13"/>
  <c r="W361" i="13"/>
  <c r="X361" i="13"/>
  <c r="Y361" i="13"/>
  <c r="Z361" i="13"/>
  <c r="U362" i="13"/>
  <c r="V362" i="13"/>
  <c r="W362" i="13"/>
  <c r="X362" i="13"/>
  <c r="Y362" i="13"/>
  <c r="Z362" i="13"/>
  <c r="U363" i="13"/>
  <c r="V363" i="13"/>
  <c r="W363" i="13"/>
  <c r="X363" i="13"/>
  <c r="Y363" i="13"/>
  <c r="Z363" i="13"/>
  <c r="U364" i="13"/>
  <c r="V364" i="13"/>
  <c r="W364" i="13"/>
  <c r="X364" i="13"/>
  <c r="Y364" i="13"/>
  <c r="Z364" i="13"/>
  <c r="U365" i="13"/>
  <c r="V365" i="13"/>
  <c r="W365" i="13"/>
  <c r="X365" i="13"/>
  <c r="Y365" i="13"/>
  <c r="Z365" i="13"/>
  <c r="U366" i="13"/>
  <c r="V366" i="13"/>
  <c r="W366" i="13"/>
  <c r="X366" i="13"/>
  <c r="Y366" i="13"/>
  <c r="Z366" i="13"/>
  <c r="U367" i="13"/>
  <c r="V367" i="13"/>
  <c r="W367" i="13"/>
  <c r="X367" i="13"/>
  <c r="Y367" i="13"/>
  <c r="Z367" i="13"/>
  <c r="U368" i="13"/>
  <c r="V368" i="13"/>
  <c r="W368" i="13"/>
  <c r="X368" i="13"/>
  <c r="Y368" i="13"/>
  <c r="Z368" i="13"/>
  <c r="U369" i="13"/>
  <c r="V369" i="13"/>
  <c r="W369" i="13"/>
  <c r="X369" i="13"/>
  <c r="Y369" i="13"/>
  <c r="Z369" i="13"/>
  <c r="U370" i="13"/>
  <c r="V370" i="13"/>
  <c r="W370" i="13"/>
  <c r="X370" i="13"/>
  <c r="Y370" i="13"/>
  <c r="Z370" i="13"/>
  <c r="U371" i="13"/>
  <c r="V371" i="13"/>
  <c r="W371" i="13"/>
  <c r="X371" i="13"/>
  <c r="Y371" i="13"/>
  <c r="Z371" i="13"/>
  <c r="U372" i="13"/>
  <c r="V372" i="13"/>
  <c r="W372" i="13"/>
  <c r="X372" i="13"/>
  <c r="Y372" i="13"/>
  <c r="Z372" i="13"/>
  <c r="U373" i="13"/>
  <c r="V373" i="13"/>
  <c r="W373" i="13"/>
  <c r="X373" i="13"/>
  <c r="Y373" i="13"/>
  <c r="Z373" i="13"/>
  <c r="U374" i="13"/>
  <c r="V374" i="13"/>
  <c r="W374" i="13"/>
  <c r="X374" i="13"/>
  <c r="Y374" i="13"/>
  <c r="Z374" i="13"/>
  <c r="U375" i="13"/>
  <c r="V375" i="13"/>
  <c r="W375" i="13"/>
  <c r="X375" i="13"/>
  <c r="Y375" i="13"/>
  <c r="Z375" i="13"/>
  <c r="U376" i="13"/>
  <c r="V376" i="13"/>
  <c r="W376" i="13"/>
  <c r="X376" i="13"/>
  <c r="Y376" i="13"/>
  <c r="Z376" i="13"/>
  <c r="U377" i="13"/>
  <c r="V377" i="13"/>
  <c r="W377" i="13"/>
  <c r="X377" i="13"/>
  <c r="Y377" i="13"/>
  <c r="Z377" i="13"/>
  <c r="U378" i="13"/>
  <c r="V378" i="13"/>
  <c r="W378" i="13"/>
  <c r="X378" i="13"/>
  <c r="Y378" i="13"/>
  <c r="Z378" i="13"/>
  <c r="U379" i="13"/>
  <c r="V379" i="13"/>
  <c r="W379" i="13"/>
  <c r="X379" i="13"/>
  <c r="Y379" i="13"/>
  <c r="Z379" i="13"/>
  <c r="U380" i="13"/>
  <c r="V380" i="13"/>
  <c r="W380" i="13"/>
  <c r="X380" i="13"/>
  <c r="Y380" i="13"/>
  <c r="Z380" i="13"/>
  <c r="U381" i="13"/>
  <c r="V381" i="13"/>
  <c r="W381" i="13"/>
  <c r="X381" i="13"/>
  <c r="Y381" i="13"/>
  <c r="Z381" i="13"/>
  <c r="U382" i="13"/>
  <c r="V382" i="13"/>
  <c r="W382" i="13"/>
  <c r="X382" i="13"/>
  <c r="Y382" i="13"/>
  <c r="Z382" i="13"/>
  <c r="U383" i="13"/>
  <c r="V383" i="13"/>
  <c r="W383" i="13"/>
  <c r="X383" i="13"/>
  <c r="Y383" i="13"/>
  <c r="Z383" i="13"/>
  <c r="U384" i="13"/>
  <c r="V384" i="13"/>
  <c r="W384" i="13"/>
  <c r="X384" i="13"/>
  <c r="Y384" i="13"/>
  <c r="Z384" i="13"/>
  <c r="U385" i="13"/>
  <c r="V385" i="13"/>
  <c r="W385" i="13"/>
  <c r="X385" i="13"/>
  <c r="Y385" i="13"/>
  <c r="Z385" i="13"/>
  <c r="U386" i="13"/>
  <c r="V386" i="13"/>
  <c r="W386" i="13"/>
  <c r="X386" i="13"/>
  <c r="Y386" i="13"/>
  <c r="Z386" i="13"/>
  <c r="U387" i="13"/>
  <c r="V387" i="13"/>
  <c r="W387" i="13"/>
  <c r="X387" i="13"/>
  <c r="Y387" i="13"/>
  <c r="Z387" i="13"/>
  <c r="U388" i="13"/>
  <c r="V388" i="13"/>
  <c r="W388" i="13"/>
  <c r="X388" i="13"/>
  <c r="Y388" i="13"/>
  <c r="Z388" i="13"/>
  <c r="U389" i="13"/>
  <c r="V389" i="13"/>
  <c r="W389" i="13"/>
  <c r="X389" i="13"/>
  <c r="Y389" i="13"/>
  <c r="Z389" i="13"/>
  <c r="U390" i="13"/>
  <c r="V390" i="13"/>
  <c r="W390" i="13"/>
  <c r="X390" i="13"/>
  <c r="Y390" i="13"/>
  <c r="Z390" i="13"/>
  <c r="U391" i="13"/>
  <c r="V391" i="13"/>
  <c r="W391" i="13"/>
  <c r="X391" i="13"/>
  <c r="Y391" i="13"/>
  <c r="Z391" i="13"/>
  <c r="U392" i="13"/>
  <c r="V392" i="13"/>
  <c r="W392" i="13"/>
  <c r="X392" i="13"/>
  <c r="Y392" i="13"/>
  <c r="Z392" i="13"/>
  <c r="U393" i="13"/>
  <c r="V393" i="13"/>
  <c r="W393" i="13"/>
  <c r="X393" i="13"/>
  <c r="Y393" i="13"/>
  <c r="Z393" i="13"/>
  <c r="U394" i="13"/>
  <c r="V394" i="13"/>
  <c r="W394" i="13"/>
  <c r="X394" i="13"/>
  <c r="Y394" i="13"/>
  <c r="Z394" i="13"/>
  <c r="U395" i="13"/>
  <c r="V395" i="13"/>
  <c r="W395" i="13"/>
  <c r="X395" i="13"/>
  <c r="Y395" i="13"/>
  <c r="Z395" i="13"/>
  <c r="U396" i="13"/>
  <c r="V396" i="13"/>
  <c r="W396" i="13"/>
  <c r="X396" i="13"/>
  <c r="Y396" i="13"/>
  <c r="Z396" i="13"/>
  <c r="U397" i="13"/>
  <c r="V397" i="13"/>
  <c r="W397" i="13"/>
  <c r="X397" i="13"/>
  <c r="Y397" i="13"/>
  <c r="Z397" i="13"/>
  <c r="U398" i="13"/>
  <c r="V398" i="13"/>
  <c r="W398" i="13"/>
  <c r="X398" i="13"/>
  <c r="Y398" i="13"/>
  <c r="Z398" i="13"/>
  <c r="U399" i="13"/>
  <c r="V399" i="13"/>
  <c r="W399" i="13"/>
  <c r="X399" i="13"/>
  <c r="Y399" i="13"/>
  <c r="Z399" i="13"/>
  <c r="U400" i="13"/>
  <c r="V400" i="13"/>
  <c r="W400" i="13"/>
  <c r="X400" i="13"/>
  <c r="Y400" i="13"/>
  <c r="Z400" i="13"/>
  <c r="U401" i="13"/>
  <c r="V401" i="13"/>
  <c r="W401" i="13"/>
  <c r="X401" i="13"/>
  <c r="Y401" i="13"/>
  <c r="Z401" i="13"/>
  <c r="U402" i="13"/>
  <c r="V402" i="13"/>
  <c r="W402" i="13"/>
  <c r="X402" i="13"/>
  <c r="Y402" i="13"/>
  <c r="Z402" i="13"/>
  <c r="U403" i="13"/>
  <c r="V403" i="13"/>
  <c r="W403" i="13"/>
  <c r="X403" i="13"/>
  <c r="Y403" i="13"/>
  <c r="Z403" i="13"/>
  <c r="U404" i="13"/>
  <c r="V404" i="13"/>
  <c r="W404" i="13"/>
  <c r="X404" i="13"/>
  <c r="Y404" i="13"/>
  <c r="Z404" i="13"/>
  <c r="U405" i="13"/>
  <c r="V405" i="13"/>
  <c r="W405" i="13"/>
  <c r="X405" i="13"/>
  <c r="Y405" i="13"/>
  <c r="Z405" i="13"/>
  <c r="U406" i="13"/>
  <c r="V406" i="13"/>
  <c r="W406" i="13"/>
  <c r="X406" i="13"/>
  <c r="Y406" i="13"/>
  <c r="Z406" i="13"/>
  <c r="U407" i="13"/>
  <c r="V407" i="13"/>
  <c r="W407" i="13"/>
  <c r="X407" i="13"/>
  <c r="Y407" i="13"/>
  <c r="Z407" i="13"/>
  <c r="U408" i="13"/>
  <c r="V408" i="13"/>
  <c r="W408" i="13"/>
  <c r="X408" i="13"/>
  <c r="Y408" i="13"/>
  <c r="Z408" i="13"/>
  <c r="U409" i="13"/>
  <c r="V409" i="13"/>
  <c r="W409" i="13"/>
  <c r="X409" i="13"/>
  <c r="Y409" i="13"/>
  <c r="Z409" i="13"/>
  <c r="U410" i="13"/>
  <c r="V410" i="13"/>
  <c r="W410" i="13"/>
  <c r="X410" i="13"/>
  <c r="Y410" i="13"/>
  <c r="Z410" i="13"/>
  <c r="U411" i="13"/>
  <c r="V411" i="13"/>
  <c r="W411" i="13"/>
  <c r="X411" i="13"/>
  <c r="Y411" i="13"/>
  <c r="Z411" i="13"/>
  <c r="U412" i="13"/>
  <c r="V412" i="13"/>
  <c r="W412" i="13"/>
  <c r="X412" i="13"/>
  <c r="Y412" i="13"/>
  <c r="Z412" i="13"/>
  <c r="U413" i="13"/>
  <c r="V413" i="13"/>
  <c r="W413" i="13"/>
  <c r="X413" i="13"/>
  <c r="Y413" i="13"/>
  <c r="Z413" i="13"/>
  <c r="U414" i="13"/>
  <c r="V414" i="13"/>
  <c r="W414" i="13"/>
  <c r="X414" i="13"/>
  <c r="Y414" i="13"/>
  <c r="Z414" i="13"/>
  <c r="U415" i="13"/>
  <c r="V415" i="13"/>
  <c r="W415" i="13"/>
  <c r="X415" i="13"/>
  <c r="Y415" i="13"/>
  <c r="Z415" i="13"/>
  <c r="U416" i="13"/>
  <c r="V416" i="13"/>
  <c r="W416" i="13"/>
  <c r="X416" i="13"/>
  <c r="Y416" i="13"/>
  <c r="Z416" i="13"/>
  <c r="U417" i="13"/>
  <c r="V417" i="13"/>
  <c r="W417" i="13"/>
  <c r="X417" i="13"/>
  <c r="Y417" i="13"/>
  <c r="Z417" i="13"/>
  <c r="U418" i="13"/>
  <c r="V418" i="13"/>
  <c r="W418" i="13"/>
  <c r="X418" i="13"/>
  <c r="Y418" i="13"/>
  <c r="Z418" i="13"/>
  <c r="U419" i="13"/>
  <c r="V419" i="13"/>
  <c r="W419" i="13"/>
  <c r="X419" i="13"/>
  <c r="Y419" i="13"/>
  <c r="Z419" i="13"/>
  <c r="U420" i="13"/>
  <c r="V420" i="13"/>
  <c r="W420" i="13"/>
  <c r="X420" i="13"/>
  <c r="Y420" i="13"/>
  <c r="Z420" i="13"/>
  <c r="U421" i="13"/>
  <c r="V421" i="13"/>
  <c r="W421" i="13"/>
  <c r="X421" i="13"/>
  <c r="Y421" i="13"/>
  <c r="Z421" i="13"/>
  <c r="U422" i="13"/>
  <c r="V422" i="13"/>
  <c r="W422" i="13"/>
  <c r="X422" i="13"/>
  <c r="Y422" i="13"/>
  <c r="Z422" i="13"/>
  <c r="U423" i="13"/>
  <c r="V423" i="13"/>
  <c r="W423" i="13"/>
  <c r="X423" i="13"/>
  <c r="Y423" i="13"/>
  <c r="Z423" i="13"/>
  <c r="U424" i="13"/>
  <c r="V424" i="13"/>
  <c r="W424" i="13"/>
  <c r="X424" i="13"/>
  <c r="Y424" i="13"/>
  <c r="Z424" i="13"/>
  <c r="U425" i="13"/>
  <c r="V425" i="13"/>
  <c r="W425" i="13"/>
  <c r="X425" i="13"/>
  <c r="Y425" i="13"/>
  <c r="Z425" i="13"/>
  <c r="U426" i="13"/>
  <c r="V426" i="13"/>
  <c r="W426" i="13"/>
  <c r="X426" i="13"/>
  <c r="Y426" i="13"/>
  <c r="Z426" i="13"/>
  <c r="U427" i="13"/>
  <c r="V427" i="13"/>
  <c r="W427" i="13"/>
  <c r="X427" i="13"/>
  <c r="Y427" i="13"/>
  <c r="Z427" i="13"/>
  <c r="U428" i="13"/>
  <c r="V428" i="13"/>
  <c r="W428" i="13"/>
  <c r="X428" i="13"/>
  <c r="Y428" i="13"/>
  <c r="Z428" i="13"/>
  <c r="U429" i="13"/>
  <c r="V429" i="13"/>
  <c r="W429" i="13"/>
  <c r="X429" i="13"/>
  <c r="Y429" i="13"/>
  <c r="Z429" i="13"/>
  <c r="U430" i="13"/>
  <c r="V430" i="13"/>
  <c r="W430" i="13"/>
  <c r="X430" i="13"/>
  <c r="Y430" i="13"/>
  <c r="Z430" i="13"/>
  <c r="U431" i="13"/>
  <c r="V431" i="13"/>
  <c r="W431" i="13"/>
  <c r="X431" i="13"/>
  <c r="Y431" i="13"/>
  <c r="Z431" i="13"/>
  <c r="U432" i="13"/>
  <c r="V432" i="13"/>
  <c r="W432" i="13"/>
  <c r="X432" i="13"/>
  <c r="Y432" i="13"/>
  <c r="Z432" i="13"/>
  <c r="U433" i="13"/>
  <c r="V433" i="13"/>
  <c r="W433" i="13"/>
  <c r="X433" i="13"/>
  <c r="Y433" i="13"/>
  <c r="Z433" i="13"/>
  <c r="U434" i="13"/>
  <c r="V434" i="13"/>
  <c r="W434" i="13"/>
  <c r="X434" i="13"/>
  <c r="Y434" i="13"/>
  <c r="Z434" i="13"/>
  <c r="U435" i="13"/>
  <c r="V435" i="13"/>
  <c r="W435" i="13"/>
  <c r="X435" i="13"/>
  <c r="Y435" i="13"/>
  <c r="Z435" i="13"/>
  <c r="U436" i="13"/>
  <c r="V436" i="13"/>
  <c r="W436" i="13"/>
  <c r="X436" i="13"/>
  <c r="Y436" i="13"/>
  <c r="Z436" i="13"/>
  <c r="U437" i="13"/>
  <c r="V437" i="13"/>
  <c r="W437" i="13"/>
  <c r="X437" i="13"/>
  <c r="Y437" i="13"/>
  <c r="Z437" i="13"/>
  <c r="U438" i="13"/>
  <c r="V438" i="13"/>
  <c r="W438" i="13"/>
  <c r="X438" i="13"/>
  <c r="Y438" i="13"/>
  <c r="Z438" i="13"/>
  <c r="U439" i="13"/>
  <c r="V439" i="13"/>
  <c r="W439" i="13"/>
  <c r="X439" i="13"/>
  <c r="Y439" i="13"/>
  <c r="Z439" i="13"/>
  <c r="U440" i="13"/>
  <c r="V440" i="13"/>
  <c r="W440" i="13"/>
  <c r="X440" i="13"/>
  <c r="Y440" i="13"/>
  <c r="Z440" i="13"/>
  <c r="U441" i="13"/>
  <c r="V441" i="13"/>
  <c r="W441" i="13"/>
  <c r="X441" i="13"/>
  <c r="Y441" i="13"/>
  <c r="Z441" i="13"/>
  <c r="U442" i="13"/>
  <c r="V442" i="13"/>
  <c r="W442" i="13"/>
  <c r="X442" i="13"/>
  <c r="Y442" i="13"/>
  <c r="Z442" i="13"/>
  <c r="U443" i="13"/>
  <c r="V443" i="13"/>
  <c r="W443" i="13"/>
  <c r="X443" i="13"/>
  <c r="Y443" i="13"/>
  <c r="Z443" i="13"/>
  <c r="U444" i="13"/>
  <c r="V444" i="13"/>
  <c r="W444" i="13"/>
  <c r="X444" i="13"/>
  <c r="Y444" i="13"/>
  <c r="Z444" i="13"/>
  <c r="U445" i="13"/>
  <c r="V445" i="13"/>
  <c r="W445" i="13"/>
  <c r="X445" i="13"/>
  <c r="Y445" i="13"/>
  <c r="Z445" i="13"/>
  <c r="U446" i="13"/>
  <c r="V446" i="13"/>
  <c r="W446" i="13"/>
  <c r="X446" i="13"/>
  <c r="Y446" i="13"/>
  <c r="Z446" i="13"/>
  <c r="U447" i="13"/>
  <c r="V447" i="13"/>
  <c r="W447" i="13"/>
  <c r="X447" i="13"/>
  <c r="Y447" i="13"/>
  <c r="Z447" i="13"/>
  <c r="U448" i="13"/>
  <c r="V448" i="13"/>
  <c r="W448" i="13"/>
  <c r="X448" i="13"/>
  <c r="Y448" i="13"/>
  <c r="Z448" i="13"/>
  <c r="U449" i="13"/>
  <c r="V449" i="13"/>
  <c r="W449" i="13"/>
  <c r="X449" i="13"/>
  <c r="Y449" i="13"/>
  <c r="Z449" i="13"/>
  <c r="U450" i="13"/>
  <c r="V450" i="13"/>
  <c r="W450" i="13"/>
  <c r="X450" i="13"/>
  <c r="Y450" i="13"/>
  <c r="Z450" i="13"/>
  <c r="U451" i="13"/>
  <c r="V451" i="13"/>
  <c r="W451" i="13"/>
  <c r="X451" i="13"/>
  <c r="Y451" i="13"/>
  <c r="Z451" i="13"/>
  <c r="U452" i="13"/>
  <c r="V452" i="13"/>
  <c r="W452" i="13"/>
  <c r="X452" i="13"/>
  <c r="Y452" i="13"/>
  <c r="Z452" i="13"/>
  <c r="U453" i="13"/>
  <c r="V453" i="13"/>
  <c r="W453" i="13"/>
  <c r="X453" i="13"/>
  <c r="Y453" i="13"/>
  <c r="Z453" i="13"/>
  <c r="U454" i="13"/>
  <c r="V454" i="13"/>
  <c r="W454" i="13"/>
  <c r="X454" i="13"/>
  <c r="Y454" i="13"/>
  <c r="Z454" i="13"/>
  <c r="U455" i="13"/>
  <c r="V455" i="13"/>
  <c r="W455" i="13"/>
  <c r="X455" i="13"/>
  <c r="Y455" i="13"/>
  <c r="Z455" i="13"/>
  <c r="U456" i="13"/>
  <c r="V456" i="13"/>
  <c r="W456" i="13"/>
  <c r="X456" i="13"/>
  <c r="Y456" i="13"/>
  <c r="Z456" i="13"/>
  <c r="U457" i="13"/>
  <c r="V457" i="13"/>
  <c r="W457" i="13"/>
  <c r="X457" i="13"/>
  <c r="Y457" i="13"/>
  <c r="Z457" i="13"/>
  <c r="U458" i="13"/>
  <c r="V458" i="13"/>
  <c r="W458" i="13"/>
  <c r="X458" i="13"/>
  <c r="Y458" i="13"/>
  <c r="Z458" i="13"/>
  <c r="U459" i="13"/>
  <c r="V459" i="13"/>
  <c r="W459" i="13"/>
  <c r="X459" i="13"/>
  <c r="Y459" i="13"/>
  <c r="Z459" i="13"/>
  <c r="U460" i="13"/>
  <c r="V460" i="13"/>
  <c r="W460" i="13"/>
  <c r="X460" i="13"/>
  <c r="Y460" i="13"/>
  <c r="Z460" i="13"/>
  <c r="U461" i="13"/>
  <c r="V461" i="13"/>
  <c r="W461" i="13"/>
  <c r="X461" i="13"/>
  <c r="Y461" i="13"/>
  <c r="Z461" i="13"/>
  <c r="U462" i="13"/>
  <c r="V462" i="13"/>
  <c r="W462" i="13"/>
  <c r="X462" i="13"/>
  <c r="Y462" i="13"/>
  <c r="Z462" i="13"/>
  <c r="U463" i="13"/>
  <c r="V463" i="13"/>
  <c r="W463" i="13"/>
  <c r="X463" i="13"/>
  <c r="Y463" i="13"/>
  <c r="Z463" i="13"/>
  <c r="U464" i="13"/>
  <c r="V464" i="13"/>
  <c r="W464" i="13"/>
  <c r="X464" i="13"/>
  <c r="Y464" i="13"/>
  <c r="Z464" i="13"/>
  <c r="U465" i="13"/>
  <c r="V465" i="13"/>
  <c r="W465" i="13"/>
  <c r="X465" i="13"/>
  <c r="Y465" i="13"/>
  <c r="Z465" i="13"/>
  <c r="U466" i="13"/>
  <c r="V466" i="13"/>
  <c r="W466" i="13"/>
  <c r="X466" i="13"/>
  <c r="Y466" i="13"/>
  <c r="Z466" i="13"/>
  <c r="U467" i="13"/>
  <c r="V467" i="13"/>
  <c r="W467" i="13"/>
  <c r="X467" i="13"/>
  <c r="Y467" i="13"/>
  <c r="Z467" i="13"/>
  <c r="U468" i="13"/>
  <c r="V468" i="13"/>
  <c r="W468" i="13"/>
  <c r="X468" i="13"/>
  <c r="Y468" i="13"/>
  <c r="Z468" i="13"/>
  <c r="U469" i="13"/>
  <c r="V469" i="13"/>
  <c r="W469" i="13"/>
  <c r="X469" i="13"/>
  <c r="Y469" i="13"/>
  <c r="Z469" i="13"/>
  <c r="U470" i="13"/>
  <c r="V470" i="13"/>
  <c r="W470" i="13"/>
  <c r="X470" i="13"/>
  <c r="Y470" i="13"/>
  <c r="Z470" i="13"/>
  <c r="U471" i="13"/>
  <c r="V471" i="13"/>
  <c r="W471" i="13"/>
  <c r="X471" i="13"/>
  <c r="Y471" i="13"/>
  <c r="Z471" i="13"/>
  <c r="U472" i="13"/>
  <c r="V472" i="13"/>
  <c r="W472" i="13"/>
  <c r="X472" i="13"/>
  <c r="Y472" i="13"/>
  <c r="Z472" i="13"/>
  <c r="U473" i="13"/>
  <c r="V473" i="13"/>
  <c r="W473" i="13"/>
  <c r="X473" i="13"/>
  <c r="Y473" i="13"/>
  <c r="Z473" i="13"/>
  <c r="U474" i="13"/>
  <c r="V474" i="13"/>
  <c r="W474" i="13"/>
  <c r="X474" i="13"/>
  <c r="Y474" i="13"/>
  <c r="Z474" i="13"/>
  <c r="U475" i="13"/>
  <c r="V475" i="13"/>
  <c r="W475" i="13"/>
  <c r="X475" i="13"/>
  <c r="Y475" i="13"/>
  <c r="Z475" i="13"/>
  <c r="U476" i="13"/>
  <c r="V476" i="13"/>
  <c r="W476" i="13"/>
  <c r="X476" i="13"/>
  <c r="Y476" i="13"/>
  <c r="Z476" i="13"/>
  <c r="U477" i="13"/>
  <c r="V477" i="13"/>
  <c r="W477" i="13"/>
  <c r="X477" i="13"/>
  <c r="Y477" i="13"/>
  <c r="Z477" i="13"/>
  <c r="U478" i="13"/>
  <c r="V478" i="13"/>
  <c r="W478" i="13"/>
  <c r="X478" i="13"/>
  <c r="Y478" i="13"/>
  <c r="Z478" i="13"/>
  <c r="U479" i="13"/>
  <c r="V479" i="13"/>
  <c r="W479" i="13"/>
  <c r="X479" i="13"/>
  <c r="Y479" i="13"/>
  <c r="Z479" i="13"/>
  <c r="U480" i="13"/>
  <c r="V480" i="13"/>
  <c r="W480" i="13"/>
  <c r="X480" i="13"/>
  <c r="Y480" i="13"/>
  <c r="Z480" i="13"/>
  <c r="U481" i="13"/>
  <c r="V481" i="13"/>
  <c r="W481" i="13"/>
  <c r="X481" i="13"/>
  <c r="Y481" i="13"/>
  <c r="Z481" i="13"/>
  <c r="U482" i="13"/>
  <c r="V482" i="13"/>
  <c r="W482" i="13"/>
  <c r="X482" i="13"/>
  <c r="Y482" i="13"/>
  <c r="Z482" i="13"/>
  <c r="U483" i="13"/>
  <c r="V483" i="13"/>
  <c r="W483" i="13"/>
  <c r="X483" i="13"/>
  <c r="Y483" i="13"/>
  <c r="Z483" i="13"/>
  <c r="U484" i="13"/>
  <c r="V484" i="13"/>
  <c r="W484" i="13"/>
  <c r="X484" i="13"/>
  <c r="Y484" i="13"/>
  <c r="Z484" i="13"/>
  <c r="U485" i="13"/>
  <c r="V485" i="13"/>
  <c r="W485" i="13"/>
  <c r="X485" i="13"/>
  <c r="Y485" i="13"/>
  <c r="Z485" i="13"/>
  <c r="U486" i="13"/>
  <c r="V486" i="13"/>
  <c r="W486" i="13"/>
  <c r="X486" i="13"/>
  <c r="Y486" i="13"/>
  <c r="Z486" i="13"/>
  <c r="U487" i="13"/>
  <c r="V487" i="13"/>
  <c r="W487" i="13"/>
  <c r="X487" i="13"/>
  <c r="Y487" i="13"/>
  <c r="Z487" i="13"/>
  <c r="U488" i="13"/>
  <c r="V488" i="13"/>
  <c r="W488" i="13"/>
  <c r="X488" i="13"/>
  <c r="Y488" i="13"/>
  <c r="Z488" i="13"/>
  <c r="U489" i="13"/>
  <c r="V489" i="13"/>
  <c r="W489" i="13"/>
  <c r="X489" i="13"/>
  <c r="Y489" i="13"/>
  <c r="Z489" i="13"/>
  <c r="U490" i="13"/>
  <c r="V490" i="13"/>
  <c r="W490" i="13"/>
  <c r="X490" i="13"/>
  <c r="Y490" i="13"/>
  <c r="Z490" i="13"/>
  <c r="U491" i="13"/>
  <c r="V491" i="13"/>
  <c r="W491" i="13"/>
  <c r="X491" i="13"/>
  <c r="Y491" i="13"/>
  <c r="Z491" i="13"/>
  <c r="U492" i="13"/>
  <c r="V492" i="13"/>
  <c r="W492" i="13"/>
  <c r="X492" i="13"/>
  <c r="Y492" i="13"/>
  <c r="Z492" i="13"/>
  <c r="U493" i="13"/>
  <c r="V493" i="13"/>
  <c r="W493" i="13"/>
  <c r="X493" i="13"/>
  <c r="Y493" i="13"/>
  <c r="Z493" i="13"/>
  <c r="U494" i="13"/>
  <c r="V494" i="13"/>
  <c r="W494" i="13"/>
  <c r="X494" i="13"/>
  <c r="Y494" i="13"/>
  <c r="Z494" i="13"/>
  <c r="U495" i="13"/>
  <c r="V495" i="13"/>
  <c r="W495" i="13"/>
  <c r="X495" i="13"/>
  <c r="Y495" i="13"/>
  <c r="Z495" i="13"/>
  <c r="U496" i="13"/>
  <c r="V496" i="13"/>
  <c r="W496" i="13"/>
  <c r="X496" i="13"/>
  <c r="Y496" i="13"/>
  <c r="Z496" i="13"/>
  <c r="U497" i="13"/>
  <c r="V497" i="13"/>
  <c r="W497" i="13"/>
  <c r="X497" i="13"/>
  <c r="Y497" i="13"/>
  <c r="Z497" i="13"/>
  <c r="U498" i="13"/>
  <c r="V498" i="13"/>
  <c r="W498" i="13"/>
  <c r="X498" i="13"/>
  <c r="Y498" i="13"/>
  <c r="Z498" i="13"/>
  <c r="U499" i="13"/>
  <c r="V499" i="13"/>
  <c r="W499" i="13"/>
  <c r="X499" i="13"/>
  <c r="Y499" i="13"/>
  <c r="Z499" i="13"/>
  <c r="U500" i="13"/>
  <c r="V500" i="13"/>
  <c r="W500" i="13"/>
  <c r="X500" i="13"/>
  <c r="Y500" i="13"/>
  <c r="Z500" i="13"/>
  <c r="U501" i="13"/>
  <c r="V501" i="13"/>
  <c r="W501" i="13"/>
  <c r="X501" i="13"/>
  <c r="Y501" i="13"/>
  <c r="Z501" i="13"/>
  <c r="U502" i="13"/>
  <c r="V502" i="13"/>
  <c r="W502" i="13"/>
  <c r="X502" i="13"/>
  <c r="Y502" i="13"/>
  <c r="Z502" i="13"/>
  <c r="U503" i="13"/>
  <c r="V503" i="13"/>
  <c r="W503" i="13"/>
  <c r="X503" i="13"/>
  <c r="Y503" i="13"/>
  <c r="Z503" i="13"/>
  <c r="U504" i="13"/>
  <c r="V504" i="13"/>
  <c r="W504" i="13"/>
  <c r="X504" i="13"/>
  <c r="Y504" i="13"/>
  <c r="Z504" i="13"/>
  <c r="U505" i="13"/>
  <c r="V505" i="13"/>
  <c r="W505" i="13"/>
  <c r="X505" i="13"/>
  <c r="Y505" i="13"/>
  <c r="Z505" i="13"/>
  <c r="U506" i="13"/>
  <c r="V506" i="13"/>
  <c r="W506" i="13"/>
  <c r="X506" i="13"/>
  <c r="Y506" i="13"/>
  <c r="Z506" i="13"/>
  <c r="U507" i="13"/>
  <c r="V507" i="13"/>
  <c r="W507" i="13"/>
  <c r="X507" i="13"/>
  <c r="Y507" i="13"/>
  <c r="Z507" i="13"/>
  <c r="U508" i="13"/>
  <c r="V508" i="13"/>
  <c r="W508" i="13"/>
  <c r="X508" i="13"/>
  <c r="Y508" i="13"/>
  <c r="Z508" i="13"/>
  <c r="U509" i="13"/>
  <c r="V509" i="13"/>
  <c r="W509" i="13"/>
  <c r="X509" i="13"/>
  <c r="Y509" i="13"/>
  <c r="Z509" i="13"/>
  <c r="U510" i="13"/>
  <c r="V510" i="13"/>
  <c r="W510" i="13"/>
  <c r="X510" i="13"/>
  <c r="Y510" i="13"/>
  <c r="Z510" i="13"/>
  <c r="U511" i="13"/>
  <c r="V511" i="13"/>
  <c r="W511" i="13"/>
  <c r="X511" i="13"/>
  <c r="Y511" i="13"/>
  <c r="Z511" i="13"/>
  <c r="Z12" i="13"/>
  <c r="Y12" i="13"/>
  <c r="X12" i="13"/>
  <c r="W12" i="13"/>
  <c r="V12" i="13"/>
  <c r="U12" i="13"/>
  <c r="AJ13" i="11"/>
  <c r="AJ14" i="11"/>
  <c r="AJ15" i="11"/>
  <c r="AJ16" i="11"/>
  <c r="AJ17" i="11"/>
  <c r="AJ18" i="11"/>
  <c r="AJ19" i="11"/>
  <c r="AJ20" i="11"/>
  <c r="AJ21" i="11"/>
  <c r="AJ22" i="11"/>
  <c r="AJ23" i="11"/>
  <c r="AJ24" i="11"/>
  <c r="AJ25" i="11"/>
  <c r="AJ26" i="11"/>
  <c r="AJ27" i="11"/>
  <c r="AJ28" i="11"/>
  <c r="AJ29" i="11"/>
  <c r="AJ30" i="11"/>
  <c r="AJ31" i="11"/>
  <c r="AJ32" i="11"/>
  <c r="AJ33" i="11"/>
  <c r="AJ34" i="11"/>
  <c r="AJ35" i="11"/>
  <c r="AJ36" i="11"/>
  <c r="AJ37" i="11"/>
  <c r="AJ38" i="11"/>
  <c r="AJ39" i="11"/>
  <c r="AJ40" i="11"/>
  <c r="AJ41" i="11"/>
  <c r="AJ42" i="11"/>
  <c r="AJ43" i="11"/>
  <c r="AJ44" i="11"/>
  <c r="AJ45" i="11"/>
  <c r="AJ46" i="11"/>
  <c r="AJ47" i="11"/>
  <c r="AJ48" i="11"/>
  <c r="AJ49" i="11"/>
  <c r="AJ50" i="11"/>
  <c r="AJ51" i="11"/>
  <c r="AJ52" i="11"/>
  <c r="AJ53" i="11"/>
  <c r="AJ54" i="11"/>
  <c r="AJ55" i="11"/>
  <c r="AJ56" i="11"/>
  <c r="AJ57" i="11"/>
  <c r="AJ58" i="11"/>
  <c r="AJ59" i="11"/>
  <c r="AJ60" i="11"/>
  <c r="AJ61" i="11"/>
  <c r="AJ62" i="11"/>
  <c r="AJ63" i="11"/>
  <c r="AJ64" i="11"/>
  <c r="AJ65" i="11"/>
  <c r="AJ66" i="11"/>
  <c r="AJ67" i="11"/>
  <c r="AJ68" i="11"/>
  <c r="AJ69" i="11"/>
  <c r="AJ70" i="11"/>
  <c r="AJ71" i="11"/>
  <c r="AJ72" i="11"/>
  <c r="AJ73" i="11"/>
  <c r="AJ74" i="11"/>
  <c r="AJ75" i="11"/>
  <c r="AJ76" i="11"/>
  <c r="AJ77" i="11"/>
  <c r="AJ78" i="11"/>
  <c r="AJ79" i="11"/>
  <c r="AJ80" i="11"/>
  <c r="AJ81" i="11"/>
  <c r="AJ82" i="11"/>
  <c r="AJ83" i="11"/>
  <c r="AJ84" i="11"/>
  <c r="AJ85" i="11"/>
  <c r="AJ86" i="11"/>
  <c r="AJ87" i="11"/>
  <c r="AJ88" i="11"/>
  <c r="AJ89" i="11"/>
  <c r="AJ90" i="11"/>
  <c r="AJ91" i="11"/>
  <c r="AJ92" i="11"/>
  <c r="AJ93" i="11"/>
  <c r="AJ94" i="11"/>
  <c r="AJ95" i="11"/>
  <c r="AJ96" i="11"/>
  <c r="AJ97" i="11"/>
  <c r="AJ98" i="11"/>
  <c r="AJ99" i="11"/>
  <c r="AJ100" i="11"/>
  <c r="AJ101" i="11"/>
  <c r="AJ102" i="11"/>
  <c r="AJ103" i="11"/>
  <c r="AJ104" i="11"/>
  <c r="AJ105" i="11"/>
  <c r="AJ106" i="11"/>
  <c r="AJ107" i="11"/>
  <c r="AJ108" i="11"/>
  <c r="AJ109" i="11"/>
  <c r="AJ110" i="11"/>
  <c r="AJ111" i="11"/>
  <c r="AJ112" i="11"/>
  <c r="AJ113" i="11"/>
  <c r="AJ114" i="11"/>
  <c r="AJ115" i="11"/>
  <c r="AJ116" i="11"/>
  <c r="AJ117" i="11"/>
  <c r="AJ118" i="11"/>
  <c r="AJ119" i="11"/>
  <c r="AJ120" i="11"/>
  <c r="AJ121" i="11"/>
  <c r="AJ122" i="11"/>
  <c r="AJ123" i="11"/>
  <c r="AJ124" i="11"/>
  <c r="AJ125" i="11"/>
  <c r="AJ126" i="11"/>
  <c r="AJ127" i="11"/>
  <c r="AJ128" i="11"/>
  <c r="AJ129" i="11"/>
  <c r="AJ130" i="11"/>
  <c r="AJ131" i="11"/>
  <c r="AJ132" i="11"/>
  <c r="AJ133" i="11"/>
  <c r="AJ134" i="11"/>
  <c r="AJ135" i="11"/>
  <c r="AJ136" i="11"/>
  <c r="AJ137" i="11"/>
  <c r="AJ138" i="11"/>
  <c r="AJ139" i="11"/>
  <c r="AJ140" i="11"/>
  <c r="AJ141" i="11"/>
  <c r="AJ142" i="11"/>
  <c r="AJ143" i="11"/>
  <c r="AJ144" i="11"/>
  <c r="AJ145" i="11"/>
  <c r="AJ146" i="11"/>
  <c r="AJ147" i="11"/>
  <c r="AJ148" i="11"/>
  <c r="AJ149" i="11"/>
  <c r="AJ150" i="11"/>
  <c r="AJ151" i="11"/>
  <c r="AJ152" i="11"/>
  <c r="AJ153" i="11"/>
  <c r="AJ154" i="11"/>
  <c r="AJ155" i="11"/>
  <c r="AJ156" i="11"/>
  <c r="AJ157" i="11"/>
  <c r="AJ158" i="11"/>
  <c r="AJ159" i="11"/>
  <c r="AJ160" i="11"/>
  <c r="AJ161" i="11"/>
  <c r="AJ162" i="11"/>
  <c r="AJ163" i="11"/>
  <c r="AJ164" i="11"/>
  <c r="AJ165" i="11"/>
  <c r="AJ166" i="11"/>
  <c r="AJ167" i="11"/>
  <c r="AJ168" i="11"/>
  <c r="AJ169" i="11"/>
  <c r="AJ170" i="11"/>
  <c r="AJ171" i="11"/>
  <c r="AJ172" i="11"/>
  <c r="AJ173" i="11"/>
  <c r="AJ174" i="11"/>
  <c r="AJ175" i="11"/>
  <c r="AJ176" i="11"/>
  <c r="AJ177" i="11"/>
  <c r="AJ178" i="11"/>
  <c r="AJ179" i="11"/>
  <c r="AJ180" i="11"/>
  <c r="AJ181" i="11"/>
  <c r="AJ182" i="11"/>
  <c r="AJ183" i="11"/>
  <c r="AJ184" i="11"/>
  <c r="AJ185" i="11"/>
  <c r="AJ186" i="11"/>
  <c r="AJ187" i="11"/>
  <c r="AJ188" i="11"/>
  <c r="AJ189" i="11"/>
  <c r="AJ190" i="11"/>
  <c r="AJ191" i="11"/>
  <c r="AJ192" i="11"/>
  <c r="AJ193" i="11"/>
  <c r="AJ194" i="11"/>
  <c r="AJ195" i="11"/>
  <c r="AJ196" i="11"/>
  <c r="AJ197" i="11"/>
  <c r="AJ198" i="11"/>
  <c r="AJ199" i="11"/>
  <c r="AJ200" i="11"/>
  <c r="AJ201" i="11"/>
  <c r="AJ202" i="11"/>
  <c r="AJ203" i="11"/>
  <c r="AJ204" i="11"/>
  <c r="AJ205" i="11"/>
  <c r="AJ206" i="11"/>
  <c r="AJ207" i="11"/>
  <c r="AJ208" i="11"/>
  <c r="AJ209" i="11"/>
  <c r="AJ210" i="11"/>
  <c r="AJ211" i="11"/>
  <c r="AJ212" i="11"/>
  <c r="AJ213" i="11"/>
  <c r="AJ214" i="11"/>
  <c r="AJ215" i="11"/>
  <c r="AJ216" i="11"/>
  <c r="AJ217" i="11"/>
  <c r="AJ218" i="11"/>
  <c r="AJ219" i="11"/>
  <c r="AJ220" i="11"/>
  <c r="AJ221" i="11"/>
  <c r="AJ222" i="11"/>
  <c r="AJ223" i="11"/>
  <c r="AJ224" i="11"/>
  <c r="AJ225" i="11"/>
  <c r="AJ226" i="11"/>
  <c r="AJ227" i="11"/>
  <c r="AJ228" i="11"/>
  <c r="AJ229" i="11"/>
  <c r="AJ230" i="11"/>
  <c r="AJ231" i="11"/>
  <c r="AJ232" i="11"/>
  <c r="AJ233" i="11"/>
  <c r="AJ234" i="11"/>
  <c r="AJ235" i="11"/>
  <c r="AJ236" i="11"/>
  <c r="AJ237" i="11"/>
  <c r="AJ238" i="11"/>
  <c r="AJ239" i="11"/>
  <c r="AJ240" i="11"/>
  <c r="AJ241" i="11"/>
  <c r="AJ242" i="11"/>
  <c r="AJ243" i="11"/>
  <c r="AJ244" i="11"/>
  <c r="AJ245" i="11"/>
  <c r="AJ246" i="11"/>
  <c r="AJ247" i="11"/>
  <c r="AJ248" i="11"/>
  <c r="AJ249" i="11"/>
  <c r="AJ250" i="11"/>
  <c r="AJ251" i="11"/>
  <c r="AJ252" i="11"/>
  <c r="AJ253" i="11"/>
  <c r="AJ254" i="11"/>
  <c r="AJ255" i="11"/>
  <c r="AJ256" i="11"/>
  <c r="AJ257" i="11"/>
  <c r="AJ258" i="11"/>
  <c r="AJ259" i="11"/>
  <c r="AJ260" i="11"/>
  <c r="AJ261" i="11"/>
  <c r="AJ262" i="11"/>
  <c r="AJ263" i="11"/>
  <c r="AJ264" i="11"/>
  <c r="AJ265" i="11"/>
  <c r="AJ266" i="11"/>
  <c r="AJ267" i="11"/>
  <c r="AJ268" i="11"/>
  <c r="AJ269" i="11"/>
  <c r="AJ270" i="11"/>
  <c r="AJ271" i="11"/>
  <c r="AJ272" i="11"/>
  <c r="AJ273" i="11"/>
  <c r="AJ274" i="11"/>
  <c r="AJ275" i="11"/>
  <c r="AJ276" i="11"/>
  <c r="AJ277" i="11"/>
  <c r="AJ278" i="11"/>
  <c r="AJ279" i="11"/>
  <c r="AJ280" i="11"/>
  <c r="AJ281" i="11"/>
  <c r="AJ282" i="11"/>
  <c r="AJ283" i="11"/>
  <c r="AJ284" i="11"/>
  <c r="AJ285" i="11"/>
  <c r="AJ286" i="11"/>
  <c r="AJ287" i="11"/>
  <c r="AJ288" i="11"/>
  <c r="AJ289" i="11"/>
  <c r="AJ290" i="11"/>
  <c r="AJ291" i="11"/>
  <c r="AJ292" i="11"/>
  <c r="AJ293" i="11"/>
  <c r="AJ294" i="11"/>
  <c r="AJ295" i="11"/>
  <c r="AJ296" i="11"/>
  <c r="AJ297" i="11"/>
  <c r="AJ298" i="11"/>
  <c r="AJ299" i="11"/>
  <c r="AJ300" i="11"/>
  <c r="AJ301" i="11"/>
  <c r="AJ302" i="11"/>
  <c r="AJ303" i="11"/>
  <c r="AJ304" i="11"/>
  <c r="AJ305" i="11"/>
  <c r="AJ306" i="11"/>
  <c r="AJ307" i="11"/>
  <c r="AJ308" i="11"/>
  <c r="AJ309" i="11"/>
  <c r="AJ310" i="11"/>
  <c r="AJ311" i="11"/>
  <c r="AJ312" i="11"/>
  <c r="AJ313" i="11"/>
  <c r="AJ314" i="11"/>
  <c r="AJ315" i="11"/>
  <c r="AJ316" i="11"/>
  <c r="AJ317" i="11"/>
  <c r="AJ318" i="11"/>
  <c r="AJ319" i="11"/>
  <c r="AJ320" i="11"/>
  <c r="AJ321" i="11"/>
  <c r="AJ322" i="11"/>
  <c r="AJ323" i="11"/>
  <c r="AJ324" i="11"/>
  <c r="AJ325" i="11"/>
  <c r="AJ326" i="11"/>
  <c r="AJ327" i="11"/>
  <c r="AJ328" i="11"/>
  <c r="AJ329" i="11"/>
  <c r="AJ330" i="11"/>
  <c r="AJ331" i="11"/>
  <c r="AJ332" i="11"/>
  <c r="AJ333" i="11"/>
  <c r="AJ334" i="11"/>
  <c r="AJ335" i="11"/>
  <c r="AJ336" i="11"/>
  <c r="AJ337" i="11"/>
  <c r="AJ338" i="11"/>
  <c r="AJ339" i="11"/>
  <c r="AJ340" i="11"/>
  <c r="AJ341" i="11"/>
  <c r="AJ342" i="11"/>
  <c r="AJ343" i="11"/>
  <c r="AJ344" i="11"/>
  <c r="AJ345" i="11"/>
  <c r="AJ346" i="11"/>
  <c r="AJ347" i="11"/>
  <c r="AJ348" i="11"/>
  <c r="AJ349" i="11"/>
  <c r="AJ350" i="11"/>
  <c r="AJ351" i="11"/>
  <c r="AJ352" i="11"/>
  <c r="AJ353" i="11"/>
  <c r="AJ354" i="11"/>
  <c r="AJ355" i="11"/>
  <c r="AJ356" i="11"/>
  <c r="AJ357" i="11"/>
  <c r="AJ358" i="11"/>
  <c r="AJ359" i="11"/>
  <c r="AJ360" i="11"/>
  <c r="AJ361" i="11"/>
  <c r="AJ362" i="11"/>
  <c r="AJ363" i="11"/>
  <c r="AJ364" i="11"/>
  <c r="AJ365" i="11"/>
  <c r="AJ366" i="11"/>
  <c r="AJ367" i="11"/>
  <c r="AJ368" i="11"/>
  <c r="AJ369" i="11"/>
  <c r="AJ370" i="11"/>
  <c r="AJ371" i="11"/>
  <c r="AJ372" i="11"/>
  <c r="AJ373" i="11"/>
  <c r="AJ374" i="11"/>
  <c r="AJ375" i="11"/>
  <c r="AJ376" i="11"/>
  <c r="AJ377" i="11"/>
  <c r="AJ378" i="11"/>
  <c r="AJ379" i="11"/>
  <c r="AJ380" i="11"/>
  <c r="AJ381" i="11"/>
  <c r="AJ382" i="11"/>
  <c r="AJ383" i="11"/>
  <c r="AJ384" i="11"/>
  <c r="AJ385" i="11"/>
  <c r="AJ386" i="11"/>
  <c r="AJ387" i="11"/>
  <c r="AJ388" i="11"/>
  <c r="AJ389" i="11"/>
  <c r="AJ390" i="11"/>
  <c r="AJ391" i="11"/>
  <c r="AJ392" i="11"/>
  <c r="AJ393" i="11"/>
  <c r="AJ394" i="11"/>
  <c r="AJ395" i="11"/>
  <c r="AJ396" i="11"/>
  <c r="AJ397" i="11"/>
  <c r="AJ398" i="11"/>
  <c r="AJ399" i="11"/>
  <c r="AJ400" i="11"/>
  <c r="AJ401" i="11"/>
  <c r="AJ402" i="11"/>
  <c r="AJ403" i="11"/>
  <c r="AJ404" i="11"/>
  <c r="AJ405" i="11"/>
  <c r="AJ406" i="11"/>
  <c r="AJ407" i="11"/>
  <c r="AJ408" i="11"/>
  <c r="AJ409" i="11"/>
  <c r="AJ410" i="11"/>
  <c r="AJ411" i="11"/>
  <c r="AJ412" i="11"/>
  <c r="AJ413" i="11"/>
  <c r="AJ414" i="11"/>
  <c r="AJ415" i="11"/>
  <c r="AJ416" i="11"/>
  <c r="AJ417" i="11"/>
  <c r="AJ418" i="11"/>
  <c r="AJ419" i="11"/>
  <c r="AJ420" i="11"/>
  <c r="AJ421" i="11"/>
  <c r="AJ422" i="11"/>
  <c r="AJ423" i="11"/>
  <c r="AJ424" i="11"/>
  <c r="AJ425" i="11"/>
  <c r="AJ426" i="11"/>
  <c r="AJ427" i="11"/>
  <c r="AJ428" i="11"/>
  <c r="AJ429" i="11"/>
  <c r="AJ430" i="11"/>
  <c r="AJ431" i="11"/>
  <c r="AJ432" i="11"/>
  <c r="AJ433" i="11"/>
  <c r="AJ434" i="11"/>
  <c r="AJ435" i="11"/>
  <c r="AJ436" i="11"/>
  <c r="AJ437" i="11"/>
  <c r="AJ438" i="11"/>
  <c r="AJ439" i="11"/>
  <c r="AJ440" i="11"/>
  <c r="AJ441" i="11"/>
  <c r="AJ442" i="11"/>
  <c r="AJ443" i="11"/>
  <c r="AJ444" i="11"/>
  <c r="AJ445" i="11"/>
  <c r="AJ446" i="11"/>
  <c r="AJ447" i="11"/>
  <c r="AJ448" i="11"/>
  <c r="AJ449" i="11"/>
  <c r="AJ450" i="11"/>
  <c r="AJ451" i="11"/>
  <c r="AJ452" i="11"/>
  <c r="AJ453" i="11"/>
  <c r="AJ454" i="11"/>
  <c r="AJ455" i="11"/>
  <c r="AJ456" i="11"/>
  <c r="AJ457" i="11"/>
  <c r="AJ458" i="11"/>
  <c r="AJ459" i="11"/>
  <c r="AJ460" i="11"/>
  <c r="AJ461" i="11"/>
  <c r="AJ462" i="11"/>
  <c r="AJ463" i="11"/>
  <c r="AJ464" i="11"/>
  <c r="AJ465" i="11"/>
  <c r="AJ466" i="11"/>
  <c r="AJ467" i="11"/>
  <c r="AJ468" i="11"/>
  <c r="AJ469" i="11"/>
  <c r="AJ470" i="11"/>
  <c r="AJ471" i="11"/>
  <c r="AJ472" i="11"/>
  <c r="AJ473" i="11"/>
  <c r="AJ474" i="11"/>
  <c r="AJ475" i="11"/>
  <c r="AJ476" i="11"/>
  <c r="AJ477" i="11"/>
  <c r="AJ478" i="11"/>
  <c r="AJ479" i="11"/>
  <c r="AJ480" i="11"/>
  <c r="AJ481" i="11"/>
  <c r="AJ482" i="11"/>
  <c r="AJ483" i="11"/>
  <c r="AJ484" i="11"/>
  <c r="AJ485" i="11"/>
  <c r="AJ486" i="11"/>
  <c r="AJ487" i="11"/>
  <c r="AJ488" i="11"/>
  <c r="AJ489" i="11"/>
  <c r="AJ490" i="11"/>
  <c r="AJ491" i="11"/>
  <c r="AJ492" i="11"/>
  <c r="AJ493" i="11"/>
  <c r="AJ494" i="11"/>
  <c r="AJ495" i="11"/>
  <c r="AJ496" i="11"/>
  <c r="AJ497" i="11"/>
  <c r="AJ498" i="11"/>
  <c r="AJ499" i="11"/>
  <c r="AJ500" i="11"/>
  <c r="AJ501" i="11"/>
  <c r="AJ502" i="11"/>
  <c r="AJ503" i="11"/>
  <c r="AJ504" i="11"/>
  <c r="AJ505" i="11"/>
  <c r="AJ506" i="11"/>
  <c r="AJ507" i="11"/>
  <c r="AJ508" i="11"/>
  <c r="AJ509" i="11"/>
  <c r="AJ510" i="11"/>
  <c r="AJ511" i="11"/>
  <c r="AL13" i="11"/>
  <c r="AL14" i="11"/>
  <c r="AL15" i="11"/>
  <c r="AL16" i="11"/>
  <c r="AL17" i="11"/>
  <c r="AL18" i="11"/>
  <c r="AL19" i="11"/>
  <c r="AL20" i="11"/>
  <c r="AL21" i="11"/>
  <c r="AL22" i="11"/>
  <c r="AL23" i="11"/>
  <c r="AL24" i="11"/>
  <c r="AL25" i="11"/>
  <c r="AL26" i="11"/>
  <c r="AL27" i="11"/>
  <c r="AL28" i="11"/>
  <c r="AL29" i="11"/>
  <c r="AL30" i="11"/>
  <c r="AL31" i="11"/>
  <c r="AL32" i="11"/>
  <c r="AL33" i="11"/>
  <c r="AL34" i="11"/>
  <c r="AL35" i="11"/>
  <c r="AL36" i="11"/>
  <c r="AL37" i="11"/>
  <c r="AL38" i="11"/>
  <c r="AL39" i="11"/>
  <c r="AL40" i="11"/>
  <c r="AL41" i="11"/>
  <c r="AL42" i="11"/>
  <c r="AL43" i="11"/>
  <c r="AL44" i="11"/>
  <c r="AL45" i="11"/>
  <c r="AL46" i="11"/>
  <c r="AL47" i="11"/>
  <c r="AL48" i="11"/>
  <c r="AL49" i="11"/>
  <c r="AL50" i="11"/>
  <c r="AL51" i="11"/>
  <c r="AL52" i="11"/>
  <c r="AL53" i="11"/>
  <c r="AL54" i="11"/>
  <c r="AL55" i="11"/>
  <c r="AL56" i="11"/>
  <c r="AL57" i="11"/>
  <c r="AL58" i="11"/>
  <c r="AL59" i="11"/>
  <c r="AL60" i="11"/>
  <c r="AL61" i="11"/>
  <c r="AL62" i="11"/>
  <c r="AL63" i="11"/>
  <c r="AL64" i="11"/>
  <c r="AL65" i="11"/>
  <c r="AL66" i="11"/>
  <c r="AL67" i="11"/>
  <c r="AL68" i="11"/>
  <c r="AL69" i="11"/>
  <c r="AL70" i="11"/>
  <c r="AL71" i="11"/>
  <c r="AL72" i="11"/>
  <c r="AL73" i="11"/>
  <c r="AL74" i="11"/>
  <c r="AL75" i="11"/>
  <c r="AL76" i="11"/>
  <c r="AL77" i="11"/>
  <c r="AL78" i="11"/>
  <c r="AL79" i="11"/>
  <c r="AL80" i="11"/>
  <c r="AL81" i="11"/>
  <c r="AL82" i="11"/>
  <c r="AL83" i="11"/>
  <c r="AL84" i="11"/>
  <c r="AL85" i="11"/>
  <c r="AL86" i="11"/>
  <c r="AL87" i="11"/>
  <c r="AL88" i="11"/>
  <c r="AL89" i="11"/>
  <c r="AL90" i="11"/>
  <c r="AL91" i="11"/>
  <c r="AL92" i="11"/>
  <c r="AL93" i="11"/>
  <c r="AL94" i="11"/>
  <c r="AL95" i="11"/>
  <c r="AL96" i="11"/>
  <c r="AL97" i="11"/>
  <c r="AL98" i="11"/>
  <c r="AL99" i="11"/>
  <c r="AL100" i="11"/>
  <c r="AL101" i="11"/>
  <c r="AL102" i="11"/>
  <c r="AL103" i="11"/>
  <c r="AL104" i="11"/>
  <c r="AL105" i="11"/>
  <c r="AL106" i="11"/>
  <c r="AL107" i="11"/>
  <c r="AL108" i="11"/>
  <c r="AL109" i="11"/>
  <c r="AL110" i="11"/>
  <c r="AL111" i="11"/>
  <c r="AL112" i="11"/>
  <c r="AL113" i="11"/>
  <c r="AL114" i="11"/>
  <c r="AL115" i="11"/>
  <c r="AL116" i="11"/>
  <c r="AL117" i="11"/>
  <c r="AL118" i="11"/>
  <c r="AL119" i="11"/>
  <c r="AL120" i="11"/>
  <c r="AL121" i="11"/>
  <c r="AL122" i="11"/>
  <c r="AL123" i="11"/>
  <c r="AL124" i="11"/>
  <c r="AL125" i="11"/>
  <c r="AL126" i="11"/>
  <c r="AL127" i="11"/>
  <c r="AL128" i="11"/>
  <c r="AL129" i="11"/>
  <c r="AL130" i="11"/>
  <c r="AL131" i="11"/>
  <c r="AL132" i="11"/>
  <c r="AL133" i="11"/>
  <c r="AL134" i="11"/>
  <c r="AL135" i="11"/>
  <c r="AL136" i="11"/>
  <c r="AL137" i="11"/>
  <c r="AL138" i="11"/>
  <c r="AL139" i="11"/>
  <c r="AL140" i="11"/>
  <c r="AL141" i="11"/>
  <c r="AL142" i="11"/>
  <c r="AL143" i="11"/>
  <c r="AL144" i="11"/>
  <c r="AL145" i="11"/>
  <c r="AL146" i="11"/>
  <c r="AL147" i="11"/>
  <c r="AL148" i="11"/>
  <c r="AL149" i="11"/>
  <c r="AL150" i="11"/>
  <c r="AL151" i="11"/>
  <c r="AL152" i="11"/>
  <c r="AL153" i="11"/>
  <c r="AL154" i="11"/>
  <c r="AL155" i="11"/>
  <c r="AL156" i="11"/>
  <c r="AL157" i="11"/>
  <c r="AL158" i="11"/>
  <c r="AL159" i="11"/>
  <c r="AL160" i="11"/>
  <c r="AL161" i="11"/>
  <c r="AL162" i="11"/>
  <c r="AL163" i="11"/>
  <c r="AL164" i="11"/>
  <c r="AL165" i="11"/>
  <c r="AL166" i="11"/>
  <c r="AL167" i="11"/>
  <c r="AL168" i="11"/>
  <c r="AL169" i="11"/>
  <c r="AL170" i="11"/>
  <c r="AL171" i="11"/>
  <c r="AL172" i="11"/>
  <c r="AL173" i="11"/>
  <c r="AL174" i="11"/>
  <c r="AL175" i="11"/>
  <c r="AL176" i="11"/>
  <c r="AL177" i="11"/>
  <c r="AL178" i="11"/>
  <c r="AL179" i="11"/>
  <c r="AL180" i="11"/>
  <c r="AL181" i="11"/>
  <c r="AL182" i="11"/>
  <c r="AL183" i="11"/>
  <c r="AL184" i="11"/>
  <c r="AL185" i="11"/>
  <c r="AL186" i="11"/>
  <c r="AL187" i="11"/>
  <c r="AL188" i="11"/>
  <c r="AL189" i="11"/>
  <c r="AL190" i="11"/>
  <c r="AL191" i="11"/>
  <c r="AL192" i="11"/>
  <c r="AL193" i="11"/>
  <c r="AL194" i="11"/>
  <c r="AL195" i="11"/>
  <c r="AL196" i="11"/>
  <c r="AL197" i="11"/>
  <c r="AL198" i="11"/>
  <c r="AL199" i="11"/>
  <c r="AL200" i="11"/>
  <c r="AL201" i="11"/>
  <c r="AL202" i="11"/>
  <c r="AL203" i="11"/>
  <c r="AL204" i="11"/>
  <c r="AL205" i="11"/>
  <c r="AL206" i="11"/>
  <c r="AL207" i="11"/>
  <c r="AL208" i="11"/>
  <c r="AL209" i="11"/>
  <c r="AL210" i="11"/>
  <c r="AL211" i="11"/>
  <c r="AL212" i="11"/>
  <c r="AL213" i="11"/>
  <c r="AL214" i="11"/>
  <c r="AL215" i="11"/>
  <c r="AL216" i="11"/>
  <c r="AL217" i="11"/>
  <c r="AL218" i="11"/>
  <c r="AL219" i="11"/>
  <c r="AL220" i="11"/>
  <c r="AL221" i="11"/>
  <c r="AL222" i="11"/>
  <c r="AL223" i="11"/>
  <c r="AL224" i="11"/>
  <c r="AL225" i="11"/>
  <c r="AL226" i="11"/>
  <c r="AL227" i="11"/>
  <c r="AL228" i="11"/>
  <c r="AL229" i="11"/>
  <c r="AL230" i="11"/>
  <c r="AL231" i="11"/>
  <c r="AL232" i="11"/>
  <c r="AL233" i="11"/>
  <c r="AL234" i="11"/>
  <c r="AL235" i="11"/>
  <c r="AL236" i="11"/>
  <c r="AL237" i="11"/>
  <c r="AL238" i="11"/>
  <c r="AL239" i="11"/>
  <c r="AL240" i="11"/>
  <c r="AL241" i="11"/>
  <c r="AL242" i="11"/>
  <c r="AL243" i="11"/>
  <c r="AL244" i="11"/>
  <c r="AL245" i="11"/>
  <c r="AL246" i="11"/>
  <c r="AL247" i="11"/>
  <c r="AL248" i="11"/>
  <c r="AL249" i="11"/>
  <c r="AL250" i="11"/>
  <c r="AL251" i="11"/>
  <c r="AL252" i="11"/>
  <c r="AL253" i="11"/>
  <c r="AL254" i="11"/>
  <c r="AL255" i="11"/>
  <c r="AL256" i="11"/>
  <c r="AL257" i="11"/>
  <c r="AL258" i="11"/>
  <c r="AL259" i="11"/>
  <c r="AL260" i="11"/>
  <c r="AL261" i="11"/>
  <c r="AL262" i="11"/>
  <c r="AL263" i="11"/>
  <c r="AL264" i="11"/>
  <c r="AL265" i="11"/>
  <c r="AL266" i="11"/>
  <c r="AL267" i="11"/>
  <c r="AL268" i="11"/>
  <c r="AL269" i="11"/>
  <c r="AL270" i="11"/>
  <c r="AL271" i="11"/>
  <c r="AL272" i="11"/>
  <c r="AL273" i="11"/>
  <c r="AL274" i="11"/>
  <c r="AL275" i="11"/>
  <c r="AL276" i="11"/>
  <c r="AL277" i="11"/>
  <c r="AL278" i="11"/>
  <c r="AL279" i="11"/>
  <c r="AL280" i="11"/>
  <c r="AL281" i="11"/>
  <c r="AL282" i="11"/>
  <c r="AL283" i="11"/>
  <c r="AL284" i="11"/>
  <c r="AL285" i="11"/>
  <c r="AL286" i="11"/>
  <c r="AL287" i="11"/>
  <c r="AL288" i="11"/>
  <c r="AL289" i="11"/>
  <c r="AL290" i="11"/>
  <c r="AL291" i="11"/>
  <c r="AL292" i="11"/>
  <c r="AL293" i="11"/>
  <c r="AL294" i="11"/>
  <c r="AL295" i="11"/>
  <c r="AL296" i="11"/>
  <c r="AL297" i="11"/>
  <c r="AL298" i="11"/>
  <c r="AL299" i="11"/>
  <c r="AL300" i="11"/>
  <c r="AL301" i="11"/>
  <c r="AL302" i="11"/>
  <c r="AL303" i="11"/>
  <c r="AL304" i="11"/>
  <c r="AL305" i="11"/>
  <c r="AL306" i="11"/>
  <c r="AL307" i="11"/>
  <c r="AL308" i="11"/>
  <c r="AL309" i="11"/>
  <c r="AL310" i="11"/>
  <c r="AL311" i="11"/>
  <c r="AL312" i="11"/>
  <c r="AL313" i="11"/>
  <c r="AL314" i="11"/>
  <c r="AL315" i="11"/>
  <c r="AL316" i="11"/>
  <c r="AL317" i="11"/>
  <c r="AL318" i="11"/>
  <c r="AL319" i="11"/>
  <c r="AL320" i="11"/>
  <c r="AL321" i="11"/>
  <c r="AL322" i="11"/>
  <c r="AL323" i="11"/>
  <c r="AL324" i="11"/>
  <c r="AL325" i="11"/>
  <c r="AL326" i="11"/>
  <c r="AL327" i="11"/>
  <c r="AL328" i="11"/>
  <c r="AL329" i="11"/>
  <c r="AL330" i="11"/>
  <c r="AL331" i="11"/>
  <c r="AL332" i="11"/>
  <c r="AL333" i="11"/>
  <c r="AL334" i="11"/>
  <c r="AL335" i="11"/>
  <c r="AL336" i="11"/>
  <c r="AL337" i="11"/>
  <c r="AL338" i="11"/>
  <c r="AL339" i="11"/>
  <c r="AL340" i="11"/>
  <c r="AL341" i="11"/>
  <c r="AL342" i="11"/>
  <c r="AL343" i="11"/>
  <c r="AL344" i="11"/>
  <c r="AL345" i="11"/>
  <c r="AL346" i="11"/>
  <c r="AL347" i="11"/>
  <c r="AL348" i="11"/>
  <c r="AL349" i="11"/>
  <c r="AL350" i="11"/>
  <c r="AL351" i="11"/>
  <c r="AL352" i="11"/>
  <c r="AL353" i="11"/>
  <c r="AL354" i="11"/>
  <c r="AL355" i="11"/>
  <c r="AL356" i="11"/>
  <c r="AL357" i="11"/>
  <c r="AL358" i="11"/>
  <c r="AL359" i="11"/>
  <c r="AL360" i="11"/>
  <c r="AL361" i="11"/>
  <c r="AL362" i="11"/>
  <c r="AL363" i="11"/>
  <c r="AL364" i="11"/>
  <c r="AL365" i="11"/>
  <c r="AL366" i="11"/>
  <c r="AL367" i="11"/>
  <c r="AL368" i="11"/>
  <c r="AL369" i="11"/>
  <c r="AL370" i="11"/>
  <c r="AL371" i="11"/>
  <c r="AL372" i="11"/>
  <c r="AL373" i="11"/>
  <c r="AL374" i="11"/>
  <c r="AL375" i="11"/>
  <c r="AL376" i="11"/>
  <c r="AL377" i="11"/>
  <c r="AL378" i="11"/>
  <c r="AL379" i="11"/>
  <c r="AL380" i="11"/>
  <c r="AL381" i="11"/>
  <c r="AL382" i="11"/>
  <c r="AL383" i="11"/>
  <c r="AL384" i="11"/>
  <c r="AL385" i="11"/>
  <c r="AL386" i="11"/>
  <c r="AL387" i="11"/>
  <c r="AL388" i="11"/>
  <c r="AL389" i="11"/>
  <c r="AL390" i="11"/>
  <c r="AL391" i="11"/>
  <c r="AL392" i="11"/>
  <c r="AL393" i="11"/>
  <c r="AL394" i="11"/>
  <c r="AL395" i="11"/>
  <c r="AL396" i="11"/>
  <c r="AL397" i="11"/>
  <c r="AL398" i="11"/>
  <c r="AL399" i="11"/>
  <c r="AL400" i="11"/>
  <c r="AL401" i="11"/>
  <c r="AL402" i="11"/>
  <c r="AL403" i="11"/>
  <c r="AL404" i="11"/>
  <c r="AL405" i="11"/>
  <c r="AL406" i="11"/>
  <c r="AL407" i="11"/>
  <c r="AL408" i="11"/>
  <c r="AL409" i="11"/>
  <c r="AL410" i="11"/>
  <c r="AL411" i="11"/>
  <c r="AL412" i="11"/>
  <c r="AL413" i="11"/>
  <c r="AL414" i="11"/>
  <c r="AL415" i="11"/>
  <c r="AL416" i="11"/>
  <c r="AL417" i="11"/>
  <c r="AL418" i="11"/>
  <c r="AL419" i="11"/>
  <c r="AL420" i="11"/>
  <c r="AL421" i="11"/>
  <c r="AL422" i="11"/>
  <c r="AL423" i="11"/>
  <c r="AL424" i="11"/>
  <c r="AL425" i="11"/>
  <c r="AL426" i="11"/>
  <c r="AL427" i="11"/>
  <c r="AL428" i="11"/>
  <c r="AL429" i="11"/>
  <c r="AL430" i="11"/>
  <c r="AL431" i="11"/>
  <c r="AL432" i="11"/>
  <c r="AL433" i="11"/>
  <c r="AL434" i="11"/>
  <c r="AL435" i="11"/>
  <c r="AL436" i="11"/>
  <c r="AL437" i="11"/>
  <c r="AL438" i="11"/>
  <c r="AL439" i="11"/>
  <c r="AL440" i="11"/>
  <c r="AL441" i="11"/>
  <c r="AL442" i="11"/>
  <c r="AL443" i="11"/>
  <c r="AL444" i="11"/>
  <c r="AL445" i="11"/>
  <c r="AL446" i="11"/>
  <c r="AL447" i="11"/>
  <c r="AL448" i="11"/>
  <c r="AL449" i="11"/>
  <c r="AL450" i="11"/>
  <c r="AL451" i="11"/>
  <c r="AL452" i="11"/>
  <c r="AL453" i="11"/>
  <c r="AL454" i="11"/>
  <c r="AL455" i="11"/>
  <c r="AL456" i="11"/>
  <c r="AL457" i="11"/>
  <c r="AL458" i="11"/>
  <c r="AL459" i="11"/>
  <c r="AL460" i="11"/>
  <c r="AL461" i="11"/>
  <c r="AL462" i="11"/>
  <c r="AL463" i="11"/>
  <c r="AL464" i="11"/>
  <c r="AL465" i="11"/>
  <c r="AL466" i="11"/>
  <c r="AL467" i="11"/>
  <c r="AL468" i="11"/>
  <c r="AL469" i="11"/>
  <c r="AL470" i="11"/>
  <c r="AL471" i="11"/>
  <c r="AL472" i="11"/>
  <c r="AL473" i="11"/>
  <c r="AL474" i="11"/>
  <c r="AL475" i="11"/>
  <c r="AL476" i="11"/>
  <c r="AL477" i="11"/>
  <c r="AL478" i="11"/>
  <c r="AL479" i="11"/>
  <c r="AL480" i="11"/>
  <c r="AL481" i="11"/>
  <c r="AL482" i="11"/>
  <c r="AL483" i="11"/>
  <c r="AL484" i="11"/>
  <c r="AL485" i="11"/>
  <c r="AL486" i="11"/>
  <c r="AL487" i="11"/>
  <c r="AL488" i="11"/>
  <c r="AL489" i="11"/>
  <c r="AL490" i="11"/>
  <c r="AL491" i="11"/>
  <c r="AL492" i="11"/>
  <c r="AL493" i="11"/>
  <c r="AL494" i="11"/>
  <c r="AL495" i="11"/>
  <c r="AL496" i="11"/>
  <c r="AL497" i="11"/>
  <c r="AL498" i="11"/>
  <c r="AL499" i="11"/>
  <c r="AL500" i="11"/>
  <c r="AL501" i="11"/>
  <c r="AL502" i="11"/>
  <c r="AL503" i="11"/>
  <c r="AL504" i="11"/>
  <c r="AL505" i="11"/>
  <c r="AL506" i="11"/>
  <c r="AL507" i="11"/>
  <c r="AL508" i="11"/>
  <c r="AL509" i="11"/>
  <c r="AL510" i="11"/>
  <c r="AL511" i="11"/>
  <c r="AN13" i="11"/>
  <c r="AN14" i="11"/>
  <c r="AN15" i="11"/>
  <c r="AN16" i="11"/>
  <c r="AN17" i="11"/>
  <c r="AN18" i="11"/>
  <c r="AN19" i="11"/>
  <c r="AN20" i="11"/>
  <c r="AN21" i="11"/>
  <c r="AN22" i="11"/>
  <c r="AN23" i="11"/>
  <c r="AN24" i="11"/>
  <c r="AN25" i="11"/>
  <c r="AN26" i="11"/>
  <c r="AN27" i="11"/>
  <c r="AN28" i="11"/>
  <c r="AN29" i="11"/>
  <c r="AN30" i="11"/>
  <c r="AN31" i="11"/>
  <c r="AN32" i="11"/>
  <c r="AN33" i="11"/>
  <c r="AN34" i="11"/>
  <c r="AN35" i="11"/>
  <c r="AN36" i="11"/>
  <c r="AN37" i="11"/>
  <c r="AN38" i="11"/>
  <c r="AN39" i="11"/>
  <c r="AN40" i="11"/>
  <c r="AN41" i="11"/>
  <c r="AN42" i="11"/>
  <c r="AN43" i="11"/>
  <c r="AN44" i="11"/>
  <c r="AN45" i="11"/>
  <c r="AN46" i="11"/>
  <c r="AN47" i="11"/>
  <c r="AN48" i="11"/>
  <c r="AN49" i="11"/>
  <c r="AN50" i="11"/>
  <c r="AN51" i="11"/>
  <c r="AN52" i="11"/>
  <c r="AN53" i="11"/>
  <c r="AN54" i="11"/>
  <c r="AN55" i="11"/>
  <c r="AN56" i="11"/>
  <c r="AN57" i="11"/>
  <c r="AN58" i="11"/>
  <c r="AN59" i="11"/>
  <c r="AN60" i="11"/>
  <c r="AN61" i="11"/>
  <c r="AN62" i="11"/>
  <c r="AN63" i="11"/>
  <c r="AN64" i="11"/>
  <c r="AN65" i="11"/>
  <c r="AN66" i="11"/>
  <c r="AN67" i="11"/>
  <c r="AN68" i="11"/>
  <c r="AN69" i="11"/>
  <c r="AN70" i="11"/>
  <c r="AN71" i="11"/>
  <c r="AN72" i="11"/>
  <c r="AN73" i="11"/>
  <c r="AN74" i="11"/>
  <c r="AN75" i="11"/>
  <c r="AN76" i="11"/>
  <c r="AN77" i="11"/>
  <c r="AN78" i="11"/>
  <c r="AN79" i="11"/>
  <c r="AN80" i="11"/>
  <c r="AN81" i="11"/>
  <c r="AN82" i="11"/>
  <c r="AN83" i="11"/>
  <c r="AN84" i="11"/>
  <c r="AN85" i="11"/>
  <c r="AN86" i="11"/>
  <c r="AN87" i="11"/>
  <c r="AN88" i="11"/>
  <c r="AN89" i="11"/>
  <c r="AN90" i="11"/>
  <c r="AN91" i="11"/>
  <c r="AN92" i="11"/>
  <c r="AN93" i="11"/>
  <c r="AN94" i="11"/>
  <c r="AN95" i="11"/>
  <c r="AN96" i="11"/>
  <c r="AN97" i="11"/>
  <c r="AN98" i="11"/>
  <c r="AN99" i="11"/>
  <c r="AN100" i="11"/>
  <c r="AN101" i="11"/>
  <c r="AN102" i="11"/>
  <c r="AN103" i="11"/>
  <c r="AN104" i="11"/>
  <c r="AN105" i="11"/>
  <c r="AN106" i="11"/>
  <c r="AN107" i="11"/>
  <c r="AN108" i="11"/>
  <c r="AN109" i="11"/>
  <c r="AN110" i="11"/>
  <c r="AN111" i="11"/>
  <c r="AN112" i="11"/>
  <c r="AN113" i="11"/>
  <c r="AN114" i="11"/>
  <c r="AN115" i="11"/>
  <c r="AN116" i="11"/>
  <c r="AN117" i="11"/>
  <c r="AN118" i="11"/>
  <c r="AN119" i="11"/>
  <c r="AN120" i="11"/>
  <c r="AN121" i="11"/>
  <c r="AN122" i="11"/>
  <c r="AN123" i="11"/>
  <c r="AN124" i="11"/>
  <c r="AN125" i="11"/>
  <c r="AN126" i="11"/>
  <c r="AN127" i="11"/>
  <c r="AN128" i="11"/>
  <c r="AN129" i="11"/>
  <c r="AN130" i="11"/>
  <c r="AN131" i="11"/>
  <c r="AN132" i="11"/>
  <c r="AN133" i="11"/>
  <c r="AN134" i="11"/>
  <c r="AN135" i="11"/>
  <c r="AN136" i="11"/>
  <c r="AN137" i="11"/>
  <c r="AN138" i="11"/>
  <c r="AN139" i="11"/>
  <c r="AN140" i="11"/>
  <c r="AN141" i="11"/>
  <c r="AN142" i="11"/>
  <c r="AN143" i="11"/>
  <c r="AN144" i="11"/>
  <c r="AN145" i="11"/>
  <c r="AN146" i="11"/>
  <c r="AN147" i="11"/>
  <c r="AN148" i="11"/>
  <c r="AN149" i="11"/>
  <c r="AN150" i="11"/>
  <c r="AN151" i="11"/>
  <c r="AN152" i="11"/>
  <c r="AN153" i="11"/>
  <c r="AN154" i="11"/>
  <c r="AN155" i="11"/>
  <c r="AN156" i="11"/>
  <c r="AN157" i="11"/>
  <c r="AN158" i="11"/>
  <c r="AN159" i="11"/>
  <c r="AN160" i="11"/>
  <c r="AN161" i="11"/>
  <c r="AN162" i="11"/>
  <c r="AN163" i="11"/>
  <c r="AN164" i="11"/>
  <c r="AN165" i="11"/>
  <c r="AN166" i="11"/>
  <c r="AN167" i="11"/>
  <c r="AN168" i="11"/>
  <c r="AN169" i="11"/>
  <c r="AN170" i="11"/>
  <c r="AN171" i="11"/>
  <c r="AN172" i="11"/>
  <c r="AN173" i="11"/>
  <c r="AN174" i="11"/>
  <c r="AN175" i="11"/>
  <c r="AN176" i="11"/>
  <c r="AN177" i="11"/>
  <c r="AN178" i="11"/>
  <c r="AN179" i="11"/>
  <c r="AN180" i="11"/>
  <c r="AN181" i="11"/>
  <c r="AN182" i="11"/>
  <c r="AN183" i="11"/>
  <c r="AN184" i="11"/>
  <c r="AN185" i="11"/>
  <c r="AN186" i="11"/>
  <c r="AN187" i="11"/>
  <c r="AN188" i="11"/>
  <c r="AN189" i="11"/>
  <c r="AN190" i="11"/>
  <c r="AN191" i="11"/>
  <c r="AN192" i="11"/>
  <c r="AN193" i="11"/>
  <c r="AN194" i="11"/>
  <c r="AN195" i="11"/>
  <c r="AN196" i="11"/>
  <c r="AN197" i="11"/>
  <c r="AN198" i="11"/>
  <c r="AN199" i="11"/>
  <c r="AN200" i="11"/>
  <c r="AN201" i="11"/>
  <c r="AN202" i="11"/>
  <c r="AN203" i="11"/>
  <c r="AN204" i="11"/>
  <c r="AN205" i="11"/>
  <c r="AN206" i="11"/>
  <c r="AN207" i="11"/>
  <c r="AN208" i="11"/>
  <c r="AN209" i="11"/>
  <c r="AN210" i="11"/>
  <c r="AN211" i="11"/>
  <c r="AN212" i="11"/>
  <c r="AN213" i="11"/>
  <c r="AN214" i="11"/>
  <c r="AN215" i="11"/>
  <c r="AN216" i="11"/>
  <c r="AN217" i="11"/>
  <c r="AN218" i="11"/>
  <c r="AN219" i="11"/>
  <c r="AN220" i="11"/>
  <c r="AN221" i="11"/>
  <c r="AN222" i="11"/>
  <c r="AN223" i="11"/>
  <c r="AN224" i="11"/>
  <c r="AN225" i="11"/>
  <c r="AN226" i="11"/>
  <c r="AN227" i="11"/>
  <c r="AN228" i="11"/>
  <c r="AN229" i="11"/>
  <c r="AN230" i="11"/>
  <c r="AN231" i="11"/>
  <c r="AN232" i="11"/>
  <c r="AN233" i="11"/>
  <c r="AN234" i="11"/>
  <c r="AN235" i="11"/>
  <c r="AN236" i="11"/>
  <c r="AN237" i="11"/>
  <c r="AN238" i="11"/>
  <c r="AN239" i="11"/>
  <c r="AN240" i="11"/>
  <c r="AN241" i="11"/>
  <c r="AN242" i="11"/>
  <c r="AN243" i="11"/>
  <c r="AN244" i="11"/>
  <c r="AN245" i="11"/>
  <c r="AN246" i="11"/>
  <c r="AN247" i="11"/>
  <c r="AN248" i="11"/>
  <c r="AN249" i="11"/>
  <c r="AN250" i="11"/>
  <c r="AN251" i="11"/>
  <c r="AN252" i="11"/>
  <c r="AN253" i="11"/>
  <c r="AN254" i="11"/>
  <c r="AN255" i="11"/>
  <c r="AN256" i="11"/>
  <c r="AN257" i="11"/>
  <c r="AN258" i="11"/>
  <c r="AN259" i="11"/>
  <c r="AN260" i="11"/>
  <c r="AN261" i="11"/>
  <c r="AN262" i="11"/>
  <c r="AN263" i="11"/>
  <c r="AN264" i="11"/>
  <c r="AN265" i="11"/>
  <c r="AN266" i="11"/>
  <c r="AN267" i="11"/>
  <c r="AN268" i="11"/>
  <c r="AN269" i="11"/>
  <c r="AN270" i="11"/>
  <c r="AN271" i="11"/>
  <c r="AN272" i="11"/>
  <c r="AN273" i="11"/>
  <c r="AN274" i="11"/>
  <c r="AN275" i="11"/>
  <c r="AN276" i="11"/>
  <c r="AN277" i="11"/>
  <c r="AN278" i="11"/>
  <c r="AN279" i="11"/>
  <c r="AN280" i="11"/>
  <c r="AN281" i="11"/>
  <c r="AN282" i="11"/>
  <c r="AN283" i="11"/>
  <c r="AN284" i="11"/>
  <c r="AN285" i="11"/>
  <c r="AN286" i="11"/>
  <c r="AN287" i="11"/>
  <c r="AN288" i="11"/>
  <c r="AN289" i="11"/>
  <c r="AN290" i="11"/>
  <c r="AN291" i="11"/>
  <c r="AN292" i="11"/>
  <c r="AN293" i="11"/>
  <c r="AN294" i="11"/>
  <c r="AN295" i="11"/>
  <c r="AN296" i="11"/>
  <c r="AN297" i="11"/>
  <c r="AN298" i="11"/>
  <c r="AN299" i="11"/>
  <c r="AN300" i="11"/>
  <c r="AN301" i="11"/>
  <c r="AN302" i="11"/>
  <c r="AN303" i="11"/>
  <c r="AN304" i="11"/>
  <c r="AN305" i="11"/>
  <c r="AN306" i="11"/>
  <c r="AN307" i="11"/>
  <c r="AN308" i="11"/>
  <c r="AN309" i="11"/>
  <c r="AN310" i="11"/>
  <c r="AN311" i="11"/>
  <c r="AN312" i="11"/>
  <c r="AN313" i="11"/>
  <c r="AN314" i="11"/>
  <c r="AN315" i="11"/>
  <c r="AN316" i="11"/>
  <c r="AN317" i="11"/>
  <c r="AN318" i="11"/>
  <c r="AN319" i="11"/>
  <c r="AN320" i="11"/>
  <c r="AN321" i="11"/>
  <c r="AN322" i="11"/>
  <c r="AN323" i="11"/>
  <c r="AN324" i="11"/>
  <c r="AN325" i="11"/>
  <c r="AN326" i="11"/>
  <c r="AN327" i="11"/>
  <c r="AN328" i="11"/>
  <c r="AN329" i="11"/>
  <c r="AN330" i="11"/>
  <c r="AN331" i="11"/>
  <c r="AN332" i="11"/>
  <c r="AN333" i="11"/>
  <c r="AN334" i="11"/>
  <c r="AN335" i="11"/>
  <c r="AN336" i="11"/>
  <c r="AN337" i="11"/>
  <c r="AN338" i="11"/>
  <c r="AN339" i="11"/>
  <c r="AN340" i="11"/>
  <c r="AN341" i="11"/>
  <c r="AN342" i="11"/>
  <c r="AN343" i="11"/>
  <c r="AN344" i="11"/>
  <c r="AN345" i="11"/>
  <c r="AN346" i="11"/>
  <c r="AN347" i="11"/>
  <c r="AN348" i="11"/>
  <c r="AN349" i="11"/>
  <c r="AN350" i="11"/>
  <c r="AN351" i="11"/>
  <c r="AN352" i="11"/>
  <c r="AN353" i="11"/>
  <c r="AN354" i="11"/>
  <c r="AN355" i="11"/>
  <c r="AN356" i="11"/>
  <c r="AN357" i="11"/>
  <c r="AN358" i="11"/>
  <c r="AN359" i="11"/>
  <c r="AN360" i="11"/>
  <c r="AN361" i="11"/>
  <c r="AN362" i="11"/>
  <c r="AN363" i="11"/>
  <c r="AN364" i="11"/>
  <c r="AN365" i="11"/>
  <c r="AN366" i="11"/>
  <c r="AN367" i="11"/>
  <c r="AN368" i="11"/>
  <c r="AN369" i="11"/>
  <c r="AN370" i="11"/>
  <c r="AN371" i="11"/>
  <c r="AN372" i="11"/>
  <c r="AN373" i="11"/>
  <c r="AN374" i="11"/>
  <c r="AN375" i="11"/>
  <c r="AN376" i="11"/>
  <c r="AN377" i="11"/>
  <c r="AN378" i="11"/>
  <c r="AN379" i="11"/>
  <c r="AN380" i="11"/>
  <c r="AN381" i="11"/>
  <c r="AN382" i="11"/>
  <c r="AN383" i="11"/>
  <c r="AN384" i="11"/>
  <c r="AN385" i="11"/>
  <c r="AN386" i="11"/>
  <c r="AN387" i="11"/>
  <c r="AN388" i="11"/>
  <c r="AN389" i="11"/>
  <c r="AN390" i="11"/>
  <c r="AN391" i="11"/>
  <c r="AN392" i="11"/>
  <c r="AN393" i="11"/>
  <c r="AN394" i="11"/>
  <c r="AN395" i="11"/>
  <c r="AN396" i="11"/>
  <c r="AN397" i="11"/>
  <c r="AN398" i="11"/>
  <c r="AN399" i="11"/>
  <c r="AN400" i="11"/>
  <c r="AN401" i="11"/>
  <c r="AN402" i="11"/>
  <c r="AN403" i="11"/>
  <c r="AN404" i="11"/>
  <c r="AN405" i="11"/>
  <c r="AN406" i="11"/>
  <c r="AN407" i="11"/>
  <c r="AN408" i="11"/>
  <c r="AN409" i="11"/>
  <c r="AN410" i="11"/>
  <c r="AN411" i="11"/>
  <c r="AN412" i="11"/>
  <c r="AN413" i="11"/>
  <c r="AN414" i="11"/>
  <c r="AN415" i="11"/>
  <c r="AN416" i="11"/>
  <c r="AN417" i="11"/>
  <c r="AN418" i="11"/>
  <c r="AN419" i="11"/>
  <c r="AN420" i="11"/>
  <c r="AN421" i="11"/>
  <c r="AN422" i="11"/>
  <c r="AN423" i="11"/>
  <c r="AN424" i="11"/>
  <c r="AN425" i="11"/>
  <c r="AN426" i="11"/>
  <c r="AN427" i="11"/>
  <c r="AN428" i="11"/>
  <c r="AN429" i="11"/>
  <c r="AN430" i="11"/>
  <c r="AN431" i="11"/>
  <c r="AN432" i="11"/>
  <c r="AN433" i="11"/>
  <c r="AN434" i="11"/>
  <c r="AN435" i="11"/>
  <c r="AN436" i="11"/>
  <c r="AN437" i="11"/>
  <c r="AN438" i="11"/>
  <c r="AN439" i="11"/>
  <c r="AN440" i="11"/>
  <c r="AN441" i="11"/>
  <c r="AN442" i="11"/>
  <c r="AN443" i="11"/>
  <c r="AN444" i="11"/>
  <c r="AN445" i="11"/>
  <c r="AN446" i="11"/>
  <c r="AN447" i="11"/>
  <c r="AN448" i="11"/>
  <c r="AN449" i="11"/>
  <c r="AN450" i="11"/>
  <c r="AN451" i="11"/>
  <c r="AN452" i="11"/>
  <c r="AN453" i="11"/>
  <c r="AN454" i="11"/>
  <c r="AN455" i="11"/>
  <c r="AN456" i="11"/>
  <c r="AN457" i="11"/>
  <c r="AN458" i="11"/>
  <c r="AN459" i="11"/>
  <c r="AN460" i="11"/>
  <c r="AN461" i="11"/>
  <c r="AN462" i="11"/>
  <c r="AN463" i="11"/>
  <c r="AN464" i="11"/>
  <c r="AN465" i="11"/>
  <c r="AN466" i="11"/>
  <c r="AN467" i="11"/>
  <c r="AN468" i="11"/>
  <c r="AN469" i="11"/>
  <c r="AN470" i="11"/>
  <c r="AN471" i="11"/>
  <c r="AN472" i="11"/>
  <c r="AN473" i="11"/>
  <c r="AN474" i="11"/>
  <c r="AN475" i="11"/>
  <c r="AN476" i="11"/>
  <c r="AN477" i="11"/>
  <c r="AN478" i="11"/>
  <c r="AN479" i="11"/>
  <c r="AN480" i="11"/>
  <c r="AN481" i="11"/>
  <c r="AN482" i="11"/>
  <c r="AN483" i="11"/>
  <c r="AN484" i="11"/>
  <c r="AN485" i="11"/>
  <c r="AN486" i="11"/>
  <c r="AN487" i="11"/>
  <c r="AN488" i="11"/>
  <c r="AN489" i="11"/>
  <c r="AN490" i="11"/>
  <c r="AN491" i="11"/>
  <c r="AN492" i="11"/>
  <c r="AN493" i="11"/>
  <c r="AN494" i="11"/>
  <c r="AN495" i="11"/>
  <c r="AN496" i="11"/>
  <c r="AN497" i="11"/>
  <c r="AN498" i="11"/>
  <c r="AN499" i="11"/>
  <c r="AN500" i="11"/>
  <c r="AN501" i="11"/>
  <c r="AN502" i="11"/>
  <c r="AN503" i="11"/>
  <c r="AN504" i="11"/>
  <c r="AN505" i="11"/>
  <c r="AN506" i="11"/>
  <c r="AN507" i="11"/>
  <c r="AN508" i="11"/>
  <c r="AN509" i="11"/>
  <c r="AN510" i="11"/>
  <c r="AN511" i="11"/>
  <c r="AN12" i="11"/>
  <c r="AP13" i="11"/>
  <c r="AP14" i="11"/>
  <c r="AP15" i="11"/>
  <c r="AP16" i="11"/>
  <c r="AP17" i="11"/>
  <c r="AP18" i="11"/>
  <c r="AP19" i="11"/>
  <c r="AP20" i="11"/>
  <c r="AP21" i="11"/>
  <c r="AP22" i="11"/>
  <c r="AP23" i="11"/>
  <c r="AP24" i="11"/>
  <c r="AP25" i="11"/>
  <c r="AP26" i="11"/>
  <c r="AP27" i="11"/>
  <c r="AP28" i="11"/>
  <c r="AP29" i="11"/>
  <c r="AP30" i="11"/>
  <c r="AP31" i="11"/>
  <c r="AP32" i="11"/>
  <c r="AP33" i="11"/>
  <c r="AP34" i="11"/>
  <c r="AP35" i="11"/>
  <c r="AP36" i="11"/>
  <c r="AP37" i="11"/>
  <c r="AP38" i="11"/>
  <c r="AP39" i="11"/>
  <c r="AP40" i="11"/>
  <c r="AP41" i="11"/>
  <c r="AP42" i="11"/>
  <c r="AP43" i="11"/>
  <c r="AP44" i="11"/>
  <c r="AP45" i="11"/>
  <c r="AP46" i="11"/>
  <c r="AP47" i="11"/>
  <c r="AP48" i="11"/>
  <c r="AP49" i="11"/>
  <c r="AP50" i="11"/>
  <c r="AP51" i="11"/>
  <c r="AP52" i="11"/>
  <c r="AP53" i="11"/>
  <c r="AP54" i="11"/>
  <c r="AP55" i="11"/>
  <c r="AP56" i="11"/>
  <c r="AP57" i="11"/>
  <c r="AP58" i="11"/>
  <c r="AP59" i="11"/>
  <c r="AP60" i="11"/>
  <c r="AP61" i="11"/>
  <c r="AP62" i="11"/>
  <c r="AP63" i="11"/>
  <c r="AP64" i="11"/>
  <c r="AP65" i="11"/>
  <c r="AP66" i="11"/>
  <c r="AP67" i="11"/>
  <c r="AP68" i="11"/>
  <c r="AP69" i="11"/>
  <c r="AP70" i="11"/>
  <c r="AP71" i="11"/>
  <c r="AP72" i="11"/>
  <c r="AP73" i="11"/>
  <c r="AP74" i="11"/>
  <c r="AP75" i="11"/>
  <c r="AP76" i="11"/>
  <c r="AP77" i="11"/>
  <c r="AP78" i="11"/>
  <c r="AP79" i="11"/>
  <c r="AP80" i="11"/>
  <c r="AP81" i="11"/>
  <c r="AP82" i="11"/>
  <c r="AP83" i="11"/>
  <c r="AP84" i="11"/>
  <c r="AP85" i="11"/>
  <c r="AP86" i="11"/>
  <c r="AP87" i="11"/>
  <c r="AP88" i="11"/>
  <c r="AP89" i="11"/>
  <c r="AP90" i="11"/>
  <c r="AP91" i="11"/>
  <c r="AP92" i="11"/>
  <c r="AP93" i="11"/>
  <c r="AP94" i="11"/>
  <c r="AP95" i="11"/>
  <c r="AP96" i="11"/>
  <c r="AP97" i="11"/>
  <c r="AP98" i="11"/>
  <c r="AP99" i="11"/>
  <c r="AP100" i="11"/>
  <c r="AP101" i="11"/>
  <c r="AP102" i="11"/>
  <c r="AP103" i="11"/>
  <c r="AP104" i="11"/>
  <c r="AP105" i="11"/>
  <c r="AP106" i="11"/>
  <c r="AP107" i="11"/>
  <c r="AP108" i="11"/>
  <c r="AP109" i="11"/>
  <c r="AP110" i="11"/>
  <c r="AP111" i="11"/>
  <c r="AP112" i="11"/>
  <c r="AP113" i="11"/>
  <c r="AP114" i="11"/>
  <c r="AP115" i="11"/>
  <c r="AP116" i="11"/>
  <c r="AP117" i="11"/>
  <c r="AP118" i="11"/>
  <c r="AP119" i="11"/>
  <c r="AP120" i="11"/>
  <c r="AP121" i="11"/>
  <c r="AP122" i="11"/>
  <c r="AP123" i="11"/>
  <c r="AP124" i="11"/>
  <c r="AP125" i="11"/>
  <c r="AP126" i="11"/>
  <c r="AP127" i="11"/>
  <c r="AP128" i="11"/>
  <c r="AP129" i="11"/>
  <c r="AP130" i="11"/>
  <c r="AP131" i="11"/>
  <c r="AP132" i="11"/>
  <c r="AP133" i="11"/>
  <c r="AP134" i="11"/>
  <c r="AP135" i="11"/>
  <c r="AP136" i="11"/>
  <c r="AP137" i="11"/>
  <c r="AP138" i="11"/>
  <c r="AP139" i="11"/>
  <c r="AP140" i="11"/>
  <c r="AP141" i="11"/>
  <c r="AP142" i="11"/>
  <c r="AP143" i="11"/>
  <c r="AP144" i="11"/>
  <c r="AP145" i="11"/>
  <c r="AP146" i="11"/>
  <c r="AP147" i="11"/>
  <c r="AP148" i="11"/>
  <c r="AP149" i="11"/>
  <c r="AP150" i="11"/>
  <c r="AP151" i="11"/>
  <c r="AP152" i="11"/>
  <c r="AP153" i="11"/>
  <c r="AP154" i="11"/>
  <c r="AP155" i="11"/>
  <c r="AP156" i="11"/>
  <c r="AP157" i="11"/>
  <c r="AP158" i="11"/>
  <c r="AP159" i="11"/>
  <c r="AP160" i="11"/>
  <c r="AP161" i="11"/>
  <c r="AP162" i="11"/>
  <c r="AP163" i="11"/>
  <c r="AP164" i="11"/>
  <c r="AP165" i="11"/>
  <c r="AP166" i="11"/>
  <c r="AP167" i="11"/>
  <c r="AP168" i="11"/>
  <c r="AP169" i="11"/>
  <c r="AP170" i="11"/>
  <c r="AP171" i="11"/>
  <c r="AP172" i="11"/>
  <c r="AP173" i="11"/>
  <c r="AP174" i="11"/>
  <c r="AP175" i="11"/>
  <c r="AP176" i="11"/>
  <c r="AP177" i="11"/>
  <c r="AP178" i="11"/>
  <c r="AP179" i="11"/>
  <c r="AP180" i="11"/>
  <c r="AP181" i="11"/>
  <c r="AP182" i="11"/>
  <c r="AP183" i="11"/>
  <c r="AP184" i="11"/>
  <c r="AP185" i="11"/>
  <c r="AP186" i="11"/>
  <c r="AP187" i="11"/>
  <c r="AP188" i="11"/>
  <c r="AP189" i="11"/>
  <c r="AP190" i="11"/>
  <c r="AP191" i="11"/>
  <c r="AP192" i="11"/>
  <c r="AP193" i="11"/>
  <c r="AP194" i="11"/>
  <c r="AP195" i="11"/>
  <c r="AP196" i="11"/>
  <c r="AP197" i="11"/>
  <c r="AP198" i="11"/>
  <c r="AP199" i="11"/>
  <c r="AP200" i="11"/>
  <c r="AP201" i="11"/>
  <c r="AP202" i="11"/>
  <c r="AP203" i="11"/>
  <c r="AP204" i="11"/>
  <c r="AP205" i="11"/>
  <c r="AP206" i="11"/>
  <c r="AP207" i="11"/>
  <c r="AP208" i="11"/>
  <c r="AP209" i="11"/>
  <c r="AP210" i="11"/>
  <c r="AP211" i="11"/>
  <c r="AP212" i="11"/>
  <c r="AP213" i="11"/>
  <c r="AP214" i="11"/>
  <c r="AP215" i="11"/>
  <c r="AP216" i="11"/>
  <c r="AP217" i="11"/>
  <c r="AP218" i="11"/>
  <c r="AP219" i="11"/>
  <c r="AP220" i="11"/>
  <c r="AP221" i="11"/>
  <c r="AP222" i="11"/>
  <c r="AP223" i="11"/>
  <c r="AP224" i="11"/>
  <c r="AP225" i="11"/>
  <c r="AP226" i="11"/>
  <c r="AP227" i="11"/>
  <c r="AP228" i="11"/>
  <c r="AP229" i="11"/>
  <c r="AP230" i="11"/>
  <c r="AP231" i="11"/>
  <c r="AP232" i="11"/>
  <c r="AP233" i="11"/>
  <c r="AP234" i="11"/>
  <c r="AP235" i="11"/>
  <c r="AP236" i="11"/>
  <c r="AP237" i="11"/>
  <c r="AP238" i="11"/>
  <c r="AP239" i="11"/>
  <c r="AP240" i="11"/>
  <c r="AP241" i="11"/>
  <c r="AP242" i="11"/>
  <c r="AP243" i="11"/>
  <c r="AP244" i="11"/>
  <c r="AP245" i="11"/>
  <c r="AP246" i="11"/>
  <c r="AP247" i="11"/>
  <c r="AP248" i="11"/>
  <c r="AP249" i="11"/>
  <c r="AP250" i="11"/>
  <c r="AP251" i="11"/>
  <c r="AP252" i="11"/>
  <c r="AP253" i="11"/>
  <c r="AP254" i="11"/>
  <c r="AP255" i="11"/>
  <c r="AP256" i="11"/>
  <c r="AP257" i="11"/>
  <c r="AP258" i="11"/>
  <c r="AP259" i="11"/>
  <c r="AP260" i="11"/>
  <c r="AP261" i="11"/>
  <c r="AP262" i="11"/>
  <c r="AP263" i="11"/>
  <c r="AP264" i="11"/>
  <c r="AP265" i="11"/>
  <c r="AP266" i="11"/>
  <c r="AP267" i="11"/>
  <c r="AP268" i="11"/>
  <c r="AP269" i="11"/>
  <c r="AP270" i="11"/>
  <c r="AP271" i="11"/>
  <c r="AP272" i="11"/>
  <c r="AP273" i="11"/>
  <c r="AP274" i="11"/>
  <c r="AP275" i="11"/>
  <c r="AP276" i="11"/>
  <c r="AP277" i="11"/>
  <c r="AP278" i="11"/>
  <c r="AP279" i="11"/>
  <c r="AP280" i="11"/>
  <c r="AP281" i="11"/>
  <c r="AP282" i="11"/>
  <c r="AP283" i="11"/>
  <c r="AP284" i="11"/>
  <c r="AP285" i="11"/>
  <c r="AP286" i="11"/>
  <c r="AP287" i="11"/>
  <c r="AP288" i="11"/>
  <c r="AP289" i="11"/>
  <c r="AP290" i="11"/>
  <c r="AP291" i="11"/>
  <c r="AP292" i="11"/>
  <c r="AP293" i="11"/>
  <c r="AP294" i="11"/>
  <c r="AP295" i="11"/>
  <c r="AP296" i="11"/>
  <c r="AP297" i="11"/>
  <c r="AP298" i="11"/>
  <c r="AP299" i="11"/>
  <c r="AP300" i="11"/>
  <c r="AP301" i="11"/>
  <c r="AP302" i="11"/>
  <c r="AP303" i="11"/>
  <c r="AP304" i="11"/>
  <c r="AP305" i="11"/>
  <c r="AP306" i="11"/>
  <c r="AP307" i="11"/>
  <c r="AP308" i="11"/>
  <c r="AP309" i="11"/>
  <c r="AP310" i="11"/>
  <c r="AP311" i="11"/>
  <c r="AP312" i="11"/>
  <c r="AP313" i="11"/>
  <c r="AP314" i="11"/>
  <c r="AP315" i="11"/>
  <c r="AP316" i="11"/>
  <c r="AP317" i="11"/>
  <c r="AP318" i="11"/>
  <c r="AP319" i="11"/>
  <c r="AP320" i="11"/>
  <c r="AP321" i="11"/>
  <c r="AP322" i="11"/>
  <c r="AP323" i="11"/>
  <c r="AP324" i="11"/>
  <c r="AP325" i="11"/>
  <c r="AP326" i="11"/>
  <c r="AP327" i="11"/>
  <c r="AP328" i="11"/>
  <c r="AP329" i="11"/>
  <c r="AP330" i="11"/>
  <c r="AP331" i="11"/>
  <c r="AP332" i="11"/>
  <c r="AP333" i="11"/>
  <c r="AP334" i="11"/>
  <c r="AP335" i="11"/>
  <c r="AP336" i="11"/>
  <c r="AP337" i="11"/>
  <c r="AP338" i="11"/>
  <c r="AP339" i="11"/>
  <c r="AP340" i="11"/>
  <c r="AP341" i="11"/>
  <c r="AP342" i="11"/>
  <c r="AP343" i="11"/>
  <c r="AP344" i="11"/>
  <c r="AP345" i="11"/>
  <c r="AP346" i="11"/>
  <c r="AP347" i="11"/>
  <c r="AP348" i="11"/>
  <c r="AP349" i="11"/>
  <c r="AP350" i="11"/>
  <c r="AP351" i="11"/>
  <c r="AP352" i="11"/>
  <c r="AP353" i="11"/>
  <c r="AP354" i="11"/>
  <c r="AP355" i="11"/>
  <c r="AP356" i="11"/>
  <c r="AP357" i="11"/>
  <c r="AP358" i="11"/>
  <c r="AP359" i="11"/>
  <c r="AP360" i="11"/>
  <c r="AP361" i="11"/>
  <c r="AP362" i="11"/>
  <c r="AP363" i="11"/>
  <c r="AP364" i="11"/>
  <c r="AP365" i="11"/>
  <c r="AP366" i="11"/>
  <c r="AP367" i="11"/>
  <c r="AP368" i="11"/>
  <c r="AP369" i="11"/>
  <c r="AP370" i="11"/>
  <c r="AP371" i="11"/>
  <c r="AP372" i="11"/>
  <c r="AP373" i="11"/>
  <c r="AP374" i="11"/>
  <c r="AP375" i="11"/>
  <c r="AP376" i="11"/>
  <c r="AP377" i="11"/>
  <c r="AP378" i="11"/>
  <c r="AP379" i="11"/>
  <c r="AP380" i="11"/>
  <c r="AP381" i="11"/>
  <c r="AP382" i="11"/>
  <c r="AP383" i="11"/>
  <c r="AP384" i="11"/>
  <c r="AP385" i="11"/>
  <c r="AP386" i="11"/>
  <c r="AP387" i="11"/>
  <c r="AP388" i="11"/>
  <c r="AP389" i="11"/>
  <c r="AP390" i="11"/>
  <c r="AP391" i="11"/>
  <c r="AP392" i="11"/>
  <c r="AP393" i="11"/>
  <c r="AP394" i="11"/>
  <c r="AP395" i="11"/>
  <c r="AP396" i="11"/>
  <c r="AP397" i="11"/>
  <c r="AP398" i="11"/>
  <c r="AP399" i="11"/>
  <c r="AP400" i="11"/>
  <c r="AP401" i="11"/>
  <c r="AP402" i="11"/>
  <c r="AP403" i="11"/>
  <c r="AP404" i="11"/>
  <c r="AP405" i="11"/>
  <c r="AP406" i="11"/>
  <c r="AP407" i="11"/>
  <c r="AP408" i="11"/>
  <c r="AP409" i="11"/>
  <c r="AP410" i="11"/>
  <c r="AP411" i="11"/>
  <c r="AP412" i="11"/>
  <c r="AP413" i="11"/>
  <c r="AP414" i="11"/>
  <c r="AP415" i="11"/>
  <c r="AP416" i="11"/>
  <c r="AP417" i="11"/>
  <c r="AP418" i="11"/>
  <c r="AP419" i="11"/>
  <c r="AP420" i="11"/>
  <c r="AP421" i="11"/>
  <c r="AP422" i="11"/>
  <c r="AP423" i="11"/>
  <c r="AP424" i="11"/>
  <c r="AP425" i="11"/>
  <c r="AP426" i="11"/>
  <c r="AP427" i="11"/>
  <c r="AP428" i="11"/>
  <c r="AP429" i="11"/>
  <c r="AP430" i="11"/>
  <c r="AP431" i="11"/>
  <c r="AP432" i="11"/>
  <c r="AP433" i="11"/>
  <c r="AP434" i="11"/>
  <c r="AP435" i="11"/>
  <c r="AP436" i="11"/>
  <c r="AP437" i="11"/>
  <c r="AP438" i="11"/>
  <c r="AP439" i="11"/>
  <c r="AP440" i="11"/>
  <c r="AP441" i="11"/>
  <c r="AP442" i="11"/>
  <c r="AP443" i="11"/>
  <c r="AP444" i="11"/>
  <c r="AP445" i="11"/>
  <c r="AP446" i="11"/>
  <c r="AP447" i="11"/>
  <c r="AP448" i="11"/>
  <c r="AP449" i="11"/>
  <c r="AP450" i="11"/>
  <c r="AP451" i="11"/>
  <c r="AP452" i="11"/>
  <c r="AP453" i="11"/>
  <c r="AP454" i="11"/>
  <c r="AP455" i="11"/>
  <c r="AP456" i="11"/>
  <c r="AP457" i="11"/>
  <c r="AP458" i="11"/>
  <c r="AP459" i="11"/>
  <c r="AP460" i="11"/>
  <c r="AP461" i="11"/>
  <c r="AP462" i="11"/>
  <c r="AP463" i="11"/>
  <c r="AP464" i="11"/>
  <c r="AP465" i="11"/>
  <c r="AP466" i="11"/>
  <c r="AP467" i="11"/>
  <c r="AP468" i="11"/>
  <c r="AP469" i="11"/>
  <c r="AP470" i="11"/>
  <c r="AP471" i="11"/>
  <c r="AP472" i="11"/>
  <c r="AP473" i="11"/>
  <c r="AP474" i="11"/>
  <c r="AP475" i="11"/>
  <c r="AP476" i="11"/>
  <c r="AP477" i="11"/>
  <c r="AP478" i="11"/>
  <c r="AP479" i="11"/>
  <c r="AP480" i="11"/>
  <c r="AP481" i="11"/>
  <c r="AP482" i="11"/>
  <c r="AP483" i="11"/>
  <c r="AP484" i="11"/>
  <c r="AP485" i="11"/>
  <c r="AP486" i="11"/>
  <c r="AP487" i="11"/>
  <c r="AP488" i="11"/>
  <c r="AP489" i="11"/>
  <c r="AP490" i="11"/>
  <c r="AP491" i="11"/>
  <c r="AP492" i="11"/>
  <c r="AP493" i="11"/>
  <c r="AP494" i="11"/>
  <c r="AP495" i="11"/>
  <c r="AP496" i="11"/>
  <c r="AP497" i="11"/>
  <c r="AP498" i="11"/>
  <c r="AP499" i="11"/>
  <c r="AP500" i="11"/>
  <c r="AP501" i="11"/>
  <c r="AP502" i="11"/>
  <c r="AP503" i="11"/>
  <c r="AP504" i="11"/>
  <c r="AP505" i="11"/>
  <c r="AP506" i="11"/>
  <c r="AP507" i="11"/>
  <c r="AP508" i="11"/>
  <c r="AP509" i="11"/>
  <c r="AP510" i="11"/>
  <c r="AP511" i="11"/>
  <c r="AR13" i="11"/>
  <c r="AR14" i="11"/>
  <c r="AR15" i="11"/>
  <c r="AR16" i="11"/>
  <c r="AR17" i="11"/>
  <c r="AR18" i="11"/>
  <c r="AR19" i="11"/>
  <c r="AR20" i="11"/>
  <c r="AR21" i="11"/>
  <c r="AR22" i="11"/>
  <c r="AR23" i="11"/>
  <c r="AR24" i="11"/>
  <c r="AR25" i="11"/>
  <c r="AR26" i="11"/>
  <c r="AR27" i="11"/>
  <c r="AR28" i="11"/>
  <c r="AR29" i="11"/>
  <c r="AR30" i="11"/>
  <c r="AR31" i="11"/>
  <c r="AR32" i="11"/>
  <c r="AR33" i="11"/>
  <c r="AR34" i="11"/>
  <c r="AR35" i="11"/>
  <c r="AR36" i="11"/>
  <c r="AR37" i="11"/>
  <c r="AR38" i="11"/>
  <c r="AR39" i="11"/>
  <c r="AR40" i="11"/>
  <c r="AR41" i="11"/>
  <c r="AR42" i="11"/>
  <c r="AR43" i="11"/>
  <c r="AR44" i="11"/>
  <c r="AR45" i="11"/>
  <c r="AR46" i="11"/>
  <c r="AR47" i="11"/>
  <c r="AR48" i="11"/>
  <c r="AR49" i="11"/>
  <c r="AR50" i="11"/>
  <c r="AR51" i="11"/>
  <c r="AR52" i="11"/>
  <c r="AR53" i="11"/>
  <c r="AR54" i="11"/>
  <c r="AR55" i="11"/>
  <c r="AR56" i="11"/>
  <c r="AR57" i="11"/>
  <c r="AR58" i="11"/>
  <c r="AR59" i="11"/>
  <c r="AR60" i="11"/>
  <c r="AR61" i="11"/>
  <c r="AR62" i="11"/>
  <c r="AR63" i="11"/>
  <c r="AR64" i="11"/>
  <c r="AR65" i="11"/>
  <c r="AR66" i="11"/>
  <c r="AR67" i="11"/>
  <c r="AR68" i="11"/>
  <c r="AR69" i="11"/>
  <c r="AR70" i="11"/>
  <c r="AR71" i="11"/>
  <c r="AR72" i="11"/>
  <c r="AR73" i="11"/>
  <c r="AR74" i="11"/>
  <c r="AR75" i="11"/>
  <c r="AR76" i="11"/>
  <c r="AR77" i="11"/>
  <c r="AR78" i="11"/>
  <c r="AR79" i="11"/>
  <c r="AR80" i="11"/>
  <c r="AR81" i="11"/>
  <c r="AR82" i="11"/>
  <c r="AR83" i="11"/>
  <c r="AR84" i="11"/>
  <c r="AR85" i="11"/>
  <c r="AR86" i="11"/>
  <c r="AR87" i="11"/>
  <c r="AR88" i="11"/>
  <c r="AR89" i="11"/>
  <c r="AR90" i="11"/>
  <c r="AR91" i="11"/>
  <c r="AR92" i="11"/>
  <c r="AR93" i="11"/>
  <c r="AR94" i="11"/>
  <c r="AR95" i="11"/>
  <c r="AR96" i="11"/>
  <c r="AR97" i="11"/>
  <c r="AR98" i="11"/>
  <c r="AR99" i="11"/>
  <c r="AR100" i="11"/>
  <c r="AR101" i="11"/>
  <c r="AR102" i="11"/>
  <c r="AR103" i="11"/>
  <c r="AR104" i="11"/>
  <c r="AR105" i="11"/>
  <c r="AR106" i="11"/>
  <c r="AR107" i="11"/>
  <c r="AR108" i="11"/>
  <c r="AR109" i="11"/>
  <c r="AR110" i="11"/>
  <c r="AR111" i="11"/>
  <c r="AR112" i="11"/>
  <c r="AR113" i="11"/>
  <c r="AR114" i="11"/>
  <c r="AR115" i="11"/>
  <c r="AR116" i="11"/>
  <c r="AR117" i="11"/>
  <c r="AR118" i="11"/>
  <c r="AR119" i="11"/>
  <c r="AR120" i="11"/>
  <c r="AR121" i="11"/>
  <c r="AR122" i="11"/>
  <c r="AR123" i="11"/>
  <c r="AR124" i="11"/>
  <c r="AR125" i="11"/>
  <c r="AR126" i="11"/>
  <c r="AR127" i="11"/>
  <c r="AR128" i="11"/>
  <c r="AR129" i="11"/>
  <c r="AR130" i="11"/>
  <c r="AR131" i="11"/>
  <c r="AR132" i="11"/>
  <c r="AR133" i="11"/>
  <c r="AR134" i="11"/>
  <c r="AR135" i="11"/>
  <c r="AR136" i="11"/>
  <c r="AR137" i="11"/>
  <c r="AR138" i="11"/>
  <c r="AR139" i="11"/>
  <c r="AR140" i="11"/>
  <c r="AR141" i="11"/>
  <c r="AR142" i="11"/>
  <c r="AR143" i="11"/>
  <c r="AR144" i="11"/>
  <c r="AR145" i="11"/>
  <c r="AR146" i="11"/>
  <c r="AR147" i="11"/>
  <c r="AR148" i="11"/>
  <c r="AR149" i="11"/>
  <c r="AR150" i="11"/>
  <c r="AR151" i="11"/>
  <c r="AR152" i="11"/>
  <c r="AR153" i="11"/>
  <c r="AR154" i="11"/>
  <c r="AR155" i="11"/>
  <c r="AR156" i="11"/>
  <c r="AR157" i="11"/>
  <c r="AR158" i="11"/>
  <c r="AR159" i="11"/>
  <c r="AR160" i="11"/>
  <c r="AR161" i="11"/>
  <c r="AR162" i="11"/>
  <c r="AR163" i="11"/>
  <c r="AR164" i="11"/>
  <c r="AR165" i="11"/>
  <c r="AR166" i="11"/>
  <c r="AR167" i="11"/>
  <c r="AR168" i="11"/>
  <c r="AR169" i="11"/>
  <c r="AR170" i="11"/>
  <c r="AR171" i="11"/>
  <c r="AR172" i="11"/>
  <c r="AR173" i="11"/>
  <c r="AR174" i="11"/>
  <c r="AR175" i="11"/>
  <c r="AR176" i="11"/>
  <c r="AR177" i="11"/>
  <c r="AR178" i="11"/>
  <c r="AR179" i="11"/>
  <c r="AR180" i="11"/>
  <c r="AR181" i="11"/>
  <c r="AR182" i="11"/>
  <c r="AR183" i="11"/>
  <c r="AR184" i="11"/>
  <c r="AR185" i="11"/>
  <c r="AR186" i="11"/>
  <c r="AR187" i="11"/>
  <c r="AR188" i="11"/>
  <c r="AR189" i="11"/>
  <c r="AR190" i="11"/>
  <c r="AR191" i="11"/>
  <c r="AR192" i="11"/>
  <c r="AR193" i="11"/>
  <c r="AR194" i="11"/>
  <c r="AR195" i="11"/>
  <c r="AR196" i="11"/>
  <c r="AR197" i="11"/>
  <c r="AR198" i="11"/>
  <c r="AR199" i="11"/>
  <c r="AR200" i="11"/>
  <c r="AR201" i="11"/>
  <c r="AR202" i="11"/>
  <c r="AR203" i="11"/>
  <c r="AR204" i="11"/>
  <c r="AR205" i="11"/>
  <c r="AR206" i="11"/>
  <c r="AR207" i="11"/>
  <c r="AR208" i="11"/>
  <c r="AR209" i="11"/>
  <c r="AR210" i="11"/>
  <c r="AR211" i="11"/>
  <c r="AR212" i="11"/>
  <c r="AR213" i="11"/>
  <c r="AR214" i="11"/>
  <c r="AR215" i="11"/>
  <c r="AR216" i="1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AR251" i="11"/>
  <c r="AR252" i="11"/>
  <c r="AR253" i="11"/>
  <c r="AR254" i="11"/>
  <c r="AR255" i="11"/>
  <c r="AR256" i="11"/>
  <c r="AR257" i="11"/>
  <c r="AR258" i="11"/>
  <c r="AR259" i="11"/>
  <c r="AR260" i="11"/>
  <c r="AR261" i="11"/>
  <c r="AR262" i="11"/>
  <c r="AR263" i="11"/>
  <c r="AR264" i="11"/>
  <c r="AR265" i="11"/>
  <c r="AR266" i="11"/>
  <c r="AR267" i="11"/>
  <c r="AR268" i="11"/>
  <c r="AR269" i="11"/>
  <c r="AR270" i="11"/>
  <c r="AR271" i="11"/>
  <c r="AR272" i="11"/>
  <c r="AR273" i="11"/>
  <c r="AR274" i="11"/>
  <c r="AR275" i="11"/>
  <c r="AR276" i="11"/>
  <c r="AR277" i="11"/>
  <c r="AR278" i="11"/>
  <c r="AR279" i="11"/>
  <c r="AR280" i="11"/>
  <c r="AR281" i="11"/>
  <c r="AR282" i="11"/>
  <c r="AR283" i="11"/>
  <c r="AR284" i="11"/>
  <c r="AR285" i="11"/>
  <c r="AR286" i="11"/>
  <c r="AR287" i="11"/>
  <c r="AR288" i="11"/>
  <c r="AR289" i="11"/>
  <c r="AR290" i="11"/>
  <c r="AR291" i="11"/>
  <c r="AR292" i="11"/>
  <c r="AR293" i="11"/>
  <c r="AR294" i="11"/>
  <c r="AR295" i="11"/>
  <c r="AR296" i="11"/>
  <c r="AR297" i="11"/>
  <c r="AR298" i="11"/>
  <c r="AR299" i="11"/>
  <c r="AR300" i="11"/>
  <c r="AR301" i="11"/>
  <c r="AR302" i="11"/>
  <c r="AR303" i="11"/>
  <c r="AR304" i="11"/>
  <c r="AR305" i="11"/>
  <c r="AR306" i="11"/>
  <c r="AR307" i="11"/>
  <c r="AR308" i="11"/>
  <c r="AR309" i="11"/>
  <c r="AR310" i="11"/>
  <c r="AR311" i="11"/>
  <c r="AR312" i="11"/>
  <c r="AR313" i="11"/>
  <c r="AR314" i="11"/>
  <c r="AR315" i="11"/>
  <c r="AR316" i="11"/>
  <c r="AR317" i="11"/>
  <c r="AR318" i="11"/>
  <c r="AR319" i="11"/>
  <c r="AR320" i="11"/>
  <c r="AR321" i="11"/>
  <c r="AR322" i="11"/>
  <c r="AR323" i="11"/>
  <c r="AR324" i="11"/>
  <c r="AR325" i="11"/>
  <c r="AR326" i="11"/>
  <c r="AR327" i="11"/>
  <c r="AR328" i="11"/>
  <c r="AR329" i="11"/>
  <c r="AR330" i="11"/>
  <c r="AR331" i="11"/>
  <c r="AR332" i="11"/>
  <c r="AR333" i="11"/>
  <c r="AR334" i="11"/>
  <c r="AR335" i="11"/>
  <c r="AR336" i="11"/>
  <c r="AR337" i="11"/>
  <c r="AR338" i="11"/>
  <c r="AR339" i="11"/>
  <c r="AR340" i="11"/>
  <c r="AR341" i="11"/>
  <c r="AR342" i="11"/>
  <c r="AR343" i="11"/>
  <c r="AR344" i="11"/>
  <c r="AR345" i="11"/>
  <c r="AR346" i="11"/>
  <c r="AR347" i="11"/>
  <c r="AR348" i="11"/>
  <c r="AR349" i="11"/>
  <c r="AR350" i="11"/>
  <c r="AR351" i="11"/>
  <c r="AR352" i="1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R445" i="11"/>
  <c r="AR446" i="11"/>
  <c r="AR447" i="11"/>
  <c r="AR448" i="11"/>
  <c r="AR449" i="11"/>
  <c r="AR450" i="11"/>
  <c r="AR451" i="11"/>
  <c r="AR452" i="11"/>
  <c r="AR453" i="11"/>
  <c r="AR454" i="11"/>
  <c r="AR455" i="11"/>
  <c r="AR456" i="11"/>
  <c r="AR457" i="11"/>
  <c r="AR458" i="11"/>
  <c r="AR459" i="11"/>
  <c r="AR460" i="11"/>
  <c r="AR461" i="11"/>
  <c r="AR462" i="11"/>
  <c r="AR463" i="11"/>
  <c r="AR464" i="11"/>
  <c r="AR465" i="11"/>
  <c r="AR466" i="11"/>
  <c r="AR467" i="11"/>
  <c r="AR468" i="11"/>
  <c r="AR469" i="11"/>
  <c r="AR470" i="11"/>
  <c r="AR471" i="11"/>
  <c r="AR472" i="11"/>
  <c r="AR473" i="11"/>
  <c r="AR474" i="11"/>
  <c r="AR475" i="11"/>
  <c r="AR476" i="11"/>
  <c r="AR477" i="11"/>
  <c r="AR478" i="11"/>
  <c r="AR479" i="11"/>
  <c r="AR480" i="11"/>
  <c r="AR481" i="11"/>
  <c r="AR482" i="11"/>
  <c r="AR483" i="11"/>
  <c r="AR484" i="11"/>
  <c r="AR485" i="11"/>
  <c r="AR486" i="11"/>
  <c r="AR487" i="11"/>
  <c r="AR488" i="11"/>
  <c r="AR489" i="11"/>
  <c r="AR490" i="11"/>
  <c r="AR491" i="11"/>
  <c r="AR492" i="11"/>
  <c r="AR493" i="11"/>
  <c r="AR494" i="11"/>
  <c r="AR495" i="11"/>
  <c r="AR496" i="11"/>
  <c r="AR497" i="11"/>
  <c r="AR498" i="11"/>
  <c r="AR499" i="11"/>
  <c r="AR500" i="11"/>
  <c r="AR501" i="11"/>
  <c r="AR502" i="11"/>
  <c r="AR503" i="11"/>
  <c r="AR504" i="11"/>
  <c r="AR505" i="11"/>
  <c r="AR506" i="11"/>
  <c r="AR507" i="11"/>
  <c r="AR508" i="11"/>
  <c r="AR509" i="11"/>
  <c r="AR510" i="11"/>
  <c r="AR511" i="11"/>
  <c r="AT13" i="11"/>
  <c r="AT14" i="11"/>
  <c r="AT15" i="11"/>
  <c r="AT16" i="11"/>
  <c r="AT17" i="11"/>
  <c r="AT18" i="11"/>
  <c r="AT19" i="11"/>
  <c r="AT20" i="11"/>
  <c r="AT21" i="11"/>
  <c r="AT22" i="11"/>
  <c r="AT23" i="11"/>
  <c r="AT24" i="11"/>
  <c r="AT25" i="11"/>
  <c r="AT26" i="11"/>
  <c r="AT27" i="11"/>
  <c r="AT28" i="11"/>
  <c r="AT29" i="11"/>
  <c r="AT30" i="11"/>
  <c r="AT31" i="11"/>
  <c r="AT32" i="11"/>
  <c r="AT33" i="11"/>
  <c r="AT34" i="11"/>
  <c r="AT35" i="11"/>
  <c r="AT36" i="11"/>
  <c r="AT37" i="11"/>
  <c r="AT38" i="11"/>
  <c r="AT39" i="11"/>
  <c r="AT40" i="11"/>
  <c r="AT41" i="11"/>
  <c r="AT42" i="11"/>
  <c r="AT43" i="11"/>
  <c r="AT44" i="11"/>
  <c r="AT45" i="11"/>
  <c r="AT46" i="11"/>
  <c r="AT47" i="11"/>
  <c r="AT48" i="11"/>
  <c r="AT49" i="11"/>
  <c r="AT50" i="11"/>
  <c r="AT51" i="11"/>
  <c r="AT52" i="11"/>
  <c r="AT53" i="11"/>
  <c r="AT54" i="11"/>
  <c r="AT55" i="11"/>
  <c r="AT56" i="11"/>
  <c r="AT57" i="11"/>
  <c r="AT58" i="11"/>
  <c r="AT59" i="11"/>
  <c r="AT60" i="11"/>
  <c r="AT61" i="11"/>
  <c r="AT62" i="11"/>
  <c r="AT63" i="11"/>
  <c r="AT64" i="11"/>
  <c r="AT65" i="11"/>
  <c r="AT66" i="11"/>
  <c r="AT67" i="11"/>
  <c r="AT68" i="11"/>
  <c r="AT69" i="11"/>
  <c r="AT70" i="11"/>
  <c r="AT71" i="11"/>
  <c r="AT72" i="11"/>
  <c r="AT73" i="11"/>
  <c r="AT74" i="11"/>
  <c r="AT75" i="11"/>
  <c r="AT76" i="11"/>
  <c r="AT77" i="11"/>
  <c r="AT78" i="11"/>
  <c r="AT79" i="11"/>
  <c r="AT80" i="11"/>
  <c r="AT81" i="11"/>
  <c r="AT82" i="11"/>
  <c r="AT83" i="11"/>
  <c r="AT84" i="11"/>
  <c r="AT85" i="11"/>
  <c r="AT86" i="11"/>
  <c r="AT87" i="11"/>
  <c r="AT88" i="11"/>
  <c r="AT89" i="11"/>
  <c r="AT90" i="11"/>
  <c r="AT91" i="11"/>
  <c r="AT92" i="11"/>
  <c r="AT93" i="11"/>
  <c r="AT94" i="11"/>
  <c r="AT95" i="11"/>
  <c r="AT96" i="11"/>
  <c r="AT97" i="11"/>
  <c r="AT98" i="11"/>
  <c r="AT99" i="11"/>
  <c r="AT100" i="11"/>
  <c r="AT101" i="11"/>
  <c r="AT102" i="11"/>
  <c r="AT103" i="11"/>
  <c r="AT104" i="11"/>
  <c r="AT105" i="11"/>
  <c r="AT106" i="11"/>
  <c r="AT107" i="11"/>
  <c r="AT108" i="11"/>
  <c r="AT109" i="11"/>
  <c r="AT110" i="11"/>
  <c r="AT111" i="11"/>
  <c r="AT112" i="11"/>
  <c r="AT113" i="11"/>
  <c r="AT114" i="11"/>
  <c r="AT115" i="11"/>
  <c r="AT116" i="11"/>
  <c r="AT117" i="11"/>
  <c r="AT118" i="11"/>
  <c r="AT119" i="11"/>
  <c r="AT120" i="11"/>
  <c r="AT121" i="11"/>
  <c r="AT122" i="11"/>
  <c r="AT123" i="11"/>
  <c r="AT124" i="11"/>
  <c r="AT125" i="11"/>
  <c r="AT126" i="11"/>
  <c r="AT127" i="11"/>
  <c r="AT128" i="11"/>
  <c r="AT129" i="11"/>
  <c r="AT130" i="11"/>
  <c r="AT131" i="11"/>
  <c r="AT132" i="11"/>
  <c r="AT133" i="11"/>
  <c r="AT134" i="11"/>
  <c r="AT135" i="11"/>
  <c r="AT136" i="11"/>
  <c r="AT137" i="11"/>
  <c r="AT138" i="11"/>
  <c r="AT139" i="11"/>
  <c r="AT140" i="11"/>
  <c r="AT141" i="11"/>
  <c r="AT142" i="11"/>
  <c r="AT143" i="11"/>
  <c r="AT144" i="11"/>
  <c r="AT145" i="11"/>
  <c r="AT146" i="11"/>
  <c r="AT147" i="11"/>
  <c r="AT148" i="11"/>
  <c r="AT149" i="11"/>
  <c r="AT150" i="11"/>
  <c r="AT151" i="11"/>
  <c r="AT152" i="11"/>
  <c r="AT153" i="11"/>
  <c r="AT154" i="11"/>
  <c r="AT155" i="11"/>
  <c r="AT156" i="11"/>
  <c r="AT157" i="11"/>
  <c r="AT158" i="11"/>
  <c r="AT159" i="11"/>
  <c r="AT160" i="11"/>
  <c r="AT161" i="11"/>
  <c r="AT162" i="11"/>
  <c r="AT163" i="11"/>
  <c r="AT164" i="11"/>
  <c r="AT165" i="11"/>
  <c r="AT166" i="11"/>
  <c r="AT167" i="11"/>
  <c r="AT168" i="11"/>
  <c r="AT169" i="11"/>
  <c r="AT170" i="11"/>
  <c r="AT171" i="11"/>
  <c r="AT172" i="11"/>
  <c r="AT173" i="11"/>
  <c r="AT174" i="11"/>
  <c r="AT175" i="11"/>
  <c r="AT176" i="11"/>
  <c r="AT177" i="11"/>
  <c r="AT178" i="11"/>
  <c r="AT179" i="11"/>
  <c r="AT180" i="11"/>
  <c r="AT181" i="11"/>
  <c r="AT182" i="11"/>
  <c r="AT183" i="11"/>
  <c r="AT184" i="11"/>
  <c r="AT185" i="11"/>
  <c r="AT186" i="11"/>
  <c r="AT187" i="11"/>
  <c r="AT188" i="11"/>
  <c r="AT189" i="11"/>
  <c r="AT190" i="11"/>
  <c r="AT191" i="11"/>
  <c r="AT192" i="11"/>
  <c r="AT193" i="11"/>
  <c r="AT194" i="11"/>
  <c r="AT195" i="11"/>
  <c r="AT196" i="11"/>
  <c r="AT197" i="11"/>
  <c r="AT198" i="11"/>
  <c r="AT199" i="11"/>
  <c r="AT200" i="11"/>
  <c r="AT201" i="11"/>
  <c r="AT202" i="11"/>
  <c r="AT203" i="11"/>
  <c r="AT204" i="11"/>
  <c r="AT205" i="11"/>
  <c r="AT206" i="11"/>
  <c r="AT207" i="11"/>
  <c r="AT208" i="11"/>
  <c r="AT209" i="11"/>
  <c r="AT210" i="11"/>
  <c r="AT211" i="11"/>
  <c r="AT212" i="11"/>
  <c r="AT213" i="11"/>
  <c r="AT214" i="11"/>
  <c r="AT215" i="11"/>
  <c r="AT216" i="11"/>
  <c r="AT217" i="11"/>
  <c r="AT218" i="11"/>
  <c r="AT219" i="11"/>
  <c r="AT220" i="11"/>
  <c r="AT221" i="11"/>
  <c r="AT222" i="11"/>
  <c r="AT223" i="11"/>
  <c r="AT224" i="11"/>
  <c r="AT225" i="11"/>
  <c r="AT226" i="11"/>
  <c r="AT227" i="11"/>
  <c r="AT228" i="11"/>
  <c r="AT229" i="11"/>
  <c r="AT230" i="11"/>
  <c r="AT231" i="11"/>
  <c r="AT232" i="11"/>
  <c r="AT233" i="11"/>
  <c r="AT234" i="11"/>
  <c r="AT235" i="11"/>
  <c r="AT236" i="11"/>
  <c r="AT237" i="11"/>
  <c r="AT238" i="11"/>
  <c r="AT239" i="11"/>
  <c r="AT240" i="11"/>
  <c r="AT241" i="11"/>
  <c r="AT242" i="11"/>
  <c r="AT243" i="11"/>
  <c r="AT244" i="11"/>
  <c r="AT245" i="11"/>
  <c r="AT246" i="11"/>
  <c r="AT247" i="11"/>
  <c r="AT248" i="11"/>
  <c r="AT249" i="11"/>
  <c r="AT250" i="11"/>
  <c r="AT251" i="11"/>
  <c r="AT252" i="11"/>
  <c r="AT253" i="11"/>
  <c r="AT254" i="11"/>
  <c r="AT255" i="11"/>
  <c r="AT256" i="11"/>
  <c r="AT257" i="11"/>
  <c r="AT258" i="11"/>
  <c r="AT259" i="11"/>
  <c r="AT260" i="11"/>
  <c r="AT261" i="11"/>
  <c r="AT262" i="11"/>
  <c r="AT263" i="11"/>
  <c r="AT264" i="11"/>
  <c r="AT265" i="11"/>
  <c r="AT266" i="11"/>
  <c r="AT267" i="11"/>
  <c r="AT268" i="11"/>
  <c r="AT269" i="11"/>
  <c r="AT270" i="11"/>
  <c r="AT271" i="11"/>
  <c r="AT272" i="11"/>
  <c r="AT273" i="11"/>
  <c r="AT274" i="11"/>
  <c r="AT275" i="11"/>
  <c r="AT276" i="11"/>
  <c r="AT277" i="11"/>
  <c r="AT278" i="11"/>
  <c r="AT279" i="11"/>
  <c r="AT280" i="11"/>
  <c r="AT281" i="11"/>
  <c r="AT282" i="11"/>
  <c r="AT283" i="11"/>
  <c r="AT284" i="11"/>
  <c r="AT285" i="11"/>
  <c r="AT286" i="11"/>
  <c r="AT287" i="11"/>
  <c r="AT288" i="11"/>
  <c r="AT289" i="11"/>
  <c r="AT290" i="11"/>
  <c r="AT291" i="11"/>
  <c r="AT292" i="11"/>
  <c r="AT293" i="11"/>
  <c r="AT294" i="11"/>
  <c r="AT295" i="11"/>
  <c r="AT296" i="11"/>
  <c r="AT297" i="11"/>
  <c r="AT298" i="11"/>
  <c r="AT299" i="11"/>
  <c r="AT300" i="11"/>
  <c r="AT301" i="11"/>
  <c r="AT302" i="11"/>
  <c r="AT303" i="11"/>
  <c r="AT304" i="11"/>
  <c r="AT305" i="11"/>
  <c r="AT306" i="11"/>
  <c r="AT307" i="11"/>
  <c r="AT308" i="11"/>
  <c r="AT309" i="11"/>
  <c r="AT310" i="11"/>
  <c r="AT311" i="11"/>
  <c r="AT312" i="11"/>
  <c r="AT313" i="11"/>
  <c r="AT314" i="11"/>
  <c r="AT315" i="11"/>
  <c r="AT316" i="11"/>
  <c r="AT317" i="11"/>
  <c r="AT318" i="11"/>
  <c r="AT319" i="11"/>
  <c r="AT320" i="11"/>
  <c r="AT321" i="11"/>
  <c r="AT322" i="11"/>
  <c r="AT323" i="11"/>
  <c r="AT324" i="11"/>
  <c r="AT325" i="11"/>
  <c r="AT326" i="11"/>
  <c r="AT327" i="11"/>
  <c r="AT328" i="11"/>
  <c r="AT329" i="11"/>
  <c r="AT330" i="11"/>
  <c r="AT331" i="11"/>
  <c r="AT332" i="11"/>
  <c r="AT333" i="11"/>
  <c r="AT334" i="11"/>
  <c r="AT335" i="11"/>
  <c r="AT336" i="11"/>
  <c r="AT337" i="11"/>
  <c r="AT338" i="11"/>
  <c r="AT339" i="11"/>
  <c r="AT340" i="11"/>
  <c r="AT341" i="11"/>
  <c r="AT342" i="11"/>
  <c r="AT343" i="11"/>
  <c r="AT344" i="11"/>
  <c r="AT345" i="11"/>
  <c r="AT346" i="11"/>
  <c r="AT347" i="11"/>
  <c r="AT348" i="11"/>
  <c r="AT349" i="11"/>
  <c r="AT350" i="11"/>
  <c r="AT351" i="11"/>
  <c r="AT352" i="11"/>
  <c r="AT353" i="11"/>
  <c r="AT354" i="11"/>
  <c r="AT355" i="11"/>
  <c r="AT356" i="11"/>
  <c r="AT357" i="11"/>
  <c r="AT358" i="11"/>
  <c r="AT359" i="11"/>
  <c r="AT360" i="11"/>
  <c r="AT361" i="11"/>
  <c r="AT362" i="11"/>
  <c r="AT363" i="11"/>
  <c r="AT364" i="11"/>
  <c r="AT365" i="11"/>
  <c r="AT366" i="11"/>
  <c r="AT367" i="11"/>
  <c r="AT368" i="11"/>
  <c r="AT369" i="11"/>
  <c r="AT370" i="11"/>
  <c r="AT371" i="11"/>
  <c r="AT372" i="11"/>
  <c r="AT373" i="11"/>
  <c r="AT374" i="11"/>
  <c r="AT375" i="11"/>
  <c r="AT376" i="11"/>
  <c r="AT377" i="11"/>
  <c r="AT378" i="11"/>
  <c r="AT379" i="11"/>
  <c r="AT380" i="11"/>
  <c r="AT381" i="11"/>
  <c r="AT382" i="11"/>
  <c r="AT383" i="11"/>
  <c r="AT384" i="11"/>
  <c r="AT385" i="11"/>
  <c r="AT386" i="11"/>
  <c r="AT387" i="11"/>
  <c r="AT388" i="11"/>
  <c r="AT389" i="11"/>
  <c r="AT390" i="11"/>
  <c r="AT391" i="11"/>
  <c r="AT392" i="11"/>
  <c r="AT393" i="11"/>
  <c r="AT394" i="11"/>
  <c r="AT395" i="11"/>
  <c r="AT396" i="11"/>
  <c r="AT397" i="11"/>
  <c r="AT398" i="11"/>
  <c r="AT399" i="11"/>
  <c r="AT400" i="11"/>
  <c r="AT401" i="11"/>
  <c r="AT402" i="11"/>
  <c r="AT403" i="11"/>
  <c r="AT404" i="11"/>
  <c r="AT405" i="11"/>
  <c r="AT406" i="11"/>
  <c r="AT407" i="11"/>
  <c r="AT408" i="11"/>
  <c r="AT409" i="11"/>
  <c r="AT410" i="11"/>
  <c r="AT411" i="11"/>
  <c r="AT412" i="11"/>
  <c r="AT413" i="11"/>
  <c r="AT414" i="11"/>
  <c r="AT415" i="11"/>
  <c r="AT416" i="11"/>
  <c r="AT417" i="11"/>
  <c r="AT418" i="11"/>
  <c r="AT419" i="11"/>
  <c r="AT420" i="11"/>
  <c r="AT421" i="11"/>
  <c r="AT422" i="11"/>
  <c r="AT423" i="11"/>
  <c r="AT424" i="11"/>
  <c r="AT425" i="11"/>
  <c r="AT426" i="11"/>
  <c r="AT427" i="11"/>
  <c r="AT428" i="11"/>
  <c r="AT429" i="11"/>
  <c r="AT430" i="11"/>
  <c r="AT431" i="11"/>
  <c r="AT432" i="11"/>
  <c r="AT433" i="11"/>
  <c r="AT434" i="11"/>
  <c r="AT435" i="11"/>
  <c r="AT436" i="11"/>
  <c r="AT437" i="11"/>
  <c r="AT438" i="11"/>
  <c r="AT439" i="11"/>
  <c r="AT440" i="11"/>
  <c r="AT441" i="11"/>
  <c r="AT442" i="11"/>
  <c r="AT443" i="11"/>
  <c r="AT444" i="11"/>
  <c r="AT445" i="11"/>
  <c r="AT446" i="11"/>
  <c r="AT447" i="11"/>
  <c r="AT448" i="11"/>
  <c r="AT449" i="11"/>
  <c r="AT450" i="11"/>
  <c r="AT451" i="11"/>
  <c r="AT452" i="11"/>
  <c r="AT453" i="11"/>
  <c r="AT454" i="11"/>
  <c r="AT455" i="11"/>
  <c r="AT456" i="11"/>
  <c r="AT457" i="11"/>
  <c r="AT458" i="11"/>
  <c r="AT459" i="11"/>
  <c r="AT460" i="11"/>
  <c r="AT461" i="11"/>
  <c r="AT462" i="11"/>
  <c r="AT463" i="11"/>
  <c r="AT464" i="11"/>
  <c r="AT465" i="11"/>
  <c r="AT466" i="11"/>
  <c r="AT467" i="11"/>
  <c r="AT468" i="11"/>
  <c r="AT469" i="11"/>
  <c r="AT470" i="11"/>
  <c r="AT471" i="11"/>
  <c r="AT472" i="11"/>
  <c r="AT473" i="11"/>
  <c r="AT474" i="11"/>
  <c r="AT475" i="11"/>
  <c r="AT476" i="11"/>
  <c r="AT477" i="11"/>
  <c r="AT478" i="11"/>
  <c r="AT479" i="11"/>
  <c r="AT480" i="11"/>
  <c r="AT481" i="11"/>
  <c r="AT482" i="11"/>
  <c r="AT483" i="11"/>
  <c r="AT484" i="11"/>
  <c r="AT485" i="11"/>
  <c r="AT486" i="11"/>
  <c r="AT487" i="11"/>
  <c r="AT488" i="11"/>
  <c r="AT489" i="11"/>
  <c r="AT490" i="11"/>
  <c r="AT491" i="11"/>
  <c r="AT492" i="11"/>
  <c r="AT493" i="11"/>
  <c r="AT494" i="11"/>
  <c r="AT495" i="11"/>
  <c r="AT496" i="11"/>
  <c r="AT497" i="11"/>
  <c r="AT498" i="11"/>
  <c r="AT499" i="11"/>
  <c r="AT500" i="11"/>
  <c r="AT501" i="11"/>
  <c r="AT502" i="11"/>
  <c r="AT503" i="11"/>
  <c r="AT504" i="11"/>
  <c r="AT505" i="11"/>
  <c r="AT506" i="11"/>
  <c r="AT507" i="11"/>
  <c r="AT508" i="11"/>
  <c r="AT509" i="11"/>
  <c r="AT510" i="11"/>
  <c r="AT511" i="11"/>
  <c r="AT12" i="11"/>
  <c r="AR12" i="11"/>
  <c r="AP12" i="11"/>
  <c r="AL12" i="11"/>
  <c r="AJ12" i="11"/>
  <c r="AB13" i="11"/>
  <c r="AB14" i="11"/>
  <c r="AB15" i="11"/>
  <c r="AB16" i="11"/>
  <c r="AB17" i="11"/>
  <c r="AB18" i="11"/>
  <c r="AB19" i="11"/>
  <c r="AB20" i="11"/>
  <c r="AB21" i="11"/>
  <c r="AB22" i="11"/>
  <c r="AB23" i="11"/>
  <c r="AB24" i="11"/>
  <c r="AB25" i="11"/>
  <c r="AB26" i="11"/>
  <c r="AB27" i="11"/>
  <c r="AB28" i="11"/>
  <c r="AB29" i="11"/>
  <c r="AB30" i="11"/>
  <c r="AB31" i="11"/>
  <c r="AB32" i="11"/>
  <c r="AB33" i="11"/>
  <c r="AB34" i="11"/>
  <c r="AB35" i="11"/>
  <c r="AB36" i="11"/>
  <c r="AB37" i="11"/>
  <c r="AB38" i="11"/>
  <c r="AB39" i="11"/>
  <c r="AB40" i="11"/>
  <c r="AB41" i="11"/>
  <c r="AB42" i="11"/>
  <c r="AB43" i="11"/>
  <c r="AB44" i="11"/>
  <c r="AB45" i="11"/>
  <c r="AB46" i="11"/>
  <c r="AB47" i="11"/>
  <c r="AB48" i="11"/>
  <c r="AB49" i="11"/>
  <c r="AB50" i="11"/>
  <c r="AB51" i="11"/>
  <c r="AB52" i="11"/>
  <c r="AB53" i="11"/>
  <c r="AB54" i="11"/>
  <c r="AB55" i="11"/>
  <c r="AB56" i="11"/>
  <c r="AB57" i="11"/>
  <c r="AB58" i="11"/>
  <c r="AB59" i="11"/>
  <c r="AB60" i="11"/>
  <c r="AB61" i="11"/>
  <c r="AB62" i="11"/>
  <c r="AB63" i="11"/>
  <c r="AB64" i="11"/>
  <c r="AB65" i="11"/>
  <c r="AB66" i="11"/>
  <c r="AB67" i="11"/>
  <c r="AB68" i="11"/>
  <c r="AB69" i="11"/>
  <c r="AB70" i="11"/>
  <c r="AB71" i="11"/>
  <c r="AB72" i="11"/>
  <c r="AB73" i="11"/>
  <c r="AB74" i="11"/>
  <c r="AB75" i="11"/>
  <c r="AB76" i="11"/>
  <c r="AB77" i="11"/>
  <c r="AB78" i="11"/>
  <c r="AB79" i="11"/>
  <c r="AB80" i="11"/>
  <c r="AB81" i="11"/>
  <c r="AB82" i="11"/>
  <c r="AB83" i="11"/>
  <c r="AB84" i="11"/>
  <c r="AB85" i="11"/>
  <c r="AB86" i="11"/>
  <c r="AB87" i="11"/>
  <c r="AB88" i="11"/>
  <c r="AB89" i="11"/>
  <c r="AB90" i="11"/>
  <c r="AB91" i="11"/>
  <c r="AB92" i="11"/>
  <c r="AB93" i="11"/>
  <c r="AB94" i="11"/>
  <c r="AB95" i="11"/>
  <c r="AB96" i="11"/>
  <c r="AB97" i="11"/>
  <c r="AB98" i="11"/>
  <c r="AB99" i="11"/>
  <c r="AB100" i="11"/>
  <c r="AB101" i="11"/>
  <c r="AB102" i="11"/>
  <c r="AB103" i="11"/>
  <c r="AB104" i="11"/>
  <c r="AB105" i="11"/>
  <c r="AB106" i="11"/>
  <c r="AB107" i="11"/>
  <c r="AB108" i="11"/>
  <c r="AB109" i="11"/>
  <c r="AB110" i="11"/>
  <c r="AB111" i="11"/>
  <c r="AB112" i="11"/>
  <c r="AB113" i="11"/>
  <c r="AB114" i="11"/>
  <c r="AB115" i="11"/>
  <c r="AB116" i="11"/>
  <c r="AB117" i="11"/>
  <c r="AB118" i="11"/>
  <c r="AB119" i="11"/>
  <c r="AB120" i="11"/>
  <c r="AB121" i="11"/>
  <c r="AB122" i="11"/>
  <c r="AB123" i="11"/>
  <c r="AB124" i="11"/>
  <c r="AB125" i="11"/>
  <c r="AB126" i="11"/>
  <c r="AB127" i="11"/>
  <c r="AB128" i="11"/>
  <c r="AB129" i="11"/>
  <c r="AB130" i="11"/>
  <c r="AB131" i="11"/>
  <c r="AB132" i="11"/>
  <c r="AB133" i="11"/>
  <c r="AB134" i="11"/>
  <c r="AB135" i="11"/>
  <c r="AB136" i="11"/>
  <c r="AB137" i="11"/>
  <c r="AB138" i="11"/>
  <c r="AB139" i="11"/>
  <c r="AB140" i="11"/>
  <c r="AB141" i="11"/>
  <c r="AB142" i="11"/>
  <c r="AB143" i="11"/>
  <c r="AB144" i="11"/>
  <c r="AB145" i="11"/>
  <c r="AB146" i="11"/>
  <c r="AB147" i="11"/>
  <c r="AB148" i="11"/>
  <c r="AB149" i="11"/>
  <c r="AB150" i="11"/>
  <c r="AB151" i="11"/>
  <c r="AB152" i="11"/>
  <c r="AB153" i="11"/>
  <c r="AB154" i="11"/>
  <c r="AB155" i="11"/>
  <c r="AB156" i="11"/>
  <c r="AB157" i="11"/>
  <c r="AB158" i="11"/>
  <c r="AB159" i="11"/>
  <c r="AB160" i="11"/>
  <c r="AB161" i="11"/>
  <c r="AB162" i="11"/>
  <c r="AB163" i="11"/>
  <c r="AB164" i="11"/>
  <c r="AB165" i="11"/>
  <c r="AB166" i="11"/>
  <c r="AB167" i="11"/>
  <c r="AB168" i="11"/>
  <c r="AB169" i="11"/>
  <c r="AB170" i="11"/>
  <c r="AB171" i="11"/>
  <c r="AB172" i="11"/>
  <c r="AB173" i="11"/>
  <c r="AB174" i="11"/>
  <c r="AB175" i="11"/>
  <c r="AB176" i="11"/>
  <c r="AB177" i="11"/>
  <c r="AB178" i="11"/>
  <c r="AB179" i="11"/>
  <c r="AB180" i="11"/>
  <c r="AB181" i="11"/>
  <c r="AB182" i="11"/>
  <c r="AB183" i="11"/>
  <c r="AB184" i="11"/>
  <c r="AB185" i="11"/>
  <c r="AB186" i="11"/>
  <c r="AB187" i="11"/>
  <c r="AB188" i="11"/>
  <c r="AB189" i="11"/>
  <c r="AB190" i="11"/>
  <c r="AB191" i="11"/>
  <c r="AB192" i="11"/>
  <c r="AB193" i="11"/>
  <c r="AB194" i="11"/>
  <c r="AB195" i="11"/>
  <c r="AB196" i="11"/>
  <c r="AB197" i="11"/>
  <c r="AB198" i="11"/>
  <c r="AB199" i="11"/>
  <c r="AB200" i="11"/>
  <c r="AB201" i="11"/>
  <c r="AB202" i="11"/>
  <c r="AB203" i="11"/>
  <c r="AB204" i="11"/>
  <c r="AB205" i="11"/>
  <c r="AB206" i="11"/>
  <c r="AB207" i="11"/>
  <c r="AB208" i="11"/>
  <c r="AB209" i="11"/>
  <c r="AB210" i="11"/>
  <c r="AB211" i="11"/>
  <c r="AB212" i="11"/>
  <c r="AB213" i="11"/>
  <c r="AB214" i="11"/>
  <c r="AB215" i="11"/>
  <c r="AB216" i="11"/>
  <c r="AB217" i="11"/>
  <c r="AB218" i="11"/>
  <c r="AB219" i="11"/>
  <c r="AB220" i="11"/>
  <c r="AB221" i="11"/>
  <c r="AB222" i="11"/>
  <c r="AB223" i="11"/>
  <c r="AB224" i="11"/>
  <c r="AB225" i="11"/>
  <c r="AB226" i="11"/>
  <c r="AB227" i="11"/>
  <c r="AB228" i="11"/>
  <c r="AB229" i="11"/>
  <c r="AB230" i="11"/>
  <c r="AB231" i="11"/>
  <c r="AB232" i="11"/>
  <c r="AB233" i="11"/>
  <c r="AB234" i="11"/>
  <c r="AB235" i="11"/>
  <c r="AB236" i="11"/>
  <c r="AB237" i="11"/>
  <c r="AB238" i="11"/>
  <c r="AB239" i="11"/>
  <c r="AB240" i="11"/>
  <c r="AB241" i="11"/>
  <c r="AB242" i="11"/>
  <c r="AB243" i="11"/>
  <c r="AB244" i="11"/>
  <c r="AB245" i="11"/>
  <c r="AB246" i="11"/>
  <c r="AB247" i="11"/>
  <c r="AB248" i="11"/>
  <c r="AB249" i="11"/>
  <c r="AB250" i="11"/>
  <c r="AB251" i="11"/>
  <c r="AB252" i="11"/>
  <c r="AB253" i="11"/>
  <c r="AB254" i="11"/>
  <c r="AB255" i="11"/>
  <c r="AB256" i="11"/>
  <c r="AB257" i="11"/>
  <c r="AB258" i="11"/>
  <c r="AB259" i="11"/>
  <c r="AB260" i="11"/>
  <c r="AB261" i="11"/>
  <c r="AB262" i="11"/>
  <c r="AB263" i="11"/>
  <c r="AB264" i="11"/>
  <c r="AB265" i="11"/>
  <c r="AB266" i="11"/>
  <c r="AB267" i="11"/>
  <c r="AB268" i="11"/>
  <c r="AB269" i="11"/>
  <c r="AB270" i="11"/>
  <c r="AB271" i="11"/>
  <c r="AB272" i="11"/>
  <c r="AB273" i="11"/>
  <c r="AB274" i="11"/>
  <c r="AB275" i="11"/>
  <c r="AB276" i="11"/>
  <c r="AB277" i="11"/>
  <c r="AB278" i="11"/>
  <c r="AB279" i="11"/>
  <c r="AB280" i="11"/>
  <c r="AB281" i="11"/>
  <c r="AB282" i="11"/>
  <c r="AB283" i="11"/>
  <c r="AB284" i="11"/>
  <c r="AB285" i="11"/>
  <c r="AB286" i="11"/>
  <c r="AB287" i="11"/>
  <c r="AB288" i="11"/>
  <c r="AB289" i="11"/>
  <c r="AB290" i="11"/>
  <c r="AB291" i="11"/>
  <c r="AB292" i="11"/>
  <c r="AB293" i="11"/>
  <c r="AB294" i="11"/>
  <c r="AB295" i="11"/>
  <c r="AB296" i="11"/>
  <c r="AB297" i="11"/>
  <c r="AB298" i="11"/>
  <c r="AB299" i="11"/>
  <c r="AB300" i="11"/>
  <c r="AB301" i="11"/>
  <c r="AB302" i="11"/>
  <c r="AB303" i="11"/>
  <c r="AB304" i="11"/>
  <c r="AB305" i="11"/>
  <c r="AB306" i="11"/>
  <c r="AB307" i="11"/>
  <c r="AB308" i="11"/>
  <c r="AB309" i="11"/>
  <c r="AB310" i="11"/>
  <c r="AB311" i="11"/>
  <c r="AB312" i="11"/>
  <c r="AB313" i="11"/>
  <c r="AB314" i="11"/>
  <c r="AB315" i="11"/>
  <c r="AB316" i="11"/>
  <c r="AB317" i="11"/>
  <c r="AB318" i="11"/>
  <c r="AB319" i="11"/>
  <c r="AB320" i="11"/>
  <c r="AB321" i="11"/>
  <c r="AB322" i="11"/>
  <c r="AB323" i="11"/>
  <c r="AB324" i="11"/>
  <c r="AB325" i="11"/>
  <c r="AB326" i="11"/>
  <c r="AB327" i="11"/>
  <c r="AB328" i="11"/>
  <c r="AB329" i="11"/>
  <c r="AB330" i="11"/>
  <c r="AB331" i="11"/>
  <c r="AB332" i="11"/>
  <c r="AB333" i="11"/>
  <c r="AB334" i="11"/>
  <c r="AB335" i="11"/>
  <c r="AB336" i="11"/>
  <c r="AB337" i="11"/>
  <c r="AB338" i="11"/>
  <c r="AB339" i="11"/>
  <c r="AB340" i="11"/>
  <c r="AB341" i="11"/>
  <c r="AB342" i="11"/>
  <c r="AB343" i="11"/>
  <c r="AB344" i="11"/>
  <c r="AB345" i="11"/>
  <c r="AB346" i="11"/>
  <c r="AB347" i="11"/>
  <c r="AB348" i="11"/>
  <c r="AB349" i="11"/>
  <c r="AB350" i="11"/>
  <c r="AB351" i="11"/>
  <c r="AB352" i="11"/>
  <c r="AB353" i="11"/>
  <c r="AB354" i="11"/>
  <c r="AB355" i="11"/>
  <c r="AB356" i="11"/>
  <c r="AB357" i="11"/>
  <c r="AB358" i="11"/>
  <c r="AB359" i="11"/>
  <c r="AB360" i="11"/>
  <c r="AB361" i="11"/>
  <c r="AB362" i="11"/>
  <c r="AB363" i="11"/>
  <c r="AB364" i="11"/>
  <c r="AB365" i="11"/>
  <c r="AB366" i="11"/>
  <c r="AB367" i="11"/>
  <c r="AB368" i="11"/>
  <c r="AB369" i="11"/>
  <c r="AB370" i="11"/>
  <c r="AB371" i="11"/>
  <c r="AB372" i="11"/>
  <c r="AB373" i="11"/>
  <c r="AB374" i="11"/>
  <c r="AB375" i="11"/>
  <c r="AB376" i="11"/>
  <c r="AB377" i="11"/>
  <c r="AB378" i="11"/>
  <c r="AB379" i="11"/>
  <c r="AB380" i="11"/>
  <c r="AB381" i="11"/>
  <c r="AB382" i="11"/>
  <c r="AB383" i="11"/>
  <c r="AB384" i="11"/>
  <c r="AB385" i="11"/>
  <c r="AB386" i="11"/>
  <c r="AB387" i="11"/>
  <c r="AB388" i="11"/>
  <c r="AB389" i="11"/>
  <c r="AB390" i="11"/>
  <c r="AB391" i="11"/>
  <c r="AB392" i="11"/>
  <c r="AB393" i="11"/>
  <c r="AB394" i="11"/>
  <c r="AB395" i="11"/>
  <c r="AB396" i="11"/>
  <c r="AB397" i="11"/>
  <c r="AB398" i="11"/>
  <c r="AB399" i="11"/>
  <c r="AB400" i="11"/>
  <c r="AB401" i="11"/>
  <c r="AB402" i="11"/>
  <c r="AB403" i="11"/>
  <c r="AB404" i="11"/>
  <c r="AB405" i="11"/>
  <c r="AB406" i="11"/>
  <c r="AB407" i="11"/>
  <c r="AB408" i="11"/>
  <c r="AB409" i="11"/>
  <c r="AB410" i="11"/>
  <c r="AB411" i="11"/>
  <c r="AB412" i="11"/>
  <c r="AB413" i="11"/>
  <c r="AB414" i="11"/>
  <c r="AB415" i="11"/>
  <c r="AB416" i="11"/>
  <c r="AB417" i="11"/>
  <c r="AB418" i="11"/>
  <c r="AB419" i="11"/>
  <c r="AB420" i="11"/>
  <c r="AB421" i="11"/>
  <c r="AB422" i="11"/>
  <c r="AB423" i="11"/>
  <c r="AB424" i="11"/>
  <c r="AB425" i="11"/>
  <c r="AB426" i="11"/>
  <c r="AB427" i="11"/>
  <c r="AB428" i="11"/>
  <c r="AB429" i="11"/>
  <c r="AB430" i="11"/>
  <c r="AB431" i="11"/>
  <c r="AB432" i="11"/>
  <c r="AB433" i="11"/>
  <c r="AB434" i="11"/>
  <c r="AB435" i="11"/>
  <c r="AB436" i="11"/>
  <c r="AB437" i="11"/>
  <c r="AB438" i="11"/>
  <c r="AB439" i="11"/>
  <c r="AB440" i="11"/>
  <c r="AB441" i="11"/>
  <c r="AB442" i="11"/>
  <c r="AB443" i="11"/>
  <c r="AB444" i="11"/>
  <c r="AB445" i="11"/>
  <c r="AB446" i="11"/>
  <c r="AB447" i="11"/>
  <c r="AB448" i="11"/>
  <c r="AB449" i="11"/>
  <c r="AB450" i="11"/>
  <c r="AB451" i="11"/>
  <c r="AB452" i="11"/>
  <c r="AB453" i="11"/>
  <c r="AB454" i="11"/>
  <c r="AB455" i="11"/>
  <c r="AB456" i="11"/>
  <c r="AB457" i="11"/>
  <c r="AB458" i="11"/>
  <c r="AB459" i="11"/>
  <c r="AB460" i="11"/>
  <c r="AB461" i="11"/>
  <c r="AB462" i="11"/>
  <c r="AB463" i="11"/>
  <c r="AB464" i="11"/>
  <c r="AB465" i="11"/>
  <c r="AB466" i="11"/>
  <c r="AB467" i="11"/>
  <c r="AB468" i="11"/>
  <c r="AB469" i="11"/>
  <c r="AB470" i="11"/>
  <c r="AB471" i="11"/>
  <c r="AB472" i="11"/>
  <c r="AB473" i="11"/>
  <c r="AB474" i="11"/>
  <c r="AB475" i="11"/>
  <c r="AB476" i="11"/>
  <c r="AB477" i="11"/>
  <c r="AB478" i="11"/>
  <c r="AB479" i="11"/>
  <c r="AB480" i="11"/>
  <c r="AB481" i="11"/>
  <c r="AB482" i="11"/>
  <c r="AB483" i="11"/>
  <c r="AB484" i="11"/>
  <c r="AB485" i="11"/>
  <c r="AB486" i="11"/>
  <c r="AB487" i="11"/>
  <c r="AB488" i="11"/>
  <c r="AB489" i="11"/>
  <c r="AB490" i="11"/>
  <c r="AB491" i="11"/>
  <c r="AB492" i="11"/>
  <c r="AB493" i="11"/>
  <c r="AB494" i="11"/>
  <c r="AB495" i="11"/>
  <c r="AB496" i="11"/>
  <c r="AB497" i="11"/>
  <c r="AB498" i="11"/>
  <c r="AB499" i="11"/>
  <c r="AB500" i="11"/>
  <c r="AB501" i="11"/>
  <c r="AB502" i="11"/>
  <c r="AB503" i="11"/>
  <c r="AB504" i="11"/>
  <c r="AB505" i="11"/>
  <c r="AB506" i="11"/>
  <c r="AB507" i="11"/>
  <c r="AB508" i="11"/>
  <c r="AB509" i="11"/>
  <c r="AB510" i="11"/>
  <c r="AB511" i="11"/>
  <c r="U13" i="11"/>
  <c r="V13" i="11"/>
  <c r="W13" i="11"/>
  <c r="X13" i="11"/>
  <c r="Y13" i="11"/>
  <c r="Z13" i="11"/>
  <c r="U14" i="11"/>
  <c r="V14" i="11"/>
  <c r="W14" i="11"/>
  <c r="X14" i="11"/>
  <c r="Y14" i="11"/>
  <c r="Z14" i="11"/>
  <c r="U15" i="11"/>
  <c r="V15" i="11"/>
  <c r="W15" i="11"/>
  <c r="X15" i="11"/>
  <c r="Y15" i="11"/>
  <c r="Z15" i="11"/>
  <c r="U16" i="11"/>
  <c r="V16" i="11"/>
  <c r="W16" i="11"/>
  <c r="X16" i="11"/>
  <c r="Y16" i="11"/>
  <c r="Z16" i="11"/>
  <c r="U17" i="11"/>
  <c r="V17" i="11"/>
  <c r="W17" i="11"/>
  <c r="X17" i="11"/>
  <c r="Y17" i="11"/>
  <c r="Z17" i="11"/>
  <c r="U18" i="11"/>
  <c r="V18" i="11"/>
  <c r="W18" i="11"/>
  <c r="X18" i="11"/>
  <c r="Y18" i="11"/>
  <c r="Z18" i="11"/>
  <c r="U19" i="11"/>
  <c r="V19" i="11"/>
  <c r="W19" i="11"/>
  <c r="X19" i="11"/>
  <c r="Y19" i="11"/>
  <c r="Z19" i="11"/>
  <c r="U20" i="11"/>
  <c r="V20" i="11"/>
  <c r="W20" i="11"/>
  <c r="X20" i="11"/>
  <c r="Y20" i="11"/>
  <c r="Z20" i="11"/>
  <c r="U21" i="11"/>
  <c r="V21" i="11"/>
  <c r="W21" i="11"/>
  <c r="X21" i="11"/>
  <c r="Y21" i="11"/>
  <c r="Z21" i="11"/>
  <c r="U22" i="11"/>
  <c r="V22" i="11"/>
  <c r="W22" i="11"/>
  <c r="X22" i="11"/>
  <c r="Y22" i="11"/>
  <c r="Z22" i="11"/>
  <c r="U23" i="11"/>
  <c r="V23" i="11"/>
  <c r="W23" i="11"/>
  <c r="X23" i="11"/>
  <c r="Y23" i="11"/>
  <c r="Z23" i="11"/>
  <c r="U24" i="11"/>
  <c r="V24" i="11"/>
  <c r="W24" i="11"/>
  <c r="X24" i="11"/>
  <c r="Y24" i="11"/>
  <c r="Z24" i="11"/>
  <c r="U25" i="11"/>
  <c r="V25" i="11"/>
  <c r="W25" i="11"/>
  <c r="X25" i="11"/>
  <c r="Y25" i="11"/>
  <c r="Z25" i="11"/>
  <c r="U26" i="11"/>
  <c r="V26" i="11"/>
  <c r="W26" i="11"/>
  <c r="X26" i="11"/>
  <c r="Y26" i="11"/>
  <c r="Z26" i="11"/>
  <c r="U27" i="11"/>
  <c r="V27" i="11"/>
  <c r="W27" i="11"/>
  <c r="X27" i="11"/>
  <c r="Y27" i="11"/>
  <c r="Z27" i="11"/>
  <c r="U28" i="11"/>
  <c r="V28" i="11"/>
  <c r="W28" i="11"/>
  <c r="X28" i="11"/>
  <c r="Y28" i="11"/>
  <c r="Z28" i="11"/>
  <c r="U29" i="11"/>
  <c r="V29" i="11"/>
  <c r="W29" i="11"/>
  <c r="X29" i="11"/>
  <c r="Y29" i="11"/>
  <c r="Z29" i="11"/>
  <c r="U30" i="11"/>
  <c r="V30" i="11"/>
  <c r="W30" i="11"/>
  <c r="X30" i="11"/>
  <c r="Y30" i="11"/>
  <c r="Z30" i="11"/>
  <c r="U31" i="11"/>
  <c r="V31" i="11"/>
  <c r="W31" i="11"/>
  <c r="X31" i="11"/>
  <c r="Y31" i="11"/>
  <c r="Z31" i="11"/>
  <c r="U32" i="11"/>
  <c r="V32" i="11"/>
  <c r="W32" i="11"/>
  <c r="X32" i="11"/>
  <c r="Y32" i="11"/>
  <c r="Z32" i="11"/>
  <c r="U33" i="11"/>
  <c r="V33" i="11"/>
  <c r="W33" i="11"/>
  <c r="X33" i="11"/>
  <c r="Y33" i="11"/>
  <c r="Z33" i="11"/>
  <c r="U34" i="11"/>
  <c r="V34" i="11"/>
  <c r="W34" i="11"/>
  <c r="X34" i="11"/>
  <c r="Y34" i="11"/>
  <c r="Z34" i="11"/>
  <c r="U35" i="11"/>
  <c r="V35" i="11"/>
  <c r="W35" i="11"/>
  <c r="X35" i="11"/>
  <c r="Y35" i="11"/>
  <c r="Z35" i="11"/>
  <c r="U36" i="11"/>
  <c r="V36" i="11"/>
  <c r="W36" i="11"/>
  <c r="X36" i="11"/>
  <c r="Y36" i="11"/>
  <c r="Z36" i="11"/>
  <c r="U37" i="11"/>
  <c r="V37" i="11"/>
  <c r="W37" i="11"/>
  <c r="X37" i="11"/>
  <c r="Y37" i="11"/>
  <c r="Z37" i="11"/>
  <c r="U38" i="11"/>
  <c r="V38" i="11"/>
  <c r="W38" i="11"/>
  <c r="X38" i="11"/>
  <c r="Y38" i="11"/>
  <c r="Z38" i="11"/>
  <c r="U39" i="11"/>
  <c r="V39" i="11"/>
  <c r="W39" i="11"/>
  <c r="X39" i="11"/>
  <c r="Y39" i="11"/>
  <c r="Z39" i="11"/>
  <c r="U40" i="11"/>
  <c r="V40" i="11"/>
  <c r="W40" i="11"/>
  <c r="X40" i="11"/>
  <c r="Y40" i="11"/>
  <c r="Z40" i="11"/>
  <c r="U41" i="11"/>
  <c r="V41" i="11"/>
  <c r="W41" i="11"/>
  <c r="X41" i="11"/>
  <c r="Y41" i="11"/>
  <c r="Z41" i="11"/>
  <c r="U42" i="11"/>
  <c r="V42" i="11"/>
  <c r="W42" i="11"/>
  <c r="X42" i="11"/>
  <c r="Y42" i="11"/>
  <c r="Z42" i="11"/>
  <c r="U43" i="11"/>
  <c r="V43" i="11"/>
  <c r="W43" i="11"/>
  <c r="X43" i="11"/>
  <c r="Y43" i="11"/>
  <c r="Z43" i="11"/>
  <c r="U44" i="11"/>
  <c r="V44" i="11"/>
  <c r="W44" i="11"/>
  <c r="X44" i="11"/>
  <c r="Y44" i="11"/>
  <c r="Z44" i="11"/>
  <c r="U45" i="11"/>
  <c r="V45" i="11"/>
  <c r="W45" i="11"/>
  <c r="X45" i="11"/>
  <c r="Y45" i="11"/>
  <c r="Z45" i="11"/>
  <c r="U46" i="11"/>
  <c r="V46" i="11"/>
  <c r="W46" i="11"/>
  <c r="X46" i="11"/>
  <c r="Y46" i="11"/>
  <c r="Z46" i="11"/>
  <c r="U47" i="11"/>
  <c r="V47" i="11"/>
  <c r="W47" i="11"/>
  <c r="X47" i="11"/>
  <c r="Y47" i="11"/>
  <c r="Z47" i="11"/>
  <c r="U48" i="11"/>
  <c r="V48" i="11"/>
  <c r="W48" i="11"/>
  <c r="X48" i="11"/>
  <c r="Y48" i="11"/>
  <c r="Z48" i="11"/>
  <c r="U49" i="11"/>
  <c r="V49" i="11"/>
  <c r="W49" i="11"/>
  <c r="X49" i="11"/>
  <c r="Y49" i="11"/>
  <c r="Z49" i="11"/>
  <c r="U50" i="11"/>
  <c r="V50" i="11"/>
  <c r="W50" i="11"/>
  <c r="X50" i="11"/>
  <c r="Y50" i="11"/>
  <c r="Z50" i="11"/>
  <c r="U51" i="11"/>
  <c r="V51" i="11"/>
  <c r="W51" i="11"/>
  <c r="X51" i="11"/>
  <c r="Y51" i="11"/>
  <c r="Z51" i="11"/>
  <c r="U52" i="11"/>
  <c r="V52" i="11"/>
  <c r="W52" i="11"/>
  <c r="X52" i="11"/>
  <c r="Y52" i="11"/>
  <c r="Z52" i="11"/>
  <c r="U53" i="11"/>
  <c r="V53" i="11"/>
  <c r="W53" i="11"/>
  <c r="X53" i="11"/>
  <c r="Y53" i="11"/>
  <c r="Z53" i="11"/>
  <c r="U54" i="11"/>
  <c r="V54" i="11"/>
  <c r="W54" i="11"/>
  <c r="X54" i="11"/>
  <c r="Y54" i="11"/>
  <c r="Z54" i="11"/>
  <c r="U55" i="11"/>
  <c r="V55" i="11"/>
  <c r="W55" i="11"/>
  <c r="X55" i="11"/>
  <c r="Y55" i="11"/>
  <c r="Z55" i="11"/>
  <c r="U56" i="11"/>
  <c r="V56" i="11"/>
  <c r="W56" i="11"/>
  <c r="X56" i="11"/>
  <c r="Y56" i="11"/>
  <c r="Z56" i="11"/>
  <c r="U57" i="11"/>
  <c r="V57" i="11"/>
  <c r="W57" i="11"/>
  <c r="X57" i="11"/>
  <c r="Y57" i="11"/>
  <c r="Z57" i="11"/>
  <c r="U58" i="11"/>
  <c r="V58" i="11"/>
  <c r="W58" i="11"/>
  <c r="X58" i="11"/>
  <c r="Y58" i="11"/>
  <c r="Z58" i="11"/>
  <c r="U59" i="11"/>
  <c r="V59" i="11"/>
  <c r="W59" i="11"/>
  <c r="X59" i="11"/>
  <c r="Y59" i="11"/>
  <c r="Z59" i="11"/>
  <c r="U60" i="11"/>
  <c r="V60" i="11"/>
  <c r="W60" i="11"/>
  <c r="X60" i="11"/>
  <c r="Y60" i="11"/>
  <c r="Z60" i="11"/>
  <c r="U61" i="11"/>
  <c r="V61" i="11"/>
  <c r="W61" i="11"/>
  <c r="X61" i="11"/>
  <c r="Y61" i="11"/>
  <c r="Z61" i="11"/>
  <c r="U62" i="11"/>
  <c r="V62" i="11"/>
  <c r="W62" i="11"/>
  <c r="X62" i="11"/>
  <c r="Y62" i="11"/>
  <c r="Z62" i="11"/>
  <c r="U63" i="11"/>
  <c r="V63" i="11"/>
  <c r="W63" i="11"/>
  <c r="X63" i="11"/>
  <c r="Y63" i="11"/>
  <c r="Z63" i="11"/>
  <c r="U64" i="11"/>
  <c r="V64" i="11"/>
  <c r="W64" i="11"/>
  <c r="X64" i="11"/>
  <c r="Y64" i="11"/>
  <c r="Z64" i="11"/>
  <c r="U65" i="11"/>
  <c r="V65" i="11"/>
  <c r="W65" i="11"/>
  <c r="X65" i="11"/>
  <c r="Y65" i="11"/>
  <c r="Z65" i="11"/>
  <c r="U66" i="11"/>
  <c r="V66" i="11"/>
  <c r="W66" i="11"/>
  <c r="X66" i="11"/>
  <c r="Y66" i="11"/>
  <c r="Z66" i="11"/>
  <c r="U67" i="11"/>
  <c r="V67" i="11"/>
  <c r="W67" i="11"/>
  <c r="X67" i="11"/>
  <c r="Y67" i="11"/>
  <c r="Z67" i="11"/>
  <c r="U68" i="11"/>
  <c r="V68" i="11"/>
  <c r="W68" i="11"/>
  <c r="X68" i="11"/>
  <c r="Y68" i="11"/>
  <c r="Z68" i="11"/>
  <c r="U69" i="11"/>
  <c r="V69" i="11"/>
  <c r="W69" i="11"/>
  <c r="X69" i="11"/>
  <c r="Y69" i="11"/>
  <c r="Z69" i="11"/>
  <c r="U70" i="11"/>
  <c r="V70" i="11"/>
  <c r="W70" i="11"/>
  <c r="X70" i="11"/>
  <c r="Y70" i="11"/>
  <c r="Z70" i="11"/>
  <c r="U71" i="11"/>
  <c r="V71" i="11"/>
  <c r="W71" i="11"/>
  <c r="X71" i="11"/>
  <c r="Y71" i="11"/>
  <c r="Z71" i="11"/>
  <c r="U72" i="11"/>
  <c r="V72" i="11"/>
  <c r="W72" i="11"/>
  <c r="X72" i="11"/>
  <c r="Y72" i="11"/>
  <c r="Z72" i="11"/>
  <c r="U73" i="11"/>
  <c r="V73" i="11"/>
  <c r="W73" i="11"/>
  <c r="X73" i="11"/>
  <c r="Y73" i="11"/>
  <c r="Z73" i="11"/>
  <c r="U74" i="11"/>
  <c r="V74" i="11"/>
  <c r="W74" i="11"/>
  <c r="X74" i="11"/>
  <c r="Y74" i="11"/>
  <c r="Z74" i="11"/>
  <c r="U75" i="11"/>
  <c r="V75" i="11"/>
  <c r="W75" i="11"/>
  <c r="X75" i="11"/>
  <c r="Y75" i="11"/>
  <c r="Z75" i="11"/>
  <c r="U76" i="11"/>
  <c r="V76" i="11"/>
  <c r="W76" i="11"/>
  <c r="X76" i="11"/>
  <c r="Y76" i="11"/>
  <c r="Z76" i="11"/>
  <c r="U77" i="11"/>
  <c r="V77" i="11"/>
  <c r="W77" i="11"/>
  <c r="X77" i="11"/>
  <c r="Y77" i="11"/>
  <c r="Z77" i="11"/>
  <c r="U78" i="11"/>
  <c r="V78" i="11"/>
  <c r="W78" i="11"/>
  <c r="X78" i="11"/>
  <c r="Y78" i="11"/>
  <c r="Z78" i="11"/>
  <c r="U79" i="11"/>
  <c r="V79" i="11"/>
  <c r="W79" i="11"/>
  <c r="X79" i="11"/>
  <c r="Y79" i="11"/>
  <c r="Z79" i="11"/>
  <c r="U80" i="11"/>
  <c r="V80" i="11"/>
  <c r="W80" i="11"/>
  <c r="X80" i="11"/>
  <c r="Y80" i="11"/>
  <c r="Z80" i="11"/>
  <c r="U81" i="11"/>
  <c r="V81" i="11"/>
  <c r="W81" i="11"/>
  <c r="X81" i="11"/>
  <c r="Y81" i="11"/>
  <c r="Z81" i="11"/>
  <c r="U82" i="11"/>
  <c r="V82" i="11"/>
  <c r="W82" i="11"/>
  <c r="X82" i="11"/>
  <c r="Y82" i="11"/>
  <c r="Z82" i="11"/>
  <c r="U83" i="11"/>
  <c r="V83" i="11"/>
  <c r="W83" i="11"/>
  <c r="X83" i="11"/>
  <c r="Y83" i="11"/>
  <c r="Z83" i="11"/>
  <c r="U84" i="11"/>
  <c r="V84" i="11"/>
  <c r="W84" i="11"/>
  <c r="X84" i="11"/>
  <c r="Y84" i="11"/>
  <c r="Z84" i="11"/>
  <c r="U85" i="11"/>
  <c r="V85" i="11"/>
  <c r="W85" i="11"/>
  <c r="X85" i="11"/>
  <c r="Y85" i="11"/>
  <c r="Z85" i="11"/>
  <c r="U86" i="11"/>
  <c r="V86" i="11"/>
  <c r="W86" i="11"/>
  <c r="X86" i="11"/>
  <c r="Y86" i="11"/>
  <c r="Z86" i="11"/>
  <c r="U87" i="11"/>
  <c r="V87" i="11"/>
  <c r="W87" i="11"/>
  <c r="X87" i="11"/>
  <c r="Y87" i="11"/>
  <c r="Z87" i="11"/>
  <c r="U88" i="11"/>
  <c r="V88" i="11"/>
  <c r="W88" i="11"/>
  <c r="X88" i="11"/>
  <c r="Y88" i="11"/>
  <c r="Z88" i="11"/>
  <c r="U89" i="11"/>
  <c r="V89" i="11"/>
  <c r="W89" i="11"/>
  <c r="X89" i="11"/>
  <c r="Y89" i="11"/>
  <c r="Z89" i="11"/>
  <c r="U90" i="11"/>
  <c r="V90" i="11"/>
  <c r="W90" i="11"/>
  <c r="X90" i="11"/>
  <c r="Y90" i="11"/>
  <c r="Z90" i="11"/>
  <c r="U91" i="11"/>
  <c r="V91" i="11"/>
  <c r="W91" i="11"/>
  <c r="X91" i="11"/>
  <c r="Y91" i="11"/>
  <c r="Z91" i="11"/>
  <c r="U92" i="11"/>
  <c r="V92" i="11"/>
  <c r="W92" i="11"/>
  <c r="X92" i="11"/>
  <c r="Y92" i="11"/>
  <c r="Z92" i="11"/>
  <c r="U93" i="11"/>
  <c r="V93" i="11"/>
  <c r="W93" i="11"/>
  <c r="X93" i="11"/>
  <c r="Y93" i="11"/>
  <c r="Z93" i="11"/>
  <c r="U94" i="11"/>
  <c r="V94" i="11"/>
  <c r="W94" i="11"/>
  <c r="X94" i="11"/>
  <c r="Y94" i="11"/>
  <c r="Z94" i="11"/>
  <c r="U95" i="11"/>
  <c r="V95" i="11"/>
  <c r="W95" i="11"/>
  <c r="X95" i="11"/>
  <c r="Y95" i="11"/>
  <c r="Z95" i="11"/>
  <c r="U96" i="11"/>
  <c r="V96" i="11"/>
  <c r="W96" i="11"/>
  <c r="X96" i="11"/>
  <c r="Y96" i="11"/>
  <c r="Z96" i="11"/>
  <c r="U97" i="11"/>
  <c r="V97" i="11"/>
  <c r="W97" i="11"/>
  <c r="X97" i="11"/>
  <c r="Y97" i="11"/>
  <c r="Z97" i="11"/>
  <c r="U98" i="11"/>
  <c r="V98" i="11"/>
  <c r="W98" i="11"/>
  <c r="X98" i="11"/>
  <c r="Y98" i="11"/>
  <c r="Z98" i="11"/>
  <c r="U99" i="11"/>
  <c r="V99" i="11"/>
  <c r="W99" i="11"/>
  <c r="X99" i="11"/>
  <c r="Y99" i="11"/>
  <c r="Z99" i="11"/>
  <c r="U100" i="11"/>
  <c r="V100" i="11"/>
  <c r="W100" i="11"/>
  <c r="X100" i="11"/>
  <c r="Y100" i="11"/>
  <c r="Z100" i="11"/>
  <c r="U101" i="11"/>
  <c r="V101" i="11"/>
  <c r="W101" i="11"/>
  <c r="X101" i="11"/>
  <c r="Y101" i="11"/>
  <c r="Z101" i="11"/>
  <c r="U102" i="11"/>
  <c r="V102" i="11"/>
  <c r="W102" i="11"/>
  <c r="X102" i="11"/>
  <c r="Y102" i="11"/>
  <c r="Z102" i="11"/>
  <c r="U103" i="11"/>
  <c r="V103" i="11"/>
  <c r="W103" i="11"/>
  <c r="X103" i="11"/>
  <c r="Y103" i="11"/>
  <c r="Z103" i="11"/>
  <c r="U104" i="11"/>
  <c r="V104" i="11"/>
  <c r="W104" i="11"/>
  <c r="X104" i="11"/>
  <c r="Y104" i="11"/>
  <c r="Z104" i="11"/>
  <c r="U105" i="11"/>
  <c r="V105" i="11"/>
  <c r="W105" i="11"/>
  <c r="X105" i="11"/>
  <c r="Y105" i="11"/>
  <c r="Z105" i="11"/>
  <c r="U106" i="11"/>
  <c r="V106" i="11"/>
  <c r="W106" i="11"/>
  <c r="X106" i="11"/>
  <c r="Y106" i="11"/>
  <c r="Z106" i="11"/>
  <c r="U107" i="11"/>
  <c r="V107" i="11"/>
  <c r="W107" i="11"/>
  <c r="X107" i="11"/>
  <c r="Y107" i="11"/>
  <c r="Z107" i="11"/>
  <c r="U108" i="11"/>
  <c r="V108" i="11"/>
  <c r="W108" i="11"/>
  <c r="X108" i="11"/>
  <c r="Y108" i="11"/>
  <c r="Z108" i="11"/>
  <c r="U109" i="11"/>
  <c r="V109" i="11"/>
  <c r="W109" i="11"/>
  <c r="X109" i="11"/>
  <c r="Y109" i="11"/>
  <c r="Z109" i="11"/>
  <c r="U110" i="11"/>
  <c r="V110" i="11"/>
  <c r="W110" i="11"/>
  <c r="X110" i="11"/>
  <c r="Y110" i="11"/>
  <c r="Z110" i="11"/>
  <c r="U111" i="11"/>
  <c r="V111" i="11"/>
  <c r="W111" i="11"/>
  <c r="X111" i="11"/>
  <c r="Y111" i="11"/>
  <c r="Z111" i="11"/>
  <c r="U112" i="11"/>
  <c r="V112" i="11"/>
  <c r="W112" i="11"/>
  <c r="X112" i="11"/>
  <c r="Y112" i="11"/>
  <c r="Z112" i="11"/>
  <c r="U113" i="11"/>
  <c r="V113" i="11"/>
  <c r="W113" i="11"/>
  <c r="X113" i="11"/>
  <c r="Y113" i="11"/>
  <c r="Z113" i="11"/>
  <c r="U114" i="11"/>
  <c r="V114" i="11"/>
  <c r="W114" i="11"/>
  <c r="X114" i="11"/>
  <c r="Y114" i="11"/>
  <c r="Z114" i="11"/>
  <c r="U115" i="11"/>
  <c r="V115" i="11"/>
  <c r="W115" i="11"/>
  <c r="X115" i="11"/>
  <c r="Y115" i="11"/>
  <c r="Z115" i="11"/>
  <c r="U116" i="11"/>
  <c r="V116" i="11"/>
  <c r="W116" i="11"/>
  <c r="X116" i="11"/>
  <c r="Y116" i="11"/>
  <c r="Z116" i="11"/>
  <c r="U117" i="11"/>
  <c r="V117" i="11"/>
  <c r="W117" i="11"/>
  <c r="X117" i="11"/>
  <c r="Y117" i="11"/>
  <c r="Z117" i="11"/>
  <c r="U118" i="11"/>
  <c r="V118" i="11"/>
  <c r="W118" i="11"/>
  <c r="X118" i="11"/>
  <c r="Y118" i="11"/>
  <c r="Z118" i="11"/>
  <c r="U119" i="11"/>
  <c r="V119" i="11"/>
  <c r="W119" i="11"/>
  <c r="X119" i="11"/>
  <c r="Y119" i="11"/>
  <c r="Z119" i="11"/>
  <c r="U120" i="11"/>
  <c r="V120" i="11"/>
  <c r="W120" i="11"/>
  <c r="X120" i="11"/>
  <c r="Y120" i="11"/>
  <c r="Z120" i="11"/>
  <c r="U121" i="11"/>
  <c r="V121" i="11"/>
  <c r="W121" i="11"/>
  <c r="X121" i="11"/>
  <c r="Y121" i="11"/>
  <c r="Z121" i="11"/>
  <c r="U122" i="11"/>
  <c r="V122" i="11"/>
  <c r="W122" i="11"/>
  <c r="X122" i="11"/>
  <c r="Y122" i="11"/>
  <c r="Z122" i="11"/>
  <c r="U123" i="11"/>
  <c r="V123" i="11"/>
  <c r="W123" i="11"/>
  <c r="X123" i="11"/>
  <c r="Y123" i="11"/>
  <c r="Z123" i="11"/>
  <c r="U124" i="11"/>
  <c r="V124" i="11"/>
  <c r="W124" i="11"/>
  <c r="X124" i="11"/>
  <c r="Y124" i="11"/>
  <c r="Z124" i="11"/>
  <c r="U125" i="11"/>
  <c r="V125" i="11"/>
  <c r="W125" i="11"/>
  <c r="X125" i="11"/>
  <c r="Y125" i="11"/>
  <c r="Z125" i="11"/>
  <c r="U126" i="11"/>
  <c r="V126" i="11"/>
  <c r="W126" i="11"/>
  <c r="X126" i="11"/>
  <c r="Y126" i="11"/>
  <c r="Z126" i="11"/>
  <c r="U127" i="11"/>
  <c r="V127" i="11"/>
  <c r="W127" i="11"/>
  <c r="X127" i="11"/>
  <c r="Y127" i="11"/>
  <c r="Z127" i="11"/>
  <c r="U128" i="11"/>
  <c r="V128" i="11"/>
  <c r="W128" i="11"/>
  <c r="X128" i="11"/>
  <c r="Y128" i="11"/>
  <c r="Z128" i="11"/>
  <c r="U129" i="11"/>
  <c r="V129" i="11"/>
  <c r="W129" i="11"/>
  <c r="X129" i="11"/>
  <c r="Y129" i="11"/>
  <c r="Z129" i="11"/>
  <c r="U130" i="11"/>
  <c r="V130" i="11"/>
  <c r="W130" i="11"/>
  <c r="X130" i="11"/>
  <c r="Y130" i="11"/>
  <c r="Z130" i="11"/>
  <c r="U131" i="11"/>
  <c r="V131" i="11"/>
  <c r="W131" i="11"/>
  <c r="X131" i="11"/>
  <c r="Y131" i="11"/>
  <c r="Z131" i="11"/>
  <c r="U132" i="11"/>
  <c r="V132" i="11"/>
  <c r="W132" i="11"/>
  <c r="X132" i="11"/>
  <c r="Y132" i="11"/>
  <c r="Z132" i="11"/>
  <c r="U133" i="11"/>
  <c r="V133" i="11"/>
  <c r="W133" i="11"/>
  <c r="X133" i="11"/>
  <c r="Y133" i="11"/>
  <c r="Z133" i="11"/>
  <c r="U134" i="11"/>
  <c r="V134" i="11"/>
  <c r="W134" i="11"/>
  <c r="X134" i="11"/>
  <c r="Y134" i="11"/>
  <c r="Z134" i="11"/>
  <c r="U135" i="11"/>
  <c r="V135" i="11"/>
  <c r="W135" i="11"/>
  <c r="X135" i="11"/>
  <c r="Y135" i="11"/>
  <c r="Z135" i="11"/>
  <c r="U136" i="11"/>
  <c r="V136" i="11"/>
  <c r="W136" i="11"/>
  <c r="X136" i="11"/>
  <c r="Y136" i="11"/>
  <c r="Z136" i="11"/>
  <c r="U137" i="11"/>
  <c r="V137" i="11"/>
  <c r="W137" i="11"/>
  <c r="X137" i="11"/>
  <c r="Y137" i="11"/>
  <c r="Z137" i="11"/>
  <c r="U138" i="11"/>
  <c r="V138" i="11"/>
  <c r="W138" i="11"/>
  <c r="X138" i="11"/>
  <c r="Y138" i="11"/>
  <c r="Z138" i="11"/>
  <c r="U139" i="11"/>
  <c r="V139" i="11"/>
  <c r="W139" i="11"/>
  <c r="X139" i="11"/>
  <c r="Y139" i="11"/>
  <c r="Z139" i="11"/>
  <c r="U140" i="11"/>
  <c r="V140" i="11"/>
  <c r="W140" i="11"/>
  <c r="X140" i="11"/>
  <c r="Y140" i="11"/>
  <c r="Z140" i="11"/>
  <c r="U141" i="11"/>
  <c r="V141" i="11"/>
  <c r="W141" i="11"/>
  <c r="X141" i="11"/>
  <c r="Y141" i="11"/>
  <c r="Z141" i="11"/>
  <c r="U142" i="11"/>
  <c r="V142" i="11"/>
  <c r="W142" i="11"/>
  <c r="X142" i="11"/>
  <c r="Y142" i="11"/>
  <c r="Z142" i="11"/>
  <c r="U143" i="11"/>
  <c r="V143" i="11"/>
  <c r="W143" i="11"/>
  <c r="X143" i="11"/>
  <c r="Y143" i="11"/>
  <c r="Z143" i="11"/>
  <c r="U144" i="11"/>
  <c r="V144" i="11"/>
  <c r="W144" i="11"/>
  <c r="X144" i="11"/>
  <c r="Y144" i="11"/>
  <c r="Z144" i="11"/>
  <c r="U145" i="11"/>
  <c r="V145" i="11"/>
  <c r="W145" i="11"/>
  <c r="X145" i="11"/>
  <c r="Y145" i="11"/>
  <c r="Z145" i="11"/>
  <c r="U146" i="11"/>
  <c r="V146" i="11"/>
  <c r="W146" i="11"/>
  <c r="X146" i="11"/>
  <c r="Y146" i="11"/>
  <c r="Z146" i="11"/>
  <c r="U147" i="11"/>
  <c r="V147" i="11"/>
  <c r="W147" i="11"/>
  <c r="X147" i="11"/>
  <c r="Y147" i="11"/>
  <c r="Z147" i="11"/>
  <c r="U148" i="11"/>
  <c r="V148" i="11"/>
  <c r="W148" i="11"/>
  <c r="X148" i="11"/>
  <c r="Y148" i="11"/>
  <c r="Z148" i="11"/>
  <c r="U149" i="11"/>
  <c r="V149" i="11"/>
  <c r="W149" i="11"/>
  <c r="X149" i="11"/>
  <c r="Y149" i="11"/>
  <c r="Z149" i="11"/>
  <c r="U150" i="11"/>
  <c r="V150" i="11"/>
  <c r="W150" i="11"/>
  <c r="X150" i="11"/>
  <c r="Y150" i="11"/>
  <c r="Z150" i="11"/>
  <c r="U151" i="11"/>
  <c r="V151" i="11"/>
  <c r="W151" i="11"/>
  <c r="X151" i="11"/>
  <c r="Y151" i="11"/>
  <c r="Z151" i="11"/>
  <c r="U152" i="11"/>
  <c r="V152" i="11"/>
  <c r="W152" i="11"/>
  <c r="X152" i="11"/>
  <c r="Y152" i="11"/>
  <c r="Z152" i="11"/>
  <c r="U153" i="11"/>
  <c r="V153" i="11"/>
  <c r="W153" i="11"/>
  <c r="X153" i="11"/>
  <c r="Y153" i="11"/>
  <c r="Z153" i="11"/>
  <c r="U154" i="11"/>
  <c r="V154" i="11"/>
  <c r="W154" i="11"/>
  <c r="X154" i="11"/>
  <c r="Y154" i="11"/>
  <c r="Z154" i="11"/>
  <c r="U155" i="11"/>
  <c r="V155" i="11"/>
  <c r="W155" i="11"/>
  <c r="X155" i="11"/>
  <c r="Y155" i="11"/>
  <c r="Z155" i="11"/>
  <c r="U156" i="11"/>
  <c r="V156" i="11"/>
  <c r="W156" i="11"/>
  <c r="X156" i="11"/>
  <c r="Y156" i="11"/>
  <c r="Z156" i="11"/>
  <c r="U157" i="11"/>
  <c r="V157" i="11"/>
  <c r="W157" i="11"/>
  <c r="X157" i="11"/>
  <c r="Y157" i="11"/>
  <c r="Z157" i="11"/>
  <c r="U158" i="11"/>
  <c r="V158" i="11"/>
  <c r="W158" i="11"/>
  <c r="X158" i="11"/>
  <c r="Y158" i="11"/>
  <c r="Z158" i="11"/>
  <c r="U159" i="11"/>
  <c r="V159" i="11"/>
  <c r="W159" i="11"/>
  <c r="X159" i="11"/>
  <c r="Y159" i="11"/>
  <c r="Z159" i="11"/>
  <c r="U160" i="11"/>
  <c r="V160" i="11"/>
  <c r="W160" i="11"/>
  <c r="X160" i="11"/>
  <c r="Y160" i="11"/>
  <c r="Z160" i="11"/>
  <c r="U161" i="11"/>
  <c r="V161" i="11"/>
  <c r="W161" i="11"/>
  <c r="X161" i="11"/>
  <c r="Y161" i="11"/>
  <c r="Z161" i="11"/>
  <c r="U162" i="11"/>
  <c r="V162" i="11"/>
  <c r="W162" i="11"/>
  <c r="X162" i="11"/>
  <c r="Y162" i="11"/>
  <c r="Z162" i="11"/>
  <c r="U163" i="11"/>
  <c r="V163" i="11"/>
  <c r="W163" i="11"/>
  <c r="X163" i="11"/>
  <c r="Y163" i="11"/>
  <c r="Z163" i="11"/>
  <c r="U164" i="11"/>
  <c r="V164" i="11"/>
  <c r="W164" i="11"/>
  <c r="X164" i="11"/>
  <c r="Y164" i="11"/>
  <c r="Z164" i="11"/>
  <c r="U165" i="11"/>
  <c r="V165" i="11"/>
  <c r="W165" i="11"/>
  <c r="X165" i="11"/>
  <c r="Y165" i="11"/>
  <c r="Z165" i="11"/>
  <c r="U166" i="11"/>
  <c r="V166" i="11"/>
  <c r="W166" i="11"/>
  <c r="X166" i="11"/>
  <c r="Y166" i="11"/>
  <c r="Z166" i="11"/>
  <c r="U167" i="11"/>
  <c r="V167" i="11"/>
  <c r="W167" i="11"/>
  <c r="X167" i="11"/>
  <c r="Y167" i="11"/>
  <c r="Z167" i="11"/>
  <c r="U168" i="11"/>
  <c r="V168" i="11"/>
  <c r="W168" i="11"/>
  <c r="X168" i="11"/>
  <c r="Y168" i="11"/>
  <c r="Z168" i="11"/>
  <c r="U169" i="11"/>
  <c r="V169" i="11"/>
  <c r="W169" i="11"/>
  <c r="X169" i="11"/>
  <c r="Y169" i="11"/>
  <c r="Z169" i="11"/>
  <c r="U170" i="11"/>
  <c r="V170" i="11"/>
  <c r="W170" i="11"/>
  <c r="X170" i="11"/>
  <c r="Y170" i="11"/>
  <c r="Z170" i="11"/>
  <c r="U171" i="11"/>
  <c r="V171" i="11"/>
  <c r="W171" i="11"/>
  <c r="X171" i="11"/>
  <c r="Y171" i="11"/>
  <c r="Z171" i="11"/>
  <c r="U172" i="11"/>
  <c r="V172" i="11"/>
  <c r="W172" i="11"/>
  <c r="X172" i="11"/>
  <c r="Y172" i="11"/>
  <c r="Z172" i="11"/>
  <c r="U173" i="11"/>
  <c r="V173" i="11"/>
  <c r="W173" i="11"/>
  <c r="X173" i="11"/>
  <c r="Y173" i="11"/>
  <c r="Z173" i="11"/>
  <c r="U174" i="11"/>
  <c r="V174" i="11"/>
  <c r="W174" i="11"/>
  <c r="X174" i="11"/>
  <c r="Y174" i="11"/>
  <c r="Z174" i="11"/>
  <c r="U175" i="11"/>
  <c r="V175" i="11"/>
  <c r="W175" i="11"/>
  <c r="X175" i="11"/>
  <c r="Y175" i="11"/>
  <c r="Z175" i="11"/>
  <c r="U176" i="11"/>
  <c r="V176" i="11"/>
  <c r="W176" i="11"/>
  <c r="X176" i="11"/>
  <c r="Y176" i="11"/>
  <c r="Z176" i="11"/>
  <c r="U177" i="11"/>
  <c r="V177" i="11"/>
  <c r="W177" i="11"/>
  <c r="X177" i="11"/>
  <c r="Y177" i="11"/>
  <c r="Z177" i="11"/>
  <c r="U178" i="11"/>
  <c r="V178" i="11"/>
  <c r="W178" i="11"/>
  <c r="X178" i="11"/>
  <c r="Y178" i="11"/>
  <c r="Z178" i="11"/>
  <c r="U179" i="11"/>
  <c r="V179" i="11"/>
  <c r="W179" i="11"/>
  <c r="X179" i="11"/>
  <c r="Y179" i="11"/>
  <c r="Z179" i="11"/>
  <c r="U180" i="11"/>
  <c r="V180" i="11"/>
  <c r="W180" i="11"/>
  <c r="X180" i="11"/>
  <c r="Y180" i="11"/>
  <c r="Z180" i="11"/>
  <c r="U181" i="11"/>
  <c r="V181" i="11"/>
  <c r="W181" i="11"/>
  <c r="X181" i="11"/>
  <c r="Y181" i="11"/>
  <c r="Z181" i="11"/>
  <c r="U182" i="11"/>
  <c r="V182" i="11"/>
  <c r="W182" i="11"/>
  <c r="X182" i="11"/>
  <c r="Y182" i="11"/>
  <c r="Z182" i="11"/>
  <c r="U183" i="11"/>
  <c r="V183" i="11"/>
  <c r="W183" i="11"/>
  <c r="X183" i="11"/>
  <c r="Y183" i="11"/>
  <c r="Z183" i="11"/>
  <c r="U184" i="11"/>
  <c r="V184" i="11"/>
  <c r="W184" i="11"/>
  <c r="X184" i="11"/>
  <c r="Y184" i="11"/>
  <c r="Z184" i="11"/>
  <c r="U185" i="11"/>
  <c r="V185" i="11"/>
  <c r="W185" i="11"/>
  <c r="X185" i="11"/>
  <c r="Y185" i="11"/>
  <c r="Z185" i="11"/>
  <c r="U186" i="11"/>
  <c r="V186" i="11"/>
  <c r="W186" i="11"/>
  <c r="X186" i="11"/>
  <c r="Y186" i="11"/>
  <c r="Z186" i="11"/>
  <c r="U187" i="11"/>
  <c r="V187" i="11"/>
  <c r="W187" i="11"/>
  <c r="X187" i="11"/>
  <c r="Y187" i="11"/>
  <c r="Z187" i="11"/>
  <c r="U188" i="11"/>
  <c r="V188" i="11"/>
  <c r="W188" i="11"/>
  <c r="X188" i="11"/>
  <c r="Y188" i="11"/>
  <c r="Z188" i="11"/>
  <c r="U189" i="11"/>
  <c r="V189" i="11"/>
  <c r="W189" i="11"/>
  <c r="X189" i="11"/>
  <c r="Y189" i="11"/>
  <c r="Z189" i="11"/>
  <c r="U190" i="11"/>
  <c r="V190" i="11"/>
  <c r="W190" i="11"/>
  <c r="X190" i="11"/>
  <c r="Y190" i="11"/>
  <c r="Z190" i="11"/>
  <c r="U191" i="11"/>
  <c r="V191" i="11"/>
  <c r="W191" i="11"/>
  <c r="X191" i="11"/>
  <c r="Y191" i="11"/>
  <c r="Z191" i="11"/>
  <c r="U192" i="11"/>
  <c r="V192" i="11"/>
  <c r="W192" i="11"/>
  <c r="X192" i="11"/>
  <c r="Y192" i="11"/>
  <c r="Z192" i="11"/>
  <c r="U193" i="11"/>
  <c r="V193" i="11"/>
  <c r="W193" i="11"/>
  <c r="X193" i="11"/>
  <c r="Y193" i="11"/>
  <c r="Z193" i="11"/>
  <c r="U194" i="11"/>
  <c r="V194" i="11"/>
  <c r="W194" i="11"/>
  <c r="X194" i="11"/>
  <c r="Y194" i="11"/>
  <c r="Z194" i="11"/>
  <c r="U195" i="11"/>
  <c r="V195" i="11"/>
  <c r="W195" i="11"/>
  <c r="X195" i="11"/>
  <c r="Y195" i="11"/>
  <c r="Z195" i="11"/>
  <c r="U196" i="11"/>
  <c r="V196" i="11"/>
  <c r="W196" i="11"/>
  <c r="X196" i="11"/>
  <c r="Y196" i="11"/>
  <c r="Z196" i="11"/>
  <c r="U197" i="11"/>
  <c r="V197" i="11"/>
  <c r="W197" i="11"/>
  <c r="X197" i="11"/>
  <c r="Y197" i="11"/>
  <c r="Z197" i="11"/>
  <c r="U198" i="11"/>
  <c r="V198" i="11"/>
  <c r="W198" i="11"/>
  <c r="X198" i="11"/>
  <c r="Y198" i="11"/>
  <c r="Z198" i="11"/>
  <c r="U199" i="11"/>
  <c r="V199" i="11"/>
  <c r="W199" i="11"/>
  <c r="X199" i="11"/>
  <c r="Y199" i="11"/>
  <c r="Z199" i="11"/>
  <c r="U200" i="11"/>
  <c r="V200" i="11"/>
  <c r="W200" i="11"/>
  <c r="X200" i="11"/>
  <c r="Y200" i="11"/>
  <c r="Z200" i="11"/>
  <c r="U201" i="11"/>
  <c r="V201" i="11"/>
  <c r="W201" i="11"/>
  <c r="X201" i="11"/>
  <c r="Y201" i="11"/>
  <c r="Z201" i="11"/>
  <c r="U202" i="11"/>
  <c r="V202" i="11"/>
  <c r="W202" i="11"/>
  <c r="X202" i="11"/>
  <c r="Y202" i="11"/>
  <c r="Z202" i="11"/>
  <c r="U203" i="11"/>
  <c r="V203" i="11"/>
  <c r="W203" i="11"/>
  <c r="X203" i="11"/>
  <c r="Y203" i="11"/>
  <c r="Z203" i="11"/>
  <c r="U204" i="11"/>
  <c r="V204" i="11"/>
  <c r="W204" i="11"/>
  <c r="X204" i="11"/>
  <c r="Y204" i="11"/>
  <c r="Z204" i="11"/>
  <c r="U205" i="11"/>
  <c r="V205" i="11"/>
  <c r="W205" i="11"/>
  <c r="X205" i="11"/>
  <c r="Y205" i="11"/>
  <c r="Z205" i="11"/>
  <c r="U206" i="11"/>
  <c r="V206" i="11"/>
  <c r="W206" i="11"/>
  <c r="X206" i="11"/>
  <c r="Y206" i="11"/>
  <c r="Z206" i="11"/>
  <c r="U207" i="11"/>
  <c r="V207" i="11"/>
  <c r="W207" i="11"/>
  <c r="X207" i="11"/>
  <c r="Y207" i="11"/>
  <c r="Z207" i="11"/>
  <c r="U208" i="11"/>
  <c r="V208" i="11"/>
  <c r="W208" i="11"/>
  <c r="X208" i="11"/>
  <c r="Y208" i="11"/>
  <c r="Z208" i="11"/>
  <c r="U209" i="11"/>
  <c r="V209" i="11"/>
  <c r="W209" i="11"/>
  <c r="X209" i="11"/>
  <c r="Y209" i="11"/>
  <c r="Z209" i="11"/>
  <c r="U210" i="11"/>
  <c r="V210" i="11"/>
  <c r="W210" i="11"/>
  <c r="X210" i="11"/>
  <c r="Y210" i="11"/>
  <c r="Z210" i="11"/>
  <c r="U211" i="11"/>
  <c r="V211" i="11"/>
  <c r="W211" i="11"/>
  <c r="X211" i="11"/>
  <c r="Y211" i="11"/>
  <c r="Z211" i="11"/>
  <c r="U212" i="11"/>
  <c r="V212" i="11"/>
  <c r="W212" i="11"/>
  <c r="X212" i="11"/>
  <c r="Y212" i="11"/>
  <c r="Z212" i="11"/>
  <c r="U213" i="11"/>
  <c r="V213" i="11"/>
  <c r="W213" i="11"/>
  <c r="X213" i="11"/>
  <c r="Y213" i="11"/>
  <c r="Z213" i="11"/>
  <c r="U214" i="11"/>
  <c r="V214" i="11"/>
  <c r="W214" i="11"/>
  <c r="X214" i="11"/>
  <c r="Y214" i="11"/>
  <c r="Z214" i="11"/>
  <c r="U215" i="11"/>
  <c r="V215" i="11"/>
  <c r="W215" i="11"/>
  <c r="X215" i="11"/>
  <c r="Y215" i="11"/>
  <c r="Z215" i="11"/>
  <c r="U216" i="11"/>
  <c r="V216" i="11"/>
  <c r="W216" i="11"/>
  <c r="X216" i="11"/>
  <c r="Y216" i="11"/>
  <c r="Z216" i="11"/>
  <c r="U217" i="11"/>
  <c r="V217" i="11"/>
  <c r="W217" i="11"/>
  <c r="X217" i="11"/>
  <c r="Y217" i="11"/>
  <c r="Z217" i="11"/>
  <c r="U218" i="11"/>
  <c r="V218" i="11"/>
  <c r="W218" i="11"/>
  <c r="X218" i="11"/>
  <c r="Y218" i="11"/>
  <c r="Z218" i="11"/>
  <c r="U219" i="11"/>
  <c r="V219" i="11"/>
  <c r="W219" i="11"/>
  <c r="X219" i="11"/>
  <c r="Y219" i="11"/>
  <c r="Z219" i="11"/>
  <c r="U220" i="11"/>
  <c r="V220" i="11"/>
  <c r="W220" i="11"/>
  <c r="X220" i="11"/>
  <c r="Y220" i="11"/>
  <c r="Z220" i="11"/>
  <c r="U221" i="11"/>
  <c r="V221" i="11"/>
  <c r="W221" i="11"/>
  <c r="X221" i="11"/>
  <c r="Y221" i="11"/>
  <c r="Z221" i="11"/>
  <c r="U222" i="11"/>
  <c r="V222" i="11"/>
  <c r="W222" i="11"/>
  <c r="X222" i="11"/>
  <c r="Y222" i="11"/>
  <c r="Z222" i="11"/>
  <c r="U223" i="11"/>
  <c r="V223" i="11"/>
  <c r="W223" i="11"/>
  <c r="X223" i="11"/>
  <c r="Y223" i="11"/>
  <c r="Z223" i="11"/>
  <c r="U224" i="11"/>
  <c r="V224" i="11"/>
  <c r="W224" i="11"/>
  <c r="X224" i="11"/>
  <c r="Y224" i="11"/>
  <c r="Z224" i="11"/>
  <c r="U225" i="11"/>
  <c r="V225" i="11"/>
  <c r="W225" i="11"/>
  <c r="X225" i="11"/>
  <c r="Y225" i="11"/>
  <c r="Z225" i="11"/>
  <c r="U226" i="11"/>
  <c r="V226" i="11"/>
  <c r="W226" i="11"/>
  <c r="X226" i="11"/>
  <c r="Y226" i="11"/>
  <c r="Z226" i="11"/>
  <c r="U227" i="11"/>
  <c r="V227" i="11"/>
  <c r="W227" i="11"/>
  <c r="X227" i="11"/>
  <c r="Y227" i="11"/>
  <c r="Z227" i="11"/>
  <c r="U228" i="11"/>
  <c r="V228" i="11"/>
  <c r="W228" i="11"/>
  <c r="X228" i="11"/>
  <c r="Y228" i="11"/>
  <c r="Z228" i="11"/>
  <c r="U229" i="11"/>
  <c r="V229" i="11"/>
  <c r="W229" i="11"/>
  <c r="X229" i="11"/>
  <c r="Y229" i="11"/>
  <c r="Z229" i="11"/>
  <c r="U230" i="11"/>
  <c r="V230" i="11"/>
  <c r="W230" i="11"/>
  <c r="X230" i="11"/>
  <c r="Y230" i="11"/>
  <c r="Z230" i="11"/>
  <c r="U231" i="11"/>
  <c r="V231" i="11"/>
  <c r="W231" i="11"/>
  <c r="X231" i="11"/>
  <c r="Y231" i="11"/>
  <c r="Z231" i="11"/>
  <c r="U232" i="11"/>
  <c r="V232" i="11"/>
  <c r="W232" i="11"/>
  <c r="X232" i="11"/>
  <c r="Y232" i="11"/>
  <c r="Z232" i="11"/>
  <c r="U233" i="11"/>
  <c r="V233" i="11"/>
  <c r="W233" i="11"/>
  <c r="X233" i="11"/>
  <c r="Y233" i="11"/>
  <c r="Z233" i="11"/>
  <c r="U234" i="11"/>
  <c r="V234" i="11"/>
  <c r="W234" i="11"/>
  <c r="X234" i="11"/>
  <c r="Y234" i="11"/>
  <c r="Z234" i="11"/>
  <c r="U235" i="11"/>
  <c r="V235" i="11"/>
  <c r="W235" i="11"/>
  <c r="X235" i="11"/>
  <c r="Y235" i="11"/>
  <c r="Z235" i="11"/>
  <c r="U236" i="11"/>
  <c r="V236" i="11"/>
  <c r="W236" i="11"/>
  <c r="X236" i="11"/>
  <c r="Y236" i="11"/>
  <c r="Z236" i="11"/>
  <c r="U237" i="11"/>
  <c r="V237" i="11"/>
  <c r="W237" i="11"/>
  <c r="X237" i="11"/>
  <c r="Y237" i="11"/>
  <c r="Z237" i="11"/>
  <c r="U238" i="11"/>
  <c r="V238" i="11"/>
  <c r="W238" i="11"/>
  <c r="X238" i="11"/>
  <c r="Y238" i="11"/>
  <c r="Z238" i="11"/>
  <c r="U239" i="11"/>
  <c r="V239" i="11"/>
  <c r="W239" i="11"/>
  <c r="X239" i="11"/>
  <c r="Y239" i="11"/>
  <c r="Z239" i="11"/>
  <c r="U240" i="11"/>
  <c r="V240" i="11"/>
  <c r="W240" i="11"/>
  <c r="X240" i="11"/>
  <c r="Y240" i="11"/>
  <c r="Z240" i="11"/>
  <c r="U241" i="11"/>
  <c r="V241" i="11"/>
  <c r="W241" i="11"/>
  <c r="X241" i="11"/>
  <c r="Y241" i="11"/>
  <c r="Z241" i="11"/>
  <c r="U242" i="11"/>
  <c r="V242" i="11"/>
  <c r="W242" i="11"/>
  <c r="X242" i="11"/>
  <c r="Y242" i="11"/>
  <c r="Z242" i="11"/>
  <c r="U243" i="11"/>
  <c r="V243" i="11"/>
  <c r="W243" i="11"/>
  <c r="X243" i="11"/>
  <c r="Y243" i="11"/>
  <c r="Z243" i="11"/>
  <c r="U244" i="11"/>
  <c r="V244" i="11"/>
  <c r="W244" i="11"/>
  <c r="X244" i="11"/>
  <c r="Y244" i="11"/>
  <c r="Z244" i="11"/>
  <c r="U245" i="11"/>
  <c r="V245" i="11"/>
  <c r="W245" i="11"/>
  <c r="X245" i="11"/>
  <c r="Y245" i="11"/>
  <c r="Z245" i="11"/>
  <c r="U246" i="11"/>
  <c r="V246" i="11"/>
  <c r="W246" i="11"/>
  <c r="X246" i="11"/>
  <c r="Y246" i="11"/>
  <c r="Z246" i="11"/>
  <c r="U247" i="11"/>
  <c r="V247" i="11"/>
  <c r="W247" i="11"/>
  <c r="X247" i="11"/>
  <c r="Y247" i="11"/>
  <c r="Z247" i="11"/>
  <c r="U248" i="11"/>
  <c r="V248" i="11"/>
  <c r="W248" i="11"/>
  <c r="X248" i="11"/>
  <c r="Y248" i="11"/>
  <c r="Z248" i="11"/>
  <c r="U249" i="11"/>
  <c r="V249" i="11"/>
  <c r="W249" i="11"/>
  <c r="X249" i="11"/>
  <c r="Y249" i="11"/>
  <c r="Z249" i="11"/>
  <c r="U250" i="11"/>
  <c r="V250" i="11"/>
  <c r="W250" i="11"/>
  <c r="X250" i="11"/>
  <c r="Y250" i="11"/>
  <c r="Z250" i="11"/>
  <c r="U251" i="11"/>
  <c r="V251" i="11"/>
  <c r="W251" i="11"/>
  <c r="X251" i="11"/>
  <c r="Y251" i="11"/>
  <c r="Z251" i="11"/>
  <c r="U252" i="11"/>
  <c r="V252" i="11"/>
  <c r="W252" i="11"/>
  <c r="X252" i="11"/>
  <c r="Y252" i="11"/>
  <c r="Z252" i="11"/>
  <c r="U253" i="11"/>
  <c r="V253" i="11"/>
  <c r="W253" i="11"/>
  <c r="X253" i="11"/>
  <c r="Y253" i="11"/>
  <c r="Z253" i="11"/>
  <c r="U254" i="11"/>
  <c r="V254" i="11"/>
  <c r="W254" i="11"/>
  <c r="X254" i="11"/>
  <c r="Y254" i="11"/>
  <c r="Z254" i="11"/>
  <c r="U255" i="11"/>
  <c r="V255" i="11"/>
  <c r="W255" i="11"/>
  <c r="X255" i="11"/>
  <c r="Y255" i="11"/>
  <c r="Z255" i="11"/>
  <c r="U256" i="11"/>
  <c r="V256" i="11"/>
  <c r="W256" i="11"/>
  <c r="X256" i="11"/>
  <c r="Y256" i="11"/>
  <c r="Z256" i="11"/>
  <c r="U257" i="11"/>
  <c r="V257" i="11"/>
  <c r="W257" i="11"/>
  <c r="X257" i="11"/>
  <c r="Y257" i="11"/>
  <c r="Z257" i="11"/>
  <c r="U258" i="11"/>
  <c r="V258" i="11"/>
  <c r="W258" i="11"/>
  <c r="X258" i="11"/>
  <c r="Y258" i="11"/>
  <c r="Z258" i="11"/>
  <c r="U259" i="11"/>
  <c r="V259" i="11"/>
  <c r="W259" i="11"/>
  <c r="X259" i="11"/>
  <c r="Y259" i="11"/>
  <c r="Z259" i="11"/>
  <c r="U260" i="11"/>
  <c r="V260" i="11"/>
  <c r="W260" i="11"/>
  <c r="X260" i="11"/>
  <c r="Y260" i="11"/>
  <c r="Z260" i="11"/>
  <c r="U261" i="11"/>
  <c r="V261" i="11"/>
  <c r="W261" i="11"/>
  <c r="X261" i="11"/>
  <c r="Y261" i="11"/>
  <c r="Z261" i="11"/>
  <c r="U262" i="11"/>
  <c r="V262" i="11"/>
  <c r="W262" i="11"/>
  <c r="X262" i="11"/>
  <c r="Y262" i="11"/>
  <c r="Z262" i="11"/>
  <c r="U263" i="11"/>
  <c r="V263" i="11"/>
  <c r="W263" i="11"/>
  <c r="X263" i="11"/>
  <c r="Y263" i="11"/>
  <c r="Z263" i="11"/>
  <c r="U264" i="11"/>
  <c r="V264" i="11"/>
  <c r="W264" i="11"/>
  <c r="X264" i="11"/>
  <c r="Y264" i="11"/>
  <c r="Z264" i="11"/>
  <c r="U265" i="11"/>
  <c r="V265" i="11"/>
  <c r="W265" i="11"/>
  <c r="X265" i="11"/>
  <c r="Y265" i="11"/>
  <c r="Z265" i="11"/>
  <c r="U266" i="11"/>
  <c r="V266" i="11"/>
  <c r="W266" i="11"/>
  <c r="X266" i="11"/>
  <c r="Y266" i="11"/>
  <c r="Z266" i="11"/>
  <c r="U267" i="11"/>
  <c r="V267" i="11"/>
  <c r="W267" i="11"/>
  <c r="X267" i="11"/>
  <c r="Y267" i="11"/>
  <c r="Z267" i="11"/>
  <c r="U268" i="11"/>
  <c r="V268" i="11"/>
  <c r="W268" i="11"/>
  <c r="X268" i="11"/>
  <c r="Y268" i="11"/>
  <c r="Z268" i="11"/>
  <c r="U269" i="11"/>
  <c r="V269" i="11"/>
  <c r="W269" i="11"/>
  <c r="X269" i="11"/>
  <c r="Y269" i="11"/>
  <c r="Z269" i="11"/>
  <c r="U270" i="11"/>
  <c r="V270" i="11"/>
  <c r="W270" i="11"/>
  <c r="X270" i="11"/>
  <c r="Y270" i="11"/>
  <c r="Z270" i="11"/>
  <c r="U271" i="11"/>
  <c r="V271" i="11"/>
  <c r="W271" i="11"/>
  <c r="X271" i="11"/>
  <c r="Y271" i="11"/>
  <c r="Z271" i="11"/>
  <c r="U272" i="11"/>
  <c r="V272" i="11"/>
  <c r="W272" i="11"/>
  <c r="X272" i="11"/>
  <c r="Y272" i="11"/>
  <c r="Z272" i="11"/>
  <c r="U273" i="11"/>
  <c r="V273" i="11"/>
  <c r="W273" i="11"/>
  <c r="X273" i="11"/>
  <c r="Y273" i="11"/>
  <c r="Z273" i="11"/>
  <c r="U274" i="11"/>
  <c r="V274" i="11"/>
  <c r="W274" i="11"/>
  <c r="X274" i="11"/>
  <c r="Y274" i="11"/>
  <c r="Z274" i="11"/>
  <c r="U275" i="11"/>
  <c r="V275" i="11"/>
  <c r="W275" i="11"/>
  <c r="X275" i="11"/>
  <c r="Y275" i="11"/>
  <c r="Z275" i="11"/>
  <c r="U276" i="11"/>
  <c r="V276" i="11"/>
  <c r="W276" i="11"/>
  <c r="X276" i="11"/>
  <c r="Y276" i="11"/>
  <c r="Z276" i="11"/>
  <c r="U277" i="11"/>
  <c r="V277" i="11"/>
  <c r="W277" i="11"/>
  <c r="X277" i="11"/>
  <c r="Y277" i="11"/>
  <c r="Z277" i="11"/>
  <c r="U278" i="11"/>
  <c r="V278" i="11"/>
  <c r="W278" i="11"/>
  <c r="X278" i="11"/>
  <c r="Y278" i="11"/>
  <c r="Z278" i="11"/>
  <c r="U279" i="11"/>
  <c r="V279" i="11"/>
  <c r="W279" i="11"/>
  <c r="X279" i="11"/>
  <c r="Y279" i="11"/>
  <c r="Z279" i="11"/>
  <c r="U280" i="11"/>
  <c r="V280" i="11"/>
  <c r="W280" i="11"/>
  <c r="X280" i="11"/>
  <c r="Y280" i="11"/>
  <c r="Z280" i="11"/>
  <c r="U281" i="11"/>
  <c r="V281" i="11"/>
  <c r="W281" i="11"/>
  <c r="X281" i="11"/>
  <c r="Y281" i="11"/>
  <c r="Z281" i="11"/>
  <c r="U282" i="11"/>
  <c r="V282" i="11"/>
  <c r="W282" i="11"/>
  <c r="X282" i="11"/>
  <c r="Y282" i="11"/>
  <c r="Z282" i="11"/>
  <c r="U283" i="11"/>
  <c r="V283" i="11"/>
  <c r="W283" i="11"/>
  <c r="X283" i="11"/>
  <c r="Y283" i="11"/>
  <c r="Z283" i="11"/>
  <c r="U284" i="11"/>
  <c r="V284" i="11"/>
  <c r="W284" i="11"/>
  <c r="X284" i="11"/>
  <c r="Y284" i="11"/>
  <c r="Z284" i="11"/>
  <c r="U285" i="11"/>
  <c r="V285" i="11"/>
  <c r="W285" i="11"/>
  <c r="X285" i="11"/>
  <c r="Y285" i="11"/>
  <c r="Z285" i="11"/>
  <c r="U286" i="11"/>
  <c r="V286" i="11"/>
  <c r="W286" i="11"/>
  <c r="X286" i="11"/>
  <c r="Y286" i="11"/>
  <c r="Z286" i="11"/>
  <c r="U287" i="11"/>
  <c r="V287" i="11"/>
  <c r="W287" i="11"/>
  <c r="X287" i="11"/>
  <c r="Y287" i="11"/>
  <c r="Z287" i="11"/>
  <c r="U288" i="11"/>
  <c r="V288" i="11"/>
  <c r="W288" i="11"/>
  <c r="X288" i="11"/>
  <c r="Y288" i="11"/>
  <c r="Z288" i="11"/>
  <c r="U289" i="11"/>
  <c r="V289" i="11"/>
  <c r="W289" i="11"/>
  <c r="X289" i="11"/>
  <c r="Y289" i="11"/>
  <c r="Z289" i="11"/>
  <c r="U290" i="11"/>
  <c r="V290" i="11"/>
  <c r="W290" i="11"/>
  <c r="X290" i="11"/>
  <c r="Y290" i="11"/>
  <c r="Z290" i="11"/>
  <c r="U291" i="11"/>
  <c r="V291" i="11"/>
  <c r="W291" i="11"/>
  <c r="X291" i="11"/>
  <c r="Y291" i="11"/>
  <c r="Z291" i="11"/>
  <c r="U292" i="11"/>
  <c r="V292" i="11"/>
  <c r="W292" i="11"/>
  <c r="X292" i="11"/>
  <c r="Y292" i="11"/>
  <c r="Z292" i="11"/>
  <c r="U293" i="11"/>
  <c r="V293" i="11"/>
  <c r="W293" i="11"/>
  <c r="X293" i="11"/>
  <c r="Y293" i="11"/>
  <c r="Z293" i="11"/>
  <c r="U294" i="11"/>
  <c r="V294" i="11"/>
  <c r="W294" i="11"/>
  <c r="X294" i="11"/>
  <c r="Y294" i="11"/>
  <c r="Z294" i="11"/>
  <c r="U295" i="11"/>
  <c r="V295" i="11"/>
  <c r="W295" i="11"/>
  <c r="X295" i="11"/>
  <c r="Y295" i="11"/>
  <c r="Z295" i="11"/>
  <c r="U296" i="11"/>
  <c r="V296" i="11"/>
  <c r="W296" i="11"/>
  <c r="X296" i="11"/>
  <c r="Y296" i="11"/>
  <c r="Z296" i="11"/>
  <c r="U297" i="11"/>
  <c r="V297" i="11"/>
  <c r="W297" i="11"/>
  <c r="X297" i="11"/>
  <c r="Y297" i="11"/>
  <c r="Z297" i="11"/>
  <c r="U298" i="11"/>
  <c r="V298" i="11"/>
  <c r="W298" i="11"/>
  <c r="X298" i="11"/>
  <c r="Y298" i="11"/>
  <c r="Z298" i="11"/>
  <c r="U299" i="11"/>
  <c r="V299" i="11"/>
  <c r="W299" i="11"/>
  <c r="X299" i="11"/>
  <c r="Y299" i="11"/>
  <c r="Z299" i="11"/>
  <c r="U300" i="11"/>
  <c r="V300" i="11"/>
  <c r="W300" i="11"/>
  <c r="X300" i="11"/>
  <c r="Y300" i="11"/>
  <c r="Z300" i="11"/>
  <c r="U301" i="11"/>
  <c r="V301" i="11"/>
  <c r="W301" i="11"/>
  <c r="X301" i="11"/>
  <c r="Y301" i="11"/>
  <c r="Z301" i="11"/>
  <c r="U302" i="11"/>
  <c r="V302" i="11"/>
  <c r="W302" i="11"/>
  <c r="X302" i="11"/>
  <c r="Y302" i="11"/>
  <c r="Z302" i="11"/>
  <c r="U303" i="11"/>
  <c r="V303" i="11"/>
  <c r="W303" i="11"/>
  <c r="X303" i="11"/>
  <c r="Y303" i="11"/>
  <c r="Z303" i="11"/>
  <c r="U304" i="11"/>
  <c r="V304" i="11"/>
  <c r="W304" i="11"/>
  <c r="X304" i="11"/>
  <c r="Y304" i="11"/>
  <c r="Z304" i="11"/>
  <c r="U305" i="11"/>
  <c r="V305" i="11"/>
  <c r="W305" i="11"/>
  <c r="X305" i="11"/>
  <c r="Y305" i="11"/>
  <c r="Z305" i="11"/>
  <c r="U306" i="11"/>
  <c r="V306" i="11"/>
  <c r="W306" i="11"/>
  <c r="X306" i="11"/>
  <c r="Y306" i="11"/>
  <c r="Z306" i="11"/>
  <c r="U307" i="11"/>
  <c r="V307" i="11"/>
  <c r="W307" i="11"/>
  <c r="X307" i="11"/>
  <c r="Y307" i="11"/>
  <c r="Z307" i="11"/>
  <c r="U308" i="11"/>
  <c r="V308" i="11"/>
  <c r="W308" i="11"/>
  <c r="X308" i="11"/>
  <c r="Y308" i="11"/>
  <c r="Z308" i="11"/>
  <c r="U309" i="11"/>
  <c r="V309" i="11"/>
  <c r="W309" i="11"/>
  <c r="X309" i="11"/>
  <c r="Y309" i="11"/>
  <c r="Z309" i="11"/>
  <c r="U310" i="11"/>
  <c r="V310" i="11"/>
  <c r="W310" i="11"/>
  <c r="X310" i="11"/>
  <c r="Y310" i="11"/>
  <c r="Z310" i="11"/>
  <c r="U311" i="11"/>
  <c r="V311" i="11"/>
  <c r="W311" i="11"/>
  <c r="X311" i="11"/>
  <c r="Y311" i="11"/>
  <c r="Z311" i="11"/>
  <c r="U312" i="11"/>
  <c r="V312" i="11"/>
  <c r="W312" i="11"/>
  <c r="X312" i="11"/>
  <c r="Y312" i="11"/>
  <c r="Z312" i="11"/>
  <c r="U313" i="11"/>
  <c r="V313" i="11"/>
  <c r="W313" i="11"/>
  <c r="X313" i="11"/>
  <c r="Y313" i="11"/>
  <c r="Z313" i="11"/>
  <c r="U314" i="11"/>
  <c r="V314" i="11"/>
  <c r="W314" i="11"/>
  <c r="X314" i="11"/>
  <c r="Y314" i="11"/>
  <c r="Z314" i="11"/>
  <c r="U315" i="11"/>
  <c r="V315" i="11"/>
  <c r="W315" i="11"/>
  <c r="X315" i="11"/>
  <c r="Y315" i="11"/>
  <c r="Z315" i="11"/>
  <c r="U316" i="11"/>
  <c r="V316" i="11"/>
  <c r="W316" i="11"/>
  <c r="X316" i="11"/>
  <c r="Y316" i="11"/>
  <c r="Z316" i="11"/>
  <c r="U317" i="11"/>
  <c r="V317" i="11"/>
  <c r="W317" i="11"/>
  <c r="X317" i="11"/>
  <c r="Y317" i="11"/>
  <c r="Z317" i="11"/>
  <c r="U318" i="11"/>
  <c r="V318" i="11"/>
  <c r="W318" i="11"/>
  <c r="X318" i="11"/>
  <c r="Y318" i="11"/>
  <c r="Z318" i="11"/>
  <c r="U319" i="11"/>
  <c r="V319" i="11"/>
  <c r="W319" i="11"/>
  <c r="X319" i="11"/>
  <c r="Y319" i="11"/>
  <c r="Z319" i="11"/>
  <c r="U320" i="11"/>
  <c r="V320" i="11"/>
  <c r="W320" i="11"/>
  <c r="X320" i="11"/>
  <c r="Y320" i="11"/>
  <c r="Z320" i="11"/>
  <c r="U321" i="11"/>
  <c r="V321" i="11"/>
  <c r="W321" i="11"/>
  <c r="X321" i="11"/>
  <c r="Y321" i="11"/>
  <c r="Z321" i="11"/>
  <c r="U322" i="11"/>
  <c r="V322" i="11"/>
  <c r="W322" i="11"/>
  <c r="X322" i="11"/>
  <c r="Y322" i="11"/>
  <c r="Z322" i="11"/>
  <c r="U323" i="11"/>
  <c r="V323" i="11"/>
  <c r="W323" i="11"/>
  <c r="X323" i="11"/>
  <c r="Y323" i="11"/>
  <c r="Z323" i="11"/>
  <c r="U324" i="11"/>
  <c r="V324" i="11"/>
  <c r="W324" i="11"/>
  <c r="X324" i="11"/>
  <c r="Y324" i="11"/>
  <c r="Z324" i="11"/>
  <c r="U325" i="11"/>
  <c r="V325" i="11"/>
  <c r="W325" i="11"/>
  <c r="X325" i="11"/>
  <c r="Y325" i="11"/>
  <c r="Z325" i="11"/>
  <c r="U326" i="11"/>
  <c r="V326" i="11"/>
  <c r="W326" i="11"/>
  <c r="X326" i="11"/>
  <c r="Y326" i="11"/>
  <c r="Z326" i="11"/>
  <c r="U327" i="11"/>
  <c r="V327" i="11"/>
  <c r="W327" i="11"/>
  <c r="X327" i="11"/>
  <c r="Y327" i="11"/>
  <c r="Z327" i="11"/>
  <c r="U328" i="11"/>
  <c r="V328" i="11"/>
  <c r="W328" i="11"/>
  <c r="X328" i="11"/>
  <c r="Y328" i="11"/>
  <c r="Z328" i="11"/>
  <c r="U329" i="11"/>
  <c r="V329" i="11"/>
  <c r="W329" i="11"/>
  <c r="X329" i="11"/>
  <c r="Y329" i="11"/>
  <c r="Z329" i="11"/>
  <c r="U330" i="11"/>
  <c r="V330" i="11"/>
  <c r="W330" i="11"/>
  <c r="X330" i="11"/>
  <c r="Y330" i="11"/>
  <c r="Z330" i="11"/>
  <c r="U331" i="11"/>
  <c r="V331" i="11"/>
  <c r="W331" i="11"/>
  <c r="X331" i="11"/>
  <c r="Y331" i="11"/>
  <c r="Z331" i="11"/>
  <c r="U332" i="11"/>
  <c r="V332" i="11"/>
  <c r="W332" i="11"/>
  <c r="X332" i="11"/>
  <c r="Y332" i="11"/>
  <c r="Z332" i="11"/>
  <c r="U333" i="11"/>
  <c r="V333" i="11"/>
  <c r="W333" i="11"/>
  <c r="X333" i="11"/>
  <c r="Y333" i="11"/>
  <c r="Z333" i="11"/>
  <c r="U334" i="11"/>
  <c r="V334" i="11"/>
  <c r="W334" i="11"/>
  <c r="X334" i="11"/>
  <c r="Y334" i="11"/>
  <c r="Z334" i="11"/>
  <c r="U335" i="11"/>
  <c r="V335" i="11"/>
  <c r="W335" i="11"/>
  <c r="X335" i="11"/>
  <c r="Y335" i="11"/>
  <c r="Z335" i="11"/>
  <c r="U336" i="11"/>
  <c r="V336" i="11"/>
  <c r="W336" i="11"/>
  <c r="X336" i="11"/>
  <c r="Y336" i="11"/>
  <c r="Z336" i="11"/>
  <c r="U337" i="11"/>
  <c r="V337" i="11"/>
  <c r="W337" i="11"/>
  <c r="X337" i="11"/>
  <c r="Y337" i="11"/>
  <c r="Z337" i="11"/>
  <c r="U338" i="11"/>
  <c r="V338" i="11"/>
  <c r="W338" i="11"/>
  <c r="X338" i="11"/>
  <c r="Y338" i="11"/>
  <c r="Z338" i="11"/>
  <c r="U339" i="11"/>
  <c r="V339" i="11"/>
  <c r="W339" i="11"/>
  <c r="X339" i="11"/>
  <c r="Y339" i="11"/>
  <c r="Z339" i="11"/>
  <c r="U340" i="11"/>
  <c r="V340" i="11"/>
  <c r="W340" i="11"/>
  <c r="X340" i="11"/>
  <c r="Y340" i="11"/>
  <c r="Z340" i="11"/>
  <c r="U341" i="11"/>
  <c r="V341" i="11"/>
  <c r="W341" i="11"/>
  <c r="X341" i="11"/>
  <c r="Y341" i="11"/>
  <c r="Z341" i="11"/>
  <c r="U342" i="11"/>
  <c r="V342" i="11"/>
  <c r="W342" i="11"/>
  <c r="X342" i="11"/>
  <c r="Y342" i="11"/>
  <c r="Z342" i="11"/>
  <c r="U343" i="11"/>
  <c r="V343" i="11"/>
  <c r="W343" i="11"/>
  <c r="X343" i="11"/>
  <c r="Y343" i="11"/>
  <c r="Z343" i="11"/>
  <c r="U344" i="11"/>
  <c r="V344" i="11"/>
  <c r="W344" i="11"/>
  <c r="X344" i="11"/>
  <c r="Y344" i="11"/>
  <c r="Z344" i="11"/>
  <c r="U345" i="11"/>
  <c r="V345" i="11"/>
  <c r="W345" i="11"/>
  <c r="X345" i="11"/>
  <c r="Y345" i="11"/>
  <c r="Z345" i="11"/>
  <c r="U346" i="11"/>
  <c r="V346" i="11"/>
  <c r="W346" i="11"/>
  <c r="X346" i="11"/>
  <c r="Y346" i="11"/>
  <c r="Z346" i="11"/>
  <c r="U347" i="11"/>
  <c r="V347" i="11"/>
  <c r="W347" i="11"/>
  <c r="X347" i="11"/>
  <c r="Y347" i="11"/>
  <c r="Z347" i="11"/>
  <c r="U348" i="11"/>
  <c r="V348" i="11"/>
  <c r="W348" i="11"/>
  <c r="X348" i="11"/>
  <c r="Y348" i="11"/>
  <c r="Z348" i="11"/>
  <c r="U349" i="11"/>
  <c r="V349" i="11"/>
  <c r="W349" i="11"/>
  <c r="X349" i="11"/>
  <c r="Y349" i="11"/>
  <c r="Z349" i="11"/>
  <c r="U350" i="11"/>
  <c r="V350" i="11"/>
  <c r="W350" i="11"/>
  <c r="X350" i="11"/>
  <c r="Y350" i="11"/>
  <c r="Z350" i="11"/>
  <c r="U351" i="11"/>
  <c r="V351" i="11"/>
  <c r="W351" i="11"/>
  <c r="X351" i="11"/>
  <c r="Y351" i="11"/>
  <c r="Z351" i="11"/>
  <c r="U352" i="11"/>
  <c r="V352" i="11"/>
  <c r="W352" i="11"/>
  <c r="X352" i="11"/>
  <c r="Y352" i="11"/>
  <c r="Z352" i="11"/>
  <c r="U353" i="11"/>
  <c r="V353" i="11"/>
  <c r="W353" i="11"/>
  <c r="X353" i="11"/>
  <c r="Y353" i="11"/>
  <c r="Z353" i="11"/>
  <c r="U354" i="11"/>
  <c r="V354" i="11"/>
  <c r="W354" i="11"/>
  <c r="X354" i="11"/>
  <c r="Y354" i="11"/>
  <c r="Z354" i="11"/>
  <c r="U355" i="11"/>
  <c r="V355" i="11"/>
  <c r="W355" i="11"/>
  <c r="X355" i="11"/>
  <c r="Y355" i="11"/>
  <c r="Z355" i="11"/>
  <c r="U356" i="11"/>
  <c r="V356" i="11"/>
  <c r="W356" i="11"/>
  <c r="X356" i="11"/>
  <c r="Y356" i="11"/>
  <c r="Z356" i="11"/>
  <c r="U357" i="11"/>
  <c r="V357" i="11"/>
  <c r="W357" i="11"/>
  <c r="X357" i="11"/>
  <c r="Y357" i="11"/>
  <c r="Z357" i="11"/>
  <c r="U358" i="11"/>
  <c r="V358" i="11"/>
  <c r="W358" i="11"/>
  <c r="X358" i="11"/>
  <c r="Y358" i="11"/>
  <c r="Z358" i="11"/>
  <c r="U359" i="11"/>
  <c r="V359" i="11"/>
  <c r="W359" i="11"/>
  <c r="X359" i="11"/>
  <c r="Y359" i="11"/>
  <c r="Z359" i="11"/>
  <c r="U360" i="11"/>
  <c r="V360" i="11"/>
  <c r="W360" i="11"/>
  <c r="X360" i="11"/>
  <c r="Y360" i="11"/>
  <c r="Z360" i="11"/>
  <c r="U361" i="11"/>
  <c r="V361" i="11"/>
  <c r="W361" i="11"/>
  <c r="X361" i="11"/>
  <c r="Y361" i="11"/>
  <c r="Z361" i="11"/>
  <c r="U362" i="11"/>
  <c r="V362" i="11"/>
  <c r="W362" i="11"/>
  <c r="X362" i="11"/>
  <c r="Y362" i="11"/>
  <c r="Z362" i="11"/>
  <c r="U363" i="11"/>
  <c r="V363" i="11"/>
  <c r="W363" i="11"/>
  <c r="X363" i="11"/>
  <c r="Y363" i="11"/>
  <c r="Z363" i="11"/>
  <c r="U364" i="11"/>
  <c r="V364" i="11"/>
  <c r="W364" i="11"/>
  <c r="X364" i="11"/>
  <c r="Y364" i="11"/>
  <c r="Z364" i="11"/>
  <c r="U365" i="11"/>
  <c r="V365" i="11"/>
  <c r="W365" i="11"/>
  <c r="X365" i="11"/>
  <c r="Y365" i="11"/>
  <c r="Z365" i="11"/>
  <c r="U366" i="11"/>
  <c r="V366" i="11"/>
  <c r="W366" i="11"/>
  <c r="X366" i="11"/>
  <c r="Y366" i="11"/>
  <c r="Z366" i="11"/>
  <c r="U367" i="11"/>
  <c r="V367" i="11"/>
  <c r="W367" i="11"/>
  <c r="X367" i="11"/>
  <c r="Y367" i="11"/>
  <c r="Z367" i="11"/>
  <c r="U368" i="11"/>
  <c r="V368" i="11"/>
  <c r="W368" i="11"/>
  <c r="X368" i="11"/>
  <c r="Y368" i="11"/>
  <c r="Z368" i="11"/>
  <c r="U369" i="11"/>
  <c r="V369" i="11"/>
  <c r="W369" i="11"/>
  <c r="X369" i="11"/>
  <c r="Y369" i="11"/>
  <c r="Z369" i="11"/>
  <c r="U370" i="11"/>
  <c r="V370" i="11"/>
  <c r="W370" i="11"/>
  <c r="X370" i="11"/>
  <c r="Y370" i="11"/>
  <c r="Z370" i="11"/>
  <c r="U371" i="11"/>
  <c r="V371" i="11"/>
  <c r="W371" i="11"/>
  <c r="X371" i="11"/>
  <c r="Y371" i="11"/>
  <c r="Z371" i="11"/>
  <c r="U372" i="11"/>
  <c r="V372" i="11"/>
  <c r="W372" i="11"/>
  <c r="X372" i="11"/>
  <c r="Y372" i="11"/>
  <c r="Z372" i="11"/>
  <c r="U373" i="11"/>
  <c r="V373" i="11"/>
  <c r="W373" i="11"/>
  <c r="X373" i="11"/>
  <c r="Y373" i="11"/>
  <c r="Z373" i="11"/>
  <c r="U374" i="11"/>
  <c r="V374" i="11"/>
  <c r="W374" i="11"/>
  <c r="X374" i="11"/>
  <c r="Y374" i="11"/>
  <c r="Z374" i="11"/>
  <c r="U375" i="11"/>
  <c r="V375" i="11"/>
  <c r="W375" i="11"/>
  <c r="X375" i="11"/>
  <c r="Y375" i="11"/>
  <c r="Z375" i="11"/>
  <c r="U376" i="11"/>
  <c r="V376" i="11"/>
  <c r="W376" i="11"/>
  <c r="X376" i="11"/>
  <c r="Y376" i="11"/>
  <c r="Z376" i="11"/>
  <c r="U377" i="11"/>
  <c r="V377" i="11"/>
  <c r="W377" i="11"/>
  <c r="X377" i="11"/>
  <c r="Y377" i="11"/>
  <c r="Z377" i="11"/>
  <c r="U378" i="11"/>
  <c r="V378" i="11"/>
  <c r="W378" i="11"/>
  <c r="X378" i="11"/>
  <c r="Y378" i="11"/>
  <c r="Z378" i="11"/>
  <c r="U379" i="11"/>
  <c r="V379" i="11"/>
  <c r="W379" i="11"/>
  <c r="X379" i="11"/>
  <c r="Y379" i="11"/>
  <c r="Z379" i="11"/>
  <c r="U380" i="11"/>
  <c r="V380" i="11"/>
  <c r="W380" i="11"/>
  <c r="X380" i="11"/>
  <c r="Y380" i="11"/>
  <c r="Z380" i="11"/>
  <c r="U381" i="11"/>
  <c r="V381" i="11"/>
  <c r="W381" i="11"/>
  <c r="X381" i="11"/>
  <c r="Y381" i="11"/>
  <c r="Z381" i="11"/>
  <c r="U382" i="11"/>
  <c r="V382" i="11"/>
  <c r="W382" i="11"/>
  <c r="X382" i="11"/>
  <c r="Y382" i="11"/>
  <c r="Z382" i="11"/>
  <c r="U383" i="11"/>
  <c r="V383" i="11"/>
  <c r="W383" i="11"/>
  <c r="X383" i="11"/>
  <c r="Y383" i="11"/>
  <c r="Z383" i="11"/>
  <c r="U384" i="11"/>
  <c r="V384" i="11"/>
  <c r="W384" i="11"/>
  <c r="X384" i="11"/>
  <c r="Y384" i="11"/>
  <c r="Z384" i="11"/>
  <c r="U385" i="11"/>
  <c r="V385" i="11"/>
  <c r="W385" i="11"/>
  <c r="X385" i="11"/>
  <c r="Y385" i="11"/>
  <c r="Z385" i="11"/>
  <c r="U386" i="11"/>
  <c r="V386" i="11"/>
  <c r="W386" i="11"/>
  <c r="X386" i="11"/>
  <c r="Y386" i="11"/>
  <c r="Z386" i="11"/>
  <c r="U387" i="11"/>
  <c r="V387" i="11"/>
  <c r="W387" i="11"/>
  <c r="X387" i="11"/>
  <c r="Y387" i="11"/>
  <c r="Z387" i="11"/>
  <c r="U388" i="11"/>
  <c r="V388" i="11"/>
  <c r="W388" i="11"/>
  <c r="X388" i="11"/>
  <c r="Y388" i="11"/>
  <c r="Z388" i="11"/>
  <c r="U389" i="11"/>
  <c r="V389" i="11"/>
  <c r="W389" i="11"/>
  <c r="X389" i="11"/>
  <c r="Y389" i="11"/>
  <c r="Z389" i="11"/>
  <c r="U390" i="11"/>
  <c r="V390" i="11"/>
  <c r="W390" i="11"/>
  <c r="X390" i="11"/>
  <c r="Y390" i="11"/>
  <c r="Z390" i="11"/>
  <c r="U391" i="11"/>
  <c r="V391" i="11"/>
  <c r="W391" i="11"/>
  <c r="X391" i="11"/>
  <c r="Y391" i="11"/>
  <c r="Z391" i="11"/>
  <c r="U392" i="11"/>
  <c r="V392" i="11"/>
  <c r="W392" i="11"/>
  <c r="X392" i="11"/>
  <c r="Y392" i="11"/>
  <c r="Z392" i="11"/>
  <c r="U393" i="11"/>
  <c r="V393" i="11"/>
  <c r="W393" i="11"/>
  <c r="X393" i="11"/>
  <c r="Y393" i="11"/>
  <c r="Z393" i="11"/>
  <c r="U394" i="11"/>
  <c r="V394" i="11"/>
  <c r="W394" i="11"/>
  <c r="X394" i="11"/>
  <c r="Y394" i="11"/>
  <c r="Z394" i="11"/>
  <c r="U395" i="11"/>
  <c r="V395" i="11"/>
  <c r="W395" i="11"/>
  <c r="X395" i="11"/>
  <c r="Y395" i="11"/>
  <c r="Z395" i="11"/>
  <c r="U396" i="11"/>
  <c r="V396" i="11"/>
  <c r="W396" i="11"/>
  <c r="X396" i="11"/>
  <c r="Y396" i="11"/>
  <c r="Z396" i="11"/>
  <c r="U397" i="11"/>
  <c r="V397" i="11"/>
  <c r="W397" i="11"/>
  <c r="X397" i="11"/>
  <c r="Y397" i="11"/>
  <c r="Z397" i="11"/>
  <c r="U398" i="11"/>
  <c r="V398" i="11"/>
  <c r="W398" i="11"/>
  <c r="X398" i="11"/>
  <c r="Y398" i="11"/>
  <c r="Z398" i="11"/>
  <c r="U399" i="11"/>
  <c r="V399" i="11"/>
  <c r="W399" i="11"/>
  <c r="X399" i="11"/>
  <c r="Y399" i="11"/>
  <c r="Z399" i="11"/>
  <c r="U400" i="11"/>
  <c r="V400" i="11"/>
  <c r="W400" i="11"/>
  <c r="X400" i="11"/>
  <c r="Y400" i="11"/>
  <c r="Z400" i="11"/>
  <c r="U401" i="11"/>
  <c r="V401" i="11"/>
  <c r="W401" i="11"/>
  <c r="X401" i="11"/>
  <c r="Y401" i="11"/>
  <c r="Z401" i="11"/>
  <c r="U402" i="11"/>
  <c r="V402" i="11"/>
  <c r="W402" i="11"/>
  <c r="X402" i="11"/>
  <c r="Y402" i="11"/>
  <c r="Z402" i="11"/>
  <c r="U403" i="11"/>
  <c r="V403" i="11"/>
  <c r="W403" i="11"/>
  <c r="X403" i="11"/>
  <c r="Y403" i="11"/>
  <c r="Z403" i="11"/>
  <c r="U404" i="11"/>
  <c r="V404" i="11"/>
  <c r="W404" i="11"/>
  <c r="X404" i="11"/>
  <c r="Y404" i="11"/>
  <c r="Z404" i="11"/>
  <c r="U405" i="11"/>
  <c r="V405" i="11"/>
  <c r="W405" i="11"/>
  <c r="X405" i="11"/>
  <c r="Y405" i="11"/>
  <c r="Z405" i="11"/>
  <c r="U406" i="11"/>
  <c r="V406" i="11"/>
  <c r="W406" i="11"/>
  <c r="X406" i="11"/>
  <c r="Y406" i="11"/>
  <c r="Z406" i="11"/>
  <c r="U407" i="11"/>
  <c r="V407" i="11"/>
  <c r="W407" i="11"/>
  <c r="X407" i="11"/>
  <c r="Y407" i="11"/>
  <c r="Z407" i="11"/>
  <c r="U408" i="11"/>
  <c r="V408" i="11"/>
  <c r="W408" i="11"/>
  <c r="X408" i="11"/>
  <c r="Y408" i="11"/>
  <c r="Z408" i="11"/>
  <c r="U409" i="11"/>
  <c r="V409" i="11"/>
  <c r="W409" i="11"/>
  <c r="X409" i="11"/>
  <c r="Y409" i="11"/>
  <c r="Z409" i="11"/>
  <c r="U410" i="11"/>
  <c r="V410" i="11"/>
  <c r="W410" i="11"/>
  <c r="X410" i="11"/>
  <c r="Y410" i="11"/>
  <c r="Z410" i="11"/>
  <c r="U411" i="11"/>
  <c r="V411" i="11"/>
  <c r="W411" i="11"/>
  <c r="X411" i="11"/>
  <c r="Y411" i="11"/>
  <c r="Z411" i="11"/>
  <c r="U412" i="11"/>
  <c r="V412" i="11"/>
  <c r="W412" i="11"/>
  <c r="X412" i="11"/>
  <c r="Y412" i="11"/>
  <c r="Z412" i="11"/>
  <c r="U413" i="11"/>
  <c r="V413" i="11"/>
  <c r="W413" i="11"/>
  <c r="X413" i="11"/>
  <c r="Y413" i="11"/>
  <c r="Z413" i="11"/>
  <c r="U414" i="11"/>
  <c r="V414" i="11"/>
  <c r="W414" i="11"/>
  <c r="X414" i="11"/>
  <c r="Y414" i="11"/>
  <c r="Z414" i="11"/>
  <c r="U415" i="11"/>
  <c r="V415" i="11"/>
  <c r="W415" i="11"/>
  <c r="X415" i="11"/>
  <c r="Y415" i="11"/>
  <c r="Z415" i="11"/>
  <c r="U416" i="11"/>
  <c r="V416" i="11"/>
  <c r="W416" i="11"/>
  <c r="X416" i="11"/>
  <c r="Y416" i="11"/>
  <c r="Z416" i="11"/>
  <c r="U417" i="11"/>
  <c r="V417" i="11"/>
  <c r="W417" i="11"/>
  <c r="X417" i="11"/>
  <c r="Y417" i="11"/>
  <c r="Z417" i="11"/>
  <c r="U418" i="11"/>
  <c r="V418" i="11"/>
  <c r="W418" i="11"/>
  <c r="X418" i="11"/>
  <c r="Y418" i="11"/>
  <c r="Z418" i="11"/>
  <c r="U419" i="11"/>
  <c r="V419" i="11"/>
  <c r="W419" i="11"/>
  <c r="X419" i="11"/>
  <c r="Y419" i="11"/>
  <c r="Z419" i="11"/>
  <c r="U420" i="11"/>
  <c r="V420" i="11"/>
  <c r="W420" i="11"/>
  <c r="X420" i="11"/>
  <c r="Y420" i="11"/>
  <c r="Z420" i="11"/>
  <c r="U421" i="11"/>
  <c r="V421" i="11"/>
  <c r="W421" i="11"/>
  <c r="X421" i="11"/>
  <c r="Y421" i="11"/>
  <c r="Z421" i="11"/>
  <c r="U422" i="11"/>
  <c r="V422" i="11"/>
  <c r="W422" i="11"/>
  <c r="X422" i="11"/>
  <c r="Y422" i="11"/>
  <c r="Z422" i="11"/>
  <c r="U423" i="11"/>
  <c r="V423" i="11"/>
  <c r="W423" i="11"/>
  <c r="X423" i="11"/>
  <c r="Y423" i="11"/>
  <c r="Z423" i="11"/>
  <c r="U424" i="11"/>
  <c r="V424" i="11"/>
  <c r="W424" i="11"/>
  <c r="X424" i="11"/>
  <c r="Y424" i="11"/>
  <c r="Z424" i="11"/>
  <c r="U425" i="11"/>
  <c r="V425" i="11"/>
  <c r="W425" i="11"/>
  <c r="X425" i="11"/>
  <c r="Y425" i="11"/>
  <c r="Z425" i="11"/>
  <c r="U426" i="11"/>
  <c r="V426" i="11"/>
  <c r="W426" i="11"/>
  <c r="X426" i="11"/>
  <c r="Y426" i="11"/>
  <c r="Z426" i="11"/>
  <c r="U427" i="11"/>
  <c r="V427" i="11"/>
  <c r="W427" i="11"/>
  <c r="X427" i="11"/>
  <c r="Y427" i="11"/>
  <c r="Z427" i="11"/>
  <c r="U428" i="11"/>
  <c r="V428" i="11"/>
  <c r="W428" i="11"/>
  <c r="X428" i="11"/>
  <c r="Y428" i="11"/>
  <c r="Z428" i="11"/>
  <c r="U429" i="11"/>
  <c r="V429" i="11"/>
  <c r="W429" i="11"/>
  <c r="X429" i="11"/>
  <c r="Y429" i="11"/>
  <c r="Z429" i="11"/>
  <c r="U430" i="11"/>
  <c r="V430" i="11"/>
  <c r="W430" i="11"/>
  <c r="X430" i="11"/>
  <c r="Y430" i="11"/>
  <c r="Z430" i="11"/>
  <c r="U431" i="11"/>
  <c r="V431" i="11"/>
  <c r="W431" i="11"/>
  <c r="X431" i="11"/>
  <c r="Y431" i="11"/>
  <c r="Z431" i="11"/>
  <c r="U432" i="11"/>
  <c r="V432" i="11"/>
  <c r="W432" i="11"/>
  <c r="X432" i="11"/>
  <c r="Y432" i="11"/>
  <c r="Z432" i="11"/>
  <c r="U433" i="11"/>
  <c r="V433" i="11"/>
  <c r="W433" i="11"/>
  <c r="X433" i="11"/>
  <c r="Y433" i="11"/>
  <c r="Z433" i="11"/>
  <c r="U434" i="11"/>
  <c r="V434" i="11"/>
  <c r="W434" i="11"/>
  <c r="X434" i="11"/>
  <c r="Y434" i="11"/>
  <c r="Z434" i="11"/>
  <c r="U435" i="11"/>
  <c r="V435" i="11"/>
  <c r="W435" i="11"/>
  <c r="X435" i="11"/>
  <c r="Y435" i="11"/>
  <c r="Z435" i="11"/>
  <c r="U436" i="11"/>
  <c r="V436" i="11"/>
  <c r="W436" i="11"/>
  <c r="X436" i="11"/>
  <c r="Y436" i="11"/>
  <c r="Z436" i="11"/>
  <c r="U437" i="11"/>
  <c r="V437" i="11"/>
  <c r="W437" i="11"/>
  <c r="X437" i="11"/>
  <c r="Y437" i="11"/>
  <c r="Z437" i="11"/>
  <c r="U438" i="11"/>
  <c r="V438" i="11"/>
  <c r="W438" i="11"/>
  <c r="X438" i="11"/>
  <c r="Y438" i="11"/>
  <c r="Z438" i="11"/>
  <c r="U439" i="11"/>
  <c r="V439" i="11"/>
  <c r="W439" i="11"/>
  <c r="X439" i="11"/>
  <c r="Y439" i="11"/>
  <c r="Z439" i="11"/>
  <c r="U440" i="11"/>
  <c r="V440" i="11"/>
  <c r="W440" i="11"/>
  <c r="X440" i="11"/>
  <c r="Y440" i="11"/>
  <c r="Z440" i="11"/>
  <c r="U441" i="11"/>
  <c r="V441" i="11"/>
  <c r="W441" i="11"/>
  <c r="X441" i="11"/>
  <c r="Y441" i="11"/>
  <c r="Z441" i="11"/>
  <c r="U442" i="11"/>
  <c r="V442" i="11"/>
  <c r="W442" i="11"/>
  <c r="X442" i="11"/>
  <c r="Y442" i="11"/>
  <c r="Z442" i="11"/>
  <c r="U443" i="11"/>
  <c r="V443" i="11"/>
  <c r="W443" i="11"/>
  <c r="X443" i="11"/>
  <c r="Y443" i="11"/>
  <c r="Z443" i="11"/>
  <c r="U444" i="11"/>
  <c r="V444" i="11"/>
  <c r="W444" i="11"/>
  <c r="X444" i="11"/>
  <c r="Y444" i="11"/>
  <c r="Z444" i="11"/>
  <c r="U445" i="11"/>
  <c r="V445" i="11"/>
  <c r="W445" i="11"/>
  <c r="X445" i="11"/>
  <c r="Y445" i="11"/>
  <c r="Z445" i="11"/>
  <c r="U446" i="11"/>
  <c r="V446" i="11"/>
  <c r="W446" i="11"/>
  <c r="X446" i="11"/>
  <c r="Y446" i="11"/>
  <c r="Z446" i="11"/>
  <c r="U447" i="11"/>
  <c r="V447" i="11"/>
  <c r="W447" i="11"/>
  <c r="X447" i="11"/>
  <c r="Y447" i="11"/>
  <c r="Z447" i="11"/>
  <c r="U448" i="11"/>
  <c r="V448" i="11"/>
  <c r="W448" i="11"/>
  <c r="X448" i="11"/>
  <c r="Y448" i="11"/>
  <c r="Z448" i="11"/>
  <c r="U449" i="11"/>
  <c r="V449" i="11"/>
  <c r="W449" i="11"/>
  <c r="X449" i="11"/>
  <c r="Y449" i="11"/>
  <c r="Z449" i="11"/>
  <c r="U450" i="11"/>
  <c r="V450" i="11"/>
  <c r="W450" i="11"/>
  <c r="X450" i="11"/>
  <c r="Y450" i="11"/>
  <c r="Z450" i="11"/>
  <c r="U451" i="11"/>
  <c r="V451" i="11"/>
  <c r="W451" i="11"/>
  <c r="X451" i="11"/>
  <c r="Y451" i="11"/>
  <c r="Z451" i="11"/>
  <c r="U452" i="11"/>
  <c r="V452" i="11"/>
  <c r="W452" i="11"/>
  <c r="X452" i="11"/>
  <c r="Y452" i="11"/>
  <c r="Z452" i="11"/>
  <c r="U453" i="11"/>
  <c r="V453" i="11"/>
  <c r="W453" i="11"/>
  <c r="X453" i="11"/>
  <c r="Y453" i="11"/>
  <c r="Z453" i="11"/>
  <c r="U454" i="11"/>
  <c r="V454" i="11"/>
  <c r="W454" i="11"/>
  <c r="X454" i="11"/>
  <c r="Y454" i="11"/>
  <c r="Z454" i="11"/>
  <c r="U455" i="11"/>
  <c r="V455" i="11"/>
  <c r="W455" i="11"/>
  <c r="X455" i="11"/>
  <c r="Y455" i="11"/>
  <c r="Z455" i="11"/>
  <c r="U456" i="11"/>
  <c r="V456" i="11"/>
  <c r="W456" i="11"/>
  <c r="X456" i="11"/>
  <c r="Y456" i="11"/>
  <c r="Z456" i="11"/>
  <c r="U457" i="11"/>
  <c r="V457" i="11"/>
  <c r="W457" i="11"/>
  <c r="X457" i="11"/>
  <c r="Y457" i="11"/>
  <c r="Z457" i="11"/>
  <c r="U458" i="11"/>
  <c r="V458" i="11"/>
  <c r="W458" i="11"/>
  <c r="X458" i="11"/>
  <c r="Y458" i="11"/>
  <c r="Z458" i="11"/>
  <c r="U459" i="11"/>
  <c r="V459" i="11"/>
  <c r="W459" i="11"/>
  <c r="X459" i="11"/>
  <c r="Y459" i="11"/>
  <c r="Z459" i="11"/>
  <c r="U460" i="11"/>
  <c r="V460" i="11"/>
  <c r="W460" i="11"/>
  <c r="X460" i="11"/>
  <c r="Y460" i="11"/>
  <c r="Z460" i="11"/>
  <c r="U461" i="11"/>
  <c r="V461" i="11"/>
  <c r="W461" i="11"/>
  <c r="X461" i="11"/>
  <c r="Y461" i="11"/>
  <c r="Z461" i="11"/>
  <c r="U462" i="11"/>
  <c r="V462" i="11"/>
  <c r="W462" i="11"/>
  <c r="X462" i="11"/>
  <c r="Y462" i="11"/>
  <c r="Z462" i="11"/>
  <c r="U463" i="11"/>
  <c r="V463" i="11"/>
  <c r="W463" i="11"/>
  <c r="X463" i="11"/>
  <c r="Y463" i="11"/>
  <c r="Z463" i="11"/>
  <c r="U464" i="11"/>
  <c r="V464" i="11"/>
  <c r="W464" i="11"/>
  <c r="X464" i="11"/>
  <c r="Y464" i="11"/>
  <c r="Z464" i="11"/>
  <c r="U465" i="11"/>
  <c r="V465" i="11"/>
  <c r="W465" i="11"/>
  <c r="X465" i="11"/>
  <c r="Y465" i="11"/>
  <c r="Z465" i="11"/>
  <c r="U466" i="11"/>
  <c r="V466" i="11"/>
  <c r="W466" i="11"/>
  <c r="X466" i="11"/>
  <c r="Y466" i="11"/>
  <c r="Z466" i="11"/>
  <c r="U467" i="11"/>
  <c r="V467" i="11"/>
  <c r="W467" i="11"/>
  <c r="X467" i="11"/>
  <c r="Y467" i="11"/>
  <c r="Z467" i="11"/>
  <c r="U468" i="11"/>
  <c r="V468" i="11"/>
  <c r="W468" i="11"/>
  <c r="X468" i="11"/>
  <c r="Y468" i="11"/>
  <c r="Z468" i="11"/>
  <c r="U469" i="11"/>
  <c r="V469" i="11"/>
  <c r="W469" i="11"/>
  <c r="X469" i="11"/>
  <c r="Y469" i="11"/>
  <c r="Z469" i="11"/>
  <c r="U470" i="11"/>
  <c r="V470" i="11"/>
  <c r="W470" i="11"/>
  <c r="X470" i="11"/>
  <c r="Y470" i="11"/>
  <c r="Z470" i="11"/>
  <c r="U471" i="11"/>
  <c r="V471" i="11"/>
  <c r="W471" i="11"/>
  <c r="X471" i="11"/>
  <c r="Y471" i="11"/>
  <c r="Z471" i="11"/>
  <c r="U472" i="11"/>
  <c r="V472" i="11"/>
  <c r="W472" i="11"/>
  <c r="X472" i="11"/>
  <c r="Y472" i="11"/>
  <c r="Z472" i="11"/>
  <c r="U473" i="11"/>
  <c r="V473" i="11"/>
  <c r="W473" i="11"/>
  <c r="X473" i="11"/>
  <c r="Y473" i="11"/>
  <c r="Z473" i="11"/>
  <c r="U474" i="11"/>
  <c r="V474" i="11"/>
  <c r="W474" i="11"/>
  <c r="X474" i="11"/>
  <c r="Y474" i="11"/>
  <c r="Z474" i="11"/>
  <c r="U475" i="11"/>
  <c r="V475" i="11"/>
  <c r="W475" i="11"/>
  <c r="X475" i="11"/>
  <c r="Y475" i="11"/>
  <c r="Z475" i="11"/>
  <c r="U476" i="11"/>
  <c r="V476" i="11"/>
  <c r="W476" i="11"/>
  <c r="X476" i="11"/>
  <c r="Y476" i="11"/>
  <c r="Z476" i="11"/>
  <c r="U477" i="11"/>
  <c r="V477" i="11"/>
  <c r="W477" i="11"/>
  <c r="X477" i="11"/>
  <c r="Y477" i="11"/>
  <c r="Z477" i="11"/>
  <c r="U478" i="11"/>
  <c r="V478" i="11"/>
  <c r="W478" i="11"/>
  <c r="X478" i="11"/>
  <c r="Y478" i="11"/>
  <c r="Z478" i="11"/>
  <c r="U479" i="11"/>
  <c r="V479" i="11"/>
  <c r="W479" i="11"/>
  <c r="X479" i="11"/>
  <c r="Y479" i="11"/>
  <c r="Z479" i="11"/>
  <c r="U480" i="11"/>
  <c r="V480" i="11"/>
  <c r="W480" i="11"/>
  <c r="X480" i="11"/>
  <c r="Y480" i="11"/>
  <c r="Z480" i="11"/>
  <c r="U481" i="11"/>
  <c r="V481" i="11"/>
  <c r="W481" i="11"/>
  <c r="X481" i="11"/>
  <c r="Y481" i="11"/>
  <c r="Z481" i="11"/>
  <c r="U482" i="11"/>
  <c r="V482" i="11"/>
  <c r="W482" i="11"/>
  <c r="X482" i="11"/>
  <c r="Y482" i="11"/>
  <c r="Z482" i="11"/>
  <c r="U483" i="11"/>
  <c r="V483" i="11"/>
  <c r="W483" i="11"/>
  <c r="X483" i="11"/>
  <c r="Y483" i="11"/>
  <c r="Z483" i="11"/>
  <c r="U484" i="11"/>
  <c r="V484" i="11"/>
  <c r="W484" i="11"/>
  <c r="X484" i="11"/>
  <c r="Y484" i="11"/>
  <c r="Z484" i="11"/>
  <c r="U485" i="11"/>
  <c r="V485" i="11"/>
  <c r="W485" i="11"/>
  <c r="X485" i="11"/>
  <c r="Y485" i="11"/>
  <c r="Z485" i="11"/>
  <c r="U486" i="11"/>
  <c r="V486" i="11"/>
  <c r="W486" i="11"/>
  <c r="X486" i="11"/>
  <c r="Y486" i="11"/>
  <c r="Z486" i="11"/>
  <c r="U487" i="11"/>
  <c r="V487" i="11"/>
  <c r="W487" i="11"/>
  <c r="X487" i="11"/>
  <c r="Y487" i="11"/>
  <c r="Z487" i="11"/>
  <c r="U488" i="11"/>
  <c r="V488" i="11"/>
  <c r="W488" i="11"/>
  <c r="X488" i="11"/>
  <c r="Y488" i="11"/>
  <c r="Z488" i="11"/>
  <c r="U489" i="11"/>
  <c r="V489" i="11"/>
  <c r="W489" i="11"/>
  <c r="X489" i="11"/>
  <c r="Y489" i="11"/>
  <c r="Z489" i="11"/>
  <c r="U490" i="11"/>
  <c r="V490" i="11"/>
  <c r="W490" i="11"/>
  <c r="X490" i="11"/>
  <c r="Y490" i="11"/>
  <c r="Z490" i="11"/>
  <c r="U491" i="11"/>
  <c r="V491" i="11"/>
  <c r="W491" i="11"/>
  <c r="X491" i="11"/>
  <c r="Y491" i="11"/>
  <c r="Z491" i="11"/>
  <c r="U492" i="11"/>
  <c r="V492" i="11"/>
  <c r="W492" i="11"/>
  <c r="X492" i="11"/>
  <c r="Y492" i="11"/>
  <c r="Z492" i="11"/>
  <c r="U493" i="11"/>
  <c r="V493" i="11"/>
  <c r="W493" i="11"/>
  <c r="X493" i="11"/>
  <c r="Y493" i="11"/>
  <c r="Z493" i="11"/>
  <c r="U494" i="11"/>
  <c r="V494" i="11"/>
  <c r="W494" i="11"/>
  <c r="X494" i="11"/>
  <c r="Y494" i="11"/>
  <c r="Z494" i="11"/>
  <c r="U495" i="11"/>
  <c r="V495" i="11"/>
  <c r="W495" i="11"/>
  <c r="X495" i="11"/>
  <c r="Y495" i="11"/>
  <c r="Z495" i="11"/>
  <c r="U496" i="11"/>
  <c r="V496" i="11"/>
  <c r="W496" i="11"/>
  <c r="X496" i="11"/>
  <c r="Y496" i="11"/>
  <c r="Z496" i="11"/>
  <c r="U497" i="11"/>
  <c r="V497" i="11"/>
  <c r="W497" i="11"/>
  <c r="X497" i="11"/>
  <c r="Y497" i="11"/>
  <c r="Z497" i="11"/>
  <c r="U498" i="11"/>
  <c r="V498" i="11"/>
  <c r="W498" i="11"/>
  <c r="X498" i="11"/>
  <c r="Y498" i="11"/>
  <c r="Z498" i="11"/>
  <c r="U499" i="11"/>
  <c r="V499" i="11"/>
  <c r="W499" i="11"/>
  <c r="X499" i="11"/>
  <c r="Y499" i="11"/>
  <c r="Z499" i="11"/>
  <c r="U500" i="11"/>
  <c r="V500" i="11"/>
  <c r="W500" i="11"/>
  <c r="X500" i="11"/>
  <c r="Y500" i="11"/>
  <c r="Z500" i="11"/>
  <c r="U501" i="11"/>
  <c r="V501" i="11"/>
  <c r="W501" i="11"/>
  <c r="X501" i="11"/>
  <c r="Y501" i="11"/>
  <c r="Z501" i="11"/>
  <c r="U502" i="11"/>
  <c r="V502" i="11"/>
  <c r="W502" i="11"/>
  <c r="X502" i="11"/>
  <c r="Y502" i="11"/>
  <c r="Z502" i="11"/>
  <c r="U503" i="11"/>
  <c r="V503" i="11"/>
  <c r="W503" i="11"/>
  <c r="X503" i="11"/>
  <c r="Y503" i="11"/>
  <c r="Z503" i="11"/>
  <c r="U504" i="11"/>
  <c r="V504" i="11"/>
  <c r="W504" i="11"/>
  <c r="X504" i="11"/>
  <c r="Y504" i="11"/>
  <c r="Z504" i="11"/>
  <c r="U505" i="11"/>
  <c r="V505" i="11"/>
  <c r="W505" i="11"/>
  <c r="X505" i="11"/>
  <c r="Y505" i="11"/>
  <c r="Z505" i="11"/>
  <c r="U506" i="11"/>
  <c r="V506" i="11"/>
  <c r="W506" i="11"/>
  <c r="X506" i="11"/>
  <c r="Y506" i="11"/>
  <c r="Z506" i="11"/>
  <c r="U507" i="11"/>
  <c r="V507" i="11"/>
  <c r="W507" i="11"/>
  <c r="X507" i="11"/>
  <c r="Y507" i="11"/>
  <c r="Z507" i="11"/>
  <c r="U508" i="11"/>
  <c r="V508" i="11"/>
  <c r="W508" i="11"/>
  <c r="X508" i="11"/>
  <c r="Y508" i="11"/>
  <c r="Z508" i="11"/>
  <c r="U509" i="11"/>
  <c r="V509" i="11"/>
  <c r="W509" i="11"/>
  <c r="X509" i="11"/>
  <c r="Y509" i="11"/>
  <c r="Z509" i="11"/>
  <c r="U510" i="11"/>
  <c r="V510" i="11"/>
  <c r="W510" i="11"/>
  <c r="X510" i="11"/>
  <c r="Y510" i="11"/>
  <c r="Z510" i="11"/>
  <c r="U511" i="11"/>
  <c r="V511" i="11"/>
  <c r="W511" i="11"/>
  <c r="X511" i="11"/>
  <c r="Y511" i="11"/>
  <c r="Z511" i="11"/>
  <c r="AT13" i="8"/>
  <c r="AT14" i="8"/>
  <c r="AT15" i="8"/>
  <c r="AT16" i="8"/>
  <c r="AT17" i="8"/>
  <c r="AT18" i="8"/>
  <c r="AT19" i="8"/>
  <c r="AT20" i="8"/>
  <c r="AT21" i="8"/>
  <c r="AT22" i="8"/>
  <c r="AT23" i="8"/>
  <c r="AT24" i="8"/>
  <c r="AT25" i="8"/>
  <c r="AT26" i="8"/>
  <c r="AT27" i="8"/>
  <c r="AT28" i="8"/>
  <c r="AT29" i="8"/>
  <c r="AT30" i="8"/>
  <c r="AT31" i="8"/>
  <c r="AT32" i="8"/>
  <c r="AT33" i="8"/>
  <c r="AT34" i="8"/>
  <c r="AT35" i="8"/>
  <c r="AT36" i="8"/>
  <c r="AT37" i="8"/>
  <c r="AT38" i="8"/>
  <c r="AT39" i="8"/>
  <c r="AT40" i="8"/>
  <c r="AT41" i="8"/>
  <c r="AT42" i="8"/>
  <c r="AT43" i="8"/>
  <c r="AT44" i="8"/>
  <c r="AT45" i="8"/>
  <c r="AT46" i="8"/>
  <c r="AT47" i="8"/>
  <c r="AT48" i="8"/>
  <c r="AT49" i="8"/>
  <c r="AT50" i="8"/>
  <c r="AT51" i="8"/>
  <c r="AT52" i="8"/>
  <c r="AT53" i="8"/>
  <c r="AT54" i="8"/>
  <c r="AT55" i="8"/>
  <c r="AT56" i="8"/>
  <c r="AT57" i="8"/>
  <c r="AT58" i="8"/>
  <c r="AT59" i="8"/>
  <c r="AT60" i="8"/>
  <c r="AT61" i="8"/>
  <c r="AT62" i="8"/>
  <c r="AT63" i="8"/>
  <c r="AT64" i="8"/>
  <c r="AT65" i="8"/>
  <c r="AT66" i="8"/>
  <c r="AT67" i="8"/>
  <c r="AT68" i="8"/>
  <c r="AT69" i="8"/>
  <c r="AT70" i="8"/>
  <c r="AT71" i="8"/>
  <c r="AT72" i="8"/>
  <c r="AT73" i="8"/>
  <c r="AT74" i="8"/>
  <c r="AT75" i="8"/>
  <c r="AT76" i="8"/>
  <c r="AT77" i="8"/>
  <c r="AT78" i="8"/>
  <c r="AT79" i="8"/>
  <c r="AT80" i="8"/>
  <c r="AT81" i="8"/>
  <c r="AT82" i="8"/>
  <c r="AT83" i="8"/>
  <c r="AT84" i="8"/>
  <c r="AT85" i="8"/>
  <c r="AT86" i="8"/>
  <c r="AT87" i="8"/>
  <c r="AT88" i="8"/>
  <c r="AT89" i="8"/>
  <c r="AT90" i="8"/>
  <c r="AT91" i="8"/>
  <c r="AT92" i="8"/>
  <c r="AT93" i="8"/>
  <c r="AT94" i="8"/>
  <c r="AT95" i="8"/>
  <c r="AT96" i="8"/>
  <c r="AT97" i="8"/>
  <c r="AT98" i="8"/>
  <c r="AT99" i="8"/>
  <c r="AT100" i="8"/>
  <c r="AT101" i="8"/>
  <c r="AT102" i="8"/>
  <c r="AT103" i="8"/>
  <c r="AT104" i="8"/>
  <c r="AT105" i="8"/>
  <c r="AT106" i="8"/>
  <c r="AT107" i="8"/>
  <c r="AT108" i="8"/>
  <c r="AT109" i="8"/>
  <c r="AT110" i="8"/>
  <c r="AT111" i="8"/>
  <c r="AT112" i="8"/>
  <c r="AT113" i="8"/>
  <c r="AT114" i="8"/>
  <c r="AT115" i="8"/>
  <c r="AT116" i="8"/>
  <c r="AT117" i="8"/>
  <c r="AT118" i="8"/>
  <c r="AT119" i="8"/>
  <c r="AT120" i="8"/>
  <c r="AT121" i="8"/>
  <c r="AT122" i="8"/>
  <c r="AT123" i="8"/>
  <c r="AT124" i="8"/>
  <c r="AT125" i="8"/>
  <c r="AT126" i="8"/>
  <c r="AT127" i="8"/>
  <c r="AT128" i="8"/>
  <c r="AT129" i="8"/>
  <c r="AT130" i="8"/>
  <c r="AT131" i="8"/>
  <c r="AT132" i="8"/>
  <c r="AT133" i="8"/>
  <c r="AT134" i="8"/>
  <c r="AT135" i="8"/>
  <c r="AT136" i="8"/>
  <c r="AT137" i="8"/>
  <c r="AT138" i="8"/>
  <c r="AT139" i="8"/>
  <c r="AT140" i="8"/>
  <c r="AT141" i="8"/>
  <c r="AT142" i="8"/>
  <c r="AT143" i="8"/>
  <c r="AT144" i="8"/>
  <c r="AT145" i="8"/>
  <c r="AT146" i="8"/>
  <c r="AT147" i="8"/>
  <c r="AT148" i="8"/>
  <c r="AT149" i="8"/>
  <c r="AT150" i="8"/>
  <c r="AT151" i="8"/>
  <c r="AT152" i="8"/>
  <c r="AT153" i="8"/>
  <c r="AT154" i="8"/>
  <c r="AT155" i="8"/>
  <c r="AT156" i="8"/>
  <c r="AT157" i="8"/>
  <c r="AT158" i="8"/>
  <c r="AT159" i="8"/>
  <c r="AT160" i="8"/>
  <c r="AT161" i="8"/>
  <c r="AT162" i="8"/>
  <c r="AT163" i="8"/>
  <c r="AT164" i="8"/>
  <c r="AT165" i="8"/>
  <c r="AT166" i="8"/>
  <c r="AT167" i="8"/>
  <c r="AT168" i="8"/>
  <c r="AT169" i="8"/>
  <c r="AT170" i="8"/>
  <c r="AT171" i="8"/>
  <c r="AT172" i="8"/>
  <c r="AT173" i="8"/>
  <c r="AT174" i="8"/>
  <c r="AT175" i="8"/>
  <c r="AT176" i="8"/>
  <c r="AT177" i="8"/>
  <c r="AT178" i="8"/>
  <c r="AT179" i="8"/>
  <c r="AT180" i="8"/>
  <c r="AT181" i="8"/>
  <c r="AT182" i="8"/>
  <c r="AT183" i="8"/>
  <c r="AT184" i="8"/>
  <c r="AT185" i="8"/>
  <c r="AT186" i="8"/>
  <c r="AT187" i="8"/>
  <c r="AT188" i="8"/>
  <c r="AT189" i="8"/>
  <c r="AT190" i="8"/>
  <c r="AT191" i="8"/>
  <c r="AT192" i="8"/>
  <c r="AT193" i="8"/>
  <c r="AT194" i="8"/>
  <c r="AT195" i="8"/>
  <c r="AT196" i="8"/>
  <c r="AT197" i="8"/>
  <c r="AT198" i="8"/>
  <c r="AT199" i="8"/>
  <c r="AT200" i="8"/>
  <c r="AT201" i="8"/>
  <c r="AT202" i="8"/>
  <c r="AT203" i="8"/>
  <c r="AT204" i="8"/>
  <c r="AT205" i="8"/>
  <c r="AT206" i="8"/>
  <c r="AT207" i="8"/>
  <c r="AT208" i="8"/>
  <c r="AT209" i="8"/>
  <c r="AT210" i="8"/>
  <c r="AT211" i="8"/>
  <c r="AT212" i="8"/>
  <c r="AT213" i="8"/>
  <c r="AT214" i="8"/>
  <c r="AT215" i="8"/>
  <c r="AT216" i="8"/>
  <c r="AT217" i="8"/>
  <c r="AT218" i="8"/>
  <c r="AT219" i="8"/>
  <c r="AT220" i="8"/>
  <c r="AT221" i="8"/>
  <c r="AT222" i="8"/>
  <c r="AT223" i="8"/>
  <c r="AT224" i="8"/>
  <c r="AT225" i="8"/>
  <c r="AT226" i="8"/>
  <c r="AT227" i="8"/>
  <c r="AT228" i="8"/>
  <c r="AT229" i="8"/>
  <c r="AT230" i="8"/>
  <c r="AT231" i="8"/>
  <c r="AT232" i="8"/>
  <c r="AT233" i="8"/>
  <c r="AT234" i="8"/>
  <c r="AT235" i="8"/>
  <c r="AT236" i="8"/>
  <c r="AT237" i="8"/>
  <c r="AT238" i="8"/>
  <c r="AT239" i="8"/>
  <c r="AT240" i="8"/>
  <c r="AT241" i="8"/>
  <c r="AT242" i="8"/>
  <c r="AT243" i="8"/>
  <c r="AT244" i="8"/>
  <c r="AT245" i="8"/>
  <c r="AT246" i="8"/>
  <c r="AT247" i="8"/>
  <c r="AT248" i="8"/>
  <c r="AT249" i="8"/>
  <c r="AT250" i="8"/>
  <c r="AT251" i="8"/>
  <c r="AT252" i="8"/>
  <c r="AT253" i="8"/>
  <c r="AT254" i="8"/>
  <c r="AT255" i="8"/>
  <c r="AT256" i="8"/>
  <c r="AT257" i="8"/>
  <c r="AT258" i="8"/>
  <c r="AT259" i="8"/>
  <c r="AT260" i="8"/>
  <c r="AT261" i="8"/>
  <c r="AT262" i="8"/>
  <c r="AT263" i="8"/>
  <c r="AT264" i="8"/>
  <c r="AT265" i="8"/>
  <c r="AT266" i="8"/>
  <c r="AT267" i="8"/>
  <c r="AT268" i="8"/>
  <c r="AT269" i="8"/>
  <c r="AT270" i="8"/>
  <c r="AT271" i="8"/>
  <c r="AT272" i="8"/>
  <c r="AT273" i="8"/>
  <c r="AT274" i="8"/>
  <c r="AT275" i="8"/>
  <c r="AT276" i="8"/>
  <c r="AT277" i="8"/>
  <c r="AT278" i="8"/>
  <c r="AT279" i="8"/>
  <c r="AT280" i="8"/>
  <c r="AT281" i="8"/>
  <c r="AT282" i="8"/>
  <c r="AT283" i="8"/>
  <c r="AT284" i="8"/>
  <c r="AT285" i="8"/>
  <c r="AT286" i="8"/>
  <c r="AT287" i="8"/>
  <c r="AT288" i="8"/>
  <c r="AT289" i="8"/>
  <c r="AT290" i="8"/>
  <c r="AT291" i="8"/>
  <c r="AT292" i="8"/>
  <c r="AT293" i="8"/>
  <c r="AT294" i="8"/>
  <c r="AT295" i="8"/>
  <c r="AT296" i="8"/>
  <c r="AT297" i="8"/>
  <c r="AT298" i="8"/>
  <c r="AT299" i="8"/>
  <c r="AT300" i="8"/>
  <c r="AT301" i="8"/>
  <c r="AT302" i="8"/>
  <c r="AT303" i="8"/>
  <c r="AT304" i="8"/>
  <c r="AT305" i="8"/>
  <c r="AT306" i="8"/>
  <c r="AT307" i="8"/>
  <c r="AT308" i="8"/>
  <c r="AT309" i="8"/>
  <c r="AT310" i="8"/>
  <c r="AT311" i="8"/>
  <c r="AT312" i="8"/>
  <c r="AT313" i="8"/>
  <c r="AT314" i="8"/>
  <c r="AT315" i="8"/>
  <c r="AT316" i="8"/>
  <c r="AT317" i="8"/>
  <c r="AT318" i="8"/>
  <c r="AT319" i="8"/>
  <c r="AT320" i="8"/>
  <c r="AT321" i="8"/>
  <c r="AT322" i="8"/>
  <c r="AT323" i="8"/>
  <c r="AT324" i="8"/>
  <c r="AT325" i="8"/>
  <c r="AT326" i="8"/>
  <c r="AT327" i="8"/>
  <c r="AT328" i="8"/>
  <c r="AT329" i="8"/>
  <c r="AT330" i="8"/>
  <c r="AT331" i="8"/>
  <c r="AT332" i="8"/>
  <c r="AT333" i="8"/>
  <c r="AT334" i="8"/>
  <c r="AT335" i="8"/>
  <c r="AT336" i="8"/>
  <c r="AT337" i="8"/>
  <c r="AT338" i="8"/>
  <c r="AT339" i="8"/>
  <c r="AT340" i="8"/>
  <c r="AT341" i="8"/>
  <c r="AT342" i="8"/>
  <c r="AT343" i="8"/>
  <c r="AT344" i="8"/>
  <c r="AT345" i="8"/>
  <c r="AT346" i="8"/>
  <c r="AT347" i="8"/>
  <c r="AT348" i="8"/>
  <c r="AT349" i="8"/>
  <c r="AT350" i="8"/>
  <c r="AT351" i="8"/>
  <c r="AT352" i="8"/>
  <c r="AT353" i="8"/>
  <c r="AT354" i="8"/>
  <c r="AT355" i="8"/>
  <c r="AT356" i="8"/>
  <c r="AT357" i="8"/>
  <c r="AT358" i="8"/>
  <c r="AT359" i="8"/>
  <c r="AT360" i="8"/>
  <c r="AT361" i="8"/>
  <c r="AT362" i="8"/>
  <c r="AT363" i="8"/>
  <c r="AT364" i="8"/>
  <c r="AT365" i="8"/>
  <c r="AT366" i="8"/>
  <c r="AT367" i="8"/>
  <c r="AT368" i="8"/>
  <c r="AT369" i="8"/>
  <c r="AT370" i="8"/>
  <c r="AT371" i="8"/>
  <c r="AT372" i="8"/>
  <c r="AT373" i="8"/>
  <c r="AT374" i="8"/>
  <c r="AT375" i="8"/>
  <c r="AT376" i="8"/>
  <c r="AT377" i="8"/>
  <c r="AT378" i="8"/>
  <c r="AT379" i="8"/>
  <c r="AT380" i="8"/>
  <c r="AT381" i="8"/>
  <c r="AT382" i="8"/>
  <c r="AT383" i="8"/>
  <c r="AT384" i="8"/>
  <c r="AT385" i="8"/>
  <c r="AT386" i="8"/>
  <c r="AT387" i="8"/>
  <c r="AT388" i="8"/>
  <c r="AT389" i="8"/>
  <c r="AT390" i="8"/>
  <c r="AT391" i="8"/>
  <c r="AT392" i="8"/>
  <c r="AT393" i="8"/>
  <c r="AT394" i="8"/>
  <c r="AT395" i="8"/>
  <c r="AT396" i="8"/>
  <c r="AT397" i="8"/>
  <c r="AT398" i="8"/>
  <c r="AT399" i="8"/>
  <c r="AT400" i="8"/>
  <c r="AT401" i="8"/>
  <c r="AT402" i="8"/>
  <c r="AT403" i="8"/>
  <c r="AT404" i="8"/>
  <c r="AT405" i="8"/>
  <c r="AT406" i="8"/>
  <c r="AT407" i="8"/>
  <c r="AT408" i="8"/>
  <c r="AT409" i="8"/>
  <c r="AT410" i="8"/>
  <c r="AT411" i="8"/>
  <c r="AT412" i="8"/>
  <c r="AT413" i="8"/>
  <c r="AT414" i="8"/>
  <c r="AT415" i="8"/>
  <c r="AT416" i="8"/>
  <c r="AT417" i="8"/>
  <c r="AT418" i="8"/>
  <c r="AT419" i="8"/>
  <c r="AT420" i="8"/>
  <c r="AT421" i="8"/>
  <c r="AT422" i="8"/>
  <c r="AT423" i="8"/>
  <c r="AT424" i="8"/>
  <c r="AT425" i="8"/>
  <c r="AT426" i="8"/>
  <c r="AT427" i="8"/>
  <c r="AT428" i="8"/>
  <c r="AT429" i="8"/>
  <c r="AT430" i="8"/>
  <c r="AT431" i="8"/>
  <c r="AT432" i="8"/>
  <c r="AT433" i="8"/>
  <c r="AT434" i="8"/>
  <c r="AT435" i="8"/>
  <c r="AT436" i="8"/>
  <c r="AT437" i="8"/>
  <c r="AT438" i="8"/>
  <c r="AT439" i="8"/>
  <c r="AT440" i="8"/>
  <c r="AT441" i="8"/>
  <c r="AT442" i="8"/>
  <c r="AT443" i="8"/>
  <c r="AT444" i="8"/>
  <c r="AT445" i="8"/>
  <c r="AT446" i="8"/>
  <c r="AT447" i="8"/>
  <c r="AT448" i="8"/>
  <c r="AT449" i="8"/>
  <c r="AT450" i="8"/>
  <c r="AT451" i="8"/>
  <c r="AT452" i="8"/>
  <c r="AT453" i="8"/>
  <c r="AT454" i="8"/>
  <c r="AT455" i="8"/>
  <c r="AT456" i="8"/>
  <c r="AT457" i="8"/>
  <c r="AT458" i="8"/>
  <c r="AT459" i="8"/>
  <c r="AT460" i="8"/>
  <c r="AT461" i="8"/>
  <c r="AT462" i="8"/>
  <c r="AT463" i="8"/>
  <c r="AT464" i="8"/>
  <c r="AT465" i="8"/>
  <c r="AT466" i="8"/>
  <c r="AT467" i="8"/>
  <c r="AT468" i="8"/>
  <c r="AT469" i="8"/>
  <c r="AT470" i="8"/>
  <c r="AT471" i="8"/>
  <c r="AT472" i="8"/>
  <c r="AT473" i="8"/>
  <c r="AT474" i="8"/>
  <c r="AT475" i="8"/>
  <c r="AT476" i="8"/>
  <c r="AT477" i="8"/>
  <c r="AT478" i="8"/>
  <c r="AT479" i="8"/>
  <c r="AT480" i="8"/>
  <c r="AT481" i="8"/>
  <c r="AT482" i="8"/>
  <c r="AT483" i="8"/>
  <c r="AT484" i="8"/>
  <c r="AT485" i="8"/>
  <c r="AT486" i="8"/>
  <c r="AT487" i="8"/>
  <c r="AT488" i="8"/>
  <c r="AT489" i="8"/>
  <c r="AT490" i="8"/>
  <c r="AT491" i="8"/>
  <c r="AT492" i="8"/>
  <c r="AT493" i="8"/>
  <c r="AT494" i="8"/>
  <c r="AT495" i="8"/>
  <c r="AT496" i="8"/>
  <c r="AT497" i="8"/>
  <c r="AT498" i="8"/>
  <c r="AT499" i="8"/>
  <c r="AT500" i="8"/>
  <c r="AT501" i="8"/>
  <c r="AT502" i="8"/>
  <c r="AT503" i="8"/>
  <c r="AT504" i="8"/>
  <c r="AT505" i="8"/>
  <c r="AT506" i="8"/>
  <c r="AT507" i="8"/>
  <c r="AT508" i="8"/>
  <c r="AT509" i="8"/>
  <c r="AT510" i="8"/>
  <c r="AT511" i="8"/>
  <c r="AT12" i="8"/>
  <c r="AR13" i="8"/>
  <c r="AR14" i="8"/>
  <c r="AR15" i="8"/>
  <c r="AR16" i="8"/>
  <c r="AR17" i="8"/>
  <c r="AR18" i="8"/>
  <c r="AR19" i="8"/>
  <c r="AR20" i="8"/>
  <c r="AR21" i="8"/>
  <c r="AR22" i="8"/>
  <c r="AR23" i="8"/>
  <c r="AR24" i="8"/>
  <c r="AR25" i="8"/>
  <c r="AR26" i="8"/>
  <c r="AR27" i="8"/>
  <c r="AR28" i="8"/>
  <c r="AR29" i="8"/>
  <c r="AR30" i="8"/>
  <c r="AR31" i="8"/>
  <c r="AR32" i="8"/>
  <c r="AR33" i="8"/>
  <c r="AR34" i="8"/>
  <c r="AR35" i="8"/>
  <c r="AR36" i="8"/>
  <c r="AR37" i="8"/>
  <c r="AR38" i="8"/>
  <c r="AR39" i="8"/>
  <c r="AR40" i="8"/>
  <c r="AR41" i="8"/>
  <c r="AR42" i="8"/>
  <c r="AR43" i="8"/>
  <c r="AR44" i="8"/>
  <c r="AR45" i="8"/>
  <c r="AR46" i="8"/>
  <c r="AR47" i="8"/>
  <c r="AR48" i="8"/>
  <c r="AR49" i="8"/>
  <c r="AR50" i="8"/>
  <c r="AR51" i="8"/>
  <c r="AR52" i="8"/>
  <c r="AR53" i="8"/>
  <c r="AR54" i="8"/>
  <c r="AR55" i="8"/>
  <c r="AR56" i="8"/>
  <c r="AR57" i="8"/>
  <c r="AR58" i="8"/>
  <c r="AR59" i="8"/>
  <c r="AR60" i="8"/>
  <c r="AR61" i="8"/>
  <c r="AR62" i="8"/>
  <c r="AR63" i="8"/>
  <c r="AR64" i="8"/>
  <c r="AR65" i="8"/>
  <c r="AR66" i="8"/>
  <c r="AR67" i="8"/>
  <c r="AR68" i="8"/>
  <c r="AR69" i="8"/>
  <c r="AR70" i="8"/>
  <c r="AR71" i="8"/>
  <c r="AR72" i="8"/>
  <c r="AR73" i="8"/>
  <c r="AR74" i="8"/>
  <c r="AR75" i="8"/>
  <c r="AR76" i="8"/>
  <c r="AR77" i="8"/>
  <c r="AR78" i="8"/>
  <c r="AR79" i="8"/>
  <c r="AR80" i="8"/>
  <c r="AR81" i="8"/>
  <c r="AR82" i="8"/>
  <c r="AR83" i="8"/>
  <c r="AR84" i="8"/>
  <c r="AR85" i="8"/>
  <c r="AR86" i="8"/>
  <c r="AR87" i="8"/>
  <c r="AR88" i="8"/>
  <c r="AR89" i="8"/>
  <c r="AR90" i="8"/>
  <c r="AR91" i="8"/>
  <c r="AR92" i="8"/>
  <c r="AR93" i="8"/>
  <c r="AR94" i="8"/>
  <c r="AR95" i="8"/>
  <c r="AR96" i="8"/>
  <c r="AR97" i="8"/>
  <c r="AR98" i="8"/>
  <c r="AR99" i="8"/>
  <c r="AR100" i="8"/>
  <c r="AR101" i="8"/>
  <c r="AR102" i="8"/>
  <c r="AR103" i="8"/>
  <c r="AR104" i="8"/>
  <c r="AR105" i="8"/>
  <c r="AR106" i="8"/>
  <c r="AR107" i="8"/>
  <c r="AR108" i="8"/>
  <c r="AR109" i="8"/>
  <c r="AR110" i="8"/>
  <c r="AR111" i="8"/>
  <c r="AR112" i="8"/>
  <c r="AR113" i="8"/>
  <c r="AR114" i="8"/>
  <c r="AR115" i="8"/>
  <c r="AR116" i="8"/>
  <c r="AR117" i="8"/>
  <c r="AR118" i="8"/>
  <c r="AR119" i="8"/>
  <c r="AR120" i="8"/>
  <c r="AR121" i="8"/>
  <c r="AR122" i="8"/>
  <c r="AR123" i="8"/>
  <c r="AR124" i="8"/>
  <c r="AR125" i="8"/>
  <c r="AR126" i="8"/>
  <c r="AR127" i="8"/>
  <c r="AR128" i="8"/>
  <c r="AR129" i="8"/>
  <c r="AR130" i="8"/>
  <c r="AR131" i="8"/>
  <c r="AR132" i="8"/>
  <c r="AR133" i="8"/>
  <c r="AR134" i="8"/>
  <c r="AR135" i="8"/>
  <c r="AR136" i="8"/>
  <c r="AR137" i="8"/>
  <c r="AR138" i="8"/>
  <c r="AR139" i="8"/>
  <c r="AR140" i="8"/>
  <c r="AR141" i="8"/>
  <c r="AR142" i="8"/>
  <c r="AR143" i="8"/>
  <c r="AR144" i="8"/>
  <c r="AR145" i="8"/>
  <c r="AR146" i="8"/>
  <c r="AR147" i="8"/>
  <c r="AR148" i="8"/>
  <c r="AR149" i="8"/>
  <c r="AR150" i="8"/>
  <c r="AR151" i="8"/>
  <c r="AR152" i="8"/>
  <c r="AR153" i="8"/>
  <c r="AR154" i="8"/>
  <c r="AR155" i="8"/>
  <c r="AR156" i="8"/>
  <c r="AR157" i="8"/>
  <c r="AR158" i="8"/>
  <c r="AR159" i="8"/>
  <c r="AR160" i="8"/>
  <c r="AR161" i="8"/>
  <c r="AR162" i="8"/>
  <c r="AR163" i="8"/>
  <c r="AR164" i="8"/>
  <c r="AR165" i="8"/>
  <c r="AR166" i="8"/>
  <c r="AR167" i="8"/>
  <c r="AR168" i="8"/>
  <c r="AR169" i="8"/>
  <c r="AR170" i="8"/>
  <c r="AR171" i="8"/>
  <c r="AR172" i="8"/>
  <c r="AR173" i="8"/>
  <c r="AR174" i="8"/>
  <c r="AR175" i="8"/>
  <c r="AR176" i="8"/>
  <c r="AR177" i="8"/>
  <c r="AR178" i="8"/>
  <c r="AR179" i="8"/>
  <c r="AR180" i="8"/>
  <c r="AR181" i="8"/>
  <c r="AR182" i="8"/>
  <c r="AR183" i="8"/>
  <c r="AR184" i="8"/>
  <c r="AR185" i="8"/>
  <c r="AR186" i="8"/>
  <c r="AR187" i="8"/>
  <c r="AR188" i="8"/>
  <c r="AR189" i="8"/>
  <c r="AR190" i="8"/>
  <c r="AR191" i="8"/>
  <c r="AR192" i="8"/>
  <c r="AR193" i="8"/>
  <c r="AR194" i="8"/>
  <c r="AR195" i="8"/>
  <c r="AR196" i="8"/>
  <c r="AR197" i="8"/>
  <c r="AR198" i="8"/>
  <c r="AR199" i="8"/>
  <c r="AR200" i="8"/>
  <c r="AR201" i="8"/>
  <c r="AR202" i="8"/>
  <c r="AR203" i="8"/>
  <c r="AR204" i="8"/>
  <c r="AR205" i="8"/>
  <c r="AR206" i="8"/>
  <c r="AR207" i="8"/>
  <c r="AR208" i="8"/>
  <c r="AR209" i="8"/>
  <c r="AR210" i="8"/>
  <c r="AR211" i="8"/>
  <c r="AR212" i="8"/>
  <c r="AR213" i="8"/>
  <c r="AR214" i="8"/>
  <c r="AR215" i="8"/>
  <c r="AR216" i="8"/>
  <c r="AR217" i="8"/>
  <c r="AR218" i="8"/>
  <c r="AR219" i="8"/>
  <c r="AR220" i="8"/>
  <c r="AR221" i="8"/>
  <c r="AR222" i="8"/>
  <c r="AR223" i="8"/>
  <c r="AR224" i="8"/>
  <c r="AR225" i="8"/>
  <c r="AR226" i="8"/>
  <c r="AR227" i="8"/>
  <c r="AR228" i="8"/>
  <c r="AR229" i="8"/>
  <c r="AR230" i="8"/>
  <c r="AR231" i="8"/>
  <c r="AR232" i="8"/>
  <c r="AR233" i="8"/>
  <c r="AR234" i="8"/>
  <c r="AR235" i="8"/>
  <c r="AR236" i="8"/>
  <c r="AR237" i="8"/>
  <c r="AR238" i="8"/>
  <c r="AR239" i="8"/>
  <c r="AR240" i="8"/>
  <c r="AR241" i="8"/>
  <c r="AR242" i="8"/>
  <c r="AR243" i="8"/>
  <c r="AR244" i="8"/>
  <c r="AR245" i="8"/>
  <c r="AR246" i="8"/>
  <c r="AR247" i="8"/>
  <c r="AR248" i="8"/>
  <c r="AR249" i="8"/>
  <c r="AR250" i="8"/>
  <c r="AR251" i="8"/>
  <c r="AR252" i="8"/>
  <c r="AR253" i="8"/>
  <c r="AR254" i="8"/>
  <c r="AR255" i="8"/>
  <c r="AR256" i="8"/>
  <c r="AR257" i="8"/>
  <c r="AR258" i="8"/>
  <c r="AR259" i="8"/>
  <c r="AR260" i="8"/>
  <c r="AR261" i="8"/>
  <c r="AR262" i="8"/>
  <c r="AR263" i="8"/>
  <c r="AR264" i="8"/>
  <c r="AR265" i="8"/>
  <c r="AR266" i="8"/>
  <c r="AR267" i="8"/>
  <c r="AR268" i="8"/>
  <c r="AR269" i="8"/>
  <c r="AR270" i="8"/>
  <c r="AR271" i="8"/>
  <c r="AR272" i="8"/>
  <c r="AR273" i="8"/>
  <c r="AR274" i="8"/>
  <c r="AR275" i="8"/>
  <c r="AR276" i="8"/>
  <c r="AR277" i="8"/>
  <c r="AR278" i="8"/>
  <c r="AR279" i="8"/>
  <c r="AR280" i="8"/>
  <c r="AR281" i="8"/>
  <c r="AR282" i="8"/>
  <c r="AR283" i="8"/>
  <c r="AR284" i="8"/>
  <c r="AR285" i="8"/>
  <c r="AR286" i="8"/>
  <c r="AR287" i="8"/>
  <c r="AR288" i="8"/>
  <c r="AR289" i="8"/>
  <c r="AR290" i="8"/>
  <c r="AR291" i="8"/>
  <c r="AR292" i="8"/>
  <c r="AR293" i="8"/>
  <c r="AR294" i="8"/>
  <c r="AR295" i="8"/>
  <c r="AR296" i="8"/>
  <c r="AR297" i="8"/>
  <c r="AR298" i="8"/>
  <c r="AR299" i="8"/>
  <c r="AR300" i="8"/>
  <c r="AR301" i="8"/>
  <c r="AR302" i="8"/>
  <c r="AR303" i="8"/>
  <c r="AR304" i="8"/>
  <c r="AR305" i="8"/>
  <c r="AR306" i="8"/>
  <c r="AR307" i="8"/>
  <c r="AR308" i="8"/>
  <c r="AR309" i="8"/>
  <c r="AR310" i="8"/>
  <c r="AR311" i="8"/>
  <c r="AR312" i="8"/>
  <c r="AR313" i="8"/>
  <c r="AR314" i="8"/>
  <c r="AR315" i="8"/>
  <c r="AR316" i="8"/>
  <c r="AR317" i="8"/>
  <c r="AR318" i="8"/>
  <c r="AR319" i="8"/>
  <c r="AR320" i="8"/>
  <c r="AR321" i="8"/>
  <c r="AR322" i="8"/>
  <c r="AR323" i="8"/>
  <c r="AR324" i="8"/>
  <c r="AR325" i="8"/>
  <c r="AR326" i="8"/>
  <c r="AR327" i="8"/>
  <c r="AR328" i="8"/>
  <c r="AR329" i="8"/>
  <c r="AR330" i="8"/>
  <c r="AR331" i="8"/>
  <c r="AR332" i="8"/>
  <c r="AR333" i="8"/>
  <c r="AR334" i="8"/>
  <c r="AR335" i="8"/>
  <c r="AR336" i="8"/>
  <c r="AR337" i="8"/>
  <c r="AR338" i="8"/>
  <c r="AR339" i="8"/>
  <c r="AR340" i="8"/>
  <c r="AR341" i="8"/>
  <c r="AR342" i="8"/>
  <c r="AR343" i="8"/>
  <c r="AR344" i="8"/>
  <c r="AR345" i="8"/>
  <c r="AR346" i="8"/>
  <c r="AR347" i="8"/>
  <c r="AR348" i="8"/>
  <c r="AR349" i="8"/>
  <c r="AR350" i="8"/>
  <c r="AR351" i="8"/>
  <c r="AR352" i="8"/>
  <c r="AR353" i="8"/>
  <c r="AR354" i="8"/>
  <c r="AR355" i="8"/>
  <c r="AR356" i="8"/>
  <c r="AR357" i="8"/>
  <c r="AR358" i="8"/>
  <c r="AR359" i="8"/>
  <c r="AR360" i="8"/>
  <c r="AR361" i="8"/>
  <c r="AR362" i="8"/>
  <c r="AR363" i="8"/>
  <c r="AR364" i="8"/>
  <c r="AR365" i="8"/>
  <c r="AR366" i="8"/>
  <c r="AR367" i="8"/>
  <c r="AR368" i="8"/>
  <c r="AR369" i="8"/>
  <c r="AR370" i="8"/>
  <c r="AR371" i="8"/>
  <c r="AR372" i="8"/>
  <c r="AR373" i="8"/>
  <c r="AR374" i="8"/>
  <c r="AR375" i="8"/>
  <c r="AR376" i="8"/>
  <c r="AR377" i="8"/>
  <c r="AR378" i="8"/>
  <c r="AR379" i="8"/>
  <c r="AR380" i="8"/>
  <c r="AR381" i="8"/>
  <c r="AR382" i="8"/>
  <c r="AR383" i="8"/>
  <c r="AR384" i="8"/>
  <c r="AR385" i="8"/>
  <c r="AR386" i="8"/>
  <c r="AR387" i="8"/>
  <c r="AR388" i="8"/>
  <c r="AR389" i="8"/>
  <c r="AR390" i="8"/>
  <c r="AR391" i="8"/>
  <c r="AR392" i="8"/>
  <c r="AR393" i="8"/>
  <c r="AR394" i="8"/>
  <c r="AR395" i="8"/>
  <c r="AR396" i="8"/>
  <c r="AR397" i="8"/>
  <c r="AR398" i="8"/>
  <c r="AR399" i="8"/>
  <c r="AR400" i="8"/>
  <c r="AR401" i="8"/>
  <c r="AR402" i="8"/>
  <c r="AR403" i="8"/>
  <c r="AR404" i="8"/>
  <c r="AR405" i="8"/>
  <c r="AR406" i="8"/>
  <c r="AR407" i="8"/>
  <c r="AR408" i="8"/>
  <c r="AR409" i="8"/>
  <c r="AR410" i="8"/>
  <c r="AR411" i="8"/>
  <c r="AR412" i="8"/>
  <c r="AR413" i="8"/>
  <c r="AR414" i="8"/>
  <c r="AR415" i="8"/>
  <c r="AR416" i="8"/>
  <c r="AR417" i="8"/>
  <c r="AR418" i="8"/>
  <c r="AR419" i="8"/>
  <c r="AR420" i="8"/>
  <c r="AR421" i="8"/>
  <c r="AR422" i="8"/>
  <c r="AR423" i="8"/>
  <c r="AR424" i="8"/>
  <c r="AR425" i="8"/>
  <c r="AR426" i="8"/>
  <c r="AR427" i="8"/>
  <c r="AR428" i="8"/>
  <c r="AR429" i="8"/>
  <c r="AR430" i="8"/>
  <c r="AR431" i="8"/>
  <c r="AR432" i="8"/>
  <c r="AR433" i="8"/>
  <c r="AR434" i="8"/>
  <c r="AR435" i="8"/>
  <c r="AR436" i="8"/>
  <c r="AR437" i="8"/>
  <c r="AR438" i="8"/>
  <c r="AR439" i="8"/>
  <c r="AR440" i="8"/>
  <c r="AR441" i="8"/>
  <c r="AR442" i="8"/>
  <c r="AR443" i="8"/>
  <c r="AR444" i="8"/>
  <c r="AR445" i="8"/>
  <c r="AR446" i="8"/>
  <c r="AR447" i="8"/>
  <c r="AR448" i="8"/>
  <c r="AR449" i="8"/>
  <c r="AR450" i="8"/>
  <c r="AR451" i="8"/>
  <c r="AR452" i="8"/>
  <c r="AR453" i="8"/>
  <c r="AR454" i="8"/>
  <c r="AR455" i="8"/>
  <c r="AR456" i="8"/>
  <c r="AR457" i="8"/>
  <c r="AR458" i="8"/>
  <c r="AR459" i="8"/>
  <c r="AR460" i="8"/>
  <c r="AR461" i="8"/>
  <c r="AR462" i="8"/>
  <c r="AR463" i="8"/>
  <c r="AR464" i="8"/>
  <c r="AR465" i="8"/>
  <c r="AR466" i="8"/>
  <c r="AR467" i="8"/>
  <c r="AR468" i="8"/>
  <c r="AR469" i="8"/>
  <c r="AR470" i="8"/>
  <c r="AR471" i="8"/>
  <c r="AR472" i="8"/>
  <c r="AR473" i="8"/>
  <c r="AR474" i="8"/>
  <c r="AR475" i="8"/>
  <c r="AR476" i="8"/>
  <c r="AR477" i="8"/>
  <c r="AR478" i="8"/>
  <c r="AR479" i="8"/>
  <c r="AR480" i="8"/>
  <c r="AR481" i="8"/>
  <c r="AR482" i="8"/>
  <c r="AR483" i="8"/>
  <c r="AR484" i="8"/>
  <c r="AR485" i="8"/>
  <c r="AR486" i="8"/>
  <c r="AR487" i="8"/>
  <c r="AR488" i="8"/>
  <c r="AR489" i="8"/>
  <c r="AR490" i="8"/>
  <c r="AR491" i="8"/>
  <c r="AR492" i="8"/>
  <c r="AR493" i="8"/>
  <c r="AR494" i="8"/>
  <c r="AR495" i="8"/>
  <c r="AR496" i="8"/>
  <c r="AR497" i="8"/>
  <c r="AR498" i="8"/>
  <c r="AR499" i="8"/>
  <c r="AR500" i="8"/>
  <c r="AR501" i="8"/>
  <c r="AR502" i="8"/>
  <c r="AR503" i="8"/>
  <c r="AR504" i="8"/>
  <c r="AR505" i="8"/>
  <c r="AR506" i="8"/>
  <c r="AR507" i="8"/>
  <c r="AR508" i="8"/>
  <c r="AR509" i="8"/>
  <c r="AR510" i="8"/>
  <c r="AR511" i="8"/>
  <c r="AR12" i="8"/>
  <c r="AP13" i="8"/>
  <c r="AP14" i="8"/>
  <c r="AP15" i="8"/>
  <c r="AP16" i="8"/>
  <c r="AP17" i="8"/>
  <c r="AP18" i="8"/>
  <c r="AP19" i="8"/>
  <c r="AP20" i="8"/>
  <c r="AP21" i="8"/>
  <c r="AP22" i="8"/>
  <c r="AP23" i="8"/>
  <c r="AP24" i="8"/>
  <c r="AP25" i="8"/>
  <c r="AP26" i="8"/>
  <c r="AP27" i="8"/>
  <c r="AP28" i="8"/>
  <c r="AP29" i="8"/>
  <c r="AP30" i="8"/>
  <c r="AP31" i="8"/>
  <c r="AP32" i="8"/>
  <c r="AP33" i="8"/>
  <c r="AP34" i="8"/>
  <c r="AP35" i="8"/>
  <c r="AP36" i="8"/>
  <c r="AP37" i="8"/>
  <c r="AP38" i="8"/>
  <c r="AP39" i="8"/>
  <c r="AP40" i="8"/>
  <c r="AP41" i="8"/>
  <c r="AP42" i="8"/>
  <c r="AP43" i="8"/>
  <c r="AP44" i="8"/>
  <c r="AP45" i="8"/>
  <c r="AP46" i="8"/>
  <c r="AP47" i="8"/>
  <c r="AP48" i="8"/>
  <c r="AP49" i="8"/>
  <c r="AP50" i="8"/>
  <c r="AP51" i="8"/>
  <c r="AP52" i="8"/>
  <c r="AP53" i="8"/>
  <c r="AP54" i="8"/>
  <c r="AP55" i="8"/>
  <c r="AP56" i="8"/>
  <c r="AP57" i="8"/>
  <c r="AP58" i="8"/>
  <c r="AP59" i="8"/>
  <c r="AP60" i="8"/>
  <c r="AP61" i="8"/>
  <c r="AP62" i="8"/>
  <c r="AP63" i="8"/>
  <c r="AP64" i="8"/>
  <c r="AP65" i="8"/>
  <c r="AP66" i="8"/>
  <c r="AP67" i="8"/>
  <c r="AP68" i="8"/>
  <c r="AP69" i="8"/>
  <c r="AP70" i="8"/>
  <c r="AP71" i="8"/>
  <c r="AP72" i="8"/>
  <c r="AP73" i="8"/>
  <c r="AP74" i="8"/>
  <c r="AP75" i="8"/>
  <c r="AP76" i="8"/>
  <c r="AP77" i="8"/>
  <c r="AP78" i="8"/>
  <c r="AP79" i="8"/>
  <c r="AP80" i="8"/>
  <c r="AP81" i="8"/>
  <c r="AP82" i="8"/>
  <c r="AP83" i="8"/>
  <c r="AP84" i="8"/>
  <c r="AP85" i="8"/>
  <c r="AP86" i="8"/>
  <c r="AP87" i="8"/>
  <c r="AP88" i="8"/>
  <c r="AP89" i="8"/>
  <c r="AP90" i="8"/>
  <c r="AP91" i="8"/>
  <c r="AP92" i="8"/>
  <c r="AP93" i="8"/>
  <c r="AP94" i="8"/>
  <c r="AP95" i="8"/>
  <c r="AP96" i="8"/>
  <c r="AP97" i="8"/>
  <c r="AP98" i="8"/>
  <c r="AP99" i="8"/>
  <c r="AP100" i="8"/>
  <c r="AP101" i="8"/>
  <c r="AP102" i="8"/>
  <c r="AP103" i="8"/>
  <c r="AP104" i="8"/>
  <c r="AP105" i="8"/>
  <c r="AP106" i="8"/>
  <c r="AP107" i="8"/>
  <c r="AP108" i="8"/>
  <c r="AP109" i="8"/>
  <c r="AP110" i="8"/>
  <c r="AP111" i="8"/>
  <c r="AP112" i="8"/>
  <c r="AP113" i="8"/>
  <c r="AP114" i="8"/>
  <c r="AP115" i="8"/>
  <c r="AP116" i="8"/>
  <c r="AP117" i="8"/>
  <c r="AP118" i="8"/>
  <c r="AP119" i="8"/>
  <c r="AP120" i="8"/>
  <c r="AP121" i="8"/>
  <c r="AP122" i="8"/>
  <c r="AP123" i="8"/>
  <c r="AP124" i="8"/>
  <c r="AP125" i="8"/>
  <c r="AP126" i="8"/>
  <c r="AP127" i="8"/>
  <c r="AP128" i="8"/>
  <c r="AP129" i="8"/>
  <c r="AP130" i="8"/>
  <c r="AP131" i="8"/>
  <c r="AP132" i="8"/>
  <c r="AP133" i="8"/>
  <c r="AP134" i="8"/>
  <c r="AP135" i="8"/>
  <c r="AP136" i="8"/>
  <c r="AP137" i="8"/>
  <c r="AP138" i="8"/>
  <c r="AP139" i="8"/>
  <c r="AP140" i="8"/>
  <c r="AP141" i="8"/>
  <c r="AP142" i="8"/>
  <c r="AP143" i="8"/>
  <c r="AP144" i="8"/>
  <c r="AP145" i="8"/>
  <c r="AP146" i="8"/>
  <c r="AP147" i="8"/>
  <c r="AP148" i="8"/>
  <c r="AP149" i="8"/>
  <c r="AP150" i="8"/>
  <c r="AP151" i="8"/>
  <c r="AP152" i="8"/>
  <c r="AP153" i="8"/>
  <c r="AP154" i="8"/>
  <c r="AP155" i="8"/>
  <c r="AP156" i="8"/>
  <c r="AP157" i="8"/>
  <c r="AP158" i="8"/>
  <c r="AP159" i="8"/>
  <c r="AP160" i="8"/>
  <c r="AP161" i="8"/>
  <c r="AP162" i="8"/>
  <c r="AP163" i="8"/>
  <c r="AP164" i="8"/>
  <c r="AP165" i="8"/>
  <c r="AP166" i="8"/>
  <c r="AP167" i="8"/>
  <c r="AP168" i="8"/>
  <c r="AP169" i="8"/>
  <c r="AP170" i="8"/>
  <c r="AP171" i="8"/>
  <c r="AP172" i="8"/>
  <c r="AP173" i="8"/>
  <c r="AP174" i="8"/>
  <c r="AP175" i="8"/>
  <c r="AP176" i="8"/>
  <c r="AP177" i="8"/>
  <c r="AP178" i="8"/>
  <c r="AP179" i="8"/>
  <c r="AP180" i="8"/>
  <c r="AP181" i="8"/>
  <c r="AP182" i="8"/>
  <c r="AP183" i="8"/>
  <c r="AP184" i="8"/>
  <c r="AP185" i="8"/>
  <c r="AP186" i="8"/>
  <c r="AP187" i="8"/>
  <c r="AP188" i="8"/>
  <c r="AP189" i="8"/>
  <c r="AP190" i="8"/>
  <c r="AP191" i="8"/>
  <c r="AP192" i="8"/>
  <c r="AP193" i="8"/>
  <c r="AP194" i="8"/>
  <c r="AP195" i="8"/>
  <c r="AP196" i="8"/>
  <c r="AP197" i="8"/>
  <c r="AP198" i="8"/>
  <c r="AP199" i="8"/>
  <c r="AP200" i="8"/>
  <c r="AP201" i="8"/>
  <c r="AP202" i="8"/>
  <c r="AP203" i="8"/>
  <c r="AP204" i="8"/>
  <c r="AP205" i="8"/>
  <c r="AP206" i="8"/>
  <c r="AP207" i="8"/>
  <c r="AP208" i="8"/>
  <c r="AP209" i="8"/>
  <c r="AP210" i="8"/>
  <c r="AP211" i="8"/>
  <c r="AP212" i="8"/>
  <c r="AP213" i="8"/>
  <c r="AP214" i="8"/>
  <c r="AP215" i="8"/>
  <c r="AP216" i="8"/>
  <c r="AP217" i="8"/>
  <c r="AP218" i="8"/>
  <c r="AP219" i="8"/>
  <c r="AP220" i="8"/>
  <c r="AP221" i="8"/>
  <c r="AP222" i="8"/>
  <c r="AP223" i="8"/>
  <c r="AP224" i="8"/>
  <c r="AP225" i="8"/>
  <c r="AP226" i="8"/>
  <c r="AP227" i="8"/>
  <c r="AP228" i="8"/>
  <c r="AP229" i="8"/>
  <c r="AP230" i="8"/>
  <c r="AP231" i="8"/>
  <c r="AP232" i="8"/>
  <c r="AP233" i="8"/>
  <c r="AP234" i="8"/>
  <c r="AP235" i="8"/>
  <c r="AP236" i="8"/>
  <c r="AP237" i="8"/>
  <c r="AP238" i="8"/>
  <c r="AP239" i="8"/>
  <c r="AP240" i="8"/>
  <c r="AP241" i="8"/>
  <c r="AP242" i="8"/>
  <c r="AP243" i="8"/>
  <c r="AP244" i="8"/>
  <c r="AP245" i="8"/>
  <c r="AP246" i="8"/>
  <c r="AP247" i="8"/>
  <c r="AP248" i="8"/>
  <c r="AP249" i="8"/>
  <c r="AP250" i="8"/>
  <c r="AP251" i="8"/>
  <c r="AP252" i="8"/>
  <c r="AP253" i="8"/>
  <c r="AP254" i="8"/>
  <c r="AP255" i="8"/>
  <c r="AP256" i="8"/>
  <c r="AP257" i="8"/>
  <c r="AP258" i="8"/>
  <c r="AP259" i="8"/>
  <c r="AP260" i="8"/>
  <c r="AP261" i="8"/>
  <c r="AP262" i="8"/>
  <c r="AP263" i="8"/>
  <c r="AP264" i="8"/>
  <c r="AP265" i="8"/>
  <c r="AP266" i="8"/>
  <c r="AP267" i="8"/>
  <c r="AP268" i="8"/>
  <c r="AP269" i="8"/>
  <c r="AP270" i="8"/>
  <c r="AP271" i="8"/>
  <c r="AP272" i="8"/>
  <c r="AP273" i="8"/>
  <c r="AP274" i="8"/>
  <c r="AP275" i="8"/>
  <c r="AP276" i="8"/>
  <c r="AP277" i="8"/>
  <c r="AP278" i="8"/>
  <c r="AP279" i="8"/>
  <c r="AP280" i="8"/>
  <c r="AP281" i="8"/>
  <c r="AP282" i="8"/>
  <c r="AP283" i="8"/>
  <c r="AP284" i="8"/>
  <c r="AP285" i="8"/>
  <c r="AP286" i="8"/>
  <c r="AP287" i="8"/>
  <c r="AP288" i="8"/>
  <c r="AP289" i="8"/>
  <c r="AP290" i="8"/>
  <c r="AP291" i="8"/>
  <c r="AP292" i="8"/>
  <c r="AP293" i="8"/>
  <c r="AP294" i="8"/>
  <c r="AP295" i="8"/>
  <c r="AP296" i="8"/>
  <c r="AP297" i="8"/>
  <c r="AP298" i="8"/>
  <c r="AP299" i="8"/>
  <c r="AP300" i="8"/>
  <c r="AP301" i="8"/>
  <c r="AP302" i="8"/>
  <c r="AP303" i="8"/>
  <c r="AP304" i="8"/>
  <c r="AP305" i="8"/>
  <c r="AP306" i="8"/>
  <c r="AP307" i="8"/>
  <c r="AP308" i="8"/>
  <c r="AP309" i="8"/>
  <c r="AP310" i="8"/>
  <c r="AP311" i="8"/>
  <c r="AP312" i="8"/>
  <c r="AP313" i="8"/>
  <c r="AP314" i="8"/>
  <c r="AP315" i="8"/>
  <c r="AP316" i="8"/>
  <c r="AP317" i="8"/>
  <c r="AP318" i="8"/>
  <c r="AP319" i="8"/>
  <c r="AP320" i="8"/>
  <c r="AP321" i="8"/>
  <c r="AP322" i="8"/>
  <c r="AP323" i="8"/>
  <c r="AP324" i="8"/>
  <c r="AP325" i="8"/>
  <c r="AP326" i="8"/>
  <c r="AP327" i="8"/>
  <c r="AP328" i="8"/>
  <c r="AP329" i="8"/>
  <c r="AP330" i="8"/>
  <c r="AP331" i="8"/>
  <c r="AP332" i="8"/>
  <c r="AP333" i="8"/>
  <c r="AP334" i="8"/>
  <c r="AP335" i="8"/>
  <c r="AP336" i="8"/>
  <c r="AP337" i="8"/>
  <c r="AP338" i="8"/>
  <c r="AP339" i="8"/>
  <c r="AP340" i="8"/>
  <c r="AP341" i="8"/>
  <c r="AP342" i="8"/>
  <c r="AP343" i="8"/>
  <c r="AP344" i="8"/>
  <c r="AP345" i="8"/>
  <c r="AP346" i="8"/>
  <c r="AP347" i="8"/>
  <c r="AP348" i="8"/>
  <c r="AP349" i="8"/>
  <c r="AP350" i="8"/>
  <c r="AP351" i="8"/>
  <c r="AP352" i="8"/>
  <c r="AP353" i="8"/>
  <c r="AP354" i="8"/>
  <c r="AP355" i="8"/>
  <c r="AP356" i="8"/>
  <c r="AP357" i="8"/>
  <c r="AP358" i="8"/>
  <c r="AP359" i="8"/>
  <c r="AP360" i="8"/>
  <c r="AP361" i="8"/>
  <c r="AP362" i="8"/>
  <c r="AP363" i="8"/>
  <c r="AP364" i="8"/>
  <c r="AP365" i="8"/>
  <c r="AP366" i="8"/>
  <c r="AP367" i="8"/>
  <c r="AP368" i="8"/>
  <c r="AP369" i="8"/>
  <c r="AP370" i="8"/>
  <c r="AP371" i="8"/>
  <c r="AP372" i="8"/>
  <c r="AP373" i="8"/>
  <c r="AP374" i="8"/>
  <c r="AP375" i="8"/>
  <c r="AP376" i="8"/>
  <c r="AP377" i="8"/>
  <c r="AP378" i="8"/>
  <c r="AP379" i="8"/>
  <c r="AP380" i="8"/>
  <c r="AP381" i="8"/>
  <c r="AP382" i="8"/>
  <c r="AP383" i="8"/>
  <c r="AP384" i="8"/>
  <c r="AP385" i="8"/>
  <c r="AP386" i="8"/>
  <c r="AP387" i="8"/>
  <c r="AP388" i="8"/>
  <c r="AP389" i="8"/>
  <c r="AP390" i="8"/>
  <c r="AP391" i="8"/>
  <c r="AP392" i="8"/>
  <c r="AP393" i="8"/>
  <c r="AP394" i="8"/>
  <c r="AP395" i="8"/>
  <c r="AP396" i="8"/>
  <c r="AP397" i="8"/>
  <c r="AP398" i="8"/>
  <c r="AP399" i="8"/>
  <c r="AP400" i="8"/>
  <c r="AP401" i="8"/>
  <c r="AP402" i="8"/>
  <c r="AP403" i="8"/>
  <c r="AP404" i="8"/>
  <c r="AP405" i="8"/>
  <c r="AP406" i="8"/>
  <c r="AP407" i="8"/>
  <c r="AP408" i="8"/>
  <c r="AP409" i="8"/>
  <c r="AP410" i="8"/>
  <c r="AP411" i="8"/>
  <c r="AP412" i="8"/>
  <c r="AP413" i="8"/>
  <c r="AP414" i="8"/>
  <c r="AP415" i="8"/>
  <c r="AP416" i="8"/>
  <c r="AP417" i="8"/>
  <c r="AP418" i="8"/>
  <c r="AP419" i="8"/>
  <c r="AP420" i="8"/>
  <c r="AP421" i="8"/>
  <c r="AP422" i="8"/>
  <c r="AP423" i="8"/>
  <c r="AP424" i="8"/>
  <c r="AP425" i="8"/>
  <c r="AP426" i="8"/>
  <c r="AP427" i="8"/>
  <c r="AP428" i="8"/>
  <c r="AP429" i="8"/>
  <c r="AP430" i="8"/>
  <c r="AP431" i="8"/>
  <c r="AP432" i="8"/>
  <c r="AP433" i="8"/>
  <c r="AP434" i="8"/>
  <c r="AP435" i="8"/>
  <c r="AP436" i="8"/>
  <c r="AP437" i="8"/>
  <c r="AP438" i="8"/>
  <c r="AP439" i="8"/>
  <c r="AP440" i="8"/>
  <c r="AP441" i="8"/>
  <c r="AP442" i="8"/>
  <c r="AP443" i="8"/>
  <c r="AP444" i="8"/>
  <c r="AP445" i="8"/>
  <c r="AP446" i="8"/>
  <c r="AP447" i="8"/>
  <c r="AP448" i="8"/>
  <c r="AP449" i="8"/>
  <c r="AP450" i="8"/>
  <c r="AP451" i="8"/>
  <c r="AP452" i="8"/>
  <c r="AP453" i="8"/>
  <c r="AP454" i="8"/>
  <c r="AP455" i="8"/>
  <c r="AP456" i="8"/>
  <c r="AP457" i="8"/>
  <c r="AP458" i="8"/>
  <c r="AP459" i="8"/>
  <c r="AP460" i="8"/>
  <c r="AP461" i="8"/>
  <c r="AP462" i="8"/>
  <c r="AP463" i="8"/>
  <c r="AP464" i="8"/>
  <c r="AP465" i="8"/>
  <c r="AP466" i="8"/>
  <c r="AP467" i="8"/>
  <c r="AP468" i="8"/>
  <c r="AP469" i="8"/>
  <c r="AP470" i="8"/>
  <c r="AP471" i="8"/>
  <c r="AP472" i="8"/>
  <c r="AP473" i="8"/>
  <c r="AP474" i="8"/>
  <c r="AP475" i="8"/>
  <c r="AP476" i="8"/>
  <c r="AP477" i="8"/>
  <c r="AP478" i="8"/>
  <c r="AP479" i="8"/>
  <c r="AP480" i="8"/>
  <c r="AP481" i="8"/>
  <c r="AP482" i="8"/>
  <c r="AP483" i="8"/>
  <c r="AP484" i="8"/>
  <c r="AP485" i="8"/>
  <c r="AP486" i="8"/>
  <c r="AP487" i="8"/>
  <c r="AP488" i="8"/>
  <c r="AP489" i="8"/>
  <c r="AP490" i="8"/>
  <c r="AP491" i="8"/>
  <c r="AP492" i="8"/>
  <c r="AP493" i="8"/>
  <c r="AP494" i="8"/>
  <c r="AP495" i="8"/>
  <c r="AP496" i="8"/>
  <c r="AP497" i="8"/>
  <c r="AP498" i="8"/>
  <c r="AP499" i="8"/>
  <c r="AP500" i="8"/>
  <c r="AP501" i="8"/>
  <c r="AP502" i="8"/>
  <c r="AP503" i="8"/>
  <c r="AP504" i="8"/>
  <c r="AP505" i="8"/>
  <c r="AP506" i="8"/>
  <c r="AP507" i="8"/>
  <c r="AP508" i="8"/>
  <c r="AP509" i="8"/>
  <c r="AP510" i="8"/>
  <c r="AP511" i="8"/>
  <c r="AP12" i="8"/>
  <c r="AN13" i="8"/>
  <c r="AN14" i="8"/>
  <c r="AN15" i="8"/>
  <c r="AN16" i="8"/>
  <c r="AN17" i="8"/>
  <c r="AN18" i="8"/>
  <c r="AN19" i="8"/>
  <c r="AN20" i="8"/>
  <c r="AN21" i="8"/>
  <c r="AN22" i="8"/>
  <c r="AN23" i="8"/>
  <c r="AN24" i="8"/>
  <c r="AN25" i="8"/>
  <c r="AN26" i="8"/>
  <c r="AN27" i="8"/>
  <c r="AN28" i="8"/>
  <c r="AN29" i="8"/>
  <c r="AN30" i="8"/>
  <c r="AN31" i="8"/>
  <c r="AN32" i="8"/>
  <c r="AN33" i="8"/>
  <c r="AN34" i="8"/>
  <c r="AN35" i="8"/>
  <c r="AN36" i="8"/>
  <c r="AN37" i="8"/>
  <c r="AN38" i="8"/>
  <c r="AN39" i="8"/>
  <c r="AN40" i="8"/>
  <c r="AN41" i="8"/>
  <c r="AN42" i="8"/>
  <c r="AN43" i="8"/>
  <c r="AN44" i="8"/>
  <c r="AN45" i="8"/>
  <c r="AN46" i="8"/>
  <c r="AN47" i="8"/>
  <c r="AN48" i="8"/>
  <c r="AN49" i="8"/>
  <c r="AN50" i="8"/>
  <c r="AN51" i="8"/>
  <c r="AN52" i="8"/>
  <c r="AN53" i="8"/>
  <c r="AN54" i="8"/>
  <c r="AN55" i="8"/>
  <c r="AN56" i="8"/>
  <c r="AN57" i="8"/>
  <c r="AN58" i="8"/>
  <c r="AN59" i="8"/>
  <c r="AN60" i="8"/>
  <c r="AN61" i="8"/>
  <c r="AN62" i="8"/>
  <c r="AN63" i="8"/>
  <c r="AN64" i="8"/>
  <c r="AN65" i="8"/>
  <c r="AN66" i="8"/>
  <c r="AN67" i="8"/>
  <c r="AN68" i="8"/>
  <c r="AN69" i="8"/>
  <c r="AN70" i="8"/>
  <c r="AN71" i="8"/>
  <c r="AN72" i="8"/>
  <c r="AN73" i="8"/>
  <c r="AN74" i="8"/>
  <c r="AN75" i="8"/>
  <c r="AN76" i="8"/>
  <c r="AN77" i="8"/>
  <c r="AN78" i="8"/>
  <c r="AN79" i="8"/>
  <c r="AN80" i="8"/>
  <c r="AN81" i="8"/>
  <c r="AN82" i="8"/>
  <c r="AN83" i="8"/>
  <c r="AN84" i="8"/>
  <c r="AN85" i="8"/>
  <c r="AN86" i="8"/>
  <c r="AN87" i="8"/>
  <c r="AN88" i="8"/>
  <c r="AN89" i="8"/>
  <c r="AN90" i="8"/>
  <c r="AN91" i="8"/>
  <c r="AN92" i="8"/>
  <c r="AN93" i="8"/>
  <c r="AN94" i="8"/>
  <c r="AN95" i="8"/>
  <c r="AN96" i="8"/>
  <c r="AN97" i="8"/>
  <c r="AN98" i="8"/>
  <c r="AN99" i="8"/>
  <c r="AN100" i="8"/>
  <c r="AN101" i="8"/>
  <c r="AN102" i="8"/>
  <c r="AN103" i="8"/>
  <c r="AN104" i="8"/>
  <c r="AN105" i="8"/>
  <c r="AN106" i="8"/>
  <c r="AN107" i="8"/>
  <c r="AN108" i="8"/>
  <c r="AN109" i="8"/>
  <c r="AN110" i="8"/>
  <c r="AN111" i="8"/>
  <c r="AN112" i="8"/>
  <c r="AN113" i="8"/>
  <c r="AN114" i="8"/>
  <c r="AN115" i="8"/>
  <c r="AN116" i="8"/>
  <c r="AN117" i="8"/>
  <c r="AN118" i="8"/>
  <c r="AN119" i="8"/>
  <c r="AN120" i="8"/>
  <c r="AN121" i="8"/>
  <c r="AN122" i="8"/>
  <c r="AN123" i="8"/>
  <c r="AN124" i="8"/>
  <c r="AN125" i="8"/>
  <c r="AN126" i="8"/>
  <c r="AN127" i="8"/>
  <c r="AN128" i="8"/>
  <c r="AN129" i="8"/>
  <c r="AN130" i="8"/>
  <c r="AN131" i="8"/>
  <c r="AN132" i="8"/>
  <c r="AN133" i="8"/>
  <c r="AN134" i="8"/>
  <c r="AN135" i="8"/>
  <c r="AN136" i="8"/>
  <c r="AN137" i="8"/>
  <c r="AN138" i="8"/>
  <c r="AN139" i="8"/>
  <c r="AN140" i="8"/>
  <c r="AN141" i="8"/>
  <c r="AN142" i="8"/>
  <c r="AN143" i="8"/>
  <c r="AN144" i="8"/>
  <c r="AN145" i="8"/>
  <c r="AN146" i="8"/>
  <c r="AN147" i="8"/>
  <c r="AN148" i="8"/>
  <c r="AN149" i="8"/>
  <c r="AN150" i="8"/>
  <c r="AN151" i="8"/>
  <c r="AN152" i="8"/>
  <c r="AN153" i="8"/>
  <c r="AN154" i="8"/>
  <c r="AN155" i="8"/>
  <c r="AN156" i="8"/>
  <c r="AN157" i="8"/>
  <c r="AN158" i="8"/>
  <c r="AN159" i="8"/>
  <c r="AN160" i="8"/>
  <c r="AN161" i="8"/>
  <c r="AN162" i="8"/>
  <c r="AN163" i="8"/>
  <c r="AN164" i="8"/>
  <c r="AN165" i="8"/>
  <c r="AN166" i="8"/>
  <c r="AN167" i="8"/>
  <c r="AN168" i="8"/>
  <c r="AN169" i="8"/>
  <c r="AN170" i="8"/>
  <c r="AN171" i="8"/>
  <c r="AN172" i="8"/>
  <c r="AN173" i="8"/>
  <c r="AN174" i="8"/>
  <c r="AN175" i="8"/>
  <c r="AN176" i="8"/>
  <c r="AN177" i="8"/>
  <c r="AN178" i="8"/>
  <c r="AN179" i="8"/>
  <c r="AN180" i="8"/>
  <c r="AN181" i="8"/>
  <c r="AN182" i="8"/>
  <c r="AN183" i="8"/>
  <c r="AN184" i="8"/>
  <c r="AN185" i="8"/>
  <c r="AN186" i="8"/>
  <c r="AN187" i="8"/>
  <c r="AN188" i="8"/>
  <c r="AN189" i="8"/>
  <c r="AN190" i="8"/>
  <c r="AN191" i="8"/>
  <c r="AN192" i="8"/>
  <c r="AN193" i="8"/>
  <c r="AN194" i="8"/>
  <c r="AN195" i="8"/>
  <c r="AN196" i="8"/>
  <c r="AN197" i="8"/>
  <c r="AN198" i="8"/>
  <c r="AN199" i="8"/>
  <c r="AN200" i="8"/>
  <c r="AN201" i="8"/>
  <c r="AN202" i="8"/>
  <c r="AN203" i="8"/>
  <c r="AN204" i="8"/>
  <c r="AN205" i="8"/>
  <c r="AN206" i="8"/>
  <c r="AN207" i="8"/>
  <c r="AN208" i="8"/>
  <c r="AN209" i="8"/>
  <c r="AN210" i="8"/>
  <c r="AN211" i="8"/>
  <c r="AN212" i="8"/>
  <c r="AN213" i="8"/>
  <c r="AN214" i="8"/>
  <c r="AN215" i="8"/>
  <c r="AN216" i="8"/>
  <c r="AN217" i="8"/>
  <c r="AN218" i="8"/>
  <c r="AN219" i="8"/>
  <c r="AN220" i="8"/>
  <c r="AN221" i="8"/>
  <c r="AN222" i="8"/>
  <c r="AN223" i="8"/>
  <c r="AN224" i="8"/>
  <c r="AN225" i="8"/>
  <c r="AN226" i="8"/>
  <c r="AN227" i="8"/>
  <c r="AN228" i="8"/>
  <c r="AN229" i="8"/>
  <c r="AN230" i="8"/>
  <c r="AN231" i="8"/>
  <c r="AN232" i="8"/>
  <c r="AN233" i="8"/>
  <c r="AN234" i="8"/>
  <c r="AN235" i="8"/>
  <c r="AN236" i="8"/>
  <c r="AN237" i="8"/>
  <c r="AN238" i="8"/>
  <c r="AN239" i="8"/>
  <c r="AN240" i="8"/>
  <c r="AN241" i="8"/>
  <c r="AN242" i="8"/>
  <c r="AN243" i="8"/>
  <c r="AN244" i="8"/>
  <c r="AN245" i="8"/>
  <c r="AN246" i="8"/>
  <c r="AN247" i="8"/>
  <c r="AN248" i="8"/>
  <c r="AN249" i="8"/>
  <c r="AN250" i="8"/>
  <c r="AN251" i="8"/>
  <c r="AN252" i="8"/>
  <c r="AN253" i="8"/>
  <c r="AN254" i="8"/>
  <c r="AN255" i="8"/>
  <c r="AN256" i="8"/>
  <c r="AN257" i="8"/>
  <c r="AN258" i="8"/>
  <c r="AN259" i="8"/>
  <c r="AN260" i="8"/>
  <c r="AN261" i="8"/>
  <c r="AN262" i="8"/>
  <c r="AN263" i="8"/>
  <c r="AN264" i="8"/>
  <c r="AN265" i="8"/>
  <c r="AN266" i="8"/>
  <c r="AN267" i="8"/>
  <c r="AN268" i="8"/>
  <c r="AN269" i="8"/>
  <c r="AN270" i="8"/>
  <c r="AN271" i="8"/>
  <c r="AN272" i="8"/>
  <c r="AN273" i="8"/>
  <c r="AN274" i="8"/>
  <c r="AN275" i="8"/>
  <c r="AN276" i="8"/>
  <c r="AN277" i="8"/>
  <c r="AN278" i="8"/>
  <c r="AN279" i="8"/>
  <c r="AN280" i="8"/>
  <c r="AN281" i="8"/>
  <c r="AN282" i="8"/>
  <c r="AN283" i="8"/>
  <c r="AN284" i="8"/>
  <c r="AN285" i="8"/>
  <c r="AN286" i="8"/>
  <c r="AN287" i="8"/>
  <c r="AN288" i="8"/>
  <c r="AN289" i="8"/>
  <c r="AN290" i="8"/>
  <c r="AN291" i="8"/>
  <c r="AN292" i="8"/>
  <c r="AN293" i="8"/>
  <c r="AN294" i="8"/>
  <c r="AN295" i="8"/>
  <c r="AN296" i="8"/>
  <c r="AN297" i="8"/>
  <c r="AN298" i="8"/>
  <c r="AN299" i="8"/>
  <c r="AN300" i="8"/>
  <c r="AN301" i="8"/>
  <c r="AN302" i="8"/>
  <c r="AN303" i="8"/>
  <c r="AN304" i="8"/>
  <c r="AN305" i="8"/>
  <c r="AN306" i="8"/>
  <c r="AN307" i="8"/>
  <c r="AN308" i="8"/>
  <c r="AN309" i="8"/>
  <c r="AN310" i="8"/>
  <c r="AN311" i="8"/>
  <c r="AN312" i="8"/>
  <c r="AN313" i="8"/>
  <c r="AN314" i="8"/>
  <c r="AN315" i="8"/>
  <c r="AN316" i="8"/>
  <c r="AN317" i="8"/>
  <c r="AN318" i="8"/>
  <c r="AN319" i="8"/>
  <c r="AN320" i="8"/>
  <c r="AN321" i="8"/>
  <c r="AN322" i="8"/>
  <c r="AN323" i="8"/>
  <c r="AN324" i="8"/>
  <c r="AN325" i="8"/>
  <c r="AN326" i="8"/>
  <c r="AN327" i="8"/>
  <c r="AN328" i="8"/>
  <c r="AN329" i="8"/>
  <c r="AN330" i="8"/>
  <c r="AN331" i="8"/>
  <c r="AN332" i="8"/>
  <c r="AN333" i="8"/>
  <c r="AN334" i="8"/>
  <c r="AN335" i="8"/>
  <c r="AN336" i="8"/>
  <c r="AN337" i="8"/>
  <c r="AN338" i="8"/>
  <c r="AN339" i="8"/>
  <c r="AN340" i="8"/>
  <c r="AN341" i="8"/>
  <c r="AN342" i="8"/>
  <c r="AN343" i="8"/>
  <c r="AN344" i="8"/>
  <c r="AN345" i="8"/>
  <c r="AN346" i="8"/>
  <c r="AN347" i="8"/>
  <c r="AN348" i="8"/>
  <c r="AN349" i="8"/>
  <c r="AN350" i="8"/>
  <c r="AN351" i="8"/>
  <c r="AN352" i="8"/>
  <c r="AN353" i="8"/>
  <c r="AN354" i="8"/>
  <c r="AN355" i="8"/>
  <c r="AN356" i="8"/>
  <c r="AN357" i="8"/>
  <c r="AN358" i="8"/>
  <c r="AN359" i="8"/>
  <c r="AN360" i="8"/>
  <c r="AN361" i="8"/>
  <c r="AN362" i="8"/>
  <c r="AN363" i="8"/>
  <c r="AN364" i="8"/>
  <c r="AN365" i="8"/>
  <c r="AN366" i="8"/>
  <c r="AN367" i="8"/>
  <c r="AN368" i="8"/>
  <c r="AN369" i="8"/>
  <c r="AN370" i="8"/>
  <c r="AN371" i="8"/>
  <c r="AN372" i="8"/>
  <c r="AN373" i="8"/>
  <c r="AN374" i="8"/>
  <c r="AN375" i="8"/>
  <c r="AN376" i="8"/>
  <c r="AN377" i="8"/>
  <c r="AN378" i="8"/>
  <c r="AN379" i="8"/>
  <c r="AN380" i="8"/>
  <c r="AN381" i="8"/>
  <c r="AN382" i="8"/>
  <c r="AN383" i="8"/>
  <c r="AN384" i="8"/>
  <c r="AN385" i="8"/>
  <c r="AN386" i="8"/>
  <c r="AN387" i="8"/>
  <c r="AN388" i="8"/>
  <c r="AN389" i="8"/>
  <c r="AN390" i="8"/>
  <c r="AN391" i="8"/>
  <c r="AN392" i="8"/>
  <c r="AN393" i="8"/>
  <c r="AN394" i="8"/>
  <c r="AN395" i="8"/>
  <c r="AN396" i="8"/>
  <c r="AN397" i="8"/>
  <c r="AN398" i="8"/>
  <c r="AN399" i="8"/>
  <c r="AN400" i="8"/>
  <c r="AN401" i="8"/>
  <c r="AN402" i="8"/>
  <c r="AN403" i="8"/>
  <c r="AN404" i="8"/>
  <c r="AN405" i="8"/>
  <c r="AN406" i="8"/>
  <c r="AN407" i="8"/>
  <c r="AN408" i="8"/>
  <c r="AN409" i="8"/>
  <c r="AN410" i="8"/>
  <c r="AN411" i="8"/>
  <c r="AN412" i="8"/>
  <c r="AN413" i="8"/>
  <c r="AN414" i="8"/>
  <c r="AN415" i="8"/>
  <c r="AN416" i="8"/>
  <c r="AN417" i="8"/>
  <c r="AN418" i="8"/>
  <c r="AN419" i="8"/>
  <c r="AN420" i="8"/>
  <c r="AN421" i="8"/>
  <c r="AN422" i="8"/>
  <c r="AN423" i="8"/>
  <c r="AN424" i="8"/>
  <c r="AN425" i="8"/>
  <c r="AN426" i="8"/>
  <c r="AN427" i="8"/>
  <c r="AN428" i="8"/>
  <c r="AN429" i="8"/>
  <c r="AN430" i="8"/>
  <c r="AN431" i="8"/>
  <c r="AN432" i="8"/>
  <c r="AN433" i="8"/>
  <c r="AN434" i="8"/>
  <c r="AN435" i="8"/>
  <c r="AN436" i="8"/>
  <c r="AN437" i="8"/>
  <c r="AN438" i="8"/>
  <c r="AN439" i="8"/>
  <c r="AN440" i="8"/>
  <c r="AN441" i="8"/>
  <c r="AN442" i="8"/>
  <c r="AN443" i="8"/>
  <c r="AN444" i="8"/>
  <c r="AN445" i="8"/>
  <c r="AN446" i="8"/>
  <c r="AN447" i="8"/>
  <c r="AN448" i="8"/>
  <c r="AN449" i="8"/>
  <c r="AN450" i="8"/>
  <c r="AN451" i="8"/>
  <c r="AN452" i="8"/>
  <c r="AN453" i="8"/>
  <c r="AN454" i="8"/>
  <c r="AN455" i="8"/>
  <c r="AN456" i="8"/>
  <c r="AN457" i="8"/>
  <c r="AN458" i="8"/>
  <c r="AN459" i="8"/>
  <c r="AN460" i="8"/>
  <c r="AN461" i="8"/>
  <c r="AN462" i="8"/>
  <c r="AN463" i="8"/>
  <c r="AN464" i="8"/>
  <c r="AN465" i="8"/>
  <c r="AN466" i="8"/>
  <c r="AN467" i="8"/>
  <c r="AN468" i="8"/>
  <c r="AN469" i="8"/>
  <c r="AN470" i="8"/>
  <c r="AN471" i="8"/>
  <c r="AN472" i="8"/>
  <c r="AN473" i="8"/>
  <c r="AN474" i="8"/>
  <c r="AN475" i="8"/>
  <c r="AN476" i="8"/>
  <c r="AN477" i="8"/>
  <c r="AN478" i="8"/>
  <c r="AN479" i="8"/>
  <c r="AN480" i="8"/>
  <c r="AN481" i="8"/>
  <c r="AN482" i="8"/>
  <c r="AN483" i="8"/>
  <c r="AN484" i="8"/>
  <c r="AN485" i="8"/>
  <c r="AN486" i="8"/>
  <c r="AN487" i="8"/>
  <c r="AN488" i="8"/>
  <c r="AN489" i="8"/>
  <c r="AN490" i="8"/>
  <c r="AN491" i="8"/>
  <c r="AN492" i="8"/>
  <c r="AN493" i="8"/>
  <c r="AN494" i="8"/>
  <c r="AN495" i="8"/>
  <c r="AN496" i="8"/>
  <c r="AN497" i="8"/>
  <c r="AN498" i="8"/>
  <c r="AN499" i="8"/>
  <c r="AN500" i="8"/>
  <c r="AN501" i="8"/>
  <c r="AN502" i="8"/>
  <c r="AN503" i="8"/>
  <c r="AN504" i="8"/>
  <c r="AN505" i="8"/>
  <c r="AN506" i="8"/>
  <c r="AN507" i="8"/>
  <c r="AN508" i="8"/>
  <c r="AN509" i="8"/>
  <c r="AN510" i="8"/>
  <c r="AN511" i="8"/>
  <c r="AN12" i="8"/>
  <c r="AL13" i="8"/>
  <c r="AL14" i="8"/>
  <c r="AL15" i="8"/>
  <c r="AL16" i="8"/>
  <c r="AL17" i="8"/>
  <c r="AL18" i="8"/>
  <c r="AL19" i="8"/>
  <c r="AL20" i="8"/>
  <c r="AL21" i="8"/>
  <c r="AL22" i="8"/>
  <c r="AL23" i="8"/>
  <c r="AL24" i="8"/>
  <c r="AL25" i="8"/>
  <c r="AL26" i="8"/>
  <c r="AL27" i="8"/>
  <c r="AL28" i="8"/>
  <c r="AL29" i="8"/>
  <c r="AL30" i="8"/>
  <c r="AL31" i="8"/>
  <c r="AL32" i="8"/>
  <c r="AL33" i="8"/>
  <c r="AL34" i="8"/>
  <c r="AL35" i="8"/>
  <c r="AL36" i="8"/>
  <c r="AL37" i="8"/>
  <c r="AL38" i="8"/>
  <c r="AL39" i="8"/>
  <c r="AL40" i="8"/>
  <c r="AL41" i="8"/>
  <c r="AL42" i="8"/>
  <c r="AL43" i="8"/>
  <c r="AL44" i="8"/>
  <c r="AL45" i="8"/>
  <c r="AL46" i="8"/>
  <c r="AL47" i="8"/>
  <c r="AL48" i="8"/>
  <c r="AL49" i="8"/>
  <c r="AL50" i="8"/>
  <c r="AL51" i="8"/>
  <c r="AL52" i="8"/>
  <c r="AL53" i="8"/>
  <c r="AL54" i="8"/>
  <c r="AL55" i="8"/>
  <c r="AL56" i="8"/>
  <c r="AL57" i="8"/>
  <c r="AL58" i="8"/>
  <c r="AL59" i="8"/>
  <c r="AL60" i="8"/>
  <c r="AL61" i="8"/>
  <c r="AL62" i="8"/>
  <c r="AL63" i="8"/>
  <c r="AL64" i="8"/>
  <c r="AL65" i="8"/>
  <c r="AL66" i="8"/>
  <c r="AL67" i="8"/>
  <c r="AL68" i="8"/>
  <c r="AL69" i="8"/>
  <c r="AL70" i="8"/>
  <c r="AL71" i="8"/>
  <c r="AL72" i="8"/>
  <c r="AL73" i="8"/>
  <c r="AL74" i="8"/>
  <c r="AL75" i="8"/>
  <c r="AL76" i="8"/>
  <c r="AL77" i="8"/>
  <c r="AL78" i="8"/>
  <c r="AL79" i="8"/>
  <c r="AL80" i="8"/>
  <c r="AL81" i="8"/>
  <c r="AL82" i="8"/>
  <c r="AL83" i="8"/>
  <c r="AL84" i="8"/>
  <c r="AL85" i="8"/>
  <c r="AL86" i="8"/>
  <c r="AL87" i="8"/>
  <c r="AL88" i="8"/>
  <c r="AL89" i="8"/>
  <c r="AL90" i="8"/>
  <c r="AL91" i="8"/>
  <c r="AL92" i="8"/>
  <c r="AL93" i="8"/>
  <c r="AL94" i="8"/>
  <c r="AL95" i="8"/>
  <c r="AL96" i="8"/>
  <c r="AL97" i="8"/>
  <c r="AL98" i="8"/>
  <c r="AL99" i="8"/>
  <c r="AL100" i="8"/>
  <c r="AL101" i="8"/>
  <c r="AL102" i="8"/>
  <c r="AL103" i="8"/>
  <c r="AL104" i="8"/>
  <c r="AL105" i="8"/>
  <c r="AL106" i="8"/>
  <c r="AL107" i="8"/>
  <c r="AL108" i="8"/>
  <c r="AL109" i="8"/>
  <c r="AL110" i="8"/>
  <c r="AL111" i="8"/>
  <c r="AL112" i="8"/>
  <c r="AL113" i="8"/>
  <c r="AL114" i="8"/>
  <c r="AL115" i="8"/>
  <c r="AL116" i="8"/>
  <c r="AL117" i="8"/>
  <c r="AL118" i="8"/>
  <c r="AL119" i="8"/>
  <c r="AL120" i="8"/>
  <c r="AL121" i="8"/>
  <c r="AL122" i="8"/>
  <c r="AL123" i="8"/>
  <c r="AL124" i="8"/>
  <c r="AL125" i="8"/>
  <c r="AL126" i="8"/>
  <c r="AL127" i="8"/>
  <c r="AL128" i="8"/>
  <c r="AL129" i="8"/>
  <c r="AL130" i="8"/>
  <c r="AL131" i="8"/>
  <c r="AL132" i="8"/>
  <c r="AL133" i="8"/>
  <c r="AL134" i="8"/>
  <c r="AL135" i="8"/>
  <c r="AL136" i="8"/>
  <c r="AL137" i="8"/>
  <c r="AL138" i="8"/>
  <c r="AL139" i="8"/>
  <c r="AL140" i="8"/>
  <c r="AL141" i="8"/>
  <c r="AL142" i="8"/>
  <c r="AL143" i="8"/>
  <c r="AL144" i="8"/>
  <c r="AL145" i="8"/>
  <c r="AL146" i="8"/>
  <c r="AL147" i="8"/>
  <c r="AL148" i="8"/>
  <c r="AL149" i="8"/>
  <c r="AL150" i="8"/>
  <c r="AL151" i="8"/>
  <c r="AL152" i="8"/>
  <c r="AL153" i="8"/>
  <c r="AL154" i="8"/>
  <c r="AL155" i="8"/>
  <c r="AL156" i="8"/>
  <c r="AL157" i="8"/>
  <c r="AL158" i="8"/>
  <c r="AL159" i="8"/>
  <c r="AL160" i="8"/>
  <c r="AL161" i="8"/>
  <c r="AL162" i="8"/>
  <c r="AL163" i="8"/>
  <c r="AL164" i="8"/>
  <c r="AL165" i="8"/>
  <c r="AL166" i="8"/>
  <c r="AL167" i="8"/>
  <c r="AL168" i="8"/>
  <c r="AL169" i="8"/>
  <c r="AL170" i="8"/>
  <c r="AL171" i="8"/>
  <c r="AL172" i="8"/>
  <c r="AL173" i="8"/>
  <c r="AL174" i="8"/>
  <c r="AL175" i="8"/>
  <c r="AL176" i="8"/>
  <c r="AL177" i="8"/>
  <c r="AL178" i="8"/>
  <c r="AL179" i="8"/>
  <c r="AL180" i="8"/>
  <c r="AL181" i="8"/>
  <c r="AL182" i="8"/>
  <c r="AL183" i="8"/>
  <c r="AL184" i="8"/>
  <c r="AL185" i="8"/>
  <c r="AL186" i="8"/>
  <c r="AL187" i="8"/>
  <c r="AL188" i="8"/>
  <c r="AL189" i="8"/>
  <c r="AL190" i="8"/>
  <c r="AL191" i="8"/>
  <c r="AL192" i="8"/>
  <c r="AL193" i="8"/>
  <c r="AL194" i="8"/>
  <c r="AL195" i="8"/>
  <c r="AL196" i="8"/>
  <c r="AL197" i="8"/>
  <c r="AL198" i="8"/>
  <c r="AL199" i="8"/>
  <c r="AL200" i="8"/>
  <c r="AL201" i="8"/>
  <c r="AL202" i="8"/>
  <c r="AL203" i="8"/>
  <c r="AL204" i="8"/>
  <c r="AL205" i="8"/>
  <c r="AL206" i="8"/>
  <c r="AL207" i="8"/>
  <c r="AL208" i="8"/>
  <c r="AL209" i="8"/>
  <c r="AL210" i="8"/>
  <c r="AL211" i="8"/>
  <c r="AL212" i="8"/>
  <c r="AL213" i="8"/>
  <c r="AL214" i="8"/>
  <c r="AL215" i="8"/>
  <c r="AL216" i="8"/>
  <c r="AL217" i="8"/>
  <c r="AL218" i="8"/>
  <c r="AL219" i="8"/>
  <c r="AL220" i="8"/>
  <c r="AL221" i="8"/>
  <c r="AL222" i="8"/>
  <c r="AL223" i="8"/>
  <c r="AL224" i="8"/>
  <c r="AL225" i="8"/>
  <c r="AL226" i="8"/>
  <c r="AL227" i="8"/>
  <c r="AL228" i="8"/>
  <c r="AL229" i="8"/>
  <c r="AL230" i="8"/>
  <c r="AL231" i="8"/>
  <c r="AL232" i="8"/>
  <c r="AL233" i="8"/>
  <c r="AL234" i="8"/>
  <c r="AL235" i="8"/>
  <c r="AL236" i="8"/>
  <c r="AL237" i="8"/>
  <c r="AL238" i="8"/>
  <c r="AL239" i="8"/>
  <c r="AL240" i="8"/>
  <c r="AL241" i="8"/>
  <c r="AL242" i="8"/>
  <c r="AL243" i="8"/>
  <c r="AL244" i="8"/>
  <c r="AL245" i="8"/>
  <c r="AL246" i="8"/>
  <c r="AL247" i="8"/>
  <c r="AL248" i="8"/>
  <c r="AL249" i="8"/>
  <c r="AL250" i="8"/>
  <c r="AL251" i="8"/>
  <c r="AL252" i="8"/>
  <c r="AL253" i="8"/>
  <c r="AL254" i="8"/>
  <c r="AL255" i="8"/>
  <c r="AL256" i="8"/>
  <c r="AL257" i="8"/>
  <c r="AL258" i="8"/>
  <c r="AL259" i="8"/>
  <c r="AL260" i="8"/>
  <c r="AL261" i="8"/>
  <c r="AL262" i="8"/>
  <c r="AL263" i="8"/>
  <c r="AL264" i="8"/>
  <c r="AL265" i="8"/>
  <c r="AL266" i="8"/>
  <c r="AL267" i="8"/>
  <c r="AL268" i="8"/>
  <c r="AL269" i="8"/>
  <c r="AL270" i="8"/>
  <c r="AL271" i="8"/>
  <c r="AL272" i="8"/>
  <c r="AL273" i="8"/>
  <c r="AL274" i="8"/>
  <c r="AL275" i="8"/>
  <c r="AL276" i="8"/>
  <c r="AL277" i="8"/>
  <c r="AL278" i="8"/>
  <c r="AL279" i="8"/>
  <c r="AL280" i="8"/>
  <c r="AL281" i="8"/>
  <c r="AL282" i="8"/>
  <c r="AL283" i="8"/>
  <c r="AL284" i="8"/>
  <c r="AL285" i="8"/>
  <c r="AL286" i="8"/>
  <c r="AL287" i="8"/>
  <c r="AL288" i="8"/>
  <c r="AL289" i="8"/>
  <c r="AL290" i="8"/>
  <c r="AL291" i="8"/>
  <c r="AL292" i="8"/>
  <c r="AL293" i="8"/>
  <c r="AL294" i="8"/>
  <c r="AL295" i="8"/>
  <c r="AL296" i="8"/>
  <c r="AL297" i="8"/>
  <c r="AL298" i="8"/>
  <c r="AL299" i="8"/>
  <c r="AL300" i="8"/>
  <c r="AL301" i="8"/>
  <c r="AL302" i="8"/>
  <c r="AL303" i="8"/>
  <c r="AL304" i="8"/>
  <c r="AL305" i="8"/>
  <c r="AL306" i="8"/>
  <c r="AL307" i="8"/>
  <c r="AL308" i="8"/>
  <c r="AL309" i="8"/>
  <c r="AL310" i="8"/>
  <c r="AL311" i="8"/>
  <c r="AL312" i="8"/>
  <c r="AL313" i="8"/>
  <c r="AL314" i="8"/>
  <c r="AL315" i="8"/>
  <c r="AL316" i="8"/>
  <c r="AL317" i="8"/>
  <c r="AL318" i="8"/>
  <c r="AL319" i="8"/>
  <c r="AL320" i="8"/>
  <c r="AL321" i="8"/>
  <c r="AL322" i="8"/>
  <c r="AL323" i="8"/>
  <c r="AL324" i="8"/>
  <c r="AL325" i="8"/>
  <c r="AL326" i="8"/>
  <c r="AL327" i="8"/>
  <c r="AL328" i="8"/>
  <c r="AL329" i="8"/>
  <c r="AL330" i="8"/>
  <c r="AL331" i="8"/>
  <c r="AL332" i="8"/>
  <c r="AL333" i="8"/>
  <c r="AL334" i="8"/>
  <c r="AL335" i="8"/>
  <c r="AL336" i="8"/>
  <c r="AL337" i="8"/>
  <c r="AL338" i="8"/>
  <c r="AL339" i="8"/>
  <c r="AL340" i="8"/>
  <c r="AL341" i="8"/>
  <c r="AL342" i="8"/>
  <c r="AL343" i="8"/>
  <c r="AL344" i="8"/>
  <c r="AL345" i="8"/>
  <c r="AL346" i="8"/>
  <c r="AL347" i="8"/>
  <c r="AL348" i="8"/>
  <c r="AL349" i="8"/>
  <c r="AL350" i="8"/>
  <c r="AL351" i="8"/>
  <c r="AL352" i="8"/>
  <c r="AL353" i="8"/>
  <c r="AL354" i="8"/>
  <c r="AL355" i="8"/>
  <c r="AL356" i="8"/>
  <c r="AL357" i="8"/>
  <c r="AL358" i="8"/>
  <c r="AL359" i="8"/>
  <c r="AL360" i="8"/>
  <c r="AL361" i="8"/>
  <c r="AL362" i="8"/>
  <c r="AL363" i="8"/>
  <c r="AL364" i="8"/>
  <c r="AL365" i="8"/>
  <c r="AL366" i="8"/>
  <c r="AL367" i="8"/>
  <c r="AL368" i="8"/>
  <c r="AL369" i="8"/>
  <c r="AL370" i="8"/>
  <c r="AL371" i="8"/>
  <c r="AL372" i="8"/>
  <c r="AL373" i="8"/>
  <c r="AL374" i="8"/>
  <c r="AL375" i="8"/>
  <c r="AL376" i="8"/>
  <c r="AL377" i="8"/>
  <c r="AL378" i="8"/>
  <c r="AL379" i="8"/>
  <c r="AL380" i="8"/>
  <c r="AL381" i="8"/>
  <c r="AL382" i="8"/>
  <c r="AL383" i="8"/>
  <c r="AL384" i="8"/>
  <c r="AL385" i="8"/>
  <c r="AL386" i="8"/>
  <c r="AL387" i="8"/>
  <c r="AL388" i="8"/>
  <c r="AL389" i="8"/>
  <c r="AL390" i="8"/>
  <c r="AL391" i="8"/>
  <c r="AL392" i="8"/>
  <c r="AL393" i="8"/>
  <c r="AL394" i="8"/>
  <c r="AL395" i="8"/>
  <c r="AL396" i="8"/>
  <c r="AL397" i="8"/>
  <c r="AL398" i="8"/>
  <c r="AL399" i="8"/>
  <c r="AL400" i="8"/>
  <c r="AL401" i="8"/>
  <c r="AL402" i="8"/>
  <c r="AL403" i="8"/>
  <c r="AL404" i="8"/>
  <c r="AL405" i="8"/>
  <c r="AL406" i="8"/>
  <c r="AL407" i="8"/>
  <c r="AL408" i="8"/>
  <c r="AL409" i="8"/>
  <c r="AL410" i="8"/>
  <c r="AL411" i="8"/>
  <c r="AL412" i="8"/>
  <c r="AL413" i="8"/>
  <c r="AL414" i="8"/>
  <c r="AL415" i="8"/>
  <c r="AL416" i="8"/>
  <c r="AL417" i="8"/>
  <c r="AL418" i="8"/>
  <c r="AL419" i="8"/>
  <c r="AL420" i="8"/>
  <c r="AL421" i="8"/>
  <c r="AL422" i="8"/>
  <c r="AL423" i="8"/>
  <c r="AL424" i="8"/>
  <c r="AL425" i="8"/>
  <c r="AL426" i="8"/>
  <c r="AL427" i="8"/>
  <c r="AL428" i="8"/>
  <c r="AL429" i="8"/>
  <c r="AL430" i="8"/>
  <c r="AL431" i="8"/>
  <c r="AL432" i="8"/>
  <c r="AL433" i="8"/>
  <c r="AL434" i="8"/>
  <c r="AL435" i="8"/>
  <c r="AL436" i="8"/>
  <c r="AL437" i="8"/>
  <c r="AL438" i="8"/>
  <c r="AL439" i="8"/>
  <c r="AL440" i="8"/>
  <c r="AL441" i="8"/>
  <c r="AL442" i="8"/>
  <c r="AL443" i="8"/>
  <c r="AL444" i="8"/>
  <c r="AL445" i="8"/>
  <c r="AL446" i="8"/>
  <c r="AL447" i="8"/>
  <c r="AL448" i="8"/>
  <c r="AL449" i="8"/>
  <c r="AL450" i="8"/>
  <c r="AL451" i="8"/>
  <c r="AL452" i="8"/>
  <c r="AL453" i="8"/>
  <c r="AL454" i="8"/>
  <c r="AL455" i="8"/>
  <c r="AL456" i="8"/>
  <c r="AL457" i="8"/>
  <c r="AL458" i="8"/>
  <c r="AL459" i="8"/>
  <c r="AL460" i="8"/>
  <c r="AL461" i="8"/>
  <c r="AL462" i="8"/>
  <c r="AL463" i="8"/>
  <c r="AL464" i="8"/>
  <c r="AL465" i="8"/>
  <c r="AL466" i="8"/>
  <c r="AL467" i="8"/>
  <c r="AL468" i="8"/>
  <c r="AL469" i="8"/>
  <c r="AL470" i="8"/>
  <c r="AL471" i="8"/>
  <c r="AL472" i="8"/>
  <c r="AL473" i="8"/>
  <c r="AL474" i="8"/>
  <c r="AL475" i="8"/>
  <c r="AL476" i="8"/>
  <c r="AL477" i="8"/>
  <c r="AL478" i="8"/>
  <c r="AL479" i="8"/>
  <c r="AL480" i="8"/>
  <c r="AL481" i="8"/>
  <c r="AL482" i="8"/>
  <c r="AL483" i="8"/>
  <c r="AL484" i="8"/>
  <c r="AL485" i="8"/>
  <c r="AL486" i="8"/>
  <c r="AL487" i="8"/>
  <c r="AL488" i="8"/>
  <c r="AL489" i="8"/>
  <c r="AL490" i="8"/>
  <c r="AL491" i="8"/>
  <c r="AL492" i="8"/>
  <c r="AL493" i="8"/>
  <c r="AL494" i="8"/>
  <c r="AL495" i="8"/>
  <c r="AL496" i="8"/>
  <c r="AL497" i="8"/>
  <c r="AL498" i="8"/>
  <c r="AL499" i="8"/>
  <c r="AL500" i="8"/>
  <c r="AL501" i="8"/>
  <c r="AL502" i="8"/>
  <c r="AL503" i="8"/>
  <c r="AL504" i="8"/>
  <c r="AL505" i="8"/>
  <c r="AL506" i="8"/>
  <c r="AL507" i="8"/>
  <c r="AL508" i="8"/>
  <c r="AL509" i="8"/>
  <c r="AL510" i="8"/>
  <c r="AL511" i="8"/>
  <c r="AL12" i="8"/>
  <c r="AJ13" i="8"/>
  <c r="AJ14" i="8"/>
  <c r="AJ15" i="8"/>
  <c r="AJ16" i="8"/>
  <c r="AJ17" i="8"/>
  <c r="AJ18" i="8"/>
  <c r="AJ19" i="8"/>
  <c r="AJ20" i="8"/>
  <c r="AJ21" i="8"/>
  <c r="AJ22" i="8"/>
  <c r="AJ23" i="8"/>
  <c r="AJ24" i="8"/>
  <c r="AJ25" i="8"/>
  <c r="AJ26" i="8"/>
  <c r="AJ27" i="8"/>
  <c r="AJ28" i="8"/>
  <c r="AJ29" i="8"/>
  <c r="AJ30" i="8"/>
  <c r="AJ31" i="8"/>
  <c r="AJ32" i="8"/>
  <c r="AJ33" i="8"/>
  <c r="AJ34" i="8"/>
  <c r="AJ35" i="8"/>
  <c r="AJ36" i="8"/>
  <c r="AJ37" i="8"/>
  <c r="AJ38" i="8"/>
  <c r="AJ39" i="8"/>
  <c r="AJ40" i="8"/>
  <c r="AJ41" i="8"/>
  <c r="AJ42" i="8"/>
  <c r="AJ43" i="8"/>
  <c r="AJ44" i="8"/>
  <c r="AJ45" i="8"/>
  <c r="AJ46" i="8"/>
  <c r="AJ47" i="8"/>
  <c r="AJ48" i="8"/>
  <c r="AJ49" i="8"/>
  <c r="AJ50" i="8"/>
  <c r="AJ51" i="8"/>
  <c r="AJ52" i="8"/>
  <c r="AJ53" i="8"/>
  <c r="AJ54" i="8"/>
  <c r="AJ55" i="8"/>
  <c r="AJ56" i="8"/>
  <c r="AJ57" i="8"/>
  <c r="AJ58" i="8"/>
  <c r="AJ59" i="8"/>
  <c r="AJ60" i="8"/>
  <c r="AJ61" i="8"/>
  <c r="AJ62" i="8"/>
  <c r="AJ63" i="8"/>
  <c r="AJ64" i="8"/>
  <c r="AJ65" i="8"/>
  <c r="AJ66" i="8"/>
  <c r="AJ67" i="8"/>
  <c r="AJ68" i="8"/>
  <c r="AJ69" i="8"/>
  <c r="AJ70" i="8"/>
  <c r="AJ71" i="8"/>
  <c r="AJ72" i="8"/>
  <c r="AJ73" i="8"/>
  <c r="AJ74" i="8"/>
  <c r="AJ75" i="8"/>
  <c r="AJ76" i="8"/>
  <c r="AJ77" i="8"/>
  <c r="AJ78" i="8"/>
  <c r="AJ79" i="8"/>
  <c r="AJ80" i="8"/>
  <c r="AJ81" i="8"/>
  <c r="AJ82" i="8"/>
  <c r="AJ83" i="8"/>
  <c r="AJ84" i="8"/>
  <c r="AJ85" i="8"/>
  <c r="AJ86" i="8"/>
  <c r="AJ87" i="8"/>
  <c r="AJ88" i="8"/>
  <c r="AJ89" i="8"/>
  <c r="AJ90" i="8"/>
  <c r="AJ91" i="8"/>
  <c r="AJ92" i="8"/>
  <c r="AJ93" i="8"/>
  <c r="AJ94" i="8"/>
  <c r="AJ95" i="8"/>
  <c r="AJ96" i="8"/>
  <c r="AJ97" i="8"/>
  <c r="AJ98" i="8"/>
  <c r="AJ99" i="8"/>
  <c r="AJ100" i="8"/>
  <c r="AJ101" i="8"/>
  <c r="AJ102" i="8"/>
  <c r="AJ103" i="8"/>
  <c r="AJ104" i="8"/>
  <c r="AJ105" i="8"/>
  <c r="AJ106" i="8"/>
  <c r="AJ107" i="8"/>
  <c r="AJ108" i="8"/>
  <c r="AJ109" i="8"/>
  <c r="AJ110" i="8"/>
  <c r="AJ111" i="8"/>
  <c r="AJ112" i="8"/>
  <c r="AJ113" i="8"/>
  <c r="AJ114" i="8"/>
  <c r="AJ115" i="8"/>
  <c r="AJ116" i="8"/>
  <c r="AJ117" i="8"/>
  <c r="AJ118" i="8"/>
  <c r="AJ119" i="8"/>
  <c r="AJ120" i="8"/>
  <c r="AJ121" i="8"/>
  <c r="AJ122" i="8"/>
  <c r="AJ123" i="8"/>
  <c r="AJ124" i="8"/>
  <c r="AJ125" i="8"/>
  <c r="AJ126" i="8"/>
  <c r="AJ127" i="8"/>
  <c r="AJ128" i="8"/>
  <c r="AJ129" i="8"/>
  <c r="AJ130" i="8"/>
  <c r="AJ131" i="8"/>
  <c r="AJ132" i="8"/>
  <c r="AJ133" i="8"/>
  <c r="AJ134" i="8"/>
  <c r="AJ135" i="8"/>
  <c r="AJ136" i="8"/>
  <c r="AJ137" i="8"/>
  <c r="AJ138" i="8"/>
  <c r="AJ139" i="8"/>
  <c r="AJ140" i="8"/>
  <c r="AJ141" i="8"/>
  <c r="AJ142" i="8"/>
  <c r="AJ143" i="8"/>
  <c r="AJ144" i="8"/>
  <c r="AJ145" i="8"/>
  <c r="AJ146" i="8"/>
  <c r="AJ147" i="8"/>
  <c r="AJ148" i="8"/>
  <c r="AJ149" i="8"/>
  <c r="AJ150" i="8"/>
  <c r="AJ151" i="8"/>
  <c r="AJ152" i="8"/>
  <c r="AJ153" i="8"/>
  <c r="AJ154" i="8"/>
  <c r="AJ155" i="8"/>
  <c r="AJ156" i="8"/>
  <c r="AJ157" i="8"/>
  <c r="AJ158" i="8"/>
  <c r="AJ159" i="8"/>
  <c r="AJ160" i="8"/>
  <c r="AJ161" i="8"/>
  <c r="AJ162" i="8"/>
  <c r="AJ163" i="8"/>
  <c r="AJ164" i="8"/>
  <c r="AJ165" i="8"/>
  <c r="AJ166" i="8"/>
  <c r="AJ167" i="8"/>
  <c r="AJ168" i="8"/>
  <c r="AJ169" i="8"/>
  <c r="AJ170" i="8"/>
  <c r="AJ171" i="8"/>
  <c r="AJ172" i="8"/>
  <c r="AJ173" i="8"/>
  <c r="AJ174" i="8"/>
  <c r="AJ175" i="8"/>
  <c r="AJ176" i="8"/>
  <c r="AJ177" i="8"/>
  <c r="AJ178" i="8"/>
  <c r="AJ179" i="8"/>
  <c r="AJ180" i="8"/>
  <c r="AJ181" i="8"/>
  <c r="AJ182" i="8"/>
  <c r="AJ183" i="8"/>
  <c r="AJ184" i="8"/>
  <c r="AJ185" i="8"/>
  <c r="AJ186" i="8"/>
  <c r="AJ187" i="8"/>
  <c r="AJ188" i="8"/>
  <c r="AJ189" i="8"/>
  <c r="AJ190" i="8"/>
  <c r="AJ191" i="8"/>
  <c r="AJ192" i="8"/>
  <c r="AJ193" i="8"/>
  <c r="AJ194" i="8"/>
  <c r="AJ195" i="8"/>
  <c r="AJ196" i="8"/>
  <c r="AJ197" i="8"/>
  <c r="AJ198" i="8"/>
  <c r="AJ199" i="8"/>
  <c r="AJ200" i="8"/>
  <c r="AJ201" i="8"/>
  <c r="AJ202" i="8"/>
  <c r="AJ203" i="8"/>
  <c r="AJ204" i="8"/>
  <c r="AJ205" i="8"/>
  <c r="AJ206" i="8"/>
  <c r="AJ207" i="8"/>
  <c r="AJ208" i="8"/>
  <c r="AJ209" i="8"/>
  <c r="AJ210" i="8"/>
  <c r="AJ211" i="8"/>
  <c r="AJ212" i="8"/>
  <c r="AJ213" i="8"/>
  <c r="AJ214" i="8"/>
  <c r="AJ215" i="8"/>
  <c r="AJ216" i="8"/>
  <c r="AJ217" i="8"/>
  <c r="AJ218" i="8"/>
  <c r="AJ219" i="8"/>
  <c r="AJ220" i="8"/>
  <c r="AJ221" i="8"/>
  <c r="AJ222" i="8"/>
  <c r="AJ223" i="8"/>
  <c r="AJ224" i="8"/>
  <c r="AJ225" i="8"/>
  <c r="AJ226" i="8"/>
  <c r="AJ227" i="8"/>
  <c r="AJ228" i="8"/>
  <c r="AJ229" i="8"/>
  <c r="AJ230" i="8"/>
  <c r="AJ231" i="8"/>
  <c r="AJ232" i="8"/>
  <c r="AJ233" i="8"/>
  <c r="AJ234" i="8"/>
  <c r="AJ235" i="8"/>
  <c r="AJ236" i="8"/>
  <c r="AJ237" i="8"/>
  <c r="AJ238" i="8"/>
  <c r="AJ239" i="8"/>
  <c r="AJ240" i="8"/>
  <c r="AJ241" i="8"/>
  <c r="AJ242" i="8"/>
  <c r="AJ243" i="8"/>
  <c r="AJ244" i="8"/>
  <c r="AJ245" i="8"/>
  <c r="AJ246" i="8"/>
  <c r="AJ247" i="8"/>
  <c r="AJ248" i="8"/>
  <c r="AJ249" i="8"/>
  <c r="AJ250" i="8"/>
  <c r="AJ251" i="8"/>
  <c r="AJ252" i="8"/>
  <c r="AJ253" i="8"/>
  <c r="AJ254" i="8"/>
  <c r="AJ255" i="8"/>
  <c r="AJ256" i="8"/>
  <c r="AJ257" i="8"/>
  <c r="AJ258" i="8"/>
  <c r="AJ259" i="8"/>
  <c r="AJ260" i="8"/>
  <c r="AJ261" i="8"/>
  <c r="AJ262" i="8"/>
  <c r="AJ263" i="8"/>
  <c r="AJ264" i="8"/>
  <c r="AJ265" i="8"/>
  <c r="AJ266" i="8"/>
  <c r="AJ267" i="8"/>
  <c r="AJ268" i="8"/>
  <c r="AJ269" i="8"/>
  <c r="AJ270" i="8"/>
  <c r="AJ271" i="8"/>
  <c r="AJ272" i="8"/>
  <c r="AJ273" i="8"/>
  <c r="AJ274" i="8"/>
  <c r="AJ275" i="8"/>
  <c r="AJ276" i="8"/>
  <c r="AJ277" i="8"/>
  <c r="AJ278" i="8"/>
  <c r="AJ279" i="8"/>
  <c r="AJ280" i="8"/>
  <c r="AJ281" i="8"/>
  <c r="AJ282" i="8"/>
  <c r="AJ283" i="8"/>
  <c r="AJ284" i="8"/>
  <c r="AJ285" i="8"/>
  <c r="AJ286" i="8"/>
  <c r="AJ287" i="8"/>
  <c r="AJ288" i="8"/>
  <c r="AJ289" i="8"/>
  <c r="AJ290" i="8"/>
  <c r="AJ291" i="8"/>
  <c r="AJ292" i="8"/>
  <c r="AJ293" i="8"/>
  <c r="AJ294" i="8"/>
  <c r="AJ295" i="8"/>
  <c r="AJ296" i="8"/>
  <c r="AJ297" i="8"/>
  <c r="AJ298" i="8"/>
  <c r="AJ299" i="8"/>
  <c r="AJ300" i="8"/>
  <c r="AJ301" i="8"/>
  <c r="AJ302" i="8"/>
  <c r="AJ303" i="8"/>
  <c r="AJ304" i="8"/>
  <c r="AJ305" i="8"/>
  <c r="AJ306" i="8"/>
  <c r="AJ307" i="8"/>
  <c r="AJ308" i="8"/>
  <c r="AJ309" i="8"/>
  <c r="AJ310" i="8"/>
  <c r="AJ311" i="8"/>
  <c r="AJ312" i="8"/>
  <c r="AJ313" i="8"/>
  <c r="AJ314" i="8"/>
  <c r="AJ315" i="8"/>
  <c r="AJ316" i="8"/>
  <c r="AJ317" i="8"/>
  <c r="AJ318" i="8"/>
  <c r="AJ319" i="8"/>
  <c r="AJ320" i="8"/>
  <c r="AJ321" i="8"/>
  <c r="AJ322" i="8"/>
  <c r="AJ323" i="8"/>
  <c r="AJ324" i="8"/>
  <c r="AJ325" i="8"/>
  <c r="AJ326" i="8"/>
  <c r="AJ327" i="8"/>
  <c r="AJ328" i="8"/>
  <c r="AJ329" i="8"/>
  <c r="AJ330" i="8"/>
  <c r="AJ331" i="8"/>
  <c r="AJ332" i="8"/>
  <c r="AJ333" i="8"/>
  <c r="AJ334" i="8"/>
  <c r="AJ335" i="8"/>
  <c r="AJ336" i="8"/>
  <c r="AJ337" i="8"/>
  <c r="AJ338" i="8"/>
  <c r="AJ339" i="8"/>
  <c r="AJ340" i="8"/>
  <c r="AJ341" i="8"/>
  <c r="AJ342" i="8"/>
  <c r="AJ343" i="8"/>
  <c r="AJ344" i="8"/>
  <c r="AJ345" i="8"/>
  <c r="AJ346" i="8"/>
  <c r="AJ347" i="8"/>
  <c r="AJ348" i="8"/>
  <c r="AJ349" i="8"/>
  <c r="AJ350" i="8"/>
  <c r="AJ351" i="8"/>
  <c r="AJ352" i="8"/>
  <c r="AJ353" i="8"/>
  <c r="AJ354" i="8"/>
  <c r="AJ355" i="8"/>
  <c r="AJ356" i="8"/>
  <c r="AJ357" i="8"/>
  <c r="AJ358" i="8"/>
  <c r="AJ359" i="8"/>
  <c r="AJ360" i="8"/>
  <c r="AJ361" i="8"/>
  <c r="AJ362" i="8"/>
  <c r="AJ363" i="8"/>
  <c r="AJ364" i="8"/>
  <c r="AJ365" i="8"/>
  <c r="AJ366" i="8"/>
  <c r="AJ367" i="8"/>
  <c r="AJ368" i="8"/>
  <c r="AJ369" i="8"/>
  <c r="AJ370" i="8"/>
  <c r="AJ371" i="8"/>
  <c r="AJ372" i="8"/>
  <c r="AJ373" i="8"/>
  <c r="AJ374" i="8"/>
  <c r="AJ375" i="8"/>
  <c r="AJ376" i="8"/>
  <c r="AJ377" i="8"/>
  <c r="AJ378" i="8"/>
  <c r="AJ379" i="8"/>
  <c r="AJ380" i="8"/>
  <c r="AJ381" i="8"/>
  <c r="AJ382" i="8"/>
  <c r="AJ383" i="8"/>
  <c r="AJ384" i="8"/>
  <c r="AJ385" i="8"/>
  <c r="AJ386" i="8"/>
  <c r="AJ387" i="8"/>
  <c r="AJ388" i="8"/>
  <c r="AJ389" i="8"/>
  <c r="AJ390" i="8"/>
  <c r="AJ391" i="8"/>
  <c r="AJ392" i="8"/>
  <c r="AJ393" i="8"/>
  <c r="AJ394" i="8"/>
  <c r="AJ395" i="8"/>
  <c r="AJ396" i="8"/>
  <c r="AJ397" i="8"/>
  <c r="AJ398" i="8"/>
  <c r="AJ399" i="8"/>
  <c r="AJ400" i="8"/>
  <c r="AJ401" i="8"/>
  <c r="AJ402" i="8"/>
  <c r="AJ403" i="8"/>
  <c r="AJ404" i="8"/>
  <c r="AJ405" i="8"/>
  <c r="AJ406" i="8"/>
  <c r="AJ407" i="8"/>
  <c r="AJ408" i="8"/>
  <c r="AJ409" i="8"/>
  <c r="AJ410" i="8"/>
  <c r="AJ411" i="8"/>
  <c r="AJ412" i="8"/>
  <c r="AJ413" i="8"/>
  <c r="AJ414" i="8"/>
  <c r="AJ415" i="8"/>
  <c r="AJ416" i="8"/>
  <c r="AJ417" i="8"/>
  <c r="AJ418" i="8"/>
  <c r="AJ419" i="8"/>
  <c r="AJ420" i="8"/>
  <c r="AJ421" i="8"/>
  <c r="AJ422" i="8"/>
  <c r="AJ423" i="8"/>
  <c r="AJ424" i="8"/>
  <c r="AJ425" i="8"/>
  <c r="AJ426" i="8"/>
  <c r="AJ427" i="8"/>
  <c r="AJ428" i="8"/>
  <c r="AJ429" i="8"/>
  <c r="AJ430" i="8"/>
  <c r="AJ431" i="8"/>
  <c r="AJ432" i="8"/>
  <c r="AJ433" i="8"/>
  <c r="AJ434" i="8"/>
  <c r="AJ435" i="8"/>
  <c r="AJ436" i="8"/>
  <c r="AJ437" i="8"/>
  <c r="AJ438" i="8"/>
  <c r="AJ439" i="8"/>
  <c r="AJ440" i="8"/>
  <c r="AJ441" i="8"/>
  <c r="AJ442" i="8"/>
  <c r="AJ443" i="8"/>
  <c r="AJ444" i="8"/>
  <c r="AJ445" i="8"/>
  <c r="AJ446" i="8"/>
  <c r="AJ447" i="8"/>
  <c r="AJ448" i="8"/>
  <c r="AJ449" i="8"/>
  <c r="AJ450" i="8"/>
  <c r="AJ451" i="8"/>
  <c r="AJ452" i="8"/>
  <c r="AJ453" i="8"/>
  <c r="AJ454" i="8"/>
  <c r="AJ455" i="8"/>
  <c r="AJ456" i="8"/>
  <c r="AJ457" i="8"/>
  <c r="AJ458" i="8"/>
  <c r="AJ459" i="8"/>
  <c r="AJ460" i="8"/>
  <c r="AJ461" i="8"/>
  <c r="AJ462" i="8"/>
  <c r="AJ463" i="8"/>
  <c r="AJ464" i="8"/>
  <c r="AJ465" i="8"/>
  <c r="AJ466" i="8"/>
  <c r="AJ467" i="8"/>
  <c r="AJ468" i="8"/>
  <c r="AJ469" i="8"/>
  <c r="AJ470" i="8"/>
  <c r="AJ471" i="8"/>
  <c r="AJ472" i="8"/>
  <c r="AJ473" i="8"/>
  <c r="AJ474" i="8"/>
  <c r="AJ475" i="8"/>
  <c r="AJ476" i="8"/>
  <c r="AJ477" i="8"/>
  <c r="AJ478" i="8"/>
  <c r="AJ479" i="8"/>
  <c r="AJ480" i="8"/>
  <c r="AJ481" i="8"/>
  <c r="AJ482" i="8"/>
  <c r="AJ483" i="8"/>
  <c r="AJ484" i="8"/>
  <c r="AJ485" i="8"/>
  <c r="AJ486" i="8"/>
  <c r="AJ487" i="8"/>
  <c r="AJ488" i="8"/>
  <c r="AJ489" i="8"/>
  <c r="AJ490" i="8"/>
  <c r="AJ491" i="8"/>
  <c r="AJ492" i="8"/>
  <c r="AJ493" i="8"/>
  <c r="AJ494" i="8"/>
  <c r="AJ495" i="8"/>
  <c r="AJ496" i="8"/>
  <c r="AJ497" i="8"/>
  <c r="AJ498" i="8"/>
  <c r="AJ499" i="8"/>
  <c r="AJ500" i="8"/>
  <c r="AJ501" i="8"/>
  <c r="AJ502" i="8"/>
  <c r="AJ503" i="8"/>
  <c r="AJ504" i="8"/>
  <c r="AJ505" i="8"/>
  <c r="AJ506" i="8"/>
  <c r="AJ507" i="8"/>
  <c r="AJ508" i="8"/>
  <c r="AJ509" i="8"/>
  <c r="AJ510" i="8"/>
  <c r="AJ511" i="8"/>
  <c r="AJ12" i="8"/>
  <c r="AB13" i="8"/>
  <c r="AB14" i="8"/>
  <c r="AB15" i="8"/>
  <c r="AB16" i="8"/>
  <c r="AB17" i="8"/>
  <c r="AB18" i="8"/>
  <c r="AB19" i="8"/>
  <c r="AB20" i="8"/>
  <c r="AB22" i="8"/>
  <c r="AB23" i="8"/>
  <c r="AB24" i="8"/>
  <c r="AB25" i="8"/>
  <c r="AB26" i="8"/>
  <c r="AB27" i="8"/>
  <c r="AB28" i="8"/>
  <c r="AB29" i="8"/>
  <c r="AB30" i="8"/>
  <c r="AB31" i="8"/>
  <c r="AB32" i="8"/>
  <c r="AB33" i="8"/>
  <c r="AB34" i="8"/>
  <c r="AB35" i="8"/>
  <c r="AB36" i="8"/>
  <c r="AB37" i="8"/>
  <c r="AB38" i="8"/>
  <c r="AB39" i="8"/>
  <c r="AB40" i="8"/>
  <c r="AB41" i="8"/>
  <c r="AB42" i="8"/>
  <c r="AB43" i="8"/>
  <c r="AB44" i="8"/>
  <c r="AB45" i="8"/>
  <c r="AB46" i="8"/>
  <c r="AB47" i="8"/>
  <c r="AB48" i="8"/>
  <c r="AB49" i="8"/>
  <c r="AB50" i="8"/>
  <c r="AB51" i="8"/>
  <c r="AB52" i="8"/>
  <c r="AB53" i="8"/>
  <c r="AB54" i="8"/>
  <c r="AB55" i="8"/>
  <c r="AB56" i="8"/>
  <c r="AB57" i="8"/>
  <c r="AB58" i="8"/>
  <c r="AB59" i="8"/>
  <c r="AB60" i="8"/>
  <c r="AB61" i="8"/>
  <c r="AB62" i="8"/>
  <c r="AB63" i="8"/>
  <c r="AB64" i="8"/>
  <c r="AB65" i="8"/>
  <c r="AB66" i="8"/>
  <c r="AB67" i="8"/>
  <c r="AB68" i="8"/>
  <c r="AB69" i="8"/>
  <c r="AB70" i="8"/>
  <c r="AB71" i="8"/>
  <c r="AB72" i="8"/>
  <c r="AB73" i="8"/>
  <c r="AB74" i="8"/>
  <c r="AB75" i="8"/>
  <c r="AB76" i="8"/>
  <c r="AB77" i="8"/>
  <c r="AB78" i="8"/>
  <c r="AB79" i="8"/>
  <c r="AB80" i="8"/>
  <c r="AB81" i="8"/>
  <c r="AB82" i="8"/>
  <c r="AB83" i="8"/>
  <c r="AB84" i="8"/>
  <c r="AB85" i="8"/>
  <c r="AB86" i="8"/>
  <c r="AB87" i="8"/>
  <c r="AB88" i="8"/>
  <c r="AB89" i="8"/>
  <c r="AB90" i="8"/>
  <c r="AB91" i="8"/>
  <c r="AB92" i="8"/>
  <c r="AB93" i="8"/>
  <c r="AB94" i="8"/>
  <c r="AB95" i="8"/>
  <c r="AB96" i="8"/>
  <c r="AB97" i="8"/>
  <c r="AB98" i="8"/>
  <c r="AB99" i="8"/>
  <c r="AB100" i="8"/>
  <c r="AB101" i="8"/>
  <c r="AB102" i="8"/>
  <c r="AB103" i="8"/>
  <c r="AB104" i="8"/>
  <c r="AB105" i="8"/>
  <c r="AB106" i="8"/>
  <c r="AB107" i="8"/>
  <c r="AB108" i="8"/>
  <c r="AB109" i="8"/>
  <c r="AB110" i="8"/>
  <c r="AB111" i="8"/>
  <c r="AB112" i="8"/>
  <c r="AB113" i="8"/>
  <c r="AB114" i="8"/>
  <c r="AB115" i="8"/>
  <c r="AB116" i="8"/>
  <c r="AB117" i="8"/>
  <c r="AB118" i="8"/>
  <c r="AB119" i="8"/>
  <c r="AB120" i="8"/>
  <c r="AB121" i="8"/>
  <c r="AB122" i="8"/>
  <c r="AB123" i="8"/>
  <c r="AB124" i="8"/>
  <c r="AB125" i="8"/>
  <c r="AB126" i="8"/>
  <c r="AB127" i="8"/>
  <c r="AB128" i="8"/>
  <c r="AB129" i="8"/>
  <c r="AB130" i="8"/>
  <c r="AB131" i="8"/>
  <c r="AB132" i="8"/>
  <c r="AB133" i="8"/>
  <c r="AB134" i="8"/>
  <c r="AB135" i="8"/>
  <c r="AB136" i="8"/>
  <c r="AB137" i="8"/>
  <c r="AB138" i="8"/>
  <c r="AB139" i="8"/>
  <c r="AB140" i="8"/>
  <c r="AB141" i="8"/>
  <c r="AB142" i="8"/>
  <c r="AB143" i="8"/>
  <c r="AB144" i="8"/>
  <c r="AB145" i="8"/>
  <c r="AB146" i="8"/>
  <c r="AB147" i="8"/>
  <c r="AB148" i="8"/>
  <c r="AB149" i="8"/>
  <c r="AB150" i="8"/>
  <c r="AB151" i="8"/>
  <c r="AB152" i="8"/>
  <c r="AB153" i="8"/>
  <c r="AB154" i="8"/>
  <c r="AB155" i="8"/>
  <c r="AB156" i="8"/>
  <c r="AB157" i="8"/>
  <c r="AB158" i="8"/>
  <c r="AB159" i="8"/>
  <c r="AB160" i="8"/>
  <c r="AB161" i="8"/>
  <c r="AB162" i="8"/>
  <c r="AB163" i="8"/>
  <c r="AB164" i="8"/>
  <c r="AB165" i="8"/>
  <c r="AB166" i="8"/>
  <c r="AB167" i="8"/>
  <c r="AB168" i="8"/>
  <c r="AB169" i="8"/>
  <c r="AB170" i="8"/>
  <c r="AB171" i="8"/>
  <c r="AB172" i="8"/>
  <c r="AB173" i="8"/>
  <c r="AB174" i="8"/>
  <c r="AB175" i="8"/>
  <c r="AB176" i="8"/>
  <c r="AB177" i="8"/>
  <c r="AB178" i="8"/>
  <c r="AB179" i="8"/>
  <c r="AB180" i="8"/>
  <c r="AB181" i="8"/>
  <c r="AB182" i="8"/>
  <c r="AB183" i="8"/>
  <c r="AB184" i="8"/>
  <c r="AB185" i="8"/>
  <c r="AB186" i="8"/>
  <c r="AB187" i="8"/>
  <c r="AB188" i="8"/>
  <c r="AB189" i="8"/>
  <c r="AB190" i="8"/>
  <c r="AB191" i="8"/>
  <c r="AB192" i="8"/>
  <c r="AB193" i="8"/>
  <c r="AB194" i="8"/>
  <c r="AB195" i="8"/>
  <c r="AB196" i="8"/>
  <c r="AB197" i="8"/>
  <c r="AB198" i="8"/>
  <c r="AB199" i="8"/>
  <c r="AB200" i="8"/>
  <c r="AB201" i="8"/>
  <c r="AB202" i="8"/>
  <c r="AB203" i="8"/>
  <c r="AB204" i="8"/>
  <c r="AB205" i="8"/>
  <c r="AB206" i="8"/>
  <c r="AB207" i="8"/>
  <c r="AB208" i="8"/>
  <c r="AB209" i="8"/>
  <c r="AB210" i="8"/>
  <c r="AB211" i="8"/>
  <c r="AB212" i="8"/>
  <c r="AB213" i="8"/>
  <c r="AB214" i="8"/>
  <c r="AB215" i="8"/>
  <c r="AB216" i="8"/>
  <c r="AB217" i="8"/>
  <c r="AB218" i="8"/>
  <c r="AB219" i="8"/>
  <c r="AB220" i="8"/>
  <c r="AB221" i="8"/>
  <c r="AB222" i="8"/>
  <c r="AB223" i="8"/>
  <c r="AB224" i="8"/>
  <c r="AB225" i="8"/>
  <c r="AB226" i="8"/>
  <c r="AB227" i="8"/>
  <c r="AB228" i="8"/>
  <c r="AB229" i="8"/>
  <c r="AB230" i="8"/>
  <c r="AB231" i="8"/>
  <c r="AB232" i="8"/>
  <c r="AB233" i="8"/>
  <c r="AB234" i="8"/>
  <c r="AB235" i="8"/>
  <c r="AB236" i="8"/>
  <c r="AB237" i="8"/>
  <c r="AB238" i="8"/>
  <c r="AB239" i="8"/>
  <c r="AB240" i="8"/>
  <c r="AB241" i="8"/>
  <c r="AB242" i="8"/>
  <c r="AB243" i="8"/>
  <c r="AB244" i="8"/>
  <c r="AB245" i="8"/>
  <c r="AB246" i="8"/>
  <c r="AB247" i="8"/>
  <c r="AB248" i="8"/>
  <c r="AB249" i="8"/>
  <c r="AB250" i="8"/>
  <c r="AB251" i="8"/>
  <c r="AB252" i="8"/>
  <c r="AB253" i="8"/>
  <c r="AB254" i="8"/>
  <c r="AB255" i="8"/>
  <c r="AB256" i="8"/>
  <c r="AB257" i="8"/>
  <c r="AB258" i="8"/>
  <c r="AB259" i="8"/>
  <c r="AB260" i="8"/>
  <c r="AB261" i="8"/>
  <c r="AB262" i="8"/>
  <c r="AB263" i="8"/>
  <c r="AB264" i="8"/>
  <c r="AB265" i="8"/>
  <c r="AB266" i="8"/>
  <c r="AB267" i="8"/>
  <c r="AB268" i="8"/>
  <c r="AB269" i="8"/>
  <c r="AB270" i="8"/>
  <c r="AB271" i="8"/>
  <c r="AB272" i="8"/>
  <c r="AB273" i="8"/>
  <c r="AB274" i="8"/>
  <c r="AB275" i="8"/>
  <c r="AB276" i="8"/>
  <c r="AB277" i="8"/>
  <c r="AB278" i="8"/>
  <c r="AB279" i="8"/>
  <c r="AB280" i="8"/>
  <c r="AB281" i="8"/>
  <c r="AB282" i="8"/>
  <c r="AB283" i="8"/>
  <c r="AB284" i="8"/>
  <c r="AB285" i="8"/>
  <c r="AB286" i="8"/>
  <c r="AB287" i="8"/>
  <c r="AB288" i="8"/>
  <c r="AB289" i="8"/>
  <c r="AB290" i="8"/>
  <c r="AB291" i="8"/>
  <c r="AB292" i="8"/>
  <c r="AB293" i="8"/>
  <c r="AB294" i="8"/>
  <c r="AB295" i="8"/>
  <c r="AB296" i="8"/>
  <c r="AB297" i="8"/>
  <c r="AB298" i="8"/>
  <c r="AB299" i="8"/>
  <c r="AB300" i="8"/>
  <c r="AB301" i="8"/>
  <c r="AB302" i="8"/>
  <c r="AB303" i="8"/>
  <c r="AB304" i="8"/>
  <c r="AB305" i="8"/>
  <c r="AB306" i="8"/>
  <c r="AB307" i="8"/>
  <c r="AB308" i="8"/>
  <c r="AB309" i="8"/>
  <c r="AB310" i="8"/>
  <c r="AB311" i="8"/>
  <c r="AB312" i="8"/>
  <c r="AB313" i="8"/>
  <c r="AB314" i="8"/>
  <c r="AB315" i="8"/>
  <c r="AB316" i="8"/>
  <c r="AB317" i="8"/>
  <c r="AB318" i="8"/>
  <c r="AB319" i="8"/>
  <c r="AB320" i="8"/>
  <c r="AB321" i="8"/>
  <c r="AB322" i="8"/>
  <c r="AB323" i="8"/>
  <c r="AB324" i="8"/>
  <c r="AB325" i="8"/>
  <c r="AB326" i="8"/>
  <c r="AB327" i="8"/>
  <c r="AB328" i="8"/>
  <c r="AB329" i="8"/>
  <c r="AB330" i="8"/>
  <c r="AB331" i="8"/>
  <c r="AB332" i="8"/>
  <c r="AB333" i="8"/>
  <c r="AB334" i="8"/>
  <c r="AB335" i="8"/>
  <c r="AB336" i="8"/>
  <c r="AB337" i="8"/>
  <c r="AB338" i="8"/>
  <c r="AB339" i="8"/>
  <c r="AB340" i="8"/>
  <c r="AB341" i="8"/>
  <c r="AB342" i="8"/>
  <c r="AB343" i="8"/>
  <c r="AB344" i="8"/>
  <c r="AB345" i="8"/>
  <c r="AB346" i="8"/>
  <c r="AB347" i="8"/>
  <c r="AB348" i="8"/>
  <c r="AB349" i="8"/>
  <c r="AB350" i="8"/>
  <c r="AB351" i="8"/>
  <c r="AB352" i="8"/>
  <c r="AB353" i="8"/>
  <c r="AB354" i="8"/>
  <c r="AB355" i="8"/>
  <c r="AB356" i="8"/>
  <c r="AB357" i="8"/>
  <c r="AB358" i="8"/>
  <c r="AB359" i="8"/>
  <c r="AB360" i="8"/>
  <c r="AB361" i="8"/>
  <c r="AB362" i="8"/>
  <c r="AB363" i="8"/>
  <c r="AB364" i="8"/>
  <c r="AB365" i="8"/>
  <c r="AB366" i="8"/>
  <c r="AB367" i="8"/>
  <c r="AB368" i="8"/>
  <c r="AB369" i="8"/>
  <c r="AB370" i="8"/>
  <c r="AB371" i="8"/>
  <c r="AB372" i="8"/>
  <c r="AB373" i="8"/>
  <c r="AB374" i="8"/>
  <c r="AB375" i="8"/>
  <c r="AB376" i="8"/>
  <c r="AB377" i="8"/>
  <c r="AB378" i="8"/>
  <c r="AB379" i="8"/>
  <c r="AB380" i="8"/>
  <c r="AB381" i="8"/>
  <c r="AB382" i="8"/>
  <c r="AB383" i="8"/>
  <c r="AB384" i="8"/>
  <c r="AB385" i="8"/>
  <c r="AB386" i="8"/>
  <c r="AB387" i="8"/>
  <c r="AB388" i="8"/>
  <c r="AB389" i="8"/>
  <c r="AB390" i="8"/>
  <c r="AB391" i="8"/>
  <c r="AB392" i="8"/>
  <c r="AB393" i="8"/>
  <c r="AB394" i="8"/>
  <c r="AB395" i="8"/>
  <c r="AB396" i="8"/>
  <c r="AB397" i="8"/>
  <c r="AB398" i="8"/>
  <c r="AB399" i="8"/>
  <c r="AB400" i="8"/>
  <c r="AB401" i="8"/>
  <c r="AB402" i="8"/>
  <c r="AB403" i="8"/>
  <c r="AB404" i="8"/>
  <c r="AB405" i="8"/>
  <c r="AB406" i="8"/>
  <c r="AB407" i="8"/>
  <c r="AB408" i="8"/>
  <c r="AB409" i="8"/>
  <c r="AB410" i="8"/>
  <c r="AB411" i="8"/>
  <c r="AB412" i="8"/>
  <c r="AB413" i="8"/>
  <c r="AB414" i="8"/>
  <c r="AB415" i="8"/>
  <c r="AB416" i="8"/>
  <c r="AB417" i="8"/>
  <c r="AB418" i="8"/>
  <c r="AB419" i="8"/>
  <c r="AB420" i="8"/>
  <c r="AB421" i="8"/>
  <c r="AB422" i="8"/>
  <c r="AB423" i="8"/>
  <c r="AB424" i="8"/>
  <c r="AB425" i="8"/>
  <c r="AB426" i="8"/>
  <c r="AB427" i="8"/>
  <c r="AB428" i="8"/>
  <c r="AB429" i="8"/>
  <c r="AB430" i="8"/>
  <c r="AB431" i="8"/>
  <c r="AB432" i="8"/>
  <c r="AB433" i="8"/>
  <c r="AB434" i="8"/>
  <c r="AB435" i="8"/>
  <c r="AB436" i="8"/>
  <c r="AB437" i="8"/>
  <c r="AB438" i="8"/>
  <c r="AB439" i="8"/>
  <c r="AB440" i="8"/>
  <c r="AB441" i="8"/>
  <c r="AB442" i="8"/>
  <c r="AB443" i="8"/>
  <c r="AB444" i="8"/>
  <c r="AB445" i="8"/>
  <c r="AB446" i="8"/>
  <c r="AB447" i="8"/>
  <c r="AB448" i="8"/>
  <c r="AB449" i="8"/>
  <c r="AB450" i="8"/>
  <c r="AB451" i="8"/>
  <c r="AB452" i="8"/>
  <c r="AB453" i="8"/>
  <c r="AB454" i="8"/>
  <c r="AB455" i="8"/>
  <c r="AB456" i="8"/>
  <c r="AB457" i="8"/>
  <c r="AB458" i="8"/>
  <c r="AB459" i="8"/>
  <c r="AB460" i="8"/>
  <c r="AB461" i="8"/>
  <c r="AB462" i="8"/>
  <c r="AB463" i="8"/>
  <c r="AB464" i="8"/>
  <c r="AB465" i="8"/>
  <c r="AB466" i="8"/>
  <c r="AB467" i="8"/>
  <c r="AB468" i="8"/>
  <c r="AB469" i="8"/>
  <c r="AB470" i="8"/>
  <c r="AB471" i="8"/>
  <c r="AB472" i="8"/>
  <c r="AB473" i="8"/>
  <c r="AB474" i="8"/>
  <c r="AB475" i="8"/>
  <c r="AB476" i="8"/>
  <c r="AB477" i="8"/>
  <c r="AB478" i="8"/>
  <c r="AB479" i="8"/>
  <c r="AB480" i="8"/>
  <c r="AB481" i="8"/>
  <c r="AB482" i="8"/>
  <c r="AB483" i="8"/>
  <c r="AB484" i="8"/>
  <c r="AB485" i="8"/>
  <c r="AB486" i="8"/>
  <c r="AB487" i="8"/>
  <c r="AB488" i="8"/>
  <c r="AB489" i="8"/>
  <c r="AB490" i="8"/>
  <c r="AB491" i="8"/>
  <c r="AB492" i="8"/>
  <c r="AB493" i="8"/>
  <c r="AB494" i="8"/>
  <c r="AB495" i="8"/>
  <c r="AB496" i="8"/>
  <c r="AB497" i="8"/>
  <c r="AB498" i="8"/>
  <c r="AB499" i="8"/>
  <c r="AB500" i="8"/>
  <c r="AB501" i="8"/>
  <c r="AB502" i="8"/>
  <c r="AB503" i="8"/>
  <c r="AB504" i="8"/>
  <c r="AB505" i="8"/>
  <c r="AB506" i="8"/>
  <c r="AB507" i="8"/>
  <c r="AB508" i="8"/>
  <c r="AB509" i="8"/>
  <c r="AB510" i="8"/>
  <c r="AB511" i="8"/>
  <c r="U13" i="8"/>
  <c r="V13" i="8"/>
  <c r="W13" i="8"/>
  <c r="X13" i="8"/>
  <c r="Y13" i="8"/>
  <c r="Z13" i="8"/>
  <c r="U14" i="8"/>
  <c r="V14" i="8"/>
  <c r="W14" i="8"/>
  <c r="X14" i="8"/>
  <c r="Y14" i="8"/>
  <c r="Z14" i="8"/>
  <c r="U15" i="8"/>
  <c r="V15" i="8"/>
  <c r="W15" i="8"/>
  <c r="X15" i="8"/>
  <c r="Y15" i="8"/>
  <c r="Z15" i="8"/>
  <c r="U16" i="8"/>
  <c r="V16" i="8"/>
  <c r="W16" i="8"/>
  <c r="X16" i="8"/>
  <c r="Y16" i="8"/>
  <c r="Z16" i="8"/>
  <c r="U17" i="8"/>
  <c r="V17" i="8"/>
  <c r="W17" i="8"/>
  <c r="X17" i="8"/>
  <c r="Y17" i="8"/>
  <c r="Z17" i="8"/>
  <c r="U18" i="8"/>
  <c r="V18" i="8"/>
  <c r="W18" i="8"/>
  <c r="X18" i="8"/>
  <c r="Y18" i="8"/>
  <c r="Z18" i="8"/>
  <c r="U19" i="8"/>
  <c r="V19" i="8"/>
  <c r="W19" i="8"/>
  <c r="X19" i="8"/>
  <c r="Y19" i="8"/>
  <c r="Z19" i="8"/>
  <c r="U20" i="8"/>
  <c r="V20" i="8"/>
  <c r="W20" i="8"/>
  <c r="X20" i="8"/>
  <c r="Y20" i="8"/>
  <c r="Z20" i="8"/>
  <c r="U21" i="8"/>
  <c r="V21" i="8"/>
  <c r="W21" i="8"/>
  <c r="X21" i="8"/>
  <c r="Y21" i="8"/>
  <c r="Z21" i="8"/>
  <c r="U22" i="8"/>
  <c r="V22" i="8"/>
  <c r="W22" i="8"/>
  <c r="X22" i="8"/>
  <c r="Y22" i="8"/>
  <c r="Z22" i="8"/>
  <c r="U23" i="8"/>
  <c r="V23" i="8"/>
  <c r="W23" i="8"/>
  <c r="X23" i="8"/>
  <c r="Y23" i="8"/>
  <c r="Z23" i="8"/>
  <c r="U24" i="8"/>
  <c r="V24" i="8"/>
  <c r="W24" i="8"/>
  <c r="X24" i="8"/>
  <c r="Y24" i="8"/>
  <c r="Z24" i="8"/>
  <c r="U25" i="8"/>
  <c r="V25" i="8"/>
  <c r="W25" i="8"/>
  <c r="X25" i="8"/>
  <c r="Y25" i="8"/>
  <c r="Z25" i="8"/>
  <c r="U26" i="8"/>
  <c r="V26" i="8"/>
  <c r="W26" i="8"/>
  <c r="X26" i="8"/>
  <c r="Y26" i="8"/>
  <c r="Z26" i="8"/>
  <c r="U27" i="8"/>
  <c r="V27" i="8"/>
  <c r="W27" i="8"/>
  <c r="X27" i="8"/>
  <c r="Y27" i="8"/>
  <c r="Z27" i="8"/>
  <c r="U28" i="8"/>
  <c r="V28" i="8"/>
  <c r="W28" i="8"/>
  <c r="X28" i="8"/>
  <c r="Y28" i="8"/>
  <c r="Z28" i="8"/>
  <c r="U29" i="8"/>
  <c r="V29" i="8"/>
  <c r="W29" i="8"/>
  <c r="X29" i="8"/>
  <c r="Y29" i="8"/>
  <c r="Z29" i="8"/>
  <c r="U30" i="8"/>
  <c r="V30" i="8"/>
  <c r="W30" i="8"/>
  <c r="X30" i="8"/>
  <c r="Y30" i="8"/>
  <c r="Z30" i="8"/>
  <c r="U31" i="8"/>
  <c r="V31" i="8"/>
  <c r="W31" i="8"/>
  <c r="X31" i="8"/>
  <c r="Y31" i="8"/>
  <c r="Z31" i="8"/>
  <c r="U32" i="8"/>
  <c r="V32" i="8"/>
  <c r="W32" i="8"/>
  <c r="X32" i="8"/>
  <c r="Y32" i="8"/>
  <c r="Z32" i="8"/>
  <c r="U33" i="8"/>
  <c r="V33" i="8"/>
  <c r="W33" i="8"/>
  <c r="X33" i="8"/>
  <c r="Y33" i="8"/>
  <c r="Z33" i="8"/>
  <c r="U34" i="8"/>
  <c r="V34" i="8"/>
  <c r="W34" i="8"/>
  <c r="X34" i="8"/>
  <c r="Y34" i="8"/>
  <c r="Z34" i="8"/>
  <c r="U35" i="8"/>
  <c r="V35" i="8"/>
  <c r="W35" i="8"/>
  <c r="X35" i="8"/>
  <c r="Y35" i="8"/>
  <c r="Z35" i="8"/>
  <c r="U36" i="8"/>
  <c r="V36" i="8"/>
  <c r="W36" i="8"/>
  <c r="X36" i="8"/>
  <c r="Y36" i="8"/>
  <c r="Z36" i="8"/>
  <c r="U37" i="8"/>
  <c r="V37" i="8"/>
  <c r="W37" i="8"/>
  <c r="X37" i="8"/>
  <c r="Y37" i="8"/>
  <c r="Z37" i="8"/>
  <c r="U38" i="8"/>
  <c r="V38" i="8"/>
  <c r="W38" i="8"/>
  <c r="X38" i="8"/>
  <c r="Y38" i="8"/>
  <c r="Z38" i="8"/>
  <c r="U39" i="8"/>
  <c r="V39" i="8"/>
  <c r="W39" i="8"/>
  <c r="X39" i="8"/>
  <c r="Y39" i="8"/>
  <c r="Z39" i="8"/>
  <c r="U40" i="8"/>
  <c r="V40" i="8"/>
  <c r="W40" i="8"/>
  <c r="X40" i="8"/>
  <c r="Y40" i="8"/>
  <c r="Z40" i="8"/>
  <c r="U41" i="8"/>
  <c r="V41" i="8"/>
  <c r="W41" i="8"/>
  <c r="X41" i="8"/>
  <c r="Y41" i="8"/>
  <c r="Z41" i="8"/>
  <c r="U42" i="8"/>
  <c r="V42" i="8"/>
  <c r="W42" i="8"/>
  <c r="X42" i="8"/>
  <c r="Y42" i="8"/>
  <c r="Z42" i="8"/>
  <c r="U43" i="8"/>
  <c r="V43" i="8"/>
  <c r="W43" i="8"/>
  <c r="X43" i="8"/>
  <c r="Y43" i="8"/>
  <c r="Z43" i="8"/>
  <c r="U44" i="8"/>
  <c r="V44" i="8"/>
  <c r="W44" i="8"/>
  <c r="X44" i="8"/>
  <c r="Y44" i="8"/>
  <c r="Z44" i="8"/>
  <c r="U45" i="8"/>
  <c r="V45" i="8"/>
  <c r="W45" i="8"/>
  <c r="X45" i="8"/>
  <c r="Y45" i="8"/>
  <c r="Z45" i="8"/>
  <c r="U46" i="8"/>
  <c r="V46" i="8"/>
  <c r="W46" i="8"/>
  <c r="X46" i="8"/>
  <c r="Y46" i="8"/>
  <c r="Z46" i="8"/>
  <c r="U47" i="8"/>
  <c r="V47" i="8"/>
  <c r="W47" i="8"/>
  <c r="X47" i="8"/>
  <c r="Y47" i="8"/>
  <c r="Z47" i="8"/>
  <c r="U48" i="8"/>
  <c r="V48" i="8"/>
  <c r="W48" i="8"/>
  <c r="X48" i="8"/>
  <c r="Y48" i="8"/>
  <c r="Z48" i="8"/>
  <c r="U49" i="8"/>
  <c r="V49" i="8"/>
  <c r="W49" i="8"/>
  <c r="X49" i="8"/>
  <c r="Y49" i="8"/>
  <c r="Z49" i="8"/>
  <c r="U50" i="8"/>
  <c r="V50" i="8"/>
  <c r="W50" i="8"/>
  <c r="X50" i="8"/>
  <c r="Y50" i="8"/>
  <c r="Z50" i="8"/>
  <c r="U51" i="8"/>
  <c r="V51" i="8"/>
  <c r="W51" i="8"/>
  <c r="X51" i="8"/>
  <c r="Y51" i="8"/>
  <c r="Z51" i="8"/>
  <c r="U52" i="8"/>
  <c r="V52" i="8"/>
  <c r="W52" i="8"/>
  <c r="X52" i="8"/>
  <c r="Y52" i="8"/>
  <c r="Z52" i="8"/>
  <c r="U53" i="8"/>
  <c r="V53" i="8"/>
  <c r="W53" i="8"/>
  <c r="X53" i="8"/>
  <c r="Y53" i="8"/>
  <c r="Z53" i="8"/>
  <c r="U54" i="8"/>
  <c r="V54" i="8"/>
  <c r="W54" i="8"/>
  <c r="X54" i="8"/>
  <c r="Y54" i="8"/>
  <c r="Z54" i="8"/>
  <c r="U55" i="8"/>
  <c r="V55" i="8"/>
  <c r="W55" i="8"/>
  <c r="X55" i="8"/>
  <c r="Y55" i="8"/>
  <c r="Z55" i="8"/>
  <c r="U56" i="8"/>
  <c r="V56" i="8"/>
  <c r="W56" i="8"/>
  <c r="X56" i="8"/>
  <c r="Y56" i="8"/>
  <c r="Z56" i="8"/>
  <c r="U57" i="8"/>
  <c r="V57" i="8"/>
  <c r="W57" i="8"/>
  <c r="X57" i="8"/>
  <c r="Y57" i="8"/>
  <c r="Z57" i="8"/>
  <c r="U58" i="8"/>
  <c r="V58" i="8"/>
  <c r="W58" i="8"/>
  <c r="X58" i="8"/>
  <c r="Y58" i="8"/>
  <c r="Z58" i="8"/>
  <c r="U59" i="8"/>
  <c r="V59" i="8"/>
  <c r="W59" i="8"/>
  <c r="X59" i="8"/>
  <c r="Y59" i="8"/>
  <c r="Z59" i="8"/>
  <c r="U60" i="8"/>
  <c r="V60" i="8"/>
  <c r="W60" i="8"/>
  <c r="X60" i="8"/>
  <c r="Y60" i="8"/>
  <c r="Z60" i="8"/>
  <c r="U61" i="8"/>
  <c r="V61" i="8"/>
  <c r="W61" i="8"/>
  <c r="X61" i="8"/>
  <c r="Y61" i="8"/>
  <c r="Z61" i="8"/>
  <c r="U62" i="8"/>
  <c r="V62" i="8"/>
  <c r="W62" i="8"/>
  <c r="X62" i="8"/>
  <c r="Y62" i="8"/>
  <c r="Z62" i="8"/>
  <c r="U63" i="8"/>
  <c r="V63" i="8"/>
  <c r="W63" i="8"/>
  <c r="X63" i="8"/>
  <c r="Y63" i="8"/>
  <c r="Z63" i="8"/>
  <c r="U64" i="8"/>
  <c r="V64" i="8"/>
  <c r="W64" i="8"/>
  <c r="X64" i="8"/>
  <c r="Y64" i="8"/>
  <c r="Z64" i="8"/>
  <c r="U65" i="8"/>
  <c r="V65" i="8"/>
  <c r="W65" i="8"/>
  <c r="X65" i="8"/>
  <c r="Y65" i="8"/>
  <c r="Z65" i="8"/>
  <c r="U66" i="8"/>
  <c r="V66" i="8"/>
  <c r="W66" i="8"/>
  <c r="X66" i="8"/>
  <c r="Y66" i="8"/>
  <c r="Z66" i="8"/>
  <c r="U67" i="8"/>
  <c r="V67" i="8"/>
  <c r="W67" i="8"/>
  <c r="X67" i="8"/>
  <c r="Y67" i="8"/>
  <c r="Z67" i="8"/>
  <c r="U68" i="8"/>
  <c r="V68" i="8"/>
  <c r="W68" i="8"/>
  <c r="X68" i="8"/>
  <c r="Y68" i="8"/>
  <c r="Z68" i="8"/>
  <c r="U69" i="8"/>
  <c r="V69" i="8"/>
  <c r="W69" i="8"/>
  <c r="X69" i="8"/>
  <c r="Y69" i="8"/>
  <c r="Z69" i="8"/>
  <c r="U70" i="8"/>
  <c r="V70" i="8"/>
  <c r="W70" i="8"/>
  <c r="X70" i="8"/>
  <c r="Y70" i="8"/>
  <c r="Z70" i="8"/>
  <c r="U71" i="8"/>
  <c r="V71" i="8"/>
  <c r="W71" i="8"/>
  <c r="X71" i="8"/>
  <c r="Y71" i="8"/>
  <c r="Z71" i="8"/>
  <c r="U72" i="8"/>
  <c r="V72" i="8"/>
  <c r="W72" i="8"/>
  <c r="X72" i="8"/>
  <c r="Y72" i="8"/>
  <c r="Z72" i="8"/>
  <c r="U73" i="8"/>
  <c r="V73" i="8"/>
  <c r="W73" i="8"/>
  <c r="X73" i="8"/>
  <c r="Y73" i="8"/>
  <c r="Z73" i="8"/>
  <c r="U74" i="8"/>
  <c r="V74" i="8"/>
  <c r="W74" i="8"/>
  <c r="X74" i="8"/>
  <c r="Y74" i="8"/>
  <c r="Z74" i="8"/>
  <c r="U75" i="8"/>
  <c r="V75" i="8"/>
  <c r="W75" i="8"/>
  <c r="X75" i="8"/>
  <c r="Y75" i="8"/>
  <c r="Z75" i="8"/>
  <c r="U76" i="8"/>
  <c r="V76" i="8"/>
  <c r="W76" i="8"/>
  <c r="X76" i="8"/>
  <c r="Y76" i="8"/>
  <c r="Z76" i="8"/>
  <c r="U77" i="8"/>
  <c r="V77" i="8"/>
  <c r="W77" i="8"/>
  <c r="X77" i="8"/>
  <c r="Y77" i="8"/>
  <c r="Z77" i="8"/>
  <c r="U78" i="8"/>
  <c r="V78" i="8"/>
  <c r="W78" i="8"/>
  <c r="X78" i="8"/>
  <c r="Y78" i="8"/>
  <c r="Z78" i="8"/>
  <c r="U79" i="8"/>
  <c r="V79" i="8"/>
  <c r="W79" i="8"/>
  <c r="X79" i="8"/>
  <c r="Y79" i="8"/>
  <c r="Z79" i="8"/>
  <c r="U80" i="8"/>
  <c r="V80" i="8"/>
  <c r="W80" i="8"/>
  <c r="X80" i="8"/>
  <c r="Y80" i="8"/>
  <c r="Z80" i="8"/>
  <c r="U81" i="8"/>
  <c r="V81" i="8"/>
  <c r="W81" i="8"/>
  <c r="X81" i="8"/>
  <c r="Y81" i="8"/>
  <c r="Z81" i="8"/>
  <c r="U82" i="8"/>
  <c r="V82" i="8"/>
  <c r="W82" i="8"/>
  <c r="X82" i="8"/>
  <c r="Y82" i="8"/>
  <c r="Z82" i="8"/>
  <c r="U83" i="8"/>
  <c r="V83" i="8"/>
  <c r="W83" i="8"/>
  <c r="X83" i="8"/>
  <c r="Y83" i="8"/>
  <c r="Z83" i="8"/>
  <c r="U84" i="8"/>
  <c r="V84" i="8"/>
  <c r="W84" i="8"/>
  <c r="X84" i="8"/>
  <c r="Y84" i="8"/>
  <c r="Z84" i="8"/>
  <c r="U85" i="8"/>
  <c r="V85" i="8"/>
  <c r="W85" i="8"/>
  <c r="X85" i="8"/>
  <c r="Y85" i="8"/>
  <c r="Z85" i="8"/>
  <c r="U86" i="8"/>
  <c r="V86" i="8"/>
  <c r="W86" i="8"/>
  <c r="X86" i="8"/>
  <c r="Y86" i="8"/>
  <c r="Z86" i="8"/>
  <c r="U87" i="8"/>
  <c r="V87" i="8"/>
  <c r="W87" i="8"/>
  <c r="X87" i="8"/>
  <c r="Y87" i="8"/>
  <c r="Z87" i="8"/>
  <c r="U88" i="8"/>
  <c r="V88" i="8"/>
  <c r="W88" i="8"/>
  <c r="X88" i="8"/>
  <c r="Y88" i="8"/>
  <c r="Z88" i="8"/>
  <c r="U89" i="8"/>
  <c r="V89" i="8"/>
  <c r="W89" i="8"/>
  <c r="X89" i="8"/>
  <c r="Y89" i="8"/>
  <c r="Z89" i="8"/>
  <c r="U90" i="8"/>
  <c r="V90" i="8"/>
  <c r="W90" i="8"/>
  <c r="X90" i="8"/>
  <c r="Y90" i="8"/>
  <c r="Z90" i="8"/>
  <c r="U91" i="8"/>
  <c r="V91" i="8"/>
  <c r="W91" i="8"/>
  <c r="X91" i="8"/>
  <c r="Y91" i="8"/>
  <c r="Z91" i="8"/>
  <c r="U92" i="8"/>
  <c r="V92" i="8"/>
  <c r="W92" i="8"/>
  <c r="X92" i="8"/>
  <c r="Y92" i="8"/>
  <c r="Z92" i="8"/>
  <c r="U93" i="8"/>
  <c r="V93" i="8"/>
  <c r="W93" i="8"/>
  <c r="X93" i="8"/>
  <c r="Y93" i="8"/>
  <c r="Z93" i="8"/>
  <c r="U94" i="8"/>
  <c r="V94" i="8"/>
  <c r="W94" i="8"/>
  <c r="X94" i="8"/>
  <c r="Y94" i="8"/>
  <c r="Z94" i="8"/>
  <c r="U95" i="8"/>
  <c r="V95" i="8"/>
  <c r="W95" i="8"/>
  <c r="X95" i="8"/>
  <c r="Y95" i="8"/>
  <c r="Z95" i="8"/>
  <c r="U96" i="8"/>
  <c r="V96" i="8"/>
  <c r="W96" i="8"/>
  <c r="X96" i="8"/>
  <c r="Y96" i="8"/>
  <c r="Z96" i="8"/>
  <c r="U97" i="8"/>
  <c r="V97" i="8"/>
  <c r="W97" i="8"/>
  <c r="X97" i="8"/>
  <c r="Y97" i="8"/>
  <c r="Z97" i="8"/>
  <c r="U98" i="8"/>
  <c r="V98" i="8"/>
  <c r="W98" i="8"/>
  <c r="X98" i="8"/>
  <c r="Y98" i="8"/>
  <c r="Z98" i="8"/>
  <c r="U99" i="8"/>
  <c r="V99" i="8"/>
  <c r="W99" i="8"/>
  <c r="X99" i="8"/>
  <c r="Y99" i="8"/>
  <c r="Z99" i="8"/>
  <c r="U100" i="8"/>
  <c r="V100" i="8"/>
  <c r="W100" i="8"/>
  <c r="X100" i="8"/>
  <c r="Y100" i="8"/>
  <c r="Z100" i="8"/>
  <c r="U101" i="8"/>
  <c r="V101" i="8"/>
  <c r="W101" i="8"/>
  <c r="X101" i="8"/>
  <c r="Y101" i="8"/>
  <c r="Z101" i="8"/>
  <c r="U102" i="8"/>
  <c r="V102" i="8"/>
  <c r="W102" i="8"/>
  <c r="X102" i="8"/>
  <c r="Y102" i="8"/>
  <c r="Z102" i="8"/>
  <c r="U103" i="8"/>
  <c r="V103" i="8"/>
  <c r="W103" i="8"/>
  <c r="X103" i="8"/>
  <c r="Y103" i="8"/>
  <c r="Z103" i="8"/>
  <c r="U104" i="8"/>
  <c r="V104" i="8"/>
  <c r="W104" i="8"/>
  <c r="X104" i="8"/>
  <c r="Y104" i="8"/>
  <c r="Z104" i="8"/>
  <c r="U105" i="8"/>
  <c r="V105" i="8"/>
  <c r="W105" i="8"/>
  <c r="X105" i="8"/>
  <c r="Y105" i="8"/>
  <c r="Z105" i="8"/>
  <c r="U106" i="8"/>
  <c r="V106" i="8"/>
  <c r="W106" i="8"/>
  <c r="X106" i="8"/>
  <c r="Y106" i="8"/>
  <c r="Z106" i="8"/>
  <c r="U107" i="8"/>
  <c r="V107" i="8"/>
  <c r="W107" i="8"/>
  <c r="X107" i="8"/>
  <c r="Y107" i="8"/>
  <c r="Z107" i="8"/>
  <c r="U108" i="8"/>
  <c r="V108" i="8"/>
  <c r="W108" i="8"/>
  <c r="X108" i="8"/>
  <c r="Y108" i="8"/>
  <c r="Z108" i="8"/>
  <c r="U109" i="8"/>
  <c r="V109" i="8"/>
  <c r="W109" i="8"/>
  <c r="X109" i="8"/>
  <c r="Y109" i="8"/>
  <c r="Z109" i="8"/>
  <c r="U110" i="8"/>
  <c r="V110" i="8"/>
  <c r="W110" i="8"/>
  <c r="X110" i="8"/>
  <c r="Y110" i="8"/>
  <c r="Z110" i="8"/>
  <c r="U111" i="8"/>
  <c r="V111" i="8"/>
  <c r="W111" i="8"/>
  <c r="X111" i="8"/>
  <c r="Y111" i="8"/>
  <c r="Z111" i="8"/>
  <c r="U112" i="8"/>
  <c r="V112" i="8"/>
  <c r="W112" i="8"/>
  <c r="X112" i="8"/>
  <c r="Y112" i="8"/>
  <c r="Z112" i="8"/>
  <c r="U113" i="8"/>
  <c r="V113" i="8"/>
  <c r="W113" i="8"/>
  <c r="X113" i="8"/>
  <c r="Y113" i="8"/>
  <c r="Z113" i="8"/>
  <c r="U114" i="8"/>
  <c r="V114" i="8"/>
  <c r="W114" i="8"/>
  <c r="X114" i="8"/>
  <c r="Y114" i="8"/>
  <c r="Z114" i="8"/>
  <c r="U115" i="8"/>
  <c r="V115" i="8"/>
  <c r="W115" i="8"/>
  <c r="X115" i="8"/>
  <c r="Y115" i="8"/>
  <c r="Z115" i="8"/>
  <c r="U116" i="8"/>
  <c r="V116" i="8"/>
  <c r="W116" i="8"/>
  <c r="X116" i="8"/>
  <c r="Y116" i="8"/>
  <c r="Z116" i="8"/>
  <c r="U117" i="8"/>
  <c r="V117" i="8"/>
  <c r="W117" i="8"/>
  <c r="X117" i="8"/>
  <c r="Y117" i="8"/>
  <c r="Z117" i="8"/>
  <c r="U118" i="8"/>
  <c r="V118" i="8"/>
  <c r="W118" i="8"/>
  <c r="X118" i="8"/>
  <c r="Y118" i="8"/>
  <c r="Z118" i="8"/>
  <c r="U119" i="8"/>
  <c r="V119" i="8"/>
  <c r="W119" i="8"/>
  <c r="X119" i="8"/>
  <c r="Y119" i="8"/>
  <c r="Z119" i="8"/>
  <c r="U120" i="8"/>
  <c r="V120" i="8"/>
  <c r="W120" i="8"/>
  <c r="X120" i="8"/>
  <c r="Y120" i="8"/>
  <c r="Z120" i="8"/>
  <c r="U121" i="8"/>
  <c r="V121" i="8"/>
  <c r="W121" i="8"/>
  <c r="X121" i="8"/>
  <c r="Y121" i="8"/>
  <c r="Z121" i="8"/>
  <c r="U122" i="8"/>
  <c r="V122" i="8"/>
  <c r="W122" i="8"/>
  <c r="X122" i="8"/>
  <c r="Y122" i="8"/>
  <c r="Z122" i="8"/>
  <c r="U123" i="8"/>
  <c r="V123" i="8"/>
  <c r="W123" i="8"/>
  <c r="X123" i="8"/>
  <c r="Y123" i="8"/>
  <c r="Z123" i="8"/>
  <c r="U124" i="8"/>
  <c r="V124" i="8"/>
  <c r="W124" i="8"/>
  <c r="X124" i="8"/>
  <c r="Y124" i="8"/>
  <c r="Z124" i="8"/>
  <c r="U125" i="8"/>
  <c r="V125" i="8"/>
  <c r="W125" i="8"/>
  <c r="X125" i="8"/>
  <c r="Y125" i="8"/>
  <c r="Z125" i="8"/>
  <c r="U126" i="8"/>
  <c r="V126" i="8"/>
  <c r="W126" i="8"/>
  <c r="X126" i="8"/>
  <c r="Y126" i="8"/>
  <c r="Z126" i="8"/>
  <c r="U127" i="8"/>
  <c r="V127" i="8"/>
  <c r="W127" i="8"/>
  <c r="X127" i="8"/>
  <c r="Y127" i="8"/>
  <c r="Z127" i="8"/>
  <c r="U128" i="8"/>
  <c r="V128" i="8"/>
  <c r="W128" i="8"/>
  <c r="X128" i="8"/>
  <c r="Y128" i="8"/>
  <c r="Z128" i="8"/>
  <c r="U129" i="8"/>
  <c r="V129" i="8"/>
  <c r="W129" i="8"/>
  <c r="X129" i="8"/>
  <c r="Y129" i="8"/>
  <c r="Z129" i="8"/>
  <c r="U130" i="8"/>
  <c r="V130" i="8"/>
  <c r="W130" i="8"/>
  <c r="X130" i="8"/>
  <c r="Y130" i="8"/>
  <c r="Z130" i="8"/>
  <c r="U131" i="8"/>
  <c r="V131" i="8"/>
  <c r="W131" i="8"/>
  <c r="X131" i="8"/>
  <c r="Y131" i="8"/>
  <c r="Z131" i="8"/>
  <c r="U132" i="8"/>
  <c r="V132" i="8"/>
  <c r="W132" i="8"/>
  <c r="X132" i="8"/>
  <c r="Y132" i="8"/>
  <c r="Z132" i="8"/>
  <c r="U133" i="8"/>
  <c r="V133" i="8"/>
  <c r="W133" i="8"/>
  <c r="X133" i="8"/>
  <c r="Y133" i="8"/>
  <c r="Z133" i="8"/>
  <c r="U134" i="8"/>
  <c r="V134" i="8"/>
  <c r="W134" i="8"/>
  <c r="X134" i="8"/>
  <c r="Y134" i="8"/>
  <c r="Z134" i="8"/>
  <c r="U135" i="8"/>
  <c r="V135" i="8"/>
  <c r="W135" i="8"/>
  <c r="X135" i="8"/>
  <c r="Y135" i="8"/>
  <c r="Z135" i="8"/>
  <c r="U136" i="8"/>
  <c r="V136" i="8"/>
  <c r="W136" i="8"/>
  <c r="X136" i="8"/>
  <c r="Y136" i="8"/>
  <c r="Z136" i="8"/>
  <c r="U137" i="8"/>
  <c r="V137" i="8"/>
  <c r="W137" i="8"/>
  <c r="X137" i="8"/>
  <c r="Y137" i="8"/>
  <c r="Z137" i="8"/>
  <c r="U138" i="8"/>
  <c r="V138" i="8"/>
  <c r="W138" i="8"/>
  <c r="X138" i="8"/>
  <c r="Y138" i="8"/>
  <c r="Z138" i="8"/>
  <c r="U139" i="8"/>
  <c r="V139" i="8"/>
  <c r="W139" i="8"/>
  <c r="X139" i="8"/>
  <c r="Y139" i="8"/>
  <c r="Z139" i="8"/>
  <c r="U140" i="8"/>
  <c r="V140" i="8"/>
  <c r="W140" i="8"/>
  <c r="X140" i="8"/>
  <c r="Y140" i="8"/>
  <c r="Z140" i="8"/>
  <c r="U141" i="8"/>
  <c r="V141" i="8"/>
  <c r="W141" i="8"/>
  <c r="X141" i="8"/>
  <c r="Y141" i="8"/>
  <c r="Z141" i="8"/>
  <c r="U142" i="8"/>
  <c r="V142" i="8"/>
  <c r="W142" i="8"/>
  <c r="X142" i="8"/>
  <c r="Y142" i="8"/>
  <c r="Z142" i="8"/>
  <c r="U143" i="8"/>
  <c r="V143" i="8"/>
  <c r="W143" i="8"/>
  <c r="X143" i="8"/>
  <c r="Y143" i="8"/>
  <c r="Z143" i="8"/>
  <c r="U144" i="8"/>
  <c r="V144" i="8"/>
  <c r="W144" i="8"/>
  <c r="X144" i="8"/>
  <c r="Y144" i="8"/>
  <c r="Z144" i="8"/>
  <c r="U145" i="8"/>
  <c r="V145" i="8"/>
  <c r="W145" i="8"/>
  <c r="X145" i="8"/>
  <c r="Y145" i="8"/>
  <c r="Z145" i="8"/>
  <c r="U146" i="8"/>
  <c r="V146" i="8"/>
  <c r="W146" i="8"/>
  <c r="X146" i="8"/>
  <c r="Y146" i="8"/>
  <c r="Z146" i="8"/>
  <c r="U147" i="8"/>
  <c r="V147" i="8"/>
  <c r="W147" i="8"/>
  <c r="X147" i="8"/>
  <c r="Y147" i="8"/>
  <c r="Z147" i="8"/>
  <c r="U148" i="8"/>
  <c r="V148" i="8"/>
  <c r="W148" i="8"/>
  <c r="X148" i="8"/>
  <c r="Y148" i="8"/>
  <c r="Z148" i="8"/>
  <c r="U149" i="8"/>
  <c r="V149" i="8"/>
  <c r="W149" i="8"/>
  <c r="X149" i="8"/>
  <c r="Y149" i="8"/>
  <c r="Z149" i="8"/>
  <c r="U150" i="8"/>
  <c r="V150" i="8"/>
  <c r="W150" i="8"/>
  <c r="X150" i="8"/>
  <c r="Y150" i="8"/>
  <c r="Z150" i="8"/>
  <c r="U151" i="8"/>
  <c r="V151" i="8"/>
  <c r="W151" i="8"/>
  <c r="X151" i="8"/>
  <c r="Y151" i="8"/>
  <c r="Z151" i="8"/>
  <c r="U152" i="8"/>
  <c r="V152" i="8"/>
  <c r="W152" i="8"/>
  <c r="X152" i="8"/>
  <c r="Y152" i="8"/>
  <c r="Z152" i="8"/>
  <c r="U153" i="8"/>
  <c r="V153" i="8"/>
  <c r="W153" i="8"/>
  <c r="X153" i="8"/>
  <c r="Y153" i="8"/>
  <c r="Z153" i="8"/>
  <c r="U154" i="8"/>
  <c r="V154" i="8"/>
  <c r="W154" i="8"/>
  <c r="X154" i="8"/>
  <c r="Y154" i="8"/>
  <c r="Z154" i="8"/>
  <c r="U155" i="8"/>
  <c r="V155" i="8"/>
  <c r="W155" i="8"/>
  <c r="X155" i="8"/>
  <c r="Y155" i="8"/>
  <c r="Z155" i="8"/>
  <c r="U156" i="8"/>
  <c r="V156" i="8"/>
  <c r="W156" i="8"/>
  <c r="X156" i="8"/>
  <c r="Y156" i="8"/>
  <c r="Z156" i="8"/>
  <c r="U157" i="8"/>
  <c r="V157" i="8"/>
  <c r="W157" i="8"/>
  <c r="X157" i="8"/>
  <c r="Y157" i="8"/>
  <c r="Z157" i="8"/>
  <c r="U158" i="8"/>
  <c r="V158" i="8"/>
  <c r="W158" i="8"/>
  <c r="X158" i="8"/>
  <c r="Y158" i="8"/>
  <c r="Z158" i="8"/>
  <c r="U159" i="8"/>
  <c r="V159" i="8"/>
  <c r="W159" i="8"/>
  <c r="X159" i="8"/>
  <c r="Y159" i="8"/>
  <c r="Z159" i="8"/>
  <c r="U160" i="8"/>
  <c r="V160" i="8"/>
  <c r="W160" i="8"/>
  <c r="X160" i="8"/>
  <c r="Y160" i="8"/>
  <c r="Z160" i="8"/>
  <c r="U161" i="8"/>
  <c r="V161" i="8"/>
  <c r="W161" i="8"/>
  <c r="X161" i="8"/>
  <c r="Y161" i="8"/>
  <c r="Z161" i="8"/>
  <c r="U162" i="8"/>
  <c r="V162" i="8"/>
  <c r="W162" i="8"/>
  <c r="X162" i="8"/>
  <c r="Y162" i="8"/>
  <c r="Z162" i="8"/>
  <c r="U163" i="8"/>
  <c r="V163" i="8"/>
  <c r="W163" i="8"/>
  <c r="X163" i="8"/>
  <c r="Y163" i="8"/>
  <c r="Z163" i="8"/>
  <c r="U164" i="8"/>
  <c r="V164" i="8"/>
  <c r="W164" i="8"/>
  <c r="X164" i="8"/>
  <c r="Y164" i="8"/>
  <c r="Z164" i="8"/>
  <c r="U165" i="8"/>
  <c r="V165" i="8"/>
  <c r="W165" i="8"/>
  <c r="X165" i="8"/>
  <c r="Y165" i="8"/>
  <c r="Z165" i="8"/>
  <c r="U166" i="8"/>
  <c r="V166" i="8"/>
  <c r="W166" i="8"/>
  <c r="X166" i="8"/>
  <c r="Y166" i="8"/>
  <c r="Z166" i="8"/>
  <c r="U167" i="8"/>
  <c r="V167" i="8"/>
  <c r="W167" i="8"/>
  <c r="X167" i="8"/>
  <c r="Y167" i="8"/>
  <c r="Z167" i="8"/>
  <c r="U168" i="8"/>
  <c r="V168" i="8"/>
  <c r="W168" i="8"/>
  <c r="X168" i="8"/>
  <c r="Y168" i="8"/>
  <c r="Z168" i="8"/>
  <c r="U169" i="8"/>
  <c r="V169" i="8"/>
  <c r="W169" i="8"/>
  <c r="X169" i="8"/>
  <c r="Y169" i="8"/>
  <c r="Z169" i="8"/>
  <c r="U170" i="8"/>
  <c r="V170" i="8"/>
  <c r="W170" i="8"/>
  <c r="X170" i="8"/>
  <c r="Y170" i="8"/>
  <c r="Z170" i="8"/>
  <c r="U171" i="8"/>
  <c r="V171" i="8"/>
  <c r="W171" i="8"/>
  <c r="X171" i="8"/>
  <c r="Y171" i="8"/>
  <c r="Z171" i="8"/>
  <c r="U172" i="8"/>
  <c r="V172" i="8"/>
  <c r="W172" i="8"/>
  <c r="X172" i="8"/>
  <c r="Y172" i="8"/>
  <c r="Z172" i="8"/>
  <c r="U173" i="8"/>
  <c r="V173" i="8"/>
  <c r="W173" i="8"/>
  <c r="X173" i="8"/>
  <c r="Y173" i="8"/>
  <c r="Z173" i="8"/>
  <c r="U174" i="8"/>
  <c r="V174" i="8"/>
  <c r="W174" i="8"/>
  <c r="X174" i="8"/>
  <c r="Y174" i="8"/>
  <c r="Z174" i="8"/>
  <c r="U175" i="8"/>
  <c r="V175" i="8"/>
  <c r="W175" i="8"/>
  <c r="X175" i="8"/>
  <c r="Y175" i="8"/>
  <c r="Z175" i="8"/>
  <c r="U176" i="8"/>
  <c r="V176" i="8"/>
  <c r="W176" i="8"/>
  <c r="X176" i="8"/>
  <c r="Y176" i="8"/>
  <c r="Z176" i="8"/>
  <c r="U177" i="8"/>
  <c r="V177" i="8"/>
  <c r="W177" i="8"/>
  <c r="X177" i="8"/>
  <c r="Y177" i="8"/>
  <c r="Z177" i="8"/>
  <c r="U178" i="8"/>
  <c r="V178" i="8"/>
  <c r="W178" i="8"/>
  <c r="X178" i="8"/>
  <c r="Y178" i="8"/>
  <c r="Z178" i="8"/>
  <c r="U179" i="8"/>
  <c r="V179" i="8"/>
  <c r="W179" i="8"/>
  <c r="X179" i="8"/>
  <c r="Y179" i="8"/>
  <c r="Z179" i="8"/>
  <c r="U180" i="8"/>
  <c r="V180" i="8"/>
  <c r="W180" i="8"/>
  <c r="X180" i="8"/>
  <c r="Y180" i="8"/>
  <c r="Z180" i="8"/>
  <c r="U181" i="8"/>
  <c r="V181" i="8"/>
  <c r="W181" i="8"/>
  <c r="X181" i="8"/>
  <c r="Y181" i="8"/>
  <c r="Z181" i="8"/>
  <c r="U182" i="8"/>
  <c r="V182" i="8"/>
  <c r="W182" i="8"/>
  <c r="X182" i="8"/>
  <c r="Y182" i="8"/>
  <c r="Z182" i="8"/>
  <c r="U183" i="8"/>
  <c r="V183" i="8"/>
  <c r="W183" i="8"/>
  <c r="X183" i="8"/>
  <c r="Y183" i="8"/>
  <c r="Z183" i="8"/>
  <c r="U184" i="8"/>
  <c r="V184" i="8"/>
  <c r="W184" i="8"/>
  <c r="X184" i="8"/>
  <c r="Y184" i="8"/>
  <c r="Z184" i="8"/>
  <c r="U185" i="8"/>
  <c r="V185" i="8"/>
  <c r="W185" i="8"/>
  <c r="X185" i="8"/>
  <c r="Y185" i="8"/>
  <c r="Z185" i="8"/>
  <c r="U186" i="8"/>
  <c r="V186" i="8"/>
  <c r="W186" i="8"/>
  <c r="X186" i="8"/>
  <c r="Y186" i="8"/>
  <c r="Z186" i="8"/>
  <c r="U187" i="8"/>
  <c r="V187" i="8"/>
  <c r="W187" i="8"/>
  <c r="X187" i="8"/>
  <c r="Y187" i="8"/>
  <c r="Z187" i="8"/>
  <c r="U188" i="8"/>
  <c r="V188" i="8"/>
  <c r="W188" i="8"/>
  <c r="X188" i="8"/>
  <c r="Y188" i="8"/>
  <c r="Z188" i="8"/>
  <c r="U189" i="8"/>
  <c r="V189" i="8"/>
  <c r="W189" i="8"/>
  <c r="X189" i="8"/>
  <c r="Y189" i="8"/>
  <c r="Z189" i="8"/>
  <c r="U190" i="8"/>
  <c r="V190" i="8"/>
  <c r="W190" i="8"/>
  <c r="X190" i="8"/>
  <c r="Y190" i="8"/>
  <c r="Z190" i="8"/>
  <c r="U191" i="8"/>
  <c r="V191" i="8"/>
  <c r="W191" i="8"/>
  <c r="X191" i="8"/>
  <c r="Y191" i="8"/>
  <c r="Z191" i="8"/>
  <c r="U192" i="8"/>
  <c r="V192" i="8"/>
  <c r="W192" i="8"/>
  <c r="X192" i="8"/>
  <c r="Y192" i="8"/>
  <c r="Z192" i="8"/>
  <c r="U193" i="8"/>
  <c r="V193" i="8"/>
  <c r="W193" i="8"/>
  <c r="X193" i="8"/>
  <c r="Y193" i="8"/>
  <c r="Z193" i="8"/>
  <c r="U194" i="8"/>
  <c r="V194" i="8"/>
  <c r="W194" i="8"/>
  <c r="X194" i="8"/>
  <c r="Y194" i="8"/>
  <c r="Z194" i="8"/>
  <c r="U195" i="8"/>
  <c r="V195" i="8"/>
  <c r="W195" i="8"/>
  <c r="X195" i="8"/>
  <c r="Y195" i="8"/>
  <c r="Z195" i="8"/>
  <c r="U196" i="8"/>
  <c r="V196" i="8"/>
  <c r="W196" i="8"/>
  <c r="X196" i="8"/>
  <c r="Y196" i="8"/>
  <c r="Z196" i="8"/>
  <c r="U197" i="8"/>
  <c r="V197" i="8"/>
  <c r="W197" i="8"/>
  <c r="X197" i="8"/>
  <c r="Y197" i="8"/>
  <c r="Z197" i="8"/>
  <c r="U198" i="8"/>
  <c r="V198" i="8"/>
  <c r="W198" i="8"/>
  <c r="X198" i="8"/>
  <c r="Y198" i="8"/>
  <c r="Z198" i="8"/>
  <c r="U199" i="8"/>
  <c r="V199" i="8"/>
  <c r="W199" i="8"/>
  <c r="X199" i="8"/>
  <c r="Y199" i="8"/>
  <c r="Z199" i="8"/>
  <c r="U200" i="8"/>
  <c r="V200" i="8"/>
  <c r="W200" i="8"/>
  <c r="X200" i="8"/>
  <c r="Y200" i="8"/>
  <c r="Z200" i="8"/>
  <c r="U201" i="8"/>
  <c r="V201" i="8"/>
  <c r="W201" i="8"/>
  <c r="X201" i="8"/>
  <c r="Y201" i="8"/>
  <c r="Z201" i="8"/>
  <c r="U202" i="8"/>
  <c r="V202" i="8"/>
  <c r="W202" i="8"/>
  <c r="X202" i="8"/>
  <c r="Y202" i="8"/>
  <c r="Z202" i="8"/>
  <c r="U203" i="8"/>
  <c r="V203" i="8"/>
  <c r="W203" i="8"/>
  <c r="X203" i="8"/>
  <c r="Y203" i="8"/>
  <c r="Z203" i="8"/>
  <c r="U204" i="8"/>
  <c r="V204" i="8"/>
  <c r="W204" i="8"/>
  <c r="X204" i="8"/>
  <c r="Y204" i="8"/>
  <c r="Z204" i="8"/>
  <c r="U205" i="8"/>
  <c r="V205" i="8"/>
  <c r="W205" i="8"/>
  <c r="X205" i="8"/>
  <c r="Y205" i="8"/>
  <c r="Z205" i="8"/>
  <c r="U206" i="8"/>
  <c r="V206" i="8"/>
  <c r="W206" i="8"/>
  <c r="X206" i="8"/>
  <c r="Y206" i="8"/>
  <c r="Z206" i="8"/>
  <c r="U207" i="8"/>
  <c r="V207" i="8"/>
  <c r="W207" i="8"/>
  <c r="X207" i="8"/>
  <c r="Y207" i="8"/>
  <c r="Z207" i="8"/>
  <c r="U208" i="8"/>
  <c r="V208" i="8"/>
  <c r="W208" i="8"/>
  <c r="X208" i="8"/>
  <c r="Y208" i="8"/>
  <c r="Z208" i="8"/>
  <c r="U209" i="8"/>
  <c r="V209" i="8"/>
  <c r="W209" i="8"/>
  <c r="X209" i="8"/>
  <c r="Y209" i="8"/>
  <c r="Z209" i="8"/>
  <c r="U210" i="8"/>
  <c r="V210" i="8"/>
  <c r="W210" i="8"/>
  <c r="X210" i="8"/>
  <c r="Y210" i="8"/>
  <c r="Z210" i="8"/>
  <c r="U211" i="8"/>
  <c r="V211" i="8"/>
  <c r="W211" i="8"/>
  <c r="X211" i="8"/>
  <c r="Y211" i="8"/>
  <c r="Z211" i="8"/>
  <c r="U212" i="8"/>
  <c r="V212" i="8"/>
  <c r="W212" i="8"/>
  <c r="X212" i="8"/>
  <c r="Y212" i="8"/>
  <c r="Z212" i="8"/>
  <c r="U213" i="8"/>
  <c r="V213" i="8"/>
  <c r="W213" i="8"/>
  <c r="X213" i="8"/>
  <c r="Y213" i="8"/>
  <c r="Z213" i="8"/>
  <c r="U214" i="8"/>
  <c r="V214" i="8"/>
  <c r="W214" i="8"/>
  <c r="X214" i="8"/>
  <c r="Y214" i="8"/>
  <c r="Z214" i="8"/>
  <c r="U215" i="8"/>
  <c r="V215" i="8"/>
  <c r="W215" i="8"/>
  <c r="X215" i="8"/>
  <c r="Y215" i="8"/>
  <c r="Z215" i="8"/>
  <c r="U216" i="8"/>
  <c r="V216" i="8"/>
  <c r="W216" i="8"/>
  <c r="X216" i="8"/>
  <c r="Y216" i="8"/>
  <c r="Z216" i="8"/>
  <c r="U217" i="8"/>
  <c r="V217" i="8"/>
  <c r="W217" i="8"/>
  <c r="X217" i="8"/>
  <c r="Y217" i="8"/>
  <c r="Z217" i="8"/>
  <c r="U218" i="8"/>
  <c r="V218" i="8"/>
  <c r="W218" i="8"/>
  <c r="X218" i="8"/>
  <c r="Y218" i="8"/>
  <c r="Z218" i="8"/>
  <c r="U219" i="8"/>
  <c r="V219" i="8"/>
  <c r="W219" i="8"/>
  <c r="X219" i="8"/>
  <c r="Y219" i="8"/>
  <c r="Z219" i="8"/>
  <c r="U220" i="8"/>
  <c r="V220" i="8"/>
  <c r="W220" i="8"/>
  <c r="X220" i="8"/>
  <c r="Y220" i="8"/>
  <c r="Z220" i="8"/>
  <c r="U221" i="8"/>
  <c r="V221" i="8"/>
  <c r="W221" i="8"/>
  <c r="X221" i="8"/>
  <c r="Y221" i="8"/>
  <c r="Z221" i="8"/>
  <c r="U222" i="8"/>
  <c r="V222" i="8"/>
  <c r="W222" i="8"/>
  <c r="X222" i="8"/>
  <c r="Y222" i="8"/>
  <c r="Z222" i="8"/>
  <c r="U223" i="8"/>
  <c r="V223" i="8"/>
  <c r="W223" i="8"/>
  <c r="X223" i="8"/>
  <c r="Y223" i="8"/>
  <c r="Z223" i="8"/>
  <c r="U224" i="8"/>
  <c r="V224" i="8"/>
  <c r="W224" i="8"/>
  <c r="X224" i="8"/>
  <c r="Y224" i="8"/>
  <c r="Z224" i="8"/>
  <c r="U225" i="8"/>
  <c r="V225" i="8"/>
  <c r="W225" i="8"/>
  <c r="X225" i="8"/>
  <c r="Y225" i="8"/>
  <c r="Z225" i="8"/>
  <c r="U226" i="8"/>
  <c r="V226" i="8"/>
  <c r="W226" i="8"/>
  <c r="X226" i="8"/>
  <c r="Y226" i="8"/>
  <c r="Z226" i="8"/>
  <c r="U227" i="8"/>
  <c r="V227" i="8"/>
  <c r="W227" i="8"/>
  <c r="X227" i="8"/>
  <c r="Y227" i="8"/>
  <c r="Z227" i="8"/>
  <c r="U228" i="8"/>
  <c r="V228" i="8"/>
  <c r="W228" i="8"/>
  <c r="X228" i="8"/>
  <c r="Y228" i="8"/>
  <c r="Z228" i="8"/>
  <c r="U229" i="8"/>
  <c r="V229" i="8"/>
  <c r="W229" i="8"/>
  <c r="X229" i="8"/>
  <c r="Y229" i="8"/>
  <c r="Z229" i="8"/>
  <c r="U230" i="8"/>
  <c r="V230" i="8"/>
  <c r="W230" i="8"/>
  <c r="X230" i="8"/>
  <c r="Y230" i="8"/>
  <c r="Z230" i="8"/>
  <c r="U231" i="8"/>
  <c r="V231" i="8"/>
  <c r="W231" i="8"/>
  <c r="X231" i="8"/>
  <c r="Y231" i="8"/>
  <c r="Z231" i="8"/>
  <c r="U232" i="8"/>
  <c r="V232" i="8"/>
  <c r="W232" i="8"/>
  <c r="X232" i="8"/>
  <c r="Y232" i="8"/>
  <c r="Z232" i="8"/>
  <c r="U233" i="8"/>
  <c r="V233" i="8"/>
  <c r="W233" i="8"/>
  <c r="X233" i="8"/>
  <c r="Y233" i="8"/>
  <c r="Z233" i="8"/>
  <c r="U234" i="8"/>
  <c r="V234" i="8"/>
  <c r="W234" i="8"/>
  <c r="X234" i="8"/>
  <c r="Y234" i="8"/>
  <c r="Z234" i="8"/>
  <c r="U235" i="8"/>
  <c r="V235" i="8"/>
  <c r="W235" i="8"/>
  <c r="X235" i="8"/>
  <c r="Y235" i="8"/>
  <c r="Z235" i="8"/>
  <c r="U236" i="8"/>
  <c r="V236" i="8"/>
  <c r="W236" i="8"/>
  <c r="X236" i="8"/>
  <c r="Y236" i="8"/>
  <c r="Z236" i="8"/>
  <c r="U237" i="8"/>
  <c r="V237" i="8"/>
  <c r="W237" i="8"/>
  <c r="X237" i="8"/>
  <c r="Y237" i="8"/>
  <c r="Z237" i="8"/>
  <c r="U238" i="8"/>
  <c r="V238" i="8"/>
  <c r="W238" i="8"/>
  <c r="X238" i="8"/>
  <c r="Y238" i="8"/>
  <c r="Z238" i="8"/>
  <c r="U239" i="8"/>
  <c r="V239" i="8"/>
  <c r="W239" i="8"/>
  <c r="X239" i="8"/>
  <c r="Y239" i="8"/>
  <c r="Z239" i="8"/>
  <c r="U240" i="8"/>
  <c r="V240" i="8"/>
  <c r="W240" i="8"/>
  <c r="X240" i="8"/>
  <c r="Y240" i="8"/>
  <c r="Z240" i="8"/>
  <c r="U241" i="8"/>
  <c r="V241" i="8"/>
  <c r="W241" i="8"/>
  <c r="X241" i="8"/>
  <c r="Y241" i="8"/>
  <c r="Z241" i="8"/>
  <c r="U242" i="8"/>
  <c r="V242" i="8"/>
  <c r="W242" i="8"/>
  <c r="X242" i="8"/>
  <c r="Y242" i="8"/>
  <c r="Z242" i="8"/>
  <c r="U243" i="8"/>
  <c r="V243" i="8"/>
  <c r="W243" i="8"/>
  <c r="X243" i="8"/>
  <c r="Y243" i="8"/>
  <c r="Z243" i="8"/>
  <c r="U244" i="8"/>
  <c r="V244" i="8"/>
  <c r="W244" i="8"/>
  <c r="X244" i="8"/>
  <c r="Y244" i="8"/>
  <c r="Z244" i="8"/>
  <c r="U245" i="8"/>
  <c r="V245" i="8"/>
  <c r="W245" i="8"/>
  <c r="X245" i="8"/>
  <c r="Y245" i="8"/>
  <c r="Z245" i="8"/>
  <c r="U246" i="8"/>
  <c r="V246" i="8"/>
  <c r="W246" i="8"/>
  <c r="X246" i="8"/>
  <c r="Y246" i="8"/>
  <c r="Z246" i="8"/>
  <c r="U247" i="8"/>
  <c r="V247" i="8"/>
  <c r="W247" i="8"/>
  <c r="X247" i="8"/>
  <c r="Y247" i="8"/>
  <c r="Z247" i="8"/>
  <c r="U248" i="8"/>
  <c r="V248" i="8"/>
  <c r="W248" i="8"/>
  <c r="X248" i="8"/>
  <c r="Y248" i="8"/>
  <c r="Z248" i="8"/>
  <c r="U249" i="8"/>
  <c r="V249" i="8"/>
  <c r="W249" i="8"/>
  <c r="X249" i="8"/>
  <c r="Y249" i="8"/>
  <c r="Z249" i="8"/>
  <c r="U250" i="8"/>
  <c r="V250" i="8"/>
  <c r="W250" i="8"/>
  <c r="X250" i="8"/>
  <c r="Y250" i="8"/>
  <c r="Z250" i="8"/>
  <c r="U251" i="8"/>
  <c r="V251" i="8"/>
  <c r="W251" i="8"/>
  <c r="X251" i="8"/>
  <c r="Y251" i="8"/>
  <c r="Z251" i="8"/>
  <c r="U252" i="8"/>
  <c r="V252" i="8"/>
  <c r="W252" i="8"/>
  <c r="X252" i="8"/>
  <c r="Y252" i="8"/>
  <c r="Z252" i="8"/>
  <c r="U253" i="8"/>
  <c r="V253" i="8"/>
  <c r="W253" i="8"/>
  <c r="X253" i="8"/>
  <c r="Y253" i="8"/>
  <c r="Z253" i="8"/>
  <c r="U254" i="8"/>
  <c r="V254" i="8"/>
  <c r="W254" i="8"/>
  <c r="X254" i="8"/>
  <c r="Y254" i="8"/>
  <c r="Z254" i="8"/>
  <c r="U255" i="8"/>
  <c r="V255" i="8"/>
  <c r="W255" i="8"/>
  <c r="X255" i="8"/>
  <c r="Y255" i="8"/>
  <c r="Z255" i="8"/>
  <c r="U256" i="8"/>
  <c r="V256" i="8"/>
  <c r="W256" i="8"/>
  <c r="X256" i="8"/>
  <c r="Y256" i="8"/>
  <c r="Z256" i="8"/>
  <c r="U257" i="8"/>
  <c r="V257" i="8"/>
  <c r="W257" i="8"/>
  <c r="X257" i="8"/>
  <c r="Y257" i="8"/>
  <c r="Z257" i="8"/>
  <c r="U258" i="8"/>
  <c r="V258" i="8"/>
  <c r="W258" i="8"/>
  <c r="X258" i="8"/>
  <c r="Y258" i="8"/>
  <c r="Z258" i="8"/>
  <c r="U259" i="8"/>
  <c r="V259" i="8"/>
  <c r="W259" i="8"/>
  <c r="X259" i="8"/>
  <c r="Y259" i="8"/>
  <c r="Z259" i="8"/>
  <c r="U260" i="8"/>
  <c r="V260" i="8"/>
  <c r="W260" i="8"/>
  <c r="X260" i="8"/>
  <c r="Y260" i="8"/>
  <c r="Z260" i="8"/>
  <c r="U261" i="8"/>
  <c r="V261" i="8"/>
  <c r="W261" i="8"/>
  <c r="X261" i="8"/>
  <c r="Y261" i="8"/>
  <c r="Z261" i="8"/>
  <c r="U262" i="8"/>
  <c r="V262" i="8"/>
  <c r="W262" i="8"/>
  <c r="X262" i="8"/>
  <c r="Y262" i="8"/>
  <c r="Z262" i="8"/>
  <c r="U263" i="8"/>
  <c r="V263" i="8"/>
  <c r="W263" i="8"/>
  <c r="X263" i="8"/>
  <c r="Y263" i="8"/>
  <c r="Z263" i="8"/>
  <c r="U264" i="8"/>
  <c r="V264" i="8"/>
  <c r="W264" i="8"/>
  <c r="X264" i="8"/>
  <c r="Y264" i="8"/>
  <c r="Z264" i="8"/>
  <c r="U265" i="8"/>
  <c r="V265" i="8"/>
  <c r="W265" i="8"/>
  <c r="X265" i="8"/>
  <c r="Y265" i="8"/>
  <c r="Z265" i="8"/>
  <c r="U266" i="8"/>
  <c r="V266" i="8"/>
  <c r="W266" i="8"/>
  <c r="X266" i="8"/>
  <c r="Y266" i="8"/>
  <c r="Z266" i="8"/>
  <c r="U267" i="8"/>
  <c r="V267" i="8"/>
  <c r="W267" i="8"/>
  <c r="X267" i="8"/>
  <c r="Y267" i="8"/>
  <c r="Z267" i="8"/>
  <c r="U268" i="8"/>
  <c r="V268" i="8"/>
  <c r="W268" i="8"/>
  <c r="X268" i="8"/>
  <c r="Y268" i="8"/>
  <c r="Z268" i="8"/>
  <c r="U269" i="8"/>
  <c r="V269" i="8"/>
  <c r="W269" i="8"/>
  <c r="X269" i="8"/>
  <c r="Y269" i="8"/>
  <c r="Z269" i="8"/>
  <c r="U270" i="8"/>
  <c r="V270" i="8"/>
  <c r="W270" i="8"/>
  <c r="X270" i="8"/>
  <c r="Y270" i="8"/>
  <c r="Z270" i="8"/>
  <c r="U271" i="8"/>
  <c r="V271" i="8"/>
  <c r="W271" i="8"/>
  <c r="X271" i="8"/>
  <c r="Y271" i="8"/>
  <c r="Z271" i="8"/>
  <c r="U272" i="8"/>
  <c r="V272" i="8"/>
  <c r="W272" i="8"/>
  <c r="X272" i="8"/>
  <c r="Y272" i="8"/>
  <c r="Z272" i="8"/>
  <c r="U273" i="8"/>
  <c r="V273" i="8"/>
  <c r="W273" i="8"/>
  <c r="X273" i="8"/>
  <c r="Y273" i="8"/>
  <c r="Z273" i="8"/>
  <c r="U274" i="8"/>
  <c r="V274" i="8"/>
  <c r="W274" i="8"/>
  <c r="X274" i="8"/>
  <c r="Y274" i="8"/>
  <c r="Z274" i="8"/>
  <c r="U275" i="8"/>
  <c r="V275" i="8"/>
  <c r="W275" i="8"/>
  <c r="X275" i="8"/>
  <c r="Y275" i="8"/>
  <c r="Z275" i="8"/>
  <c r="U276" i="8"/>
  <c r="V276" i="8"/>
  <c r="W276" i="8"/>
  <c r="X276" i="8"/>
  <c r="Y276" i="8"/>
  <c r="Z276" i="8"/>
  <c r="U277" i="8"/>
  <c r="V277" i="8"/>
  <c r="W277" i="8"/>
  <c r="X277" i="8"/>
  <c r="Y277" i="8"/>
  <c r="Z277" i="8"/>
  <c r="U278" i="8"/>
  <c r="V278" i="8"/>
  <c r="W278" i="8"/>
  <c r="X278" i="8"/>
  <c r="Y278" i="8"/>
  <c r="Z278" i="8"/>
  <c r="U279" i="8"/>
  <c r="V279" i="8"/>
  <c r="W279" i="8"/>
  <c r="X279" i="8"/>
  <c r="Y279" i="8"/>
  <c r="Z279" i="8"/>
  <c r="U280" i="8"/>
  <c r="V280" i="8"/>
  <c r="W280" i="8"/>
  <c r="X280" i="8"/>
  <c r="Y280" i="8"/>
  <c r="Z280" i="8"/>
  <c r="U281" i="8"/>
  <c r="V281" i="8"/>
  <c r="W281" i="8"/>
  <c r="X281" i="8"/>
  <c r="Y281" i="8"/>
  <c r="Z281" i="8"/>
  <c r="U282" i="8"/>
  <c r="V282" i="8"/>
  <c r="W282" i="8"/>
  <c r="X282" i="8"/>
  <c r="Y282" i="8"/>
  <c r="Z282" i="8"/>
  <c r="U283" i="8"/>
  <c r="V283" i="8"/>
  <c r="W283" i="8"/>
  <c r="X283" i="8"/>
  <c r="Y283" i="8"/>
  <c r="Z283" i="8"/>
  <c r="U284" i="8"/>
  <c r="V284" i="8"/>
  <c r="W284" i="8"/>
  <c r="X284" i="8"/>
  <c r="Y284" i="8"/>
  <c r="Z284" i="8"/>
  <c r="U285" i="8"/>
  <c r="V285" i="8"/>
  <c r="W285" i="8"/>
  <c r="X285" i="8"/>
  <c r="Y285" i="8"/>
  <c r="Z285" i="8"/>
  <c r="U286" i="8"/>
  <c r="V286" i="8"/>
  <c r="W286" i="8"/>
  <c r="X286" i="8"/>
  <c r="Y286" i="8"/>
  <c r="Z286" i="8"/>
  <c r="U287" i="8"/>
  <c r="V287" i="8"/>
  <c r="W287" i="8"/>
  <c r="X287" i="8"/>
  <c r="Y287" i="8"/>
  <c r="Z287" i="8"/>
  <c r="U288" i="8"/>
  <c r="V288" i="8"/>
  <c r="W288" i="8"/>
  <c r="X288" i="8"/>
  <c r="Y288" i="8"/>
  <c r="Z288" i="8"/>
  <c r="U289" i="8"/>
  <c r="V289" i="8"/>
  <c r="W289" i="8"/>
  <c r="X289" i="8"/>
  <c r="Y289" i="8"/>
  <c r="Z289" i="8"/>
  <c r="U290" i="8"/>
  <c r="V290" i="8"/>
  <c r="W290" i="8"/>
  <c r="X290" i="8"/>
  <c r="Y290" i="8"/>
  <c r="Z290" i="8"/>
  <c r="U291" i="8"/>
  <c r="V291" i="8"/>
  <c r="W291" i="8"/>
  <c r="X291" i="8"/>
  <c r="Y291" i="8"/>
  <c r="Z291" i="8"/>
  <c r="U292" i="8"/>
  <c r="V292" i="8"/>
  <c r="W292" i="8"/>
  <c r="X292" i="8"/>
  <c r="Y292" i="8"/>
  <c r="Z292" i="8"/>
  <c r="U293" i="8"/>
  <c r="V293" i="8"/>
  <c r="W293" i="8"/>
  <c r="X293" i="8"/>
  <c r="Y293" i="8"/>
  <c r="Z293" i="8"/>
  <c r="U294" i="8"/>
  <c r="V294" i="8"/>
  <c r="W294" i="8"/>
  <c r="X294" i="8"/>
  <c r="Y294" i="8"/>
  <c r="Z294" i="8"/>
  <c r="U295" i="8"/>
  <c r="V295" i="8"/>
  <c r="W295" i="8"/>
  <c r="X295" i="8"/>
  <c r="Y295" i="8"/>
  <c r="Z295" i="8"/>
  <c r="U296" i="8"/>
  <c r="V296" i="8"/>
  <c r="W296" i="8"/>
  <c r="X296" i="8"/>
  <c r="Y296" i="8"/>
  <c r="Z296" i="8"/>
  <c r="U297" i="8"/>
  <c r="V297" i="8"/>
  <c r="W297" i="8"/>
  <c r="X297" i="8"/>
  <c r="Y297" i="8"/>
  <c r="Z297" i="8"/>
  <c r="U298" i="8"/>
  <c r="V298" i="8"/>
  <c r="W298" i="8"/>
  <c r="X298" i="8"/>
  <c r="Y298" i="8"/>
  <c r="Z298" i="8"/>
  <c r="U299" i="8"/>
  <c r="V299" i="8"/>
  <c r="W299" i="8"/>
  <c r="X299" i="8"/>
  <c r="Y299" i="8"/>
  <c r="Z299" i="8"/>
  <c r="U300" i="8"/>
  <c r="V300" i="8"/>
  <c r="W300" i="8"/>
  <c r="X300" i="8"/>
  <c r="Y300" i="8"/>
  <c r="Z300" i="8"/>
  <c r="U301" i="8"/>
  <c r="V301" i="8"/>
  <c r="W301" i="8"/>
  <c r="X301" i="8"/>
  <c r="Y301" i="8"/>
  <c r="Z301" i="8"/>
  <c r="U302" i="8"/>
  <c r="V302" i="8"/>
  <c r="W302" i="8"/>
  <c r="X302" i="8"/>
  <c r="Y302" i="8"/>
  <c r="Z302" i="8"/>
  <c r="U303" i="8"/>
  <c r="V303" i="8"/>
  <c r="W303" i="8"/>
  <c r="X303" i="8"/>
  <c r="Y303" i="8"/>
  <c r="Z303" i="8"/>
  <c r="U304" i="8"/>
  <c r="V304" i="8"/>
  <c r="W304" i="8"/>
  <c r="X304" i="8"/>
  <c r="Y304" i="8"/>
  <c r="Z304" i="8"/>
  <c r="U305" i="8"/>
  <c r="V305" i="8"/>
  <c r="W305" i="8"/>
  <c r="X305" i="8"/>
  <c r="Y305" i="8"/>
  <c r="Z305" i="8"/>
  <c r="U306" i="8"/>
  <c r="V306" i="8"/>
  <c r="W306" i="8"/>
  <c r="X306" i="8"/>
  <c r="Y306" i="8"/>
  <c r="Z306" i="8"/>
  <c r="U307" i="8"/>
  <c r="V307" i="8"/>
  <c r="W307" i="8"/>
  <c r="X307" i="8"/>
  <c r="Y307" i="8"/>
  <c r="Z307" i="8"/>
  <c r="U308" i="8"/>
  <c r="V308" i="8"/>
  <c r="W308" i="8"/>
  <c r="X308" i="8"/>
  <c r="Y308" i="8"/>
  <c r="Z308" i="8"/>
  <c r="U309" i="8"/>
  <c r="V309" i="8"/>
  <c r="W309" i="8"/>
  <c r="X309" i="8"/>
  <c r="Y309" i="8"/>
  <c r="Z309" i="8"/>
  <c r="U310" i="8"/>
  <c r="V310" i="8"/>
  <c r="W310" i="8"/>
  <c r="X310" i="8"/>
  <c r="Y310" i="8"/>
  <c r="Z310" i="8"/>
  <c r="U311" i="8"/>
  <c r="V311" i="8"/>
  <c r="W311" i="8"/>
  <c r="X311" i="8"/>
  <c r="Y311" i="8"/>
  <c r="Z311" i="8"/>
  <c r="U312" i="8"/>
  <c r="V312" i="8"/>
  <c r="W312" i="8"/>
  <c r="X312" i="8"/>
  <c r="Y312" i="8"/>
  <c r="Z312" i="8"/>
  <c r="U313" i="8"/>
  <c r="V313" i="8"/>
  <c r="W313" i="8"/>
  <c r="X313" i="8"/>
  <c r="Y313" i="8"/>
  <c r="Z313" i="8"/>
  <c r="U314" i="8"/>
  <c r="V314" i="8"/>
  <c r="W314" i="8"/>
  <c r="X314" i="8"/>
  <c r="Y314" i="8"/>
  <c r="Z314" i="8"/>
  <c r="U315" i="8"/>
  <c r="V315" i="8"/>
  <c r="W315" i="8"/>
  <c r="X315" i="8"/>
  <c r="Y315" i="8"/>
  <c r="Z315" i="8"/>
  <c r="U316" i="8"/>
  <c r="V316" i="8"/>
  <c r="W316" i="8"/>
  <c r="X316" i="8"/>
  <c r="Y316" i="8"/>
  <c r="Z316" i="8"/>
  <c r="U317" i="8"/>
  <c r="V317" i="8"/>
  <c r="W317" i="8"/>
  <c r="X317" i="8"/>
  <c r="Y317" i="8"/>
  <c r="Z317" i="8"/>
  <c r="U318" i="8"/>
  <c r="V318" i="8"/>
  <c r="W318" i="8"/>
  <c r="X318" i="8"/>
  <c r="Y318" i="8"/>
  <c r="Z318" i="8"/>
  <c r="U319" i="8"/>
  <c r="V319" i="8"/>
  <c r="W319" i="8"/>
  <c r="X319" i="8"/>
  <c r="Y319" i="8"/>
  <c r="Z319" i="8"/>
  <c r="U320" i="8"/>
  <c r="V320" i="8"/>
  <c r="W320" i="8"/>
  <c r="X320" i="8"/>
  <c r="Y320" i="8"/>
  <c r="Z320" i="8"/>
  <c r="U321" i="8"/>
  <c r="V321" i="8"/>
  <c r="W321" i="8"/>
  <c r="X321" i="8"/>
  <c r="Y321" i="8"/>
  <c r="Z321" i="8"/>
  <c r="U322" i="8"/>
  <c r="V322" i="8"/>
  <c r="W322" i="8"/>
  <c r="X322" i="8"/>
  <c r="Y322" i="8"/>
  <c r="Z322" i="8"/>
  <c r="U323" i="8"/>
  <c r="V323" i="8"/>
  <c r="W323" i="8"/>
  <c r="X323" i="8"/>
  <c r="Y323" i="8"/>
  <c r="Z323" i="8"/>
  <c r="U324" i="8"/>
  <c r="V324" i="8"/>
  <c r="W324" i="8"/>
  <c r="X324" i="8"/>
  <c r="Y324" i="8"/>
  <c r="Z324" i="8"/>
  <c r="U325" i="8"/>
  <c r="V325" i="8"/>
  <c r="W325" i="8"/>
  <c r="X325" i="8"/>
  <c r="Y325" i="8"/>
  <c r="Z325" i="8"/>
  <c r="U326" i="8"/>
  <c r="V326" i="8"/>
  <c r="W326" i="8"/>
  <c r="X326" i="8"/>
  <c r="Y326" i="8"/>
  <c r="Z326" i="8"/>
  <c r="U327" i="8"/>
  <c r="V327" i="8"/>
  <c r="W327" i="8"/>
  <c r="X327" i="8"/>
  <c r="Y327" i="8"/>
  <c r="Z327" i="8"/>
  <c r="U328" i="8"/>
  <c r="V328" i="8"/>
  <c r="W328" i="8"/>
  <c r="X328" i="8"/>
  <c r="Y328" i="8"/>
  <c r="Z328" i="8"/>
  <c r="U329" i="8"/>
  <c r="V329" i="8"/>
  <c r="W329" i="8"/>
  <c r="X329" i="8"/>
  <c r="Y329" i="8"/>
  <c r="Z329" i="8"/>
  <c r="U330" i="8"/>
  <c r="V330" i="8"/>
  <c r="W330" i="8"/>
  <c r="X330" i="8"/>
  <c r="Y330" i="8"/>
  <c r="Z330" i="8"/>
  <c r="U331" i="8"/>
  <c r="V331" i="8"/>
  <c r="W331" i="8"/>
  <c r="X331" i="8"/>
  <c r="Y331" i="8"/>
  <c r="Z331" i="8"/>
  <c r="U332" i="8"/>
  <c r="V332" i="8"/>
  <c r="W332" i="8"/>
  <c r="X332" i="8"/>
  <c r="Y332" i="8"/>
  <c r="Z332" i="8"/>
  <c r="U333" i="8"/>
  <c r="V333" i="8"/>
  <c r="W333" i="8"/>
  <c r="X333" i="8"/>
  <c r="Y333" i="8"/>
  <c r="Z333" i="8"/>
  <c r="U334" i="8"/>
  <c r="V334" i="8"/>
  <c r="W334" i="8"/>
  <c r="X334" i="8"/>
  <c r="Y334" i="8"/>
  <c r="Z334" i="8"/>
  <c r="U335" i="8"/>
  <c r="V335" i="8"/>
  <c r="W335" i="8"/>
  <c r="X335" i="8"/>
  <c r="Y335" i="8"/>
  <c r="Z335" i="8"/>
  <c r="U336" i="8"/>
  <c r="V336" i="8"/>
  <c r="W336" i="8"/>
  <c r="X336" i="8"/>
  <c r="Y336" i="8"/>
  <c r="Z336" i="8"/>
  <c r="U337" i="8"/>
  <c r="V337" i="8"/>
  <c r="W337" i="8"/>
  <c r="X337" i="8"/>
  <c r="Y337" i="8"/>
  <c r="Z337" i="8"/>
  <c r="U338" i="8"/>
  <c r="V338" i="8"/>
  <c r="W338" i="8"/>
  <c r="X338" i="8"/>
  <c r="Y338" i="8"/>
  <c r="Z338" i="8"/>
  <c r="U339" i="8"/>
  <c r="V339" i="8"/>
  <c r="W339" i="8"/>
  <c r="X339" i="8"/>
  <c r="Y339" i="8"/>
  <c r="Z339" i="8"/>
  <c r="U340" i="8"/>
  <c r="V340" i="8"/>
  <c r="W340" i="8"/>
  <c r="X340" i="8"/>
  <c r="Y340" i="8"/>
  <c r="Z340" i="8"/>
  <c r="U341" i="8"/>
  <c r="V341" i="8"/>
  <c r="W341" i="8"/>
  <c r="X341" i="8"/>
  <c r="Y341" i="8"/>
  <c r="Z341" i="8"/>
  <c r="U342" i="8"/>
  <c r="V342" i="8"/>
  <c r="W342" i="8"/>
  <c r="X342" i="8"/>
  <c r="Y342" i="8"/>
  <c r="Z342" i="8"/>
  <c r="U343" i="8"/>
  <c r="V343" i="8"/>
  <c r="W343" i="8"/>
  <c r="X343" i="8"/>
  <c r="Y343" i="8"/>
  <c r="Z343" i="8"/>
  <c r="U344" i="8"/>
  <c r="V344" i="8"/>
  <c r="W344" i="8"/>
  <c r="X344" i="8"/>
  <c r="Y344" i="8"/>
  <c r="Z344" i="8"/>
  <c r="U345" i="8"/>
  <c r="V345" i="8"/>
  <c r="W345" i="8"/>
  <c r="X345" i="8"/>
  <c r="Y345" i="8"/>
  <c r="Z345" i="8"/>
  <c r="U346" i="8"/>
  <c r="V346" i="8"/>
  <c r="W346" i="8"/>
  <c r="X346" i="8"/>
  <c r="Y346" i="8"/>
  <c r="Z346" i="8"/>
  <c r="U347" i="8"/>
  <c r="V347" i="8"/>
  <c r="W347" i="8"/>
  <c r="X347" i="8"/>
  <c r="Y347" i="8"/>
  <c r="Z347" i="8"/>
  <c r="U348" i="8"/>
  <c r="V348" i="8"/>
  <c r="W348" i="8"/>
  <c r="X348" i="8"/>
  <c r="Y348" i="8"/>
  <c r="Z348" i="8"/>
  <c r="U349" i="8"/>
  <c r="V349" i="8"/>
  <c r="W349" i="8"/>
  <c r="X349" i="8"/>
  <c r="Y349" i="8"/>
  <c r="Z349" i="8"/>
  <c r="U350" i="8"/>
  <c r="V350" i="8"/>
  <c r="W350" i="8"/>
  <c r="X350" i="8"/>
  <c r="Y350" i="8"/>
  <c r="Z350" i="8"/>
  <c r="U351" i="8"/>
  <c r="V351" i="8"/>
  <c r="W351" i="8"/>
  <c r="X351" i="8"/>
  <c r="Y351" i="8"/>
  <c r="Z351" i="8"/>
  <c r="U352" i="8"/>
  <c r="V352" i="8"/>
  <c r="W352" i="8"/>
  <c r="X352" i="8"/>
  <c r="Y352" i="8"/>
  <c r="Z352" i="8"/>
  <c r="U353" i="8"/>
  <c r="V353" i="8"/>
  <c r="W353" i="8"/>
  <c r="X353" i="8"/>
  <c r="Y353" i="8"/>
  <c r="Z353" i="8"/>
  <c r="U354" i="8"/>
  <c r="V354" i="8"/>
  <c r="W354" i="8"/>
  <c r="X354" i="8"/>
  <c r="Y354" i="8"/>
  <c r="Z354" i="8"/>
  <c r="U355" i="8"/>
  <c r="V355" i="8"/>
  <c r="W355" i="8"/>
  <c r="X355" i="8"/>
  <c r="Y355" i="8"/>
  <c r="Z355" i="8"/>
  <c r="U356" i="8"/>
  <c r="V356" i="8"/>
  <c r="W356" i="8"/>
  <c r="X356" i="8"/>
  <c r="Y356" i="8"/>
  <c r="Z356" i="8"/>
  <c r="U357" i="8"/>
  <c r="V357" i="8"/>
  <c r="W357" i="8"/>
  <c r="X357" i="8"/>
  <c r="Y357" i="8"/>
  <c r="Z357" i="8"/>
  <c r="U358" i="8"/>
  <c r="V358" i="8"/>
  <c r="W358" i="8"/>
  <c r="X358" i="8"/>
  <c r="Y358" i="8"/>
  <c r="Z358" i="8"/>
  <c r="U359" i="8"/>
  <c r="V359" i="8"/>
  <c r="W359" i="8"/>
  <c r="X359" i="8"/>
  <c r="Y359" i="8"/>
  <c r="Z359" i="8"/>
  <c r="U360" i="8"/>
  <c r="V360" i="8"/>
  <c r="W360" i="8"/>
  <c r="X360" i="8"/>
  <c r="Y360" i="8"/>
  <c r="Z360" i="8"/>
  <c r="U361" i="8"/>
  <c r="V361" i="8"/>
  <c r="W361" i="8"/>
  <c r="X361" i="8"/>
  <c r="Y361" i="8"/>
  <c r="Z361" i="8"/>
  <c r="U362" i="8"/>
  <c r="V362" i="8"/>
  <c r="W362" i="8"/>
  <c r="X362" i="8"/>
  <c r="Y362" i="8"/>
  <c r="Z362" i="8"/>
  <c r="U363" i="8"/>
  <c r="V363" i="8"/>
  <c r="W363" i="8"/>
  <c r="X363" i="8"/>
  <c r="Y363" i="8"/>
  <c r="Z363" i="8"/>
  <c r="U364" i="8"/>
  <c r="V364" i="8"/>
  <c r="W364" i="8"/>
  <c r="X364" i="8"/>
  <c r="Y364" i="8"/>
  <c r="Z364" i="8"/>
  <c r="U365" i="8"/>
  <c r="V365" i="8"/>
  <c r="W365" i="8"/>
  <c r="X365" i="8"/>
  <c r="Y365" i="8"/>
  <c r="Z365" i="8"/>
  <c r="U366" i="8"/>
  <c r="V366" i="8"/>
  <c r="W366" i="8"/>
  <c r="X366" i="8"/>
  <c r="Y366" i="8"/>
  <c r="Z366" i="8"/>
  <c r="U367" i="8"/>
  <c r="V367" i="8"/>
  <c r="W367" i="8"/>
  <c r="X367" i="8"/>
  <c r="Y367" i="8"/>
  <c r="Z367" i="8"/>
  <c r="U368" i="8"/>
  <c r="V368" i="8"/>
  <c r="W368" i="8"/>
  <c r="X368" i="8"/>
  <c r="Y368" i="8"/>
  <c r="Z368" i="8"/>
  <c r="U369" i="8"/>
  <c r="V369" i="8"/>
  <c r="W369" i="8"/>
  <c r="X369" i="8"/>
  <c r="Y369" i="8"/>
  <c r="Z369" i="8"/>
  <c r="U370" i="8"/>
  <c r="V370" i="8"/>
  <c r="W370" i="8"/>
  <c r="X370" i="8"/>
  <c r="Y370" i="8"/>
  <c r="Z370" i="8"/>
  <c r="U371" i="8"/>
  <c r="V371" i="8"/>
  <c r="W371" i="8"/>
  <c r="X371" i="8"/>
  <c r="Y371" i="8"/>
  <c r="Z371" i="8"/>
  <c r="U372" i="8"/>
  <c r="V372" i="8"/>
  <c r="W372" i="8"/>
  <c r="X372" i="8"/>
  <c r="Y372" i="8"/>
  <c r="Z372" i="8"/>
  <c r="U373" i="8"/>
  <c r="V373" i="8"/>
  <c r="W373" i="8"/>
  <c r="X373" i="8"/>
  <c r="Y373" i="8"/>
  <c r="Z373" i="8"/>
  <c r="U374" i="8"/>
  <c r="V374" i="8"/>
  <c r="W374" i="8"/>
  <c r="X374" i="8"/>
  <c r="Y374" i="8"/>
  <c r="Z374" i="8"/>
  <c r="U375" i="8"/>
  <c r="V375" i="8"/>
  <c r="W375" i="8"/>
  <c r="X375" i="8"/>
  <c r="Y375" i="8"/>
  <c r="Z375" i="8"/>
  <c r="U376" i="8"/>
  <c r="V376" i="8"/>
  <c r="W376" i="8"/>
  <c r="X376" i="8"/>
  <c r="Y376" i="8"/>
  <c r="Z376" i="8"/>
  <c r="U377" i="8"/>
  <c r="V377" i="8"/>
  <c r="W377" i="8"/>
  <c r="X377" i="8"/>
  <c r="Y377" i="8"/>
  <c r="Z377" i="8"/>
  <c r="U378" i="8"/>
  <c r="V378" i="8"/>
  <c r="W378" i="8"/>
  <c r="X378" i="8"/>
  <c r="Y378" i="8"/>
  <c r="Z378" i="8"/>
  <c r="U379" i="8"/>
  <c r="V379" i="8"/>
  <c r="W379" i="8"/>
  <c r="X379" i="8"/>
  <c r="Y379" i="8"/>
  <c r="Z379" i="8"/>
  <c r="U380" i="8"/>
  <c r="V380" i="8"/>
  <c r="W380" i="8"/>
  <c r="X380" i="8"/>
  <c r="Y380" i="8"/>
  <c r="Z380" i="8"/>
  <c r="U381" i="8"/>
  <c r="V381" i="8"/>
  <c r="W381" i="8"/>
  <c r="X381" i="8"/>
  <c r="Y381" i="8"/>
  <c r="Z381" i="8"/>
  <c r="U382" i="8"/>
  <c r="V382" i="8"/>
  <c r="W382" i="8"/>
  <c r="X382" i="8"/>
  <c r="Y382" i="8"/>
  <c r="Z382" i="8"/>
  <c r="U383" i="8"/>
  <c r="V383" i="8"/>
  <c r="W383" i="8"/>
  <c r="X383" i="8"/>
  <c r="Y383" i="8"/>
  <c r="Z383" i="8"/>
  <c r="U384" i="8"/>
  <c r="V384" i="8"/>
  <c r="W384" i="8"/>
  <c r="X384" i="8"/>
  <c r="Y384" i="8"/>
  <c r="Z384" i="8"/>
  <c r="U385" i="8"/>
  <c r="V385" i="8"/>
  <c r="W385" i="8"/>
  <c r="X385" i="8"/>
  <c r="Y385" i="8"/>
  <c r="Z385" i="8"/>
  <c r="U386" i="8"/>
  <c r="V386" i="8"/>
  <c r="W386" i="8"/>
  <c r="X386" i="8"/>
  <c r="Y386" i="8"/>
  <c r="Z386" i="8"/>
  <c r="U387" i="8"/>
  <c r="V387" i="8"/>
  <c r="W387" i="8"/>
  <c r="X387" i="8"/>
  <c r="Y387" i="8"/>
  <c r="Z387" i="8"/>
  <c r="U388" i="8"/>
  <c r="V388" i="8"/>
  <c r="W388" i="8"/>
  <c r="X388" i="8"/>
  <c r="Y388" i="8"/>
  <c r="Z388" i="8"/>
  <c r="U389" i="8"/>
  <c r="V389" i="8"/>
  <c r="W389" i="8"/>
  <c r="X389" i="8"/>
  <c r="Y389" i="8"/>
  <c r="Z389" i="8"/>
  <c r="U390" i="8"/>
  <c r="V390" i="8"/>
  <c r="W390" i="8"/>
  <c r="X390" i="8"/>
  <c r="Y390" i="8"/>
  <c r="Z390" i="8"/>
  <c r="U391" i="8"/>
  <c r="V391" i="8"/>
  <c r="W391" i="8"/>
  <c r="X391" i="8"/>
  <c r="Y391" i="8"/>
  <c r="Z391" i="8"/>
  <c r="U392" i="8"/>
  <c r="V392" i="8"/>
  <c r="W392" i="8"/>
  <c r="X392" i="8"/>
  <c r="Y392" i="8"/>
  <c r="Z392" i="8"/>
  <c r="U393" i="8"/>
  <c r="V393" i="8"/>
  <c r="W393" i="8"/>
  <c r="X393" i="8"/>
  <c r="Y393" i="8"/>
  <c r="Z393" i="8"/>
  <c r="U394" i="8"/>
  <c r="V394" i="8"/>
  <c r="W394" i="8"/>
  <c r="X394" i="8"/>
  <c r="Y394" i="8"/>
  <c r="Z394" i="8"/>
  <c r="U395" i="8"/>
  <c r="V395" i="8"/>
  <c r="W395" i="8"/>
  <c r="X395" i="8"/>
  <c r="Y395" i="8"/>
  <c r="Z395" i="8"/>
  <c r="U396" i="8"/>
  <c r="V396" i="8"/>
  <c r="W396" i="8"/>
  <c r="X396" i="8"/>
  <c r="Y396" i="8"/>
  <c r="Z396" i="8"/>
  <c r="U397" i="8"/>
  <c r="V397" i="8"/>
  <c r="W397" i="8"/>
  <c r="X397" i="8"/>
  <c r="Y397" i="8"/>
  <c r="Z397" i="8"/>
  <c r="U398" i="8"/>
  <c r="V398" i="8"/>
  <c r="W398" i="8"/>
  <c r="X398" i="8"/>
  <c r="Y398" i="8"/>
  <c r="Z398" i="8"/>
  <c r="U399" i="8"/>
  <c r="V399" i="8"/>
  <c r="W399" i="8"/>
  <c r="X399" i="8"/>
  <c r="Y399" i="8"/>
  <c r="Z399" i="8"/>
  <c r="U400" i="8"/>
  <c r="V400" i="8"/>
  <c r="W400" i="8"/>
  <c r="X400" i="8"/>
  <c r="Y400" i="8"/>
  <c r="Z400" i="8"/>
  <c r="U401" i="8"/>
  <c r="V401" i="8"/>
  <c r="W401" i="8"/>
  <c r="X401" i="8"/>
  <c r="Y401" i="8"/>
  <c r="Z401" i="8"/>
  <c r="U402" i="8"/>
  <c r="V402" i="8"/>
  <c r="W402" i="8"/>
  <c r="X402" i="8"/>
  <c r="Y402" i="8"/>
  <c r="Z402" i="8"/>
  <c r="U403" i="8"/>
  <c r="V403" i="8"/>
  <c r="W403" i="8"/>
  <c r="X403" i="8"/>
  <c r="Y403" i="8"/>
  <c r="Z403" i="8"/>
  <c r="U404" i="8"/>
  <c r="V404" i="8"/>
  <c r="W404" i="8"/>
  <c r="X404" i="8"/>
  <c r="Y404" i="8"/>
  <c r="Z404" i="8"/>
  <c r="U405" i="8"/>
  <c r="V405" i="8"/>
  <c r="W405" i="8"/>
  <c r="X405" i="8"/>
  <c r="Y405" i="8"/>
  <c r="Z405" i="8"/>
  <c r="U406" i="8"/>
  <c r="V406" i="8"/>
  <c r="W406" i="8"/>
  <c r="X406" i="8"/>
  <c r="Y406" i="8"/>
  <c r="Z406" i="8"/>
  <c r="U407" i="8"/>
  <c r="V407" i="8"/>
  <c r="W407" i="8"/>
  <c r="X407" i="8"/>
  <c r="Y407" i="8"/>
  <c r="Z407" i="8"/>
  <c r="U408" i="8"/>
  <c r="V408" i="8"/>
  <c r="W408" i="8"/>
  <c r="X408" i="8"/>
  <c r="Y408" i="8"/>
  <c r="Z408" i="8"/>
  <c r="U409" i="8"/>
  <c r="V409" i="8"/>
  <c r="W409" i="8"/>
  <c r="X409" i="8"/>
  <c r="Y409" i="8"/>
  <c r="Z409" i="8"/>
  <c r="U410" i="8"/>
  <c r="V410" i="8"/>
  <c r="W410" i="8"/>
  <c r="X410" i="8"/>
  <c r="Y410" i="8"/>
  <c r="Z410" i="8"/>
  <c r="U411" i="8"/>
  <c r="V411" i="8"/>
  <c r="W411" i="8"/>
  <c r="X411" i="8"/>
  <c r="Y411" i="8"/>
  <c r="Z411" i="8"/>
  <c r="U412" i="8"/>
  <c r="V412" i="8"/>
  <c r="W412" i="8"/>
  <c r="X412" i="8"/>
  <c r="Y412" i="8"/>
  <c r="Z412" i="8"/>
  <c r="U413" i="8"/>
  <c r="V413" i="8"/>
  <c r="W413" i="8"/>
  <c r="X413" i="8"/>
  <c r="Y413" i="8"/>
  <c r="Z413" i="8"/>
  <c r="U414" i="8"/>
  <c r="V414" i="8"/>
  <c r="W414" i="8"/>
  <c r="X414" i="8"/>
  <c r="Y414" i="8"/>
  <c r="Z414" i="8"/>
  <c r="U415" i="8"/>
  <c r="V415" i="8"/>
  <c r="W415" i="8"/>
  <c r="X415" i="8"/>
  <c r="Y415" i="8"/>
  <c r="Z415" i="8"/>
  <c r="U416" i="8"/>
  <c r="V416" i="8"/>
  <c r="W416" i="8"/>
  <c r="X416" i="8"/>
  <c r="Y416" i="8"/>
  <c r="Z416" i="8"/>
  <c r="U417" i="8"/>
  <c r="V417" i="8"/>
  <c r="W417" i="8"/>
  <c r="X417" i="8"/>
  <c r="Y417" i="8"/>
  <c r="Z417" i="8"/>
  <c r="U418" i="8"/>
  <c r="V418" i="8"/>
  <c r="W418" i="8"/>
  <c r="X418" i="8"/>
  <c r="Y418" i="8"/>
  <c r="Z418" i="8"/>
  <c r="U419" i="8"/>
  <c r="V419" i="8"/>
  <c r="W419" i="8"/>
  <c r="X419" i="8"/>
  <c r="Y419" i="8"/>
  <c r="Z419" i="8"/>
  <c r="U420" i="8"/>
  <c r="V420" i="8"/>
  <c r="W420" i="8"/>
  <c r="X420" i="8"/>
  <c r="Y420" i="8"/>
  <c r="Z420" i="8"/>
  <c r="U421" i="8"/>
  <c r="V421" i="8"/>
  <c r="W421" i="8"/>
  <c r="X421" i="8"/>
  <c r="Y421" i="8"/>
  <c r="Z421" i="8"/>
  <c r="U422" i="8"/>
  <c r="V422" i="8"/>
  <c r="W422" i="8"/>
  <c r="X422" i="8"/>
  <c r="Y422" i="8"/>
  <c r="Z422" i="8"/>
  <c r="U423" i="8"/>
  <c r="V423" i="8"/>
  <c r="W423" i="8"/>
  <c r="X423" i="8"/>
  <c r="Y423" i="8"/>
  <c r="Z423" i="8"/>
  <c r="U424" i="8"/>
  <c r="V424" i="8"/>
  <c r="W424" i="8"/>
  <c r="X424" i="8"/>
  <c r="Y424" i="8"/>
  <c r="Z424" i="8"/>
  <c r="U425" i="8"/>
  <c r="V425" i="8"/>
  <c r="W425" i="8"/>
  <c r="X425" i="8"/>
  <c r="Y425" i="8"/>
  <c r="Z425" i="8"/>
  <c r="U426" i="8"/>
  <c r="V426" i="8"/>
  <c r="W426" i="8"/>
  <c r="X426" i="8"/>
  <c r="Y426" i="8"/>
  <c r="Z426" i="8"/>
  <c r="U427" i="8"/>
  <c r="V427" i="8"/>
  <c r="W427" i="8"/>
  <c r="X427" i="8"/>
  <c r="Y427" i="8"/>
  <c r="Z427" i="8"/>
  <c r="U428" i="8"/>
  <c r="V428" i="8"/>
  <c r="W428" i="8"/>
  <c r="X428" i="8"/>
  <c r="Y428" i="8"/>
  <c r="Z428" i="8"/>
  <c r="U429" i="8"/>
  <c r="V429" i="8"/>
  <c r="W429" i="8"/>
  <c r="X429" i="8"/>
  <c r="Y429" i="8"/>
  <c r="Z429" i="8"/>
  <c r="U430" i="8"/>
  <c r="V430" i="8"/>
  <c r="W430" i="8"/>
  <c r="X430" i="8"/>
  <c r="Y430" i="8"/>
  <c r="Z430" i="8"/>
  <c r="U431" i="8"/>
  <c r="V431" i="8"/>
  <c r="W431" i="8"/>
  <c r="X431" i="8"/>
  <c r="Y431" i="8"/>
  <c r="Z431" i="8"/>
  <c r="U432" i="8"/>
  <c r="V432" i="8"/>
  <c r="W432" i="8"/>
  <c r="X432" i="8"/>
  <c r="Y432" i="8"/>
  <c r="Z432" i="8"/>
  <c r="U433" i="8"/>
  <c r="V433" i="8"/>
  <c r="W433" i="8"/>
  <c r="X433" i="8"/>
  <c r="Y433" i="8"/>
  <c r="Z433" i="8"/>
  <c r="U434" i="8"/>
  <c r="V434" i="8"/>
  <c r="W434" i="8"/>
  <c r="X434" i="8"/>
  <c r="Y434" i="8"/>
  <c r="Z434" i="8"/>
  <c r="U435" i="8"/>
  <c r="V435" i="8"/>
  <c r="W435" i="8"/>
  <c r="X435" i="8"/>
  <c r="Y435" i="8"/>
  <c r="Z435" i="8"/>
  <c r="U436" i="8"/>
  <c r="V436" i="8"/>
  <c r="W436" i="8"/>
  <c r="X436" i="8"/>
  <c r="Y436" i="8"/>
  <c r="Z436" i="8"/>
  <c r="U437" i="8"/>
  <c r="V437" i="8"/>
  <c r="W437" i="8"/>
  <c r="X437" i="8"/>
  <c r="Y437" i="8"/>
  <c r="Z437" i="8"/>
  <c r="U438" i="8"/>
  <c r="V438" i="8"/>
  <c r="W438" i="8"/>
  <c r="X438" i="8"/>
  <c r="Y438" i="8"/>
  <c r="Z438" i="8"/>
  <c r="U439" i="8"/>
  <c r="V439" i="8"/>
  <c r="W439" i="8"/>
  <c r="X439" i="8"/>
  <c r="Y439" i="8"/>
  <c r="Z439" i="8"/>
  <c r="U440" i="8"/>
  <c r="V440" i="8"/>
  <c r="W440" i="8"/>
  <c r="X440" i="8"/>
  <c r="Y440" i="8"/>
  <c r="Z440" i="8"/>
  <c r="U441" i="8"/>
  <c r="V441" i="8"/>
  <c r="W441" i="8"/>
  <c r="X441" i="8"/>
  <c r="Y441" i="8"/>
  <c r="Z441" i="8"/>
  <c r="U442" i="8"/>
  <c r="V442" i="8"/>
  <c r="W442" i="8"/>
  <c r="X442" i="8"/>
  <c r="Y442" i="8"/>
  <c r="Z442" i="8"/>
  <c r="U443" i="8"/>
  <c r="V443" i="8"/>
  <c r="W443" i="8"/>
  <c r="X443" i="8"/>
  <c r="Y443" i="8"/>
  <c r="Z443" i="8"/>
  <c r="U444" i="8"/>
  <c r="V444" i="8"/>
  <c r="W444" i="8"/>
  <c r="X444" i="8"/>
  <c r="Y444" i="8"/>
  <c r="Z444" i="8"/>
  <c r="U445" i="8"/>
  <c r="V445" i="8"/>
  <c r="W445" i="8"/>
  <c r="X445" i="8"/>
  <c r="Y445" i="8"/>
  <c r="Z445" i="8"/>
  <c r="U446" i="8"/>
  <c r="V446" i="8"/>
  <c r="W446" i="8"/>
  <c r="X446" i="8"/>
  <c r="Y446" i="8"/>
  <c r="Z446" i="8"/>
  <c r="U447" i="8"/>
  <c r="V447" i="8"/>
  <c r="W447" i="8"/>
  <c r="X447" i="8"/>
  <c r="Y447" i="8"/>
  <c r="Z447" i="8"/>
  <c r="U448" i="8"/>
  <c r="V448" i="8"/>
  <c r="W448" i="8"/>
  <c r="X448" i="8"/>
  <c r="Y448" i="8"/>
  <c r="Z448" i="8"/>
  <c r="U449" i="8"/>
  <c r="V449" i="8"/>
  <c r="W449" i="8"/>
  <c r="X449" i="8"/>
  <c r="Y449" i="8"/>
  <c r="Z449" i="8"/>
  <c r="U450" i="8"/>
  <c r="V450" i="8"/>
  <c r="W450" i="8"/>
  <c r="X450" i="8"/>
  <c r="Y450" i="8"/>
  <c r="Z450" i="8"/>
  <c r="U451" i="8"/>
  <c r="V451" i="8"/>
  <c r="W451" i="8"/>
  <c r="X451" i="8"/>
  <c r="Y451" i="8"/>
  <c r="Z451" i="8"/>
  <c r="U452" i="8"/>
  <c r="V452" i="8"/>
  <c r="W452" i="8"/>
  <c r="X452" i="8"/>
  <c r="Y452" i="8"/>
  <c r="Z452" i="8"/>
  <c r="U453" i="8"/>
  <c r="V453" i="8"/>
  <c r="W453" i="8"/>
  <c r="X453" i="8"/>
  <c r="Y453" i="8"/>
  <c r="Z453" i="8"/>
  <c r="U454" i="8"/>
  <c r="V454" i="8"/>
  <c r="W454" i="8"/>
  <c r="X454" i="8"/>
  <c r="Y454" i="8"/>
  <c r="Z454" i="8"/>
  <c r="U455" i="8"/>
  <c r="V455" i="8"/>
  <c r="W455" i="8"/>
  <c r="X455" i="8"/>
  <c r="Y455" i="8"/>
  <c r="Z455" i="8"/>
  <c r="U456" i="8"/>
  <c r="V456" i="8"/>
  <c r="W456" i="8"/>
  <c r="X456" i="8"/>
  <c r="Y456" i="8"/>
  <c r="Z456" i="8"/>
  <c r="U457" i="8"/>
  <c r="V457" i="8"/>
  <c r="W457" i="8"/>
  <c r="X457" i="8"/>
  <c r="Y457" i="8"/>
  <c r="Z457" i="8"/>
  <c r="U458" i="8"/>
  <c r="V458" i="8"/>
  <c r="W458" i="8"/>
  <c r="X458" i="8"/>
  <c r="Y458" i="8"/>
  <c r="Z458" i="8"/>
  <c r="U459" i="8"/>
  <c r="V459" i="8"/>
  <c r="W459" i="8"/>
  <c r="X459" i="8"/>
  <c r="Y459" i="8"/>
  <c r="Z459" i="8"/>
  <c r="U460" i="8"/>
  <c r="V460" i="8"/>
  <c r="W460" i="8"/>
  <c r="X460" i="8"/>
  <c r="Y460" i="8"/>
  <c r="Z460" i="8"/>
  <c r="U461" i="8"/>
  <c r="V461" i="8"/>
  <c r="W461" i="8"/>
  <c r="X461" i="8"/>
  <c r="Y461" i="8"/>
  <c r="Z461" i="8"/>
  <c r="U462" i="8"/>
  <c r="V462" i="8"/>
  <c r="W462" i="8"/>
  <c r="X462" i="8"/>
  <c r="Y462" i="8"/>
  <c r="Z462" i="8"/>
  <c r="U463" i="8"/>
  <c r="V463" i="8"/>
  <c r="W463" i="8"/>
  <c r="X463" i="8"/>
  <c r="Y463" i="8"/>
  <c r="Z463" i="8"/>
  <c r="U464" i="8"/>
  <c r="V464" i="8"/>
  <c r="W464" i="8"/>
  <c r="X464" i="8"/>
  <c r="Y464" i="8"/>
  <c r="Z464" i="8"/>
  <c r="U465" i="8"/>
  <c r="V465" i="8"/>
  <c r="W465" i="8"/>
  <c r="X465" i="8"/>
  <c r="Y465" i="8"/>
  <c r="Z465" i="8"/>
  <c r="U466" i="8"/>
  <c r="V466" i="8"/>
  <c r="W466" i="8"/>
  <c r="X466" i="8"/>
  <c r="Y466" i="8"/>
  <c r="Z466" i="8"/>
  <c r="U467" i="8"/>
  <c r="V467" i="8"/>
  <c r="W467" i="8"/>
  <c r="X467" i="8"/>
  <c r="Y467" i="8"/>
  <c r="Z467" i="8"/>
  <c r="U468" i="8"/>
  <c r="V468" i="8"/>
  <c r="W468" i="8"/>
  <c r="X468" i="8"/>
  <c r="Y468" i="8"/>
  <c r="Z468" i="8"/>
  <c r="U469" i="8"/>
  <c r="V469" i="8"/>
  <c r="W469" i="8"/>
  <c r="X469" i="8"/>
  <c r="Y469" i="8"/>
  <c r="Z469" i="8"/>
  <c r="U470" i="8"/>
  <c r="V470" i="8"/>
  <c r="W470" i="8"/>
  <c r="X470" i="8"/>
  <c r="Y470" i="8"/>
  <c r="Z470" i="8"/>
  <c r="U471" i="8"/>
  <c r="V471" i="8"/>
  <c r="W471" i="8"/>
  <c r="X471" i="8"/>
  <c r="Y471" i="8"/>
  <c r="Z471" i="8"/>
  <c r="U472" i="8"/>
  <c r="V472" i="8"/>
  <c r="W472" i="8"/>
  <c r="X472" i="8"/>
  <c r="Y472" i="8"/>
  <c r="Z472" i="8"/>
  <c r="U473" i="8"/>
  <c r="V473" i="8"/>
  <c r="W473" i="8"/>
  <c r="X473" i="8"/>
  <c r="Y473" i="8"/>
  <c r="Z473" i="8"/>
  <c r="U474" i="8"/>
  <c r="V474" i="8"/>
  <c r="W474" i="8"/>
  <c r="X474" i="8"/>
  <c r="Y474" i="8"/>
  <c r="Z474" i="8"/>
  <c r="U475" i="8"/>
  <c r="V475" i="8"/>
  <c r="W475" i="8"/>
  <c r="X475" i="8"/>
  <c r="Y475" i="8"/>
  <c r="Z475" i="8"/>
  <c r="U476" i="8"/>
  <c r="V476" i="8"/>
  <c r="W476" i="8"/>
  <c r="X476" i="8"/>
  <c r="Y476" i="8"/>
  <c r="Z476" i="8"/>
  <c r="U477" i="8"/>
  <c r="V477" i="8"/>
  <c r="W477" i="8"/>
  <c r="X477" i="8"/>
  <c r="Y477" i="8"/>
  <c r="Z477" i="8"/>
  <c r="U478" i="8"/>
  <c r="V478" i="8"/>
  <c r="W478" i="8"/>
  <c r="X478" i="8"/>
  <c r="Y478" i="8"/>
  <c r="Z478" i="8"/>
  <c r="U479" i="8"/>
  <c r="V479" i="8"/>
  <c r="W479" i="8"/>
  <c r="X479" i="8"/>
  <c r="Y479" i="8"/>
  <c r="Z479" i="8"/>
  <c r="U480" i="8"/>
  <c r="V480" i="8"/>
  <c r="W480" i="8"/>
  <c r="X480" i="8"/>
  <c r="Y480" i="8"/>
  <c r="Z480" i="8"/>
  <c r="U481" i="8"/>
  <c r="V481" i="8"/>
  <c r="W481" i="8"/>
  <c r="X481" i="8"/>
  <c r="Y481" i="8"/>
  <c r="Z481" i="8"/>
  <c r="U482" i="8"/>
  <c r="V482" i="8"/>
  <c r="W482" i="8"/>
  <c r="X482" i="8"/>
  <c r="Y482" i="8"/>
  <c r="Z482" i="8"/>
  <c r="U483" i="8"/>
  <c r="V483" i="8"/>
  <c r="W483" i="8"/>
  <c r="X483" i="8"/>
  <c r="Y483" i="8"/>
  <c r="Z483" i="8"/>
  <c r="U484" i="8"/>
  <c r="V484" i="8"/>
  <c r="W484" i="8"/>
  <c r="X484" i="8"/>
  <c r="Y484" i="8"/>
  <c r="Z484" i="8"/>
  <c r="U485" i="8"/>
  <c r="V485" i="8"/>
  <c r="W485" i="8"/>
  <c r="X485" i="8"/>
  <c r="Y485" i="8"/>
  <c r="Z485" i="8"/>
  <c r="U486" i="8"/>
  <c r="V486" i="8"/>
  <c r="W486" i="8"/>
  <c r="X486" i="8"/>
  <c r="Y486" i="8"/>
  <c r="Z486" i="8"/>
  <c r="U487" i="8"/>
  <c r="V487" i="8"/>
  <c r="W487" i="8"/>
  <c r="X487" i="8"/>
  <c r="Y487" i="8"/>
  <c r="Z487" i="8"/>
  <c r="U488" i="8"/>
  <c r="V488" i="8"/>
  <c r="W488" i="8"/>
  <c r="X488" i="8"/>
  <c r="Y488" i="8"/>
  <c r="Z488" i="8"/>
  <c r="U489" i="8"/>
  <c r="V489" i="8"/>
  <c r="W489" i="8"/>
  <c r="X489" i="8"/>
  <c r="Y489" i="8"/>
  <c r="Z489" i="8"/>
  <c r="U490" i="8"/>
  <c r="V490" i="8"/>
  <c r="W490" i="8"/>
  <c r="X490" i="8"/>
  <c r="Y490" i="8"/>
  <c r="Z490" i="8"/>
  <c r="U491" i="8"/>
  <c r="V491" i="8"/>
  <c r="W491" i="8"/>
  <c r="X491" i="8"/>
  <c r="Y491" i="8"/>
  <c r="Z491" i="8"/>
  <c r="U492" i="8"/>
  <c r="V492" i="8"/>
  <c r="W492" i="8"/>
  <c r="X492" i="8"/>
  <c r="Y492" i="8"/>
  <c r="Z492" i="8"/>
  <c r="U493" i="8"/>
  <c r="V493" i="8"/>
  <c r="W493" i="8"/>
  <c r="X493" i="8"/>
  <c r="Y493" i="8"/>
  <c r="Z493" i="8"/>
  <c r="U494" i="8"/>
  <c r="V494" i="8"/>
  <c r="W494" i="8"/>
  <c r="X494" i="8"/>
  <c r="Y494" i="8"/>
  <c r="Z494" i="8"/>
  <c r="U495" i="8"/>
  <c r="V495" i="8"/>
  <c r="W495" i="8"/>
  <c r="X495" i="8"/>
  <c r="Y495" i="8"/>
  <c r="Z495" i="8"/>
  <c r="U496" i="8"/>
  <c r="V496" i="8"/>
  <c r="W496" i="8"/>
  <c r="X496" i="8"/>
  <c r="Y496" i="8"/>
  <c r="Z496" i="8"/>
  <c r="U497" i="8"/>
  <c r="V497" i="8"/>
  <c r="W497" i="8"/>
  <c r="X497" i="8"/>
  <c r="Y497" i="8"/>
  <c r="Z497" i="8"/>
  <c r="U498" i="8"/>
  <c r="V498" i="8"/>
  <c r="W498" i="8"/>
  <c r="X498" i="8"/>
  <c r="Y498" i="8"/>
  <c r="Z498" i="8"/>
  <c r="U499" i="8"/>
  <c r="V499" i="8"/>
  <c r="W499" i="8"/>
  <c r="X499" i="8"/>
  <c r="Y499" i="8"/>
  <c r="Z499" i="8"/>
  <c r="U500" i="8"/>
  <c r="V500" i="8"/>
  <c r="W500" i="8"/>
  <c r="X500" i="8"/>
  <c r="Y500" i="8"/>
  <c r="Z500" i="8"/>
  <c r="U501" i="8"/>
  <c r="V501" i="8"/>
  <c r="W501" i="8"/>
  <c r="X501" i="8"/>
  <c r="Y501" i="8"/>
  <c r="Z501" i="8"/>
  <c r="U502" i="8"/>
  <c r="V502" i="8"/>
  <c r="W502" i="8"/>
  <c r="X502" i="8"/>
  <c r="Y502" i="8"/>
  <c r="Z502" i="8"/>
  <c r="U503" i="8"/>
  <c r="V503" i="8"/>
  <c r="W503" i="8"/>
  <c r="X503" i="8"/>
  <c r="Y503" i="8"/>
  <c r="Z503" i="8"/>
  <c r="U504" i="8"/>
  <c r="V504" i="8"/>
  <c r="W504" i="8"/>
  <c r="X504" i="8"/>
  <c r="Y504" i="8"/>
  <c r="Z504" i="8"/>
  <c r="U505" i="8"/>
  <c r="V505" i="8"/>
  <c r="W505" i="8"/>
  <c r="X505" i="8"/>
  <c r="Y505" i="8"/>
  <c r="Z505" i="8"/>
  <c r="U506" i="8"/>
  <c r="V506" i="8"/>
  <c r="W506" i="8"/>
  <c r="X506" i="8"/>
  <c r="Y506" i="8"/>
  <c r="Z506" i="8"/>
  <c r="U507" i="8"/>
  <c r="V507" i="8"/>
  <c r="W507" i="8"/>
  <c r="X507" i="8"/>
  <c r="Y507" i="8"/>
  <c r="Z507" i="8"/>
  <c r="U508" i="8"/>
  <c r="V508" i="8"/>
  <c r="W508" i="8"/>
  <c r="X508" i="8"/>
  <c r="Y508" i="8"/>
  <c r="Z508" i="8"/>
  <c r="U509" i="8"/>
  <c r="V509" i="8"/>
  <c r="W509" i="8"/>
  <c r="X509" i="8"/>
  <c r="Y509" i="8"/>
  <c r="Z509" i="8"/>
  <c r="U510" i="8"/>
  <c r="V510" i="8"/>
  <c r="W510" i="8"/>
  <c r="X510" i="8"/>
  <c r="Y510" i="8"/>
  <c r="Z510" i="8"/>
  <c r="U511" i="8"/>
  <c r="V511" i="8"/>
  <c r="W511" i="8"/>
  <c r="X511" i="8"/>
  <c r="Y511" i="8"/>
  <c r="Z511" i="8"/>
  <c r="Z12" i="8"/>
  <c r="Y12" i="8"/>
  <c r="X12" i="8"/>
  <c r="W12" i="8"/>
  <c r="V12" i="8"/>
  <c r="U12" i="8"/>
  <c r="U13" i="7"/>
  <c r="V13" i="7"/>
  <c r="W13" i="7"/>
  <c r="X13" i="7"/>
  <c r="Y13" i="7"/>
  <c r="Z13" i="7"/>
  <c r="U14" i="7"/>
  <c r="V14" i="7"/>
  <c r="W14" i="7"/>
  <c r="X14" i="7"/>
  <c r="Y14" i="7"/>
  <c r="Z14" i="7"/>
  <c r="U15" i="7"/>
  <c r="V15" i="7"/>
  <c r="W15" i="7"/>
  <c r="X15" i="7"/>
  <c r="Y15" i="7"/>
  <c r="Z15" i="7"/>
  <c r="U16" i="7"/>
  <c r="V16" i="7"/>
  <c r="W16" i="7"/>
  <c r="X16" i="7"/>
  <c r="Y16" i="7"/>
  <c r="Z16" i="7"/>
  <c r="U17" i="7"/>
  <c r="V17" i="7"/>
  <c r="W17" i="7"/>
  <c r="X17" i="7"/>
  <c r="Y17" i="7"/>
  <c r="Z17" i="7"/>
  <c r="U18" i="7"/>
  <c r="V18" i="7"/>
  <c r="W18" i="7"/>
  <c r="X18" i="7"/>
  <c r="Y18" i="7"/>
  <c r="Z18" i="7"/>
  <c r="U19" i="7"/>
  <c r="V19" i="7"/>
  <c r="W19" i="7"/>
  <c r="X19" i="7"/>
  <c r="Y19" i="7"/>
  <c r="Z19" i="7"/>
  <c r="U20" i="7"/>
  <c r="V20" i="7"/>
  <c r="W20" i="7"/>
  <c r="X20" i="7"/>
  <c r="Y20" i="7"/>
  <c r="Z20" i="7"/>
  <c r="U21" i="7"/>
  <c r="V21" i="7"/>
  <c r="W21" i="7"/>
  <c r="X21" i="7"/>
  <c r="Y21" i="7"/>
  <c r="Z21" i="7"/>
  <c r="U22" i="7"/>
  <c r="V22" i="7"/>
  <c r="W22" i="7"/>
  <c r="X22" i="7"/>
  <c r="Y22" i="7"/>
  <c r="Z22" i="7"/>
  <c r="U23" i="7"/>
  <c r="V23" i="7"/>
  <c r="W23" i="7"/>
  <c r="X23" i="7"/>
  <c r="Y23" i="7"/>
  <c r="Z23" i="7"/>
  <c r="U24" i="7"/>
  <c r="V24" i="7"/>
  <c r="W24" i="7"/>
  <c r="X24" i="7"/>
  <c r="Y24" i="7"/>
  <c r="Z24" i="7"/>
  <c r="U25" i="7"/>
  <c r="V25" i="7"/>
  <c r="W25" i="7"/>
  <c r="X25" i="7"/>
  <c r="Y25" i="7"/>
  <c r="Z25" i="7"/>
  <c r="U26" i="7"/>
  <c r="V26" i="7"/>
  <c r="W26" i="7"/>
  <c r="X26" i="7"/>
  <c r="Y26" i="7"/>
  <c r="Z26" i="7"/>
  <c r="U27" i="7"/>
  <c r="V27" i="7"/>
  <c r="W27" i="7"/>
  <c r="X27" i="7"/>
  <c r="Y27" i="7"/>
  <c r="Z27" i="7"/>
  <c r="U28" i="7"/>
  <c r="V28" i="7"/>
  <c r="W28" i="7"/>
  <c r="X28" i="7"/>
  <c r="Y28" i="7"/>
  <c r="Z28" i="7"/>
  <c r="U29" i="7"/>
  <c r="V29" i="7"/>
  <c r="W29" i="7"/>
  <c r="X29" i="7"/>
  <c r="Y29" i="7"/>
  <c r="Z29" i="7"/>
  <c r="U30" i="7"/>
  <c r="V30" i="7"/>
  <c r="W30" i="7"/>
  <c r="X30" i="7"/>
  <c r="Y30" i="7"/>
  <c r="Z30" i="7"/>
  <c r="U31" i="7"/>
  <c r="V31" i="7"/>
  <c r="W31" i="7"/>
  <c r="X31" i="7"/>
  <c r="Y31" i="7"/>
  <c r="Z31" i="7"/>
  <c r="U32" i="7"/>
  <c r="V32" i="7"/>
  <c r="W32" i="7"/>
  <c r="X32" i="7"/>
  <c r="Y32" i="7"/>
  <c r="Z32" i="7"/>
  <c r="U33" i="7"/>
  <c r="V33" i="7"/>
  <c r="W33" i="7"/>
  <c r="X33" i="7"/>
  <c r="Y33" i="7"/>
  <c r="Z33" i="7"/>
  <c r="U34" i="7"/>
  <c r="V34" i="7"/>
  <c r="W34" i="7"/>
  <c r="X34" i="7"/>
  <c r="Y34" i="7"/>
  <c r="Z34" i="7"/>
  <c r="U35" i="7"/>
  <c r="V35" i="7"/>
  <c r="W35" i="7"/>
  <c r="X35" i="7"/>
  <c r="Y35" i="7"/>
  <c r="Z35" i="7"/>
  <c r="U36" i="7"/>
  <c r="V36" i="7"/>
  <c r="W36" i="7"/>
  <c r="X36" i="7"/>
  <c r="Y36" i="7"/>
  <c r="Z36" i="7"/>
  <c r="U37" i="7"/>
  <c r="V37" i="7"/>
  <c r="W37" i="7"/>
  <c r="X37" i="7"/>
  <c r="Y37" i="7"/>
  <c r="Z37" i="7"/>
  <c r="U38" i="7"/>
  <c r="V38" i="7"/>
  <c r="W38" i="7"/>
  <c r="X38" i="7"/>
  <c r="Y38" i="7"/>
  <c r="Z38" i="7"/>
  <c r="U39" i="7"/>
  <c r="V39" i="7"/>
  <c r="W39" i="7"/>
  <c r="X39" i="7"/>
  <c r="Y39" i="7"/>
  <c r="Z39" i="7"/>
  <c r="U40" i="7"/>
  <c r="V40" i="7"/>
  <c r="W40" i="7"/>
  <c r="X40" i="7"/>
  <c r="Y40" i="7"/>
  <c r="Z40" i="7"/>
  <c r="U41" i="7"/>
  <c r="V41" i="7"/>
  <c r="W41" i="7"/>
  <c r="X41" i="7"/>
  <c r="Y41" i="7"/>
  <c r="Z41" i="7"/>
  <c r="U42" i="7"/>
  <c r="V42" i="7"/>
  <c r="W42" i="7"/>
  <c r="X42" i="7"/>
  <c r="Y42" i="7"/>
  <c r="Z42" i="7"/>
  <c r="U43" i="7"/>
  <c r="V43" i="7"/>
  <c r="W43" i="7"/>
  <c r="X43" i="7"/>
  <c r="Y43" i="7"/>
  <c r="Z43" i="7"/>
  <c r="U44" i="7"/>
  <c r="V44" i="7"/>
  <c r="W44" i="7"/>
  <c r="X44" i="7"/>
  <c r="Y44" i="7"/>
  <c r="Z44" i="7"/>
  <c r="U45" i="7"/>
  <c r="V45" i="7"/>
  <c r="W45" i="7"/>
  <c r="X45" i="7"/>
  <c r="Y45" i="7"/>
  <c r="Z45" i="7"/>
  <c r="U46" i="7"/>
  <c r="V46" i="7"/>
  <c r="W46" i="7"/>
  <c r="X46" i="7"/>
  <c r="Y46" i="7"/>
  <c r="Z46" i="7"/>
  <c r="U47" i="7"/>
  <c r="V47" i="7"/>
  <c r="W47" i="7"/>
  <c r="X47" i="7"/>
  <c r="Y47" i="7"/>
  <c r="Z47" i="7"/>
  <c r="U48" i="7"/>
  <c r="V48" i="7"/>
  <c r="W48" i="7"/>
  <c r="X48" i="7"/>
  <c r="Y48" i="7"/>
  <c r="Z48" i="7"/>
  <c r="U49" i="7"/>
  <c r="V49" i="7"/>
  <c r="W49" i="7"/>
  <c r="X49" i="7"/>
  <c r="Y49" i="7"/>
  <c r="Z49" i="7"/>
  <c r="U50" i="7"/>
  <c r="V50" i="7"/>
  <c r="W50" i="7"/>
  <c r="X50" i="7"/>
  <c r="Y50" i="7"/>
  <c r="Z50" i="7"/>
  <c r="U51" i="7"/>
  <c r="V51" i="7"/>
  <c r="W51" i="7"/>
  <c r="X51" i="7"/>
  <c r="Y51" i="7"/>
  <c r="Z51" i="7"/>
  <c r="U52" i="7"/>
  <c r="V52" i="7"/>
  <c r="W52" i="7"/>
  <c r="X52" i="7"/>
  <c r="Y52" i="7"/>
  <c r="Z52" i="7"/>
  <c r="U53" i="7"/>
  <c r="V53" i="7"/>
  <c r="W53" i="7"/>
  <c r="X53" i="7"/>
  <c r="Y53" i="7"/>
  <c r="Z53" i="7"/>
  <c r="U54" i="7"/>
  <c r="V54" i="7"/>
  <c r="W54" i="7"/>
  <c r="X54" i="7"/>
  <c r="Y54" i="7"/>
  <c r="Z54" i="7"/>
  <c r="U55" i="7"/>
  <c r="V55" i="7"/>
  <c r="W55" i="7"/>
  <c r="X55" i="7"/>
  <c r="Y55" i="7"/>
  <c r="Z55" i="7"/>
  <c r="U56" i="7"/>
  <c r="V56" i="7"/>
  <c r="W56" i="7"/>
  <c r="X56" i="7"/>
  <c r="Y56" i="7"/>
  <c r="Z56" i="7"/>
  <c r="U57" i="7"/>
  <c r="V57" i="7"/>
  <c r="W57" i="7"/>
  <c r="X57" i="7"/>
  <c r="Y57" i="7"/>
  <c r="Z57" i="7"/>
  <c r="U58" i="7"/>
  <c r="V58" i="7"/>
  <c r="W58" i="7"/>
  <c r="X58" i="7"/>
  <c r="Y58" i="7"/>
  <c r="Z58" i="7"/>
  <c r="U59" i="7"/>
  <c r="V59" i="7"/>
  <c r="W59" i="7"/>
  <c r="X59" i="7"/>
  <c r="Y59" i="7"/>
  <c r="Z59" i="7"/>
  <c r="U60" i="7"/>
  <c r="V60" i="7"/>
  <c r="W60" i="7"/>
  <c r="X60" i="7"/>
  <c r="Y60" i="7"/>
  <c r="Z60" i="7"/>
  <c r="U61" i="7"/>
  <c r="V61" i="7"/>
  <c r="W61" i="7"/>
  <c r="X61" i="7"/>
  <c r="Y61" i="7"/>
  <c r="Z61" i="7"/>
  <c r="U62" i="7"/>
  <c r="V62" i="7"/>
  <c r="W62" i="7"/>
  <c r="X62" i="7"/>
  <c r="Y62" i="7"/>
  <c r="Z62" i="7"/>
  <c r="U63" i="7"/>
  <c r="V63" i="7"/>
  <c r="W63" i="7"/>
  <c r="X63" i="7"/>
  <c r="Y63" i="7"/>
  <c r="Z63" i="7"/>
  <c r="U64" i="7"/>
  <c r="V64" i="7"/>
  <c r="W64" i="7"/>
  <c r="X64" i="7"/>
  <c r="Y64" i="7"/>
  <c r="Z64" i="7"/>
  <c r="U65" i="7"/>
  <c r="V65" i="7"/>
  <c r="W65" i="7"/>
  <c r="X65" i="7"/>
  <c r="Y65" i="7"/>
  <c r="Z65" i="7"/>
  <c r="U66" i="7"/>
  <c r="V66" i="7"/>
  <c r="W66" i="7"/>
  <c r="X66" i="7"/>
  <c r="Y66" i="7"/>
  <c r="Z66" i="7"/>
  <c r="U67" i="7"/>
  <c r="V67" i="7"/>
  <c r="W67" i="7"/>
  <c r="X67" i="7"/>
  <c r="Y67" i="7"/>
  <c r="Z67" i="7"/>
  <c r="U68" i="7"/>
  <c r="V68" i="7"/>
  <c r="W68" i="7"/>
  <c r="X68" i="7"/>
  <c r="Y68" i="7"/>
  <c r="Z68" i="7"/>
  <c r="U69" i="7"/>
  <c r="V69" i="7"/>
  <c r="W69" i="7"/>
  <c r="X69" i="7"/>
  <c r="Y69" i="7"/>
  <c r="Z69" i="7"/>
  <c r="U70" i="7"/>
  <c r="V70" i="7"/>
  <c r="W70" i="7"/>
  <c r="X70" i="7"/>
  <c r="Y70" i="7"/>
  <c r="Z70" i="7"/>
  <c r="U71" i="7"/>
  <c r="V71" i="7"/>
  <c r="W71" i="7"/>
  <c r="X71" i="7"/>
  <c r="Y71" i="7"/>
  <c r="Z71" i="7"/>
  <c r="U72" i="7"/>
  <c r="V72" i="7"/>
  <c r="W72" i="7"/>
  <c r="X72" i="7"/>
  <c r="Y72" i="7"/>
  <c r="Z72" i="7"/>
  <c r="U73" i="7"/>
  <c r="V73" i="7"/>
  <c r="W73" i="7"/>
  <c r="X73" i="7"/>
  <c r="Y73" i="7"/>
  <c r="Z73" i="7"/>
  <c r="U74" i="7"/>
  <c r="V74" i="7"/>
  <c r="W74" i="7"/>
  <c r="X74" i="7"/>
  <c r="Y74" i="7"/>
  <c r="Z74" i="7"/>
  <c r="U75" i="7"/>
  <c r="V75" i="7"/>
  <c r="W75" i="7"/>
  <c r="X75" i="7"/>
  <c r="Y75" i="7"/>
  <c r="Z75" i="7"/>
  <c r="U76" i="7"/>
  <c r="V76" i="7"/>
  <c r="W76" i="7"/>
  <c r="X76" i="7"/>
  <c r="Y76" i="7"/>
  <c r="Z76" i="7"/>
  <c r="U77" i="7"/>
  <c r="V77" i="7"/>
  <c r="W77" i="7"/>
  <c r="X77" i="7"/>
  <c r="Y77" i="7"/>
  <c r="Z77" i="7"/>
  <c r="U78" i="7"/>
  <c r="V78" i="7"/>
  <c r="W78" i="7"/>
  <c r="X78" i="7"/>
  <c r="Y78" i="7"/>
  <c r="Z78" i="7"/>
  <c r="U79" i="7"/>
  <c r="V79" i="7"/>
  <c r="W79" i="7"/>
  <c r="X79" i="7"/>
  <c r="Y79" i="7"/>
  <c r="Z79" i="7"/>
  <c r="U80" i="7"/>
  <c r="V80" i="7"/>
  <c r="W80" i="7"/>
  <c r="X80" i="7"/>
  <c r="Y80" i="7"/>
  <c r="Z80" i="7"/>
  <c r="U81" i="7"/>
  <c r="V81" i="7"/>
  <c r="W81" i="7"/>
  <c r="X81" i="7"/>
  <c r="Y81" i="7"/>
  <c r="Z81" i="7"/>
  <c r="U82" i="7"/>
  <c r="V82" i="7"/>
  <c r="W82" i="7"/>
  <c r="X82" i="7"/>
  <c r="Y82" i="7"/>
  <c r="Z82" i="7"/>
  <c r="U83" i="7"/>
  <c r="V83" i="7"/>
  <c r="W83" i="7"/>
  <c r="X83" i="7"/>
  <c r="Y83" i="7"/>
  <c r="Z83" i="7"/>
  <c r="U84" i="7"/>
  <c r="V84" i="7"/>
  <c r="W84" i="7"/>
  <c r="X84" i="7"/>
  <c r="Y84" i="7"/>
  <c r="Z84" i="7"/>
  <c r="U85" i="7"/>
  <c r="V85" i="7"/>
  <c r="W85" i="7"/>
  <c r="X85" i="7"/>
  <c r="Y85" i="7"/>
  <c r="Z85" i="7"/>
  <c r="U86" i="7"/>
  <c r="V86" i="7"/>
  <c r="W86" i="7"/>
  <c r="X86" i="7"/>
  <c r="Y86" i="7"/>
  <c r="Z86" i="7"/>
  <c r="U87" i="7"/>
  <c r="V87" i="7"/>
  <c r="W87" i="7"/>
  <c r="X87" i="7"/>
  <c r="Y87" i="7"/>
  <c r="Z87" i="7"/>
  <c r="U88" i="7"/>
  <c r="V88" i="7"/>
  <c r="W88" i="7"/>
  <c r="X88" i="7"/>
  <c r="Y88" i="7"/>
  <c r="Z88" i="7"/>
  <c r="U89" i="7"/>
  <c r="V89" i="7"/>
  <c r="W89" i="7"/>
  <c r="X89" i="7"/>
  <c r="Y89" i="7"/>
  <c r="Z89" i="7"/>
  <c r="U90" i="7"/>
  <c r="V90" i="7"/>
  <c r="W90" i="7"/>
  <c r="X90" i="7"/>
  <c r="Y90" i="7"/>
  <c r="Z90" i="7"/>
  <c r="U91" i="7"/>
  <c r="V91" i="7"/>
  <c r="W91" i="7"/>
  <c r="X91" i="7"/>
  <c r="Y91" i="7"/>
  <c r="Z91" i="7"/>
  <c r="U92" i="7"/>
  <c r="V92" i="7"/>
  <c r="W92" i="7"/>
  <c r="X92" i="7"/>
  <c r="Y92" i="7"/>
  <c r="Z92" i="7"/>
  <c r="U93" i="7"/>
  <c r="V93" i="7"/>
  <c r="W93" i="7"/>
  <c r="X93" i="7"/>
  <c r="Y93" i="7"/>
  <c r="Z93" i="7"/>
  <c r="U94" i="7"/>
  <c r="V94" i="7"/>
  <c r="W94" i="7"/>
  <c r="X94" i="7"/>
  <c r="Y94" i="7"/>
  <c r="Z94" i="7"/>
  <c r="U95" i="7"/>
  <c r="V95" i="7"/>
  <c r="W95" i="7"/>
  <c r="X95" i="7"/>
  <c r="Y95" i="7"/>
  <c r="Z95" i="7"/>
  <c r="U96" i="7"/>
  <c r="V96" i="7"/>
  <c r="W96" i="7"/>
  <c r="X96" i="7"/>
  <c r="Y96" i="7"/>
  <c r="Z96" i="7"/>
  <c r="U97" i="7"/>
  <c r="V97" i="7"/>
  <c r="W97" i="7"/>
  <c r="X97" i="7"/>
  <c r="Y97" i="7"/>
  <c r="Z97" i="7"/>
  <c r="U98" i="7"/>
  <c r="V98" i="7"/>
  <c r="W98" i="7"/>
  <c r="X98" i="7"/>
  <c r="Y98" i="7"/>
  <c r="Z98" i="7"/>
  <c r="U99" i="7"/>
  <c r="V99" i="7"/>
  <c r="W99" i="7"/>
  <c r="X99" i="7"/>
  <c r="Y99" i="7"/>
  <c r="Z99" i="7"/>
  <c r="U100" i="7"/>
  <c r="V100" i="7"/>
  <c r="W100" i="7"/>
  <c r="X100" i="7"/>
  <c r="Y100" i="7"/>
  <c r="Z100" i="7"/>
  <c r="U101" i="7"/>
  <c r="V101" i="7"/>
  <c r="W101" i="7"/>
  <c r="X101" i="7"/>
  <c r="Y101" i="7"/>
  <c r="Z101" i="7"/>
  <c r="U102" i="7"/>
  <c r="V102" i="7"/>
  <c r="W102" i="7"/>
  <c r="X102" i="7"/>
  <c r="Y102" i="7"/>
  <c r="Z102" i="7"/>
  <c r="U103" i="7"/>
  <c r="V103" i="7"/>
  <c r="W103" i="7"/>
  <c r="X103" i="7"/>
  <c r="Y103" i="7"/>
  <c r="Z103" i="7"/>
  <c r="U104" i="7"/>
  <c r="V104" i="7"/>
  <c r="W104" i="7"/>
  <c r="X104" i="7"/>
  <c r="Y104" i="7"/>
  <c r="Z104" i="7"/>
  <c r="U105" i="7"/>
  <c r="V105" i="7"/>
  <c r="W105" i="7"/>
  <c r="X105" i="7"/>
  <c r="Y105" i="7"/>
  <c r="Z105" i="7"/>
  <c r="U106" i="7"/>
  <c r="V106" i="7"/>
  <c r="W106" i="7"/>
  <c r="X106" i="7"/>
  <c r="Y106" i="7"/>
  <c r="Z106" i="7"/>
  <c r="U107" i="7"/>
  <c r="V107" i="7"/>
  <c r="W107" i="7"/>
  <c r="X107" i="7"/>
  <c r="Y107" i="7"/>
  <c r="Z107" i="7"/>
  <c r="U108" i="7"/>
  <c r="V108" i="7"/>
  <c r="W108" i="7"/>
  <c r="X108" i="7"/>
  <c r="Y108" i="7"/>
  <c r="Z108" i="7"/>
  <c r="U109" i="7"/>
  <c r="V109" i="7"/>
  <c r="W109" i="7"/>
  <c r="X109" i="7"/>
  <c r="Y109" i="7"/>
  <c r="Z109" i="7"/>
  <c r="U110" i="7"/>
  <c r="V110" i="7"/>
  <c r="W110" i="7"/>
  <c r="X110" i="7"/>
  <c r="Y110" i="7"/>
  <c r="Z110" i="7"/>
  <c r="U111" i="7"/>
  <c r="V111" i="7"/>
  <c r="W111" i="7"/>
  <c r="X111" i="7"/>
  <c r="Y111" i="7"/>
  <c r="Z111" i="7"/>
  <c r="U112" i="7"/>
  <c r="V112" i="7"/>
  <c r="W112" i="7"/>
  <c r="X112" i="7"/>
  <c r="Y112" i="7"/>
  <c r="Z112" i="7"/>
  <c r="U113" i="7"/>
  <c r="V113" i="7"/>
  <c r="W113" i="7"/>
  <c r="X113" i="7"/>
  <c r="Y113" i="7"/>
  <c r="Z113" i="7"/>
  <c r="U114" i="7"/>
  <c r="V114" i="7"/>
  <c r="W114" i="7"/>
  <c r="X114" i="7"/>
  <c r="Y114" i="7"/>
  <c r="Z114" i="7"/>
  <c r="U115" i="7"/>
  <c r="V115" i="7"/>
  <c r="W115" i="7"/>
  <c r="X115" i="7"/>
  <c r="Y115" i="7"/>
  <c r="Z115" i="7"/>
  <c r="U116" i="7"/>
  <c r="V116" i="7"/>
  <c r="W116" i="7"/>
  <c r="X116" i="7"/>
  <c r="Y116" i="7"/>
  <c r="Z116" i="7"/>
  <c r="U117" i="7"/>
  <c r="V117" i="7"/>
  <c r="W117" i="7"/>
  <c r="X117" i="7"/>
  <c r="Y117" i="7"/>
  <c r="Z117" i="7"/>
  <c r="U118" i="7"/>
  <c r="V118" i="7"/>
  <c r="W118" i="7"/>
  <c r="X118" i="7"/>
  <c r="Y118" i="7"/>
  <c r="Z118" i="7"/>
  <c r="U119" i="7"/>
  <c r="V119" i="7"/>
  <c r="W119" i="7"/>
  <c r="X119" i="7"/>
  <c r="Y119" i="7"/>
  <c r="Z119" i="7"/>
  <c r="U120" i="7"/>
  <c r="V120" i="7"/>
  <c r="W120" i="7"/>
  <c r="X120" i="7"/>
  <c r="Y120" i="7"/>
  <c r="Z120" i="7"/>
  <c r="U121" i="7"/>
  <c r="V121" i="7"/>
  <c r="W121" i="7"/>
  <c r="X121" i="7"/>
  <c r="Y121" i="7"/>
  <c r="Z121" i="7"/>
  <c r="U122" i="7"/>
  <c r="V122" i="7"/>
  <c r="W122" i="7"/>
  <c r="X122" i="7"/>
  <c r="Y122" i="7"/>
  <c r="Z122" i="7"/>
  <c r="U123" i="7"/>
  <c r="V123" i="7"/>
  <c r="W123" i="7"/>
  <c r="X123" i="7"/>
  <c r="Y123" i="7"/>
  <c r="Z123" i="7"/>
  <c r="U124" i="7"/>
  <c r="V124" i="7"/>
  <c r="W124" i="7"/>
  <c r="X124" i="7"/>
  <c r="Y124" i="7"/>
  <c r="Z124" i="7"/>
  <c r="U125" i="7"/>
  <c r="V125" i="7"/>
  <c r="W125" i="7"/>
  <c r="X125" i="7"/>
  <c r="Y125" i="7"/>
  <c r="Z125" i="7"/>
  <c r="U126" i="7"/>
  <c r="V126" i="7"/>
  <c r="W126" i="7"/>
  <c r="X126" i="7"/>
  <c r="Y126" i="7"/>
  <c r="Z126" i="7"/>
  <c r="U127" i="7"/>
  <c r="V127" i="7"/>
  <c r="W127" i="7"/>
  <c r="X127" i="7"/>
  <c r="Y127" i="7"/>
  <c r="Z127" i="7"/>
  <c r="U128" i="7"/>
  <c r="V128" i="7"/>
  <c r="W128" i="7"/>
  <c r="X128" i="7"/>
  <c r="Y128" i="7"/>
  <c r="Z128" i="7"/>
  <c r="U129" i="7"/>
  <c r="V129" i="7"/>
  <c r="W129" i="7"/>
  <c r="X129" i="7"/>
  <c r="Y129" i="7"/>
  <c r="Z129" i="7"/>
  <c r="U130" i="7"/>
  <c r="V130" i="7"/>
  <c r="W130" i="7"/>
  <c r="X130" i="7"/>
  <c r="Y130" i="7"/>
  <c r="Z130" i="7"/>
  <c r="U131" i="7"/>
  <c r="V131" i="7"/>
  <c r="W131" i="7"/>
  <c r="X131" i="7"/>
  <c r="Y131" i="7"/>
  <c r="Z131" i="7"/>
  <c r="U132" i="7"/>
  <c r="V132" i="7"/>
  <c r="W132" i="7"/>
  <c r="X132" i="7"/>
  <c r="Y132" i="7"/>
  <c r="Z132" i="7"/>
  <c r="U133" i="7"/>
  <c r="V133" i="7"/>
  <c r="W133" i="7"/>
  <c r="X133" i="7"/>
  <c r="Y133" i="7"/>
  <c r="Z133" i="7"/>
  <c r="U134" i="7"/>
  <c r="V134" i="7"/>
  <c r="W134" i="7"/>
  <c r="X134" i="7"/>
  <c r="Y134" i="7"/>
  <c r="Z134" i="7"/>
  <c r="U135" i="7"/>
  <c r="V135" i="7"/>
  <c r="W135" i="7"/>
  <c r="X135" i="7"/>
  <c r="Y135" i="7"/>
  <c r="Z135" i="7"/>
  <c r="U136" i="7"/>
  <c r="V136" i="7"/>
  <c r="W136" i="7"/>
  <c r="X136" i="7"/>
  <c r="Y136" i="7"/>
  <c r="Z136" i="7"/>
  <c r="U137" i="7"/>
  <c r="V137" i="7"/>
  <c r="W137" i="7"/>
  <c r="X137" i="7"/>
  <c r="Y137" i="7"/>
  <c r="Z137" i="7"/>
  <c r="U138" i="7"/>
  <c r="V138" i="7"/>
  <c r="W138" i="7"/>
  <c r="X138" i="7"/>
  <c r="Y138" i="7"/>
  <c r="Z138" i="7"/>
  <c r="U139" i="7"/>
  <c r="V139" i="7"/>
  <c r="W139" i="7"/>
  <c r="X139" i="7"/>
  <c r="Y139" i="7"/>
  <c r="Z139" i="7"/>
  <c r="U140" i="7"/>
  <c r="V140" i="7"/>
  <c r="W140" i="7"/>
  <c r="X140" i="7"/>
  <c r="Y140" i="7"/>
  <c r="Z140" i="7"/>
  <c r="U141" i="7"/>
  <c r="V141" i="7"/>
  <c r="W141" i="7"/>
  <c r="X141" i="7"/>
  <c r="Y141" i="7"/>
  <c r="Z141" i="7"/>
  <c r="U142" i="7"/>
  <c r="V142" i="7"/>
  <c r="W142" i="7"/>
  <c r="X142" i="7"/>
  <c r="Y142" i="7"/>
  <c r="Z142" i="7"/>
  <c r="U143" i="7"/>
  <c r="V143" i="7"/>
  <c r="W143" i="7"/>
  <c r="X143" i="7"/>
  <c r="Y143" i="7"/>
  <c r="Z143" i="7"/>
  <c r="U144" i="7"/>
  <c r="V144" i="7"/>
  <c r="W144" i="7"/>
  <c r="X144" i="7"/>
  <c r="Y144" i="7"/>
  <c r="Z144" i="7"/>
  <c r="U145" i="7"/>
  <c r="V145" i="7"/>
  <c r="W145" i="7"/>
  <c r="X145" i="7"/>
  <c r="Y145" i="7"/>
  <c r="Z145" i="7"/>
  <c r="U146" i="7"/>
  <c r="V146" i="7"/>
  <c r="W146" i="7"/>
  <c r="X146" i="7"/>
  <c r="Y146" i="7"/>
  <c r="Z146" i="7"/>
  <c r="U147" i="7"/>
  <c r="V147" i="7"/>
  <c r="W147" i="7"/>
  <c r="X147" i="7"/>
  <c r="Y147" i="7"/>
  <c r="Z147" i="7"/>
  <c r="U148" i="7"/>
  <c r="V148" i="7"/>
  <c r="W148" i="7"/>
  <c r="X148" i="7"/>
  <c r="Y148" i="7"/>
  <c r="Z148" i="7"/>
  <c r="U149" i="7"/>
  <c r="V149" i="7"/>
  <c r="W149" i="7"/>
  <c r="X149" i="7"/>
  <c r="Y149" i="7"/>
  <c r="Z149" i="7"/>
  <c r="U150" i="7"/>
  <c r="V150" i="7"/>
  <c r="W150" i="7"/>
  <c r="X150" i="7"/>
  <c r="Y150" i="7"/>
  <c r="Z150" i="7"/>
  <c r="U151" i="7"/>
  <c r="V151" i="7"/>
  <c r="W151" i="7"/>
  <c r="X151" i="7"/>
  <c r="Y151" i="7"/>
  <c r="Z151" i="7"/>
  <c r="U152" i="7"/>
  <c r="V152" i="7"/>
  <c r="W152" i="7"/>
  <c r="X152" i="7"/>
  <c r="Y152" i="7"/>
  <c r="Z152" i="7"/>
  <c r="U153" i="7"/>
  <c r="V153" i="7"/>
  <c r="W153" i="7"/>
  <c r="X153" i="7"/>
  <c r="Y153" i="7"/>
  <c r="Z153" i="7"/>
  <c r="U154" i="7"/>
  <c r="V154" i="7"/>
  <c r="W154" i="7"/>
  <c r="X154" i="7"/>
  <c r="Y154" i="7"/>
  <c r="Z154" i="7"/>
  <c r="U155" i="7"/>
  <c r="V155" i="7"/>
  <c r="W155" i="7"/>
  <c r="X155" i="7"/>
  <c r="Y155" i="7"/>
  <c r="Z155" i="7"/>
  <c r="U156" i="7"/>
  <c r="V156" i="7"/>
  <c r="W156" i="7"/>
  <c r="X156" i="7"/>
  <c r="Y156" i="7"/>
  <c r="Z156" i="7"/>
  <c r="U157" i="7"/>
  <c r="V157" i="7"/>
  <c r="W157" i="7"/>
  <c r="X157" i="7"/>
  <c r="Y157" i="7"/>
  <c r="Z157" i="7"/>
  <c r="U158" i="7"/>
  <c r="V158" i="7"/>
  <c r="W158" i="7"/>
  <c r="X158" i="7"/>
  <c r="Y158" i="7"/>
  <c r="Z158" i="7"/>
  <c r="U159" i="7"/>
  <c r="V159" i="7"/>
  <c r="W159" i="7"/>
  <c r="X159" i="7"/>
  <c r="Y159" i="7"/>
  <c r="Z159" i="7"/>
  <c r="U160" i="7"/>
  <c r="V160" i="7"/>
  <c r="W160" i="7"/>
  <c r="X160" i="7"/>
  <c r="Y160" i="7"/>
  <c r="Z160" i="7"/>
  <c r="U161" i="7"/>
  <c r="V161" i="7"/>
  <c r="W161" i="7"/>
  <c r="X161" i="7"/>
  <c r="Y161" i="7"/>
  <c r="Z161" i="7"/>
  <c r="U162" i="7"/>
  <c r="V162" i="7"/>
  <c r="W162" i="7"/>
  <c r="X162" i="7"/>
  <c r="Y162" i="7"/>
  <c r="Z162" i="7"/>
  <c r="U163" i="7"/>
  <c r="V163" i="7"/>
  <c r="W163" i="7"/>
  <c r="X163" i="7"/>
  <c r="Y163" i="7"/>
  <c r="Z163" i="7"/>
  <c r="U164" i="7"/>
  <c r="V164" i="7"/>
  <c r="W164" i="7"/>
  <c r="X164" i="7"/>
  <c r="Y164" i="7"/>
  <c r="Z164" i="7"/>
  <c r="U165" i="7"/>
  <c r="V165" i="7"/>
  <c r="W165" i="7"/>
  <c r="X165" i="7"/>
  <c r="Y165" i="7"/>
  <c r="Z165" i="7"/>
  <c r="U166" i="7"/>
  <c r="V166" i="7"/>
  <c r="W166" i="7"/>
  <c r="X166" i="7"/>
  <c r="Y166" i="7"/>
  <c r="Z166" i="7"/>
  <c r="U167" i="7"/>
  <c r="V167" i="7"/>
  <c r="W167" i="7"/>
  <c r="X167" i="7"/>
  <c r="Y167" i="7"/>
  <c r="Z167" i="7"/>
  <c r="U168" i="7"/>
  <c r="V168" i="7"/>
  <c r="W168" i="7"/>
  <c r="X168" i="7"/>
  <c r="Y168" i="7"/>
  <c r="Z168" i="7"/>
  <c r="U169" i="7"/>
  <c r="V169" i="7"/>
  <c r="W169" i="7"/>
  <c r="X169" i="7"/>
  <c r="Y169" i="7"/>
  <c r="Z169" i="7"/>
  <c r="U170" i="7"/>
  <c r="V170" i="7"/>
  <c r="W170" i="7"/>
  <c r="X170" i="7"/>
  <c r="Y170" i="7"/>
  <c r="Z170" i="7"/>
  <c r="U171" i="7"/>
  <c r="V171" i="7"/>
  <c r="W171" i="7"/>
  <c r="X171" i="7"/>
  <c r="Y171" i="7"/>
  <c r="Z171" i="7"/>
  <c r="U172" i="7"/>
  <c r="V172" i="7"/>
  <c r="W172" i="7"/>
  <c r="X172" i="7"/>
  <c r="Y172" i="7"/>
  <c r="Z172" i="7"/>
  <c r="U173" i="7"/>
  <c r="V173" i="7"/>
  <c r="W173" i="7"/>
  <c r="X173" i="7"/>
  <c r="Y173" i="7"/>
  <c r="Z173" i="7"/>
  <c r="U174" i="7"/>
  <c r="V174" i="7"/>
  <c r="W174" i="7"/>
  <c r="X174" i="7"/>
  <c r="Y174" i="7"/>
  <c r="Z174" i="7"/>
  <c r="U175" i="7"/>
  <c r="V175" i="7"/>
  <c r="W175" i="7"/>
  <c r="X175" i="7"/>
  <c r="Y175" i="7"/>
  <c r="Z175" i="7"/>
  <c r="U176" i="7"/>
  <c r="V176" i="7"/>
  <c r="W176" i="7"/>
  <c r="X176" i="7"/>
  <c r="Y176" i="7"/>
  <c r="Z176" i="7"/>
  <c r="U177" i="7"/>
  <c r="V177" i="7"/>
  <c r="W177" i="7"/>
  <c r="X177" i="7"/>
  <c r="Y177" i="7"/>
  <c r="Z177" i="7"/>
  <c r="U178" i="7"/>
  <c r="V178" i="7"/>
  <c r="W178" i="7"/>
  <c r="X178" i="7"/>
  <c r="Y178" i="7"/>
  <c r="Z178" i="7"/>
  <c r="U179" i="7"/>
  <c r="V179" i="7"/>
  <c r="W179" i="7"/>
  <c r="X179" i="7"/>
  <c r="Y179" i="7"/>
  <c r="Z179" i="7"/>
  <c r="U180" i="7"/>
  <c r="V180" i="7"/>
  <c r="W180" i="7"/>
  <c r="X180" i="7"/>
  <c r="Y180" i="7"/>
  <c r="Z180" i="7"/>
  <c r="U181" i="7"/>
  <c r="V181" i="7"/>
  <c r="W181" i="7"/>
  <c r="X181" i="7"/>
  <c r="Y181" i="7"/>
  <c r="Z181" i="7"/>
  <c r="U182" i="7"/>
  <c r="V182" i="7"/>
  <c r="W182" i="7"/>
  <c r="X182" i="7"/>
  <c r="Y182" i="7"/>
  <c r="Z182" i="7"/>
  <c r="U183" i="7"/>
  <c r="V183" i="7"/>
  <c r="W183" i="7"/>
  <c r="X183" i="7"/>
  <c r="Y183" i="7"/>
  <c r="Z183" i="7"/>
  <c r="U184" i="7"/>
  <c r="V184" i="7"/>
  <c r="W184" i="7"/>
  <c r="X184" i="7"/>
  <c r="Y184" i="7"/>
  <c r="Z184" i="7"/>
  <c r="U185" i="7"/>
  <c r="V185" i="7"/>
  <c r="W185" i="7"/>
  <c r="X185" i="7"/>
  <c r="Y185" i="7"/>
  <c r="Z185" i="7"/>
  <c r="U186" i="7"/>
  <c r="V186" i="7"/>
  <c r="W186" i="7"/>
  <c r="X186" i="7"/>
  <c r="Y186" i="7"/>
  <c r="Z186" i="7"/>
  <c r="U187" i="7"/>
  <c r="V187" i="7"/>
  <c r="W187" i="7"/>
  <c r="X187" i="7"/>
  <c r="Y187" i="7"/>
  <c r="Z187" i="7"/>
  <c r="U188" i="7"/>
  <c r="V188" i="7"/>
  <c r="W188" i="7"/>
  <c r="X188" i="7"/>
  <c r="Y188" i="7"/>
  <c r="Z188" i="7"/>
  <c r="U189" i="7"/>
  <c r="V189" i="7"/>
  <c r="W189" i="7"/>
  <c r="X189" i="7"/>
  <c r="Y189" i="7"/>
  <c r="Z189" i="7"/>
  <c r="U190" i="7"/>
  <c r="V190" i="7"/>
  <c r="W190" i="7"/>
  <c r="X190" i="7"/>
  <c r="Y190" i="7"/>
  <c r="Z190" i="7"/>
  <c r="U191" i="7"/>
  <c r="V191" i="7"/>
  <c r="W191" i="7"/>
  <c r="X191" i="7"/>
  <c r="Y191" i="7"/>
  <c r="Z191" i="7"/>
  <c r="U192" i="7"/>
  <c r="V192" i="7"/>
  <c r="W192" i="7"/>
  <c r="X192" i="7"/>
  <c r="Y192" i="7"/>
  <c r="Z192" i="7"/>
  <c r="U193" i="7"/>
  <c r="V193" i="7"/>
  <c r="W193" i="7"/>
  <c r="X193" i="7"/>
  <c r="Y193" i="7"/>
  <c r="Z193" i="7"/>
  <c r="U194" i="7"/>
  <c r="V194" i="7"/>
  <c r="W194" i="7"/>
  <c r="X194" i="7"/>
  <c r="Y194" i="7"/>
  <c r="Z194" i="7"/>
  <c r="U195" i="7"/>
  <c r="V195" i="7"/>
  <c r="W195" i="7"/>
  <c r="X195" i="7"/>
  <c r="Y195" i="7"/>
  <c r="Z195" i="7"/>
  <c r="U196" i="7"/>
  <c r="V196" i="7"/>
  <c r="W196" i="7"/>
  <c r="X196" i="7"/>
  <c r="Y196" i="7"/>
  <c r="Z196" i="7"/>
  <c r="U197" i="7"/>
  <c r="V197" i="7"/>
  <c r="W197" i="7"/>
  <c r="X197" i="7"/>
  <c r="Y197" i="7"/>
  <c r="Z197" i="7"/>
  <c r="U198" i="7"/>
  <c r="V198" i="7"/>
  <c r="W198" i="7"/>
  <c r="X198" i="7"/>
  <c r="Y198" i="7"/>
  <c r="Z198" i="7"/>
  <c r="U199" i="7"/>
  <c r="V199" i="7"/>
  <c r="W199" i="7"/>
  <c r="X199" i="7"/>
  <c r="Y199" i="7"/>
  <c r="Z199" i="7"/>
  <c r="U200" i="7"/>
  <c r="V200" i="7"/>
  <c r="W200" i="7"/>
  <c r="X200" i="7"/>
  <c r="Y200" i="7"/>
  <c r="Z200" i="7"/>
  <c r="U201" i="7"/>
  <c r="V201" i="7"/>
  <c r="W201" i="7"/>
  <c r="X201" i="7"/>
  <c r="Y201" i="7"/>
  <c r="Z201" i="7"/>
  <c r="U202" i="7"/>
  <c r="V202" i="7"/>
  <c r="W202" i="7"/>
  <c r="X202" i="7"/>
  <c r="Y202" i="7"/>
  <c r="Z202" i="7"/>
  <c r="U203" i="7"/>
  <c r="V203" i="7"/>
  <c r="W203" i="7"/>
  <c r="X203" i="7"/>
  <c r="Y203" i="7"/>
  <c r="Z203" i="7"/>
  <c r="U204" i="7"/>
  <c r="V204" i="7"/>
  <c r="W204" i="7"/>
  <c r="X204" i="7"/>
  <c r="Y204" i="7"/>
  <c r="Z204" i="7"/>
  <c r="U205" i="7"/>
  <c r="V205" i="7"/>
  <c r="W205" i="7"/>
  <c r="X205" i="7"/>
  <c r="Y205" i="7"/>
  <c r="Z205" i="7"/>
  <c r="U206" i="7"/>
  <c r="V206" i="7"/>
  <c r="W206" i="7"/>
  <c r="X206" i="7"/>
  <c r="Y206" i="7"/>
  <c r="Z206" i="7"/>
  <c r="U207" i="7"/>
  <c r="V207" i="7"/>
  <c r="W207" i="7"/>
  <c r="X207" i="7"/>
  <c r="Y207" i="7"/>
  <c r="Z207" i="7"/>
  <c r="U208" i="7"/>
  <c r="V208" i="7"/>
  <c r="W208" i="7"/>
  <c r="X208" i="7"/>
  <c r="Y208" i="7"/>
  <c r="Z208" i="7"/>
  <c r="U209" i="7"/>
  <c r="V209" i="7"/>
  <c r="W209" i="7"/>
  <c r="X209" i="7"/>
  <c r="Y209" i="7"/>
  <c r="Z209" i="7"/>
  <c r="U210" i="7"/>
  <c r="V210" i="7"/>
  <c r="W210" i="7"/>
  <c r="X210" i="7"/>
  <c r="Y210" i="7"/>
  <c r="Z210" i="7"/>
  <c r="U211" i="7"/>
  <c r="V211" i="7"/>
  <c r="W211" i="7"/>
  <c r="X211" i="7"/>
  <c r="Y211" i="7"/>
  <c r="Z211" i="7"/>
  <c r="U212" i="7"/>
  <c r="V212" i="7"/>
  <c r="W212" i="7"/>
  <c r="X212" i="7"/>
  <c r="Y212" i="7"/>
  <c r="Z212" i="7"/>
  <c r="U213" i="7"/>
  <c r="V213" i="7"/>
  <c r="W213" i="7"/>
  <c r="X213" i="7"/>
  <c r="Y213" i="7"/>
  <c r="Z213" i="7"/>
  <c r="U214" i="7"/>
  <c r="V214" i="7"/>
  <c r="W214" i="7"/>
  <c r="X214" i="7"/>
  <c r="Y214" i="7"/>
  <c r="Z214" i="7"/>
  <c r="U215" i="7"/>
  <c r="V215" i="7"/>
  <c r="W215" i="7"/>
  <c r="X215" i="7"/>
  <c r="Y215" i="7"/>
  <c r="Z215" i="7"/>
  <c r="U216" i="7"/>
  <c r="V216" i="7"/>
  <c r="W216" i="7"/>
  <c r="X216" i="7"/>
  <c r="Y216" i="7"/>
  <c r="Z216" i="7"/>
  <c r="U217" i="7"/>
  <c r="V217" i="7"/>
  <c r="W217" i="7"/>
  <c r="X217" i="7"/>
  <c r="Y217" i="7"/>
  <c r="Z217" i="7"/>
  <c r="U218" i="7"/>
  <c r="V218" i="7"/>
  <c r="W218" i="7"/>
  <c r="X218" i="7"/>
  <c r="Y218" i="7"/>
  <c r="Z218" i="7"/>
  <c r="U219" i="7"/>
  <c r="V219" i="7"/>
  <c r="W219" i="7"/>
  <c r="X219" i="7"/>
  <c r="Y219" i="7"/>
  <c r="Z219" i="7"/>
  <c r="U220" i="7"/>
  <c r="V220" i="7"/>
  <c r="W220" i="7"/>
  <c r="X220" i="7"/>
  <c r="Y220" i="7"/>
  <c r="Z220" i="7"/>
  <c r="U221" i="7"/>
  <c r="V221" i="7"/>
  <c r="W221" i="7"/>
  <c r="X221" i="7"/>
  <c r="Y221" i="7"/>
  <c r="Z221" i="7"/>
  <c r="U222" i="7"/>
  <c r="V222" i="7"/>
  <c r="W222" i="7"/>
  <c r="X222" i="7"/>
  <c r="Y222" i="7"/>
  <c r="Z222" i="7"/>
  <c r="U223" i="7"/>
  <c r="V223" i="7"/>
  <c r="W223" i="7"/>
  <c r="X223" i="7"/>
  <c r="Y223" i="7"/>
  <c r="Z223" i="7"/>
  <c r="U224" i="7"/>
  <c r="V224" i="7"/>
  <c r="W224" i="7"/>
  <c r="X224" i="7"/>
  <c r="Y224" i="7"/>
  <c r="Z224" i="7"/>
  <c r="U225" i="7"/>
  <c r="V225" i="7"/>
  <c r="W225" i="7"/>
  <c r="X225" i="7"/>
  <c r="Y225" i="7"/>
  <c r="Z225" i="7"/>
  <c r="U226" i="7"/>
  <c r="V226" i="7"/>
  <c r="W226" i="7"/>
  <c r="X226" i="7"/>
  <c r="Y226" i="7"/>
  <c r="Z226" i="7"/>
  <c r="U227" i="7"/>
  <c r="V227" i="7"/>
  <c r="W227" i="7"/>
  <c r="X227" i="7"/>
  <c r="Y227" i="7"/>
  <c r="Z227" i="7"/>
  <c r="U228" i="7"/>
  <c r="V228" i="7"/>
  <c r="W228" i="7"/>
  <c r="X228" i="7"/>
  <c r="Y228" i="7"/>
  <c r="Z228" i="7"/>
  <c r="U229" i="7"/>
  <c r="V229" i="7"/>
  <c r="W229" i="7"/>
  <c r="X229" i="7"/>
  <c r="Y229" i="7"/>
  <c r="Z229" i="7"/>
  <c r="U230" i="7"/>
  <c r="V230" i="7"/>
  <c r="W230" i="7"/>
  <c r="X230" i="7"/>
  <c r="Y230" i="7"/>
  <c r="Z230" i="7"/>
  <c r="U231" i="7"/>
  <c r="V231" i="7"/>
  <c r="W231" i="7"/>
  <c r="X231" i="7"/>
  <c r="Y231" i="7"/>
  <c r="Z231" i="7"/>
  <c r="U232" i="7"/>
  <c r="V232" i="7"/>
  <c r="W232" i="7"/>
  <c r="X232" i="7"/>
  <c r="Y232" i="7"/>
  <c r="Z232" i="7"/>
  <c r="U233" i="7"/>
  <c r="V233" i="7"/>
  <c r="W233" i="7"/>
  <c r="X233" i="7"/>
  <c r="Y233" i="7"/>
  <c r="Z233" i="7"/>
  <c r="U234" i="7"/>
  <c r="V234" i="7"/>
  <c r="W234" i="7"/>
  <c r="X234" i="7"/>
  <c r="Y234" i="7"/>
  <c r="Z234" i="7"/>
  <c r="U235" i="7"/>
  <c r="V235" i="7"/>
  <c r="W235" i="7"/>
  <c r="X235" i="7"/>
  <c r="Y235" i="7"/>
  <c r="Z235" i="7"/>
  <c r="U236" i="7"/>
  <c r="V236" i="7"/>
  <c r="W236" i="7"/>
  <c r="X236" i="7"/>
  <c r="Y236" i="7"/>
  <c r="Z236" i="7"/>
  <c r="U237" i="7"/>
  <c r="V237" i="7"/>
  <c r="W237" i="7"/>
  <c r="X237" i="7"/>
  <c r="Y237" i="7"/>
  <c r="Z237" i="7"/>
  <c r="U238" i="7"/>
  <c r="V238" i="7"/>
  <c r="W238" i="7"/>
  <c r="X238" i="7"/>
  <c r="Y238" i="7"/>
  <c r="Z238" i="7"/>
  <c r="U239" i="7"/>
  <c r="V239" i="7"/>
  <c r="W239" i="7"/>
  <c r="X239" i="7"/>
  <c r="Y239" i="7"/>
  <c r="Z239" i="7"/>
  <c r="U240" i="7"/>
  <c r="V240" i="7"/>
  <c r="W240" i="7"/>
  <c r="X240" i="7"/>
  <c r="Y240" i="7"/>
  <c r="Z240" i="7"/>
  <c r="U241" i="7"/>
  <c r="V241" i="7"/>
  <c r="W241" i="7"/>
  <c r="X241" i="7"/>
  <c r="Y241" i="7"/>
  <c r="Z241" i="7"/>
  <c r="U242" i="7"/>
  <c r="V242" i="7"/>
  <c r="W242" i="7"/>
  <c r="X242" i="7"/>
  <c r="Y242" i="7"/>
  <c r="Z242" i="7"/>
  <c r="U243" i="7"/>
  <c r="V243" i="7"/>
  <c r="W243" i="7"/>
  <c r="X243" i="7"/>
  <c r="Y243" i="7"/>
  <c r="Z243" i="7"/>
  <c r="U244" i="7"/>
  <c r="V244" i="7"/>
  <c r="W244" i="7"/>
  <c r="X244" i="7"/>
  <c r="Y244" i="7"/>
  <c r="Z244" i="7"/>
  <c r="U245" i="7"/>
  <c r="V245" i="7"/>
  <c r="W245" i="7"/>
  <c r="X245" i="7"/>
  <c r="Y245" i="7"/>
  <c r="Z245" i="7"/>
  <c r="U246" i="7"/>
  <c r="V246" i="7"/>
  <c r="W246" i="7"/>
  <c r="X246" i="7"/>
  <c r="Y246" i="7"/>
  <c r="Z246" i="7"/>
  <c r="U247" i="7"/>
  <c r="V247" i="7"/>
  <c r="W247" i="7"/>
  <c r="X247" i="7"/>
  <c r="Y247" i="7"/>
  <c r="Z247" i="7"/>
  <c r="U248" i="7"/>
  <c r="V248" i="7"/>
  <c r="W248" i="7"/>
  <c r="X248" i="7"/>
  <c r="Y248" i="7"/>
  <c r="Z248" i="7"/>
  <c r="U249" i="7"/>
  <c r="V249" i="7"/>
  <c r="W249" i="7"/>
  <c r="X249" i="7"/>
  <c r="Y249" i="7"/>
  <c r="Z249" i="7"/>
  <c r="U250" i="7"/>
  <c r="V250" i="7"/>
  <c r="W250" i="7"/>
  <c r="X250" i="7"/>
  <c r="Y250" i="7"/>
  <c r="Z250" i="7"/>
  <c r="U251" i="7"/>
  <c r="V251" i="7"/>
  <c r="W251" i="7"/>
  <c r="X251" i="7"/>
  <c r="Y251" i="7"/>
  <c r="Z251" i="7"/>
  <c r="U252" i="7"/>
  <c r="V252" i="7"/>
  <c r="W252" i="7"/>
  <c r="X252" i="7"/>
  <c r="Y252" i="7"/>
  <c r="Z252" i="7"/>
  <c r="U253" i="7"/>
  <c r="V253" i="7"/>
  <c r="W253" i="7"/>
  <c r="X253" i="7"/>
  <c r="Y253" i="7"/>
  <c r="Z253" i="7"/>
  <c r="U254" i="7"/>
  <c r="V254" i="7"/>
  <c r="W254" i="7"/>
  <c r="X254" i="7"/>
  <c r="Y254" i="7"/>
  <c r="Z254" i="7"/>
  <c r="U255" i="7"/>
  <c r="V255" i="7"/>
  <c r="W255" i="7"/>
  <c r="X255" i="7"/>
  <c r="Y255" i="7"/>
  <c r="Z255" i="7"/>
  <c r="U256" i="7"/>
  <c r="V256" i="7"/>
  <c r="W256" i="7"/>
  <c r="X256" i="7"/>
  <c r="Y256" i="7"/>
  <c r="Z256" i="7"/>
  <c r="U257" i="7"/>
  <c r="V257" i="7"/>
  <c r="W257" i="7"/>
  <c r="X257" i="7"/>
  <c r="Y257" i="7"/>
  <c r="Z257" i="7"/>
  <c r="U258" i="7"/>
  <c r="V258" i="7"/>
  <c r="W258" i="7"/>
  <c r="X258" i="7"/>
  <c r="Y258" i="7"/>
  <c r="Z258" i="7"/>
  <c r="U259" i="7"/>
  <c r="V259" i="7"/>
  <c r="W259" i="7"/>
  <c r="X259" i="7"/>
  <c r="Y259" i="7"/>
  <c r="Z259" i="7"/>
  <c r="U260" i="7"/>
  <c r="V260" i="7"/>
  <c r="W260" i="7"/>
  <c r="X260" i="7"/>
  <c r="Y260" i="7"/>
  <c r="Z260" i="7"/>
  <c r="U261" i="7"/>
  <c r="V261" i="7"/>
  <c r="W261" i="7"/>
  <c r="X261" i="7"/>
  <c r="Y261" i="7"/>
  <c r="Z261" i="7"/>
  <c r="U262" i="7"/>
  <c r="V262" i="7"/>
  <c r="W262" i="7"/>
  <c r="X262" i="7"/>
  <c r="Y262" i="7"/>
  <c r="Z262" i="7"/>
  <c r="U263" i="7"/>
  <c r="V263" i="7"/>
  <c r="W263" i="7"/>
  <c r="X263" i="7"/>
  <c r="Y263" i="7"/>
  <c r="Z263" i="7"/>
  <c r="U264" i="7"/>
  <c r="V264" i="7"/>
  <c r="W264" i="7"/>
  <c r="X264" i="7"/>
  <c r="Y264" i="7"/>
  <c r="Z264" i="7"/>
  <c r="U265" i="7"/>
  <c r="V265" i="7"/>
  <c r="W265" i="7"/>
  <c r="X265" i="7"/>
  <c r="Y265" i="7"/>
  <c r="Z265" i="7"/>
  <c r="U266" i="7"/>
  <c r="V266" i="7"/>
  <c r="W266" i="7"/>
  <c r="X266" i="7"/>
  <c r="Y266" i="7"/>
  <c r="Z266" i="7"/>
  <c r="U267" i="7"/>
  <c r="V267" i="7"/>
  <c r="W267" i="7"/>
  <c r="X267" i="7"/>
  <c r="Y267" i="7"/>
  <c r="Z267" i="7"/>
  <c r="U268" i="7"/>
  <c r="V268" i="7"/>
  <c r="W268" i="7"/>
  <c r="X268" i="7"/>
  <c r="Y268" i="7"/>
  <c r="Z268" i="7"/>
  <c r="U269" i="7"/>
  <c r="V269" i="7"/>
  <c r="W269" i="7"/>
  <c r="X269" i="7"/>
  <c r="Y269" i="7"/>
  <c r="Z269" i="7"/>
  <c r="U270" i="7"/>
  <c r="V270" i="7"/>
  <c r="W270" i="7"/>
  <c r="X270" i="7"/>
  <c r="Y270" i="7"/>
  <c r="Z270" i="7"/>
  <c r="U271" i="7"/>
  <c r="V271" i="7"/>
  <c r="W271" i="7"/>
  <c r="X271" i="7"/>
  <c r="Y271" i="7"/>
  <c r="Z271" i="7"/>
  <c r="U272" i="7"/>
  <c r="V272" i="7"/>
  <c r="W272" i="7"/>
  <c r="X272" i="7"/>
  <c r="Y272" i="7"/>
  <c r="Z272" i="7"/>
  <c r="U273" i="7"/>
  <c r="V273" i="7"/>
  <c r="W273" i="7"/>
  <c r="X273" i="7"/>
  <c r="Y273" i="7"/>
  <c r="Z273" i="7"/>
  <c r="U274" i="7"/>
  <c r="V274" i="7"/>
  <c r="W274" i="7"/>
  <c r="X274" i="7"/>
  <c r="Y274" i="7"/>
  <c r="Z274" i="7"/>
  <c r="U275" i="7"/>
  <c r="V275" i="7"/>
  <c r="W275" i="7"/>
  <c r="X275" i="7"/>
  <c r="Y275" i="7"/>
  <c r="Z275" i="7"/>
  <c r="U276" i="7"/>
  <c r="V276" i="7"/>
  <c r="W276" i="7"/>
  <c r="X276" i="7"/>
  <c r="Y276" i="7"/>
  <c r="Z276" i="7"/>
  <c r="U277" i="7"/>
  <c r="V277" i="7"/>
  <c r="W277" i="7"/>
  <c r="X277" i="7"/>
  <c r="Y277" i="7"/>
  <c r="Z277" i="7"/>
  <c r="U278" i="7"/>
  <c r="V278" i="7"/>
  <c r="W278" i="7"/>
  <c r="X278" i="7"/>
  <c r="Y278" i="7"/>
  <c r="Z278" i="7"/>
  <c r="U279" i="7"/>
  <c r="V279" i="7"/>
  <c r="W279" i="7"/>
  <c r="X279" i="7"/>
  <c r="Y279" i="7"/>
  <c r="Z279" i="7"/>
  <c r="U280" i="7"/>
  <c r="V280" i="7"/>
  <c r="W280" i="7"/>
  <c r="X280" i="7"/>
  <c r="Y280" i="7"/>
  <c r="Z280" i="7"/>
  <c r="U281" i="7"/>
  <c r="V281" i="7"/>
  <c r="W281" i="7"/>
  <c r="X281" i="7"/>
  <c r="Y281" i="7"/>
  <c r="Z281" i="7"/>
  <c r="U282" i="7"/>
  <c r="V282" i="7"/>
  <c r="W282" i="7"/>
  <c r="X282" i="7"/>
  <c r="Y282" i="7"/>
  <c r="Z282" i="7"/>
  <c r="U283" i="7"/>
  <c r="V283" i="7"/>
  <c r="W283" i="7"/>
  <c r="X283" i="7"/>
  <c r="Y283" i="7"/>
  <c r="Z283" i="7"/>
  <c r="U284" i="7"/>
  <c r="V284" i="7"/>
  <c r="W284" i="7"/>
  <c r="X284" i="7"/>
  <c r="Y284" i="7"/>
  <c r="Z284" i="7"/>
  <c r="U285" i="7"/>
  <c r="V285" i="7"/>
  <c r="W285" i="7"/>
  <c r="X285" i="7"/>
  <c r="Y285" i="7"/>
  <c r="Z285" i="7"/>
  <c r="U286" i="7"/>
  <c r="V286" i="7"/>
  <c r="W286" i="7"/>
  <c r="X286" i="7"/>
  <c r="Y286" i="7"/>
  <c r="Z286" i="7"/>
  <c r="U287" i="7"/>
  <c r="V287" i="7"/>
  <c r="W287" i="7"/>
  <c r="X287" i="7"/>
  <c r="Y287" i="7"/>
  <c r="Z287" i="7"/>
  <c r="U288" i="7"/>
  <c r="V288" i="7"/>
  <c r="W288" i="7"/>
  <c r="X288" i="7"/>
  <c r="Y288" i="7"/>
  <c r="Z288" i="7"/>
  <c r="U289" i="7"/>
  <c r="V289" i="7"/>
  <c r="W289" i="7"/>
  <c r="X289" i="7"/>
  <c r="Y289" i="7"/>
  <c r="Z289" i="7"/>
  <c r="U290" i="7"/>
  <c r="V290" i="7"/>
  <c r="W290" i="7"/>
  <c r="X290" i="7"/>
  <c r="Y290" i="7"/>
  <c r="Z290" i="7"/>
  <c r="U291" i="7"/>
  <c r="V291" i="7"/>
  <c r="W291" i="7"/>
  <c r="X291" i="7"/>
  <c r="Y291" i="7"/>
  <c r="Z291" i="7"/>
  <c r="U292" i="7"/>
  <c r="V292" i="7"/>
  <c r="W292" i="7"/>
  <c r="X292" i="7"/>
  <c r="Y292" i="7"/>
  <c r="Z292" i="7"/>
  <c r="U293" i="7"/>
  <c r="V293" i="7"/>
  <c r="W293" i="7"/>
  <c r="X293" i="7"/>
  <c r="Y293" i="7"/>
  <c r="Z293" i="7"/>
  <c r="U294" i="7"/>
  <c r="V294" i="7"/>
  <c r="W294" i="7"/>
  <c r="X294" i="7"/>
  <c r="Y294" i="7"/>
  <c r="Z294" i="7"/>
  <c r="U295" i="7"/>
  <c r="V295" i="7"/>
  <c r="W295" i="7"/>
  <c r="X295" i="7"/>
  <c r="Y295" i="7"/>
  <c r="Z295" i="7"/>
  <c r="U296" i="7"/>
  <c r="V296" i="7"/>
  <c r="W296" i="7"/>
  <c r="X296" i="7"/>
  <c r="Y296" i="7"/>
  <c r="Z296" i="7"/>
  <c r="U297" i="7"/>
  <c r="V297" i="7"/>
  <c r="W297" i="7"/>
  <c r="X297" i="7"/>
  <c r="Y297" i="7"/>
  <c r="Z297" i="7"/>
  <c r="U298" i="7"/>
  <c r="V298" i="7"/>
  <c r="W298" i="7"/>
  <c r="X298" i="7"/>
  <c r="Y298" i="7"/>
  <c r="Z298" i="7"/>
  <c r="U299" i="7"/>
  <c r="V299" i="7"/>
  <c r="W299" i="7"/>
  <c r="X299" i="7"/>
  <c r="Y299" i="7"/>
  <c r="Z299" i="7"/>
  <c r="U300" i="7"/>
  <c r="V300" i="7"/>
  <c r="W300" i="7"/>
  <c r="X300" i="7"/>
  <c r="Y300" i="7"/>
  <c r="Z300" i="7"/>
  <c r="U301" i="7"/>
  <c r="V301" i="7"/>
  <c r="W301" i="7"/>
  <c r="X301" i="7"/>
  <c r="Y301" i="7"/>
  <c r="Z301" i="7"/>
  <c r="U302" i="7"/>
  <c r="V302" i="7"/>
  <c r="W302" i="7"/>
  <c r="X302" i="7"/>
  <c r="Y302" i="7"/>
  <c r="Z302" i="7"/>
  <c r="U303" i="7"/>
  <c r="V303" i="7"/>
  <c r="W303" i="7"/>
  <c r="X303" i="7"/>
  <c r="Y303" i="7"/>
  <c r="Z303" i="7"/>
  <c r="U304" i="7"/>
  <c r="V304" i="7"/>
  <c r="W304" i="7"/>
  <c r="X304" i="7"/>
  <c r="Y304" i="7"/>
  <c r="Z304" i="7"/>
  <c r="U305" i="7"/>
  <c r="V305" i="7"/>
  <c r="W305" i="7"/>
  <c r="X305" i="7"/>
  <c r="Y305" i="7"/>
  <c r="Z305" i="7"/>
  <c r="U306" i="7"/>
  <c r="V306" i="7"/>
  <c r="W306" i="7"/>
  <c r="X306" i="7"/>
  <c r="Y306" i="7"/>
  <c r="Z306" i="7"/>
  <c r="U307" i="7"/>
  <c r="V307" i="7"/>
  <c r="W307" i="7"/>
  <c r="X307" i="7"/>
  <c r="Y307" i="7"/>
  <c r="Z307" i="7"/>
  <c r="U308" i="7"/>
  <c r="V308" i="7"/>
  <c r="W308" i="7"/>
  <c r="X308" i="7"/>
  <c r="Y308" i="7"/>
  <c r="Z308" i="7"/>
  <c r="U309" i="7"/>
  <c r="V309" i="7"/>
  <c r="W309" i="7"/>
  <c r="X309" i="7"/>
  <c r="Y309" i="7"/>
  <c r="Z309" i="7"/>
  <c r="U310" i="7"/>
  <c r="V310" i="7"/>
  <c r="W310" i="7"/>
  <c r="X310" i="7"/>
  <c r="Y310" i="7"/>
  <c r="Z310" i="7"/>
  <c r="U311" i="7"/>
  <c r="V311" i="7"/>
  <c r="W311" i="7"/>
  <c r="X311" i="7"/>
  <c r="Y311" i="7"/>
  <c r="Z311" i="7"/>
  <c r="U312" i="7"/>
  <c r="V312" i="7"/>
  <c r="W312" i="7"/>
  <c r="X312" i="7"/>
  <c r="Y312" i="7"/>
  <c r="Z312" i="7"/>
  <c r="U313" i="7"/>
  <c r="V313" i="7"/>
  <c r="W313" i="7"/>
  <c r="X313" i="7"/>
  <c r="Y313" i="7"/>
  <c r="Z313" i="7"/>
  <c r="U314" i="7"/>
  <c r="V314" i="7"/>
  <c r="W314" i="7"/>
  <c r="X314" i="7"/>
  <c r="Y314" i="7"/>
  <c r="Z314" i="7"/>
  <c r="U315" i="7"/>
  <c r="V315" i="7"/>
  <c r="W315" i="7"/>
  <c r="X315" i="7"/>
  <c r="Y315" i="7"/>
  <c r="Z315" i="7"/>
  <c r="U316" i="7"/>
  <c r="V316" i="7"/>
  <c r="W316" i="7"/>
  <c r="X316" i="7"/>
  <c r="Y316" i="7"/>
  <c r="Z316" i="7"/>
  <c r="U317" i="7"/>
  <c r="V317" i="7"/>
  <c r="W317" i="7"/>
  <c r="X317" i="7"/>
  <c r="Y317" i="7"/>
  <c r="Z317" i="7"/>
  <c r="U318" i="7"/>
  <c r="V318" i="7"/>
  <c r="W318" i="7"/>
  <c r="X318" i="7"/>
  <c r="Y318" i="7"/>
  <c r="Z318" i="7"/>
  <c r="U319" i="7"/>
  <c r="V319" i="7"/>
  <c r="W319" i="7"/>
  <c r="X319" i="7"/>
  <c r="Y319" i="7"/>
  <c r="Z319" i="7"/>
  <c r="U320" i="7"/>
  <c r="V320" i="7"/>
  <c r="W320" i="7"/>
  <c r="X320" i="7"/>
  <c r="Y320" i="7"/>
  <c r="Z320" i="7"/>
  <c r="U321" i="7"/>
  <c r="V321" i="7"/>
  <c r="W321" i="7"/>
  <c r="X321" i="7"/>
  <c r="Y321" i="7"/>
  <c r="Z321" i="7"/>
  <c r="U322" i="7"/>
  <c r="V322" i="7"/>
  <c r="W322" i="7"/>
  <c r="X322" i="7"/>
  <c r="Y322" i="7"/>
  <c r="Z322" i="7"/>
  <c r="U323" i="7"/>
  <c r="V323" i="7"/>
  <c r="W323" i="7"/>
  <c r="X323" i="7"/>
  <c r="Y323" i="7"/>
  <c r="Z323" i="7"/>
  <c r="U324" i="7"/>
  <c r="V324" i="7"/>
  <c r="W324" i="7"/>
  <c r="X324" i="7"/>
  <c r="Y324" i="7"/>
  <c r="Z324" i="7"/>
  <c r="U325" i="7"/>
  <c r="V325" i="7"/>
  <c r="W325" i="7"/>
  <c r="X325" i="7"/>
  <c r="Y325" i="7"/>
  <c r="Z325" i="7"/>
  <c r="U326" i="7"/>
  <c r="V326" i="7"/>
  <c r="W326" i="7"/>
  <c r="X326" i="7"/>
  <c r="Y326" i="7"/>
  <c r="Z326" i="7"/>
  <c r="U327" i="7"/>
  <c r="V327" i="7"/>
  <c r="W327" i="7"/>
  <c r="X327" i="7"/>
  <c r="Y327" i="7"/>
  <c r="Z327" i="7"/>
  <c r="U328" i="7"/>
  <c r="V328" i="7"/>
  <c r="W328" i="7"/>
  <c r="X328" i="7"/>
  <c r="Y328" i="7"/>
  <c r="Z328" i="7"/>
  <c r="U329" i="7"/>
  <c r="V329" i="7"/>
  <c r="W329" i="7"/>
  <c r="X329" i="7"/>
  <c r="Y329" i="7"/>
  <c r="Z329" i="7"/>
  <c r="U330" i="7"/>
  <c r="V330" i="7"/>
  <c r="W330" i="7"/>
  <c r="X330" i="7"/>
  <c r="Y330" i="7"/>
  <c r="Z330" i="7"/>
  <c r="U331" i="7"/>
  <c r="V331" i="7"/>
  <c r="W331" i="7"/>
  <c r="X331" i="7"/>
  <c r="Y331" i="7"/>
  <c r="Z331" i="7"/>
  <c r="U332" i="7"/>
  <c r="V332" i="7"/>
  <c r="W332" i="7"/>
  <c r="X332" i="7"/>
  <c r="Y332" i="7"/>
  <c r="Z332" i="7"/>
  <c r="U333" i="7"/>
  <c r="V333" i="7"/>
  <c r="W333" i="7"/>
  <c r="X333" i="7"/>
  <c r="Y333" i="7"/>
  <c r="Z333" i="7"/>
  <c r="U334" i="7"/>
  <c r="V334" i="7"/>
  <c r="W334" i="7"/>
  <c r="X334" i="7"/>
  <c r="Y334" i="7"/>
  <c r="Z334" i="7"/>
  <c r="U335" i="7"/>
  <c r="V335" i="7"/>
  <c r="W335" i="7"/>
  <c r="X335" i="7"/>
  <c r="Y335" i="7"/>
  <c r="Z335" i="7"/>
  <c r="U336" i="7"/>
  <c r="V336" i="7"/>
  <c r="W336" i="7"/>
  <c r="X336" i="7"/>
  <c r="Y336" i="7"/>
  <c r="Z336" i="7"/>
  <c r="U337" i="7"/>
  <c r="V337" i="7"/>
  <c r="W337" i="7"/>
  <c r="X337" i="7"/>
  <c r="Y337" i="7"/>
  <c r="Z337" i="7"/>
  <c r="U338" i="7"/>
  <c r="V338" i="7"/>
  <c r="W338" i="7"/>
  <c r="X338" i="7"/>
  <c r="Y338" i="7"/>
  <c r="Z338" i="7"/>
  <c r="U339" i="7"/>
  <c r="V339" i="7"/>
  <c r="W339" i="7"/>
  <c r="X339" i="7"/>
  <c r="Y339" i="7"/>
  <c r="Z339" i="7"/>
  <c r="U340" i="7"/>
  <c r="V340" i="7"/>
  <c r="W340" i="7"/>
  <c r="X340" i="7"/>
  <c r="Y340" i="7"/>
  <c r="Z340" i="7"/>
  <c r="U341" i="7"/>
  <c r="V341" i="7"/>
  <c r="W341" i="7"/>
  <c r="X341" i="7"/>
  <c r="Y341" i="7"/>
  <c r="Z341" i="7"/>
  <c r="U342" i="7"/>
  <c r="V342" i="7"/>
  <c r="W342" i="7"/>
  <c r="X342" i="7"/>
  <c r="Y342" i="7"/>
  <c r="Z342" i="7"/>
  <c r="U343" i="7"/>
  <c r="V343" i="7"/>
  <c r="W343" i="7"/>
  <c r="X343" i="7"/>
  <c r="Y343" i="7"/>
  <c r="Z343" i="7"/>
  <c r="U344" i="7"/>
  <c r="V344" i="7"/>
  <c r="W344" i="7"/>
  <c r="X344" i="7"/>
  <c r="Y344" i="7"/>
  <c r="Z344" i="7"/>
  <c r="U345" i="7"/>
  <c r="V345" i="7"/>
  <c r="W345" i="7"/>
  <c r="X345" i="7"/>
  <c r="Y345" i="7"/>
  <c r="Z345" i="7"/>
  <c r="U346" i="7"/>
  <c r="V346" i="7"/>
  <c r="W346" i="7"/>
  <c r="X346" i="7"/>
  <c r="Y346" i="7"/>
  <c r="Z346" i="7"/>
  <c r="U347" i="7"/>
  <c r="V347" i="7"/>
  <c r="W347" i="7"/>
  <c r="X347" i="7"/>
  <c r="Y347" i="7"/>
  <c r="Z347" i="7"/>
  <c r="U348" i="7"/>
  <c r="V348" i="7"/>
  <c r="W348" i="7"/>
  <c r="X348" i="7"/>
  <c r="Y348" i="7"/>
  <c r="Z348" i="7"/>
  <c r="U349" i="7"/>
  <c r="V349" i="7"/>
  <c r="W349" i="7"/>
  <c r="X349" i="7"/>
  <c r="Y349" i="7"/>
  <c r="Z349" i="7"/>
  <c r="U350" i="7"/>
  <c r="V350" i="7"/>
  <c r="W350" i="7"/>
  <c r="X350" i="7"/>
  <c r="Y350" i="7"/>
  <c r="Z350" i="7"/>
  <c r="U351" i="7"/>
  <c r="V351" i="7"/>
  <c r="W351" i="7"/>
  <c r="X351" i="7"/>
  <c r="Y351" i="7"/>
  <c r="Z351" i="7"/>
  <c r="U352" i="7"/>
  <c r="V352" i="7"/>
  <c r="W352" i="7"/>
  <c r="X352" i="7"/>
  <c r="Y352" i="7"/>
  <c r="Z352" i="7"/>
  <c r="U353" i="7"/>
  <c r="V353" i="7"/>
  <c r="W353" i="7"/>
  <c r="X353" i="7"/>
  <c r="Y353" i="7"/>
  <c r="Z353" i="7"/>
  <c r="U354" i="7"/>
  <c r="V354" i="7"/>
  <c r="W354" i="7"/>
  <c r="X354" i="7"/>
  <c r="Y354" i="7"/>
  <c r="Z354" i="7"/>
  <c r="U355" i="7"/>
  <c r="V355" i="7"/>
  <c r="W355" i="7"/>
  <c r="X355" i="7"/>
  <c r="Y355" i="7"/>
  <c r="Z355" i="7"/>
  <c r="U356" i="7"/>
  <c r="V356" i="7"/>
  <c r="W356" i="7"/>
  <c r="X356" i="7"/>
  <c r="Y356" i="7"/>
  <c r="Z356" i="7"/>
  <c r="U357" i="7"/>
  <c r="V357" i="7"/>
  <c r="W357" i="7"/>
  <c r="X357" i="7"/>
  <c r="Y357" i="7"/>
  <c r="Z357" i="7"/>
  <c r="U358" i="7"/>
  <c r="V358" i="7"/>
  <c r="W358" i="7"/>
  <c r="X358" i="7"/>
  <c r="Y358" i="7"/>
  <c r="Z358" i="7"/>
  <c r="U359" i="7"/>
  <c r="V359" i="7"/>
  <c r="W359" i="7"/>
  <c r="X359" i="7"/>
  <c r="Y359" i="7"/>
  <c r="Z359" i="7"/>
  <c r="U360" i="7"/>
  <c r="V360" i="7"/>
  <c r="W360" i="7"/>
  <c r="X360" i="7"/>
  <c r="Y360" i="7"/>
  <c r="Z360" i="7"/>
  <c r="U361" i="7"/>
  <c r="V361" i="7"/>
  <c r="W361" i="7"/>
  <c r="X361" i="7"/>
  <c r="Y361" i="7"/>
  <c r="Z361" i="7"/>
  <c r="U362" i="7"/>
  <c r="V362" i="7"/>
  <c r="W362" i="7"/>
  <c r="X362" i="7"/>
  <c r="Y362" i="7"/>
  <c r="Z362" i="7"/>
  <c r="U363" i="7"/>
  <c r="V363" i="7"/>
  <c r="W363" i="7"/>
  <c r="X363" i="7"/>
  <c r="Y363" i="7"/>
  <c r="Z363" i="7"/>
  <c r="U364" i="7"/>
  <c r="V364" i="7"/>
  <c r="W364" i="7"/>
  <c r="X364" i="7"/>
  <c r="Y364" i="7"/>
  <c r="Z364" i="7"/>
  <c r="U365" i="7"/>
  <c r="V365" i="7"/>
  <c r="W365" i="7"/>
  <c r="X365" i="7"/>
  <c r="Y365" i="7"/>
  <c r="Z365" i="7"/>
  <c r="U366" i="7"/>
  <c r="V366" i="7"/>
  <c r="W366" i="7"/>
  <c r="X366" i="7"/>
  <c r="Y366" i="7"/>
  <c r="Z366" i="7"/>
  <c r="U367" i="7"/>
  <c r="V367" i="7"/>
  <c r="W367" i="7"/>
  <c r="X367" i="7"/>
  <c r="Y367" i="7"/>
  <c r="Z367" i="7"/>
  <c r="U368" i="7"/>
  <c r="V368" i="7"/>
  <c r="W368" i="7"/>
  <c r="X368" i="7"/>
  <c r="Y368" i="7"/>
  <c r="Z368" i="7"/>
  <c r="U369" i="7"/>
  <c r="V369" i="7"/>
  <c r="W369" i="7"/>
  <c r="X369" i="7"/>
  <c r="Y369" i="7"/>
  <c r="Z369" i="7"/>
  <c r="U370" i="7"/>
  <c r="V370" i="7"/>
  <c r="W370" i="7"/>
  <c r="X370" i="7"/>
  <c r="Y370" i="7"/>
  <c r="Z370" i="7"/>
  <c r="U371" i="7"/>
  <c r="V371" i="7"/>
  <c r="W371" i="7"/>
  <c r="X371" i="7"/>
  <c r="Y371" i="7"/>
  <c r="Z371" i="7"/>
  <c r="U372" i="7"/>
  <c r="V372" i="7"/>
  <c r="W372" i="7"/>
  <c r="X372" i="7"/>
  <c r="Y372" i="7"/>
  <c r="Z372" i="7"/>
  <c r="U373" i="7"/>
  <c r="V373" i="7"/>
  <c r="W373" i="7"/>
  <c r="X373" i="7"/>
  <c r="Y373" i="7"/>
  <c r="Z373" i="7"/>
  <c r="U374" i="7"/>
  <c r="V374" i="7"/>
  <c r="W374" i="7"/>
  <c r="X374" i="7"/>
  <c r="Y374" i="7"/>
  <c r="Z374" i="7"/>
  <c r="U375" i="7"/>
  <c r="V375" i="7"/>
  <c r="W375" i="7"/>
  <c r="X375" i="7"/>
  <c r="Y375" i="7"/>
  <c r="Z375" i="7"/>
  <c r="U376" i="7"/>
  <c r="V376" i="7"/>
  <c r="W376" i="7"/>
  <c r="X376" i="7"/>
  <c r="Y376" i="7"/>
  <c r="Z376" i="7"/>
  <c r="U377" i="7"/>
  <c r="V377" i="7"/>
  <c r="W377" i="7"/>
  <c r="X377" i="7"/>
  <c r="Y377" i="7"/>
  <c r="Z377" i="7"/>
  <c r="U378" i="7"/>
  <c r="V378" i="7"/>
  <c r="W378" i="7"/>
  <c r="X378" i="7"/>
  <c r="Y378" i="7"/>
  <c r="Z378" i="7"/>
  <c r="U379" i="7"/>
  <c r="V379" i="7"/>
  <c r="W379" i="7"/>
  <c r="X379" i="7"/>
  <c r="Y379" i="7"/>
  <c r="Z379" i="7"/>
  <c r="U380" i="7"/>
  <c r="V380" i="7"/>
  <c r="W380" i="7"/>
  <c r="X380" i="7"/>
  <c r="Y380" i="7"/>
  <c r="Z380" i="7"/>
  <c r="U381" i="7"/>
  <c r="V381" i="7"/>
  <c r="W381" i="7"/>
  <c r="X381" i="7"/>
  <c r="Y381" i="7"/>
  <c r="Z381" i="7"/>
  <c r="U382" i="7"/>
  <c r="V382" i="7"/>
  <c r="W382" i="7"/>
  <c r="X382" i="7"/>
  <c r="Y382" i="7"/>
  <c r="Z382" i="7"/>
  <c r="U383" i="7"/>
  <c r="V383" i="7"/>
  <c r="W383" i="7"/>
  <c r="X383" i="7"/>
  <c r="Y383" i="7"/>
  <c r="Z383" i="7"/>
  <c r="U384" i="7"/>
  <c r="V384" i="7"/>
  <c r="W384" i="7"/>
  <c r="X384" i="7"/>
  <c r="Y384" i="7"/>
  <c r="Z384" i="7"/>
  <c r="U385" i="7"/>
  <c r="V385" i="7"/>
  <c r="W385" i="7"/>
  <c r="X385" i="7"/>
  <c r="Y385" i="7"/>
  <c r="Z385" i="7"/>
  <c r="U386" i="7"/>
  <c r="V386" i="7"/>
  <c r="W386" i="7"/>
  <c r="X386" i="7"/>
  <c r="Y386" i="7"/>
  <c r="Z386" i="7"/>
  <c r="U387" i="7"/>
  <c r="V387" i="7"/>
  <c r="W387" i="7"/>
  <c r="X387" i="7"/>
  <c r="Y387" i="7"/>
  <c r="Z387" i="7"/>
  <c r="U388" i="7"/>
  <c r="V388" i="7"/>
  <c r="W388" i="7"/>
  <c r="X388" i="7"/>
  <c r="Y388" i="7"/>
  <c r="Z388" i="7"/>
  <c r="U389" i="7"/>
  <c r="V389" i="7"/>
  <c r="W389" i="7"/>
  <c r="X389" i="7"/>
  <c r="Y389" i="7"/>
  <c r="Z389" i="7"/>
  <c r="U390" i="7"/>
  <c r="V390" i="7"/>
  <c r="W390" i="7"/>
  <c r="X390" i="7"/>
  <c r="Y390" i="7"/>
  <c r="Z390" i="7"/>
  <c r="U391" i="7"/>
  <c r="V391" i="7"/>
  <c r="W391" i="7"/>
  <c r="X391" i="7"/>
  <c r="Y391" i="7"/>
  <c r="Z391" i="7"/>
  <c r="U392" i="7"/>
  <c r="V392" i="7"/>
  <c r="W392" i="7"/>
  <c r="X392" i="7"/>
  <c r="Y392" i="7"/>
  <c r="Z392" i="7"/>
  <c r="U393" i="7"/>
  <c r="V393" i="7"/>
  <c r="W393" i="7"/>
  <c r="X393" i="7"/>
  <c r="Y393" i="7"/>
  <c r="Z393" i="7"/>
  <c r="U394" i="7"/>
  <c r="V394" i="7"/>
  <c r="W394" i="7"/>
  <c r="X394" i="7"/>
  <c r="Y394" i="7"/>
  <c r="Z394" i="7"/>
  <c r="U395" i="7"/>
  <c r="V395" i="7"/>
  <c r="W395" i="7"/>
  <c r="X395" i="7"/>
  <c r="Y395" i="7"/>
  <c r="Z395" i="7"/>
  <c r="U396" i="7"/>
  <c r="V396" i="7"/>
  <c r="W396" i="7"/>
  <c r="X396" i="7"/>
  <c r="Y396" i="7"/>
  <c r="Z396" i="7"/>
  <c r="U397" i="7"/>
  <c r="V397" i="7"/>
  <c r="W397" i="7"/>
  <c r="X397" i="7"/>
  <c r="Y397" i="7"/>
  <c r="Z397" i="7"/>
  <c r="U398" i="7"/>
  <c r="V398" i="7"/>
  <c r="W398" i="7"/>
  <c r="X398" i="7"/>
  <c r="Y398" i="7"/>
  <c r="Z398" i="7"/>
  <c r="U399" i="7"/>
  <c r="V399" i="7"/>
  <c r="W399" i="7"/>
  <c r="X399" i="7"/>
  <c r="Y399" i="7"/>
  <c r="Z399" i="7"/>
  <c r="U400" i="7"/>
  <c r="V400" i="7"/>
  <c r="W400" i="7"/>
  <c r="X400" i="7"/>
  <c r="Y400" i="7"/>
  <c r="Z400" i="7"/>
  <c r="U401" i="7"/>
  <c r="V401" i="7"/>
  <c r="W401" i="7"/>
  <c r="X401" i="7"/>
  <c r="Y401" i="7"/>
  <c r="Z401" i="7"/>
  <c r="U402" i="7"/>
  <c r="V402" i="7"/>
  <c r="W402" i="7"/>
  <c r="X402" i="7"/>
  <c r="Y402" i="7"/>
  <c r="Z402" i="7"/>
  <c r="U403" i="7"/>
  <c r="V403" i="7"/>
  <c r="W403" i="7"/>
  <c r="X403" i="7"/>
  <c r="Y403" i="7"/>
  <c r="Z403" i="7"/>
  <c r="U404" i="7"/>
  <c r="V404" i="7"/>
  <c r="W404" i="7"/>
  <c r="X404" i="7"/>
  <c r="Y404" i="7"/>
  <c r="Z404" i="7"/>
  <c r="U405" i="7"/>
  <c r="V405" i="7"/>
  <c r="W405" i="7"/>
  <c r="X405" i="7"/>
  <c r="Y405" i="7"/>
  <c r="Z405" i="7"/>
  <c r="U406" i="7"/>
  <c r="V406" i="7"/>
  <c r="W406" i="7"/>
  <c r="X406" i="7"/>
  <c r="Y406" i="7"/>
  <c r="Z406" i="7"/>
  <c r="U407" i="7"/>
  <c r="V407" i="7"/>
  <c r="W407" i="7"/>
  <c r="X407" i="7"/>
  <c r="Y407" i="7"/>
  <c r="Z407" i="7"/>
  <c r="U408" i="7"/>
  <c r="V408" i="7"/>
  <c r="W408" i="7"/>
  <c r="X408" i="7"/>
  <c r="Y408" i="7"/>
  <c r="Z408" i="7"/>
  <c r="U409" i="7"/>
  <c r="V409" i="7"/>
  <c r="W409" i="7"/>
  <c r="X409" i="7"/>
  <c r="Y409" i="7"/>
  <c r="Z409" i="7"/>
  <c r="U410" i="7"/>
  <c r="V410" i="7"/>
  <c r="W410" i="7"/>
  <c r="X410" i="7"/>
  <c r="Y410" i="7"/>
  <c r="Z410" i="7"/>
  <c r="U411" i="7"/>
  <c r="V411" i="7"/>
  <c r="W411" i="7"/>
  <c r="X411" i="7"/>
  <c r="Y411" i="7"/>
  <c r="Z411" i="7"/>
  <c r="U412" i="7"/>
  <c r="V412" i="7"/>
  <c r="W412" i="7"/>
  <c r="X412" i="7"/>
  <c r="Y412" i="7"/>
  <c r="Z412" i="7"/>
  <c r="U413" i="7"/>
  <c r="V413" i="7"/>
  <c r="W413" i="7"/>
  <c r="X413" i="7"/>
  <c r="Y413" i="7"/>
  <c r="Z413" i="7"/>
  <c r="U414" i="7"/>
  <c r="V414" i="7"/>
  <c r="W414" i="7"/>
  <c r="X414" i="7"/>
  <c r="Y414" i="7"/>
  <c r="Z414" i="7"/>
  <c r="U415" i="7"/>
  <c r="V415" i="7"/>
  <c r="W415" i="7"/>
  <c r="X415" i="7"/>
  <c r="Y415" i="7"/>
  <c r="Z415" i="7"/>
  <c r="U416" i="7"/>
  <c r="V416" i="7"/>
  <c r="W416" i="7"/>
  <c r="X416" i="7"/>
  <c r="Y416" i="7"/>
  <c r="Z416" i="7"/>
  <c r="U417" i="7"/>
  <c r="V417" i="7"/>
  <c r="W417" i="7"/>
  <c r="X417" i="7"/>
  <c r="Y417" i="7"/>
  <c r="Z417" i="7"/>
  <c r="U418" i="7"/>
  <c r="V418" i="7"/>
  <c r="W418" i="7"/>
  <c r="X418" i="7"/>
  <c r="Y418" i="7"/>
  <c r="Z418" i="7"/>
  <c r="U419" i="7"/>
  <c r="V419" i="7"/>
  <c r="W419" i="7"/>
  <c r="X419" i="7"/>
  <c r="Y419" i="7"/>
  <c r="Z419" i="7"/>
  <c r="U420" i="7"/>
  <c r="V420" i="7"/>
  <c r="W420" i="7"/>
  <c r="X420" i="7"/>
  <c r="Y420" i="7"/>
  <c r="Z420" i="7"/>
  <c r="U421" i="7"/>
  <c r="V421" i="7"/>
  <c r="W421" i="7"/>
  <c r="X421" i="7"/>
  <c r="Y421" i="7"/>
  <c r="Z421" i="7"/>
  <c r="U422" i="7"/>
  <c r="V422" i="7"/>
  <c r="W422" i="7"/>
  <c r="X422" i="7"/>
  <c r="Y422" i="7"/>
  <c r="Z422" i="7"/>
  <c r="U423" i="7"/>
  <c r="V423" i="7"/>
  <c r="W423" i="7"/>
  <c r="X423" i="7"/>
  <c r="Y423" i="7"/>
  <c r="Z423" i="7"/>
  <c r="U424" i="7"/>
  <c r="V424" i="7"/>
  <c r="W424" i="7"/>
  <c r="X424" i="7"/>
  <c r="Y424" i="7"/>
  <c r="Z424" i="7"/>
  <c r="U425" i="7"/>
  <c r="V425" i="7"/>
  <c r="W425" i="7"/>
  <c r="X425" i="7"/>
  <c r="Y425" i="7"/>
  <c r="Z425" i="7"/>
  <c r="U426" i="7"/>
  <c r="V426" i="7"/>
  <c r="W426" i="7"/>
  <c r="X426" i="7"/>
  <c r="Y426" i="7"/>
  <c r="Z426" i="7"/>
  <c r="U427" i="7"/>
  <c r="V427" i="7"/>
  <c r="W427" i="7"/>
  <c r="X427" i="7"/>
  <c r="Y427" i="7"/>
  <c r="Z427" i="7"/>
  <c r="U428" i="7"/>
  <c r="V428" i="7"/>
  <c r="W428" i="7"/>
  <c r="X428" i="7"/>
  <c r="Y428" i="7"/>
  <c r="Z428" i="7"/>
  <c r="U429" i="7"/>
  <c r="V429" i="7"/>
  <c r="W429" i="7"/>
  <c r="X429" i="7"/>
  <c r="Y429" i="7"/>
  <c r="Z429" i="7"/>
  <c r="U430" i="7"/>
  <c r="V430" i="7"/>
  <c r="W430" i="7"/>
  <c r="X430" i="7"/>
  <c r="Y430" i="7"/>
  <c r="Z430" i="7"/>
  <c r="U431" i="7"/>
  <c r="V431" i="7"/>
  <c r="W431" i="7"/>
  <c r="X431" i="7"/>
  <c r="Y431" i="7"/>
  <c r="Z431" i="7"/>
  <c r="U432" i="7"/>
  <c r="V432" i="7"/>
  <c r="W432" i="7"/>
  <c r="X432" i="7"/>
  <c r="Y432" i="7"/>
  <c r="Z432" i="7"/>
  <c r="U433" i="7"/>
  <c r="V433" i="7"/>
  <c r="W433" i="7"/>
  <c r="X433" i="7"/>
  <c r="Y433" i="7"/>
  <c r="Z433" i="7"/>
  <c r="U434" i="7"/>
  <c r="V434" i="7"/>
  <c r="W434" i="7"/>
  <c r="X434" i="7"/>
  <c r="Y434" i="7"/>
  <c r="Z434" i="7"/>
  <c r="U435" i="7"/>
  <c r="V435" i="7"/>
  <c r="W435" i="7"/>
  <c r="X435" i="7"/>
  <c r="Y435" i="7"/>
  <c r="Z435" i="7"/>
  <c r="U436" i="7"/>
  <c r="V436" i="7"/>
  <c r="W436" i="7"/>
  <c r="X436" i="7"/>
  <c r="Y436" i="7"/>
  <c r="Z436" i="7"/>
  <c r="U437" i="7"/>
  <c r="V437" i="7"/>
  <c r="W437" i="7"/>
  <c r="X437" i="7"/>
  <c r="Y437" i="7"/>
  <c r="Z437" i="7"/>
  <c r="U438" i="7"/>
  <c r="V438" i="7"/>
  <c r="W438" i="7"/>
  <c r="X438" i="7"/>
  <c r="Y438" i="7"/>
  <c r="Z438" i="7"/>
  <c r="U439" i="7"/>
  <c r="V439" i="7"/>
  <c r="W439" i="7"/>
  <c r="X439" i="7"/>
  <c r="Y439" i="7"/>
  <c r="Z439" i="7"/>
  <c r="U440" i="7"/>
  <c r="V440" i="7"/>
  <c r="W440" i="7"/>
  <c r="X440" i="7"/>
  <c r="Y440" i="7"/>
  <c r="Z440" i="7"/>
  <c r="U441" i="7"/>
  <c r="V441" i="7"/>
  <c r="W441" i="7"/>
  <c r="X441" i="7"/>
  <c r="Y441" i="7"/>
  <c r="Z441" i="7"/>
  <c r="U442" i="7"/>
  <c r="V442" i="7"/>
  <c r="W442" i="7"/>
  <c r="X442" i="7"/>
  <c r="Y442" i="7"/>
  <c r="Z442" i="7"/>
  <c r="U443" i="7"/>
  <c r="V443" i="7"/>
  <c r="W443" i="7"/>
  <c r="X443" i="7"/>
  <c r="Y443" i="7"/>
  <c r="Z443" i="7"/>
  <c r="U444" i="7"/>
  <c r="V444" i="7"/>
  <c r="W444" i="7"/>
  <c r="X444" i="7"/>
  <c r="Y444" i="7"/>
  <c r="Z444" i="7"/>
  <c r="U445" i="7"/>
  <c r="V445" i="7"/>
  <c r="W445" i="7"/>
  <c r="X445" i="7"/>
  <c r="Y445" i="7"/>
  <c r="Z445" i="7"/>
  <c r="U446" i="7"/>
  <c r="V446" i="7"/>
  <c r="W446" i="7"/>
  <c r="X446" i="7"/>
  <c r="Y446" i="7"/>
  <c r="Z446" i="7"/>
  <c r="U447" i="7"/>
  <c r="V447" i="7"/>
  <c r="W447" i="7"/>
  <c r="X447" i="7"/>
  <c r="Y447" i="7"/>
  <c r="Z447" i="7"/>
  <c r="U448" i="7"/>
  <c r="V448" i="7"/>
  <c r="W448" i="7"/>
  <c r="X448" i="7"/>
  <c r="Y448" i="7"/>
  <c r="Z448" i="7"/>
  <c r="U449" i="7"/>
  <c r="V449" i="7"/>
  <c r="W449" i="7"/>
  <c r="X449" i="7"/>
  <c r="Y449" i="7"/>
  <c r="Z449" i="7"/>
  <c r="U450" i="7"/>
  <c r="V450" i="7"/>
  <c r="W450" i="7"/>
  <c r="X450" i="7"/>
  <c r="Y450" i="7"/>
  <c r="Z450" i="7"/>
  <c r="U451" i="7"/>
  <c r="V451" i="7"/>
  <c r="W451" i="7"/>
  <c r="X451" i="7"/>
  <c r="Y451" i="7"/>
  <c r="Z451" i="7"/>
  <c r="U452" i="7"/>
  <c r="V452" i="7"/>
  <c r="W452" i="7"/>
  <c r="X452" i="7"/>
  <c r="Y452" i="7"/>
  <c r="Z452" i="7"/>
  <c r="U453" i="7"/>
  <c r="V453" i="7"/>
  <c r="W453" i="7"/>
  <c r="X453" i="7"/>
  <c r="Y453" i="7"/>
  <c r="Z453" i="7"/>
  <c r="U454" i="7"/>
  <c r="V454" i="7"/>
  <c r="W454" i="7"/>
  <c r="X454" i="7"/>
  <c r="Y454" i="7"/>
  <c r="Z454" i="7"/>
  <c r="U455" i="7"/>
  <c r="V455" i="7"/>
  <c r="W455" i="7"/>
  <c r="X455" i="7"/>
  <c r="Y455" i="7"/>
  <c r="Z455" i="7"/>
  <c r="U456" i="7"/>
  <c r="V456" i="7"/>
  <c r="W456" i="7"/>
  <c r="X456" i="7"/>
  <c r="Y456" i="7"/>
  <c r="Z456" i="7"/>
  <c r="U457" i="7"/>
  <c r="V457" i="7"/>
  <c r="W457" i="7"/>
  <c r="X457" i="7"/>
  <c r="Y457" i="7"/>
  <c r="Z457" i="7"/>
  <c r="U458" i="7"/>
  <c r="V458" i="7"/>
  <c r="W458" i="7"/>
  <c r="X458" i="7"/>
  <c r="Y458" i="7"/>
  <c r="Z458" i="7"/>
  <c r="U459" i="7"/>
  <c r="V459" i="7"/>
  <c r="W459" i="7"/>
  <c r="X459" i="7"/>
  <c r="Y459" i="7"/>
  <c r="Z459" i="7"/>
  <c r="U460" i="7"/>
  <c r="V460" i="7"/>
  <c r="W460" i="7"/>
  <c r="X460" i="7"/>
  <c r="Y460" i="7"/>
  <c r="Z460" i="7"/>
  <c r="U461" i="7"/>
  <c r="V461" i="7"/>
  <c r="W461" i="7"/>
  <c r="X461" i="7"/>
  <c r="Y461" i="7"/>
  <c r="Z461" i="7"/>
  <c r="U462" i="7"/>
  <c r="V462" i="7"/>
  <c r="W462" i="7"/>
  <c r="X462" i="7"/>
  <c r="Y462" i="7"/>
  <c r="Z462" i="7"/>
  <c r="U463" i="7"/>
  <c r="V463" i="7"/>
  <c r="W463" i="7"/>
  <c r="X463" i="7"/>
  <c r="Y463" i="7"/>
  <c r="Z463" i="7"/>
  <c r="U464" i="7"/>
  <c r="V464" i="7"/>
  <c r="W464" i="7"/>
  <c r="X464" i="7"/>
  <c r="Y464" i="7"/>
  <c r="Z464" i="7"/>
  <c r="U465" i="7"/>
  <c r="V465" i="7"/>
  <c r="W465" i="7"/>
  <c r="X465" i="7"/>
  <c r="Y465" i="7"/>
  <c r="Z465" i="7"/>
  <c r="U466" i="7"/>
  <c r="V466" i="7"/>
  <c r="W466" i="7"/>
  <c r="X466" i="7"/>
  <c r="Y466" i="7"/>
  <c r="Z466" i="7"/>
  <c r="U467" i="7"/>
  <c r="V467" i="7"/>
  <c r="W467" i="7"/>
  <c r="X467" i="7"/>
  <c r="Y467" i="7"/>
  <c r="Z467" i="7"/>
  <c r="U468" i="7"/>
  <c r="V468" i="7"/>
  <c r="W468" i="7"/>
  <c r="X468" i="7"/>
  <c r="Y468" i="7"/>
  <c r="Z468" i="7"/>
  <c r="U469" i="7"/>
  <c r="V469" i="7"/>
  <c r="W469" i="7"/>
  <c r="X469" i="7"/>
  <c r="Y469" i="7"/>
  <c r="Z469" i="7"/>
  <c r="U470" i="7"/>
  <c r="V470" i="7"/>
  <c r="W470" i="7"/>
  <c r="X470" i="7"/>
  <c r="Y470" i="7"/>
  <c r="Z470" i="7"/>
  <c r="U471" i="7"/>
  <c r="V471" i="7"/>
  <c r="W471" i="7"/>
  <c r="X471" i="7"/>
  <c r="Y471" i="7"/>
  <c r="Z471" i="7"/>
  <c r="U472" i="7"/>
  <c r="V472" i="7"/>
  <c r="W472" i="7"/>
  <c r="X472" i="7"/>
  <c r="Y472" i="7"/>
  <c r="Z472" i="7"/>
  <c r="U473" i="7"/>
  <c r="V473" i="7"/>
  <c r="W473" i="7"/>
  <c r="X473" i="7"/>
  <c r="Y473" i="7"/>
  <c r="Z473" i="7"/>
  <c r="U474" i="7"/>
  <c r="V474" i="7"/>
  <c r="W474" i="7"/>
  <c r="X474" i="7"/>
  <c r="Y474" i="7"/>
  <c r="Z474" i="7"/>
  <c r="U475" i="7"/>
  <c r="V475" i="7"/>
  <c r="W475" i="7"/>
  <c r="X475" i="7"/>
  <c r="Y475" i="7"/>
  <c r="Z475" i="7"/>
  <c r="U476" i="7"/>
  <c r="V476" i="7"/>
  <c r="W476" i="7"/>
  <c r="X476" i="7"/>
  <c r="Y476" i="7"/>
  <c r="Z476" i="7"/>
  <c r="U477" i="7"/>
  <c r="V477" i="7"/>
  <c r="W477" i="7"/>
  <c r="X477" i="7"/>
  <c r="Y477" i="7"/>
  <c r="Z477" i="7"/>
  <c r="U478" i="7"/>
  <c r="V478" i="7"/>
  <c r="W478" i="7"/>
  <c r="X478" i="7"/>
  <c r="Y478" i="7"/>
  <c r="Z478" i="7"/>
  <c r="U479" i="7"/>
  <c r="V479" i="7"/>
  <c r="W479" i="7"/>
  <c r="X479" i="7"/>
  <c r="Y479" i="7"/>
  <c r="Z479" i="7"/>
  <c r="U480" i="7"/>
  <c r="V480" i="7"/>
  <c r="W480" i="7"/>
  <c r="X480" i="7"/>
  <c r="Y480" i="7"/>
  <c r="Z480" i="7"/>
  <c r="U481" i="7"/>
  <c r="V481" i="7"/>
  <c r="W481" i="7"/>
  <c r="X481" i="7"/>
  <c r="Y481" i="7"/>
  <c r="Z481" i="7"/>
  <c r="U482" i="7"/>
  <c r="V482" i="7"/>
  <c r="W482" i="7"/>
  <c r="X482" i="7"/>
  <c r="Y482" i="7"/>
  <c r="Z482" i="7"/>
  <c r="U483" i="7"/>
  <c r="V483" i="7"/>
  <c r="W483" i="7"/>
  <c r="X483" i="7"/>
  <c r="Y483" i="7"/>
  <c r="Z483" i="7"/>
  <c r="U484" i="7"/>
  <c r="V484" i="7"/>
  <c r="W484" i="7"/>
  <c r="X484" i="7"/>
  <c r="Y484" i="7"/>
  <c r="Z484" i="7"/>
  <c r="U485" i="7"/>
  <c r="V485" i="7"/>
  <c r="W485" i="7"/>
  <c r="X485" i="7"/>
  <c r="Y485" i="7"/>
  <c r="Z485" i="7"/>
  <c r="U486" i="7"/>
  <c r="V486" i="7"/>
  <c r="W486" i="7"/>
  <c r="X486" i="7"/>
  <c r="Y486" i="7"/>
  <c r="Z486" i="7"/>
  <c r="U487" i="7"/>
  <c r="V487" i="7"/>
  <c r="W487" i="7"/>
  <c r="X487" i="7"/>
  <c r="Y487" i="7"/>
  <c r="Z487" i="7"/>
  <c r="U488" i="7"/>
  <c r="V488" i="7"/>
  <c r="W488" i="7"/>
  <c r="X488" i="7"/>
  <c r="Y488" i="7"/>
  <c r="Z488" i="7"/>
  <c r="U489" i="7"/>
  <c r="V489" i="7"/>
  <c r="W489" i="7"/>
  <c r="X489" i="7"/>
  <c r="Y489" i="7"/>
  <c r="Z489" i="7"/>
  <c r="U490" i="7"/>
  <c r="V490" i="7"/>
  <c r="W490" i="7"/>
  <c r="X490" i="7"/>
  <c r="Y490" i="7"/>
  <c r="Z490" i="7"/>
  <c r="U491" i="7"/>
  <c r="V491" i="7"/>
  <c r="W491" i="7"/>
  <c r="X491" i="7"/>
  <c r="Y491" i="7"/>
  <c r="Z491" i="7"/>
  <c r="U492" i="7"/>
  <c r="V492" i="7"/>
  <c r="W492" i="7"/>
  <c r="X492" i="7"/>
  <c r="Y492" i="7"/>
  <c r="Z492" i="7"/>
  <c r="U493" i="7"/>
  <c r="V493" i="7"/>
  <c r="W493" i="7"/>
  <c r="X493" i="7"/>
  <c r="Y493" i="7"/>
  <c r="Z493" i="7"/>
  <c r="U494" i="7"/>
  <c r="V494" i="7"/>
  <c r="W494" i="7"/>
  <c r="X494" i="7"/>
  <c r="Y494" i="7"/>
  <c r="Z494" i="7"/>
  <c r="U495" i="7"/>
  <c r="V495" i="7"/>
  <c r="W495" i="7"/>
  <c r="X495" i="7"/>
  <c r="Y495" i="7"/>
  <c r="Z495" i="7"/>
  <c r="U496" i="7"/>
  <c r="V496" i="7"/>
  <c r="W496" i="7"/>
  <c r="X496" i="7"/>
  <c r="Y496" i="7"/>
  <c r="Z496" i="7"/>
  <c r="U497" i="7"/>
  <c r="V497" i="7"/>
  <c r="W497" i="7"/>
  <c r="X497" i="7"/>
  <c r="Y497" i="7"/>
  <c r="Z497" i="7"/>
  <c r="U498" i="7"/>
  <c r="V498" i="7"/>
  <c r="W498" i="7"/>
  <c r="X498" i="7"/>
  <c r="Y498" i="7"/>
  <c r="Z498" i="7"/>
  <c r="U499" i="7"/>
  <c r="V499" i="7"/>
  <c r="W499" i="7"/>
  <c r="X499" i="7"/>
  <c r="Y499" i="7"/>
  <c r="Z499" i="7"/>
  <c r="U500" i="7"/>
  <c r="V500" i="7"/>
  <c r="W500" i="7"/>
  <c r="X500" i="7"/>
  <c r="Y500" i="7"/>
  <c r="Z500" i="7"/>
  <c r="U501" i="7"/>
  <c r="V501" i="7"/>
  <c r="W501" i="7"/>
  <c r="X501" i="7"/>
  <c r="Y501" i="7"/>
  <c r="Z501" i="7"/>
  <c r="U502" i="7"/>
  <c r="V502" i="7"/>
  <c r="W502" i="7"/>
  <c r="X502" i="7"/>
  <c r="Y502" i="7"/>
  <c r="Z502" i="7"/>
  <c r="U503" i="7"/>
  <c r="V503" i="7"/>
  <c r="W503" i="7"/>
  <c r="X503" i="7"/>
  <c r="Y503" i="7"/>
  <c r="Z503" i="7"/>
  <c r="U504" i="7"/>
  <c r="V504" i="7"/>
  <c r="W504" i="7"/>
  <c r="X504" i="7"/>
  <c r="Y504" i="7"/>
  <c r="Z504" i="7"/>
  <c r="U505" i="7"/>
  <c r="V505" i="7"/>
  <c r="W505" i="7"/>
  <c r="X505" i="7"/>
  <c r="Y505" i="7"/>
  <c r="Z505" i="7"/>
  <c r="U506" i="7"/>
  <c r="V506" i="7"/>
  <c r="W506" i="7"/>
  <c r="X506" i="7"/>
  <c r="Y506" i="7"/>
  <c r="Z506" i="7"/>
  <c r="U507" i="7"/>
  <c r="V507" i="7"/>
  <c r="W507" i="7"/>
  <c r="X507" i="7"/>
  <c r="Y507" i="7"/>
  <c r="Z507" i="7"/>
  <c r="U508" i="7"/>
  <c r="V508" i="7"/>
  <c r="W508" i="7"/>
  <c r="X508" i="7"/>
  <c r="Y508" i="7"/>
  <c r="Z508" i="7"/>
  <c r="U509" i="7"/>
  <c r="V509" i="7"/>
  <c r="W509" i="7"/>
  <c r="X509" i="7"/>
  <c r="Y509" i="7"/>
  <c r="Z509" i="7"/>
  <c r="U510" i="7"/>
  <c r="V510" i="7"/>
  <c r="W510" i="7"/>
  <c r="X510" i="7"/>
  <c r="Y510" i="7"/>
  <c r="Z510" i="7"/>
  <c r="U511" i="7"/>
  <c r="V511" i="7"/>
  <c r="W511" i="7"/>
  <c r="X511" i="7"/>
  <c r="Y511" i="7"/>
  <c r="Z511" i="7"/>
  <c r="Z12" i="7"/>
  <c r="Y12" i="7"/>
  <c r="X12" i="7"/>
  <c r="W12" i="7"/>
  <c r="V12" i="7"/>
  <c r="U12" i="7"/>
  <c r="AB13" i="7"/>
  <c r="AB14" i="7"/>
  <c r="AB15"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52" i="7"/>
  <c r="AB53" i="7"/>
  <c r="AB54" i="7"/>
  <c r="AB55" i="7"/>
  <c r="AB56" i="7"/>
  <c r="AB57" i="7"/>
  <c r="AB58" i="7"/>
  <c r="AB59" i="7"/>
  <c r="AB60" i="7"/>
  <c r="AB61" i="7"/>
  <c r="AB62" i="7"/>
  <c r="AB63" i="7"/>
  <c r="AB64" i="7"/>
  <c r="AB65" i="7"/>
  <c r="AB66" i="7"/>
  <c r="AB67" i="7"/>
  <c r="AB68" i="7"/>
  <c r="AB69" i="7"/>
  <c r="AB70" i="7"/>
  <c r="AB71" i="7"/>
  <c r="AB72" i="7"/>
  <c r="AB73" i="7"/>
  <c r="AB74" i="7"/>
  <c r="AB75" i="7"/>
  <c r="AB76" i="7"/>
  <c r="AB77" i="7"/>
  <c r="AB78" i="7"/>
  <c r="AB79" i="7"/>
  <c r="AB80" i="7"/>
  <c r="AB81" i="7"/>
  <c r="AB82" i="7"/>
  <c r="AB83" i="7"/>
  <c r="AB84" i="7"/>
  <c r="AB85" i="7"/>
  <c r="AB86" i="7"/>
  <c r="AB87" i="7"/>
  <c r="AB88" i="7"/>
  <c r="AB89" i="7"/>
  <c r="AB90" i="7"/>
  <c r="AB91" i="7"/>
  <c r="AB92" i="7"/>
  <c r="AB93" i="7"/>
  <c r="AB94" i="7"/>
  <c r="AB95" i="7"/>
  <c r="AB96" i="7"/>
  <c r="AB97" i="7"/>
  <c r="AB98" i="7"/>
  <c r="AB99" i="7"/>
  <c r="AB100" i="7"/>
  <c r="AB101" i="7"/>
  <c r="AB102" i="7"/>
  <c r="AB103" i="7"/>
  <c r="AB104" i="7"/>
  <c r="AB105" i="7"/>
  <c r="AB106" i="7"/>
  <c r="AB107" i="7"/>
  <c r="AB108" i="7"/>
  <c r="AB109" i="7"/>
  <c r="AB110" i="7"/>
  <c r="AB111" i="7"/>
  <c r="AB112" i="7"/>
  <c r="AB113" i="7"/>
  <c r="AB114" i="7"/>
  <c r="AB115" i="7"/>
  <c r="AB116" i="7"/>
  <c r="AB117" i="7"/>
  <c r="AB118" i="7"/>
  <c r="AB119" i="7"/>
  <c r="AB120" i="7"/>
  <c r="AB121" i="7"/>
  <c r="AB122" i="7"/>
  <c r="AB123" i="7"/>
  <c r="AB124" i="7"/>
  <c r="AB125" i="7"/>
  <c r="AB126" i="7"/>
  <c r="AB127" i="7"/>
  <c r="AB128" i="7"/>
  <c r="AB129" i="7"/>
  <c r="AB130" i="7"/>
  <c r="AB131" i="7"/>
  <c r="AB132" i="7"/>
  <c r="AB133" i="7"/>
  <c r="AB134" i="7"/>
  <c r="AB135" i="7"/>
  <c r="AB136" i="7"/>
  <c r="AB137" i="7"/>
  <c r="AB138" i="7"/>
  <c r="AB139" i="7"/>
  <c r="AB140" i="7"/>
  <c r="AB141" i="7"/>
  <c r="AB142" i="7"/>
  <c r="AB143" i="7"/>
  <c r="AB144" i="7"/>
  <c r="AB145" i="7"/>
  <c r="AB146" i="7"/>
  <c r="AB147" i="7"/>
  <c r="AB148" i="7"/>
  <c r="AB149" i="7"/>
  <c r="AB150" i="7"/>
  <c r="AB151" i="7"/>
  <c r="AB152" i="7"/>
  <c r="AB153" i="7"/>
  <c r="AB154" i="7"/>
  <c r="AB155" i="7"/>
  <c r="AB156" i="7"/>
  <c r="AB157" i="7"/>
  <c r="AB158" i="7"/>
  <c r="AB159" i="7"/>
  <c r="AB160" i="7"/>
  <c r="AB161" i="7"/>
  <c r="AB162" i="7"/>
  <c r="AB163" i="7"/>
  <c r="AB164" i="7"/>
  <c r="AB165" i="7"/>
  <c r="AB166" i="7"/>
  <c r="AB167" i="7"/>
  <c r="AB168" i="7"/>
  <c r="AB169" i="7"/>
  <c r="AB170" i="7"/>
  <c r="AB171" i="7"/>
  <c r="AB172" i="7"/>
  <c r="AB173" i="7"/>
  <c r="AB174" i="7"/>
  <c r="AB175" i="7"/>
  <c r="AB176" i="7"/>
  <c r="AB177" i="7"/>
  <c r="AB178" i="7"/>
  <c r="AB179" i="7"/>
  <c r="AB180" i="7"/>
  <c r="AB181" i="7"/>
  <c r="AB182" i="7"/>
  <c r="AB183" i="7"/>
  <c r="AB184" i="7"/>
  <c r="AB185" i="7"/>
  <c r="AB186" i="7"/>
  <c r="AB187" i="7"/>
  <c r="AB188" i="7"/>
  <c r="AB189" i="7"/>
  <c r="AB190" i="7"/>
  <c r="AB191" i="7"/>
  <c r="AB192" i="7"/>
  <c r="AB193" i="7"/>
  <c r="AB194" i="7"/>
  <c r="AB195" i="7"/>
  <c r="AB196" i="7"/>
  <c r="AB197" i="7"/>
  <c r="AB198" i="7"/>
  <c r="AB199" i="7"/>
  <c r="AB200" i="7"/>
  <c r="AB201" i="7"/>
  <c r="AB202" i="7"/>
  <c r="AB203" i="7"/>
  <c r="AB204" i="7"/>
  <c r="AB205" i="7"/>
  <c r="AB206" i="7"/>
  <c r="AB207" i="7"/>
  <c r="AB208" i="7"/>
  <c r="AB209" i="7"/>
  <c r="AB210" i="7"/>
  <c r="AB211" i="7"/>
  <c r="AB212" i="7"/>
  <c r="AB213" i="7"/>
  <c r="AB214" i="7"/>
  <c r="AB215" i="7"/>
  <c r="AB216" i="7"/>
  <c r="AB217" i="7"/>
  <c r="AB218" i="7"/>
  <c r="AB219" i="7"/>
  <c r="AB220" i="7"/>
  <c r="AB221" i="7"/>
  <c r="AB222" i="7"/>
  <c r="AB223" i="7"/>
  <c r="AB224" i="7"/>
  <c r="AB225" i="7"/>
  <c r="AB226" i="7"/>
  <c r="AB227" i="7"/>
  <c r="AB228" i="7"/>
  <c r="AB229" i="7"/>
  <c r="AB230" i="7"/>
  <c r="AB231" i="7"/>
  <c r="AB232" i="7"/>
  <c r="AB233" i="7"/>
  <c r="AB234" i="7"/>
  <c r="AB235" i="7"/>
  <c r="AB236" i="7"/>
  <c r="AB237" i="7"/>
  <c r="AB238" i="7"/>
  <c r="AB239" i="7"/>
  <c r="AB240" i="7"/>
  <c r="AB241" i="7"/>
  <c r="AB242" i="7"/>
  <c r="AB243" i="7"/>
  <c r="AB244" i="7"/>
  <c r="AB245" i="7"/>
  <c r="AB246" i="7"/>
  <c r="AB247" i="7"/>
  <c r="AB248" i="7"/>
  <c r="AB249" i="7"/>
  <c r="AB250" i="7"/>
  <c r="AB251" i="7"/>
  <c r="AB252" i="7"/>
  <c r="AB253" i="7"/>
  <c r="AB254" i="7"/>
  <c r="AB255" i="7"/>
  <c r="AB256" i="7"/>
  <c r="AB257" i="7"/>
  <c r="AB258" i="7"/>
  <c r="AB259" i="7"/>
  <c r="AB260" i="7"/>
  <c r="AB261" i="7"/>
  <c r="AB262" i="7"/>
  <c r="AB263" i="7"/>
  <c r="AB264" i="7"/>
  <c r="AB265" i="7"/>
  <c r="AB266" i="7"/>
  <c r="AB267" i="7"/>
  <c r="AB268" i="7"/>
  <c r="AB269" i="7"/>
  <c r="AB270" i="7"/>
  <c r="AB271" i="7"/>
  <c r="AB272" i="7"/>
  <c r="AB273" i="7"/>
  <c r="AB274" i="7"/>
  <c r="AB275" i="7"/>
  <c r="AB276" i="7"/>
  <c r="AB277" i="7"/>
  <c r="AB278" i="7"/>
  <c r="AB279" i="7"/>
  <c r="AB280" i="7"/>
  <c r="AB281" i="7"/>
  <c r="AB282" i="7"/>
  <c r="AB283" i="7"/>
  <c r="AB284" i="7"/>
  <c r="AB285" i="7"/>
  <c r="AB286" i="7"/>
  <c r="AB287" i="7"/>
  <c r="AB288" i="7"/>
  <c r="AB289" i="7"/>
  <c r="AB290" i="7"/>
  <c r="AB291" i="7"/>
  <c r="AB292" i="7"/>
  <c r="AB293" i="7"/>
  <c r="AB294" i="7"/>
  <c r="AB295" i="7"/>
  <c r="AB296" i="7"/>
  <c r="AB297" i="7"/>
  <c r="AB298" i="7"/>
  <c r="AB299" i="7"/>
  <c r="AB300" i="7"/>
  <c r="AB301" i="7"/>
  <c r="AB302" i="7"/>
  <c r="AB303" i="7"/>
  <c r="AB304" i="7"/>
  <c r="AB305" i="7"/>
  <c r="AB306" i="7"/>
  <c r="AB307" i="7"/>
  <c r="AB308" i="7"/>
  <c r="AB309" i="7"/>
  <c r="AB310" i="7"/>
  <c r="AB311" i="7"/>
  <c r="AB312" i="7"/>
  <c r="AB313" i="7"/>
  <c r="AB314" i="7"/>
  <c r="AB315" i="7"/>
  <c r="AB316" i="7"/>
  <c r="AB317" i="7"/>
  <c r="AB318" i="7"/>
  <c r="AB319" i="7"/>
  <c r="AB320" i="7"/>
  <c r="AB321" i="7"/>
  <c r="AB322" i="7"/>
  <c r="AB323" i="7"/>
  <c r="AB324" i="7"/>
  <c r="AB325" i="7"/>
  <c r="AB326" i="7"/>
  <c r="AB327" i="7"/>
  <c r="AB328" i="7"/>
  <c r="AB329" i="7"/>
  <c r="AB330" i="7"/>
  <c r="AB331" i="7"/>
  <c r="AB332" i="7"/>
  <c r="AB333" i="7"/>
  <c r="AB334" i="7"/>
  <c r="AB335" i="7"/>
  <c r="AB336" i="7"/>
  <c r="AB337" i="7"/>
  <c r="AB338" i="7"/>
  <c r="AB339" i="7"/>
  <c r="AB340" i="7"/>
  <c r="AB341" i="7"/>
  <c r="AB342" i="7"/>
  <c r="AB343" i="7"/>
  <c r="AB344" i="7"/>
  <c r="AB345" i="7"/>
  <c r="AB346" i="7"/>
  <c r="AB347" i="7"/>
  <c r="AB348" i="7"/>
  <c r="AB349" i="7"/>
  <c r="AB350" i="7"/>
  <c r="AB351" i="7"/>
  <c r="AB352" i="7"/>
  <c r="AB353" i="7"/>
  <c r="AB354" i="7"/>
  <c r="AB355" i="7"/>
  <c r="AB356" i="7"/>
  <c r="AB357" i="7"/>
  <c r="AB358" i="7"/>
  <c r="AB359" i="7"/>
  <c r="AB360" i="7"/>
  <c r="AB361" i="7"/>
  <c r="AB362" i="7"/>
  <c r="AB363" i="7"/>
  <c r="AB364" i="7"/>
  <c r="AB365" i="7"/>
  <c r="AB366" i="7"/>
  <c r="AB367" i="7"/>
  <c r="AB368" i="7"/>
  <c r="AB369" i="7"/>
  <c r="AB370" i="7"/>
  <c r="AB371" i="7"/>
  <c r="AB372" i="7"/>
  <c r="AB373" i="7"/>
  <c r="AB374" i="7"/>
  <c r="AB375" i="7"/>
  <c r="AB376" i="7"/>
  <c r="AB377" i="7"/>
  <c r="AB378" i="7"/>
  <c r="AB379" i="7"/>
  <c r="AB380" i="7"/>
  <c r="AB381" i="7"/>
  <c r="AB382" i="7"/>
  <c r="AB383" i="7"/>
  <c r="AB384" i="7"/>
  <c r="AB385" i="7"/>
  <c r="AB386" i="7"/>
  <c r="AB387" i="7"/>
  <c r="AB388" i="7"/>
  <c r="AB389" i="7"/>
  <c r="AB390" i="7"/>
  <c r="AB391" i="7"/>
  <c r="AB392" i="7"/>
  <c r="AB393" i="7"/>
  <c r="AB394" i="7"/>
  <c r="AB395" i="7"/>
  <c r="AB396" i="7"/>
  <c r="AB397" i="7"/>
  <c r="AB398" i="7"/>
  <c r="AB399" i="7"/>
  <c r="AB400" i="7"/>
  <c r="AB401" i="7"/>
  <c r="AB402" i="7"/>
  <c r="AB403" i="7"/>
  <c r="AB404" i="7"/>
  <c r="AB405" i="7"/>
  <c r="AB406" i="7"/>
  <c r="AB407" i="7"/>
  <c r="AB408" i="7"/>
  <c r="AB409" i="7"/>
  <c r="AB410" i="7"/>
  <c r="AB411" i="7"/>
  <c r="AB412" i="7"/>
  <c r="AB413" i="7"/>
  <c r="AB414" i="7"/>
  <c r="AB415" i="7"/>
  <c r="AB416" i="7"/>
  <c r="AB417" i="7"/>
  <c r="AB418" i="7"/>
  <c r="AB419" i="7"/>
  <c r="AB420" i="7"/>
  <c r="AB421" i="7"/>
  <c r="AB422" i="7"/>
  <c r="AB423" i="7"/>
  <c r="AB424" i="7"/>
  <c r="AB425" i="7"/>
  <c r="AB426" i="7"/>
  <c r="AB427" i="7"/>
  <c r="AB428" i="7"/>
  <c r="AB429" i="7"/>
  <c r="AB430" i="7"/>
  <c r="AB431" i="7"/>
  <c r="AB432" i="7"/>
  <c r="AB433" i="7"/>
  <c r="AB434" i="7"/>
  <c r="AB435" i="7"/>
  <c r="AB436" i="7"/>
  <c r="AB437" i="7"/>
  <c r="AB438" i="7"/>
  <c r="AB439" i="7"/>
  <c r="AB440" i="7"/>
  <c r="AB441" i="7"/>
  <c r="AB442" i="7"/>
  <c r="AB443" i="7"/>
  <c r="AB444" i="7"/>
  <c r="AB445" i="7"/>
  <c r="AB446" i="7"/>
  <c r="AB447" i="7"/>
  <c r="AB448" i="7"/>
  <c r="AB449" i="7"/>
  <c r="AB450" i="7"/>
  <c r="AB451" i="7"/>
  <c r="AB452" i="7"/>
  <c r="AB453" i="7"/>
  <c r="AB454" i="7"/>
  <c r="AB455" i="7"/>
  <c r="AB456" i="7"/>
  <c r="AB457" i="7"/>
  <c r="AB458" i="7"/>
  <c r="AB459" i="7"/>
  <c r="AB460" i="7"/>
  <c r="AB461" i="7"/>
  <c r="AB462" i="7"/>
  <c r="AB463" i="7"/>
  <c r="AB464" i="7"/>
  <c r="AB465" i="7"/>
  <c r="AB466" i="7"/>
  <c r="AB467" i="7"/>
  <c r="AB468" i="7"/>
  <c r="AB469" i="7"/>
  <c r="AB470" i="7"/>
  <c r="AB471" i="7"/>
  <c r="AB472" i="7"/>
  <c r="AB473" i="7"/>
  <c r="AB474" i="7"/>
  <c r="AB475" i="7"/>
  <c r="AB476" i="7"/>
  <c r="AB477" i="7"/>
  <c r="AB478" i="7"/>
  <c r="AB479" i="7"/>
  <c r="AB480" i="7"/>
  <c r="AB481" i="7"/>
  <c r="AB482" i="7"/>
  <c r="AB483" i="7"/>
  <c r="AB484" i="7"/>
  <c r="AB485" i="7"/>
  <c r="AB486" i="7"/>
  <c r="AB487" i="7"/>
  <c r="AB488" i="7"/>
  <c r="AB489" i="7"/>
  <c r="AB490" i="7"/>
  <c r="AB491" i="7"/>
  <c r="AB492" i="7"/>
  <c r="AB493" i="7"/>
  <c r="AB494" i="7"/>
  <c r="AB495" i="7"/>
  <c r="AB496" i="7"/>
  <c r="AB497" i="7"/>
  <c r="AB498" i="7"/>
  <c r="AB499" i="7"/>
  <c r="AB500" i="7"/>
  <c r="AB501" i="7"/>
  <c r="AB502" i="7"/>
  <c r="AB503" i="7"/>
  <c r="AB504" i="7"/>
  <c r="AB505" i="7"/>
  <c r="AB506" i="7"/>
  <c r="AB507" i="7"/>
  <c r="AB508" i="7"/>
  <c r="AB509" i="7"/>
  <c r="AB510" i="7"/>
  <c r="AB511" i="7"/>
  <c r="AB12" i="7"/>
  <c r="AT13" i="7"/>
  <c r="AT14" i="7"/>
  <c r="AT15" i="7"/>
  <c r="AT16" i="7"/>
  <c r="AT17" i="7"/>
  <c r="AT18" i="7"/>
  <c r="AT19" i="7"/>
  <c r="AT20" i="7"/>
  <c r="AT21" i="7"/>
  <c r="AT22" i="7"/>
  <c r="AT23" i="7"/>
  <c r="AT24" i="7"/>
  <c r="AT25" i="7"/>
  <c r="AT26" i="7"/>
  <c r="AT27" i="7"/>
  <c r="AT28" i="7"/>
  <c r="AT29" i="7"/>
  <c r="AT30" i="7"/>
  <c r="AT31" i="7"/>
  <c r="AT32" i="7"/>
  <c r="AT33" i="7"/>
  <c r="AT34" i="7"/>
  <c r="AT35" i="7"/>
  <c r="AT36" i="7"/>
  <c r="AT37" i="7"/>
  <c r="AT38" i="7"/>
  <c r="AT39" i="7"/>
  <c r="AT40" i="7"/>
  <c r="AT41" i="7"/>
  <c r="AT42" i="7"/>
  <c r="AT43" i="7"/>
  <c r="AT44" i="7"/>
  <c r="AT45" i="7"/>
  <c r="AT46" i="7"/>
  <c r="AT47" i="7"/>
  <c r="AT48" i="7"/>
  <c r="AT49" i="7"/>
  <c r="AT50" i="7"/>
  <c r="AT51" i="7"/>
  <c r="AT52" i="7"/>
  <c r="AT53" i="7"/>
  <c r="AT54" i="7"/>
  <c r="AT55" i="7"/>
  <c r="AT56" i="7"/>
  <c r="AT57" i="7"/>
  <c r="AT58" i="7"/>
  <c r="AT59" i="7"/>
  <c r="AT60" i="7"/>
  <c r="AT61" i="7"/>
  <c r="AT62" i="7"/>
  <c r="AT63" i="7"/>
  <c r="AT64" i="7"/>
  <c r="AT65" i="7"/>
  <c r="AT66" i="7"/>
  <c r="AT67" i="7"/>
  <c r="AT68" i="7"/>
  <c r="AT69" i="7"/>
  <c r="AT70" i="7"/>
  <c r="AT71" i="7"/>
  <c r="AT72" i="7"/>
  <c r="AT73" i="7"/>
  <c r="AT74" i="7"/>
  <c r="AT75" i="7"/>
  <c r="AT76" i="7"/>
  <c r="AT77" i="7"/>
  <c r="AT78" i="7"/>
  <c r="AT79" i="7"/>
  <c r="AT80" i="7"/>
  <c r="AT81" i="7"/>
  <c r="AT82" i="7"/>
  <c r="AT83" i="7"/>
  <c r="AT84" i="7"/>
  <c r="AT85" i="7"/>
  <c r="AT86" i="7"/>
  <c r="AT87" i="7"/>
  <c r="AT88" i="7"/>
  <c r="AT89" i="7"/>
  <c r="AT90" i="7"/>
  <c r="AT91" i="7"/>
  <c r="AT92" i="7"/>
  <c r="AT93" i="7"/>
  <c r="AT94" i="7"/>
  <c r="AT95" i="7"/>
  <c r="AT96" i="7"/>
  <c r="AT97" i="7"/>
  <c r="AT98" i="7"/>
  <c r="AT99" i="7"/>
  <c r="AT100" i="7"/>
  <c r="AT101" i="7"/>
  <c r="AT102" i="7"/>
  <c r="AT103" i="7"/>
  <c r="AT104" i="7"/>
  <c r="AT105" i="7"/>
  <c r="AT106" i="7"/>
  <c r="AT107" i="7"/>
  <c r="AT108" i="7"/>
  <c r="AT109" i="7"/>
  <c r="AT110" i="7"/>
  <c r="AT111" i="7"/>
  <c r="AT112" i="7"/>
  <c r="AT113" i="7"/>
  <c r="AT114" i="7"/>
  <c r="AT115" i="7"/>
  <c r="AT116" i="7"/>
  <c r="AT117" i="7"/>
  <c r="AT118" i="7"/>
  <c r="AT119" i="7"/>
  <c r="AT120" i="7"/>
  <c r="AT121" i="7"/>
  <c r="AT122" i="7"/>
  <c r="AT123" i="7"/>
  <c r="AT124" i="7"/>
  <c r="AT125" i="7"/>
  <c r="AT126" i="7"/>
  <c r="AT127" i="7"/>
  <c r="AT128" i="7"/>
  <c r="AT129" i="7"/>
  <c r="AT130" i="7"/>
  <c r="AT131" i="7"/>
  <c r="AT132" i="7"/>
  <c r="AT133" i="7"/>
  <c r="AT134" i="7"/>
  <c r="AT135" i="7"/>
  <c r="AT136" i="7"/>
  <c r="AT137" i="7"/>
  <c r="AT138" i="7"/>
  <c r="AT139" i="7"/>
  <c r="AT140" i="7"/>
  <c r="AT141" i="7"/>
  <c r="AT142" i="7"/>
  <c r="AT143" i="7"/>
  <c r="AT144" i="7"/>
  <c r="AT145" i="7"/>
  <c r="AT146" i="7"/>
  <c r="AT147" i="7"/>
  <c r="AT148" i="7"/>
  <c r="AT149" i="7"/>
  <c r="AT150" i="7"/>
  <c r="AT151" i="7"/>
  <c r="AT152" i="7"/>
  <c r="AT153" i="7"/>
  <c r="AT154" i="7"/>
  <c r="AT155" i="7"/>
  <c r="AT156" i="7"/>
  <c r="AT157" i="7"/>
  <c r="AT158" i="7"/>
  <c r="AT159" i="7"/>
  <c r="AT160" i="7"/>
  <c r="AT161" i="7"/>
  <c r="AT162" i="7"/>
  <c r="AT163" i="7"/>
  <c r="AT164" i="7"/>
  <c r="AT165" i="7"/>
  <c r="AT166" i="7"/>
  <c r="AT167" i="7"/>
  <c r="AT168" i="7"/>
  <c r="AT169" i="7"/>
  <c r="AT170" i="7"/>
  <c r="AT171" i="7"/>
  <c r="AT172" i="7"/>
  <c r="AT173" i="7"/>
  <c r="AT174" i="7"/>
  <c r="AT175" i="7"/>
  <c r="AT176" i="7"/>
  <c r="AT177" i="7"/>
  <c r="AT178" i="7"/>
  <c r="AT179" i="7"/>
  <c r="AT180" i="7"/>
  <c r="AT181" i="7"/>
  <c r="AT182" i="7"/>
  <c r="AT183" i="7"/>
  <c r="AT184" i="7"/>
  <c r="AT185" i="7"/>
  <c r="AT186" i="7"/>
  <c r="AT187" i="7"/>
  <c r="AT188" i="7"/>
  <c r="AT189" i="7"/>
  <c r="AT190" i="7"/>
  <c r="AT191" i="7"/>
  <c r="AT192" i="7"/>
  <c r="AT193" i="7"/>
  <c r="AT194" i="7"/>
  <c r="AT195" i="7"/>
  <c r="AT196" i="7"/>
  <c r="AT197" i="7"/>
  <c r="AT198" i="7"/>
  <c r="AT199" i="7"/>
  <c r="AT200" i="7"/>
  <c r="AT201" i="7"/>
  <c r="AT202" i="7"/>
  <c r="AT203" i="7"/>
  <c r="AT204" i="7"/>
  <c r="AT205" i="7"/>
  <c r="AT206" i="7"/>
  <c r="AT207" i="7"/>
  <c r="AT208" i="7"/>
  <c r="AT209" i="7"/>
  <c r="AT210" i="7"/>
  <c r="AT211" i="7"/>
  <c r="AT212" i="7"/>
  <c r="AT213" i="7"/>
  <c r="AT214" i="7"/>
  <c r="AT215" i="7"/>
  <c r="AT216" i="7"/>
  <c r="AT217" i="7"/>
  <c r="AT218" i="7"/>
  <c r="AT219" i="7"/>
  <c r="AT220" i="7"/>
  <c r="AT221" i="7"/>
  <c r="AT222" i="7"/>
  <c r="AT223" i="7"/>
  <c r="AT224" i="7"/>
  <c r="AT225" i="7"/>
  <c r="AT226" i="7"/>
  <c r="AT227" i="7"/>
  <c r="AT228" i="7"/>
  <c r="AT229" i="7"/>
  <c r="AT230" i="7"/>
  <c r="AT231" i="7"/>
  <c r="AT232" i="7"/>
  <c r="AT233" i="7"/>
  <c r="AT234" i="7"/>
  <c r="AT235" i="7"/>
  <c r="AT236" i="7"/>
  <c r="AT237" i="7"/>
  <c r="AT238" i="7"/>
  <c r="AT239" i="7"/>
  <c r="AT240" i="7"/>
  <c r="AT241" i="7"/>
  <c r="AT242" i="7"/>
  <c r="AT243" i="7"/>
  <c r="AT244" i="7"/>
  <c r="AT245" i="7"/>
  <c r="AT246" i="7"/>
  <c r="AT247" i="7"/>
  <c r="AT248" i="7"/>
  <c r="AT249" i="7"/>
  <c r="AT250" i="7"/>
  <c r="AT251" i="7"/>
  <c r="AT252" i="7"/>
  <c r="AT253" i="7"/>
  <c r="AT254" i="7"/>
  <c r="AT255" i="7"/>
  <c r="AT256" i="7"/>
  <c r="AT257" i="7"/>
  <c r="AT258" i="7"/>
  <c r="AT259" i="7"/>
  <c r="AT260" i="7"/>
  <c r="AT261" i="7"/>
  <c r="AT262" i="7"/>
  <c r="AT263" i="7"/>
  <c r="AT264" i="7"/>
  <c r="AT265" i="7"/>
  <c r="AT266" i="7"/>
  <c r="AT267" i="7"/>
  <c r="AT268" i="7"/>
  <c r="AT269" i="7"/>
  <c r="AT270" i="7"/>
  <c r="AT271" i="7"/>
  <c r="AT272" i="7"/>
  <c r="AT273" i="7"/>
  <c r="AT274" i="7"/>
  <c r="AT275" i="7"/>
  <c r="AT276" i="7"/>
  <c r="AT277" i="7"/>
  <c r="AT278" i="7"/>
  <c r="AT279" i="7"/>
  <c r="AT280" i="7"/>
  <c r="AT281" i="7"/>
  <c r="AT282" i="7"/>
  <c r="AT283" i="7"/>
  <c r="AT284" i="7"/>
  <c r="AT285" i="7"/>
  <c r="AT286" i="7"/>
  <c r="AT287" i="7"/>
  <c r="AT288" i="7"/>
  <c r="AT289" i="7"/>
  <c r="AT290" i="7"/>
  <c r="AT291" i="7"/>
  <c r="AT292" i="7"/>
  <c r="AT293" i="7"/>
  <c r="AT294" i="7"/>
  <c r="AT295" i="7"/>
  <c r="AT296" i="7"/>
  <c r="AT297" i="7"/>
  <c r="AT298" i="7"/>
  <c r="AT299" i="7"/>
  <c r="AT300" i="7"/>
  <c r="AT301" i="7"/>
  <c r="AT302" i="7"/>
  <c r="AT303" i="7"/>
  <c r="AT304" i="7"/>
  <c r="AT305" i="7"/>
  <c r="AT306" i="7"/>
  <c r="AT307" i="7"/>
  <c r="AT308" i="7"/>
  <c r="AT309" i="7"/>
  <c r="AT310" i="7"/>
  <c r="AT311" i="7"/>
  <c r="AT312" i="7"/>
  <c r="AT313" i="7"/>
  <c r="AT314" i="7"/>
  <c r="AT315" i="7"/>
  <c r="AT316" i="7"/>
  <c r="AT317" i="7"/>
  <c r="AT318" i="7"/>
  <c r="AT319" i="7"/>
  <c r="AT320" i="7"/>
  <c r="AT321" i="7"/>
  <c r="AT322" i="7"/>
  <c r="AT323" i="7"/>
  <c r="AT324" i="7"/>
  <c r="AT325" i="7"/>
  <c r="AT326" i="7"/>
  <c r="AT327" i="7"/>
  <c r="AT328" i="7"/>
  <c r="AT329" i="7"/>
  <c r="AT330" i="7"/>
  <c r="AT331" i="7"/>
  <c r="AT332" i="7"/>
  <c r="AT333" i="7"/>
  <c r="AT334" i="7"/>
  <c r="AT335" i="7"/>
  <c r="AT336" i="7"/>
  <c r="AT337" i="7"/>
  <c r="AT338" i="7"/>
  <c r="AT339" i="7"/>
  <c r="AT340" i="7"/>
  <c r="AT341" i="7"/>
  <c r="AT342" i="7"/>
  <c r="AT343" i="7"/>
  <c r="AT344" i="7"/>
  <c r="AT345" i="7"/>
  <c r="AT346" i="7"/>
  <c r="AT347" i="7"/>
  <c r="AT348" i="7"/>
  <c r="AT349" i="7"/>
  <c r="AT350" i="7"/>
  <c r="AT351" i="7"/>
  <c r="AT352" i="7"/>
  <c r="AT353" i="7"/>
  <c r="AT354" i="7"/>
  <c r="AT355" i="7"/>
  <c r="AT356" i="7"/>
  <c r="AT357" i="7"/>
  <c r="AT358" i="7"/>
  <c r="AT359" i="7"/>
  <c r="AT360" i="7"/>
  <c r="AT361" i="7"/>
  <c r="AT362" i="7"/>
  <c r="AT363" i="7"/>
  <c r="AT364" i="7"/>
  <c r="AT365" i="7"/>
  <c r="AT366" i="7"/>
  <c r="AT367" i="7"/>
  <c r="AT368" i="7"/>
  <c r="AT369" i="7"/>
  <c r="AT370" i="7"/>
  <c r="AT371" i="7"/>
  <c r="AT372" i="7"/>
  <c r="AT373" i="7"/>
  <c r="AT374" i="7"/>
  <c r="AT375" i="7"/>
  <c r="AT376" i="7"/>
  <c r="AT377" i="7"/>
  <c r="AT378" i="7"/>
  <c r="AT379" i="7"/>
  <c r="AT380" i="7"/>
  <c r="AT381" i="7"/>
  <c r="AT382" i="7"/>
  <c r="AT383" i="7"/>
  <c r="AT384" i="7"/>
  <c r="AT385" i="7"/>
  <c r="AT386" i="7"/>
  <c r="AT387" i="7"/>
  <c r="AT388" i="7"/>
  <c r="AT389" i="7"/>
  <c r="AT390" i="7"/>
  <c r="AT391" i="7"/>
  <c r="AT392" i="7"/>
  <c r="AT393" i="7"/>
  <c r="AT394" i="7"/>
  <c r="AT395" i="7"/>
  <c r="AT396" i="7"/>
  <c r="AT397" i="7"/>
  <c r="AT398" i="7"/>
  <c r="AT399" i="7"/>
  <c r="AT400" i="7"/>
  <c r="AT401" i="7"/>
  <c r="AT402" i="7"/>
  <c r="AT403" i="7"/>
  <c r="AT404" i="7"/>
  <c r="AT405" i="7"/>
  <c r="AT406" i="7"/>
  <c r="AT407" i="7"/>
  <c r="AT408" i="7"/>
  <c r="AT409" i="7"/>
  <c r="AT410" i="7"/>
  <c r="AT411" i="7"/>
  <c r="AT412" i="7"/>
  <c r="AT413" i="7"/>
  <c r="AT414" i="7"/>
  <c r="AT415" i="7"/>
  <c r="AT416" i="7"/>
  <c r="AT417" i="7"/>
  <c r="AT418" i="7"/>
  <c r="AT419" i="7"/>
  <c r="AT420" i="7"/>
  <c r="AT421" i="7"/>
  <c r="AT422" i="7"/>
  <c r="AT423" i="7"/>
  <c r="AT424" i="7"/>
  <c r="AT425" i="7"/>
  <c r="AT426" i="7"/>
  <c r="AT427" i="7"/>
  <c r="AT428" i="7"/>
  <c r="AT429" i="7"/>
  <c r="AT430" i="7"/>
  <c r="AT431" i="7"/>
  <c r="AT432" i="7"/>
  <c r="AT433" i="7"/>
  <c r="AT434" i="7"/>
  <c r="AT435" i="7"/>
  <c r="AT436" i="7"/>
  <c r="AT437" i="7"/>
  <c r="AT438" i="7"/>
  <c r="AT439" i="7"/>
  <c r="AT440" i="7"/>
  <c r="AT441" i="7"/>
  <c r="AT442" i="7"/>
  <c r="AT443" i="7"/>
  <c r="AT444" i="7"/>
  <c r="AT445" i="7"/>
  <c r="AT446" i="7"/>
  <c r="AT447" i="7"/>
  <c r="AT448" i="7"/>
  <c r="AT449" i="7"/>
  <c r="AT450" i="7"/>
  <c r="AT451" i="7"/>
  <c r="AT452" i="7"/>
  <c r="AT453" i="7"/>
  <c r="AT454" i="7"/>
  <c r="AT455" i="7"/>
  <c r="AT456" i="7"/>
  <c r="AT457" i="7"/>
  <c r="AT458" i="7"/>
  <c r="AT459" i="7"/>
  <c r="AT460" i="7"/>
  <c r="AT461" i="7"/>
  <c r="AT462" i="7"/>
  <c r="AT463" i="7"/>
  <c r="AT464" i="7"/>
  <c r="AT465" i="7"/>
  <c r="AT466" i="7"/>
  <c r="AT467" i="7"/>
  <c r="AT468" i="7"/>
  <c r="AT469" i="7"/>
  <c r="AT470" i="7"/>
  <c r="AT471" i="7"/>
  <c r="AT472" i="7"/>
  <c r="AT473" i="7"/>
  <c r="AT474" i="7"/>
  <c r="AT475" i="7"/>
  <c r="AT476" i="7"/>
  <c r="AT477" i="7"/>
  <c r="AT478" i="7"/>
  <c r="AT479" i="7"/>
  <c r="AT480" i="7"/>
  <c r="AT481" i="7"/>
  <c r="AT482" i="7"/>
  <c r="AT483" i="7"/>
  <c r="AT484" i="7"/>
  <c r="AT485" i="7"/>
  <c r="AT486" i="7"/>
  <c r="AT487" i="7"/>
  <c r="AT488" i="7"/>
  <c r="AT489" i="7"/>
  <c r="AT490" i="7"/>
  <c r="AT491" i="7"/>
  <c r="AT492" i="7"/>
  <c r="AT493" i="7"/>
  <c r="AT494" i="7"/>
  <c r="AT495" i="7"/>
  <c r="AT496" i="7"/>
  <c r="AT497" i="7"/>
  <c r="AT498" i="7"/>
  <c r="AT499" i="7"/>
  <c r="AT500" i="7"/>
  <c r="AT501" i="7"/>
  <c r="AT502" i="7"/>
  <c r="AT503" i="7"/>
  <c r="AT504" i="7"/>
  <c r="AT505" i="7"/>
  <c r="AT506" i="7"/>
  <c r="AT507" i="7"/>
  <c r="AT508" i="7"/>
  <c r="AT509" i="7"/>
  <c r="AT510" i="7"/>
  <c r="AT511" i="7"/>
  <c r="AT12" i="7"/>
  <c r="AR13" i="7"/>
  <c r="AR14" i="7"/>
  <c r="AR15" i="7"/>
  <c r="AR16" i="7"/>
  <c r="AR17" i="7"/>
  <c r="AR18" i="7"/>
  <c r="AR19" i="7"/>
  <c r="AR20" i="7"/>
  <c r="AR21" i="7"/>
  <c r="AR22" i="7"/>
  <c r="AR23" i="7"/>
  <c r="AR24" i="7"/>
  <c r="AR25" i="7"/>
  <c r="AR26" i="7"/>
  <c r="AR27" i="7"/>
  <c r="AR28" i="7"/>
  <c r="AR29" i="7"/>
  <c r="AR30" i="7"/>
  <c r="AR31" i="7"/>
  <c r="AR32" i="7"/>
  <c r="AR33" i="7"/>
  <c r="AR34" i="7"/>
  <c r="AR35" i="7"/>
  <c r="AR36" i="7"/>
  <c r="AR37" i="7"/>
  <c r="AR38" i="7"/>
  <c r="AR39" i="7"/>
  <c r="AR40" i="7"/>
  <c r="AR41" i="7"/>
  <c r="AR42" i="7"/>
  <c r="AR43" i="7"/>
  <c r="AR44" i="7"/>
  <c r="AR45" i="7"/>
  <c r="AR46" i="7"/>
  <c r="AR47" i="7"/>
  <c r="AR48" i="7"/>
  <c r="AR49" i="7"/>
  <c r="AR50" i="7"/>
  <c r="AR51" i="7"/>
  <c r="AR52" i="7"/>
  <c r="AR53" i="7"/>
  <c r="AR54" i="7"/>
  <c r="AR55" i="7"/>
  <c r="AR56" i="7"/>
  <c r="AR57" i="7"/>
  <c r="AR58" i="7"/>
  <c r="AR59" i="7"/>
  <c r="AR60" i="7"/>
  <c r="AR61" i="7"/>
  <c r="AR62" i="7"/>
  <c r="AR63" i="7"/>
  <c r="AR64" i="7"/>
  <c r="AR65" i="7"/>
  <c r="AR66" i="7"/>
  <c r="AR67" i="7"/>
  <c r="AR68" i="7"/>
  <c r="AR69" i="7"/>
  <c r="AR70" i="7"/>
  <c r="AR71" i="7"/>
  <c r="AR72" i="7"/>
  <c r="AR73" i="7"/>
  <c r="AR74" i="7"/>
  <c r="AR75" i="7"/>
  <c r="AR76" i="7"/>
  <c r="AR77" i="7"/>
  <c r="AR78" i="7"/>
  <c r="AR79" i="7"/>
  <c r="AR80" i="7"/>
  <c r="AR81" i="7"/>
  <c r="AR82" i="7"/>
  <c r="AR83" i="7"/>
  <c r="AR84" i="7"/>
  <c r="AR85" i="7"/>
  <c r="AR86" i="7"/>
  <c r="AR87" i="7"/>
  <c r="AR88" i="7"/>
  <c r="AR89" i="7"/>
  <c r="AR90" i="7"/>
  <c r="AR91" i="7"/>
  <c r="AR92" i="7"/>
  <c r="AR93" i="7"/>
  <c r="AR94" i="7"/>
  <c r="AR95" i="7"/>
  <c r="AR96" i="7"/>
  <c r="AR97" i="7"/>
  <c r="AR98" i="7"/>
  <c r="AR99" i="7"/>
  <c r="AR100" i="7"/>
  <c r="AR101" i="7"/>
  <c r="AR102" i="7"/>
  <c r="AR103" i="7"/>
  <c r="AR104" i="7"/>
  <c r="AR105" i="7"/>
  <c r="AR106" i="7"/>
  <c r="AR107" i="7"/>
  <c r="AR108" i="7"/>
  <c r="AR109" i="7"/>
  <c r="AR110" i="7"/>
  <c r="AR111" i="7"/>
  <c r="AR112" i="7"/>
  <c r="AR113" i="7"/>
  <c r="AR114" i="7"/>
  <c r="AR115" i="7"/>
  <c r="AR116" i="7"/>
  <c r="AR117" i="7"/>
  <c r="AR118" i="7"/>
  <c r="AR119" i="7"/>
  <c r="AR120" i="7"/>
  <c r="AR121" i="7"/>
  <c r="AR122" i="7"/>
  <c r="AR123" i="7"/>
  <c r="AR124" i="7"/>
  <c r="AR125" i="7"/>
  <c r="AR126" i="7"/>
  <c r="AR127" i="7"/>
  <c r="AR128" i="7"/>
  <c r="AR129" i="7"/>
  <c r="AR130" i="7"/>
  <c r="AR131" i="7"/>
  <c r="AR132" i="7"/>
  <c r="AR133" i="7"/>
  <c r="AR134" i="7"/>
  <c r="AR135" i="7"/>
  <c r="AR136" i="7"/>
  <c r="AR137" i="7"/>
  <c r="AR138" i="7"/>
  <c r="AR139" i="7"/>
  <c r="AR140" i="7"/>
  <c r="AR141" i="7"/>
  <c r="AR142" i="7"/>
  <c r="AR143" i="7"/>
  <c r="AR144" i="7"/>
  <c r="AR145" i="7"/>
  <c r="AR146" i="7"/>
  <c r="AR147" i="7"/>
  <c r="AR148" i="7"/>
  <c r="AR149" i="7"/>
  <c r="AR150" i="7"/>
  <c r="AR151" i="7"/>
  <c r="AR152" i="7"/>
  <c r="AR153" i="7"/>
  <c r="AR154" i="7"/>
  <c r="AR155" i="7"/>
  <c r="AR156" i="7"/>
  <c r="AR157" i="7"/>
  <c r="AR158" i="7"/>
  <c r="AR159" i="7"/>
  <c r="AR160" i="7"/>
  <c r="AR161" i="7"/>
  <c r="AR162" i="7"/>
  <c r="AR163" i="7"/>
  <c r="AR164" i="7"/>
  <c r="AR165" i="7"/>
  <c r="AR166" i="7"/>
  <c r="AR167" i="7"/>
  <c r="AR168" i="7"/>
  <c r="AR169" i="7"/>
  <c r="AR170" i="7"/>
  <c r="AR171" i="7"/>
  <c r="AR172" i="7"/>
  <c r="AR173" i="7"/>
  <c r="AR174" i="7"/>
  <c r="AR175" i="7"/>
  <c r="AR176" i="7"/>
  <c r="AR177" i="7"/>
  <c r="AR178" i="7"/>
  <c r="AR179" i="7"/>
  <c r="AR180" i="7"/>
  <c r="AR181" i="7"/>
  <c r="AR182" i="7"/>
  <c r="AR183" i="7"/>
  <c r="AR184" i="7"/>
  <c r="AR185" i="7"/>
  <c r="AR186" i="7"/>
  <c r="AR187" i="7"/>
  <c r="AR188" i="7"/>
  <c r="AR189" i="7"/>
  <c r="AR190" i="7"/>
  <c r="AR191" i="7"/>
  <c r="AR192" i="7"/>
  <c r="AR193" i="7"/>
  <c r="AR194" i="7"/>
  <c r="AR195" i="7"/>
  <c r="AR196" i="7"/>
  <c r="AR197" i="7"/>
  <c r="AR198" i="7"/>
  <c r="AR199" i="7"/>
  <c r="AR200" i="7"/>
  <c r="AR201" i="7"/>
  <c r="AR202" i="7"/>
  <c r="AR203" i="7"/>
  <c r="AR204" i="7"/>
  <c r="AR205" i="7"/>
  <c r="AR206" i="7"/>
  <c r="AR207" i="7"/>
  <c r="AR208" i="7"/>
  <c r="AR209" i="7"/>
  <c r="AR210" i="7"/>
  <c r="AR211" i="7"/>
  <c r="AR212" i="7"/>
  <c r="AR213" i="7"/>
  <c r="AR214" i="7"/>
  <c r="AR215" i="7"/>
  <c r="AR216" i="7"/>
  <c r="AR217" i="7"/>
  <c r="AR218" i="7"/>
  <c r="AR219" i="7"/>
  <c r="AR220" i="7"/>
  <c r="AR221" i="7"/>
  <c r="AR222" i="7"/>
  <c r="AR223" i="7"/>
  <c r="AR224" i="7"/>
  <c r="AR225" i="7"/>
  <c r="AR226" i="7"/>
  <c r="AR227" i="7"/>
  <c r="AR228" i="7"/>
  <c r="AR229" i="7"/>
  <c r="AR230" i="7"/>
  <c r="AR231" i="7"/>
  <c r="AR232" i="7"/>
  <c r="AR233" i="7"/>
  <c r="AR234" i="7"/>
  <c r="AR235" i="7"/>
  <c r="AR236" i="7"/>
  <c r="AR237" i="7"/>
  <c r="AR238" i="7"/>
  <c r="AR239" i="7"/>
  <c r="AR240" i="7"/>
  <c r="AR241" i="7"/>
  <c r="AR242" i="7"/>
  <c r="AR243" i="7"/>
  <c r="AR244" i="7"/>
  <c r="AR245" i="7"/>
  <c r="AR246" i="7"/>
  <c r="AR247" i="7"/>
  <c r="AR248" i="7"/>
  <c r="AR249" i="7"/>
  <c r="AR250" i="7"/>
  <c r="AR251" i="7"/>
  <c r="AR252" i="7"/>
  <c r="AR253" i="7"/>
  <c r="AR254" i="7"/>
  <c r="AR255" i="7"/>
  <c r="AR256" i="7"/>
  <c r="AR257" i="7"/>
  <c r="AR258" i="7"/>
  <c r="AR259" i="7"/>
  <c r="AR260" i="7"/>
  <c r="AR261" i="7"/>
  <c r="AR262" i="7"/>
  <c r="AR263" i="7"/>
  <c r="AR264" i="7"/>
  <c r="AR265" i="7"/>
  <c r="AR266" i="7"/>
  <c r="AR267" i="7"/>
  <c r="AR268" i="7"/>
  <c r="AR269" i="7"/>
  <c r="AR270" i="7"/>
  <c r="AR271" i="7"/>
  <c r="AR272" i="7"/>
  <c r="AR273" i="7"/>
  <c r="AR274" i="7"/>
  <c r="AR275" i="7"/>
  <c r="AR276" i="7"/>
  <c r="AR277" i="7"/>
  <c r="AR278" i="7"/>
  <c r="AR279" i="7"/>
  <c r="AR280" i="7"/>
  <c r="AR281" i="7"/>
  <c r="AR282" i="7"/>
  <c r="AR283" i="7"/>
  <c r="AR284" i="7"/>
  <c r="AR285" i="7"/>
  <c r="AR286" i="7"/>
  <c r="AR287" i="7"/>
  <c r="AR288" i="7"/>
  <c r="AR289" i="7"/>
  <c r="AR290" i="7"/>
  <c r="AR291" i="7"/>
  <c r="AR292" i="7"/>
  <c r="AR293" i="7"/>
  <c r="AR294" i="7"/>
  <c r="AR295" i="7"/>
  <c r="AR296" i="7"/>
  <c r="AR297" i="7"/>
  <c r="AR298" i="7"/>
  <c r="AR299" i="7"/>
  <c r="AR300" i="7"/>
  <c r="AR301" i="7"/>
  <c r="AR302" i="7"/>
  <c r="AR303" i="7"/>
  <c r="AR304" i="7"/>
  <c r="AR305" i="7"/>
  <c r="AR306" i="7"/>
  <c r="AR307" i="7"/>
  <c r="AR308" i="7"/>
  <c r="AR309" i="7"/>
  <c r="AR310" i="7"/>
  <c r="AR311" i="7"/>
  <c r="AR312" i="7"/>
  <c r="AR313" i="7"/>
  <c r="AR314" i="7"/>
  <c r="AR315" i="7"/>
  <c r="AR316" i="7"/>
  <c r="AR317" i="7"/>
  <c r="AR318" i="7"/>
  <c r="AR319" i="7"/>
  <c r="AR320" i="7"/>
  <c r="AR321" i="7"/>
  <c r="AR322" i="7"/>
  <c r="AR323" i="7"/>
  <c r="AR324" i="7"/>
  <c r="AR325" i="7"/>
  <c r="AR326" i="7"/>
  <c r="AR327" i="7"/>
  <c r="AR328" i="7"/>
  <c r="AR329" i="7"/>
  <c r="AR330" i="7"/>
  <c r="AR331" i="7"/>
  <c r="AR332" i="7"/>
  <c r="AR333" i="7"/>
  <c r="AR334" i="7"/>
  <c r="AR335" i="7"/>
  <c r="AR336" i="7"/>
  <c r="AR337" i="7"/>
  <c r="AR338" i="7"/>
  <c r="AR339" i="7"/>
  <c r="AR340" i="7"/>
  <c r="AR341" i="7"/>
  <c r="AR342" i="7"/>
  <c r="AR343" i="7"/>
  <c r="AR344" i="7"/>
  <c r="AR345" i="7"/>
  <c r="AR346" i="7"/>
  <c r="AR347" i="7"/>
  <c r="AR348" i="7"/>
  <c r="AR349" i="7"/>
  <c r="AR350" i="7"/>
  <c r="AR351" i="7"/>
  <c r="AR352" i="7"/>
  <c r="AR353" i="7"/>
  <c r="AR354" i="7"/>
  <c r="AR355" i="7"/>
  <c r="AR356" i="7"/>
  <c r="AR357" i="7"/>
  <c r="AR358" i="7"/>
  <c r="AR359" i="7"/>
  <c r="AR360" i="7"/>
  <c r="AR361" i="7"/>
  <c r="AR362" i="7"/>
  <c r="AR363" i="7"/>
  <c r="AR364" i="7"/>
  <c r="AR365" i="7"/>
  <c r="AR366" i="7"/>
  <c r="AR367" i="7"/>
  <c r="AR368" i="7"/>
  <c r="AR369" i="7"/>
  <c r="AR370" i="7"/>
  <c r="AR371" i="7"/>
  <c r="AR372" i="7"/>
  <c r="AR373" i="7"/>
  <c r="AR374" i="7"/>
  <c r="AR375" i="7"/>
  <c r="AR376" i="7"/>
  <c r="AR377" i="7"/>
  <c r="AR378" i="7"/>
  <c r="AR379" i="7"/>
  <c r="AR380" i="7"/>
  <c r="AR381" i="7"/>
  <c r="AR382" i="7"/>
  <c r="AR383" i="7"/>
  <c r="AR384" i="7"/>
  <c r="AR385" i="7"/>
  <c r="AR386" i="7"/>
  <c r="AR387" i="7"/>
  <c r="AR388" i="7"/>
  <c r="AR389" i="7"/>
  <c r="AR390" i="7"/>
  <c r="AR391" i="7"/>
  <c r="AR392" i="7"/>
  <c r="AR393" i="7"/>
  <c r="AR394" i="7"/>
  <c r="AR395" i="7"/>
  <c r="AR396" i="7"/>
  <c r="AR397" i="7"/>
  <c r="AR398" i="7"/>
  <c r="AR399" i="7"/>
  <c r="AR400" i="7"/>
  <c r="AR401" i="7"/>
  <c r="AR402" i="7"/>
  <c r="AR403" i="7"/>
  <c r="AR404" i="7"/>
  <c r="AR405" i="7"/>
  <c r="AR406" i="7"/>
  <c r="AR407" i="7"/>
  <c r="AR408" i="7"/>
  <c r="AR409" i="7"/>
  <c r="AR410" i="7"/>
  <c r="AR411" i="7"/>
  <c r="AR412" i="7"/>
  <c r="AR413" i="7"/>
  <c r="AR414" i="7"/>
  <c r="AR415" i="7"/>
  <c r="AR416" i="7"/>
  <c r="AR417" i="7"/>
  <c r="AR418" i="7"/>
  <c r="AR419" i="7"/>
  <c r="AR420" i="7"/>
  <c r="AR421" i="7"/>
  <c r="AR422" i="7"/>
  <c r="AR423" i="7"/>
  <c r="AR424" i="7"/>
  <c r="AR425" i="7"/>
  <c r="AR426" i="7"/>
  <c r="AR427" i="7"/>
  <c r="AR428" i="7"/>
  <c r="AR429" i="7"/>
  <c r="AR430" i="7"/>
  <c r="AR431" i="7"/>
  <c r="AR432" i="7"/>
  <c r="AR433" i="7"/>
  <c r="AR434" i="7"/>
  <c r="AR435" i="7"/>
  <c r="AR436" i="7"/>
  <c r="AR437" i="7"/>
  <c r="AR438" i="7"/>
  <c r="AR439" i="7"/>
  <c r="AR440" i="7"/>
  <c r="AR441" i="7"/>
  <c r="AR442" i="7"/>
  <c r="AR443" i="7"/>
  <c r="AR444" i="7"/>
  <c r="AR445" i="7"/>
  <c r="AR446" i="7"/>
  <c r="AR447" i="7"/>
  <c r="AR448" i="7"/>
  <c r="AR449" i="7"/>
  <c r="AR450" i="7"/>
  <c r="AR451" i="7"/>
  <c r="AR452" i="7"/>
  <c r="AR453" i="7"/>
  <c r="AR454" i="7"/>
  <c r="AR455" i="7"/>
  <c r="AR456" i="7"/>
  <c r="AR457" i="7"/>
  <c r="AR458" i="7"/>
  <c r="AR459" i="7"/>
  <c r="AR460" i="7"/>
  <c r="AR461" i="7"/>
  <c r="AR462" i="7"/>
  <c r="AR463" i="7"/>
  <c r="AR464" i="7"/>
  <c r="AR465" i="7"/>
  <c r="AR466" i="7"/>
  <c r="AR467" i="7"/>
  <c r="AR468" i="7"/>
  <c r="AR469" i="7"/>
  <c r="AR470" i="7"/>
  <c r="AR471" i="7"/>
  <c r="AR472" i="7"/>
  <c r="AR473" i="7"/>
  <c r="AR474" i="7"/>
  <c r="AR475" i="7"/>
  <c r="AR476" i="7"/>
  <c r="AR477" i="7"/>
  <c r="AR478" i="7"/>
  <c r="AR479" i="7"/>
  <c r="AR480" i="7"/>
  <c r="AR481" i="7"/>
  <c r="AR482" i="7"/>
  <c r="AR483" i="7"/>
  <c r="AR484" i="7"/>
  <c r="AR485" i="7"/>
  <c r="AR486" i="7"/>
  <c r="AR487" i="7"/>
  <c r="AR488" i="7"/>
  <c r="AR489" i="7"/>
  <c r="AR490" i="7"/>
  <c r="AR491" i="7"/>
  <c r="AR492" i="7"/>
  <c r="AR493" i="7"/>
  <c r="AR494" i="7"/>
  <c r="AR495" i="7"/>
  <c r="AR496" i="7"/>
  <c r="AR497" i="7"/>
  <c r="AR498" i="7"/>
  <c r="AR499" i="7"/>
  <c r="AR500" i="7"/>
  <c r="AR501" i="7"/>
  <c r="AR502" i="7"/>
  <c r="AR503" i="7"/>
  <c r="AR504" i="7"/>
  <c r="AR505" i="7"/>
  <c r="AR506" i="7"/>
  <c r="AR507" i="7"/>
  <c r="AR508" i="7"/>
  <c r="AR509" i="7"/>
  <c r="AR510" i="7"/>
  <c r="AR511" i="7"/>
  <c r="AR12" i="7"/>
  <c r="AP13" i="7"/>
  <c r="AP14" i="7"/>
  <c r="AP15" i="7"/>
  <c r="AP16" i="7"/>
  <c r="AP17" i="7"/>
  <c r="AP18" i="7"/>
  <c r="AP19" i="7"/>
  <c r="AP20" i="7"/>
  <c r="AP21" i="7"/>
  <c r="AP22" i="7"/>
  <c r="AP23" i="7"/>
  <c r="AP24" i="7"/>
  <c r="AP25" i="7"/>
  <c r="AP26" i="7"/>
  <c r="AP27" i="7"/>
  <c r="AP28" i="7"/>
  <c r="AP29" i="7"/>
  <c r="AP30" i="7"/>
  <c r="AP31" i="7"/>
  <c r="AP32" i="7"/>
  <c r="AP33" i="7"/>
  <c r="AP34" i="7"/>
  <c r="AP35" i="7"/>
  <c r="AP36" i="7"/>
  <c r="AP37" i="7"/>
  <c r="AP38" i="7"/>
  <c r="AP39" i="7"/>
  <c r="AP40" i="7"/>
  <c r="AP41" i="7"/>
  <c r="AP42" i="7"/>
  <c r="AP43" i="7"/>
  <c r="AP44" i="7"/>
  <c r="AP45" i="7"/>
  <c r="AP46" i="7"/>
  <c r="AP47" i="7"/>
  <c r="AP48" i="7"/>
  <c r="AP49" i="7"/>
  <c r="AP50" i="7"/>
  <c r="AP51" i="7"/>
  <c r="AP52" i="7"/>
  <c r="AP53" i="7"/>
  <c r="AP54" i="7"/>
  <c r="AP55" i="7"/>
  <c r="AP56" i="7"/>
  <c r="AP57" i="7"/>
  <c r="AP58" i="7"/>
  <c r="AP59" i="7"/>
  <c r="AP60" i="7"/>
  <c r="AP61" i="7"/>
  <c r="AP62" i="7"/>
  <c r="AP63" i="7"/>
  <c r="AP64" i="7"/>
  <c r="AP65" i="7"/>
  <c r="AP66" i="7"/>
  <c r="AP67" i="7"/>
  <c r="AP68" i="7"/>
  <c r="AP69" i="7"/>
  <c r="AP70" i="7"/>
  <c r="AP71" i="7"/>
  <c r="AP72" i="7"/>
  <c r="AP73" i="7"/>
  <c r="AP74" i="7"/>
  <c r="AP75" i="7"/>
  <c r="AP76" i="7"/>
  <c r="AP77" i="7"/>
  <c r="AP78" i="7"/>
  <c r="AP79" i="7"/>
  <c r="AP80" i="7"/>
  <c r="AP81" i="7"/>
  <c r="AP82" i="7"/>
  <c r="AP83" i="7"/>
  <c r="AP84" i="7"/>
  <c r="AP85" i="7"/>
  <c r="AP86" i="7"/>
  <c r="AP87" i="7"/>
  <c r="AP88" i="7"/>
  <c r="AP89" i="7"/>
  <c r="AP90" i="7"/>
  <c r="AP91" i="7"/>
  <c r="AP92" i="7"/>
  <c r="AP93" i="7"/>
  <c r="AP94" i="7"/>
  <c r="AP95" i="7"/>
  <c r="AP96" i="7"/>
  <c r="AP97" i="7"/>
  <c r="AP98" i="7"/>
  <c r="AP99" i="7"/>
  <c r="AP100" i="7"/>
  <c r="AP101" i="7"/>
  <c r="AP102" i="7"/>
  <c r="AP103" i="7"/>
  <c r="AP104" i="7"/>
  <c r="AP105" i="7"/>
  <c r="AP106" i="7"/>
  <c r="AP107" i="7"/>
  <c r="AP108" i="7"/>
  <c r="AP109" i="7"/>
  <c r="AP110" i="7"/>
  <c r="AP111" i="7"/>
  <c r="AP112" i="7"/>
  <c r="AP113" i="7"/>
  <c r="AP114" i="7"/>
  <c r="AP115" i="7"/>
  <c r="AP116" i="7"/>
  <c r="AP117" i="7"/>
  <c r="AP118" i="7"/>
  <c r="AP119" i="7"/>
  <c r="AP120" i="7"/>
  <c r="AP121" i="7"/>
  <c r="AP122" i="7"/>
  <c r="AP123" i="7"/>
  <c r="AP124" i="7"/>
  <c r="AP125" i="7"/>
  <c r="AP126" i="7"/>
  <c r="AP127" i="7"/>
  <c r="AP128" i="7"/>
  <c r="AP129" i="7"/>
  <c r="AP130" i="7"/>
  <c r="AP131" i="7"/>
  <c r="AP132" i="7"/>
  <c r="AP133" i="7"/>
  <c r="AP134" i="7"/>
  <c r="AP135" i="7"/>
  <c r="AP136" i="7"/>
  <c r="AP137" i="7"/>
  <c r="AP138" i="7"/>
  <c r="AP139" i="7"/>
  <c r="AP140" i="7"/>
  <c r="AP141" i="7"/>
  <c r="AP142" i="7"/>
  <c r="AP143" i="7"/>
  <c r="AP144" i="7"/>
  <c r="AP145" i="7"/>
  <c r="AP146" i="7"/>
  <c r="AP147" i="7"/>
  <c r="AP148" i="7"/>
  <c r="AP149" i="7"/>
  <c r="AP150" i="7"/>
  <c r="AP151" i="7"/>
  <c r="AP152" i="7"/>
  <c r="AP153" i="7"/>
  <c r="AP154" i="7"/>
  <c r="AP155" i="7"/>
  <c r="AP156" i="7"/>
  <c r="AP157" i="7"/>
  <c r="AP158" i="7"/>
  <c r="AP159" i="7"/>
  <c r="AP160" i="7"/>
  <c r="AP161" i="7"/>
  <c r="AP162" i="7"/>
  <c r="AP163" i="7"/>
  <c r="AP164" i="7"/>
  <c r="AP165" i="7"/>
  <c r="AP166" i="7"/>
  <c r="AP167" i="7"/>
  <c r="AP168" i="7"/>
  <c r="AP169" i="7"/>
  <c r="AP170" i="7"/>
  <c r="AP171" i="7"/>
  <c r="AP172" i="7"/>
  <c r="AP173" i="7"/>
  <c r="AP174" i="7"/>
  <c r="AP175" i="7"/>
  <c r="AP176" i="7"/>
  <c r="AP177" i="7"/>
  <c r="AP178" i="7"/>
  <c r="AP179" i="7"/>
  <c r="AP180" i="7"/>
  <c r="AP181" i="7"/>
  <c r="AP182" i="7"/>
  <c r="AP183" i="7"/>
  <c r="AP184" i="7"/>
  <c r="AP185" i="7"/>
  <c r="AP186" i="7"/>
  <c r="AP187" i="7"/>
  <c r="AP188" i="7"/>
  <c r="AP189" i="7"/>
  <c r="AP190" i="7"/>
  <c r="AP191" i="7"/>
  <c r="AP192" i="7"/>
  <c r="AP193" i="7"/>
  <c r="AP194" i="7"/>
  <c r="AP195" i="7"/>
  <c r="AP196" i="7"/>
  <c r="AP197" i="7"/>
  <c r="AP198" i="7"/>
  <c r="AP199" i="7"/>
  <c r="AP200" i="7"/>
  <c r="AP201" i="7"/>
  <c r="AP202" i="7"/>
  <c r="AP203" i="7"/>
  <c r="AP204" i="7"/>
  <c r="AP205" i="7"/>
  <c r="AP206" i="7"/>
  <c r="AP207" i="7"/>
  <c r="AP208" i="7"/>
  <c r="AP209" i="7"/>
  <c r="AP210" i="7"/>
  <c r="AP211" i="7"/>
  <c r="AP212" i="7"/>
  <c r="AP213" i="7"/>
  <c r="AP214" i="7"/>
  <c r="AP215" i="7"/>
  <c r="AP216" i="7"/>
  <c r="AP217" i="7"/>
  <c r="AP218" i="7"/>
  <c r="AP219" i="7"/>
  <c r="AP220" i="7"/>
  <c r="AP221" i="7"/>
  <c r="AP222" i="7"/>
  <c r="AP223" i="7"/>
  <c r="AP224" i="7"/>
  <c r="AP225" i="7"/>
  <c r="AP226" i="7"/>
  <c r="AP227" i="7"/>
  <c r="AP228" i="7"/>
  <c r="AP229" i="7"/>
  <c r="AP230" i="7"/>
  <c r="AP231" i="7"/>
  <c r="AP232" i="7"/>
  <c r="AP233" i="7"/>
  <c r="AP234" i="7"/>
  <c r="AP235" i="7"/>
  <c r="AP236" i="7"/>
  <c r="AP237" i="7"/>
  <c r="AP238" i="7"/>
  <c r="AP239" i="7"/>
  <c r="AP240" i="7"/>
  <c r="AP241" i="7"/>
  <c r="AP242" i="7"/>
  <c r="AP243" i="7"/>
  <c r="AP244" i="7"/>
  <c r="AP245" i="7"/>
  <c r="AP246" i="7"/>
  <c r="AP247" i="7"/>
  <c r="AP248" i="7"/>
  <c r="AP249" i="7"/>
  <c r="AP250" i="7"/>
  <c r="AP251" i="7"/>
  <c r="AP252" i="7"/>
  <c r="AP253" i="7"/>
  <c r="AP254" i="7"/>
  <c r="AP255" i="7"/>
  <c r="AP256" i="7"/>
  <c r="AP257" i="7"/>
  <c r="AP258" i="7"/>
  <c r="AP259" i="7"/>
  <c r="AP260" i="7"/>
  <c r="AP261" i="7"/>
  <c r="AP262" i="7"/>
  <c r="AP263" i="7"/>
  <c r="AP264" i="7"/>
  <c r="AP265" i="7"/>
  <c r="AP266" i="7"/>
  <c r="AP267" i="7"/>
  <c r="AP268" i="7"/>
  <c r="AP269" i="7"/>
  <c r="AP270" i="7"/>
  <c r="AP271" i="7"/>
  <c r="AP272" i="7"/>
  <c r="AP273" i="7"/>
  <c r="AP274" i="7"/>
  <c r="AP275" i="7"/>
  <c r="AP276" i="7"/>
  <c r="AP277" i="7"/>
  <c r="AP278" i="7"/>
  <c r="AP279" i="7"/>
  <c r="AP280" i="7"/>
  <c r="AP281" i="7"/>
  <c r="AP282" i="7"/>
  <c r="AP283" i="7"/>
  <c r="AP284" i="7"/>
  <c r="AP285" i="7"/>
  <c r="AP286" i="7"/>
  <c r="AP287" i="7"/>
  <c r="AP288" i="7"/>
  <c r="AP289" i="7"/>
  <c r="AP290" i="7"/>
  <c r="AP291" i="7"/>
  <c r="AP292" i="7"/>
  <c r="AP293" i="7"/>
  <c r="AP294" i="7"/>
  <c r="AP295" i="7"/>
  <c r="AP296" i="7"/>
  <c r="AP297" i="7"/>
  <c r="AP298" i="7"/>
  <c r="AP299" i="7"/>
  <c r="AP300" i="7"/>
  <c r="AP301" i="7"/>
  <c r="AP302" i="7"/>
  <c r="AP303" i="7"/>
  <c r="AP304" i="7"/>
  <c r="AP305" i="7"/>
  <c r="AP306" i="7"/>
  <c r="AP307" i="7"/>
  <c r="AP308" i="7"/>
  <c r="AP309" i="7"/>
  <c r="AP310" i="7"/>
  <c r="AP311" i="7"/>
  <c r="AP312" i="7"/>
  <c r="AP313" i="7"/>
  <c r="AP314" i="7"/>
  <c r="AP315" i="7"/>
  <c r="AP316" i="7"/>
  <c r="AP317" i="7"/>
  <c r="AP318" i="7"/>
  <c r="AP319" i="7"/>
  <c r="AP320" i="7"/>
  <c r="AP321" i="7"/>
  <c r="AP322" i="7"/>
  <c r="AP323" i="7"/>
  <c r="AP324" i="7"/>
  <c r="AP325" i="7"/>
  <c r="AP326" i="7"/>
  <c r="AP327" i="7"/>
  <c r="AP328" i="7"/>
  <c r="AP329" i="7"/>
  <c r="AP330" i="7"/>
  <c r="AP331" i="7"/>
  <c r="AP332" i="7"/>
  <c r="AP333" i="7"/>
  <c r="AP334" i="7"/>
  <c r="AP335" i="7"/>
  <c r="AP336" i="7"/>
  <c r="AP337" i="7"/>
  <c r="AP338" i="7"/>
  <c r="AP339" i="7"/>
  <c r="AP340" i="7"/>
  <c r="AP341" i="7"/>
  <c r="AP342" i="7"/>
  <c r="AP343" i="7"/>
  <c r="AP344" i="7"/>
  <c r="AP345" i="7"/>
  <c r="AP346" i="7"/>
  <c r="AP347" i="7"/>
  <c r="AP348" i="7"/>
  <c r="AP349" i="7"/>
  <c r="AP350" i="7"/>
  <c r="AP351" i="7"/>
  <c r="AP352" i="7"/>
  <c r="AP353" i="7"/>
  <c r="AP354" i="7"/>
  <c r="AP355" i="7"/>
  <c r="AP356" i="7"/>
  <c r="AP357" i="7"/>
  <c r="AP358" i="7"/>
  <c r="AP359" i="7"/>
  <c r="AP360" i="7"/>
  <c r="AP361" i="7"/>
  <c r="AP362" i="7"/>
  <c r="AP363" i="7"/>
  <c r="AP364" i="7"/>
  <c r="AP365" i="7"/>
  <c r="AP366" i="7"/>
  <c r="AP367" i="7"/>
  <c r="AP368" i="7"/>
  <c r="AP369" i="7"/>
  <c r="AP370" i="7"/>
  <c r="AP371" i="7"/>
  <c r="AP372" i="7"/>
  <c r="AP373" i="7"/>
  <c r="AP374" i="7"/>
  <c r="AP375" i="7"/>
  <c r="AP376" i="7"/>
  <c r="AP377" i="7"/>
  <c r="AP378" i="7"/>
  <c r="AP379" i="7"/>
  <c r="AP380" i="7"/>
  <c r="AP381" i="7"/>
  <c r="AP382" i="7"/>
  <c r="AP383" i="7"/>
  <c r="AP384" i="7"/>
  <c r="AP385" i="7"/>
  <c r="AP386" i="7"/>
  <c r="AP387" i="7"/>
  <c r="AP388" i="7"/>
  <c r="AP389" i="7"/>
  <c r="AP390" i="7"/>
  <c r="AP391" i="7"/>
  <c r="AP392" i="7"/>
  <c r="AP393" i="7"/>
  <c r="AP394" i="7"/>
  <c r="AP395" i="7"/>
  <c r="AP396" i="7"/>
  <c r="AP397" i="7"/>
  <c r="AP398" i="7"/>
  <c r="AP399" i="7"/>
  <c r="AP400" i="7"/>
  <c r="AP401" i="7"/>
  <c r="AP402" i="7"/>
  <c r="AP403" i="7"/>
  <c r="AP404" i="7"/>
  <c r="AP405" i="7"/>
  <c r="AP406" i="7"/>
  <c r="AP407" i="7"/>
  <c r="AP408" i="7"/>
  <c r="AP409" i="7"/>
  <c r="AP410" i="7"/>
  <c r="AP411" i="7"/>
  <c r="AP412" i="7"/>
  <c r="AP413" i="7"/>
  <c r="AP414" i="7"/>
  <c r="AP415" i="7"/>
  <c r="AP416" i="7"/>
  <c r="AP417" i="7"/>
  <c r="AP418" i="7"/>
  <c r="AP419" i="7"/>
  <c r="AP420" i="7"/>
  <c r="AP421" i="7"/>
  <c r="AP422" i="7"/>
  <c r="AP423" i="7"/>
  <c r="AP424" i="7"/>
  <c r="AP425" i="7"/>
  <c r="AP426" i="7"/>
  <c r="AP427" i="7"/>
  <c r="AP428" i="7"/>
  <c r="AP429" i="7"/>
  <c r="AP430" i="7"/>
  <c r="AP431" i="7"/>
  <c r="AP432" i="7"/>
  <c r="AP433" i="7"/>
  <c r="AP434" i="7"/>
  <c r="AP435" i="7"/>
  <c r="AP436" i="7"/>
  <c r="AP437" i="7"/>
  <c r="AP438" i="7"/>
  <c r="AP439" i="7"/>
  <c r="AP440" i="7"/>
  <c r="AP441" i="7"/>
  <c r="AP442" i="7"/>
  <c r="AP443" i="7"/>
  <c r="AP444" i="7"/>
  <c r="AP445" i="7"/>
  <c r="AP446" i="7"/>
  <c r="AP447" i="7"/>
  <c r="AP448" i="7"/>
  <c r="AP449" i="7"/>
  <c r="AP450" i="7"/>
  <c r="AP451" i="7"/>
  <c r="AP452" i="7"/>
  <c r="AP453" i="7"/>
  <c r="AP454" i="7"/>
  <c r="AP455" i="7"/>
  <c r="AP456" i="7"/>
  <c r="AP457" i="7"/>
  <c r="AP458" i="7"/>
  <c r="AP459" i="7"/>
  <c r="AP460" i="7"/>
  <c r="AP461" i="7"/>
  <c r="AP462" i="7"/>
  <c r="AP463" i="7"/>
  <c r="AP464" i="7"/>
  <c r="AP465" i="7"/>
  <c r="AP466" i="7"/>
  <c r="AP467" i="7"/>
  <c r="AP468" i="7"/>
  <c r="AP469" i="7"/>
  <c r="AP470" i="7"/>
  <c r="AP471" i="7"/>
  <c r="AP472" i="7"/>
  <c r="AP473" i="7"/>
  <c r="AP474" i="7"/>
  <c r="AP475" i="7"/>
  <c r="AP476" i="7"/>
  <c r="AP477" i="7"/>
  <c r="AP478" i="7"/>
  <c r="AP479" i="7"/>
  <c r="AP480" i="7"/>
  <c r="AP481" i="7"/>
  <c r="AP482" i="7"/>
  <c r="AP483" i="7"/>
  <c r="AP484" i="7"/>
  <c r="AP485" i="7"/>
  <c r="AP486" i="7"/>
  <c r="AP487" i="7"/>
  <c r="AP488" i="7"/>
  <c r="AP489" i="7"/>
  <c r="AP490" i="7"/>
  <c r="AP491" i="7"/>
  <c r="AP492" i="7"/>
  <c r="AP493" i="7"/>
  <c r="AP494" i="7"/>
  <c r="AP495" i="7"/>
  <c r="AP496" i="7"/>
  <c r="AP497" i="7"/>
  <c r="AP498" i="7"/>
  <c r="AP499" i="7"/>
  <c r="AP500" i="7"/>
  <c r="AP501" i="7"/>
  <c r="AP502" i="7"/>
  <c r="AP503" i="7"/>
  <c r="AP504" i="7"/>
  <c r="AP505" i="7"/>
  <c r="AP506" i="7"/>
  <c r="AP507" i="7"/>
  <c r="AP508" i="7"/>
  <c r="AP509" i="7"/>
  <c r="AP510" i="7"/>
  <c r="AP511" i="7"/>
  <c r="AP12" i="7"/>
  <c r="AN13" i="7"/>
  <c r="AN14" i="7"/>
  <c r="AN15" i="7"/>
  <c r="AN16" i="7"/>
  <c r="AN17" i="7"/>
  <c r="AN18" i="7"/>
  <c r="AN19" i="7"/>
  <c r="AN20" i="7"/>
  <c r="AN21" i="7"/>
  <c r="AN22" i="7"/>
  <c r="AN23" i="7"/>
  <c r="AN24" i="7"/>
  <c r="AN25" i="7"/>
  <c r="AN26" i="7"/>
  <c r="AN27" i="7"/>
  <c r="AN28" i="7"/>
  <c r="AN29" i="7"/>
  <c r="AN30" i="7"/>
  <c r="AN31" i="7"/>
  <c r="AN32" i="7"/>
  <c r="AN33" i="7"/>
  <c r="AN34" i="7"/>
  <c r="AN35" i="7"/>
  <c r="AN36" i="7"/>
  <c r="AN37" i="7"/>
  <c r="AN38" i="7"/>
  <c r="AN39" i="7"/>
  <c r="AN40" i="7"/>
  <c r="AN41" i="7"/>
  <c r="AN42" i="7"/>
  <c r="AN43" i="7"/>
  <c r="AN44" i="7"/>
  <c r="AN45" i="7"/>
  <c r="AN46" i="7"/>
  <c r="AN47" i="7"/>
  <c r="AN48" i="7"/>
  <c r="AN49" i="7"/>
  <c r="AN50" i="7"/>
  <c r="AN51" i="7"/>
  <c r="AN52" i="7"/>
  <c r="AN53" i="7"/>
  <c r="AN54" i="7"/>
  <c r="AN55" i="7"/>
  <c r="AN56" i="7"/>
  <c r="AN57" i="7"/>
  <c r="AN58" i="7"/>
  <c r="AN59" i="7"/>
  <c r="AN60" i="7"/>
  <c r="AN61" i="7"/>
  <c r="AN62" i="7"/>
  <c r="AN63" i="7"/>
  <c r="AN64" i="7"/>
  <c r="AN65" i="7"/>
  <c r="AN66" i="7"/>
  <c r="AN67" i="7"/>
  <c r="AN68" i="7"/>
  <c r="AN69" i="7"/>
  <c r="AN70" i="7"/>
  <c r="AN71" i="7"/>
  <c r="AN72" i="7"/>
  <c r="AN73" i="7"/>
  <c r="AN74" i="7"/>
  <c r="AN75" i="7"/>
  <c r="AN76" i="7"/>
  <c r="AN77" i="7"/>
  <c r="AN78" i="7"/>
  <c r="AN79" i="7"/>
  <c r="AN80" i="7"/>
  <c r="AN81" i="7"/>
  <c r="AN82" i="7"/>
  <c r="AN83" i="7"/>
  <c r="AN84" i="7"/>
  <c r="AN85" i="7"/>
  <c r="AN86" i="7"/>
  <c r="AN87" i="7"/>
  <c r="AN88" i="7"/>
  <c r="AN89" i="7"/>
  <c r="AN90" i="7"/>
  <c r="AN91" i="7"/>
  <c r="AN92" i="7"/>
  <c r="AN93" i="7"/>
  <c r="AN94" i="7"/>
  <c r="AN95" i="7"/>
  <c r="AN96" i="7"/>
  <c r="AN97" i="7"/>
  <c r="AN98" i="7"/>
  <c r="AN99" i="7"/>
  <c r="AN100" i="7"/>
  <c r="AN101" i="7"/>
  <c r="AN102" i="7"/>
  <c r="AN103" i="7"/>
  <c r="AN104" i="7"/>
  <c r="AN105" i="7"/>
  <c r="AN106" i="7"/>
  <c r="AN107" i="7"/>
  <c r="AN108" i="7"/>
  <c r="AN109" i="7"/>
  <c r="AN110" i="7"/>
  <c r="AN111" i="7"/>
  <c r="AN112" i="7"/>
  <c r="AN113" i="7"/>
  <c r="AN114" i="7"/>
  <c r="AN115" i="7"/>
  <c r="AN116" i="7"/>
  <c r="AN117" i="7"/>
  <c r="AN118" i="7"/>
  <c r="AN119" i="7"/>
  <c r="AN120" i="7"/>
  <c r="AN121" i="7"/>
  <c r="AN122" i="7"/>
  <c r="AN123" i="7"/>
  <c r="AN124" i="7"/>
  <c r="AN125" i="7"/>
  <c r="AN126" i="7"/>
  <c r="AN127" i="7"/>
  <c r="AN128" i="7"/>
  <c r="AN129" i="7"/>
  <c r="AN130" i="7"/>
  <c r="AN131" i="7"/>
  <c r="AN132" i="7"/>
  <c r="AN133" i="7"/>
  <c r="AN134" i="7"/>
  <c r="AN135" i="7"/>
  <c r="AN136" i="7"/>
  <c r="AN137" i="7"/>
  <c r="AN138" i="7"/>
  <c r="AN139" i="7"/>
  <c r="AN140" i="7"/>
  <c r="AN141" i="7"/>
  <c r="AN142" i="7"/>
  <c r="AN143" i="7"/>
  <c r="AN144" i="7"/>
  <c r="AN145" i="7"/>
  <c r="AN146" i="7"/>
  <c r="AN147" i="7"/>
  <c r="AN148" i="7"/>
  <c r="AN149" i="7"/>
  <c r="AN150" i="7"/>
  <c r="AN151" i="7"/>
  <c r="AN152" i="7"/>
  <c r="AN153" i="7"/>
  <c r="AN154" i="7"/>
  <c r="AN155" i="7"/>
  <c r="AN156" i="7"/>
  <c r="AN157" i="7"/>
  <c r="AN158" i="7"/>
  <c r="AN159" i="7"/>
  <c r="AN160" i="7"/>
  <c r="AN161" i="7"/>
  <c r="AN162" i="7"/>
  <c r="AN163" i="7"/>
  <c r="AN164" i="7"/>
  <c r="AN165" i="7"/>
  <c r="AN166" i="7"/>
  <c r="AN167" i="7"/>
  <c r="AN168" i="7"/>
  <c r="AN169" i="7"/>
  <c r="AN170" i="7"/>
  <c r="AN171" i="7"/>
  <c r="AN172" i="7"/>
  <c r="AN173" i="7"/>
  <c r="AN174" i="7"/>
  <c r="AN175" i="7"/>
  <c r="AN176" i="7"/>
  <c r="AN177" i="7"/>
  <c r="AN178" i="7"/>
  <c r="AN179" i="7"/>
  <c r="AN180" i="7"/>
  <c r="AN181" i="7"/>
  <c r="AN182" i="7"/>
  <c r="AN183" i="7"/>
  <c r="AN184" i="7"/>
  <c r="AN185" i="7"/>
  <c r="AN186" i="7"/>
  <c r="AN187" i="7"/>
  <c r="AN188" i="7"/>
  <c r="AN189" i="7"/>
  <c r="AN190" i="7"/>
  <c r="AN191" i="7"/>
  <c r="AN192" i="7"/>
  <c r="AN193" i="7"/>
  <c r="AN194" i="7"/>
  <c r="AN195" i="7"/>
  <c r="AN196" i="7"/>
  <c r="AN197" i="7"/>
  <c r="AN198" i="7"/>
  <c r="AN199" i="7"/>
  <c r="AN200" i="7"/>
  <c r="AN201" i="7"/>
  <c r="AN202" i="7"/>
  <c r="AN203" i="7"/>
  <c r="AN204" i="7"/>
  <c r="AN205" i="7"/>
  <c r="AN206" i="7"/>
  <c r="AN207" i="7"/>
  <c r="AN208" i="7"/>
  <c r="AN209" i="7"/>
  <c r="AN210" i="7"/>
  <c r="AN211" i="7"/>
  <c r="AN212" i="7"/>
  <c r="AN213" i="7"/>
  <c r="AN214" i="7"/>
  <c r="AN215" i="7"/>
  <c r="AN216" i="7"/>
  <c r="AN217" i="7"/>
  <c r="AN218" i="7"/>
  <c r="AN219" i="7"/>
  <c r="AN220" i="7"/>
  <c r="AN221" i="7"/>
  <c r="AN222" i="7"/>
  <c r="AN223" i="7"/>
  <c r="AN224" i="7"/>
  <c r="AN225" i="7"/>
  <c r="AN226" i="7"/>
  <c r="AN227" i="7"/>
  <c r="AN228" i="7"/>
  <c r="AN229" i="7"/>
  <c r="AN230" i="7"/>
  <c r="AN231" i="7"/>
  <c r="AN232" i="7"/>
  <c r="AN233" i="7"/>
  <c r="AN234" i="7"/>
  <c r="AN235" i="7"/>
  <c r="AN236" i="7"/>
  <c r="AN237" i="7"/>
  <c r="AN238" i="7"/>
  <c r="AN239" i="7"/>
  <c r="AN240" i="7"/>
  <c r="AN241" i="7"/>
  <c r="AN242" i="7"/>
  <c r="AN243" i="7"/>
  <c r="AN244" i="7"/>
  <c r="AN245" i="7"/>
  <c r="AN246" i="7"/>
  <c r="AN247" i="7"/>
  <c r="AN248" i="7"/>
  <c r="AN249" i="7"/>
  <c r="AN250" i="7"/>
  <c r="AN251" i="7"/>
  <c r="AN252" i="7"/>
  <c r="AN253" i="7"/>
  <c r="AN254" i="7"/>
  <c r="AN255" i="7"/>
  <c r="AN256" i="7"/>
  <c r="AN257" i="7"/>
  <c r="AN258" i="7"/>
  <c r="AN259" i="7"/>
  <c r="AN260" i="7"/>
  <c r="AN261" i="7"/>
  <c r="AN262" i="7"/>
  <c r="AN263" i="7"/>
  <c r="AN264" i="7"/>
  <c r="AN265" i="7"/>
  <c r="AN266" i="7"/>
  <c r="AN267" i="7"/>
  <c r="AN268" i="7"/>
  <c r="AN269" i="7"/>
  <c r="AN270" i="7"/>
  <c r="AN271" i="7"/>
  <c r="AN272" i="7"/>
  <c r="AN273" i="7"/>
  <c r="AN274" i="7"/>
  <c r="AN275" i="7"/>
  <c r="AN276" i="7"/>
  <c r="AN277" i="7"/>
  <c r="AN278" i="7"/>
  <c r="AN279" i="7"/>
  <c r="AN280" i="7"/>
  <c r="AN281" i="7"/>
  <c r="AN282" i="7"/>
  <c r="AN283" i="7"/>
  <c r="AN284" i="7"/>
  <c r="AN285" i="7"/>
  <c r="AN286" i="7"/>
  <c r="AN287" i="7"/>
  <c r="AN288" i="7"/>
  <c r="AN289" i="7"/>
  <c r="AN290" i="7"/>
  <c r="AN291" i="7"/>
  <c r="AN292" i="7"/>
  <c r="AN293" i="7"/>
  <c r="AN294" i="7"/>
  <c r="AN295" i="7"/>
  <c r="AN296" i="7"/>
  <c r="AN297" i="7"/>
  <c r="AN298" i="7"/>
  <c r="AN299" i="7"/>
  <c r="AN300" i="7"/>
  <c r="AN301" i="7"/>
  <c r="AN302" i="7"/>
  <c r="AN303" i="7"/>
  <c r="AN304" i="7"/>
  <c r="AN305" i="7"/>
  <c r="AN306" i="7"/>
  <c r="AN307" i="7"/>
  <c r="AN308" i="7"/>
  <c r="AN309" i="7"/>
  <c r="AN310" i="7"/>
  <c r="AN311" i="7"/>
  <c r="AN312" i="7"/>
  <c r="AN313" i="7"/>
  <c r="AN314" i="7"/>
  <c r="AN315" i="7"/>
  <c r="AN316" i="7"/>
  <c r="AN317" i="7"/>
  <c r="AN318" i="7"/>
  <c r="AN319" i="7"/>
  <c r="AN320" i="7"/>
  <c r="AN321" i="7"/>
  <c r="AN322" i="7"/>
  <c r="AN323" i="7"/>
  <c r="AN324" i="7"/>
  <c r="AN325" i="7"/>
  <c r="AN326" i="7"/>
  <c r="AN327" i="7"/>
  <c r="AN328" i="7"/>
  <c r="AN329" i="7"/>
  <c r="AN330" i="7"/>
  <c r="AN331" i="7"/>
  <c r="AN332" i="7"/>
  <c r="AN333" i="7"/>
  <c r="AN334" i="7"/>
  <c r="AN335" i="7"/>
  <c r="AN336" i="7"/>
  <c r="AN337" i="7"/>
  <c r="AN338" i="7"/>
  <c r="AN339" i="7"/>
  <c r="AN340" i="7"/>
  <c r="AN341" i="7"/>
  <c r="AN342" i="7"/>
  <c r="AN343" i="7"/>
  <c r="AN344" i="7"/>
  <c r="AN345" i="7"/>
  <c r="AN346" i="7"/>
  <c r="AN347" i="7"/>
  <c r="AN348" i="7"/>
  <c r="AN349" i="7"/>
  <c r="AN350" i="7"/>
  <c r="AN351" i="7"/>
  <c r="AN352" i="7"/>
  <c r="AN353" i="7"/>
  <c r="AN354" i="7"/>
  <c r="AN355" i="7"/>
  <c r="AN356" i="7"/>
  <c r="AN357" i="7"/>
  <c r="AN358" i="7"/>
  <c r="AN359" i="7"/>
  <c r="AN360" i="7"/>
  <c r="AN361" i="7"/>
  <c r="AN362" i="7"/>
  <c r="AN363" i="7"/>
  <c r="AN364" i="7"/>
  <c r="AN365" i="7"/>
  <c r="AN366" i="7"/>
  <c r="AN367" i="7"/>
  <c r="AN368" i="7"/>
  <c r="AN369" i="7"/>
  <c r="AN370" i="7"/>
  <c r="AN371" i="7"/>
  <c r="AN372" i="7"/>
  <c r="AN373" i="7"/>
  <c r="AN374" i="7"/>
  <c r="AN375" i="7"/>
  <c r="AN376" i="7"/>
  <c r="AN377" i="7"/>
  <c r="AN378" i="7"/>
  <c r="AN379" i="7"/>
  <c r="AN380" i="7"/>
  <c r="AN381" i="7"/>
  <c r="AN382" i="7"/>
  <c r="AN383" i="7"/>
  <c r="AN384" i="7"/>
  <c r="AN385" i="7"/>
  <c r="AN386" i="7"/>
  <c r="AN387" i="7"/>
  <c r="AN388" i="7"/>
  <c r="AN389" i="7"/>
  <c r="AN390" i="7"/>
  <c r="AN391" i="7"/>
  <c r="AN392" i="7"/>
  <c r="AN393" i="7"/>
  <c r="AN394" i="7"/>
  <c r="AN395" i="7"/>
  <c r="AN396" i="7"/>
  <c r="AN397" i="7"/>
  <c r="AN398" i="7"/>
  <c r="AN399" i="7"/>
  <c r="AN400" i="7"/>
  <c r="AN401" i="7"/>
  <c r="AN402" i="7"/>
  <c r="AN403" i="7"/>
  <c r="AN404" i="7"/>
  <c r="AN405" i="7"/>
  <c r="AN406" i="7"/>
  <c r="AN407" i="7"/>
  <c r="AN408" i="7"/>
  <c r="AN409" i="7"/>
  <c r="AN410" i="7"/>
  <c r="AN411" i="7"/>
  <c r="AN412" i="7"/>
  <c r="AN413" i="7"/>
  <c r="AN414" i="7"/>
  <c r="AN415" i="7"/>
  <c r="AN416" i="7"/>
  <c r="AN417" i="7"/>
  <c r="AN418" i="7"/>
  <c r="AN419" i="7"/>
  <c r="AN420" i="7"/>
  <c r="AN421" i="7"/>
  <c r="AN422" i="7"/>
  <c r="AN423" i="7"/>
  <c r="AN424" i="7"/>
  <c r="AN425" i="7"/>
  <c r="AN426" i="7"/>
  <c r="AN427" i="7"/>
  <c r="AN428" i="7"/>
  <c r="AN429" i="7"/>
  <c r="AN430" i="7"/>
  <c r="AN431" i="7"/>
  <c r="AN432" i="7"/>
  <c r="AN433" i="7"/>
  <c r="AN434" i="7"/>
  <c r="AN435" i="7"/>
  <c r="AN436" i="7"/>
  <c r="AN437" i="7"/>
  <c r="AN438" i="7"/>
  <c r="AN439" i="7"/>
  <c r="AN440" i="7"/>
  <c r="AN441" i="7"/>
  <c r="AN442" i="7"/>
  <c r="AN443" i="7"/>
  <c r="AN444" i="7"/>
  <c r="AN445" i="7"/>
  <c r="AN446" i="7"/>
  <c r="AN447" i="7"/>
  <c r="AN448" i="7"/>
  <c r="AN449" i="7"/>
  <c r="AN450" i="7"/>
  <c r="AN451" i="7"/>
  <c r="AN452" i="7"/>
  <c r="AN453" i="7"/>
  <c r="AN454" i="7"/>
  <c r="AN455" i="7"/>
  <c r="AN456" i="7"/>
  <c r="AN457" i="7"/>
  <c r="AN458" i="7"/>
  <c r="AN459" i="7"/>
  <c r="AN460" i="7"/>
  <c r="AN461" i="7"/>
  <c r="AN462" i="7"/>
  <c r="AN463" i="7"/>
  <c r="AN464" i="7"/>
  <c r="AN465" i="7"/>
  <c r="AN466" i="7"/>
  <c r="AN467" i="7"/>
  <c r="AN468" i="7"/>
  <c r="AN469" i="7"/>
  <c r="AN470" i="7"/>
  <c r="AN471" i="7"/>
  <c r="AN472" i="7"/>
  <c r="AN473" i="7"/>
  <c r="AN474" i="7"/>
  <c r="AN475" i="7"/>
  <c r="AN476" i="7"/>
  <c r="AN477" i="7"/>
  <c r="AN478" i="7"/>
  <c r="AN479" i="7"/>
  <c r="AN480" i="7"/>
  <c r="AN481" i="7"/>
  <c r="AN482" i="7"/>
  <c r="AN483" i="7"/>
  <c r="AN484" i="7"/>
  <c r="AN485" i="7"/>
  <c r="AN486" i="7"/>
  <c r="AN487" i="7"/>
  <c r="AN488" i="7"/>
  <c r="AN489" i="7"/>
  <c r="AN490" i="7"/>
  <c r="AN491" i="7"/>
  <c r="AN492" i="7"/>
  <c r="AN493" i="7"/>
  <c r="AN494" i="7"/>
  <c r="AN495" i="7"/>
  <c r="AN496" i="7"/>
  <c r="AN497" i="7"/>
  <c r="AN498" i="7"/>
  <c r="AN499" i="7"/>
  <c r="AN500" i="7"/>
  <c r="AN501" i="7"/>
  <c r="AN502" i="7"/>
  <c r="AN503" i="7"/>
  <c r="AN504" i="7"/>
  <c r="AN505" i="7"/>
  <c r="AN506" i="7"/>
  <c r="AN507" i="7"/>
  <c r="AN508" i="7"/>
  <c r="AN509" i="7"/>
  <c r="AN510" i="7"/>
  <c r="AN511" i="7"/>
  <c r="AN12" i="7"/>
  <c r="AL13" i="7"/>
  <c r="AL14" i="7"/>
  <c r="AL15" i="7"/>
  <c r="AL16" i="7"/>
  <c r="AL17" i="7"/>
  <c r="AL18" i="7"/>
  <c r="AL19" i="7"/>
  <c r="AL20" i="7"/>
  <c r="AL21" i="7"/>
  <c r="AL22" i="7"/>
  <c r="AL23" i="7"/>
  <c r="AL24" i="7"/>
  <c r="AL25" i="7"/>
  <c r="AL26" i="7"/>
  <c r="AL27" i="7"/>
  <c r="AL28" i="7"/>
  <c r="AL29" i="7"/>
  <c r="AL30" i="7"/>
  <c r="AL31" i="7"/>
  <c r="AL32" i="7"/>
  <c r="AL33" i="7"/>
  <c r="AL34" i="7"/>
  <c r="AL35" i="7"/>
  <c r="AL36" i="7"/>
  <c r="AL37" i="7"/>
  <c r="AL38" i="7"/>
  <c r="AL39" i="7"/>
  <c r="AL40" i="7"/>
  <c r="AL41" i="7"/>
  <c r="AL42" i="7"/>
  <c r="AL43" i="7"/>
  <c r="AL44" i="7"/>
  <c r="AL45" i="7"/>
  <c r="AL46" i="7"/>
  <c r="AL47" i="7"/>
  <c r="AL48" i="7"/>
  <c r="AL49" i="7"/>
  <c r="AL50" i="7"/>
  <c r="AL51" i="7"/>
  <c r="AL52" i="7"/>
  <c r="AL53" i="7"/>
  <c r="AL54" i="7"/>
  <c r="AL55" i="7"/>
  <c r="AL56" i="7"/>
  <c r="AL57" i="7"/>
  <c r="AL58" i="7"/>
  <c r="AL59" i="7"/>
  <c r="AL60" i="7"/>
  <c r="AL61" i="7"/>
  <c r="AL62" i="7"/>
  <c r="AL63" i="7"/>
  <c r="AL64" i="7"/>
  <c r="AL65" i="7"/>
  <c r="AL66" i="7"/>
  <c r="AL67" i="7"/>
  <c r="AL68" i="7"/>
  <c r="AL69" i="7"/>
  <c r="AL70" i="7"/>
  <c r="AL71" i="7"/>
  <c r="AL72" i="7"/>
  <c r="AL73" i="7"/>
  <c r="AL74" i="7"/>
  <c r="AL75" i="7"/>
  <c r="AL76" i="7"/>
  <c r="AL77" i="7"/>
  <c r="AL78" i="7"/>
  <c r="AL79" i="7"/>
  <c r="AL80" i="7"/>
  <c r="AL81" i="7"/>
  <c r="AL82" i="7"/>
  <c r="AL83" i="7"/>
  <c r="AL84" i="7"/>
  <c r="AL85" i="7"/>
  <c r="AL86" i="7"/>
  <c r="AL87" i="7"/>
  <c r="AL88" i="7"/>
  <c r="AL89" i="7"/>
  <c r="AL90" i="7"/>
  <c r="AL91" i="7"/>
  <c r="AL92" i="7"/>
  <c r="AL93" i="7"/>
  <c r="AL94" i="7"/>
  <c r="AL95" i="7"/>
  <c r="AL96" i="7"/>
  <c r="AL97" i="7"/>
  <c r="AL98" i="7"/>
  <c r="AL99" i="7"/>
  <c r="AL100" i="7"/>
  <c r="AL101" i="7"/>
  <c r="AL102" i="7"/>
  <c r="AL103" i="7"/>
  <c r="AL104" i="7"/>
  <c r="AL105" i="7"/>
  <c r="AL106" i="7"/>
  <c r="AL107" i="7"/>
  <c r="AL108" i="7"/>
  <c r="AL109" i="7"/>
  <c r="AL110" i="7"/>
  <c r="AL111" i="7"/>
  <c r="AL112" i="7"/>
  <c r="AL113" i="7"/>
  <c r="AL114" i="7"/>
  <c r="AL115" i="7"/>
  <c r="AL116" i="7"/>
  <c r="AL117" i="7"/>
  <c r="AL118" i="7"/>
  <c r="AL119" i="7"/>
  <c r="AL120" i="7"/>
  <c r="AL121" i="7"/>
  <c r="AL122" i="7"/>
  <c r="AL123" i="7"/>
  <c r="AL124" i="7"/>
  <c r="AL125" i="7"/>
  <c r="AL126" i="7"/>
  <c r="AL127" i="7"/>
  <c r="AL128" i="7"/>
  <c r="AL129" i="7"/>
  <c r="AL130" i="7"/>
  <c r="AL131" i="7"/>
  <c r="AL132" i="7"/>
  <c r="AL133" i="7"/>
  <c r="AL134" i="7"/>
  <c r="AL135" i="7"/>
  <c r="AL136" i="7"/>
  <c r="AL137" i="7"/>
  <c r="AL138" i="7"/>
  <c r="AL139" i="7"/>
  <c r="AL140" i="7"/>
  <c r="AL141" i="7"/>
  <c r="AL142" i="7"/>
  <c r="AL143" i="7"/>
  <c r="AL144" i="7"/>
  <c r="AL145" i="7"/>
  <c r="AL146" i="7"/>
  <c r="AL147" i="7"/>
  <c r="AL148" i="7"/>
  <c r="AL149" i="7"/>
  <c r="AL150" i="7"/>
  <c r="AL151" i="7"/>
  <c r="AL152" i="7"/>
  <c r="AL153" i="7"/>
  <c r="AL154" i="7"/>
  <c r="AL155" i="7"/>
  <c r="AL156" i="7"/>
  <c r="AL157" i="7"/>
  <c r="AL158" i="7"/>
  <c r="AL159" i="7"/>
  <c r="AL160" i="7"/>
  <c r="AL161" i="7"/>
  <c r="AL162" i="7"/>
  <c r="AL163" i="7"/>
  <c r="AL164" i="7"/>
  <c r="AL165" i="7"/>
  <c r="AL166" i="7"/>
  <c r="AL167" i="7"/>
  <c r="AL168" i="7"/>
  <c r="AL169" i="7"/>
  <c r="AL170" i="7"/>
  <c r="AL171" i="7"/>
  <c r="AL172" i="7"/>
  <c r="AL173" i="7"/>
  <c r="AL174" i="7"/>
  <c r="AL175" i="7"/>
  <c r="AL176" i="7"/>
  <c r="AL177" i="7"/>
  <c r="AL178" i="7"/>
  <c r="AL179" i="7"/>
  <c r="AL180" i="7"/>
  <c r="AL181" i="7"/>
  <c r="AL182" i="7"/>
  <c r="AL183" i="7"/>
  <c r="AL184" i="7"/>
  <c r="AL185" i="7"/>
  <c r="AL186" i="7"/>
  <c r="AL187" i="7"/>
  <c r="AL188" i="7"/>
  <c r="AL189" i="7"/>
  <c r="AL190" i="7"/>
  <c r="AL191" i="7"/>
  <c r="AL192" i="7"/>
  <c r="AL193" i="7"/>
  <c r="AL194" i="7"/>
  <c r="AL195" i="7"/>
  <c r="AL196" i="7"/>
  <c r="AL197" i="7"/>
  <c r="AL198" i="7"/>
  <c r="AL199" i="7"/>
  <c r="AL200" i="7"/>
  <c r="AL201" i="7"/>
  <c r="AL202" i="7"/>
  <c r="AL203" i="7"/>
  <c r="AL204" i="7"/>
  <c r="AL205" i="7"/>
  <c r="AL206" i="7"/>
  <c r="AL207" i="7"/>
  <c r="AL208" i="7"/>
  <c r="AL209" i="7"/>
  <c r="AL210" i="7"/>
  <c r="AL211" i="7"/>
  <c r="AL212" i="7"/>
  <c r="AL213" i="7"/>
  <c r="AL214" i="7"/>
  <c r="AL215" i="7"/>
  <c r="AL216" i="7"/>
  <c r="AL217" i="7"/>
  <c r="AL218" i="7"/>
  <c r="AL219" i="7"/>
  <c r="AL220" i="7"/>
  <c r="AL221" i="7"/>
  <c r="AL222" i="7"/>
  <c r="AL223" i="7"/>
  <c r="AL224" i="7"/>
  <c r="AL225" i="7"/>
  <c r="AL226" i="7"/>
  <c r="AL227" i="7"/>
  <c r="AL228" i="7"/>
  <c r="AL229" i="7"/>
  <c r="AL230" i="7"/>
  <c r="AL231" i="7"/>
  <c r="AL232" i="7"/>
  <c r="AL233" i="7"/>
  <c r="AL234" i="7"/>
  <c r="AL235" i="7"/>
  <c r="AL236" i="7"/>
  <c r="AL237" i="7"/>
  <c r="AL238" i="7"/>
  <c r="AL239" i="7"/>
  <c r="AL240" i="7"/>
  <c r="AL241" i="7"/>
  <c r="AL242" i="7"/>
  <c r="AL243" i="7"/>
  <c r="AL244" i="7"/>
  <c r="AL245" i="7"/>
  <c r="AL246" i="7"/>
  <c r="AL247" i="7"/>
  <c r="AL248" i="7"/>
  <c r="AL249" i="7"/>
  <c r="AL250" i="7"/>
  <c r="AL251" i="7"/>
  <c r="AL252" i="7"/>
  <c r="AL253" i="7"/>
  <c r="AL254" i="7"/>
  <c r="AL255" i="7"/>
  <c r="AL256" i="7"/>
  <c r="AL257" i="7"/>
  <c r="AL258" i="7"/>
  <c r="AL259" i="7"/>
  <c r="AL260" i="7"/>
  <c r="AL261" i="7"/>
  <c r="AL262" i="7"/>
  <c r="AL263" i="7"/>
  <c r="AL264" i="7"/>
  <c r="AL265" i="7"/>
  <c r="AL266" i="7"/>
  <c r="AL267" i="7"/>
  <c r="AL268" i="7"/>
  <c r="AL269" i="7"/>
  <c r="AL270" i="7"/>
  <c r="AL271" i="7"/>
  <c r="AL272" i="7"/>
  <c r="AL273" i="7"/>
  <c r="AL274" i="7"/>
  <c r="AL275" i="7"/>
  <c r="AL276" i="7"/>
  <c r="AL277" i="7"/>
  <c r="AL278" i="7"/>
  <c r="AL279" i="7"/>
  <c r="AL280" i="7"/>
  <c r="AL281" i="7"/>
  <c r="AL282" i="7"/>
  <c r="AL283" i="7"/>
  <c r="AL284" i="7"/>
  <c r="AL285" i="7"/>
  <c r="AL286" i="7"/>
  <c r="AL287" i="7"/>
  <c r="AL288" i="7"/>
  <c r="AL289" i="7"/>
  <c r="AL290" i="7"/>
  <c r="AL291" i="7"/>
  <c r="AL292" i="7"/>
  <c r="AL293" i="7"/>
  <c r="AL294" i="7"/>
  <c r="AL295" i="7"/>
  <c r="AL296" i="7"/>
  <c r="AL297" i="7"/>
  <c r="AL298" i="7"/>
  <c r="AL299" i="7"/>
  <c r="AL300" i="7"/>
  <c r="AL301" i="7"/>
  <c r="AL302" i="7"/>
  <c r="AL303" i="7"/>
  <c r="AL304" i="7"/>
  <c r="AL305" i="7"/>
  <c r="AL306" i="7"/>
  <c r="AL307" i="7"/>
  <c r="AL308" i="7"/>
  <c r="AL309" i="7"/>
  <c r="AL310" i="7"/>
  <c r="AL311" i="7"/>
  <c r="AL312" i="7"/>
  <c r="AL313" i="7"/>
  <c r="AL314" i="7"/>
  <c r="AL315" i="7"/>
  <c r="AL316" i="7"/>
  <c r="AL317" i="7"/>
  <c r="AL318" i="7"/>
  <c r="AL319" i="7"/>
  <c r="AL320" i="7"/>
  <c r="AL321" i="7"/>
  <c r="AL322" i="7"/>
  <c r="AL323" i="7"/>
  <c r="AL324" i="7"/>
  <c r="AL325" i="7"/>
  <c r="AL326" i="7"/>
  <c r="AL327" i="7"/>
  <c r="AL328" i="7"/>
  <c r="AL329" i="7"/>
  <c r="AL330" i="7"/>
  <c r="AL331" i="7"/>
  <c r="AL332" i="7"/>
  <c r="AL333" i="7"/>
  <c r="AL334" i="7"/>
  <c r="AL335" i="7"/>
  <c r="AL336" i="7"/>
  <c r="AL337" i="7"/>
  <c r="AL338" i="7"/>
  <c r="AL339" i="7"/>
  <c r="AL340" i="7"/>
  <c r="AL341" i="7"/>
  <c r="AL342" i="7"/>
  <c r="AL343" i="7"/>
  <c r="AL344" i="7"/>
  <c r="AL345" i="7"/>
  <c r="AL346" i="7"/>
  <c r="AL347" i="7"/>
  <c r="AL348" i="7"/>
  <c r="AL349" i="7"/>
  <c r="AL350" i="7"/>
  <c r="AL351" i="7"/>
  <c r="AL352" i="7"/>
  <c r="AL353" i="7"/>
  <c r="AL354" i="7"/>
  <c r="AL355" i="7"/>
  <c r="AL356" i="7"/>
  <c r="AL357" i="7"/>
  <c r="AL358" i="7"/>
  <c r="AL359" i="7"/>
  <c r="AL360" i="7"/>
  <c r="AL361" i="7"/>
  <c r="AL362" i="7"/>
  <c r="AL363" i="7"/>
  <c r="AL364" i="7"/>
  <c r="AL365" i="7"/>
  <c r="AL366" i="7"/>
  <c r="AL367" i="7"/>
  <c r="AL368" i="7"/>
  <c r="AL369" i="7"/>
  <c r="AL370" i="7"/>
  <c r="AL371" i="7"/>
  <c r="AL372" i="7"/>
  <c r="AL373" i="7"/>
  <c r="AL374" i="7"/>
  <c r="AL375" i="7"/>
  <c r="AL376" i="7"/>
  <c r="AL377" i="7"/>
  <c r="AL378" i="7"/>
  <c r="AL379" i="7"/>
  <c r="AL380" i="7"/>
  <c r="AL381" i="7"/>
  <c r="AL382" i="7"/>
  <c r="AL383" i="7"/>
  <c r="AL384" i="7"/>
  <c r="AL385" i="7"/>
  <c r="AL386" i="7"/>
  <c r="AL387" i="7"/>
  <c r="AL388" i="7"/>
  <c r="AL389" i="7"/>
  <c r="AL390" i="7"/>
  <c r="AL391" i="7"/>
  <c r="AL392" i="7"/>
  <c r="AL393" i="7"/>
  <c r="AL394" i="7"/>
  <c r="AL395" i="7"/>
  <c r="AL396" i="7"/>
  <c r="AL397" i="7"/>
  <c r="AL398" i="7"/>
  <c r="AL399" i="7"/>
  <c r="AL400" i="7"/>
  <c r="AL401" i="7"/>
  <c r="AL402" i="7"/>
  <c r="AL403" i="7"/>
  <c r="AL404" i="7"/>
  <c r="AL405" i="7"/>
  <c r="AL406" i="7"/>
  <c r="AL407" i="7"/>
  <c r="AL408" i="7"/>
  <c r="AL409" i="7"/>
  <c r="AL410" i="7"/>
  <c r="AL411" i="7"/>
  <c r="AL412" i="7"/>
  <c r="AL413" i="7"/>
  <c r="AL414" i="7"/>
  <c r="AL415" i="7"/>
  <c r="AL416" i="7"/>
  <c r="AL417" i="7"/>
  <c r="AL418" i="7"/>
  <c r="AL419" i="7"/>
  <c r="AL420" i="7"/>
  <c r="AL421" i="7"/>
  <c r="AL422" i="7"/>
  <c r="AL423" i="7"/>
  <c r="AL424" i="7"/>
  <c r="AL425" i="7"/>
  <c r="AL426" i="7"/>
  <c r="AL427" i="7"/>
  <c r="AL428" i="7"/>
  <c r="AL429" i="7"/>
  <c r="AL430" i="7"/>
  <c r="AL431" i="7"/>
  <c r="AL432" i="7"/>
  <c r="AL433" i="7"/>
  <c r="AL434" i="7"/>
  <c r="AL435" i="7"/>
  <c r="AL436" i="7"/>
  <c r="AL437" i="7"/>
  <c r="AL438" i="7"/>
  <c r="AL439" i="7"/>
  <c r="AL440" i="7"/>
  <c r="AL441" i="7"/>
  <c r="AL442" i="7"/>
  <c r="AL443" i="7"/>
  <c r="AL444" i="7"/>
  <c r="AL445" i="7"/>
  <c r="AL446" i="7"/>
  <c r="AL447" i="7"/>
  <c r="AL448" i="7"/>
  <c r="AL449" i="7"/>
  <c r="AL450" i="7"/>
  <c r="AL451" i="7"/>
  <c r="AL452" i="7"/>
  <c r="AL453" i="7"/>
  <c r="AL454" i="7"/>
  <c r="AL455" i="7"/>
  <c r="AL456" i="7"/>
  <c r="AL457" i="7"/>
  <c r="AL458" i="7"/>
  <c r="AL459" i="7"/>
  <c r="AL460" i="7"/>
  <c r="AL461" i="7"/>
  <c r="AL462" i="7"/>
  <c r="AL463" i="7"/>
  <c r="AL464" i="7"/>
  <c r="AL465" i="7"/>
  <c r="AL466" i="7"/>
  <c r="AL467" i="7"/>
  <c r="AL468" i="7"/>
  <c r="AL469" i="7"/>
  <c r="AL470" i="7"/>
  <c r="AL471" i="7"/>
  <c r="AL472" i="7"/>
  <c r="AL473" i="7"/>
  <c r="AL474" i="7"/>
  <c r="AL475" i="7"/>
  <c r="AL476" i="7"/>
  <c r="AL477" i="7"/>
  <c r="AL478" i="7"/>
  <c r="AL479" i="7"/>
  <c r="AL480" i="7"/>
  <c r="AL481" i="7"/>
  <c r="AL482" i="7"/>
  <c r="AL483" i="7"/>
  <c r="AL484" i="7"/>
  <c r="AL485" i="7"/>
  <c r="AL486" i="7"/>
  <c r="AL487" i="7"/>
  <c r="AL488" i="7"/>
  <c r="AL489" i="7"/>
  <c r="AL490" i="7"/>
  <c r="AL491" i="7"/>
  <c r="AL492" i="7"/>
  <c r="AL493" i="7"/>
  <c r="AL494" i="7"/>
  <c r="AL495" i="7"/>
  <c r="AL496" i="7"/>
  <c r="AL497" i="7"/>
  <c r="AL498" i="7"/>
  <c r="AL499" i="7"/>
  <c r="AL500" i="7"/>
  <c r="AL501" i="7"/>
  <c r="AL502" i="7"/>
  <c r="AL503" i="7"/>
  <c r="AL504" i="7"/>
  <c r="AL505" i="7"/>
  <c r="AL506" i="7"/>
  <c r="AL507" i="7"/>
  <c r="AL508" i="7"/>
  <c r="AL509" i="7"/>
  <c r="AL510" i="7"/>
  <c r="AL511" i="7"/>
  <c r="AL12" i="7"/>
  <c r="AJ13" i="7"/>
  <c r="AJ14" i="7"/>
  <c r="AJ15" i="7"/>
  <c r="AJ16" i="7"/>
  <c r="AJ17" i="7"/>
  <c r="AJ18" i="7"/>
  <c r="AJ19" i="7"/>
  <c r="AJ20" i="7"/>
  <c r="AJ21" i="7"/>
  <c r="AJ22" i="7"/>
  <c r="AJ23" i="7"/>
  <c r="AJ24" i="7"/>
  <c r="AJ25" i="7"/>
  <c r="AJ26" i="7"/>
  <c r="AJ27" i="7"/>
  <c r="AJ28" i="7"/>
  <c r="AJ29" i="7"/>
  <c r="AJ30" i="7"/>
  <c r="AJ31" i="7"/>
  <c r="AJ32" i="7"/>
  <c r="AJ33" i="7"/>
  <c r="AJ34" i="7"/>
  <c r="AJ35" i="7"/>
  <c r="AJ36" i="7"/>
  <c r="AJ37" i="7"/>
  <c r="AJ38" i="7"/>
  <c r="AJ39" i="7"/>
  <c r="AJ40" i="7"/>
  <c r="AJ41" i="7"/>
  <c r="AJ42" i="7"/>
  <c r="AJ43" i="7"/>
  <c r="AJ44" i="7"/>
  <c r="AJ45" i="7"/>
  <c r="AJ46" i="7"/>
  <c r="AJ47" i="7"/>
  <c r="AJ48" i="7"/>
  <c r="AJ49" i="7"/>
  <c r="AJ50" i="7"/>
  <c r="AJ51" i="7"/>
  <c r="AJ52" i="7"/>
  <c r="AJ53" i="7"/>
  <c r="AJ54" i="7"/>
  <c r="AJ55" i="7"/>
  <c r="AJ56" i="7"/>
  <c r="AJ57" i="7"/>
  <c r="AJ58" i="7"/>
  <c r="AJ59" i="7"/>
  <c r="AJ60" i="7"/>
  <c r="AJ61" i="7"/>
  <c r="AJ62" i="7"/>
  <c r="AJ63" i="7"/>
  <c r="AJ64" i="7"/>
  <c r="AJ65" i="7"/>
  <c r="AJ66" i="7"/>
  <c r="AJ67" i="7"/>
  <c r="AJ68" i="7"/>
  <c r="AJ69" i="7"/>
  <c r="AJ70" i="7"/>
  <c r="AJ71" i="7"/>
  <c r="AJ72" i="7"/>
  <c r="AJ73" i="7"/>
  <c r="AJ74" i="7"/>
  <c r="AJ75" i="7"/>
  <c r="AJ76" i="7"/>
  <c r="AJ77" i="7"/>
  <c r="AJ78" i="7"/>
  <c r="AJ79" i="7"/>
  <c r="AJ80" i="7"/>
  <c r="AJ81" i="7"/>
  <c r="AJ82" i="7"/>
  <c r="AJ83" i="7"/>
  <c r="AJ84" i="7"/>
  <c r="AJ85" i="7"/>
  <c r="AJ86" i="7"/>
  <c r="AJ87" i="7"/>
  <c r="AJ88" i="7"/>
  <c r="AJ89" i="7"/>
  <c r="AJ90" i="7"/>
  <c r="AJ91" i="7"/>
  <c r="AJ92" i="7"/>
  <c r="AJ93" i="7"/>
  <c r="AJ94" i="7"/>
  <c r="AJ95" i="7"/>
  <c r="AJ96" i="7"/>
  <c r="AJ97" i="7"/>
  <c r="AJ98" i="7"/>
  <c r="AJ99" i="7"/>
  <c r="AJ100" i="7"/>
  <c r="AJ101" i="7"/>
  <c r="AJ102" i="7"/>
  <c r="AJ103" i="7"/>
  <c r="AJ104" i="7"/>
  <c r="AJ105" i="7"/>
  <c r="AJ106" i="7"/>
  <c r="AJ107" i="7"/>
  <c r="AJ108" i="7"/>
  <c r="AJ109" i="7"/>
  <c r="AJ110" i="7"/>
  <c r="AJ111" i="7"/>
  <c r="AJ112" i="7"/>
  <c r="AJ113" i="7"/>
  <c r="AJ114" i="7"/>
  <c r="AJ115" i="7"/>
  <c r="AJ116" i="7"/>
  <c r="AJ117" i="7"/>
  <c r="AJ118" i="7"/>
  <c r="AJ119" i="7"/>
  <c r="AJ120" i="7"/>
  <c r="AJ121" i="7"/>
  <c r="AJ122" i="7"/>
  <c r="AJ123" i="7"/>
  <c r="AJ124" i="7"/>
  <c r="AJ125" i="7"/>
  <c r="AJ126" i="7"/>
  <c r="AJ127" i="7"/>
  <c r="AJ128" i="7"/>
  <c r="AJ129" i="7"/>
  <c r="AJ130" i="7"/>
  <c r="AJ131" i="7"/>
  <c r="AJ132" i="7"/>
  <c r="AJ133" i="7"/>
  <c r="AJ134" i="7"/>
  <c r="AJ135" i="7"/>
  <c r="AJ136" i="7"/>
  <c r="AJ137" i="7"/>
  <c r="AJ138" i="7"/>
  <c r="AJ139" i="7"/>
  <c r="AJ140" i="7"/>
  <c r="AJ141" i="7"/>
  <c r="AJ142" i="7"/>
  <c r="AJ143" i="7"/>
  <c r="AJ144" i="7"/>
  <c r="AJ145" i="7"/>
  <c r="AJ146" i="7"/>
  <c r="AJ147" i="7"/>
  <c r="AJ148" i="7"/>
  <c r="AJ149" i="7"/>
  <c r="AJ150" i="7"/>
  <c r="AJ151" i="7"/>
  <c r="AJ152" i="7"/>
  <c r="AJ153" i="7"/>
  <c r="AJ154" i="7"/>
  <c r="AJ155" i="7"/>
  <c r="AJ156" i="7"/>
  <c r="AJ157" i="7"/>
  <c r="AJ158" i="7"/>
  <c r="AJ159" i="7"/>
  <c r="AJ160" i="7"/>
  <c r="AJ161" i="7"/>
  <c r="AJ162" i="7"/>
  <c r="AJ163" i="7"/>
  <c r="AJ164" i="7"/>
  <c r="AJ165" i="7"/>
  <c r="AJ166" i="7"/>
  <c r="AJ167" i="7"/>
  <c r="AJ168" i="7"/>
  <c r="AJ169" i="7"/>
  <c r="AJ170" i="7"/>
  <c r="AJ171" i="7"/>
  <c r="AJ172" i="7"/>
  <c r="AJ173" i="7"/>
  <c r="AJ174" i="7"/>
  <c r="AJ175" i="7"/>
  <c r="AJ176" i="7"/>
  <c r="AJ177" i="7"/>
  <c r="AJ178" i="7"/>
  <c r="AJ179" i="7"/>
  <c r="AJ180" i="7"/>
  <c r="AJ181" i="7"/>
  <c r="AJ182" i="7"/>
  <c r="AJ183" i="7"/>
  <c r="AJ184" i="7"/>
  <c r="AJ185" i="7"/>
  <c r="AJ186" i="7"/>
  <c r="AJ187" i="7"/>
  <c r="AJ188" i="7"/>
  <c r="AJ189" i="7"/>
  <c r="AJ190" i="7"/>
  <c r="AJ191" i="7"/>
  <c r="AJ192" i="7"/>
  <c r="AJ193" i="7"/>
  <c r="AJ194" i="7"/>
  <c r="AJ195" i="7"/>
  <c r="AJ196" i="7"/>
  <c r="AJ197" i="7"/>
  <c r="AJ198" i="7"/>
  <c r="AJ199" i="7"/>
  <c r="AJ200" i="7"/>
  <c r="AJ201" i="7"/>
  <c r="AJ202" i="7"/>
  <c r="AJ203" i="7"/>
  <c r="AJ204" i="7"/>
  <c r="AJ205" i="7"/>
  <c r="AJ206" i="7"/>
  <c r="AJ207" i="7"/>
  <c r="AJ208" i="7"/>
  <c r="AJ209" i="7"/>
  <c r="AJ210" i="7"/>
  <c r="AJ211" i="7"/>
  <c r="AJ212" i="7"/>
  <c r="AJ213" i="7"/>
  <c r="AJ214" i="7"/>
  <c r="AJ215" i="7"/>
  <c r="AJ216" i="7"/>
  <c r="AJ217" i="7"/>
  <c r="AJ218" i="7"/>
  <c r="AJ219" i="7"/>
  <c r="AJ220" i="7"/>
  <c r="AJ221" i="7"/>
  <c r="AJ222" i="7"/>
  <c r="AJ223" i="7"/>
  <c r="AJ224" i="7"/>
  <c r="AJ225" i="7"/>
  <c r="AJ226" i="7"/>
  <c r="AJ227" i="7"/>
  <c r="AJ228" i="7"/>
  <c r="AJ229" i="7"/>
  <c r="AJ230" i="7"/>
  <c r="AJ231" i="7"/>
  <c r="AJ232" i="7"/>
  <c r="AJ233" i="7"/>
  <c r="AJ234" i="7"/>
  <c r="AJ235" i="7"/>
  <c r="AJ236" i="7"/>
  <c r="AJ237" i="7"/>
  <c r="AJ238" i="7"/>
  <c r="AJ239" i="7"/>
  <c r="AJ240" i="7"/>
  <c r="AJ241" i="7"/>
  <c r="AJ242" i="7"/>
  <c r="AJ243" i="7"/>
  <c r="AJ244" i="7"/>
  <c r="AJ245" i="7"/>
  <c r="AJ246" i="7"/>
  <c r="AJ247" i="7"/>
  <c r="AJ248" i="7"/>
  <c r="AJ249" i="7"/>
  <c r="AJ250" i="7"/>
  <c r="AJ251" i="7"/>
  <c r="AJ252" i="7"/>
  <c r="AJ253" i="7"/>
  <c r="AJ254" i="7"/>
  <c r="AJ255" i="7"/>
  <c r="AJ256" i="7"/>
  <c r="AJ257" i="7"/>
  <c r="AJ258" i="7"/>
  <c r="AJ259" i="7"/>
  <c r="AJ260" i="7"/>
  <c r="AJ261" i="7"/>
  <c r="AJ262" i="7"/>
  <c r="AJ263" i="7"/>
  <c r="AJ264" i="7"/>
  <c r="AJ265" i="7"/>
  <c r="AJ266" i="7"/>
  <c r="AJ267" i="7"/>
  <c r="AJ268" i="7"/>
  <c r="AJ269" i="7"/>
  <c r="AJ270" i="7"/>
  <c r="AJ271" i="7"/>
  <c r="AJ272" i="7"/>
  <c r="AJ273" i="7"/>
  <c r="AJ274" i="7"/>
  <c r="AJ275" i="7"/>
  <c r="AJ276" i="7"/>
  <c r="AJ277" i="7"/>
  <c r="AJ278" i="7"/>
  <c r="AJ279" i="7"/>
  <c r="AJ280" i="7"/>
  <c r="AJ281" i="7"/>
  <c r="AJ282" i="7"/>
  <c r="AJ283" i="7"/>
  <c r="AJ284" i="7"/>
  <c r="AJ285" i="7"/>
  <c r="AJ286" i="7"/>
  <c r="AJ287" i="7"/>
  <c r="AJ288" i="7"/>
  <c r="AJ289" i="7"/>
  <c r="AJ290" i="7"/>
  <c r="AJ291" i="7"/>
  <c r="AJ292" i="7"/>
  <c r="AJ293" i="7"/>
  <c r="AJ294" i="7"/>
  <c r="AJ295" i="7"/>
  <c r="AJ296" i="7"/>
  <c r="AJ297" i="7"/>
  <c r="AJ298" i="7"/>
  <c r="AJ299" i="7"/>
  <c r="AJ300" i="7"/>
  <c r="AJ301" i="7"/>
  <c r="AJ302" i="7"/>
  <c r="AJ303" i="7"/>
  <c r="AJ304" i="7"/>
  <c r="AJ305" i="7"/>
  <c r="AJ306" i="7"/>
  <c r="AJ307" i="7"/>
  <c r="AJ308" i="7"/>
  <c r="AJ309" i="7"/>
  <c r="AJ310" i="7"/>
  <c r="AJ311" i="7"/>
  <c r="AJ312" i="7"/>
  <c r="AJ313" i="7"/>
  <c r="AJ314" i="7"/>
  <c r="AJ315" i="7"/>
  <c r="AJ316" i="7"/>
  <c r="AJ317" i="7"/>
  <c r="AJ318" i="7"/>
  <c r="AJ319" i="7"/>
  <c r="AJ320" i="7"/>
  <c r="AJ321" i="7"/>
  <c r="AJ322" i="7"/>
  <c r="AJ323" i="7"/>
  <c r="AJ324" i="7"/>
  <c r="AJ325" i="7"/>
  <c r="AJ326" i="7"/>
  <c r="AJ327" i="7"/>
  <c r="AJ328" i="7"/>
  <c r="AJ329" i="7"/>
  <c r="AJ330" i="7"/>
  <c r="AJ331" i="7"/>
  <c r="AJ332" i="7"/>
  <c r="AJ333" i="7"/>
  <c r="AJ334" i="7"/>
  <c r="AJ335" i="7"/>
  <c r="AJ336" i="7"/>
  <c r="AJ337" i="7"/>
  <c r="AJ338" i="7"/>
  <c r="AJ339" i="7"/>
  <c r="AJ340" i="7"/>
  <c r="AJ341" i="7"/>
  <c r="AJ342" i="7"/>
  <c r="AJ343" i="7"/>
  <c r="AJ344" i="7"/>
  <c r="AJ345" i="7"/>
  <c r="AJ346" i="7"/>
  <c r="AJ347" i="7"/>
  <c r="AJ348" i="7"/>
  <c r="AJ349" i="7"/>
  <c r="AJ350" i="7"/>
  <c r="AJ351" i="7"/>
  <c r="AJ352" i="7"/>
  <c r="AJ353" i="7"/>
  <c r="AJ354" i="7"/>
  <c r="AJ355" i="7"/>
  <c r="AJ356" i="7"/>
  <c r="AJ357" i="7"/>
  <c r="AJ358" i="7"/>
  <c r="AJ359" i="7"/>
  <c r="AJ360" i="7"/>
  <c r="AJ361" i="7"/>
  <c r="AJ362" i="7"/>
  <c r="AJ363" i="7"/>
  <c r="AJ364" i="7"/>
  <c r="AJ365" i="7"/>
  <c r="AJ366" i="7"/>
  <c r="AJ367" i="7"/>
  <c r="AJ368" i="7"/>
  <c r="AJ369" i="7"/>
  <c r="AJ370" i="7"/>
  <c r="AJ371" i="7"/>
  <c r="AJ372" i="7"/>
  <c r="AJ373" i="7"/>
  <c r="AJ374" i="7"/>
  <c r="AJ375" i="7"/>
  <c r="AJ376" i="7"/>
  <c r="AJ377" i="7"/>
  <c r="AJ378" i="7"/>
  <c r="AJ379" i="7"/>
  <c r="AJ380" i="7"/>
  <c r="AJ381" i="7"/>
  <c r="AJ382" i="7"/>
  <c r="AJ383" i="7"/>
  <c r="AJ384" i="7"/>
  <c r="AJ385" i="7"/>
  <c r="AJ386" i="7"/>
  <c r="AJ387" i="7"/>
  <c r="AJ388" i="7"/>
  <c r="AJ389" i="7"/>
  <c r="AJ390" i="7"/>
  <c r="AJ391" i="7"/>
  <c r="AJ392" i="7"/>
  <c r="AJ393" i="7"/>
  <c r="AJ394" i="7"/>
  <c r="AJ395" i="7"/>
  <c r="AJ396" i="7"/>
  <c r="AJ397" i="7"/>
  <c r="AJ398" i="7"/>
  <c r="AJ399" i="7"/>
  <c r="AJ400" i="7"/>
  <c r="AJ401" i="7"/>
  <c r="AJ402" i="7"/>
  <c r="AJ403" i="7"/>
  <c r="AJ404" i="7"/>
  <c r="AJ405" i="7"/>
  <c r="AJ406" i="7"/>
  <c r="AJ407" i="7"/>
  <c r="AJ408" i="7"/>
  <c r="AJ409" i="7"/>
  <c r="AJ410" i="7"/>
  <c r="AJ411" i="7"/>
  <c r="AJ412" i="7"/>
  <c r="AJ413" i="7"/>
  <c r="AJ414" i="7"/>
  <c r="AJ415" i="7"/>
  <c r="AJ416" i="7"/>
  <c r="AJ417" i="7"/>
  <c r="AJ418" i="7"/>
  <c r="AJ419" i="7"/>
  <c r="AJ420" i="7"/>
  <c r="AJ421" i="7"/>
  <c r="AJ422" i="7"/>
  <c r="AJ423" i="7"/>
  <c r="AJ424" i="7"/>
  <c r="AJ425" i="7"/>
  <c r="AJ426" i="7"/>
  <c r="AJ427" i="7"/>
  <c r="AJ428" i="7"/>
  <c r="AJ429" i="7"/>
  <c r="AJ430" i="7"/>
  <c r="AJ431" i="7"/>
  <c r="AJ432" i="7"/>
  <c r="AJ433" i="7"/>
  <c r="AJ434" i="7"/>
  <c r="AJ435" i="7"/>
  <c r="AJ436" i="7"/>
  <c r="AJ437" i="7"/>
  <c r="AJ438" i="7"/>
  <c r="AJ439" i="7"/>
  <c r="AJ440" i="7"/>
  <c r="AJ441" i="7"/>
  <c r="AJ442" i="7"/>
  <c r="AJ443" i="7"/>
  <c r="AJ444" i="7"/>
  <c r="AJ445" i="7"/>
  <c r="AJ446" i="7"/>
  <c r="AJ447" i="7"/>
  <c r="AJ448" i="7"/>
  <c r="AJ449" i="7"/>
  <c r="AJ450" i="7"/>
  <c r="AJ451" i="7"/>
  <c r="AJ452" i="7"/>
  <c r="AJ453" i="7"/>
  <c r="AJ454" i="7"/>
  <c r="AJ455" i="7"/>
  <c r="AJ456" i="7"/>
  <c r="AJ457" i="7"/>
  <c r="AJ458" i="7"/>
  <c r="AJ459" i="7"/>
  <c r="AJ460" i="7"/>
  <c r="AJ461" i="7"/>
  <c r="AJ462" i="7"/>
  <c r="AJ463" i="7"/>
  <c r="AJ464" i="7"/>
  <c r="AJ465" i="7"/>
  <c r="AJ466" i="7"/>
  <c r="AJ467" i="7"/>
  <c r="AJ468" i="7"/>
  <c r="AJ469" i="7"/>
  <c r="AJ470" i="7"/>
  <c r="AJ471" i="7"/>
  <c r="AJ472" i="7"/>
  <c r="AJ473" i="7"/>
  <c r="AJ474" i="7"/>
  <c r="AJ475" i="7"/>
  <c r="AJ476" i="7"/>
  <c r="AJ477" i="7"/>
  <c r="AJ478" i="7"/>
  <c r="AJ479" i="7"/>
  <c r="AJ480" i="7"/>
  <c r="AJ481" i="7"/>
  <c r="AJ482" i="7"/>
  <c r="AJ483" i="7"/>
  <c r="AJ484" i="7"/>
  <c r="AJ485" i="7"/>
  <c r="AJ486" i="7"/>
  <c r="AJ487" i="7"/>
  <c r="AJ488" i="7"/>
  <c r="AJ489" i="7"/>
  <c r="AJ490" i="7"/>
  <c r="AJ491" i="7"/>
  <c r="AJ492" i="7"/>
  <c r="AJ493" i="7"/>
  <c r="AJ494" i="7"/>
  <c r="AJ495" i="7"/>
  <c r="AJ496" i="7"/>
  <c r="AJ497" i="7"/>
  <c r="AJ498" i="7"/>
  <c r="AJ499" i="7"/>
  <c r="AJ500" i="7"/>
  <c r="AJ501" i="7"/>
  <c r="AJ502" i="7"/>
  <c r="AJ503" i="7"/>
  <c r="AJ504" i="7"/>
  <c r="AJ505" i="7"/>
  <c r="AJ506" i="7"/>
  <c r="AJ507" i="7"/>
  <c r="AJ508" i="7"/>
  <c r="AJ509" i="7"/>
  <c r="AJ510" i="7"/>
  <c r="AJ511" i="7"/>
  <c r="AJ12" i="7"/>
  <c r="AT13" i="16"/>
  <c r="AT14" i="16"/>
  <c r="AT15" i="16"/>
  <c r="AT16" i="16"/>
  <c r="AT17" i="16"/>
  <c r="AT18" i="16"/>
  <c r="AT19" i="16"/>
  <c r="AT20" i="16"/>
  <c r="AT21" i="16"/>
  <c r="AT22" i="16"/>
  <c r="AT23" i="16"/>
  <c r="AT24" i="16"/>
  <c r="AT25" i="16"/>
  <c r="AT26" i="16"/>
  <c r="AT27" i="16"/>
  <c r="AT28" i="16"/>
  <c r="AT29" i="16"/>
  <c r="AT30" i="16"/>
  <c r="AT31" i="16"/>
  <c r="AT32" i="16"/>
  <c r="AT33" i="16"/>
  <c r="AT34" i="16"/>
  <c r="AT35" i="16"/>
  <c r="AT36" i="16"/>
  <c r="AT37" i="16"/>
  <c r="AT38" i="16"/>
  <c r="AT39" i="16"/>
  <c r="AT40" i="16"/>
  <c r="AT41" i="16"/>
  <c r="AT42" i="16"/>
  <c r="AT43" i="16"/>
  <c r="AT44" i="16"/>
  <c r="AT45" i="16"/>
  <c r="AT46" i="16"/>
  <c r="AT47" i="16"/>
  <c r="AT48" i="16"/>
  <c r="AT49" i="16"/>
  <c r="AT50" i="16"/>
  <c r="AT51" i="16"/>
  <c r="AT52" i="16"/>
  <c r="AT53" i="16"/>
  <c r="AT54" i="16"/>
  <c r="AT55" i="16"/>
  <c r="AT56" i="16"/>
  <c r="AT57" i="16"/>
  <c r="AT58" i="16"/>
  <c r="AT59" i="16"/>
  <c r="AT60" i="16"/>
  <c r="AT61" i="16"/>
  <c r="AT62" i="16"/>
  <c r="AT63" i="16"/>
  <c r="AT64" i="16"/>
  <c r="AT65" i="16"/>
  <c r="AT66" i="16"/>
  <c r="AT67" i="16"/>
  <c r="AT68" i="16"/>
  <c r="AT69" i="16"/>
  <c r="AT70" i="16"/>
  <c r="AT71" i="16"/>
  <c r="AT72" i="16"/>
  <c r="AT73" i="16"/>
  <c r="AT74" i="16"/>
  <c r="AT75" i="16"/>
  <c r="AT76" i="16"/>
  <c r="AT77" i="16"/>
  <c r="AT78" i="16"/>
  <c r="AT79" i="16"/>
  <c r="AT80" i="16"/>
  <c r="AT81" i="16"/>
  <c r="AT82" i="16"/>
  <c r="AT83" i="16"/>
  <c r="AT84" i="16"/>
  <c r="AT85" i="16"/>
  <c r="AT86" i="16"/>
  <c r="AT87" i="16"/>
  <c r="AT88" i="16"/>
  <c r="AT89" i="16"/>
  <c r="AT90" i="16"/>
  <c r="AT91" i="16"/>
  <c r="AT92" i="16"/>
  <c r="AT93" i="16"/>
  <c r="AT94" i="16"/>
  <c r="AT95" i="16"/>
  <c r="AT96" i="16"/>
  <c r="AT97" i="16"/>
  <c r="AT98" i="16"/>
  <c r="AT99" i="16"/>
  <c r="AT100" i="16"/>
  <c r="AT101" i="16"/>
  <c r="AT102" i="16"/>
  <c r="AT103" i="16"/>
  <c r="AT104" i="16"/>
  <c r="AT105" i="16"/>
  <c r="AT106" i="16"/>
  <c r="AT107" i="16"/>
  <c r="AT108" i="16"/>
  <c r="AT109" i="16"/>
  <c r="AT110" i="16"/>
  <c r="AT111" i="16"/>
  <c r="AT112" i="16"/>
  <c r="AT113" i="16"/>
  <c r="AT114" i="16"/>
  <c r="AT115" i="16"/>
  <c r="AT116" i="16"/>
  <c r="AT117" i="16"/>
  <c r="AT118" i="16"/>
  <c r="AT119" i="16"/>
  <c r="AT120" i="16"/>
  <c r="AT121" i="16"/>
  <c r="AT122" i="16"/>
  <c r="AT123" i="16"/>
  <c r="AT124" i="16"/>
  <c r="AT125" i="16"/>
  <c r="AT126" i="16"/>
  <c r="AT127" i="16"/>
  <c r="AT128" i="16"/>
  <c r="AT129" i="16"/>
  <c r="AT130" i="16"/>
  <c r="AT131" i="16"/>
  <c r="AT132" i="16"/>
  <c r="AT133" i="16"/>
  <c r="AT134" i="16"/>
  <c r="AT135" i="16"/>
  <c r="AT136" i="16"/>
  <c r="AT137" i="16"/>
  <c r="AT138" i="16"/>
  <c r="AT139" i="16"/>
  <c r="AT140" i="16"/>
  <c r="AT141" i="16"/>
  <c r="AT142" i="16"/>
  <c r="AT143" i="16"/>
  <c r="AT144" i="16"/>
  <c r="AT145" i="16"/>
  <c r="AT146" i="16"/>
  <c r="AT147" i="16"/>
  <c r="AT148" i="16"/>
  <c r="AT149" i="16"/>
  <c r="AT150" i="16"/>
  <c r="AT151" i="16"/>
  <c r="AT152" i="16"/>
  <c r="AT153" i="16"/>
  <c r="AT154" i="16"/>
  <c r="AT155" i="16"/>
  <c r="AT156" i="16"/>
  <c r="AT157" i="16"/>
  <c r="AT158" i="16"/>
  <c r="AT159" i="16"/>
  <c r="AT160" i="16"/>
  <c r="AT161" i="16"/>
  <c r="AT162" i="16"/>
  <c r="AT163" i="16"/>
  <c r="AT164" i="16"/>
  <c r="AT165" i="16"/>
  <c r="AT166" i="16"/>
  <c r="AT167" i="16"/>
  <c r="AT168" i="16"/>
  <c r="AT169" i="16"/>
  <c r="AT170" i="16"/>
  <c r="AT171" i="16"/>
  <c r="AT172" i="16"/>
  <c r="AT173" i="16"/>
  <c r="AT174" i="16"/>
  <c r="AT175" i="16"/>
  <c r="AT176" i="16"/>
  <c r="AT177" i="16"/>
  <c r="AT178" i="16"/>
  <c r="AT179" i="16"/>
  <c r="AT180" i="16"/>
  <c r="AT181" i="16"/>
  <c r="AT182" i="16"/>
  <c r="AT183" i="16"/>
  <c r="AT184" i="16"/>
  <c r="AT185" i="16"/>
  <c r="AT186" i="16"/>
  <c r="AT187" i="16"/>
  <c r="AT188" i="16"/>
  <c r="AT189" i="16"/>
  <c r="AT190" i="16"/>
  <c r="AT191" i="16"/>
  <c r="AT192" i="16"/>
  <c r="AT193" i="16"/>
  <c r="AT194" i="16"/>
  <c r="AT195" i="16"/>
  <c r="AT196" i="16"/>
  <c r="AT197" i="16"/>
  <c r="AT198" i="16"/>
  <c r="AT199" i="16"/>
  <c r="AT200" i="16"/>
  <c r="AT201" i="16"/>
  <c r="AT202" i="16"/>
  <c r="AT203" i="16"/>
  <c r="AT204" i="16"/>
  <c r="AT205" i="16"/>
  <c r="AT206" i="16"/>
  <c r="AT207" i="16"/>
  <c r="AT208" i="16"/>
  <c r="AT209" i="16"/>
  <c r="AT210" i="16"/>
  <c r="AT211" i="16"/>
  <c r="AT212" i="16"/>
  <c r="AT213" i="16"/>
  <c r="AT214" i="16"/>
  <c r="AT215" i="16"/>
  <c r="AT216" i="16"/>
  <c r="AT217" i="16"/>
  <c r="AT218" i="16"/>
  <c r="AT219" i="16"/>
  <c r="AT220" i="16"/>
  <c r="AT221" i="16"/>
  <c r="AT222" i="16"/>
  <c r="AT223" i="16"/>
  <c r="AT224" i="16"/>
  <c r="AT225" i="16"/>
  <c r="AT226" i="16"/>
  <c r="AT227" i="16"/>
  <c r="AT228" i="16"/>
  <c r="AT229" i="16"/>
  <c r="AT230" i="16"/>
  <c r="AT231" i="16"/>
  <c r="AT232" i="16"/>
  <c r="AT233" i="16"/>
  <c r="AT234" i="16"/>
  <c r="AT235" i="16"/>
  <c r="AT236" i="16"/>
  <c r="AT237" i="16"/>
  <c r="AT238" i="16"/>
  <c r="AT239" i="16"/>
  <c r="AT240" i="16"/>
  <c r="AT241" i="16"/>
  <c r="AT242" i="16"/>
  <c r="AT243" i="16"/>
  <c r="AT244" i="16"/>
  <c r="AT245" i="16"/>
  <c r="AT246" i="16"/>
  <c r="AT247" i="16"/>
  <c r="AT248" i="16"/>
  <c r="AT249" i="16"/>
  <c r="AT250" i="16"/>
  <c r="AT251" i="16"/>
  <c r="AT252" i="16"/>
  <c r="AT253" i="16"/>
  <c r="AT254" i="16"/>
  <c r="AT255" i="16"/>
  <c r="AT256" i="16"/>
  <c r="AT257" i="16"/>
  <c r="AT258" i="16"/>
  <c r="AT259" i="16"/>
  <c r="AT260" i="16"/>
  <c r="AT261" i="16"/>
  <c r="AT262" i="16"/>
  <c r="AT263" i="16"/>
  <c r="AT264" i="16"/>
  <c r="AT265" i="16"/>
  <c r="AT266" i="16"/>
  <c r="AT267" i="16"/>
  <c r="AT268" i="16"/>
  <c r="AT269" i="16"/>
  <c r="AT270" i="16"/>
  <c r="AT271" i="16"/>
  <c r="AT272" i="16"/>
  <c r="AT273" i="16"/>
  <c r="AT274" i="16"/>
  <c r="AT275" i="16"/>
  <c r="AT276" i="16"/>
  <c r="AT277" i="16"/>
  <c r="AT278" i="16"/>
  <c r="AT279" i="16"/>
  <c r="AT280" i="16"/>
  <c r="AT281" i="16"/>
  <c r="AT282" i="16"/>
  <c r="AT283" i="16"/>
  <c r="AT284" i="16"/>
  <c r="AT285" i="16"/>
  <c r="AT286" i="16"/>
  <c r="AT287" i="16"/>
  <c r="AT288" i="16"/>
  <c r="AT289" i="16"/>
  <c r="AT290" i="16"/>
  <c r="AT291" i="16"/>
  <c r="AT292" i="16"/>
  <c r="AT293" i="16"/>
  <c r="AT294" i="16"/>
  <c r="AT295" i="16"/>
  <c r="AT296" i="16"/>
  <c r="AT297" i="16"/>
  <c r="AT298" i="16"/>
  <c r="AT299" i="16"/>
  <c r="AT300" i="16"/>
  <c r="AT301" i="16"/>
  <c r="AT302" i="16"/>
  <c r="AT303" i="16"/>
  <c r="AT304" i="16"/>
  <c r="AT305" i="16"/>
  <c r="AT306" i="16"/>
  <c r="AT307" i="16"/>
  <c r="AT308" i="16"/>
  <c r="AT309" i="16"/>
  <c r="AT310" i="16"/>
  <c r="AT311" i="16"/>
  <c r="AT312" i="16"/>
  <c r="AT313" i="16"/>
  <c r="AT314" i="16"/>
  <c r="AT315" i="16"/>
  <c r="AT316" i="16"/>
  <c r="AT317" i="16"/>
  <c r="AT318" i="16"/>
  <c r="AT319" i="16"/>
  <c r="AT320" i="16"/>
  <c r="AT321" i="16"/>
  <c r="AT322" i="16"/>
  <c r="AT323" i="16"/>
  <c r="AT324" i="16"/>
  <c r="AT325" i="16"/>
  <c r="AT326" i="16"/>
  <c r="AT327" i="16"/>
  <c r="AT328" i="16"/>
  <c r="AT329" i="16"/>
  <c r="AT330" i="16"/>
  <c r="AT331" i="16"/>
  <c r="AT332" i="16"/>
  <c r="AT333" i="16"/>
  <c r="AT334" i="16"/>
  <c r="AT335" i="16"/>
  <c r="AT336" i="16"/>
  <c r="AT337" i="16"/>
  <c r="AT338" i="16"/>
  <c r="AT339" i="16"/>
  <c r="AT340" i="16"/>
  <c r="AT341" i="16"/>
  <c r="AT342" i="16"/>
  <c r="AT343" i="16"/>
  <c r="AT344" i="16"/>
  <c r="AT345" i="16"/>
  <c r="AT346" i="16"/>
  <c r="AT347" i="16"/>
  <c r="AT348" i="16"/>
  <c r="AT349" i="16"/>
  <c r="AT350" i="16"/>
  <c r="AT351" i="16"/>
  <c r="AT352" i="16"/>
  <c r="AT353" i="16"/>
  <c r="AT354" i="16"/>
  <c r="AT355" i="16"/>
  <c r="AT356" i="16"/>
  <c r="AT357" i="16"/>
  <c r="AT358" i="16"/>
  <c r="AT359" i="16"/>
  <c r="AT360" i="16"/>
  <c r="AT361" i="16"/>
  <c r="AT362" i="16"/>
  <c r="AT363" i="16"/>
  <c r="AT364" i="16"/>
  <c r="AT365" i="16"/>
  <c r="AT366" i="16"/>
  <c r="AT367" i="16"/>
  <c r="AT368" i="16"/>
  <c r="AT369" i="16"/>
  <c r="AT370" i="16"/>
  <c r="AT371" i="16"/>
  <c r="AT372" i="16"/>
  <c r="AT373" i="16"/>
  <c r="AT374" i="16"/>
  <c r="AT375" i="16"/>
  <c r="AT376" i="16"/>
  <c r="AT377" i="16"/>
  <c r="AT378" i="16"/>
  <c r="AT379" i="16"/>
  <c r="AT380" i="16"/>
  <c r="AT381" i="16"/>
  <c r="AT382" i="16"/>
  <c r="AT383" i="16"/>
  <c r="AT384" i="16"/>
  <c r="AT385" i="16"/>
  <c r="AT386" i="16"/>
  <c r="AT387" i="16"/>
  <c r="AT388" i="16"/>
  <c r="AT389" i="16"/>
  <c r="AT390" i="16"/>
  <c r="AT391" i="16"/>
  <c r="AT392" i="16"/>
  <c r="AT393" i="16"/>
  <c r="AT394" i="16"/>
  <c r="AT395" i="16"/>
  <c r="AT396" i="16"/>
  <c r="AT397" i="16"/>
  <c r="AT398" i="16"/>
  <c r="AT399" i="16"/>
  <c r="AT400" i="16"/>
  <c r="AT401" i="16"/>
  <c r="AT402" i="16"/>
  <c r="AT403" i="16"/>
  <c r="AT404" i="16"/>
  <c r="AT405" i="16"/>
  <c r="AT406" i="16"/>
  <c r="AT407" i="16"/>
  <c r="AT408" i="16"/>
  <c r="AT409" i="16"/>
  <c r="AT410" i="16"/>
  <c r="AT411" i="16"/>
  <c r="AT412" i="16"/>
  <c r="AT413" i="16"/>
  <c r="AT414" i="16"/>
  <c r="AT415" i="16"/>
  <c r="AT416" i="16"/>
  <c r="AT417" i="16"/>
  <c r="AT418" i="16"/>
  <c r="AT419" i="16"/>
  <c r="AT420" i="16"/>
  <c r="AT421" i="16"/>
  <c r="AT422" i="16"/>
  <c r="AT423" i="16"/>
  <c r="AT424" i="16"/>
  <c r="AT425" i="16"/>
  <c r="AT426" i="16"/>
  <c r="AT427" i="16"/>
  <c r="AT428" i="16"/>
  <c r="AT429" i="16"/>
  <c r="AT430" i="16"/>
  <c r="AT431" i="16"/>
  <c r="AT432" i="16"/>
  <c r="AT433" i="16"/>
  <c r="AT434" i="16"/>
  <c r="AT435" i="16"/>
  <c r="AT436" i="16"/>
  <c r="AT437" i="16"/>
  <c r="AT438" i="16"/>
  <c r="AT439" i="16"/>
  <c r="AT440" i="16"/>
  <c r="AT441" i="16"/>
  <c r="AT442" i="16"/>
  <c r="AT443" i="16"/>
  <c r="AT444" i="16"/>
  <c r="AT445" i="16"/>
  <c r="AT446" i="16"/>
  <c r="AT447" i="16"/>
  <c r="AT448" i="16"/>
  <c r="AT449" i="16"/>
  <c r="AT450" i="16"/>
  <c r="AT451" i="16"/>
  <c r="AT452" i="16"/>
  <c r="AT453" i="16"/>
  <c r="AT454" i="16"/>
  <c r="AT455" i="16"/>
  <c r="AT456" i="16"/>
  <c r="AT457" i="16"/>
  <c r="AT458" i="16"/>
  <c r="AT459" i="16"/>
  <c r="AT460" i="16"/>
  <c r="AT461" i="16"/>
  <c r="AT462" i="16"/>
  <c r="AT463" i="16"/>
  <c r="AT464" i="16"/>
  <c r="AT465" i="16"/>
  <c r="AT466" i="16"/>
  <c r="AT467" i="16"/>
  <c r="AT468" i="16"/>
  <c r="AT469" i="16"/>
  <c r="AT470" i="16"/>
  <c r="AT471" i="16"/>
  <c r="AT472" i="16"/>
  <c r="AT473" i="16"/>
  <c r="AT474" i="16"/>
  <c r="AT475" i="16"/>
  <c r="AT476" i="16"/>
  <c r="AT477" i="16"/>
  <c r="AT478" i="16"/>
  <c r="AT479" i="16"/>
  <c r="AT480" i="16"/>
  <c r="AT481" i="16"/>
  <c r="AT482" i="16"/>
  <c r="AT483" i="16"/>
  <c r="AT484" i="16"/>
  <c r="AT485" i="16"/>
  <c r="AT486" i="16"/>
  <c r="AT487" i="16"/>
  <c r="AT488" i="16"/>
  <c r="AT489" i="16"/>
  <c r="AT490" i="16"/>
  <c r="AT491" i="16"/>
  <c r="AT492" i="16"/>
  <c r="AT493" i="16"/>
  <c r="AT494" i="16"/>
  <c r="AT495" i="16"/>
  <c r="AT496" i="16"/>
  <c r="AT497" i="16"/>
  <c r="AT498" i="16"/>
  <c r="AT499" i="16"/>
  <c r="AT500" i="16"/>
  <c r="AT501" i="16"/>
  <c r="AT502" i="16"/>
  <c r="AT503" i="16"/>
  <c r="AT504" i="16"/>
  <c r="AT505" i="16"/>
  <c r="AT506" i="16"/>
  <c r="AT507" i="16"/>
  <c r="AT508" i="16"/>
  <c r="AT509" i="16"/>
  <c r="AT510" i="16"/>
  <c r="AT511" i="16"/>
  <c r="AT12" i="16"/>
  <c r="AR13" i="16"/>
  <c r="AR14" i="16"/>
  <c r="AR15" i="16"/>
  <c r="AR16" i="16"/>
  <c r="AR17" i="16"/>
  <c r="AR18" i="16"/>
  <c r="AR19" i="16"/>
  <c r="AR20" i="16"/>
  <c r="AR21" i="16"/>
  <c r="AR22" i="16"/>
  <c r="AR23" i="16"/>
  <c r="AR24" i="16"/>
  <c r="AR25" i="16"/>
  <c r="AR26" i="16"/>
  <c r="AR27" i="16"/>
  <c r="AR28" i="16"/>
  <c r="AR29" i="16"/>
  <c r="AR30" i="16"/>
  <c r="AR31" i="16"/>
  <c r="AR32" i="16"/>
  <c r="AR33" i="16"/>
  <c r="AR34" i="16"/>
  <c r="AR35" i="16"/>
  <c r="AR36" i="16"/>
  <c r="AR37" i="16"/>
  <c r="AR38" i="16"/>
  <c r="AR39" i="16"/>
  <c r="AR40" i="16"/>
  <c r="AR41" i="16"/>
  <c r="AR42" i="16"/>
  <c r="AR43" i="16"/>
  <c r="AR44" i="16"/>
  <c r="AR45" i="16"/>
  <c r="AR46" i="16"/>
  <c r="AR47" i="16"/>
  <c r="AR48" i="16"/>
  <c r="AR49" i="16"/>
  <c r="AR50" i="16"/>
  <c r="AR51" i="16"/>
  <c r="AR52" i="16"/>
  <c r="AR53" i="16"/>
  <c r="AR54" i="16"/>
  <c r="AR55" i="16"/>
  <c r="AR56" i="16"/>
  <c r="AR57" i="16"/>
  <c r="AR58" i="16"/>
  <c r="AR59" i="16"/>
  <c r="AR60" i="16"/>
  <c r="AR61" i="16"/>
  <c r="AR62" i="16"/>
  <c r="AR63" i="16"/>
  <c r="AR64" i="16"/>
  <c r="AR65" i="16"/>
  <c r="AR66" i="16"/>
  <c r="AR67" i="16"/>
  <c r="AR68" i="16"/>
  <c r="AR69" i="16"/>
  <c r="AR70" i="16"/>
  <c r="AR71" i="16"/>
  <c r="AR72" i="16"/>
  <c r="AR73" i="16"/>
  <c r="AR74" i="16"/>
  <c r="AR75" i="16"/>
  <c r="AR76" i="16"/>
  <c r="AR77" i="16"/>
  <c r="AR78" i="16"/>
  <c r="AR79" i="16"/>
  <c r="AR80" i="16"/>
  <c r="AR81" i="16"/>
  <c r="AR82" i="16"/>
  <c r="AR83" i="16"/>
  <c r="AR84" i="16"/>
  <c r="AR85" i="16"/>
  <c r="AR86" i="16"/>
  <c r="AR87" i="16"/>
  <c r="AR88" i="16"/>
  <c r="AR89" i="16"/>
  <c r="AR90" i="16"/>
  <c r="AR91" i="16"/>
  <c r="AR92" i="16"/>
  <c r="AR93" i="16"/>
  <c r="AR94" i="16"/>
  <c r="AR95" i="16"/>
  <c r="AR96" i="16"/>
  <c r="AR97" i="16"/>
  <c r="AR98" i="16"/>
  <c r="AR99" i="16"/>
  <c r="AR100" i="16"/>
  <c r="AR101" i="16"/>
  <c r="AR102" i="16"/>
  <c r="AR103" i="16"/>
  <c r="AR104" i="16"/>
  <c r="AR105" i="16"/>
  <c r="AR106" i="16"/>
  <c r="AR107" i="16"/>
  <c r="AR108" i="16"/>
  <c r="AR109" i="16"/>
  <c r="AR110" i="16"/>
  <c r="AR111" i="16"/>
  <c r="AR112" i="16"/>
  <c r="AR113" i="16"/>
  <c r="AR114" i="16"/>
  <c r="AR115" i="16"/>
  <c r="AR116" i="16"/>
  <c r="AR117" i="16"/>
  <c r="AR118" i="16"/>
  <c r="AR119" i="16"/>
  <c r="AR120" i="16"/>
  <c r="AR121" i="16"/>
  <c r="AR122" i="16"/>
  <c r="AR123" i="16"/>
  <c r="AR124" i="16"/>
  <c r="AR125" i="16"/>
  <c r="AR126" i="16"/>
  <c r="AR127" i="16"/>
  <c r="AR128" i="16"/>
  <c r="AR129" i="16"/>
  <c r="AR130" i="16"/>
  <c r="AR131" i="16"/>
  <c r="AR132" i="16"/>
  <c r="AR133" i="16"/>
  <c r="AR134" i="16"/>
  <c r="AR135" i="16"/>
  <c r="AR136" i="16"/>
  <c r="AR137" i="16"/>
  <c r="AR138" i="16"/>
  <c r="AR139" i="16"/>
  <c r="AR140" i="16"/>
  <c r="AR141" i="16"/>
  <c r="AR142" i="16"/>
  <c r="AR143" i="16"/>
  <c r="AR144" i="16"/>
  <c r="AR145" i="16"/>
  <c r="AR146" i="16"/>
  <c r="AR147" i="16"/>
  <c r="AR148" i="16"/>
  <c r="AR149" i="16"/>
  <c r="AR150" i="16"/>
  <c r="AR151" i="16"/>
  <c r="AR152" i="16"/>
  <c r="AR153" i="16"/>
  <c r="AR154" i="16"/>
  <c r="AR155" i="16"/>
  <c r="AR156" i="16"/>
  <c r="AR157" i="16"/>
  <c r="AR158" i="16"/>
  <c r="AR159" i="16"/>
  <c r="AR160" i="16"/>
  <c r="AR161" i="16"/>
  <c r="AR162" i="16"/>
  <c r="AR163" i="16"/>
  <c r="AR164" i="16"/>
  <c r="AR165" i="16"/>
  <c r="AR166" i="16"/>
  <c r="AR167" i="16"/>
  <c r="AR168" i="16"/>
  <c r="AR169" i="16"/>
  <c r="AR170" i="16"/>
  <c r="AR171" i="16"/>
  <c r="AR172" i="16"/>
  <c r="AR173" i="16"/>
  <c r="AR174" i="16"/>
  <c r="AR175" i="16"/>
  <c r="AR176" i="16"/>
  <c r="AR177" i="16"/>
  <c r="AR178" i="16"/>
  <c r="AR179" i="16"/>
  <c r="AR180" i="16"/>
  <c r="AR181" i="16"/>
  <c r="AR182" i="16"/>
  <c r="AR183" i="16"/>
  <c r="AR184" i="16"/>
  <c r="AR185" i="16"/>
  <c r="AR186" i="16"/>
  <c r="AR187" i="16"/>
  <c r="AR188" i="16"/>
  <c r="AR189" i="16"/>
  <c r="AR190" i="16"/>
  <c r="AR191" i="16"/>
  <c r="AR192" i="16"/>
  <c r="AR193" i="16"/>
  <c r="AR194" i="16"/>
  <c r="AR195" i="16"/>
  <c r="AR196" i="16"/>
  <c r="AR197" i="16"/>
  <c r="AR198" i="16"/>
  <c r="AR199" i="16"/>
  <c r="AR200" i="16"/>
  <c r="AR201" i="16"/>
  <c r="AR202" i="16"/>
  <c r="AR203" i="16"/>
  <c r="AR204" i="16"/>
  <c r="AR205" i="16"/>
  <c r="AR206" i="16"/>
  <c r="AR207" i="16"/>
  <c r="AR208" i="16"/>
  <c r="AR209" i="16"/>
  <c r="AR210" i="16"/>
  <c r="AR211" i="16"/>
  <c r="AR212" i="16"/>
  <c r="AR213" i="16"/>
  <c r="AR214" i="16"/>
  <c r="AR215" i="16"/>
  <c r="AR216" i="16"/>
  <c r="AR217" i="16"/>
  <c r="AR218" i="16"/>
  <c r="AR219" i="16"/>
  <c r="AR220" i="16"/>
  <c r="AR221" i="16"/>
  <c r="AR222" i="16"/>
  <c r="AR223" i="16"/>
  <c r="AR224" i="16"/>
  <c r="AR225" i="16"/>
  <c r="AR226" i="16"/>
  <c r="AR227" i="16"/>
  <c r="AR228" i="16"/>
  <c r="AR229" i="16"/>
  <c r="AR230" i="16"/>
  <c r="AR231" i="16"/>
  <c r="AR232" i="16"/>
  <c r="AR233" i="16"/>
  <c r="AR234" i="16"/>
  <c r="AR235" i="16"/>
  <c r="AR236" i="16"/>
  <c r="AR237" i="16"/>
  <c r="AR238" i="16"/>
  <c r="AR239" i="16"/>
  <c r="AR240" i="16"/>
  <c r="AR241" i="16"/>
  <c r="AR242" i="16"/>
  <c r="AR243" i="16"/>
  <c r="AR244" i="16"/>
  <c r="AR245" i="16"/>
  <c r="AR246" i="16"/>
  <c r="AR247" i="16"/>
  <c r="AR248" i="16"/>
  <c r="AR249" i="16"/>
  <c r="AR250" i="16"/>
  <c r="AR251" i="16"/>
  <c r="AR252" i="16"/>
  <c r="AR253" i="16"/>
  <c r="AR254" i="16"/>
  <c r="AR255" i="16"/>
  <c r="AR256" i="16"/>
  <c r="AR257" i="16"/>
  <c r="AR258" i="16"/>
  <c r="AR259" i="16"/>
  <c r="AR260" i="16"/>
  <c r="AR261" i="16"/>
  <c r="AR262" i="16"/>
  <c r="AR263" i="16"/>
  <c r="AR264" i="16"/>
  <c r="AR265" i="16"/>
  <c r="AR266" i="16"/>
  <c r="AR267" i="16"/>
  <c r="AR268" i="16"/>
  <c r="AR269" i="16"/>
  <c r="AR270" i="16"/>
  <c r="AR271" i="16"/>
  <c r="AR272" i="16"/>
  <c r="AR273" i="16"/>
  <c r="AR274" i="16"/>
  <c r="AR275" i="16"/>
  <c r="AR276" i="16"/>
  <c r="AR277" i="16"/>
  <c r="AR278" i="16"/>
  <c r="AR279" i="16"/>
  <c r="AR280" i="16"/>
  <c r="AR281" i="16"/>
  <c r="AR282" i="16"/>
  <c r="AR283" i="16"/>
  <c r="AR284" i="16"/>
  <c r="AR285" i="16"/>
  <c r="AR286" i="16"/>
  <c r="AR287" i="16"/>
  <c r="AR288" i="16"/>
  <c r="AR289" i="16"/>
  <c r="AR290" i="16"/>
  <c r="AR291" i="16"/>
  <c r="AR292" i="16"/>
  <c r="AR293" i="16"/>
  <c r="AR294" i="16"/>
  <c r="AR295" i="16"/>
  <c r="AR296" i="16"/>
  <c r="AR297" i="16"/>
  <c r="AR298" i="16"/>
  <c r="AR299" i="16"/>
  <c r="AR300" i="16"/>
  <c r="AR301" i="16"/>
  <c r="AR302" i="16"/>
  <c r="AR303" i="16"/>
  <c r="AR304" i="16"/>
  <c r="AR305" i="16"/>
  <c r="AR306" i="16"/>
  <c r="AR307" i="16"/>
  <c r="AR308" i="16"/>
  <c r="AR309" i="16"/>
  <c r="AR310" i="16"/>
  <c r="AR311" i="16"/>
  <c r="AR312" i="16"/>
  <c r="AR313" i="16"/>
  <c r="AR314" i="16"/>
  <c r="AR315" i="16"/>
  <c r="AR316" i="16"/>
  <c r="AR317" i="16"/>
  <c r="AR318" i="16"/>
  <c r="AR319" i="16"/>
  <c r="AR320" i="16"/>
  <c r="AR321" i="16"/>
  <c r="AR322" i="16"/>
  <c r="AR323" i="16"/>
  <c r="AR324" i="16"/>
  <c r="AR325" i="16"/>
  <c r="AR326" i="16"/>
  <c r="AR327" i="16"/>
  <c r="AR328" i="16"/>
  <c r="AR329" i="16"/>
  <c r="AR330" i="16"/>
  <c r="AR331" i="16"/>
  <c r="AR332" i="16"/>
  <c r="AR333" i="16"/>
  <c r="AR334" i="16"/>
  <c r="AR335" i="16"/>
  <c r="AR336" i="16"/>
  <c r="AR337" i="16"/>
  <c r="AR338" i="16"/>
  <c r="AR339" i="16"/>
  <c r="AR340" i="16"/>
  <c r="AR341" i="16"/>
  <c r="AR342" i="16"/>
  <c r="AR343" i="16"/>
  <c r="AR344" i="16"/>
  <c r="AR345" i="16"/>
  <c r="AR346" i="16"/>
  <c r="AR347" i="16"/>
  <c r="AR348" i="16"/>
  <c r="AR349" i="16"/>
  <c r="AR350" i="16"/>
  <c r="AR351" i="16"/>
  <c r="AR352" i="16"/>
  <c r="AR353" i="16"/>
  <c r="AR354" i="16"/>
  <c r="AR355" i="16"/>
  <c r="AR356" i="16"/>
  <c r="AR357" i="16"/>
  <c r="AR358" i="16"/>
  <c r="AR359" i="16"/>
  <c r="AR360" i="16"/>
  <c r="AR361" i="16"/>
  <c r="AR362" i="16"/>
  <c r="AR363" i="16"/>
  <c r="AR364" i="16"/>
  <c r="AR365" i="16"/>
  <c r="AR366" i="16"/>
  <c r="AR367" i="16"/>
  <c r="AR368" i="16"/>
  <c r="AR369" i="16"/>
  <c r="AR370" i="16"/>
  <c r="AR371" i="16"/>
  <c r="AR372" i="16"/>
  <c r="AR373" i="16"/>
  <c r="AR374" i="16"/>
  <c r="AR375" i="16"/>
  <c r="AR376" i="16"/>
  <c r="AR377" i="16"/>
  <c r="AR378" i="16"/>
  <c r="AR379" i="16"/>
  <c r="AR380" i="16"/>
  <c r="AR381" i="16"/>
  <c r="AR382" i="16"/>
  <c r="AR383" i="16"/>
  <c r="AR384" i="16"/>
  <c r="AR385" i="16"/>
  <c r="AR386" i="16"/>
  <c r="AR387" i="16"/>
  <c r="AR388" i="16"/>
  <c r="AR389" i="16"/>
  <c r="AR390" i="16"/>
  <c r="AR391" i="16"/>
  <c r="AR392" i="16"/>
  <c r="AR393" i="16"/>
  <c r="AR394" i="16"/>
  <c r="AR395" i="16"/>
  <c r="AR396" i="16"/>
  <c r="AR397" i="16"/>
  <c r="AR398" i="16"/>
  <c r="AR399" i="16"/>
  <c r="AR400" i="16"/>
  <c r="AR401" i="16"/>
  <c r="AR402" i="16"/>
  <c r="AR403" i="16"/>
  <c r="AR404" i="16"/>
  <c r="AR405" i="16"/>
  <c r="AR406" i="16"/>
  <c r="AR407" i="16"/>
  <c r="AR408" i="16"/>
  <c r="AR409" i="16"/>
  <c r="AR410" i="16"/>
  <c r="AR411" i="16"/>
  <c r="AR412" i="16"/>
  <c r="AR413" i="16"/>
  <c r="AR414" i="16"/>
  <c r="AR415" i="16"/>
  <c r="AR416" i="16"/>
  <c r="AR417" i="16"/>
  <c r="AR418" i="16"/>
  <c r="AR419" i="16"/>
  <c r="AR420" i="16"/>
  <c r="AR421" i="16"/>
  <c r="AR422" i="16"/>
  <c r="AR423" i="16"/>
  <c r="AR424" i="16"/>
  <c r="AR425" i="16"/>
  <c r="AR426" i="16"/>
  <c r="AR427" i="16"/>
  <c r="AR428" i="16"/>
  <c r="AR429" i="16"/>
  <c r="AR430" i="16"/>
  <c r="AR431" i="16"/>
  <c r="AR432" i="16"/>
  <c r="AR433" i="16"/>
  <c r="AR434" i="16"/>
  <c r="AR435" i="16"/>
  <c r="AR436" i="16"/>
  <c r="AR437" i="16"/>
  <c r="AR438" i="16"/>
  <c r="AR439" i="16"/>
  <c r="AR440" i="16"/>
  <c r="AR441" i="16"/>
  <c r="AR442" i="16"/>
  <c r="AR443" i="16"/>
  <c r="AR444" i="16"/>
  <c r="AR445" i="16"/>
  <c r="AR446" i="16"/>
  <c r="AR447" i="16"/>
  <c r="AR448" i="16"/>
  <c r="AR449" i="16"/>
  <c r="AR450" i="16"/>
  <c r="AR451" i="16"/>
  <c r="AR452" i="16"/>
  <c r="AR453" i="16"/>
  <c r="AR454" i="16"/>
  <c r="AR455" i="16"/>
  <c r="AR456" i="16"/>
  <c r="AR457" i="16"/>
  <c r="AR458" i="16"/>
  <c r="AR459" i="16"/>
  <c r="AR460" i="16"/>
  <c r="AR461" i="16"/>
  <c r="AR462" i="16"/>
  <c r="AR463" i="16"/>
  <c r="AR464" i="16"/>
  <c r="AR465" i="16"/>
  <c r="AR466" i="16"/>
  <c r="AR467" i="16"/>
  <c r="AR468" i="16"/>
  <c r="AR469" i="16"/>
  <c r="AR470" i="16"/>
  <c r="AR471" i="16"/>
  <c r="AR472" i="16"/>
  <c r="AR473" i="16"/>
  <c r="AR474" i="16"/>
  <c r="AR475" i="16"/>
  <c r="AR476" i="16"/>
  <c r="AR477" i="16"/>
  <c r="AR478" i="16"/>
  <c r="AR479" i="16"/>
  <c r="AR480" i="16"/>
  <c r="AR481" i="16"/>
  <c r="AR482" i="16"/>
  <c r="AR483" i="16"/>
  <c r="AR484" i="16"/>
  <c r="AR485" i="16"/>
  <c r="AR486" i="16"/>
  <c r="AR487" i="16"/>
  <c r="AR488" i="16"/>
  <c r="AR489" i="16"/>
  <c r="AR490" i="16"/>
  <c r="AR491" i="16"/>
  <c r="AR492" i="16"/>
  <c r="AR493" i="16"/>
  <c r="AR494" i="16"/>
  <c r="AR495" i="16"/>
  <c r="AR496" i="16"/>
  <c r="AR497" i="16"/>
  <c r="AR498" i="16"/>
  <c r="AR499" i="16"/>
  <c r="AR500" i="16"/>
  <c r="AR501" i="16"/>
  <c r="AR502" i="16"/>
  <c r="AR503" i="16"/>
  <c r="AR504" i="16"/>
  <c r="AR505" i="16"/>
  <c r="AR506" i="16"/>
  <c r="AR507" i="16"/>
  <c r="AR508" i="16"/>
  <c r="AR509" i="16"/>
  <c r="AR510" i="16"/>
  <c r="AR511" i="16"/>
  <c r="AR12" i="16"/>
  <c r="AP13" i="16"/>
  <c r="AP14" i="16"/>
  <c r="AP15" i="16"/>
  <c r="AP16" i="16"/>
  <c r="AP17" i="16"/>
  <c r="AP18" i="16"/>
  <c r="AP19" i="16"/>
  <c r="AP20" i="16"/>
  <c r="AP21" i="16"/>
  <c r="AP22" i="16"/>
  <c r="AP23" i="16"/>
  <c r="AP24" i="16"/>
  <c r="AP25" i="16"/>
  <c r="AP26" i="16"/>
  <c r="AP27" i="16"/>
  <c r="AP28" i="16"/>
  <c r="AP29" i="16"/>
  <c r="AP30" i="16"/>
  <c r="AP31" i="16"/>
  <c r="AP32" i="16"/>
  <c r="AP33" i="16"/>
  <c r="AP34" i="16"/>
  <c r="AP35" i="16"/>
  <c r="AP36" i="16"/>
  <c r="AP37" i="16"/>
  <c r="AP38" i="16"/>
  <c r="AP39" i="16"/>
  <c r="AP40" i="16"/>
  <c r="AP41" i="16"/>
  <c r="AP42" i="16"/>
  <c r="AP43" i="16"/>
  <c r="AP44" i="16"/>
  <c r="AP45" i="16"/>
  <c r="AP46" i="16"/>
  <c r="AP47" i="16"/>
  <c r="AP48" i="16"/>
  <c r="AP49" i="16"/>
  <c r="AP50" i="16"/>
  <c r="AP51" i="16"/>
  <c r="AP52" i="16"/>
  <c r="AP53" i="16"/>
  <c r="AP54" i="16"/>
  <c r="AP55" i="16"/>
  <c r="AP56" i="16"/>
  <c r="AP57" i="16"/>
  <c r="AP58" i="16"/>
  <c r="AP59" i="16"/>
  <c r="AP60" i="16"/>
  <c r="AP61" i="16"/>
  <c r="AP62" i="16"/>
  <c r="AP63" i="16"/>
  <c r="AP64" i="16"/>
  <c r="AP65" i="16"/>
  <c r="AP66" i="16"/>
  <c r="AP67" i="16"/>
  <c r="AP68" i="16"/>
  <c r="AP69" i="16"/>
  <c r="AP70" i="16"/>
  <c r="AP71" i="16"/>
  <c r="AP72" i="16"/>
  <c r="AP73" i="16"/>
  <c r="AP74" i="16"/>
  <c r="AP75" i="16"/>
  <c r="AP76" i="16"/>
  <c r="AP77" i="16"/>
  <c r="AP78" i="16"/>
  <c r="AP79" i="16"/>
  <c r="AP80" i="16"/>
  <c r="AP81" i="16"/>
  <c r="AP82" i="16"/>
  <c r="AP83" i="16"/>
  <c r="AP84" i="16"/>
  <c r="AP85" i="16"/>
  <c r="AP86" i="16"/>
  <c r="AP87" i="16"/>
  <c r="AP88" i="16"/>
  <c r="AP89" i="16"/>
  <c r="AP90" i="16"/>
  <c r="AP91" i="16"/>
  <c r="AP92" i="16"/>
  <c r="AP93" i="16"/>
  <c r="AP94" i="16"/>
  <c r="AP95" i="16"/>
  <c r="AP96" i="16"/>
  <c r="AP97" i="16"/>
  <c r="AP98" i="16"/>
  <c r="AP99" i="16"/>
  <c r="AP100" i="16"/>
  <c r="AP101" i="16"/>
  <c r="AP102" i="16"/>
  <c r="AP103" i="16"/>
  <c r="AP104" i="16"/>
  <c r="AP105" i="16"/>
  <c r="AP106" i="16"/>
  <c r="AP107" i="16"/>
  <c r="AP108" i="16"/>
  <c r="AP109" i="16"/>
  <c r="AP110" i="16"/>
  <c r="AP111" i="16"/>
  <c r="AP112" i="16"/>
  <c r="AP113" i="16"/>
  <c r="AP114" i="16"/>
  <c r="AP115" i="16"/>
  <c r="AP116" i="16"/>
  <c r="AP117" i="16"/>
  <c r="AP118" i="16"/>
  <c r="AP119" i="16"/>
  <c r="AP120" i="16"/>
  <c r="AP121" i="16"/>
  <c r="AP122" i="16"/>
  <c r="AP123" i="16"/>
  <c r="AP124" i="16"/>
  <c r="AP125" i="16"/>
  <c r="AP126" i="16"/>
  <c r="AP127" i="16"/>
  <c r="AP128" i="16"/>
  <c r="AP129" i="16"/>
  <c r="AP130" i="16"/>
  <c r="AP131" i="16"/>
  <c r="AP132" i="16"/>
  <c r="AP133" i="16"/>
  <c r="AP134" i="16"/>
  <c r="AP135" i="16"/>
  <c r="AP136" i="16"/>
  <c r="AP137" i="16"/>
  <c r="AP138" i="16"/>
  <c r="AP139" i="16"/>
  <c r="AP140" i="16"/>
  <c r="AP141" i="16"/>
  <c r="AP142" i="16"/>
  <c r="AP143" i="16"/>
  <c r="AP144" i="16"/>
  <c r="AP145" i="16"/>
  <c r="AP146" i="16"/>
  <c r="AP147" i="16"/>
  <c r="AP148" i="16"/>
  <c r="AP149" i="16"/>
  <c r="AP150" i="16"/>
  <c r="AP151" i="16"/>
  <c r="AP152" i="16"/>
  <c r="AP153" i="16"/>
  <c r="AP154" i="16"/>
  <c r="AP155" i="16"/>
  <c r="AP156" i="16"/>
  <c r="AP157" i="16"/>
  <c r="AP158" i="16"/>
  <c r="AP159" i="16"/>
  <c r="AP160" i="16"/>
  <c r="AP161" i="16"/>
  <c r="AP162" i="16"/>
  <c r="AP163" i="16"/>
  <c r="AP164" i="16"/>
  <c r="AP165" i="16"/>
  <c r="AP166" i="16"/>
  <c r="AP167" i="16"/>
  <c r="AP168" i="16"/>
  <c r="AP169" i="16"/>
  <c r="AP170" i="16"/>
  <c r="AP171" i="16"/>
  <c r="AP172" i="16"/>
  <c r="AP173" i="16"/>
  <c r="AP174" i="16"/>
  <c r="AP175" i="16"/>
  <c r="AP176" i="16"/>
  <c r="AP177" i="16"/>
  <c r="AP178" i="16"/>
  <c r="AP179" i="16"/>
  <c r="AP180" i="16"/>
  <c r="AP181" i="16"/>
  <c r="AP182" i="16"/>
  <c r="AP183" i="16"/>
  <c r="AP184" i="16"/>
  <c r="AP185" i="16"/>
  <c r="AP186" i="16"/>
  <c r="AP187" i="16"/>
  <c r="AP188" i="16"/>
  <c r="AP189" i="16"/>
  <c r="AP190" i="16"/>
  <c r="AP191" i="16"/>
  <c r="AP192" i="16"/>
  <c r="AP193" i="16"/>
  <c r="AP194" i="16"/>
  <c r="AP195" i="16"/>
  <c r="AP196" i="16"/>
  <c r="AP197" i="16"/>
  <c r="AP198" i="16"/>
  <c r="AP199" i="16"/>
  <c r="AP200" i="16"/>
  <c r="AP201" i="16"/>
  <c r="AP202" i="16"/>
  <c r="AP203" i="16"/>
  <c r="AP204" i="16"/>
  <c r="AP205" i="16"/>
  <c r="AP206" i="16"/>
  <c r="AP207" i="16"/>
  <c r="AP208" i="16"/>
  <c r="AP209" i="16"/>
  <c r="AP210" i="16"/>
  <c r="AP211" i="16"/>
  <c r="AP212" i="16"/>
  <c r="AP213" i="16"/>
  <c r="AP214" i="16"/>
  <c r="AP215" i="16"/>
  <c r="AP216" i="16"/>
  <c r="AP217" i="16"/>
  <c r="AP218" i="16"/>
  <c r="AP219" i="16"/>
  <c r="AP220" i="16"/>
  <c r="AP221" i="16"/>
  <c r="AP222" i="16"/>
  <c r="AP223" i="16"/>
  <c r="AP224" i="16"/>
  <c r="AP225" i="16"/>
  <c r="AP226" i="16"/>
  <c r="AP227" i="16"/>
  <c r="AP228" i="16"/>
  <c r="AP229" i="16"/>
  <c r="AP230" i="16"/>
  <c r="AP231" i="16"/>
  <c r="AP232" i="16"/>
  <c r="AP233" i="16"/>
  <c r="AP234" i="16"/>
  <c r="AP235" i="16"/>
  <c r="AP236" i="16"/>
  <c r="AP237" i="16"/>
  <c r="AP238" i="16"/>
  <c r="AP239" i="16"/>
  <c r="AP240" i="16"/>
  <c r="AP241" i="16"/>
  <c r="AP242" i="16"/>
  <c r="AP243" i="16"/>
  <c r="AP244" i="16"/>
  <c r="AP245" i="16"/>
  <c r="AP246" i="16"/>
  <c r="AP247" i="16"/>
  <c r="AP248" i="16"/>
  <c r="AP249" i="16"/>
  <c r="AP250" i="16"/>
  <c r="AP251" i="16"/>
  <c r="AP252" i="16"/>
  <c r="AP253" i="16"/>
  <c r="AP254" i="16"/>
  <c r="AP255" i="16"/>
  <c r="AP256" i="16"/>
  <c r="AP257" i="16"/>
  <c r="AP258" i="16"/>
  <c r="AP259" i="16"/>
  <c r="AP260" i="16"/>
  <c r="AP261" i="16"/>
  <c r="AP262" i="16"/>
  <c r="AP263" i="16"/>
  <c r="AP264" i="16"/>
  <c r="AP265" i="16"/>
  <c r="AP266" i="16"/>
  <c r="AP267" i="16"/>
  <c r="AP268" i="16"/>
  <c r="AP269" i="16"/>
  <c r="AP270" i="16"/>
  <c r="AP271" i="16"/>
  <c r="AP272" i="16"/>
  <c r="AP273" i="16"/>
  <c r="AP274" i="16"/>
  <c r="AP275" i="16"/>
  <c r="AP276" i="16"/>
  <c r="AP277" i="16"/>
  <c r="AP278" i="16"/>
  <c r="AP279" i="16"/>
  <c r="AP280" i="16"/>
  <c r="AP281" i="16"/>
  <c r="AP282" i="16"/>
  <c r="AP283" i="16"/>
  <c r="AP284" i="16"/>
  <c r="AP285" i="16"/>
  <c r="AP286" i="16"/>
  <c r="AP287" i="16"/>
  <c r="AP288" i="16"/>
  <c r="AP289" i="16"/>
  <c r="AP290" i="16"/>
  <c r="AP291" i="16"/>
  <c r="AP292" i="16"/>
  <c r="AP293" i="16"/>
  <c r="AP294" i="16"/>
  <c r="AP295" i="16"/>
  <c r="AP296" i="16"/>
  <c r="AP297" i="16"/>
  <c r="AP298" i="16"/>
  <c r="AP299" i="16"/>
  <c r="AP300" i="16"/>
  <c r="AP301" i="16"/>
  <c r="AP302" i="16"/>
  <c r="AP303" i="16"/>
  <c r="AP304" i="16"/>
  <c r="AP305" i="16"/>
  <c r="AP306" i="16"/>
  <c r="AP307" i="16"/>
  <c r="AP308" i="16"/>
  <c r="AP309" i="16"/>
  <c r="AP310" i="16"/>
  <c r="AP311" i="16"/>
  <c r="AP312" i="16"/>
  <c r="AP313" i="16"/>
  <c r="AP314" i="16"/>
  <c r="AP315" i="16"/>
  <c r="AP316" i="16"/>
  <c r="AP317" i="16"/>
  <c r="AP318" i="16"/>
  <c r="AP319" i="16"/>
  <c r="AP320" i="16"/>
  <c r="AP321" i="16"/>
  <c r="AP322" i="16"/>
  <c r="AP323" i="16"/>
  <c r="AP324" i="16"/>
  <c r="AP325" i="16"/>
  <c r="AP326" i="16"/>
  <c r="AP327" i="16"/>
  <c r="AP328" i="16"/>
  <c r="AP329" i="16"/>
  <c r="AP330" i="16"/>
  <c r="AP331" i="16"/>
  <c r="AP332" i="16"/>
  <c r="AP333" i="16"/>
  <c r="AP334" i="16"/>
  <c r="AP335" i="16"/>
  <c r="AP336" i="16"/>
  <c r="AP337" i="16"/>
  <c r="AP338" i="16"/>
  <c r="AP339" i="16"/>
  <c r="AP340" i="16"/>
  <c r="AP341" i="16"/>
  <c r="AP342" i="16"/>
  <c r="AP343" i="16"/>
  <c r="AP344" i="16"/>
  <c r="AP345" i="16"/>
  <c r="AP346" i="16"/>
  <c r="AP347" i="16"/>
  <c r="AP348" i="16"/>
  <c r="AP349" i="16"/>
  <c r="AP350" i="16"/>
  <c r="AP351" i="16"/>
  <c r="AP352" i="16"/>
  <c r="AP353" i="16"/>
  <c r="AP354" i="16"/>
  <c r="AP355" i="16"/>
  <c r="AP356" i="16"/>
  <c r="AP357" i="16"/>
  <c r="AP358" i="16"/>
  <c r="AP359" i="16"/>
  <c r="AP360" i="16"/>
  <c r="AP361" i="16"/>
  <c r="AP362" i="16"/>
  <c r="AP363" i="16"/>
  <c r="AP364" i="16"/>
  <c r="AP365" i="16"/>
  <c r="AP366" i="16"/>
  <c r="AP367" i="16"/>
  <c r="AP368" i="16"/>
  <c r="AP369" i="16"/>
  <c r="AP370" i="16"/>
  <c r="AP371" i="16"/>
  <c r="AP372" i="16"/>
  <c r="AP373" i="16"/>
  <c r="AP374" i="16"/>
  <c r="AP375" i="16"/>
  <c r="AP376" i="16"/>
  <c r="AP377" i="16"/>
  <c r="AP378" i="16"/>
  <c r="AP379" i="16"/>
  <c r="AP380" i="16"/>
  <c r="AP381" i="16"/>
  <c r="AP382" i="16"/>
  <c r="AP383" i="16"/>
  <c r="AP384" i="16"/>
  <c r="AP385" i="16"/>
  <c r="AP386" i="16"/>
  <c r="AP387" i="16"/>
  <c r="AP388" i="16"/>
  <c r="AP389" i="16"/>
  <c r="AP390" i="16"/>
  <c r="AP391" i="16"/>
  <c r="AP392" i="16"/>
  <c r="AP393" i="16"/>
  <c r="AP394" i="16"/>
  <c r="AP395" i="16"/>
  <c r="AP396" i="16"/>
  <c r="AP397" i="16"/>
  <c r="AP398" i="16"/>
  <c r="AP399" i="16"/>
  <c r="AP400" i="16"/>
  <c r="AP401" i="16"/>
  <c r="AP402" i="16"/>
  <c r="AP403" i="16"/>
  <c r="AP404" i="16"/>
  <c r="AP405" i="16"/>
  <c r="AP406" i="16"/>
  <c r="AP407" i="16"/>
  <c r="AP408" i="16"/>
  <c r="AP409" i="16"/>
  <c r="AP410" i="16"/>
  <c r="AP411" i="16"/>
  <c r="AP412" i="16"/>
  <c r="AP413" i="16"/>
  <c r="AP414" i="16"/>
  <c r="AP415" i="16"/>
  <c r="AP416" i="16"/>
  <c r="AP417" i="16"/>
  <c r="AP418" i="16"/>
  <c r="AP419" i="16"/>
  <c r="AP420" i="16"/>
  <c r="AP421" i="16"/>
  <c r="AP422" i="16"/>
  <c r="AP423" i="16"/>
  <c r="AP424" i="16"/>
  <c r="AP425" i="16"/>
  <c r="AP426" i="16"/>
  <c r="AP427" i="16"/>
  <c r="AP428" i="16"/>
  <c r="AP429" i="16"/>
  <c r="AP430" i="16"/>
  <c r="AP431" i="16"/>
  <c r="AP432" i="16"/>
  <c r="AP433" i="16"/>
  <c r="AP434" i="16"/>
  <c r="AP435" i="16"/>
  <c r="AP436" i="16"/>
  <c r="AP437" i="16"/>
  <c r="AP438" i="16"/>
  <c r="AP439" i="16"/>
  <c r="AP440" i="16"/>
  <c r="AP441" i="16"/>
  <c r="AP442" i="16"/>
  <c r="AP443" i="16"/>
  <c r="AP444" i="16"/>
  <c r="AP445" i="16"/>
  <c r="AP446" i="16"/>
  <c r="AP447" i="16"/>
  <c r="AP448" i="16"/>
  <c r="AP449" i="16"/>
  <c r="AP450" i="16"/>
  <c r="AP451" i="16"/>
  <c r="AP452" i="16"/>
  <c r="AP453" i="16"/>
  <c r="AP454" i="16"/>
  <c r="AP455" i="16"/>
  <c r="AP456" i="16"/>
  <c r="AP457" i="16"/>
  <c r="AP458" i="16"/>
  <c r="AP459" i="16"/>
  <c r="AP460" i="16"/>
  <c r="AP461" i="16"/>
  <c r="AP462" i="16"/>
  <c r="AP463" i="16"/>
  <c r="AP464" i="16"/>
  <c r="AP465" i="16"/>
  <c r="AP466" i="16"/>
  <c r="AP467" i="16"/>
  <c r="AP468" i="16"/>
  <c r="AP469" i="16"/>
  <c r="AP470" i="16"/>
  <c r="AP471" i="16"/>
  <c r="AP472" i="16"/>
  <c r="AP473" i="16"/>
  <c r="AP474" i="16"/>
  <c r="AP475" i="16"/>
  <c r="AP476" i="16"/>
  <c r="AP477" i="16"/>
  <c r="AP478" i="16"/>
  <c r="AP479" i="16"/>
  <c r="AP480" i="16"/>
  <c r="AP481" i="16"/>
  <c r="AP482" i="16"/>
  <c r="AP483" i="16"/>
  <c r="AP484" i="16"/>
  <c r="AP485" i="16"/>
  <c r="AP486" i="16"/>
  <c r="AP487" i="16"/>
  <c r="AP488" i="16"/>
  <c r="AP489" i="16"/>
  <c r="AP490" i="16"/>
  <c r="AP491" i="16"/>
  <c r="AP492" i="16"/>
  <c r="AP493" i="16"/>
  <c r="AP494" i="16"/>
  <c r="AP495" i="16"/>
  <c r="AP496" i="16"/>
  <c r="AP497" i="16"/>
  <c r="AP498" i="16"/>
  <c r="AP499" i="16"/>
  <c r="AP500" i="16"/>
  <c r="AP501" i="16"/>
  <c r="AP502" i="16"/>
  <c r="AP503" i="16"/>
  <c r="AP504" i="16"/>
  <c r="AP505" i="16"/>
  <c r="AP506" i="16"/>
  <c r="AP507" i="16"/>
  <c r="AP508" i="16"/>
  <c r="AP509" i="16"/>
  <c r="AP510" i="16"/>
  <c r="AP511" i="16"/>
  <c r="AP12" i="16"/>
  <c r="AN13" i="16"/>
  <c r="AN14" i="16"/>
  <c r="AN15" i="16"/>
  <c r="AN16" i="16"/>
  <c r="AN17" i="16"/>
  <c r="AN18" i="16"/>
  <c r="AN19" i="16"/>
  <c r="AN20" i="16"/>
  <c r="AN21" i="16"/>
  <c r="AN22" i="16"/>
  <c r="AN23" i="16"/>
  <c r="AN24" i="16"/>
  <c r="AN25" i="16"/>
  <c r="AN26" i="16"/>
  <c r="AN27" i="16"/>
  <c r="AN28" i="16"/>
  <c r="AN29" i="16"/>
  <c r="AN30" i="16"/>
  <c r="AN31" i="16"/>
  <c r="AN32" i="16"/>
  <c r="AN33" i="16"/>
  <c r="AN34" i="16"/>
  <c r="AN35" i="16"/>
  <c r="AN36" i="16"/>
  <c r="AN37" i="16"/>
  <c r="AN38" i="16"/>
  <c r="AN39" i="16"/>
  <c r="AN40" i="16"/>
  <c r="AN41" i="16"/>
  <c r="AN42" i="16"/>
  <c r="AN43" i="16"/>
  <c r="AN44" i="16"/>
  <c r="AN45" i="16"/>
  <c r="AN46" i="16"/>
  <c r="AN47" i="16"/>
  <c r="AN48" i="16"/>
  <c r="AN49" i="16"/>
  <c r="AN50" i="16"/>
  <c r="AN51" i="16"/>
  <c r="AN52" i="16"/>
  <c r="AN53" i="16"/>
  <c r="AN54" i="16"/>
  <c r="AN55" i="16"/>
  <c r="AN56" i="16"/>
  <c r="AN57" i="16"/>
  <c r="AN58" i="16"/>
  <c r="AN59" i="16"/>
  <c r="AN60" i="16"/>
  <c r="AN61" i="16"/>
  <c r="AN62" i="16"/>
  <c r="AN63" i="16"/>
  <c r="AN64" i="16"/>
  <c r="AN65" i="16"/>
  <c r="AN66" i="16"/>
  <c r="AN67" i="16"/>
  <c r="AN68" i="16"/>
  <c r="AN69" i="16"/>
  <c r="AN70" i="16"/>
  <c r="AN71" i="16"/>
  <c r="AN72" i="16"/>
  <c r="AN73" i="16"/>
  <c r="AN74" i="16"/>
  <c r="AN75" i="16"/>
  <c r="AN76" i="16"/>
  <c r="AN77" i="16"/>
  <c r="AN78" i="16"/>
  <c r="AN79" i="16"/>
  <c r="AN80" i="16"/>
  <c r="AN81" i="16"/>
  <c r="AN82" i="16"/>
  <c r="AN83" i="16"/>
  <c r="AN84" i="16"/>
  <c r="AN85" i="16"/>
  <c r="AN86" i="16"/>
  <c r="AN87" i="16"/>
  <c r="AN88" i="16"/>
  <c r="AN89" i="16"/>
  <c r="AN90" i="16"/>
  <c r="AN91" i="16"/>
  <c r="AN92" i="16"/>
  <c r="AN93" i="16"/>
  <c r="AN94" i="16"/>
  <c r="AN95" i="16"/>
  <c r="AN96" i="16"/>
  <c r="AN97" i="16"/>
  <c r="AN98" i="16"/>
  <c r="AN99" i="16"/>
  <c r="AN100" i="16"/>
  <c r="AN101" i="16"/>
  <c r="AN102" i="16"/>
  <c r="AN103" i="16"/>
  <c r="AN104" i="16"/>
  <c r="AN105" i="16"/>
  <c r="AN106" i="16"/>
  <c r="AN107" i="16"/>
  <c r="AN108" i="16"/>
  <c r="AN109" i="16"/>
  <c r="AN110" i="16"/>
  <c r="AN111" i="16"/>
  <c r="AN112" i="16"/>
  <c r="AN113" i="16"/>
  <c r="AN114" i="16"/>
  <c r="AN115" i="16"/>
  <c r="AN116" i="16"/>
  <c r="AN117" i="16"/>
  <c r="AN118" i="16"/>
  <c r="AN119" i="16"/>
  <c r="AN120" i="16"/>
  <c r="AN121" i="16"/>
  <c r="AN122" i="16"/>
  <c r="AN123" i="16"/>
  <c r="AN124" i="16"/>
  <c r="AN125" i="16"/>
  <c r="AN126" i="16"/>
  <c r="AN127" i="16"/>
  <c r="AN128" i="16"/>
  <c r="AN129" i="16"/>
  <c r="AN130" i="16"/>
  <c r="AN131" i="16"/>
  <c r="AN132" i="16"/>
  <c r="AN133" i="16"/>
  <c r="AN134" i="16"/>
  <c r="AN135" i="16"/>
  <c r="AN136" i="16"/>
  <c r="AN137" i="16"/>
  <c r="AN138" i="16"/>
  <c r="AN139" i="16"/>
  <c r="AN140" i="16"/>
  <c r="AN141" i="16"/>
  <c r="AN142" i="16"/>
  <c r="AN143" i="16"/>
  <c r="AN144" i="16"/>
  <c r="AN145" i="16"/>
  <c r="AN146" i="16"/>
  <c r="AN147" i="16"/>
  <c r="AN148" i="16"/>
  <c r="AN149" i="16"/>
  <c r="AN150" i="16"/>
  <c r="AN151" i="16"/>
  <c r="AN152" i="16"/>
  <c r="AN153" i="16"/>
  <c r="AN154" i="16"/>
  <c r="AN155" i="16"/>
  <c r="AN156" i="16"/>
  <c r="AN157" i="16"/>
  <c r="AN158" i="16"/>
  <c r="AN159" i="16"/>
  <c r="AN160" i="16"/>
  <c r="AN161" i="16"/>
  <c r="AN162" i="16"/>
  <c r="AN163" i="16"/>
  <c r="AN164" i="16"/>
  <c r="AN165" i="16"/>
  <c r="AN166" i="16"/>
  <c r="AN167" i="16"/>
  <c r="AN168" i="16"/>
  <c r="AN169" i="16"/>
  <c r="AN170" i="16"/>
  <c r="AN171" i="16"/>
  <c r="AN172" i="16"/>
  <c r="AN173" i="16"/>
  <c r="AN174" i="16"/>
  <c r="AN175" i="16"/>
  <c r="AN176" i="16"/>
  <c r="AN177" i="16"/>
  <c r="AN178" i="16"/>
  <c r="AN179" i="16"/>
  <c r="AN180" i="16"/>
  <c r="AN181" i="16"/>
  <c r="AN182" i="16"/>
  <c r="AN183" i="16"/>
  <c r="AN184" i="16"/>
  <c r="AN185" i="16"/>
  <c r="AN186" i="16"/>
  <c r="AN187" i="16"/>
  <c r="AN188" i="16"/>
  <c r="AN189" i="16"/>
  <c r="AN190" i="16"/>
  <c r="AN191" i="16"/>
  <c r="AN192" i="16"/>
  <c r="AN193" i="16"/>
  <c r="AN194" i="16"/>
  <c r="AN195" i="16"/>
  <c r="AN196" i="16"/>
  <c r="AN197" i="16"/>
  <c r="AN198" i="16"/>
  <c r="AN199" i="16"/>
  <c r="AN200" i="16"/>
  <c r="AN201" i="16"/>
  <c r="AN202" i="16"/>
  <c r="AN203" i="16"/>
  <c r="AN204" i="16"/>
  <c r="AN205" i="16"/>
  <c r="AN206" i="16"/>
  <c r="AN207" i="16"/>
  <c r="AN208" i="16"/>
  <c r="AN209" i="16"/>
  <c r="AN210" i="16"/>
  <c r="AN211" i="16"/>
  <c r="AN212" i="16"/>
  <c r="AN213" i="16"/>
  <c r="AN214" i="16"/>
  <c r="AN215" i="16"/>
  <c r="AN216" i="16"/>
  <c r="AN217" i="16"/>
  <c r="AN218" i="16"/>
  <c r="AN219" i="16"/>
  <c r="AN220" i="16"/>
  <c r="AN221" i="16"/>
  <c r="AN222" i="16"/>
  <c r="AN223" i="16"/>
  <c r="AN224" i="16"/>
  <c r="AN225" i="16"/>
  <c r="AN226" i="16"/>
  <c r="AN227" i="16"/>
  <c r="AN228" i="16"/>
  <c r="AN229" i="16"/>
  <c r="AN230" i="16"/>
  <c r="AN231" i="16"/>
  <c r="AN232" i="16"/>
  <c r="AN233" i="16"/>
  <c r="AN234" i="16"/>
  <c r="AN235" i="16"/>
  <c r="AN236" i="16"/>
  <c r="AN237" i="16"/>
  <c r="AN238" i="16"/>
  <c r="AN239" i="16"/>
  <c r="AN240" i="16"/>
  <c r="AN241" i="16"/>
  <c r="AN242" i="16"/>
  <c r="AN243" i="16"/>
  <c r="AN244" i="16"/>
  <c r="AN245" i="16"/>
  <c r="AN246" i="16"/>
  <c r="AN247" i="16"/>
  <c r="AN248" i="16"/>
  <c r="AN249" i="16"/>
  <c r="AN250" i="16"/>
  <c r="AN251" i="16"/>
  <c r="AN252" i="16"/>
  <c r="AN253" i="16"/>
  <c r="AN254" i="16"/>
  <c r="AN255" i="16"/>
  <c r="AN256" i="16"/>
  <c r="AN257" i="16"/>
  <c r="AN258" i="16"/>
  <c r="AN259" i="16"/>
  <c r="AN260" i="16"/>
  <c r="AN261" i="16"/>
  <c r="AN262" i="16"/>
  <c r="AN263" i="16"/>
  <c r="AN264" i="16"/>
  <c r="AN265" i="16"/>
  <c r="AN266" i="16"/>
  <c r="AN267" i="16"/>
  <c r="AN268" i="16"/>
  <c r="AN269" i="16"/>
  <c r="AN270" i="16"/>
  <c r="AN271" i="16"/>
  <c r="AN272" i="16"/>
  <c r="AN273" i="16"/>
  <c r="AN274" i="16"/>
  <c r="AN275" i="16"/>
  <c r="AN276" i="16"/>
  <c r="AN277" i="16"/>
  <c r="AN278" i="16"/>
  <c r="AN279" i="16"/>
  <c r="AN280" i="16"/>
  <c r="AN281" i="16"/>
  <c r="AN282" i="16"/>
  <c r="AN283" i="16"/>
  <c r="AN284" i="16"/>
  <c r="AN285" i="16"/>
  <c r="AN286" i="16"/>
  <c r="AN287" i="16"/>
  <c r="AN288" i="16"/>
  <c r="AN289" i="16"/>
  <c r="AN290" i="16"/>
  <c r="AN291" i="16"/>
  <c r="AN292" i="16"/>
  <c r="AN293" i="16"/>
  <c r="AN294" i="16"/>
  <c r="AN295" i="16"/>
  <c r="AN296" i="16"/>
  <c r="AN297" i="16"/>
  <c r="AN298" i="16"/>
  <c r="AN299" i="16"/>
  <c r="AN300" i="16"/>
  <c r="AN301" i="16"/>
  <c r="AN302" i="16"/>
  <c r="AN303" i="16"/>
  <c r="AN304" i="16"/>
  <c r="AN305" i="16"/>
  <c r="AN306" i="16"/>
  <c r="AN307" i="16"/>
  <c r="AN308" i="16"/>
  <c r="AN309" i="16"/>
  <c r="AN310" i="16"/>
  <c r="AN311" i="16"/>
  <c r="AN312" i="16"/>
  <c r="AN313" i="16"/>
  <c r="AN314" i="16"/>
  <c r="AN315" i="16"/>
  <c r="AN316" i="16"/>
  <c r="AN317" i="16"/>
  <c r="AN318" i="16"/>
  <c r="AN319" i="16"/>
  <c r="AN320" i="16"/>
  <c r="AN321" i="16"/>
  <c r="AN322" i="16"/>
  <c r="AN323" i="16"/>
  <c r="AN324" i="16"/>
  <c r="AN325" i="16"/>
  <c r="AN326" i="16"/>
  <c r="AN327" i="16"/>
  <c r="AN328" i="16"/>
  <c r="AN329" i="16"/>
  <c r="AN330" i="16"/>
  <c r="AN331" i="16"/>
  <c r="AN332" i="16"/>
  <c r="AN333" i="16"/>
  <c r="AN334" i="16"/>
  <c r="AN335" i="16"/>
  <c r="AN336" i="16"/>
  <c r="AN337" i="16"/>
  <c r="AN338" i="16"/>
  <c r="AN339" i="16"/>
  <c r="AN340" i="16"/>
  <c r="AN341" i="16"/>
  <c r="AN342" i="16"/>
  <c r="AN343" i="16"/>
  <c r="AN344" i="16"/>
  <c r="AN345" i="16"/>
  <c r="AN346" i="16"/>
  <c r="AN347" i="16"/>
  <c r="AN348" i="16"/>
  <c r="AN349" i="16"/>
  <c r="AN350" i="16"/>
  <c r="AN351" i="16"/>
  <c r="AN352" i="16"/>
  <c r="AN353" i="16"/>
  <c r="AN354" i="16"/>
  <c r="AN355" i="16"/>
  <c r="AN356" i="16"/>
  <c r="AN357" i="16"/>
  <c r="AN358" i="16"/>
  <c r="AN359" i="16"/>
  <c r="AN360" i="16"/>
  <c r="AN361" i="16"/>
  <c r="AN362" i="16"/>
  <c r="AN363" i="16"/>
  <c r="AN364" i="16"/>
  <c r="AN365" i="16"/>
  <c r="AN366" i="16"/>
  <c r="AN367" i="16"/>
  <c r="AN368" i="16"/>
  <c r="AN369" i="16"/>
  <c r="AN370" i="16"/>
  <c r="AN371" i="16"/>
  <c r="AN372" i="16"/>
  <c r="AN373" i="16"/>
  <c r="AN374" i="16"/>
  <c r="AN375" i="16"/>
  <c r="AN376" i="16"/>
  <c r="AN377" i="16"/>
  <c r="AN378" i="16"/>
  <c r="AN379" i="16"/>
  <c r="AN380" i="16"/>
  <c r="AN381" i="16"/>
  <c r="AN382" i="16"/>
  <c r="AN383" i="16"/>
  <c r="AN384" i="16"/>
  <c r="AN385" i="16"/>
  <c r="AN386" i="16"/>
  <c r="AN387" i="16"/>
  <c r="AN388" i="16"/>
  <c r="AN389" i="16"/>
  <c r="AN390" i="16"/>
  <c r="AN391" i="16"/>
  <c r="AN392" i="16"/>
  <c r="AN393" i="16"/>
  <c r="AN394" i="16"/>
  <c r="AN395" i="16"/>
  <c r="AN396" i="16"/>
  <c r="AN397" i="16"/>
  <c r="AN398" i="16"/>
  <c r="AN399" i="16"/>
  <c r="AN400" i="16"/>
  <c r="AN401" i="16"/>
  <c r="AN402" i="16"/>
  <c r="AN403" i="16"/>
  <c r="AN404" i="16"/>
  <c r="AN405" i="16"/>
  <c r="AN406" i="16"/>
  <c r="AN407" i="16"/>
  <c r="AN408" i="16"/>
  <c r="AN409" i="16"/>
  <c r="AN410" i="16"/>
  <c r="AN411" i="16"/>
  <c r="AN412" i="16"/>
  <c r="AN413" i="16"/>
  <c r="AN414" i="16"/>
  <c r="AN415" i="16"/>
  <c r="AN416" i="16"/>
  <c r="AN417" i="16"/>
  <c r="AN418" i="16"/>
  <c r="AN419" i="16"/>
  <c r="AN420" i="16"/>
  <c r="AN421" i="16"/>
  <c r="AN422" i="16"/>
  <c r="AN423" i="16"/>
  <c r="AN424" i="16"/>
  <c r="AN425" i="16"/>
  <c r="AN426" i="16"/>
  <c r="AN427" i="16"/>
  <c r="AN428" i="16"/>
  <c r="AN429" i="16"/>
  <c r="AN430" i="16"/>
  <c r="AN431" i="16"/>
  <c r="AN432" i="16"/>
  <c r="AN433" i="16"/>
  <c r="AN434" i="16"/>
  <c r="AN435" i="16"/>
  <c r="AN436" i="16"/>
  <c r="AN437" i="16"/>
  <c r="AN438" i="16"/>
  <c r="AN439" i="16"/>
  <c r="AN440" i="16"/>
  <c r="AN441" i="16"/>
  <c r="AN442" i="16"/>
  <c r="AN443" i="16"/>
  <c r="AN444" i="16"/>
  <c r="AN445" i="16"/>
  <c r="AN446" i="16"/>
  <c r="AN447" i="16"/>
  <c r="AN448" i="16"/>
  <c r="AN449" i="16"/>
  <c r="AN450" i="16"/>
  <c r="AN451" i="16"/>
  <c r="AN452" i="16"/>
  <c r="AN453" i="16"/>
  <c r="AN454" i="16"/>
  <c r="AN455" i="16"/>
  <c r="AN456" i="16"/>
  <c r="AN457" i="16"/>
  <c r="AN458" i="16"/>
  <c r="AN459" i="16"/>
  <c r="AN460" i="16"/>
  <c r="AN461" i="16"/>
  <c r="AN462" i="16"/>
  <c r="AN463" i="16"/>
  <c r="AN464" i="16"/>
  <c r="AN465" i="16"/>
  <c r="AN466" i="16"/>
  <c r="AN467" i="16"/>
  <c r="AN468" i="16"/>
  <c r="AN469" i="16"/>
  <c r="AN470" i="16"/>
  <c r="AN471" i="16"/>
  <c r="AN472" i="16"/>
  <c r="AN473" i="16"/>
  <c r="AN474" i="16"/>
  <c r="AN475" i="16"/>
  <c r="AN476" i="16"/>
  <c r="AN477" i="16"/>
  <c r="AN478" i="16"/>
  <c r="AN479" i="16"/>
  <c r="AN480" i="16"/>
  <c r="AN481" i="16"/>
  <c r="AN482" i="16"/>
  <c r="AN483" i="16"/>
  <c r="AN484" i="16"/>
  <c r="AN485" i="16"/>
  <c r="AN486" i="16"/>
  <c r="AN487" i="16"/>
  <c r="AN488" i="16"/>
  <c r="AN489" i="16"/>
  <c r="AN490" i="16"/>
  <c r="AN491" i="16"/>
  <c r="AN492" i="16"/>
  <c r="AN493" i="16"/>
  <c r="AN494" i="16"/>
  <c r="AN495" i="16"/>
  <c r="AN496" i="16"/>
  <c r="AN497" i="16"/>
  <c r="AN498" i="16"/>
  <c r="AN499" i="16"/>
  <c r="AN500" i="16"/>
  <c r="AN501" i="16"/>
  <c r="AN502" i="16"/>
  <c r="AN503" i="16"/>
  <c r="AN504" i="16"/>
  <c r="AN505" i="16"/>
  <c r="AN506" i="16"/>
  <c r="AN507" i="16"/>
  <c r="AN508" i="16"/>
  <c r="AN509" i="16"/>
  <c r="AN510" i="16"/>
  <c r="AN511" i="16"/>
  <c r="AN12" i="16"/>
  <c r="AL13" i="16"/>
  <c r="AL14" i="16"/>
  <c r="AL15" i="16"/>
  <c r="AL16" i="16"/>
  <c r="AL17" i="16"/>
  <c r="AL18" i="16"/>
  <c r="AL19" i="16"/>
  <c r="AL20" i="16"/>
  <c r="AL21" i="16"/>
  <c r="AL22" i="16"/>
  <c r="AL23" i="16"/>
  <c r="AL24" i="16"/>
  <c r="AL25" i="16"/>
  <c r="AL26" i="16"/>
  <c r="AL27" i="16"/>
  <c r="AL28" i="16"/>
  <c r="AL29" i="16"/>
  <c r="AL30" i="16"/>
  <c r="AL31" i="16"/>
  <c r="AL32" i="16"/>
  <c r="AL33" i="16"/>
  <c r="AL34" i="16"/>
  <c r="AL35" i="16"/>
  <c r="AL36" i="16"/>
  <c r="AL37" i="16"/>
  <c r="AL38" i="16"/>
  <c r="AL39" i="16"/>
  <c r="AL40" i="16"/>
  <c r="AL41" i="16"/>
  <c r="AL42" i="16"/>
  <c r="AL43" i="16"/>
  <c r="AL44" i="16"/>
  <c r="AL45" i="16"/>
  <c r="AL46" i="16"/>
  <c r="AL47" i="16"/>
  <c r="AL48" i="16"/>
  <c r="AL49" i="16"/>
  <c r="AL50" i="16"/>
  <c r="AL51" i="16"/>
  <c r="AL52" i="16"/>
  <c r="AL53" i="16"/>
  <c r="AL54" i="16"/>
  <c r="AL55" i="16"/>
  <c r="AL56" i="16"/>
  <c r="AL57" i="16"/>
  <c r="AL58" i="16"/>
  <c r="AL59" i="16"/>
  <c r="AL60" i="16"/>
  <c r="AL61" i="16"/>
  <c r="AL62" i="16"/>
  <c r="AL63" i="16"/>
  <c r="AL64" i="16"/>
  <c r="AL65" i="16"/>
  <c r="AL66" i="16"/>
  <c r="AL67" i="16"/>
  <c r="AL68" i="16"/>
  <c r="AL69" i="16"/>
  <c r="AL70" i="16"/>
  <c r="AL71" i="16"/>
  <c r="AL72" i="16"/>
  <c r="AL73" i="16"/>
  <c r="AL74" i="16"/>
  <c r="AL75" i="16"/>
  <c r="AL76" i="16"/>
  <c r="AL77" i="16"/>
  <c r="AL78" i="16"/>
  <c r="AL79" i="16"/>
  <c r="AL80" i="16"/>
  <c r="AL81" i="16"/>
  <c r="AL82" i="16"/>
  <c r="AL83" i="16"/>
  <c r="AL84" i="16"/>
  <c r="AL85" i="16"/>
  <c r="AL86" i="16"/>
  <c r="AL87" i="16"/>
  <c r="AL88" i="16"/>
  <c r="AL89" i="16"/>
  <c r="AL90" i="16"/>
  <c r="AL91" i="16"/>
  <c r="AL92" i="16"/>
  <c r="AL93" i="16"/>
  <c r="AL94" i="16"/>
  <c r="AL95" i="16"/>
  <c r="AL96" i="16"/>
  <c r="AL97" i="16"/>
  <c r="AL98" i="16"/>
  <c r="AL99" i="16"/>
  <c r="AL100" i="16"/>
  <c r="AL101" i="16"/>
  <c r="AL102" i="16"/>
  <c r="AL103" i="16"/>
  <c r="AL104" i="16"/>
  <c r="AL105" i="16"/>
  <c r="AL106" i="16"/>
  <c r="AL107" i="16"/>
  <c r="AL108" i="16"/>
  <c r="AL109" i="16"/>
  <c r="AL110" i="16"/>
  <c r="AL111" i="16"/>
  <c r="AL112" i="16"/>
  <c r="AL113" i="16"/>
  <c r="AL114" i="16"/>
  <c r="AL115" i="16"/>
  <c r="AL116" i="16"/>
  <c r="AL117" i="16"/>
  <c r="AL118" i="16"/>
  <c r="AL119" i="16"/>
  <c r="AL120" i="16"/>
  <c r="AL121" i="16"/>
  <c r="AL122" i="16"/>
  <c r="AL123" i="16"/>
  <c r="AL124" i="16"/>
  <c r="AL125" i="16"/>
  <c r="AL126" i="16"/>
  <c r="AL127" i="16"/>
  <c r="AL128" i="16"/>
  <c r="AL129" i="16"/>
  <c r="AL130" i="16"/>
  <c r="AL131" i="16"/>
  <c r="AL132" i="16"/>
  <c r="AL133" i="16"/>
  <c r="AL134" i="16"/>
  <c r="AL135" i="16"/>
  <c r="AL136" i="16"/>
  <c r="AL137" i="16"/>
  <c r="AL138" i="16"/>
  <c r="AL139" i="16"/>
  <c r="AL140" i="16"/>
  <c r="AL141" i="16"/>
  <c r="AL142" i="16"/>
  <c r="AL143" i="16"/>
  <c r="AL144" i="16"/>
  <c r="AL145" i="16"/>
  <c r="AL146" i="16"/>
  <c r="AL147" i="16"/>
  <c r="AL148" i="16"/>
  <c r="AL149" i="16"/>
  <c r="AL150" i="16"/>
  <c r="AL151" i="16"/>
  <c r="AL152" i="16"/>
  <c r="AL153" i="16"/>
  <c r="AL154" i="16"/>
  <c r="AL155" i="16"/>
  <c r="AL156" i="16"/>
  <c r="AL157" i="16"/>
  <c r="AL158" i="16"/>
  <c r="AL159" i="16"/>
  <c r="AL160" i="16"/>
  <c r="AL161" i="16"/>
  <c r="AL162" i="16"/>
  <c r="AL163" i="16"/>
  <c r="AL164" i="16"/>
  <c r="AL165" i="16"/>
  <c r="AL166" i="16"/>
  <c r="AL167" i="16"/>
  <c r="AL168" i="16"/>
  <c r="AL169" i="16"/>
  <c r="AL170" i="16"/>
  <c r="AL171" i="16"/>
  <c r="AL172" i="16"/>
  <c r="AL173" i="16"/>
  <c r="AL174" i="16"/>
  <c r="AL175" i="16"/>
  <c r="AL176" i="16"/>
  <c r="AL177" i="16"/>
  <c r="AL178" i="16"/>
  <c r="AL179" i="16"/>
  <c r="AL180" i="16"/>
  <c r="AL181" i="16"/>
  <c r="AL182" i="16"/>
  <c r="AL183" i="16"/>
  <c r="AL184" i="16"/>
  <c r="AL185" i="16"/>
  <c r="AL186" i="16"/>
  <c r="AL187" i="16"/>
  <c r="AL188" i="16"/>
  <c r="AL189" i="16"/>
  <c r="AL190" i="16"/>
  <c r="AL191" i="16"/>
  <c r="AL192" i="16"/>
  <c r="AL193" i="16"/>
  <c r="AL194" i="16"/>
  <c r="AL195" i="16"/>
  <c r="AL196" i="16"/>
  <c r="AL197" i="16"/>
  <c r="AL198" i="16"/>
  <c r="AL199" i="16"/>
  <c r="AL200" i="16"/>
  <c r="AL201" i="16"/>
  <c r="AL202" i="16"/>
  <c r="AL203" i="16"/>
  <c r="AL204" i="16"/>
  <c r="AL205" i="16"/>
  <c r="AL206" i="16"/>
  <c r="AL207" i="16"/>
  <c r="AL208" i="16"/>
  <c r="AL209" i="16"/>
  <c r="AL210" i="16"/>
  <c r="AL211" i="16"/>
  <c r="AL212" i="16"/>
  <c r="AL213" i="16"/>
  <c r="AL214" i="16"/>
  <c r="AL215" i="16"/>
  <c r="AL216" i="16"/>
  <c r="AL217" i="16"/>
  <c r="AL218" i="16"/>
  <c r="AL219" i="16"/>
  <c r="AL220" i="16"/>
  <c r="AL221" i="16"/>
  <c r="AL222" i="16"/>
  <c r="AL223" i="16"/>
  <c r="AL224" i="16"/>
  <c r="AL225" i="16"/>
  <c r="AL226" i="16"/>
  <c r="AL227" i="16"/>
  <c r="AL228" i="16"/>
  <c r="AL229" i="16"/>
  <c r="AL230" i="16"/>
  <c r="AL231" i="16"/>
  <c r="AL232" i="16"/>
  <c r="AL233" i="16"/>
  <c r="AL234" i="16"/>
  <c r="AL235" i="16"/>
  <c r="AL236" i="16"/>
  <c r="AL237" i="16"/>
  <c r="AL238" i="16"/>
  <c r="AL239" i="16"/>
  <c r="AL240" i="16"/>
  <c r="AL241" i="16"/>
  <c r="AL242" i="16"/>
  <c r="AL243" i="16"/>
  <c r="AL244" i="16"/>
  <c r="AL245" i="16"/>
  <c r="AL246" i="16"/>
  <c r="AL247" i="16"/>
  <c r="AL248" i="16"/>
  <c r="AL249" i="16"/>
  <c r="AL250" i="16"/>
  <c r="AL251" i="16"/>
  <c r="AL252" i="16"/>
  <c r="AL253" i="16"/>
  <c r="AL254" i="16"/>
  <c r="AL255" i="16"/>
  <c r="AL256" i="16"/>
  <c r="AL257" i="16"/>
  <c r="AL258" i="16"/>
  <c r="AL259" i="16"/>
  <c r="AL260" i="16"/>
  <c r="AL261" i="16"/>
  <c r="AL262" i="16"/>
  <c r="AL263" i="16"/>
  <c r="AL264" i="16"/>
  <c r="AL265" i="16"/>
  <c r="AL266" i="16"/>
  <c r="AL267" i="16"/>
  <c r="AL268" i="16"/>
  <c r="AL269" i="16"/>
  <c r="AL270" i="16"/>
  <c r="AL271" i="16"/>
  <c r="AL272" i="16"/>
  <c r="AL273" i="16"/>
  <c r="AL274" i="16"/>
  <c r="AL275" i="16"/>
  <c r="AL276" i="16"/>
  <c r="AL277" i="16"/>
  <c r="AL278" i="16"/>
  <c r="AL279" i="16"/>
  <c r="AL280" i="16"/>
  <c r="AL281" i="16"/>
  <c r="AL282" i="16"/>
  <c r="AL283" i="16"/>
  <c r="AL284" i="16"/>
  <c r="AL285" i="16"/>
  <c r="AL286" i="16"/>
  <c r="AL287" i="16"/>
  <c r="AL288" i="16"/>
  <c r="AL289" i="16"/>
  <c r="AL290" i="16"/>
  <c r="AL291" i="16"/>
  <c r="AL292" i="16"/>
  <c r="AL293" i="16"/>
  <c r="AL294" i="16"/>
  <c r="AL295" i="16"/>
  <c r="AL296" i="16"/>
  <c r="AL297" i="16"/>
  <c r="AL298" i="16"/>
  <c r="AL299" i="16"/>
  <c r="AL300" i="16"/>
  <c r="AL301" i="16"/>
  <c r="AL302" i="16"/>
  <c r="AL303" i="16"/>
  <c r="AL304" i="16"/>
  <c r="AL305" i="16"/>
  <c r="AL306" i="16"/>
  <c r="AL307" i="16"/>
  <c r="AL308" i="16"/>
  <c r="AL309" i="16"/>
  <c r="AL310" i="16"/>
  <c r="AL311" i="16"/>
  <c r="AL312" i="16"/>
  <c r="AL313" i="16"/>
  <c r="AL314" i="16"/>
  <c r="AL315" i="16"/>
  <c r="AL316" i="16"/>
  <c r="AL317" i="16"/>
  <c r="AL318" i="16"/>
  <c r="AL319" i="16"/>
  <c r="AL320" i="16"/>
  <c r="AL321" i="16"/>
  <c r="AL322" i="16"/>
  <c r="AL323" i="16"/>
  <c r="AL324" i="16"/>
  <c r="AL325" i="16"/>
  <c r="AL326" i="16"/>
  <c r="AL327" i="16"/>
  <c r="AL328" i="16"/>
  <c r="AL329" i="16"/>
  <c r="AL330" i="16"/>
  <c r="AL331" i="16"/>
  <c r="AL332" i="16"/>
  <c r="AL333" i="16"/>
  <c r="AL334" i="16"/>
  <c r="AL335" i="16"/>
  <c r="AL336" i="16"/>
  <c r="AL337" i="16"/>
  <c r="AL338" i="16"/>
  <c r="AL339" i="16"/>
  <c r="AL340" i="16"/>
  <c r="AL341" i="16"/>
  <c r="AL342" i="16"/>
  <c r="AL343" i="16"/>
  <c r="AL344" i="16"/>
  <c r="AL345" i="16"/>
  <c r="AL346" i="16"/>
  <c r="AL347" i="16"/>
  <c r="AL348" i="16"/>
  <c r="AL349" i="16"/>
  <c r="AL350" i="16"/>
  <c r="AL351" i="16"/>
  <c r="AL352" i="16"/>
  <c r="AL353" i="16"/>
  <c r="AL354" i="16"/>
  <c r="AL355" i="16"/>
  <c r="AL356" i="16"/>
  <c r="AL357" i="16"/>
  <c r="AL358" i="16"/>
  <c r="AL359" i="16"/>
  <c r="AL360" i="16"/>
  <c r="AL361" i="16"/>
  <c r="AL362" i="16"/>
  <c r="AL363" i="16"/>
  <c r="AL364" i="16"/>
  <c r="AL365" i="16"/>
  <c r="AL366" i="16"/>
  <c r="AL367" i="16"/>
  <c r="AL368" i="16"/>
  <c r="AL369" i="16"/>
  <c r="AL370" i="16"/>
  <c r="AL371" i="16"/>
  <c r="AL372" i="16"/>
  <c r="AL373" i="16"/>
  <c r="AL374" i="16"/>
  <c r="AL375" i="16"/>
  <c r="AL376" i="16"/>
  <c r="AL377" i="16"/>
  <c r="AL378" i="16"/>
  <c r="AL379" i="16"/>
  <c r="AL380" i="16"/>
  <c r="AL381" i="16"/>
  <c r="AL382" i="16"/>
  <c r="AL383" i="16"/>
  <c r="AL384" i="16"/>
  <c r="AL385" i="16"/>
  <c r="AL386" i="16"/>
  <c r="AL387" i="16"/>
  <c r="AL388" i="16"/>
  <c r="AL389" i="16"/>
  <c r="AL390" i="16"/>
  <c r="AL391" i="16"/>
  <c r="AL392" i="16"/>
  <c r="AL393" i="16"/>
  <c r="AL394" i="16"/>
  <c r="AL395" i="16"/>
  <c r="AL396" i="16"/>
  <c r="AL397" i="16"/>
  <c r="AL398" i="16"/>
  <c r="AL399" i="16"/>
  <c r="AL400" i="16"/>
  <c r="AL401" i="16"/>
  <c r="AL402" i="16"/>
  <c r="AL403" i="16"/>
  <c r="AL404" i="16"/>
  <c r="AL405" i="16"/>
  <c r="AL406" i="16"/>
  <c r="AL407" i="16"/>
  <c r="AL408" i="16"/>
  <c r="AL409" i="16"/>
  <c r="AL410" i="16"/>
  <c r="AL411" i="16"/>
  <c r="AL412" i="16"/>
  <c r="AL413" i="16"/>
  <c r="AL414" i="16"/>
  <c r="AL415" i="16"/>
  <c r="AL416" i="16"/>
  <c r="AL417" i="16"/>
  <c r="AL418" i="16"/>
  <c r="AL419" i="16"/>
  <c r="AL420" i="16"/>
  <c r="AL421" i="16"/>
  <c r="AL422" i="16"/>
  <c r="AL423" i="16"/>
  <c r="AL424" i="16"/>
  <c r="AL425" i="16"/>
  <c r="AL426" i="16"/>
  <c r="AL427" i="16"/>
  <c r="AL428" i="16"/>
  <c r="AL429" i="16"/>
  <c r="AL430" i="16"/>
  <c r="AL431" i="16"/>
  <c r="AL432" i="16"/>
  <c r="AL433" i="16"/>
  <c r="AL434" i="16"/>
  <c r="AL435" i="16"/>
  <c r="AL436" i="16"/>
  <c r="AL437" i="16"/>
  <c r="AL438" i="16"/>
  <c r="AL439" i="16"/>
  <c r="AL440" i="16"/>
  <c r="AL441" i="16"/>
  <c r="AL442" i="16"/>
  <c r="AL443" i="16"/>
  <c r="AL444" i="16"/>
  <c r="AL445" i="16"/>
  <c r="AL446" i="16"/>
  <c r="AL447" i="16"/>
  <c r="AL448" i="16"/>
  <c r="AL449" i="16"/>
  <c r="AL450" i="16"/>
  <c r="AL451" i="16"/>
  <c r="AL452" i="16"/>
  <c r="AL453" i="16"/>
  <c r="AL454" i="16"/>
  <c r="AL455" i="16"/>
  <c r="AL456" i="16"/>
  <c r="AL457" i="16"/>
  <c r="AL458" i="16"/>
  <c r="AL459" i="16"/>
  <c r="AL460" i="16"/>
  <c r="AL461" i="16"/>
  <c r="AL462" i="16"/>
  <c r="AL463" i="16"/>
  <c r="AL464" i="16"/>
  <c r="AL465" i="16"/>
  <c r="AL466" i="16"/>
  <c r="AL467" i="16"/>
  <c r="AL468" i="16"/>
  <c r="AL469" i="16"/>
  <c r="AL470" i="16"/>
  <c r="AL471" i="16"/>
  <c r="AL472" i="16"/>
  <c r="AL473" i="16"/>
  <c r="AL474" i="16"/>
  <c r="AL475" i="16"/>
  <c r="AL476" i="16"/>
  <c r="AL477" i="16"/>
  <c r="AL478" i="16"/>
  <c r="AL479" i="16"/>
  <c r="AL480" i="16"/>
  <c r="AL481" i="16"/>
  <c r="AL482" i="16"/>
  <c r="AL483" i="16"/>
  <c r="AL484" i="16"/>
  <c r="AL485" i="16"/>
  <c r="AL486" i="16"/>
  <c r="AL487" i="16"/>
  <c r="AL488" i="16"/>
  <c r="AL489" i="16"/>
  <c r="AL490" i="16"/>
  <c r="AL491" i="16"/>
  <c r="AL492" i="16"/>
  <c r="AL493" i="16"/>
  <c r="AL494" i="16"/>
  <c r="AL495" i="16"/>
  <c r="AL496" i="16"/>
  <c r="AL497" i="16"/>
  <c r="AL498" i="16"/>
  <c r="AL499" i="16"/>
  <c r="AL500" i="16"/>
  <c r="AL501" i="16"/>
  <c r="AL502" i="16"/>
  <c r="AL503" i="16"/>
  <c r="AL504" i="16"/>
  <c r="AL505" i="16"/>
  <c r="AL506" i="16"/>
  <c r="AL507" i="16"/>
  <c r="AL508" i="16"/>
  <c r="AL509" i="16"/>
  <c r="AL510" i="16"/>
  <c r="AL511" i="16"/>
  <c r="AL12" i="16"/>
  <c r="AJ13" i="16"/>
  <c r="AJ14" i="16"/>
  <c r="AJ15" i="16"/>
  <c r="AJ16" i="16"/>
  <c r="AJ17" i="16"/>
  <c r="AJ18" i="16"/>
  <c r="AJ19" i="16"/>
  <c r="AJ20" i="16"/>
  <c r="AJ21" i="16"/>
  <c r="AJ22" i="16"/>
  <c r="AJ23" i="16"/>
  <c r="AJ24" i="16"/>
  <c r="AJ25" i="16"/>
  <c r="AJ26" i="16"/>
  <c r="AJ27" i="16"/>
  <c r="AJ28" i="16"/>
  <c r="AJ29" i="16"/>
  <c r="AJ30" i="16"/>
  <c r="AJ31" i="16"/>
  <c r="AJ32" i="16"/>
  <c r="AJ33" i="16"/>
  <c r="AJ34" i="16"/>
  <c r="AJ35" i="16"/>
  <c r="AJ36" i="16"/>
  <c r="AJ37" i="16"/>
  <c r="AJ38" i="16"/>
  <c r="AJ39" i="16"/>
  <c r="AJ40" i="16"/>
  <c r="AJ41" i="16"/>
  <c r="AJ42" i="16"/>
  <c r="AJ43" i="16"/>
  <c r="AJ44" i="16"/>
  <c r="AJ45" i="16"/>
  <c r="AJ46" i="16"/>
  <c r="AJ47" i="16"/>
  <c r="AJ48" i="16"/>
  <c r="AJ49" i="16"/>
  <c r="AJ50" i="16"/>
  <c r="AJ51" i="16"/>
  <c r="AJ52" i="16"/>
  <c r="AJ53" i="16"/>
  <c r="AJ54" i="16"/>
  <c r="AJ55" i="16"/>
  <c r="AJ56" i="16"/>
  <c r="AJ57" i="16"/>
  <c r="AJ58" i="16"/>
  <c r="AJ59" i="16"/>
  <c r="AJ60" i="16"/>
  <c r="AJ61" i="16"/>
  <c r="AJ62" i="16"/>
  <c r="AJ63" i="16"/>
  <c r="AJ64" i="16"/>
  <c r="AJ65" i="16"/>
  <c r="AJ66" i="16"/>
  <c r="AJ67" i="16"/>
  <c r="AJ68" i="16"/>
  <c r="AJ69" i="16"/>
  <c r="AJ70" i="16"/>
  <c r="AJ71" i="16"/>
  <c r="AJ72" i="16"/>
  <c r="AJ73" i="16"/>
  <c r="AJ74" i="16"/>
  <c r="AJ75" i="16"/>
  <c r="AJ76" i="16"/>
  <c r="AJ77" i="16"/>
  <c r="AJ78" i="16"/>
  <c r="AJ79" i="16"/>
  <c r="AJ80" i="16"/>
  <c r="AJ81" i="16"/>
  <c r="AJ82" i="16"/>
  <c r="AJ83" i="16"/>
  <c r="AJ84" i="16"/>
  <c r="AJ85" i="16"/>
  <c r="AJ86" i="16"/>
  <c r="AJ87" i="16"/>
  <c r="AJ88" i="16"/>
  <c r="AJ89" i="16"/>
  <c r="AJ90" i="16"/>
  <c r="AJ91" i="16"/>
  <c r="AJ92" i="16"/>
  <c r="AJ93" i="16"/>
  <c r="AJ94" i="16"/>
  <c r="AJ95" i="16"/>
  <c r="AJ96" i="16"/>
  <c r="AJ97" i="16"/>
  <c r="AJ98" i="16"/>
  <c r="AJ99" i="16"/>
  <c r="AJ100" i="16"/>
  <c r="AJ101" i="16"/>
  <c r="AJ102" i="16"/>
  <c r="AJ103" i="16"/>
  <c r="AJ104" i="16"/>
  <c r="AJ105" i="16"/>
  <c r="AJ106" i="16"/>
  <c r="AJ107" i="16"/>
  <c r="AJ108" i="16"/>
  <c r="AJ109" i="16"/>
  <c r="AJ110" i="16"/>
  <c r="AJ111" i="16"/>
  <c r="AJ112" i="16"/>
  <c r="AJ113" i="16"/>
  <c r="AJ114" i="16"/>
  <c r="AJ115" i="16"/>
  <c r="AJ116" i="16"/>
  <c r="AJ117" i="16"/>
  <c r="AJ118" i="16"/>
  <c r="AJ119" i="16"/>
  <c r="AJ120" i="16"/>
  <c r="AJ121" i="16"/>
  <c r="AJ122" i="16"/>
  <c r="AJ123" i="16"/>
  <c r="AJ124" i="16"/>
  <c r="AJ125" i="16"/>
  <c r="AJ126" i="16"/>
  <c r="AJ127" i="16"/>
  <c r="AJ128" i="16"/>
  <c r="AJ129" i="16"/>
  <c r="AJ130" i="16"/>
  <c r="AJ131" i="16"/>
  <c r="AJ132" i="16"/>
  <c r="AJ133" i="16"/>
  <c r="AJ134" i="16"/>
  <c r="AJ135" i="16"/>
  <c r="AJ136" i="16"/>
  <c r="AJ137" i="16"/>
  <c r="AJ138" i="16"/>
  <c r="AJ139" i="16"/>
  <c r="AJ140" i="16"/>
  <c r="AJ141" i="16"/>
  <c r="AJ142" i="16"/>
  <c r="AJ143" i="16"/>
  <c r="AJ144" i="16"/>
  <c r="AJ145" i="16"/>
  <c r="AJ146" i="16"/>
  <c r="AJ147" i="16"/>
  <c r="AJ148" i="16"/>
  <c r="AJ149" i="16"/>
  <c r="AJ150" i="16"/>
  <c r="AJ151" i="16"/>
  <c r="AJ152" i="16"/>
  <c r="AJ153" i="16"/>
  <c r="AJ154" i="16"/>
  <c r="AJ155" i="16"/>
  <c r="AJ156" i="16"/>
  <c r="AJ157" i="16"/>
  <c r="AJ158" i="16"/>
  <c r="AJ159" i="16"/>
  <c r="AJ160" i="16"/>
  <c r="AJ161" i="16"/>
  <c r="AJ162" i="16"/>
  <c r="AJ163" i="16"/>
  <c r="AJ164" i="16"/>
  <c r="AJ165" i="16"/>
  <c r="AJ166" i="16"/>
  <c r="AJ167" i="16"/>
  <c r="AJ168" i="16"/>
  <c r="AJ169" i="16"/>
  <c r="AJ170" i="16"/>
  <c r="AJ171" i="16"/>
  <c r="AJ172" i="16"/>
  <c r="AJ173" i="16"/>
  <c r="AJ174" i="16"/>
  <c r="AJ175" i="16"/>
  <c r="AJ176" i="16"/>
  <c r="AJ177" i="16"/>
  <c r="AJ178" i="16"/>
  <c r="AJ179" i="16"/>
  <c r="AJ180" i="16"/>
  <c r="AJ181" i="16"/>
  <c r="AJ182" i="16"/>
  <c r="AJ183" i="16"/>
  <c r="AJ184" i="16"/>
  <c r="AJ185" i="16"/>
  <c r="AJ186" i="16"/>
  <c r="AJ187" i="16"/>
  <c r="AJ188" i="16"/>
  <c r="AJ189" i="16"/>
  <c r="AJ190" i="16"/>
  <c r="AJ191" i="16"/>
  <c r="AJ192" i="16"/>
  <c r="AJ193" i="16"/>
  <c r="AJ194" i="16"/>
  <c r="AJ195" i="16"/>
  <c r="AJ196" i="16"/>
  <c r="AJ197" i="16"/>
  <c r="AJ198" i="16"/>
  <c r="AJ199" i="16"/>
  <c r="AJ200" i="16"/>
  <c r="AJ201" i="16"/>
  <c r="AJ202" i="16"/>
  <c r="AJ203" i="16"/>
  <c r="AJ204" i="16"/>
  <c r="AJ205" i="16"/>
  <c r="AJ206" i="16"/>
  <c r="AJ207" i="16"/>
  <c r="AJ208" i="16"/>
  <c r="AJ209" i="16"/>
  <c r="AJ210" i="16"/>
  <c r="AJ211" i="16"/>
  <c r="AJ212" i="16"/>
  <c r="AJ213" i="16"/>
  <c r="AJ214" i="16"/>
  <c r="AJ215" i="16"/>
  <c r="AJ216" i="16"/>
  <c r="AJ217" i="16"/>
  <c r="AJ218" i="16"/>
  <c r="AJ219" i="16"/>
  <c r="AJ220" i="16"/>
  <c r="AJ221" i="16"/>
  <c r="AJ222" i="16"/>
  <c r="AJ223" i="16"/>
  <c r="AJ224" i="16"/>
  <c r="AJ225" i="16"/>
  <c r="AJ226" i="16"/>
  <c r="AJ227" i="16"/>
  <c r="AJ228" i="16"/>
  <c r="AJ229" i="16"/>
  <c r="AJ230" i="16"/>
  <c r="AJ231" i="16"/>
  <c r="AJ232" i="16"/>
  <c r="AJ233" i="16"/>
  <c r="AJ234" i="16"/>
  <c r="AJ235" i="16"/>
  <c r="AJ236" i="16"/>
  <c r="AJ237" i="16"/>
  <c r="AJ238" i="16"/>
  <c r="AJ239" i="16"/>
  <c r="AJ240" i="16"/>
  <c r="AJ241" i="16"/>
  <c r="AJ242" i="16"/>
  <c r="AJ243" i="16"/>
  <c r="AJ244" i="16"/>
  <c r="AJ245" i="16"/>
  <c r="AJ246" i="16"/>
  <c r="AJ247" i="16"/>
  <c r="AJ248" i="16"/>
  <c r="AJ249" i="16"/>
  <c r="AJ250" i="16"/>
  <c r="AJ251" i="16"/>
  <c r="AJ252" i="16"/>
  <c r="AJ253" i="16"/>
  <c r="AJ254" i="16"/>
  <c r="AJ255" i="16"/>
  <c r="AJ256" i="16"/>
  <c r="AJ257" i="16"/>
  <c r="AJ258" i="16"/>
  <c r="AJ259" i="16"/>
  <c r="AJ260" i="16"/>
  <c r="AJ261" i="16"/>
  <c r="AJ262" i="16"/>
  <c r="AJ263" i="16"/>
  <c r="AJ264" i="16"/>
  <c r="AJ265" i="16"/>
  <c r="AJ266" i="16"/>
  <c r="AJ267" i="16"/>
  <c r="AJ268" i="16"/>
  <c r="AJ269" i="16"/>
  <c r="AJ270" i="16"/>
  <c r="AJ271" i="16"/>
  <c r="AJ272" i="16"/>
  <c r="AJ273" i="16"/>
  <c r="AJ274" i="16"/>
  <c r="AJ275" i="16"/>
  <c r="AJ276" i="16"/>
  <c r="AJ277" i="16"/>
  <c r="AJ278" i="16"/>
  <c r="AJ279" i="16"/>
  <c r="AJ280" i="16"/>
  <c r="AJ281" i="16"/>
  <c r="AJ282" i="16"/>
  <c r="AJ283" i="16"/>
  <c r="AJ284" i="16"/>
  <c r="AJ285" i="16"/>
  <c r="AJ286" i="16"/>
  <c r="AJ287" i="16"/>
  <c r="AJ288" i="16"/>
  <c r="AJ289" i="16"/>
  <c r="AJ290" i="16"/>
  <c r="AJ291" i="16"/>
  <c r="AJ292" i="16"/>
  <c r="AJ293" i="16"/>
  <c r="AJ294" i="16"/>
  <c r="AJ295" i="16"/>
  <c r="AJ296" i="16"/>
  <c r="AJ297" i="16"/>
  <c r="AJ298" i="16"/>
  <c r="AJ299" i="16"/>
  <c r="AJ300" i="16"/>
  <c r="AJ301" i="16"/>
  <c r="AJ302" i="16"/>
  <c r="AJ303" i="16"/>
  <c r="AJ304" i="16"/>
  <c r="AJ305" i="16"/>
  <c r="AJ306" i="16"/>
  <c r="AJ307" i="16"/>
  <c r="AJ308" i="16"/>
  <c r="AJ309" i="16"/>
  <c r="AJ310" i="16"/>
  <c r="AJ311" i="16"/>
  <c r="AJ312" i="16"/>
  <c r="AJ313" i="16"/>
  <c r="AJ314" i="16"/>
  <c r="AJ315" i="16"/>
  <c r="AJ316" i="16"/>
  <c r="AJ317" i="16"/>
  <c r="AJ318" i="16"/>
  <c r="AJ319" i="16"/>
  <c r="AJ320" i="16"/>
  <c r="AJ321" i="16"/>
  <c r="AJ322" i="16"/>
  <c r="AJ323" i="16"/>
  <c r="AJ324" i="16"/>
  <c r="AJ325" i="16"/>
  <c r="AJ326" i="16"/>
  <c r="AJ327" i="16"/>
  <c r="AJ328" i="16"/>
  <c r="AJ329" i="16"/>
  <c r="AJ330" i="16"/>
  <c r="AJ331" i="16"/>
  <c r="AJ332" i="16"/>
  <c r="AJ333" i="16"/>
  <c r="AJ334" i="16"/>
  <c r="AJ335" i="16"/>
  <c r="AJ336" i="16"/>
  <c r="AJ337" i="16"/>
  <c r="AJ338" i="16"/>
  <c r="AJ339" i="16"/>
  <c r="AJ340" i="16"/>
  <c r="AJ341" i="16"/>
  <c r="AJ342" i="16"/>
  <c r="AJ343" i="16"/>
  <c r="AJ344" i="16"/>
  <c r="AJ345" i="16"/>
  <c r="AJ346" i="16"/>
  <c r="AJ347" i="16"/>
  <c r="AJ348" i="16"/>
  <c r="AJ349" i="16"/>
  <c r="AJ350" i="16"/>
  <c r="AJ351" i="16"/>
  <c r="AJ352" i="16"/>
  <c r="AJ353" i="16"/>
  <c r="AJ354" i="16"/>
  <c r="AJ355" i="16"/>
  <c r="AJ356" i="16"/>
  <c r="AJ357" i="16"/>
  <c r="AJ358" i="16"/>
  <c r="AJ359" i="16"/>
  <c r="AJ360" i="16"/>
  <c r="AJ361" i="16"/>
  <c r="AJ362" i="16"/>
  <c r="AJ363" i="16"/>
  <c r="AJ364" i="16"/>
  <c r="AJ365" i="16"/>
  <c r="AJ366" i="16"/>
  <c r="AJ367" i="16"/>
  <c r="AJ368" i="16"/>
  <c r="AJ369" i="16"/>
  <c r="AJ370" i="16"/>
  <c r="AJ371" i="16"/>
  <c r="AJ372" i="16"/>
  <c r="AJ373" i="16"/>
  <c r="AJ374" i="16"/>
  <c r="AJ375" i="16"/>
  <c r="AJ376" i="16"/>
  <c r="AJ377" i="16"/>
  <c r="AJ378" i="16"/>
  <c r="AJ379" i="16"/>
  <c r="AJ380" i="16"/>
  <c r="AJ381" i="16"/>
  <c r="AJ382" i="16"/>
  <c r="AJ383" i="16"/>
  <c r="AJ384" i="16"/>
  <c r="AJ385" i="16"/>
  <c r="AJ386" i="16"/>
  <c r="AJ387" i="16"/>
  <c r="AJ388" i="16"/>
  <c r="AJ389" i="16"/>
  <c r="AJ390" i="16"/>
  <c r="AJ391" i="16"/>
  <c r="AJ392" i="16"/>
  <c r="AJ393" i="16"/>
  <c r="AJ394" i="16"/>
  <c r="AJ395" i="16"/>
  <c r="AJ396" i="16"/>
  <c r="AJ397" i="16"/>
  <c r="AJ398" i="16"/>
  <c r="AJ399" i="16"/>
  <c r="AJ400" i="16"/>
  <c r="AJ401" i="16"/>
  <c r="AJ402" i="16"/>
  <c r="AJ403" i="16"/>
  <c r="AJ404" i="16"/>
  <c r="AJ405" i="16"/>
  <c r="AJ406" i="16"/>
  <c r="AJ407" i="16"/>
  <c r="AJ408" i="16"/>
  <c r="AJ409" i="16"/>
  <c r="AJ410" i="16"/>
  <c r="AJ411" i="16"/>
  <c r="AJ412" i="16"/>
  <c r="AJ413" i="16"/>
  <c r="AJ414" i="16"/>
  <c r="AJ415" i="16"/>
  <c r="AJ416" i="16"/>
  <c r="AJ417" i="16"/>
  <c r="AJ418" i="16"/>
  <c r="AJ419" i="16"/>
  <c r="AJ420" i="16"/>
  <c r="AJ421" i="16"/>
  <c r="AJ422" i="16"/>
  <c r="AJ423" i="16"/>
  <c r="AJ424" i="16"/>
  <c r="AJ425" i="16"/>
  <c r="AJ426" i="16"/>
  <c r="AJ427" i="16"/>
  <c r="AJ428" i="16"/>
  <c r="AJ429" i="16"/>
  <c r="AJ430" i="16"/>
  <c r="AJ431" i="16"/>
  <c r="AJ432" i="16"/>
  <c r="AJ433" i="16"/>
  <c r="AJ434" i="16"/>
  <c r="AJ435" i="16"/>
  <c r="AJ436" i="16"/>
  <c r="AJ437" i="16"/>
  <c r="AJ438" i="16"/>
  <c r="AJ439" i="16"/>
  <c r="AJ440" i="16"/>
  <c r="AJ441" i="16"/>
  <c r="AJ442" i="16"/>
  <c r="AJ443" i="16"/>
  <c r="AJ444" i="16"/>
  <c r="AJ445" i="16"/>
  <c r="AJ446" i="16"/>
  <c r="AJ447" i="16"/>
  <c r="AJ448" i="16"/>
  <c r="AJ449" i="16"/>
  <c r="AJ450" i="16"/>
  <c r="AJ451" i="16"/>
  <c r="AJ452" i="16"/>
  <c r="AJ453" i="16"/>
  <c r="AJ454" i="16"/>
  <c r="AJ455" i="16"/>
  <c r="AJ456" i="16"/>
  <c r="AJ457" i="16"/>
  <c r="AJ458" i="16"/>
  <c r="AJ459" i="16"/>
  <c r="AJ460" i="16"/>
  <c r="AJ461" i="16"/>
  <c r="AJ462" i="16"/>
  <c r="AJ463" i="16"/>
  <c r="AJ464" i="16"/>
  <c r="AJ465" i="16"/>
  <c r="AJ466" i="16"/>
  <c r="AJ467" i="16"/>
  <c r="AJ468" i="16"/>
  <c r="AJ469" i="16"/>
  <c r="AJ470" i="16"/>
  <c r="AJ471" i="16"/>
  <c r="AJ472" i="16"/>
  <c r="AJ473" i="16"/>
  <c r="AJ474" i="16"/>
  <c r="AJ475" i="16"/>
  <c r="AJ476" i="16"/>
  <c r="AJ477" i="16"/>
  <c r="AJ478" i="16"/>
  <c r="AJ479" i="16"/>
  <c r="AJ480" i="16"/>
  <c r="AJ481" i="16"/>
  <c r="AJ482" i="16"/>
  <c r="AJ483" i="16"/>
  <c r="AJ484" i="16"/>
  <c r="AJ485" i="16"/>
  <c r="AJ486" i="16"/>
  <c r="AJ487" i="16"/>
  <c r="AJ488" i="16"/>
  <c r="AJ489" i="16"/>
  <c r="AJ490" i="16"/>
  <c r="AJ491" i="16"/>
  <c r="AJ492" i="16"/>
  <c r="AJ493" i="16"/>
  <c r="AJ494" i="16"/>
  <c r="AJ495" i="16"/>
  <c r="AJ496" i="16"/>
  <c r="AJ497" i="16"/>
  <c r="AJ498" i="16"/>
  <c r="AJ499" i="16"/>
  <c r="AJ500" i="16"/>
  <c r="AJ501" i="16"/>
  <c r="AJ502" i="16"/>
  <c r="AJ503" i="16"/>
  <c r="AJ504" i="16"/>
  <c r="AJ505" i="16"/>
  <c r="AJ506" i="16"/>
  <c r="AJ507" i="16"/>
  <c r="AJ508" i="16"/>
  <c r="AJ509" i="16"/>
  <c r="AJ510" i="16"/>
  <c r="AJ511" i="16"/>
  <c r="AJ12" i="16"/>
  <c r="U13" i="16"/>
  <c r="V13" i="16"/>
  <c r="W13" i="16"/>
  <c r="X13" i="16"/>
  <c r="Y13" i="16"/>
  <c r="Z13" i="16"/>
  <c r="U14" i="16"/>
  <c r="V14" i="16"/>
  <c r="W14" i="16"/>
  <c r="X14" i="16"/>
  <c r="Y14" i="16"/>
  <c r="Z14" i="16"/>
  <c r="U15" i="16"/>
  <c r="V15" i="16"/>
  <c r="W15" i="16"/>
  <c r="X15" i="16"/>
  <c r="Y15" i="16"/>
  <c r="Z15" i="16"/>
  <c r="U16" i="16"/>
  <c r="V16" i="16"/>
  <c r="W16" i="16"/>
  <c r="X16" i="16"/>
  <c r="Y16" i="16"/>
  <c r="Z16" i="16"/>
  <c r="U17" i="16"/>
  <c r="V17" i="16"/>
  <c r="W17" i="16"/>
  <c r="X17" i="16"/>
  <c r="Y17" i="16"/>
  <c r="Z17" i="16"/>
  <c r="U18" i="16"/>
  <c r="V18" i="16"/>
  <c r="W18" i="16"/>
  <c r="X18" i="16"/>
  <c r="Y18" i="16"/>
  <c r="Z18" i="16"/>
  <c r="U19" i="16"/>
  <c r="V19" i="16"/>
  <c r="W19" i="16"/>
  <c r="X19" i="16"/>
  <c r="Y19" i="16"/>
  <c r="Z19" i="16"/>
  <c r="U20" i="16"/>
  <c r="V20" i="16"/>
  <c r="W20" i="16"/>
  <c r="X20" i="16"/>
  <c r="Y20" i="16"/>
  <c r="Z20" i="16"/>
  <c r="U21" i="16"/>
  <c r="V21" i="16"/>
  <c r="W21" i="16"/>
  <c r="X21" i="16"/>
  <c r="Y21" i="16"/>
  <c r="Z21" i="16"/>
  <c r="U22" i="16"/>
  <c r="V22" i="16"/>
  <c r="W22" i="16"/>
  <c r="X22" i="16"/>
  <c r="Y22" i="16"/>
  <c r="Z22" i="16"/>
  <c r="U23" i="16"/>
  <c r="V23" i="16"/>
  <c r="W23" i="16"/>
  <c r="X23" i="16"/>
  <c r="Y23" i="16"/>
  <c r="Z23" i="16"/>
  <c r="U24" i="16"/>
  <c r="V24" i="16"/>
  <c r="W24" i="16"/>
  <c r="X24" i="16"/>
  <c r="Y24" i="16"/>
  <c r="Z24" i="16"/>
  <c r="U25" i="16"/>
  <c r="V25" i="16"/>
  <c r="W25" i="16"/>
  <c r="X25" i="16"/>
  <c r="Y25" i="16"/>
  <c r="Z25" i="16"/>
  <c r="U26" i="16"/>
  <c r="V26" i="16"/>
  <c r="W26" i="16"/>
  <c r="X26" i="16"/>
  <c r="Y26" i="16"/>
  <c r="Z26" i="16"/>
  <c r="U27" i="16"/>
  <c r="V27" i="16"/>
  <c r="W27" i="16"/>
  <c r="X27" i="16"/>
  <c r="Y27" i="16"/>
  <c r="Z27" i="16"/>
  <c r="U28" i="16"/>
  <c r="V28" i="16"/>
  <c r="W28" i="16"/>
  <c r="X28" i="16"/>
  <c r="Y28" i="16"/>
  <c r="Z28" i="16"/>
  <c r="U29" i="16"/>
  <c r="V29" i="16"/>
  <c r="W29" i="16"/>
  <c r="X29" i="16"/>
  <c r="Y29" i="16"/>
  <c r="Z29" i="16"/>
  <c r="U30" i="16"/>
  <c r="V30" i="16"/>
  <c r="W30" i="16"/>
  <c r="X30" i="16"/>
  <c r="Y30" i="16"/>
  <c r="Z30" i="16"/>
  <c r="U31" i="16"/>
  <c r="V31" i="16"/>
  <c r="W31" i="16"/>
  <c r="X31" i="16"/>
  <c r="Y31" i="16"/>
  <c r="Z31" i="16"/>
  <c r="U32" i="16"/>
  <c r="V32" i="16"/>
  <c r="W32" i="16"/>
  <c r="X32" i="16"/>
  <c r="Y32" i="16"/>
  <c r="Z32" i="16"/>
  <c r="U33" i="16"/>
  <c r="V33" i="16"/>
  <c r="W33" i="16"/>
  <c r="X33" i="16"/>
  <c r="Y33" i="16"/>
  <c r="Z33" i="16"/>
  <c r="U34" i="16"/>
  <c r="V34" i="16"/>
  <c r="W34" i="16"/>
  <c r="X34" i="16"/>
  <c r="Y34" i="16"/>
  <c r="Z34" i="16"/>
  <c r="U35" i="16"/>
  <c r="V35" i="16"/>
  <c r="W35" i="16"/>
  <c r="X35" i="16"/>
  <c r="Y35" i="16"/>
  <c r="Z35" i="16"/>
  <c r="U36" i="16"/>
  <c r="V36" i="16"/>
  <c r="W36" i="16"/>
  <c r="X36" i="16"/>
  <c r="Y36" i="16"/>
  <c r="Z36" i="16"/>
  <c r="U37" i="16"/>
  <c r="V37" i="16"/>
  <c r="W37" i="16"/>
  <c r="X37" i="16"/>
  <c r="Y37" i="16"/>
  <c r="Z37" i="16"/>
  <c r="U38" i="16"/>
  <c r="V38" i="16"/>
  <c r="W38" i="16"/>
  <c r="X38" i="16"/>
  <c r="Y38" i="16"/>
  <c r="Z38" i="16"/>
  <c r="U39" i="16"/>
  <c r="V39" i="16"/>
  <c r="W39" i="16"/>
  <c r="X39" i="16"/>
  <c r="Y39" i="16"/>
  <c r="Z39" i="16"/>
  <c r="U40" i="16"/>
  <c r="V40" i="16"/>
  <c r="W40" i="16"/>
  <c r="X40" i="16"/>
  <c r="Y40" i="16"/>
  <c r="Z40" i="16"/>
  <c r="U41" i="16"/>
  <c r="V41" i="16"/>
  <c r="W41" i="16"/>
  <c r="X41" i="16"/>
  <c r="Y41" i="16"/>
  <c r="Z41" i="16"/>
  <c r="U42" i="16"/>
  <c r="V42" i="16"/>
  <c r="W42" i="16"/>
  <c r="X42" i="16"/>
  <c r="Y42" i="16"/>
  <c r="Z42" i="16"/>
  <c r="U43" i="16"/>
  <c r="V43" i="16"/>
  <c r="W43" i="16"/>
  <c r="X43" i="16"/>
  <c r="Y43" i="16"/>
  <c r="Z43" i="16"/>
  <c r="U44" i="16"/>
  <c r="V44" i="16"/>
  <c r="W44" i="16"/>
  <c r="X44" i="16"/>
  <c r="Y44" i="16"/>
  <c r="Z44" i="16"/>
  <c r="U45" i="16"/>
  <c r="V45" i="16"/>
  <c r="W45" i="16"/>
  <c r="X45" i="16"/>
  <c r="Y45" i="16"/>
  <c r="Z45" i="16"/>
  <c r="U46" i="16"/>
  <c r="V46" i="16"/>
  <c r="W46" i="16"/>
  <c r="X46" i="16"/>
  <c r="Y46" i="16"/>
  <c r="Z46" i="16"/>
  <c r="U47" i="16"/>
  <c r="V47" i="16"/>
  <c r="W47" i="16"/>
  <c r="X47" i="16"/>
  <c r="Y47" i="16"/>
  <c r="Z47" i="16"/>
  <c r="U48" i="16"/>
  <c r="V48" i="16"/>
  <c r="W48" i="16"/>
  <c r="X48" i="16"/>
  <c r="Y48" i="16"/>
  <c r="Z48" i="16"/>
  <c r="U49" i="16"/>
  <c r="V49" i="16"/>
  <c r="W49" i="16"/>
  <c r="X49" i="16"/>
  <c r="Y49" i="16"/>
  <c r="Z49" i="16"/>
  <c r="U50" i="16"/>
  <c r="V50" i="16"/>
  <c r="W50" i="16"/>
  <c r="X50" i="16"/>
  <c r="Y50" i="16"/>
  <c r="Z50" i="16"/>
  <c r="U51" i="16"/>
  <c r="V51" i="16"/>
  <c r="W51" i="16"/>
  <c r="X51" i="16"/>
  <c r="Y51" i="16"/>
  <c r="Z51" i="16"/>
  <c r="U52" i="16"/>
  <c r="V52" i="16"/>
  <c r="W52" i="16"/>
  <c r="X52" i="16"/>
  <c r="Y52" i="16"/>
  <c r="Z52" i="16"/>
  <c r="U53" i="16"/>
  <c r="V53" i="16"/>
  <c r="W53" i="16"/>
  <c r="X53" i="16"/>
  <c r="Y53" i="16"/>
  <c r="Z53" i="16"/>
  <c r="U54" i="16"/>
  <c r="V54" i="16"/>
  <c r="W54" i="16"/>
  <c r="X54" i="16"/>
  <c r="Y54" i="16"/>
  <c r="Z54" i="16"/>
  <c r="U55" i="16"/>
  <c r="V55" i="16"/>
  <c r="W55" i="16"/>
  <c r="X55" i="16"/>
  <c r="Y55" i="16"/>
  <c r="Z55" i="16"/>
  <c r="U56" i="16"/>
  <c r="V56" i="16"/>
  <c r="W56" i="16"/>
  <c r="X56" i="16"/>
  <c r="Y56" i="16"/>
  <c r="Z56" i="16"/>
  <c r="U57" i="16"/>
  <c r="V57" i="16"/>
  <c r="W57" i="16"/>
  <c r="X57" i="16"/>
  <c r="Y57" i="16"/>
  <c r="Z57" i="16"/>
  <c r="U58" i="16"/>
  <c r="V58" i="16"/>
  <c r="W58" i="16"/>
  <c r="X58" i="16"/>
  <c r="Y58" i="16"/>
  <c r="Z58" i="16"/>
  <c r="U59" i="16"/>
  <c r="V59" i="16"/>
  <c r="W59" i="16"/>
  <c r="X59" i="16"/>
  <c r="Y59" i="16"/>
  <c r="Z59" i="16"/>
  <c r="U60" i="16"/>
  <c r="V60" i="16"/>
  <c r="W60" i="16"/>
  <c r="X60" i="16"/>
  <c r="Y60" i="16"/>
  <c r="Z60" i="16"/>
  <c r="U61" i="16"/>
  <c r="V61" i="16"/>
  <c r="W61" i="16"/>
  <c r="X61" i="16"/>
  <c r="Y61" i="16"/>
  <c r="Z61" i="16"/>
  <c r="U62" i="16"/>
  <c r="V62" i="16"/>
  <c r="W62" i="16"/>
  <c r="X62" i="16"/>
  <c r="Y62" i="16"/>
  <c r="Z62" i="16"/>
  <c r="U63" i="16"/>
  <c r="V63" i="16"/>
  <c r="W63" i="16"/>
  <c r="X63" i="16"/>
  <c r="Y63" i="16"/>
  <c r="Z63" i="16"/>
  <c r="U64" i="16"/>
  <c r="V64" i="16"/>
  <c r="W64" i="16"/>
  <c r="X64" i="16"/>
  <c r="Y64" i="16"/>
  <c r="Z64" i="16"/>
  <c r="U65" i="16"/>
  <c r="V65" i="16"/>
  <c r="W65" i="16"/>
  <c r="X65" i="16"/>
  <c r="Y65" i="16"/>
  <c r="Z65" i="16"/>
  <c r="U66" i="16"/>
  <c r="V66" i="16"/>
  <c r="W66" i="16"/>
  <c r="X66" i="16"/>
  <c r="Y66" i="16"/>
  <c r="Z66" i="16"/>
  <c r="U67" i="16"/>
  <c r="V67" i="16"/>
  <c r="W67" i="16"/>
  <c r="X67" i="16"/>
  <c r="Y67" i="16"/>
  <c r="Z67" i="16"/>
  <c r="U68" i="16"/>
  <c r="V68" i="16"/>
  <c r="W68" i="16"/>
  <c r="X68" i="16"/>
  <c r="Y68" i="16"/>
  <c r="Z68" i="16"/>
  <c r="U69" i="16"/>
  <c r="V69" i="16"/>
  <c r="W69" i="16"/>
  <c r="X69" i="16"/>
  <c r="Y69" i="16"/>
  <c r="Z69" i="16"/>
  <c r="U70" i="16"/>
  <c r="V70" i="16"/>
  <c r="W70" i="16"/>
  <c r="X70" i="16"/>
  <c r="Y70" i="16"/>
  <c r="Z70" i="16"/>
  <c r="U71" i="16"/>
  <c r="V71" i="16"/>
  <c r="W71" i="16"/>
  <c r="X71" i="16"/>
  <c r="Y71" i="16"/>
  <c r="Z71" i="16"/>
  <c r="U72" i="16"/>
  <c r="V72" i="16"/>
  <c r="W72" i="16"/>
  <c r="X72" i="16"/>
  <c r="Y72" i="16"/>
  <c r="Z72" i="16"/>
  <c r="U73" i="16"/>
  <c r="V73" i="16"/>
  <c r="W73" i="16"/>
  <c r="X73" i="16"/>
  <c r="Y73" i="16"/>
  <c r="Z73" i="16"/>
  <c r="U74" i="16"/>
  <c r="V74" i="16"/>
  <c r="W74" i="16"/>
  <c r="X74" i="16"/>
  <c r="Y74" i="16"/>
  <c r="Z74" i="16"/>
  <c r="U75" i="16"/>
  <c r="V75" i="16"/>
  <c r="W75" i="16"/>
  <c r="X75" i="16"/>
  <c r="Y75" i="16"/>
  <c r="Z75" i="16"/>
  <c r="U76" i="16"/>
  <c r="V76" i="16"/>
  <c r="W76" i="16"/>
  <c r="X76" i="16"/>
  <c r="Y76" i="16"/>
  <c r="Z76" i="16"/>
  <c r="U77" i="16"/>
  <c r="V77" i="16"/>
  <c r="W77" i="16"/>
  <c r="X77" i="16"/>
  <c r="Y77" i="16"/>
  <c r="Z77" i="16"/>
  <c r="U78" i="16"/>
  <c r="V78" i="16"/>
  <c r="W78" i="16"/>
  <c r="X78" i="16"/>
  <c r="Y78" i="16"/>
  <c r="Z78" i="16"/>
  <c r="U79" i="16"/>
  <c r="V79" i="16"/>
  <c r="W79" i="16"/>
  <c r="X79" i="16"/>
  <c r="Y79" i="16"/>
  <c r="Z79" i="16"/>
  <c r="U80" i="16"/>
  <c r="V80" i="16"/>
  <c r="W80" i="16"/>
  <c r="X80" i="16"/>
  <c r="Y80" i="16"/>
  <c r="Z80" i="16"/>
  <c r="U81" i="16"/>
  <c r="V81" i="16"/>
  <c r="W81" i="16"/>
  <c r="X81" i="16"/>
  <c r="Y81" i="16"/>
  <c r="Z81" i="16"/>
  <c r="U82" i="16"/>
  <c r="V82" i="16"/>
  <c r="W82" i="16"/>
  <c r="X82" i="16"/>
  <c r="Y82" i="16"/>
  <c r="Z82" i="16"/>
  <c r="U83" i="16"/>
  <c r="V83" i="16"/>
  <c r="W83" i="16"/>
  <c r="X83" i="16"/>
  <c r="Y83" i="16"/>
  <c r="Z83" i="16"/>
  <c r="U84" i="16"/>
  <c r="V84" i="16"/>
  <c r="W84" i="16"/>
  <c r="X84" i="16"/>
  <c r="Y84" i="16"/>
  <c r="Z84" i="16"/>
  <c r="U85" i="16"/>
  <c r="V85" i="16"/>
  <c r="W85" i="16"/>
  <c r="X85" i="16"/>
  <c r="Y85" i="16"/>
  <c r="Z85" i="16"/>
  <c r="U86" i="16"/>
  <c r="V86" i="16"/>
  <c r="W86" i="16"/>
  <c r="X86" i="16"/>
  <c r="Y86" i="16"/>
  <c r="Z86" i="16"/>
  <c r="U87" i="16"/>
  <c r="V87" i="16"/>
  <c r="W87" i="16"/>
  <c r="X87" i="16"/>
  <c r="Y87" i="16"/>
  <c r="Z87" i="16"/>
  <c r="U88" i="16"/>
  <c r="V88" i="16"/>
  <c r="W88" i="16"/>
  <c r="X88" i="16"/>
  <c r="Y88" i="16"/>
  <c r="Z88" i="16"/>
  <c r="U89" i="16"/>
  <c r="V89" i="16"/>
  <c r="W89" i="16"/>
  <c r="X89" i="16"/>
  <c r="Y89" i="16"/>
  <c r="Z89" i="16"/>
  <c r="U90" i="16"/>
  <c r="V90" i="16"/>
  <c r="W90" i="16"/>
  <c r="X90" i="16"/>
  <c r="Y90" i="16"/>
  <c r="Z90" i="16"/>
  <c r="U91" i="16"/>
  <c r="V91" i="16"/>
  <c r="W91" i="16"/>
  <c r="X91" i="16"/>
  <c r="Y91" i="16"/>
  <c r="Z91" i="16"/>
  <c r="U92" i="16"/>
  <c r="V92" i="16"/>
  <c r="W92" i="16"/>
  <c r="X92" i="16"/>
  <c r="Y92" i="16"/>
  <c r="Z92" i="16"/>
  <c r="U93" i="16"/>
  <c r="V93" i="16"/>
  <c r="W93" i="16"/>
  <c r="X93" i="16"/>
  <c r="Y93" i="16"/>
  <c r="Z93" i="16"/>
  <c r="U94" i="16"/>
  <c r="V94" i="16"/>
  <c r="W94" i="16"/>
  <c r="X94" i="16"/>
  <c r="Y94" i="16"/>
  <c r="Z94" i="16"/>
  <c r="U95" i="16"/>
  <c r="V95" i="16"/>
  <c r="W95" i="16"/>
  <c r="X95" i="16"/>
  <c r="Y95" i="16"/>
  <c r="Z95" i="16"/>
  <c r="U96" i="16"/>
  <c r="V96" i="16"/>
  <c r="W96" i="16"/>
  <c r="X96" i="16"/>
  <c r="Y96" i="16"/>
  <c r="Z96" i="16"/>
  <c r="U97" i="16"/>
  <c r="V97" i="16"/>
  <c r="W97" i="16"/>
  <c r="X97" i="16"/>
  <c r="Y97" i="16"/>
  <c r="Z97" i="16"/>
  <c r="U98" i="16"/>
  <c r="V98" i="16"/>
  <c r="W98" i="16"/>
  <c r="X98" i="16"/>
  <c r="Y98" i="16"/>
  <c r="Z98" i="16"/>
  <c r="U99" i="16"/>
  <c r="V99" i="16"/>
  <c r="W99" i="16"/>
  <c r="X99" i="16"/>
  <c r="Y99" i="16"/>
  <c r="Z99" i="16"/>
  <c r="U100" i="16"/>
  <c r="V100" i="16"/>
  <c r="W100" i="16"/>
  <c r="X100" i="16"/>
  <c r="Y100" i="16"/>
  <c r="Z100" i="16"/>
  <c r="U101" i="16"/>
  <c r="V101" i="16"/>
  <c r="W101" i="16"/>
  <c r="X101" i="16"/>
  <c r="Y101" i="16"/>
  <c r="Z101" i="16"/>
  <c r="U102" i="16"/>
  <c r="V102" i="16"/>
  <c r="W102" i="16"/>
  <c r="X102" i="16"/>
  <c r="Y102" i="16"/>
  <c r="Z102" i="16"/>
  <c r="U103" i="16"/>
  <c r="V103" i="16"/>
  <c r="W103" i="16"/>
  <c r="X103" i="16"/>
  <c r="Y103" i="16"/>
  <c r="Z103" i="16"/>
  <c r="U104" i="16"/>
  <c r="V104" i="16"/>
  <c r="W104" i="16"/>
  <c r="X104" i="16"/>
  <c r="Y104" i="16"/>
  <c r="Z104" i="16"/>
  <c r="U105" i="16"/>
  <c r="V105" i="16"/>
  <c r="W105" i="16"/>
  <c r="X105" i="16"/>
  <c r="Y105" i="16"/>
  <c r="Z105" i="16"/>
  <c r="U106" i="16"/>
  <c r="V106" i="16"/>
  <c r="W106" i="16"/>
  <c r="X106" i="16"/>
  <c r="Y106" i="16"/>
  <c r="Z106" i="16"/>
  <c r="U107" i="16"/>
  <c r="V107" i="16"/>
  <c r="W107" i="16"/>
  <c r="X107" i="16"/>
  <c r="Y107" i="16"/>
  <c r="Z107" i="16"/>
  <c r="U108" i="16"/>
  <c r="V108" i="16"/>
  <c r="W108" i="16"/>
  <c r="X108" i="16"/>
  <c r="Y108" i="16"/>
  <c r="Z108" i="16"/>
  <c r="U109" i="16"/>
  <c r="V109" i="16"/>
  <c r="W109" i="16"/>
  <c r="X109" i="16"/>
  <c r="Y109" i="16"/>
  <c r="Z109" i="16"/>
  <c r="U110" i="16"/>
  <c r="V110" i="16"/>
  <c r="W110" i="16"/>
  <c r="X110" i="16"/>
  <c r="Y110" i="16"/>
  <c r="Z110" i="16"/>
  <c r="U111" i="16"/>
  <c r="V111" i="16"/>
  <c r="W111" i="16"/>
  <c r="X111" i="16"/>
  <c r="Y111" i="16"/>
  <c r="Z111" i="16"/>
  <c r="U112" i="16"/>
  <c r="V112" i="16"/>
  <c r="W112" i="16"/>
  <c r="X112" i="16"/>
  <c r="Y112" i="16"/>
  <c r="Z112" i="16"/>
  <c r="U113" i="16"/>
  <c r="V113" i="16"/>
  <c r="W113" i="16"/>
  <c r="X113" i="16"/>
  <c r="Y113" i="16"/>
  <c r="Z113" i="16"/>
  <c r="U114" i="16"/>
  <c r="V114" i="16"/>
  <c r="W114" i="16"/>
  <c r="X114" i="16"/>
  <c r="Y114" i="16"/>
  <c r="Z114" i="16"/>
  <c r="U115" i="16"/>
  <c r="V115" i="16"/>
  <c r="W115" i="16"/>
  <c r="X115" i="16"/>
  <c r="Y115" i="16"/>
  <c r="Z115" i="16"/>
  <c r="U116" i="16"/>
  <c r="V116" i="16"/>
  <c r="W116" i="16"/>
  <c r="X116" i="16"/>
  <c r="Y116" i="16"/>
  <c r="Z116" i="16"/>
  <c r="U117" i="16"/>
  <c r="V117" i="16"/>
  <c r="W117" i="16"/>
  <c r="X117" i="16"/>
  <c r="Y117" i="16"/>
  <c r="Z117" i="16"/>
  <c r="U118" i="16"/>
  <c r="V118" i="16"/>
  <c r="W118" i="16"/>
  <c r="X118" i="16"/>
  <c r="Y118" i="16"/>
  <c r="Z118" i="16"/>
  <c r="U119" i="16"/>
  <c r="V119" i="16"/>
  <c r="W119" i="16"/>
  <c r="X119" i="16"/>
  <c r="Y119" i="16"/>
  <c r="Z119" i="16"/>
  <c r="U120" i="16"/>
  <c r="V120" i="16"/>
  <c r="W120" i="16"/>
  <c r="X120" i="16"/>
  <c r="Y120" i="16"/>
  <c r="Z120" i="16"/>
  <c r="U121" i="16"/>
  <c r="V121" i="16"/>
  <c r="W121" i="16"/>
  <c r="X121" i="16"/>
  <c r="Y121" i="16"/>
  <c r="Z121" i="16"/>
  <c r="U122" i="16"/>
  <c r="V122" i="16"/>
  <c r="W122" i="16"/>
  <c r="X122" i="16"/>
  <c r="Y122" i="16"/>
  <c r="Z122" i="16"/>
  <c r="U123" i="16"/>
  <c r="V123" i="16"/>
  <c r="W123" i="16"/>
  <c r="X123" i="16"/>
  <c r="Y123" i="16"/>
  <c r="Z123" i="16"/>
  <c r="U124" i="16"/>
  <c r="V124" i="16"/>
  <c r="W124" i="16"/>
  <c r="X124" i="16"/>
  <c r="Y124" i="16"/>
  <c r="Z124" i="16"/>
  <c r="U125" i="16"/>
  <c r="V125" i="16"/>
  <c r="W125" i="16"/>
  <c r="X125" i="16"/>
  <c r="Y125" i="16"/>
  <c r="Z125" i="16"/>
  <c r="U126" i="16"/>
  <c r="V126" i="16"/>
  <c r="W126" i="16"/>
  <c r="X126" i="16"/>
  <c r="Y126" i="16"/>
  <c r="Z126" i="16"/>
  <c r="U127" i="16"/>
  <c r="V127" i="16"/>
  <c r="W127" i="16"/>
  <c r="X127" i="16"/>
  <c r="Y127" i="16"/>
  <c r="Z127" i="16"/>
  <c r="U128" i="16"/>
  <c r="V128" i="16"/>
  <c r="W128" i="16"/>
  <c r="X128" i="16"/>
  <c r="Y128" i="16"/>
  <c r="Z128" i="16"/>
  <c r="U129" i="16"/>
  <c r="V129" i="16"/>
  <c r="W129" i="16"/>
  <c r="X129" i="16"/>
  <c r="Y129" i="16"/>
  <c r="Z129" i="16"/>
  <c r="U130" i="16"/>
  <c r="V130" i="16"/>
  <c r="W130" i="16"/>
  <c r="X130" i="16"/>
  <c r="Y130" i="16"/>
  <c r="Z130" i="16"/>
  <c r="U131" i="16"/>
  <c r="V131" i="16"/>
  <c r="W131" i="16"/>
  <c r="X131" i="16"/>
  <c r="Y131" i="16"/>
  <c r="Z131" i="16"/>
  <c r="U132" i="16"/>
  <c r="V132" i="16"/>
  <c r="W132" i="16"/>
  <c r="X132" i="16"/>
  <c r="Y132" i="16"/>
  <c r="Z132" i="16"/>
  <c r="U133" i="16"/>
  <c r="V133" i="16"/>
  <c r="W133" i="16"/>
  <c r="X133" i="16"/>
  <c r="Y133" i="16"/>
  <c r="Z133" i="16"/>
  <c r="U134" i="16"/>
  <c r="V134" i="16"/>
  <c r="W134" i="16"/>
  <c r="X134" i="16"/>
  <c r="Y134" i="16"/>
  <c r="Z134" i="16"/>
  <c r="U135" i="16"/>
  <c r="V135" i="16"/>
  <c r="W135" i="16"/>
  <c r="X135" i="16"/>
  <c r="Y135" i="16"/>
  <c r="Z135" i="16"/>
  <c r="U136" i="16"/>
  <c r="V136" i="16"/>
  <c r="W136" i="16"/>
  <c r="X136" i="16"/>
  <c r="Y136" i="16"/>
  <c r="Z136" i="16"/>
  <c r="U137" i="16"/>
  <c r="V137" i="16"/>
  <c r="W137" i="16"/>
  <c r="X137" i="16"/>
  <c r="Y137" i="16"/>
  <c r="Z137" i="16"/>
  <c r="U138" i="16"/>
  <c r="V138" i="16"/>
  <c r="W138" i="16"/>
  <c r="X138" i="16"/>
  <c r="Y138" i="16"/>
  <c r="Z138" i="16"/>
  <c r="U139" i="16"/>
  <c r="V139" i="16"/>
  <c r="W139" i="16"/>
  <c r="X139" i="16"/>
  <c r="Y139" i="16"/>
  <c r="Z139" i="16"/>
  <c r="U140" i="16"/>
  <c r="V140" i="16"/>
  <c r="W140" i="16"/>
  <c r="X140" i="16"/>
  <c r="Y140" i="16"/>
  <c r="Z140" i="16"/>
  <c r="U141" i="16"/>
  <c r="V141" i="16"/>
  <c r="W141" i="16"/>
  <c r="X141" i="16"/>
  <c r="Y141" i="16"/>
  <c r="Z141" i="16"/>
  <c r="U142" i="16"/>
  <c r="V142" i="16"/>
  <c r="W142" i="16"/>
  <c r="X142" i="16"/>
  <c r="Y142" i="16"/>
  <c r="Z142" i="16"/>
  <c r="U143" i="16"/>
  <c r="V143" i="16"/>
  <c r="W143" i="16"/>
  <c r="X143" i="16"/>
  <c r="Y143" i="16"/>
  <c r="Z143" i="16"/>
  <c r="U144" i="16"/>
  <c r="V144" i="16"/>
  <c r="W144" i="16"/>
  <c r="X144" i="16"/>
  <c r="Y144" i="16"/>
  <c r="Z144" i="16"/>
  <c r="U145" i="16"/>
  <c r="V145" i="16"/>
  <c r="W145" i="16"/>
  <c r="X145" i="16"/>
  <c r="Y145" i="16"/>
  <c r="Z145" i="16"/>
  <c r="U146" i="16"/>
  <c r="V146" i="16"/>
  <c r="W146" i="16"/>
  <c r="X146" i="16"/>
  <c r="Y146" i="16"/>
  <c r="Z146" i="16"/>
  <c r="U147" i="16"/>
  <c r="V147" i="16"/>
  <c r="W147" i="16"/>
  <c r="X147" i="16"/>
  <c r="Y147" i="16"/>
  <c r="Z147" i="16"/>
  <c r="U148" i="16"/>
  <c r="V148" i="16"/>
  <c r="W148" i="16"/>
  <c r="X148" i="16"/>
  <c r="Y148" i="16"/>
  <c r="Z148" i="16"/>
  <c r="U149" i="16"/>
  <c r="V149" i="16"/>
  <c r="W149" i="16"/>
  <c r="X149" i="16"/>
  <c r="Y149" i="16"/>
  <c r="Z149" i="16"/>
  <c r="U150" i="16"/>
  <c r="V150" i="16"/>
  <c r="W150" i="16"/>
  <c r="X150" i="16"/>
  <c r="Y150" i="16"/>
  <c r="Z150" i="16"/>
  <c r="U151" i="16"/>
  <c r="V151" i="16"/>
  <c r="W151" i="16"/>
  <c r="X151" i="16"/>
  <c r="Y151" i="16"/>
  <c r="Z151" i="16"/>
  <c r="U152" i="16"/>
  <c r="V152" i="16"/>
  <c r="W152" i="16"/>
  <c r="X152" i="16"/>
  <c r="Y152" i="16"/>
  <c r="Z152" i="16"/>
  <c r="U153" i="16"/>
  <c r="V153" i="16"/>
  <c r="W153" i="16"/>
  <c r="X153" i="16"/>
  <c r="Y153" i="16"/>
  <c r="Z153" i="16"/>
  <c r="U154" i="16"/>
  <c r="V154" i="16"/>
  <c r="W154" i="16"/>
  <c r="X154" i="16"/>
  <c r="Y154" i="16"/>
  <c r="Z154" i="16"/>
  <c r="U155" i="16"/>
  <c r="V155" i="16"/>
  <c r="W155" i="16"/>
  <c r="X155" i="16"/>
  <c r="Y155" i="16"/>
  <c r="Z155" i="16"/>
  <c r="U156" i="16"/>
  <c r="V156" i="16"/>
  <c r="W156" i="16"/>
  <c r="X156" i="16"/>
  <c r="Y156" i="16"/>
  <c r="Z156" i="16"/>
  <c r="U157" i="16"/>
  <c r="V157" i="16"/>
  <c r="W157" i="16"/>
  <c r="X157" i="16"/>
  <c r="Y157" i="16"/>
  <c r="Z157" i="16"/>
  <c r="U158" i="16"/>
  <c r="V158" i="16"/>
  <c r="W158" i="16"/>
  <c r="X158" i="16"/>
  <c r="Y158" i="16"/>
  <c r="Z158" i="16"/>
  <c r="U159" i="16"/>
  <c r="V159" i="16"/>
  <c r="W159" i="16"/>
  <c r="X159" i="16"/>
  <c r="Y159" i="16"/>
  <c r="Z159" i="16"/>
  <c r="U160" i="16"/>
  <c r="V160" i="16"/>
  <c r="W160" i="16"/>
  <c r="X160" i="16"/>
  <c r="Y160" i="16"/>
  <c r="Z160" i="16"/>
  <c r="U161" i="16"/>
  <c r="V161" i="16"/>
  <c r="W161" i="16"/>
  <c r="X161" i="16"/>
  <c r="Y161" i="16"/>
  <c r="Z161" i="16"/>
  <c r="U162" i="16"/>
  <c r="V162" i="16"/>
  <c r="W162" i="16"/>
  <c r="X162" i="16"/>
  <c r="Y162" i="16"/>
  <c r="Z162" i="16"/>
  <c r="U163" i="16"/>
  <c r="V163" i="16"/>
  <c r="W163" i="16"/>
  <c r="X163" i="16"/>
  <c r="Y163" i="16"/>
  <c r="Z163" i="16"/>
  <c r="U164" i="16"/>
  <c r="V164" i="16"/>
  <c r="W164" i="16"/>
  <c r="X164" i="16"/>
  <c r="Y164" i="16"/>
  <c r="Z164" i="16"/>
  <c r="U165" i="16"/>
  <c r="V165" i="16"/>
  <c r="W165" i="16"/>
  <c r="X165" i="16"/>
  <c r="Y165" i="16"/>
  <c r="Z165" i="16"/>
  <c r="U166" i="16"/>
  <c r="V166" i="16"/>
  <c r="W166" i="16"/>
  <c r="X166" i="16"/>
  <c r="Y166" i="16"/>
  <c r="Z166" i="16"/>
  <c r="U167" i="16"/>
  <c r="V167" i="16"/>
  <c r="W167" i="16"/>
  <c r="X167" i="16"/>
  <c r="Y167" i="16"/>
  <c r="Z167" i="16"/>
  <c r="U168" i="16"/>
  <c r="V168" i="16"/>
  <c r="W168" i="16"/>
  <c r="X168" i="16"/>
  <c r="Y168" i="16"/>
  <c r="Z168" i="16"/>
  <c r="U169" i="16"/>
  <c r="V169" i="16"/>
  <c r="W169" i="16"/>
  <c r="X169" i="16"/>
  <c r="Y169" i="16"/>
  <c r="Z169" i="16"/>
  <c r="U170" i="16"/>
  <c r="V170" i="16"/>
  <c r="W170" i="16"/>
  <c r="X170" i="16"/>
  <c r="Y170" i="16"/>
  <c r="Z170" i="16"/>
  <c r="U171" i="16"/>
  <c r="V171" i="16"/>
  <c r="W171" i="16"/>
  <c r="X171" i="16"/>
  <c r="Y171" i="16"/>
  <c r="Z171" i="16"/>
  <c r="U172" i="16"/>
  <c r="V172" i="16"/>
  <c r="W172" i="16"/>
  <c r="X172" i="16"/>
  <c r="Y172" i="16"/>
  <c r="Z172" i="16"/>
  <c r="U173" i="16"/>
  <c r="V173" i="16"/>
  <c r="W173" i="16"/>
  <c r="X173" i="16"/>
  <c r="Y173" i="16"/>
  <c r="Z173" i="16"/>
  <c r="U174" i="16"/>
  <c r="V174" i="16"/>
  <c r="W174" i="16"/>
  <c r="X174" i="16"/>
  <c r="Y174" i="16"/>
  <c r="Z174" i="16"/>
  <c r="U175" i="16"/>
  <c r="V175" i="16"/>
  <c r="W175" i="16"/>
  <c r="X175" i="16"/>
  <c r="Y175" i="16"/>
  <c r="Z175" i="16"/>
  <c r="U176" i="16"/>
  <c r="V176" i="16"/>
  <c r="W176" i="16"/>
  <c r="X176" i="16"/>
  <c r="Y176" i="16"/>
  <c r="Z176" i="16"/>
  <c r="U177" i="16"/>
  <c r="V177" i="16"/>
  <c r="W177" i="16"/>
  <c r="X177" i="16"/>
  <c r="Y177" i="16"/>
  <c r="Z177" i="16"/>
  <c r="U178" i="16"/>
  <c r="V178" i="16"/>
  <c r="W178" i="16"/>
  <c r="X178" i="16"/>
  <c r="Y178" i="16"/>
  <c r="Z178" i="16"/>
  <c r="U179" i="16"/>
  <c r="V179" i="16"/>
  <c r="W179" i="16"/>
  <c r="X179" i="16"/>
  <c r="Y179" i="16"/>
  <c r="Z179" i="16"/>
  <c r="U180" i="16"/>
  <c r="V180" i="16"/>
  <c r="W180" i="16"/>
  <c r="X180" i="16"/>
  <c r="Y180" i="16"/>
  <c r="Z180" i="16"/>
  <c r="U181" i="16"/>
  <c r="V181" i="16"/>
  <c r="W181" i="16"/>
  <c r="X181" i="16"/>
  <c r="Y181" i="16"/>
  <c r="Z181" i="16"/>
  <c r="U182" i="16"/>
  <c r="V182" i="16"/>
  <c r="W182" i="16"/>
  <c r="X182" i="16"/>
  <c r="Y182" i="16"/>
  <c r="Z182" i="16"/>
  <c r="U183" i="16"/>
  <c r="V183" i="16"/>
  <c r="W183" i="16"/>
  <c r="X183" i="16"/>
  <c r="Y183" i="16"/>
  <c r="Z183" i="16"/>
  <c r="U184" i="16"/>
  <c r="V184" i="16"/>
  <c r="W184" i="16"/>
  <c r="X184" i="16"/>
  <c r="Y184" i="16"/>
  <c r="Z184" i="16"/>
  <c r="U185" i="16"/>
  <c r="V185" i="16"/>
  <c r="W185" i="16"/>
  <c r="X185" i="16"/>
  <c r="Y185" i="16"/>
  <c r="Z185" i="16"/>
  <c r="U186" i="16"/>
  <c r="V186" i="16"/>
  <c r="W186" i="16"/>
  <c r="X186" i="16"/>
  <c r="Y186" i="16"/>
  <c r="Z186" i="16"/>
  <c r="U187" i="16"/>
  <c r="V187" i="16"/>
  <c r="W187" i="16"/>
  <c r="X187" i="16"/>
  <c r="Y187" i="16"/>
  <c r="Z187" i="16"/>
  <c r="U188" i="16"/>
  <c r="V188" i="16"/>
  <c r="W188" i="16"/>
  <c r="X188" i="16"/>
  <c r="Y188" i="16"/>
  <c r="Z188" i="16"/>
  <c r="U189" i="16"/>
  <c r="V189" i="16"/>
  <c r="W189" i="16"/>
  <c r="X189" i="16"/>
  <c r="Y189" i="16"/>
  <c r="Z189" i="16"/>
  <c r="U190" i="16"/>
  <c r="V190" i="16"/>
  <c r="W190" i="16"/>
  <c r="X190" i="16"/>
  <c r="Y190" i="16"/>
  <c r="Z190" i="16"/>
  <c r="U191" i="16"/>
  <c r="V191" i="16"/>
  <c r="W191" i="16"/>
  <c r="X191" i="16"/>
  <c r="Y191" i="16"/>
  <c r="Z191" i="16"/>
  <c r="U192" i="16"/>
  <c r="V192" i="16"/>
  <c r="W192" i="16"/>
  <c r="X192" i="16"/>
  <c r="Y192" i="16"/>
  <c r="Z192" i="16"/>
  <c r="U193" i="16"/>
  <c r="V193" i="16"/>
  <c r="W193" i="16"/>
  <c r="X193" i="16"/>
  <c r="Y193" i="16"/>
  <c r="Z193" i="16"/>
  <c r="U194" i="16"/>
  <c r="V194" i="16"/>
  <c r="W194" i="16"/>
  <c r="X194" i="16"/>
  <c r="Y194" i="16"/>
  <c r="Z194" i="16"/>
  <c r="U195" i="16"/>
  <c r="V195" i="16"/>
  <c r="W195" i="16"/>
  <c r="X195" i="16"/>
  <c r="Y195" i="16"/>
  <c r="Z195" i="16"/>
  <c r="U196" i="16"/>
  <c r="V196" i="16"/>
  <c r="W196" i="16"/>
  <c r="X196" i="16"/>
  <c r="Y196" i="16"/>
  <c r="Z196" i="16"/>
  <c r="U197" i="16"/>
  <c r="V197" i="16"/>
  <c r="W197" i="16"/>
  <c r="X197" i="16"/>
  <c r="Y197" i="16"/>
  <c r="Z197" i="16"/>
  <c r="U198" i="16"/>
  <c r="V198" i="16"/>
  <c r="W198" i="16"/>
  <c r="X198" i="16"/>
  <c r="Y198" i="16"/>
  <c r="Z198" i="16"/>
  <c r="U199" i="16"/>
  <c r="V199" i="16"/>
  <c r="W199" i="16"/>
  <c r="X199" i="16"/>
  <c r="Y199" i="16"/>
  <c r="Z199" i="16"/>
  <c r="U200" i="16"/>
  <c r="V200" i="16"/>
  <c r="W200" i="16"/>
  <c r="X200" i="16"/>
  <c r="Y200" i="16"/>
  <c r="Z200" i="16"/>
  <c r="U201" i="16"/>
  <c r="V201" i="16"/>
  <c r="W201" i="16"/>
  <c r="X201" i="16"/>
  <c r="Y201" i="16"/>
  <c r="Z201" i="16"/>
  <c r="U202" i="16"/>
  <c r="V202" i="16"/>
  <c r="W202" i="16"/>
  <c r="X202" i="16"/>
  <c r="Y202" i="16"/>
  <c r="Z202" i="16"/>
  <c r="U203" i="16"/>
  <c r="V203" i="16"/>
  <c r="W203" i="16"/>
  <c r="X203" i="16"/>
  <c r="Y203" i="16"/>
  <c r="Z203" i="16"/>
  <c r="U204" i="16"/>
  <c r="V204" i="16"/>
  <c r="W204" i="16"/>
  <c r="X204" i="16"/>
  <c r="Y204" i="16"/>
  <c r="Z204" i="16"/>
  <c r="U205" i="16"/>
  <c r="V205" i="16"/>
  <c r="W205" i="16"/>
  <c r="X205" i="16"/>
  <c r="Y205" i="16"/>
  <c r="Z205" i="16"/>
  <c r="U206" i="16"/>
  <c r="V206" i="16"/>
  <c r="W206" i="16"/>
  <c r="X206" i="16"/>
  <c r="Y206" i="16"/>
  <c r="Z206" i="16"/>
  <c r="U207" i="16"/>
  <c r="V207" i="16"/>
  <c r="W207" i="16"/>
  <c r="X207" i="16"/>
  <c r="Y207" i="16"/>
  <c r="Z207" i="16"/>
  <c r="U208" i="16"/>
  <c r="V208" i="16"/>
  <c r="W208" i="16"/>
  <c r="X208" i="16"/>
  <c r="Y208" i="16"/>
  <c r="Z208" i="16"/>
  <c r="U209" i="16"/>
  <c r="V209" i="16"/>
  <c r="W209" i="16"/>
  <c r="X209" i="16"/>
  <c r="Y209" i="16"/>
  <c r="Z209" i="16"/>
  <c r="U210" i="16"/>
  <c r="V210" i="16"/>
  <c r="W210" i="16"/>
  <c r="X210" i="16"/>
  <c r="Y210" i="16"/>
  <c r="Z210" i="16"/>
  <c r="U211" i="16"/>
  <c r="V211" i="16"/>
  <c r="W211" i="16"/>
  <c r="X211" i="16"/>
  <c r="Y211" i="16"/>
  <c r="Z211" i="16"/>
  <c r="U212" i="16"/>
  <c r="V212" i="16"/>
  <c r="W212" i="16"/>
  <c r="X212" i="16"/>
  <c r="Y212" i="16"/>
  <c r="Z212" i="16"/>
  <c r="U213" i="16"/>
  <c r="V213" i="16"/>
  <c r="W213" i="16"/>
  <c r="X213" i="16"/>
  <c r="Y213" i="16"/>
  <c r="Z213" i="16"/>
  <c r="U214" i="16"/>
  <c r="V214" i="16"/>
  <c r="W214" i="16"/>
  <c r="X214" i="16"/>
  <c r="Y214" i="16"/>
  <c r="Z214" i="16"/>
  <c r="U215" i="16"/>
  <c r="V215" i="16"/>
  <c r="W215" i="16"/>
  <c r="X215" i="16"/>
  <c r="Y215" i="16"/>
  <c r="Z215" i="16"/>
  <c r="U216" i="16"/>
  <c r="V216" i="16"/>
  <c r="W216" i="16"/>
  <c r="X216" i="16"/>
  <c r="Y216" i="16"/>
  <c r="Z216" i="16"/>
  <c r="U217" i="16"/>
  <c r="V217" i="16"/>
  <c r="W217" i="16"/>
  <c r="X217" i="16"/>
  <c r="Y217" i="16"/>
  <c r="Z217" i="16"/>
  <c r="U218" i="16"/>
  <c r="V218" i="16"/>
  <c r="W218" i="16"/>
  <c r="X218" i="16"/>
  <c r="Y218" i="16"/>
  <c r="Z218" i="16"/>
  <c r="U219" i="16"/>
  <c r="V219" i="16"/>
  <c r="W219" i="16"/>
  <c r="X219" i="16"/>
  <c r="Y219" i="16"/>
  <c r="Z219" i="16"/>
  <c r="U220" i="16"/>
  <c r="V220" i="16"/>
  <c r="W220" i="16"/>
  <c r="X220" i="16"/>
  <c r="Y220" i="16"/>
  <c r="Z220" i="16"/>
  <c r="U221" i="16"/>
  <c r="V221" i="16"/>
  <c r="W221" i="16"/>
  <c r="X221" i="16"/>
  <c r="Y221" i="16"/>
  <c r="Z221" i="16"/>
  <c r="U222" i="16"/>
  <c r="V222" i="16"/>
  <c r="W222" i="16"/>
  <c r="X222" i="16"/>
  <c r="Y222" i="16"/>
  <c r="Z222" i="16"/>
  <c r="U223" i="16"/>
  <c r="V223" i="16"/>
  <c r="W223" i="16"/>
  <c r="X223" i="16"/>
  <c r="Y223" i="16"/>
  <c r="Z223" i="16"/>
  <c r="U224" i="16"/>
  <c r="V224" i="16"/>
  <c r="W224" i="16"/>
  <c r="X224" i="16"/>
  <c r="Y224" i="16"/>
  <c r="Z224" i="16"/>
  <c r="U225" i="16"/>
  <c r="V225" i="16"/>
  <c r="W225" i="16"/>
  <c r="X225" i="16"/>
  <c r="Y225" i="16"/>
  <c r="Z225" i="16"/>
  <c r="U226" i="16"/>
  <c r="V226" i="16"/>
  <c r="W226" i="16"/>
  <c r="X226" i="16"/>
  <c r="Y226" i="16"/>
  <c r="Z226" i="16"/>
  <c r="U227" i="16"/>
  <c r="V227" i="16"/>
  <c r="W227" i="16"/>
  <c r="X227" i="16"/>
  <c r="Y227" i="16"/>
  <c r="Z227" i="16"/>
  <c r="U228" i="16"/>
  <c r="V228" i="16"/>
  <c r="W228" i="16"/>
  <c r="X228" i="16"/>
  <c r="Y228" i="16"/>
  <c r="Z228" i="16"/>
  <c r="U229" i="16"/>
  <c r="V229" i="16"/>
  <c r="W229" i="16"/>
  <c r="X229" i="16"/>
  <c r="Y229" i="16"/>
  <c r="Z229" i="16"/>
  <c r="U230" i="16"/>
  <c r="V230" i="16"/>
  <c r="W230" i="16"/>
  <c r="X230" i="16"/>
  <c r="Y230" i="16"/>
  <c r="Z230" i="16"/>
  <c r="U231" i="16"/>
  <c r="V231" i="16"/>
  <c r="W231" i="16"/>
  <c r="X231" i="16"/>
  <c r="Y231" i="16"/>
  <c r="Z231" i="16"/>
  <c r="U232" i="16"/>
  <c r="V232" i="16"/>
  <c r="W232" i="16"/>
  <c r="X232" i="16"/>
  <c r="Y232" i="16"/>
  <c r="Z232" i="16"/>
  <c r="U233" i="16"/>
  <c r="V233" i="16"/>
  <c r="W233" i="16"/>
  <c r="X233" i="16"/>
  <c r="Y233" i="16"/>
  <c r="Z233" i="16"/>
  <c r="U234" i="16"/>
  <c r="V234" i="16"/>
  <c r="W234" i="16"/>
  <c r="X234" i="16"/>
  <c r="Y234" i="16"/>
  <c r="Z234" i="16"/>
  <c r="U235" i="16"/>
  <c r="V235" i="16"/>
  <c r="W235" i="16"/>
  <c r="X235" i="16"/>
  <c r="Y235" i="16"/>
  <c r="Z235" i="16"/>
  <c r="U236" i="16"/>
  <c r="V236" i="16"/>
  <c r="W236" i="16"/>
  <c r="X236" i="16"/>
  <c r="Y236" i="16"/>
  <c r="Z236" i="16"/>
  <c r="U237" i="16"/>
  <c r="V237" i="16"/>
  <c r="W237" i="16"/>
  <c r="X237" i="16"/>
  <c r="Y237" i="16"/>
  <c r="Z237" i="16"/>
  <c r="U238" i="16"/>
  <c r="V238" i="16"/>
  <c r="W238" i="16"/>
  <c r="X238" i="16"/>
  <c r="Y238" i="16"/>
  <c r="Z238" i="16"/>
  <c r="U239" i="16"/>
  <c r="V239" i="16"/>
  <c r="W239" i="16"/>
  <c r="X239" i="16"/>
  <c r="Y239" i="16"/>
  <c r="Z239" i="16"/>
  <c r="U240" i="16"/>
  <c r="V240" i="16"/>
  <c r="W240" i="16"/>
  <c r="X240" i="16"/>
  <c r="Y240" i="16"/>
  <c r="Z240" i="16"/>
  <c r="U241" i="16"/>
  <c r="V241" i="16"/>
  <c r="W241" i="16"/>
  <c r="X241" i="16"/>
  <c r="Y241" i="16"/>
  <c r="Z241" i="16"/>
  <c r="U242" i="16"/>
  <c r="V242" i="16"/>
  <c r="W242" i="16"/>
  <c r="X242" i="16"/>
  <c r="Y242" i="16"/>
  <c r="Z242" i="16"/>
  <c r="U243" i="16"/>
  <c r="V243" i="16"/>
  <c r="W243" i="16"/>
  <c r="X243" i="16"/>
  <c r="Y243" i="16"/>
  <c r="Z243" i="16"/>
  <c r="U244" i="16"/>
  <c r="V244" i="16"/>
  <c r="W244" i="16"/>
  <c r="X244" i="16"/>
  <c r="Y244" i="16"/>
  <c r="Z244" i="16"/>
  <c r="U245" i="16"/>
  <c r="V245" i="16"/>
  <c r="W245" i="16"/>
  <c r="X245" i="16"/>
  <c r="Y245" i="16"/>
  <c r="Z245" i="16"/>
  <c r="U246" i="16"/>
  <c r="V246" i="16"/>
  <c r="W246" i="16"/>
  <c r="X246" i="16"/>
  <c r="Y246" i="16"/>
  <c r="Z246" i="16"/>
  <c r="U247" i="16"/>
  <c r="V247" i="16"/>
  <c r="W247" i="16"/>
  <c r="X247" i="16"/>
  <c r="Y247" i="16"/>
  <c r="Z247" i="16"/>
  <c r="U248" i="16"/>
  <c r="V248" i="16"/>
  <c r="W248" i="16"/>
  <c r="X248" i="16"/>
  <c r="Y248" i="16"/>
  <c r="Z248" i="16"/>
  <c r="U249" i="16"/>
  <c r="V249" i="16"/>
  <c r="W249" i="16"/>
  <c r="X249" i="16"/>
  <c r="Y249" i="16"/>
  <c r="Z249" i="16"/>
  <c r="U250" i="16"/>
  <c r="V250" i="16"/>
  <c r="W250" i="16"/>
  <c r="X250" i="16"/>
  <c r="Y250" i="16"/>
  <c r="Z250" i="16"/>
  <c r="U251" i="16"/>
  <c r="V251" i="16"/>
  <c r="W251" i="16"/>
  <c r="X251" i="16"/>
  <c r="Y251" i="16"/>
  <c r="Z251" i="16"/>
  <c r="U252" i="16"/>
  <c r="V252" i="16"/>
  <c r="W252" i="16"/>
  <c r="X252" i="16"/>
  <c r="Y252" i="16"/>
  <c r="Z252" i="16"/>
  <c r="U253" i="16"/>
  <c r="V253" i="16"/>
  <c r="W253" i="16"/>
  <c r="X253" i="16"/>
  <c r="Y253" i="16"/>
  <c r="Z253" i="16"/>
  <c r="U254" i="16"/>
  <c r="V254" i="16"/>
  <c r="W254" i="16"/>
  <c r="X254" i="16"/>
  <c r="Y254" i="16"/>
  <c r="Z254" i="16"/>
  <c r="U255" i="16"/>
  <c r="V255" i="16"/>
  <c r="W255" i="16"/>
  <c r="X255" i="16"/>
  <c r="Y255" i="16"/>
  <c r="Z255" i="16"/>
  <c r="U256" i="16"/>
  <c r="V256" i="16"/>
  <c r="W256" i="16"/>
  <c r="X256" i="16"/>
  <c r="Y256" i="16"/>
  <c r="Z256" i="16"/>
  <c r="U257" i="16"/>
  <c r="V257" i="16"/>
  <c r="W257" i="16"/>
  <c r="X257" i="16"/>
  <c r="Y257" i="16"/>
  <c r="Z257" i="16"/>
  <c r="U258" i="16"/>
  <c r="V258" i="16"/>
  <c r="W258" i="16"/>
  <c r="X258" i="16"/>
  <c r="Y258" i="16"/>
  <c r="Z258" i="16"/>
  <c r="U259" i="16"/>
  <c r="V259" i="16"/>
  <c r="W259" i="16"/>
  <c r="X259" i="16"/>
  <c r="Y259" i="16"/>
  <c r="Z259" i="16"/>
  <c r="U260" i="16"/>
  <c r="V260" i="16"/>
  <c r="W260" i="16"/>
  <c r="X260" i="16"/>
  <c r="Y260" i="16"/>
  <c r="Z260" i="16"/>
  <c r="U261" i="16"/>
  <c r="V261" i="16"/>
  <c r="W261" i="16"/>
  <c r="X261" i="16"/>
  <c r="Y261" i="16"/>
  <c r="Z261" i="16"/>
  <c r="U262" i="16"/>
  <c r="V262" i="16"/>
  <c r="W262" i="16"/>
  <c r="X262" i="16"/>
  <c r="Y262" i="16"/>
  <c r="Z262" i="16"/>
  <c r="U263" i="16"/>
  <c r="V263" i="16"/>
  <c r="W263" i="16"/>
  <c r="X263" i="16"/>
  <c r="Y263" i="16"/>
  <c r="Z263" i="16"/>
  <c r="U264" i="16"/>
  <c r="V264" i="16"/>
  <c r="W264" i="16"/>
  <c r="X264" i="16"/>
  <c r="Y264" i="16"/>
  <c r="Z264" i="16"/>
  <c r="U265" i="16"/>
  <c r="V265" i="16"/>
  <c r="W265" i="16"/>
  <c r="X265" i="16"/>
  <c r="Y265" i="16"/>
  <c r="Z265" i="16"/>
  <c r="U266" i="16"/>
  <c r="V266" i="16"/>
  <c r="W266" i="16"/>
  <c r="X266" i="16"/>
  <c r="Y266" i="16"/>
  <c r="Z266" i="16"/>
  <c r="U267" i="16"/>
  <c r="V267" i="16"/>
  <c r="W267" i="16"/>
  <c r="X267" i="16"/>
  <c r="Y267" i="16"/>
  <c r="Z267" i="16"/>
  <c r="U268" i="16"/>
  <c r="V268" i="16"/>
  <c r="W268" i="16"/>
  <c r="X268" i="16"/>
  <c r="Y268" i="16"/>
  <c r="Z268" i="16"/>
  <c r="U269" i="16"/>
  <c r="V269" i="16"/>
  <c r="W269" i="16"/>
  <c r="X269" i="16"/>
  <c r="Y269" i="16"/>
  <c r="Z269" i="16"/>
  <c r="U270" i="16"/>
  <c r="V270" i="16"/>
  <c r="W270" i="16"/>
  <c r="X270" i="16"/>
  <c r="Y270" i="16"/>
  <c r="Z270" i="16"/>
  <c r="U271" i="16"/>
  <c r="V271" i="16"/>
  <c r="W271" i="16"/>
  <c r="X271" i="16"/>
  <c r="Y271" i="16"/>
  <c r="Z271" i="16"/>
  <c r="U272" i="16"/>
  <c r="V272" i="16"/>
  <c r="W272" i="16"/>
  <c r="X272" i="16"/>
  <c r="Y272" i="16"/>
  <c r="Z272" i="16"/>
  <c r="U273" i="16"/>
  <c r="V273" i="16"/>
  <c r="W273" i="16"/>
  <c r="X273" i="16"/>
  <c r="Y273" i="16"/>
  <c r="Z273" i="16"/>
  <c r="U274" i="16"/>
  <c r="V274" i="16"/>
  <c r="W274" i="16"/>
  <c r="X274" i="16"/>
  <c r="Y274" i="16"/>
  <c r="Z274" i="16"/>
  <c r="U275" i="16"/>
  <c r="V275" i="16"/>
  <c r="W275" i="16"/>
  <c r="X275" i="16"/>
  <c r="Y275" i="16"/>
  <c r="Z275" i="16"/>
  <c r="U276" i="16"/>
  <c r="V276" i="16"/>
  <c r="W276" i="16"/>
  <c r="X276" i="16"/>
  <c r="Y276" i="16"/>
  <c r="Z276" i="16"/>
  <c r="U277" i="16"/>
  <c r="V277" i="16"/>
  <c r="W277" i="16"/>
  <c r="X277" i="16"/>
  <c r="Y277" i="16"/>
  <c r="Z277" i="16"/>
  <c r="U278" i="16"/>
  <c r="V278" i="16"/>
  <c r="W278" i="16"/>
  <c r="X278" i="16"/>
  <c r="Y278" i="16"/>
  <c r="Z278" i="16"/>
  <c r="U279" i="16"/>
  <c r="V279" i="16"/>
  <c r="W279" i="16"/>
  <c r="X279" i="16"/>
  <c r="Y279" i="16"/>
  <c r="Z279" i="16"/>
  <c r="U280" i="16"/>
  <c r="V280" i="16"/>
  <c r="W280" i="16"/>
  <c r="X280" i="16"/>
  <c r="Y280" i="16"/>
  <c r="Z280" i="16"/>
  <c r="U281" i="16"/>
  <c r="V281" i="16"/>
  <c r="W281" i="16"/>
  <c r="X281" i="16"/>
  <c r="Y281" i="16"/>
  <c r="Z281" i="16"/>
  <c r="U282" i="16"/>
  <c r="V282" i="16"/>
  <c r="W282" i="16"/>
  <c r="X282" i="16"/>
  <c r="Y282" i="16"/>
  <c r="Z282" i="16"/>
  <c r="U283" i="16"/>
  <c r="V283" i="16"/>
  <c r="W283" i="16"/>
  <c r="X283" i="16"/>
  <c r="Y283" i="16"/>
  <c r="Z283" i="16"/>
  <c r="U284" i="16"/>
  <c r="V284" i="16"/>
  <c r="W284" i="16"/>
  <c r="X284" i="16"/>
  <c r="Y284" i="16"/>
  <c r="Z284" i="16"/>
  <c r="U285" i="16"/>
  <c r="V285" i="16"/>
  <c r="W285" i="16"/>
  <c r="X285" i="16"/>
  <c r="Y285" i="16"/>
  <c r="Z285" i="16"/>
  <c r="U286" i="16"/>
  <c r="V286" i="16"/>
  <c r="W286" i="16"/>
  <c r="X286" i="16"/>
  <c r="Y286" i="16"/>
  <c r="Z286" i="16"/>
  <c r="U287" i="16"/>
  <c r="V287" i="16"/>
  <c r="W287" i="16"/>
  <c r="X287" i="16"/>
  <c r="Y287" i="16"/>
  <c r="Z287" i="16"/>
  <c r="U288" i="16"/>
  <c r="V288" i="16"/>
  <c r="W288" i="16"/>
  <c r="X288" i="16"/>
  <c r="Y288" i="16"/>
  <c r="Z288" i="16"/>
  <c r="U289" i="16"/>
  <c r="V289" i="16"/>
  <c r="W289" i="16"/>
  <c r="X289" i="16"/>
  <c r="Y289" i="16"/>
  <c r="Z289" i="16"/>
  <c r="U290" i="16"/>
  <c r="V290" i="16"/>
  <c r="W290" i="16"/>
  <c r="X290" i="16"/>
  <c r="Y290" i="16"/>
  <c r="Z290" i="16"/>
  <c r="U291" i="16"/>
  <c r="V291" i="16"/>
  <c r="W291" i="16"/>
  <c r="X291" i="16"/>
  <c r="Y291" i="16"/>
  <c r="Z291" i="16"/>
  <c r="U292" i="16"/>
  <c r="V292" i="16"/>
  <c r="W292" i="16"/>
  <c r="X292" i="16"/>
  <c r="Y292" i="16"/>
  <c r="Z292" i="16"/>
  <c r="U293" i="16"/>
  <c r="V293" i="16"/>
  <c r="W293" i="16"/>
  <c r="X293" i="16"/>
  <c r="Y293" i="16"/>
  <c r="Z293" i="16"/>
  <c r="U294" i="16"/>
  <c r="V294" i="16"/>
  <c r="W294" i="16"/>
  <c r="X294" i="16"/>
  <c r="Y294" i="16"/>
  <c r="Z294" i="16"/>
  <c r="U295" i="16"/>
  <c r="V295" i="16"/>
  <c r="W295" i="16"/>
  <c r="X295" i="16"/>
  <c r="Y295" i="16"/>
  <c r="Z295" i="16"/>
  <c r="U296" i="16"/>
  <c r="V296" i="16"/>
  <c r="W296" i="16"/>
  <c r="X296" i="16"/>
  <c r="Y296" i="16"/>
  <c r="Z296" i="16"/>
  <c r="U297" i="16"/>
  <c r="V297" i="16"/>
  <c r="W297" i="16"/>
  <c r="X297" i="16"/>
  <c r="Y297" i="16"/>
  <c r="Z297" i="16"/>
  <c r="U298" i="16"/>
  <c r="V298" i="16"/>
  <c r="W298" i="16"/>
  <c r="X298" i="16"/>
  <c r="Y298" i="16"/>
  <c r="Z298" i="16"/>
  <c r="U299" i="16"/>
  <c r="V299" i="16"/>
  <c r="W299" i="16"/>
  <c r="X299" i="16"/>
  <c r="Y299" i="16"/>
  <c r="Z299" i="16"/>
  <c r="U300" i="16"/>
  <c r="V300" i="16"/>
  <c r="W300" i="16"/>
  <c r="X300" i="16"/>
  <c r="Y300" i="16"/>
  <c r="Z300" i="16"/>
  <c r="U301" i="16"/>
  <c r="V301" i="16"/>
  <c r="W301" i="16"/>
  <c r="X301" i="16"/>
  <c r="Y301" i="16"/>
  <c r="Z301" i="16"/>
  <c r="U302" i="16"/>
  <c r="V302" i="16"/>
  <c r="W302" i="16"/>
  <c r="X302" i="16"/>
  <c r="Y302" i="16"/>
  <c r="Z302" i="16"/>
  <c r="U303" i="16"/>
  <c r="V303" i="16"/>
  <c r="W303" i="16"/>
  <c r="X303" i="16"/>
  <c r="Y303" i="16"/>
  <c r="Z303" i="16"/>
  <c r="U304" i="16"/>
  <c r="V304" i="16"/>
  <c r="W304" i="16"/>
  <c r="X304" i="16"/>
  <c r="Y304" i="16"/>
  <c r="Z304" i="16"/>
  <c r="U305" i="16"/>
  <c r="V305" i="16"/>
  <c r="W305" i="16"/>
  <c r="X305" i="16"/>
  <c r="Y305" i="16"/>
  <c r="Z305" i="16"/>
  <c r="U306" i="16"/>
  <c r="V306" i="16"/>
  <c r="W306" i="16"/>
  <c r="X306" i="16"/>
  <c r="Y306" i="16"/>
  <c r="Z306" i="16"/>
  <c r="U307" i="16"/>
  <c r="V307" i="16"/>
  <c r="W307" i="16"/>
  <c r="X307" i="16"/>
  <c r="Y307" i="16"/>
  <c r="Z307" i="16"/>
  <c r="U308" i="16"/>
  <c r="V308" i="16"/>
  <c r="W308" i="16"/>
  <c r="X308" i="16"/>
  <c r="Y308" i="16"/>
  <c r="Z308" i="16"/>
  <c r="U309" i="16"/>
  <c r="V309" i="16"/>
  <c r="W309" i="16"/>
  <c r="X309" i="16"/>
  <c r="Y309" i="16"/>
  <c r="Z309" i="16"/>
  <c r="U310" i="16"/>
  <c r="V310" i="16"/>
  <c r="W310" i="16"/>
  <c r="X310" i="16"/>
  <c r="Y310" i="16"/>
  <c r="Z310" i="16"/>
  <c r="U311" i="16"/>
  <c r="V311" i="16"/>
  <c r="W311" i="16"/>
  <c r="X311" i="16"/>
  <c r="Y311" i="16"/>
  <c r="Z311" i="16"/>
  <c r="U312" i="16"/>
  <c r="V312" i="16"/>
  <c r="W312" i="16"/>
  <c r="X312" i="16"/>
  <c r="Y312" i="16"/>
  <c r="Z312" i="16"/>
  <c r="U313" i="16"/>
  <c r="V313" i="16"/>
  <c r="W313" i="16"/>
  <c r="X313" i="16"/>
  <c r="Y313" i="16"/>
  <c r="Z313" i="16"/>
  <c r="U314" i="16"/>
  <c r="V314" i="16"/>
  <c r="W314" i="16"/>
  <c r="X314" i="16"/>
  <c r="Y314" i="16"/>
  <c r="Z314" i="16"/>
  <c r="U315" i="16"/>
  <c r="V315" i="16"/>
  <c r="W315" i="16"/>
  <c r="X315" i="16"/>
  <c r="Y315" i="16"/>
  <c r="Z315" i="16"/>
  <c r="U316" i="16"/>
  <c r="V316" i="16"/>
  <c r="W316" i="16"/>
  <c r="X316" i="16"/>
  <c r="Y316" i="16"/>
  <c r="Z316" i="16"/>
  <c r="U317" i="16"/>
  <c r="V317" i="16"/>
  <c r="W317" i="16"/>
  <c r="X317" i="16"/>
  <c r="Y317" i="16"/>
  <c r="Z317" i="16"/>
  <c r="U318" i="16"/>
  <c r="V318" i="16"/>
  <c r="W318" i="16"/>
  <c r="X318" i="16"/>
  <c r="Y318" i="16"/>
  <c r="Z318" i="16"/>
  <c r="U319" i="16"/>
  <c r="V319" i="16"/>
  <c r="W319" i="16"/>
  <c r="X319" i="16"/>
  <c r="Y319" i="16"/>
  <c r="Z319" i="16"/>
  <c r="U320" i="16"/>
  <c r="V320" i="16"/>
  <c r="W320" i="16"/>
  <c r="X320" i="16"/>
  <c r="Y320" i="16"/>
  <c r="Z320" i="16"/>
  <c r="U321" i="16"/>
  <c r="V321" i="16"/>
  <c r="W321" i="16"/>
  <c r="X321" i="16"/>
  <c r="Y321" i="16"/>
  <c r="Z321" i="16"/>
  <c r="U322" i="16"/>
  <c r="V322" i="16"/>
  <c r="W322" i="16"/>
  <c r="X322" i="16"/>
  <c r="Y322" i="16"/>
  <c r="Z322" i="16"/>
  <c r="U323" i="16"/>
  <c r="V323" i="16"/>
  <c r="W323" i="16"/>
  <c r="X323" i="16"/>
  <c r="Y323" i="16"/>
  <c r="Z323" i="16"/>
  <c r="U324" i="16"/>
  <c r="V324" i="16"/>
  <c r="W324" i="16"/>
  <c r="X324" i="16"/>
  <c r="Y324" i="16"/>
  <c r="Z324" i="16"/>
  <c r="U325" i="16"/>
  <c r="V325" i="16"/>
  <c r="W325" i="16"/>
  <c r="X325" i="16"/>
  <c r="Y325" i="16"/>
  <c r="Z325" i="16"/>
  <c r="U326" i="16"/>
  <c r="V326" i="16"/>
  <c r="W326" i="16"/>
  <c r="X326" i="16"/>
  <c r="Y326" i="16"/>
  <c r="Z326" i="16"/>
  <c r="U327" i="16"/>
  <c r="V327" i="16"/>
  <c r="W327" i="16"/>
  <c r="X327" i="16"/>
  <c r="Y327" i="16"/>
  <c r="Z327" i="16"/>
  <c r="U328" i="16"/>
  <c r="V328" i="16"/>
  <c r="W328" i="16"/>
  <c r="X328" i="16"/>
  <c r="Y328" i="16"/>
  <c r="Z328" i="16"/>
  <c r="U329" i="16"/>
  <c r="V329" i="16"/>
  <c r="W329" i="16"/>
  <c r="X329" i="16"/>
  <c r="Y329" i="16"/>
  <c r="Z329" i="16"/>
  <c r="U330" i="16"/>
  <c r="V330" i="16"/>
  <c r="W330" i="16"/>
  <c r="X330" i="16"/>
  <c r="Y330" i="16"/>
  <c r="Z330" i="16"/>
  <c r="U331" i="16"/>
  <c r="V331" i="16"/>
  <c r="W331" i="16"/>
  <c r="X331" i="16"/>
  <c r="Y331" i="16"/>
  <c r="Z331" i="16"/>
  <c r="U332" i="16"/>
  <c r="V332" i="16"/>
  <c r="W332" i="16"/>
  <c r="X332" i="16"/>
  <c r="Y332" i="16"/>
  <c r="Z332" i="16"/>
  <c r="U333" i="16"/>
  <c r="V333" i="16"/>
  <c r="W333" i="16"/>
  <c r="X333" i="16"/>
  <c r="Y333" i="16"/>
  <c r="Z333" i="16"/>
  <c r="U334" i="16"/>
  <c r="V334" i="16"/>
  <c r="W334" i="16"/>
  <c r="X334" i="16"/>
  <c r="Y334" i="16"/>
  <c r="Z334" i="16"/>
  <c r="U335" i="16"/>
  <c r="V335" i="16"/>
  <c r="W335" i="16"/>
  <c r="X335" i="16"/>
  <c r="Y335" i="16"/>
  <c r="Z335" i="16"/>
  <c r="U336" i="16"/>
  <c r="V336" i="16"/>
  <c r="W336" i="16"/>
  <c r="X336" i="16"/>
  <c r="Y336" i="16"/>
  <c r="Z336" i="16"/>
  <c r="U337" i="16"/>
  <c r="V337" i="16"/>
  <c r="W337" i="16"/>
  <c r="X337" i="16"/>
  <c r="Y337" i="16"/>
  <c r="Z337" i="16"/>
  <c r="U338" i="16"/>
  <c r="V338" i="16"/>
  <c r="W338" i="16"/>
  <c r="X338" i="16"/>
  <c r="Y338" i="16"/>
  <c r="Z338" i="16"/>
  <c r="U339" i="16"/>
  <c r="V339" i="16"/>
  <c r="W339" i="16"/>
  <c r="X339" i="16"/>
  <c r="Y339" i="16"/>
  <c r="Z339" i="16"/>
  <c r="U340" i="16"/>
  <c r="V340" i="16"/>
  <c r="W340" i="16"/>
  <c r="X340" i="16"/>
  <c r="Y340" i="16"/>
  <c r="Z340" i="16"/>
  <c r="U341" i="16"/>
  <c r="V341" i="16"/>
  <c r="W341" i="16"/>
  <c r="X341" i="16"/>
  <c r="Y341" i="16"/>
  <c r="Z341" i="16"/>
  <c r="U342" i="16"/>
  <c r="V342" i="16"/>
  <c r="W342" i="16"/>
  <c r="X342" i="16"/>
  <c r="Y342" i="16"/>
  <c r="Z342" i="16"/>
  <c r="U343" i="16"/>
  <c r="V343" i="16"/>
  <c r="W343" i="16"/>
  <c r="X343" i="16"/>
  <c r="Y343" i="16"/>
  <c r="Z343" i="16"/>
  <c r="U344" i="16"/>
  <c r="V344" i="16"/>
  <c r="W344" i="16"/>
  <c r="X344" i="16"/>
  <c r="Y344" i="16"/>
  <c r="Z344" i="16"/>
  <c r="U345" i="16"/>
  <c r="V345" i="16"/>
  <c r="W345" i="16"/>
  <c r="X345" i="16"/>
  <c r="Y345" i="16"/>
  <c r="Z345" i="16"/>
  <c r="U346" i="16"/>
  <c r="V346" i="16"/>
  <c r="W346" i="16"/>
  <c r="X346" i="16"/>
  <c r="Y346" i="16"/>
  <c r="Z346" i="16"/>
  <c r="U347" i="16"/>
  <c r="V347" i="16"/>
  <c r="W347" i="16"/>
  <c r="X347" i="16"/>
  <c r="Y347" i="16"/>
  <c r="Z347" i="16"/>
  <c r="U348" i="16"/>
  <c r="V348" i="16"/>
  <c r="W348" i="16"/>
  <c r="X348" i="16"/>
  <c r="Y348" i="16"/>
  <c r="Z348" i="16"/>
  <c r="U349" i="16"/>
  <c r="V349" i="16"/>
  <c r="W349" i="16"/>
  <c r="X349" i="16"/>
  <c r="Y349" i="16"/>
  <c r="Z349" i="16"/>
  <c r="U350" i="16"/>
  <c r="V350" i="16"/>
  <c r="W350" i="16"/>
  <c r="X350" i="16"/>
  <c r="Y350" i="16"/>
  <c r="Z350" i="16"/>
  <c r="U351" i="16"/>
  <c r="V351" i="16"/>
  <c r="W351" i="16"/>
  <c r="X351" i="16"/>
  <c r="Y351" i="16"/>
  <c r="Z351" i="16"/>
  <c r="U352" i="16"/>
  <c r="V352" i="16"/>
  <c r="W352" i="16"/>
  <c r="X352" i="16"/>
  <c r="Y352" i="16"/>
  <c r="Z352" i="16"/>
  <c r="U353" i="16"/>
  <c r="V353" i="16"/>
  <c r="W353" i="16"/>
  <c r="X353" i="16"/>
  <c r="Y353" i="16"/>
  <c r="Z353" i="16"/>
  <c r="U354" i="16"/>
  <c r="V354" i="16"/>
  <c r="W354" i="16"/>
  <c r="X354" i="16"/>
  <c r="Y354" i="16"/>
  <c r="Z354" i="16"/>
  <c r="U355" i="16"/>
  <c r="V355" i="16"/>
  <c r="W355" i="16"/>
  <c r="X355" i="16"/>
  <c r="Y355" i="16"/>
  <c r="Z355" i="16"/>
  <c r="U356" i="16"/>
  <c r="V356" i="16"/>
  <c r="W356" i="16"/>
  <c r="X356" i="16"/>
  <c r="Y356" i="16"/>
  <c r="Z356" i="16"/>
  <c r="U357" i="16"/>
  <c r="V357" i="16"/>
  <c r="W357" i="16"/>
  <c r="X357" i="16"/>
  <c r="Y357" i="16"/>
  <c r="Z357" i="16"/>
  <c r="U358" i="16"/>
  <c r="V358" i="16"/>
  <c r="W358" i="16"/>
  <c r="X358" i="16"/>
  <c r="Y358" i="16"/>
  <c r="Z358" i="16"/>
  <c r="U359" i="16"/>
  <c r="V359" i="16"/>
  <c r="W359" i="16"/>
  <c r="X359" i="16"/>
  <c r="Y359" i="16"/>
  <c r="Z359" i="16"/>
  <c r="U360" i="16"/>
  <c r="V360" i="16"/>
  <c r="W360" i="16"/>
  <c r="X360" i="16"/>
  <c r="Y360" i="16"/>
  <c r="Z360" i="16"/>
  <c r="U361" i="16"/>
  <c r="V361" i="16"/>
  <c r="W361" i="16"/>
  <c r="X361" i="16"/>
  <c r="Y361" i="16"/>
  <c r="Z361" i="16"/>
  <c r="U362" i="16"/>
  <c r="V362" i="16"/>
  <c r="W362" i="16"/>
  <c r="X362" i="16"/>
  <c r="Y362" i="16"/>
  <c r="Z362" i="16"/>
  <c r="U363" i="16"/>
  <c r="V363" i="16"/>
  <c r="W363" i="16"/>
  <c r="X363" i="16"/>
  <c r="Y363" i="16"/>
  <c r="Z363" i="16"/>
  <c r="U364" i="16"/>
  <c r="V364" i="16"/>
  <c r="W364" i="16"/>
  <c r="X364" i="16"/>
  <c r="Y364" i="16"/>
  <c r="Z364" i="16"/>
  <c r="U365" i="16"/>
  <c r="V365" i="16"/>
  <c r="W365" i="16"/>
  <c r="X365" i="16"/>
  <c r="Y365" i="16"/>
  <c r="Z365" i="16"/>
  <c r="U366" i="16"/>
  <c r="V366" i="16"/>
  <c r="W366" i="16"/>
  <c r="X366" i="16"/>
  <c r="Y366" i="16"/>
  <c r="Z366" i="16"/>
  <c r="U367" i="16"/>
  <c r="V367" i="16"/>
  <c r="W367" i="16"/>
  <c r="X367" i="16"/>
  <c r="Y367" i="16"/>
  <c r="Z367" i="16"/>
  <c r="U368" i="16"/>
  <c r="V368" i="16"/>
  <c r="W368" i="16"/>
  <c r="X368" i="16"/>
  <c r="Y368" i="16"/>
  <c r="Z368" i="16"/>
  <c r="U369" i="16"/>
  <c r="V369" i="16"/>
  <c r="W369" i="16"/>
  <c r="X369" i="16"/>
  <c r="Y369" i="16"/>
  <c r="Z369" i="16"/>
  <c r="U370" i="16"/>
  <c r="V370" i="16"/>
  <c r="W370" i="16"/>
  <c r="X370" i="16"/>
  <c r="Y370" i="16"/>
  <c r="Z370" i="16"/>
  <c r="U371" i="16"/>
  <c r="V371" i="16"/>
  <c r="W371" i="16"/>
  <c r="X371" i="16"/>
  <c r="Y371" i="16"/>
  <c r="Z371" i="16"/>
  <c r="U372" i="16"/>
  <c r="V372" i="16"/>
  <c r="W372" i="16"/>
  <c r="X372" i="16"/>
  <c r="Y372" i="16"/>
  <c r="Z372" i="16"/>
  <c r="U373" i="16"/>
  <c r="V373" i="16"/>
  <c r="W373" i="16"/>
  <c r="X373" i="16"/>
  <c r="Y373" i="16"/>
  <c r="Z373" i="16"/>
  <c r="U374" i="16"/>
  <c r="V374" i="16"/>
  <c r="W374" i="16"/>
  <c r="X374" i="16"/>
  <c r="Y374" i="16"/>
  <c r="Z374" i="16"/>
  <c r="U375" i="16"/>
  <c r="V375" i="16"/>
  <c r="W375" i="16"/>
  <c r="X375" i="16"/>
  <c r="Y375" i="16"/>
  <c r="Z375" i="16"/>
  <c r="U376" i="16"/>
  <c r="V376" i="16"/>
  <c r="W376" i="16"/>
  <c r="X376" i="16"/>
  <c r="Y376" i="16"/>
  <c r="Z376" i="16"/>
  <c r="U377" i="16"/>
  <c r="V377" i="16"/>
  <c r="W377" i="16"/>
  <c r="X377" i="16"/>
  <c r="Y377" i="16"/>
  <c r="Z377" i="16"/>
  <c r="U378" i="16"/>
  <c r="V378" i="16"/>
  <c r="W378" i="16"/>
  <c r="X378" i="16"/>
  <c r="Y378" i="16"/>
  <c r="Z378" i="16"/>
  <c r="U379" i="16"/>
  <c r="V379" i="16"/>
  <c r="W379" i="16"/>
  <c r="X379" i="16"/>
  <c r="Y379" i="16"/>
  <c r="Z379" i="16"/>
  <c r="U380" i="16"/>
  <c r="V380" i="16"/>
  <c r="W380" i="16"/>
  <c r="X380" i="16"/>
  <c r="Y380" i="16"/>
  <c r="Z380" i="16"/>
  <c r="U381" i="16"/>
  <c r="V381" i="16"/>
  <c r="W381" i="16"/>
  <c r="X381" i="16"/>
  <c r="Y381" i="16"/>
  <c r="Z381" i="16"/>
  <c r="U382" i="16"/>
  <c r="V382" i="16"/>
  <c r="W382" i="16"/>
  <c r="X382" i="16"/>
  <c r="Y382" i="16"/>
  <c r="Z382" i="16"/>
  <c r="U383" i="16"/>
  <c r="V383" i="16"/>
  <c r="W383" i="16"/>
  <c r="X383" i="16"/>
  <c r="Y383" i="16"/>
  <c r="Z383" i="16"/>
  <c r="U384" i="16"/>
  <c r="V384" i="16"/>
  <c r="W384" i="16"/>
  <c r="X384" i="16"/>
  <c r="Y384" i="16"/>
  <c r="Z384" i="16"/>
  <c r="U385" i="16"/>
  <c r="V385" i="16"/>
  <c r="W385" i="16"/>
  <c r="X385" i="16"/>
  <c r="Y385" i="16"/>
  <c r="Z385" i="16"/>
  <c r="U386" i="16"/>
  <c r="V386" i="16"/>
  <c r="W386" i="16"/>
  <c r="X386" i="16"/>
  <c r="Y386" i="16"/>
  <c r="Z386" i="16"/>
  <c r="U387" i="16"/>
  <c r="V387" i="16"/>
  <c r="W387" i="16"/>
  <c r="X387" i="16"/>
  <c r="Y387" i="16"/>
  <c r="Z387" i="16"/>
  <c r="U388" i="16"/>
  <c r="V388" i="16"/>
  <c r="W388" i="16"/>
  <c r="X388" i="16"/>
  <c r="Y388" i="16"/>
  <c r="Z388" i="16"/>
  <c r="U389" i="16"/>
  <c r="V389" i="16"/>
  <c r="W389" i="16"/>
  <c r="X389" i="16"/>
  <c r="Y389" i="16"/>
  <c r="Z389" i="16"/>
  <c r="U390" i="16"/>
  <c r="V390" i="16"/>
  <c r="W390" i="16"/>
  <c r="X390" i="16"/>
  <c r="Y390" i="16"/>
  <c r="Z390" i="16"/>
  <c r="U391" i="16"/>
  <c r="V391" i="16"/>
  <c r="W391" i="16"/>
  <c r="X391" i="16"/>
  <c r="Y391" i="16"/>
  <c r="Z391" i="16"/>
  <c r="U392" i="16"/>
  <c r="V392" i="16"/>
  <c r="W392" i="16"/>
  <c r="X392" i="16"/>
  <c r="Y392" i="16"/>
  <c r="Z392" i="16"/>
  <c r="U393" i="16"/>
  <c r="V393" i="16"/>
  <c r="W393" i="16"/>
  <c r="X393" i="16"/>
  <c r="Y393" i="16"/>
  <c r="Z393" i="16"/>
  <c r="U394" i="16"/>
  <c r="V394" i="16"/>
  <c r="W394" i="16"/>
  <c r="X394" i="16"/>
  <c r="Y394" i="16"/>
  <c r="Z394" i="16"/>
  <c r="U395" i="16"/>
  <c r="V395" i="16"/>
  <c r="W395" i="16"/>
  <c r="X395" i="16"/>
  <c r="Y395" i="16"/>
  <c r="Z395" i="16"/>
  <c r="U396" i="16"/>
  <c r="V396" i="16"/>
  <c r="W396" i="16"/>
  <c r="X396" i="16"/>
  <c r="Y396" i="16"/>
  <c r="Z396" i="16"/>
  <c r="U397" i="16"/>
  <c r="V397" i="16"/>
  <c r="W397" i="16"/>
  <c r="X397" i="16"/>
  <c r="Y397" i="16"/>
  <c r="Z397" i="16"/>
  <c r="U398" i="16"/>
  <c r="V398" i="16"/>
  <c r="W398" i="16"/>
  <c r="X398" i="16"/>
  <c r="Y398" i="16"/>
  <c r="Z398" i="16"/>
  <c r="U399" i="16"/>
  <c r="V399" i="16"/>
  <c r="W399" i="16"/>
  <c r="X399" i="16"/>
  <c r="Y399" i="16"/>
  <c r="Z399" i="16"/>
  <c r="U400" i="16"/>
  <c r="V400" i="16"/>
  <c r="W400" i="16"/>
  <c r="X400" i="16"/>
  <c r="Y400" i="16"/>
  <c r="Z400" i="16"/>
  <c r="U401" i="16"/>
  <c r="V401" i="16"/>
  <c r="W401" i="16"/>
  <c r="X401" i="16"/>
  <c r="Y401" i="16"/>
  <c r="Z401" i="16"/>
  <c r="U402" i="16"/>
  <c r="V402" i="16"/>
  <c r="W402" i="16"/>
  <c r="X402" i="16"/>
  <c r="Y402" i="16"/>
  <c r="Z402" i="16"/>
  <c r="U403" i="16"/>
  <c r="V403" i="16"/>
  <c r="W403" i="16"/>
  <c r="X403" i="16"/>
  <c r="Y403" i="16"/>
  <c r="Z403" i="16"/>
  <c r="U404" i="16"/>
  <c r="V404" i="16"/>
  <c r="W404" i="16"/>
  <c r="X404" i="16"/>
  <c r="Y404" i="16"/>
  <c r="Z404" i="16"/>
  <c r="U405" i="16"/>
  <c r="V405" i="16"/>
  <c r="W405" i="16"/>
  <c r="X405" i="16"/>
  <c r="Y405" i="16"/>
  <c r="Z405" i="16"/>
  <c r="U406" i="16"/>
  <c r="V406" i="16"/>
  <c r="W406" i="16"/>
  <c r="X406" i="16"/>
  <c r="Y406" i="16"/>
  <c r="Z406" i="16"/>
  <c r="U407" i="16"/>
  <c r="V407" i="16"/>
  <c r="W407" i="16"/>
  <c r="X407" i="16"/>
  <c r="Y407" i="16"/>
  <c r="Z407" i="16"/>
  <c r="U408" i="16"/>
  <c r="V408" i="16"/>
  <c r="W408" i="16"/>
  <c r="X408" i="16"/>
  <c r="Y408" i="16"/>
  <c r="Z408" i="16"/>
  <c r="U409" i="16"/>
  <c r="V409" i="16"/>
  <c r="W409" i="16"/>
  <c r="X409" i="16"/>
  <c r="Y409" i="16"/>
  <c r="Z409" i="16"/>
  <c r="U410" i="16"/>
  <c r="V410" i="16"/>
  <c r="W410" i="16"/>
  <c r="X410" i="16"/>
  <c r="Y410" i="16"/>
  <c r="Z410" i="16"/>
  <c r="U411" i="16"/>
  <c r="V411" i="16"/>
  <c r="W411" i="16"/>
  <c r="X411" i="16"/>
  <c r="Y411" i="16"/>
  <c r="Z411" i="16"/>
  <c r="U412" i="16"/>
  <c r="V412" i="16"/>
  <c r="W412" i="16"/>
  <c r="X412" i="16"/>
  <c r="Y412" i="16"/>
  <c r="Z412" i="16"/>
  <c r="U413" i="16"/>
  <c r="V413" i="16"/>
  <c r="W413" i="16"/>
  <c r="X413" i="16"/>
  <c r="Y413" i="16"/>
  <c r="Z413" i="16"/>
  <c r="U414" i="16"/>
  <c r="V414" i="16"/>
  <c r="W414" i="16"/>
  <c r="X414" i="16"/>
  <c r="Y414" i="16"/>
  <c r="Z414" i="16"/>
  <c r="U415" i="16"/>
  <c r="V415" i="16"/>
  <c r="W415" i="16"/>
  <c r="X415" i="16"/>
  <c r="Y415" i="16"/>
  <c r="Z415" i="16"/>
  <c r="U416" i="16"/>
  <c r="V416" i="16"/>
  <c r="W416" i="16"/>
  <c r="X416" i="16"/>
  <c r="Y416" i="16"/>
  <c r="Z416" i="16"/>
  <c r="U417" i="16"/>
  <c r="V417" i="16"/>
  <c r="W417" i="16"/>
  <c r="X417" i="16"/>
  <c r="Y417" i="16"/>
  <c r="Z417" i="16"/>
  <c r="U418" i="16"/>
  <c r="V418" i="16"/>
  <c r="W418" i="16"/>
  <c r="X418" i="16"/>
  <c r="Y418" i="16"/>
  <c r="Z418" i="16"/>
  <c r="U419" i="16"/>
  <c r="V419" i="16"/>
  <c r="W419" i="16"/>
  <c r="X419" i="16"/>
  <c r="Y419" i="16"/>
  <c r="Z419" i="16"/>
  <c r="U420" i="16"/>
  <c r="V420" i="16"/>
  <c r="W420" i="16"/>
  <c r="X420" i="16"/>
  <c r="Y420" i="16"/>
  <c r="Z420" i="16"/>
  <c r="U421" i="16"/>
  <c r="V421" i="16"/>
  <c r="W421" i="16"/>
  <c r="X421" i="16"/>
  <c r="Y421" i="16"/>
  <c r="Z421" i="16"/>
  <c r="U422" i="16"/>
  <c r="V422" i="16"/>
  <c r="W422" i="16"/>
  <c r="X422" i="16"/>
  <c r="Y422" i="16"/>
  <c r="Z422" i="16"/>
  <c r="U423" i="16"/>
  <c r="V423" i="16"/>
  <c r="W423" i="16"/>
  <c r="X423" i="16"/>
  <c r="Y423" i="16"/>
  <c r="Z423" i="16"/>
  <c r="U424" i="16"/>
  <c r="V424" i="16"/>
  <c r="W424" i="16"/>
  <c r="X424" i="16"/>
  <c r="Y424" i="16"/>
  <c r="Z424" i="16"/>
  <c r="U425" i="16"/>
  <c r="V425" i="16"/>
  <c r="W425" i="16"/>
  <c r="X425" i="16"/>
  <c r="Y425" i="16"/>
  <c r="Z425" i="16"/>
  <c r="U426" i="16"/>
  <c r="V426" i="16"/>
  <c r="W426" i="16"/>
  <c r="X426" i="16"/>
  <c r="Y426" i="16"/>
  <c r="Z426" i="16"/>
  <c r="U427" i="16"/>
  <c r="V427" i="16"/>
  <c r="W427" i="16"/>
  <c r="X427" i="16"/>
  <c r="Y427" i="16"/>
  <c r="Z427" i="16"/>
  <c r="U428" i="16"/>
  <c r="V428" i="16"/>
  <c r="W428" i="16"/>
  <c r="X428" i="16"/>
  <c r="Y428" i="16"/>
  <c r="Z428" i="16"/>
  <c r="U429" i="16"/>
  <c r="V429" i="16"/>
  <c r="W429" i="16"/>
  <c r="X429" i="16"/>
  <c r="Y429" i="16"/>
  <c r="Z429" i="16"/>
  <c r="U430" i="16"/>
  <c r="V430" i="16"/>
  <c r="W430" i="16"/>
  <c r="X430" i="16"/>
  <c r="Y430" i="16"/>
  <c r="Z430" i="16"/>
  <c r="U431" i="16"/>
  <c r="V431" i="16"/>
  <c r="W431" i="16"/>
  <c r="X431" i="16"/>
  <c r="Y431" i="16"/>
  <c r="Z431" i="16"/>
  <c r="U432" i="16"/>
  <c r="V432" i="16"/>
  <c r="W432" i="16"/>
  <c r="X432" i="16"/>
  <c r="Y432" i="16"/>
  <c r="Z432" i="16"/>
  <c r="U433" i="16"/>
  <c r="V433" i="16"/>
  <c r="W433" i="16"/>
  <c r="X433" i="16"/>
  <c r="Y433" i="16"/>
  <c r="Z433" i="16"/>
  <c r="U434" i="16"/>
  <c r="V434" i="16"/>
  <c r="W434" i="16"/>
  <c r="X434" i="16"/>
  <c r="Y434" i="16"/>
  <c r="Z434" i="16"/>
  <c r="U435" i="16"/>
  <c r="V435" i="16"/>
  <c r="W435" i="16"/>
  <c r="X435" i="16"/>
  <c r="Y435" i="16"/>
  <c r="Z435" i="16"/>
  <c r="U436" i="16"/>
  <c r="V436" i="16"/>
  <c r="W436" i="16"/>
  <c r="X436" i="16"/>
  <c r="Y436" i="16"/>
  <c r="Z436" i="16"/>
  <c r="U437" i="16"/>
  <c r="V437" i="16"/>
  <c r="W437" i="16"/>
  <c r="X437" i="16"/>
  <c r="Y437" i="16"/>
  <c r="Z437" i="16"/>
  <c r="U438" i="16"/>
  <c r="V438" i="16"/>
  <c r="W438" i="16"/>
  <c r="X438" i="16"/>
  <c r="Y438" i="16"/>
  <c r="Z438" i="16"/>
  <c r="U439" i="16"/>
  <c r="V439" i="16"/>
  <c r="W439" i="16"/>
  <c r="X439" i="16"/>
  <c r="Y439" i="16"/>
  <c r="Z439" i="16"/>
  <c r="U440" i="16"/>
  <c r="V440" i="16"/>
  <c r="W440" i="16"/>
  <c r="X440" i="16"/>
  <c r="Y440" i="16"/>
  <c r="Z440" i="16"/>
  <c r="U441" i="16"/>
  <c r="V441" i="16"/>
  <c r="W441" i="16"/>
  <c r="X441" i="16"/>
  <c r="Y441" i="16"/>
  <c r="Z441" i="16"/>
  <c r="U442" i="16"/>
  <c r="V442" i="16"/>
  <c r="W442" i="16"/>
  <c r="X442" i="16"/>
  <c r="Y442" i="16"/>
  <c r="Z442" i="16"/>
  <c r="U443" i="16"/>
  <c r="V443" i="16"/>
  <c r="W443" i="16"/>
  <c r="X443" i="16"/>
  <c r="Y443" i="16"/>
  <c r="Z443" i="16"/>
  <c r="U444" i="16"/>
  <c r="V444" i="16"/>
  <c r="W444" i="16"/>
  <c r="X444" i="16"/>
  <c r="Y444" i="16"/>
  <c r="Z444" i="16"/>
  <c r="U445" i="16"/>
  <c r="V445" i="16"/>
  <c r="W445" i="16"/>
  <c r="X445" i="16"/>
  <c r="Y445" i="16"/>
  <c r="Z445" i="16"/>
  <c r="U446" i="16"/>
  <c r="V446" i="16"/>
  <c r="W446" i="16"/>
  <c r="X446" i="16"/>
  <c r="Y446" i="16"/>
  <c r="Z446" i="16"/>
  <c r="U447" i="16"/>
  <c r="V447" i="16"/>
  <c r="W447" i="16"/>
  <c r="X447" i="16"/>
  <c r="Y447" i="16"/>
  <c r="Z447" i="16"/>
  <c r="U448" i="16"/>
  <c r="V448" i="16"/>
  <c r="W448" i="16"/>
  <c r="X448" i="16"/>
  <c r="Y448" i="16"/>
  <c r="Z448" i="16"/>
  <c r="U449" i="16"/>
  <c r="V449" i="16"/>
  <c r="W449" i="16"/>
  <c r="X449" i="16"/>
  <c r="Y449" i="16"/>
  <c r="Z449" i="16"/>
  <c r="U450" i="16"/>
  <c r="V450" i="16"/>
  <c r="W450" i="16"/>
  <c r="X450" i="16"/>
  <c r="Y450" i="16"/>
  <c r="Z450" i="16"/>
  <c r="U451" i="16"/>
  <c r="V451" i="16"/>
  <c r="W451" i="16"/>
  <c r="X451" i="16"/>
  <c r="Y451" i="16"/>
  <c r="Z451" i="16"/>
  <c r="U452" i="16"/>
  <c r="V452" i="16"/>
  <c r="W452" i="16"/>
  <c r="X452" i="16"/>
  <c r="Y452" i="16"/>
  <c r="Z452" i="16"/>
  <c r="U453" i="16"/>
  <c r="V453" i="16"/>
  <c r="W453" i="16"/>
  <c r="X453" i="16"/>
  <c r="Y453" i="16"/>
  <c r="Z453" i="16"/>
  <c r="U454" i="16"/>
  <c r="V454" i="16"/>
  <c r="W454" i="16"/>
  <c r="X454" i="16"/>
  <c r="Y454" i="16"/>
  <c r="Z454" i="16"/>
  <c r="U455" i="16"/>
  <c r="V455" i="16"/>
  <c r="W455" i="16"/>
  <c r="X455" i="16"/>
  <c r="Y455" i="16"/>
  <c r="Z455" i="16"/>
  <c r="U456" i="16"/>
  <c r="V456" i="16"/>
  <c r="W456" i="16"/>
  <c r="X456" i="16"/>
  <c r="Y456" i="16"/>
  <c r="Z456" i="16"/>
  <c r="U457" i="16"/>
  <c r="V457" i="16"/>
  <c r="W457" i="16"/>
  <c r="X457" i="16"/>
  <c r="Y457" i="16"/>
  <c r="Z457" i="16"/>
  <c r="U458" i="16"/>
  <c r="V458" i="16"/>
  <c r="W458" i="16"/>
  <c r="X458" i="16"/>
  <c r="Y458" i="16"/>
  <c r="Z458" i="16"/>
  <c r="U459" i="16"/>
  <c r="V459" i="16"/>
  <c r="W459" i="16"/>
  <c r="X459" i="16"/>
  <c r="Y459" i="16"/>
  <c r="Z459" i="16"/>
  <c r="U460" i="16"/>
  <c r="V460" i="16"/>
  <c r="W460" i="16"/>
  <c r="X460" i="16"/>
  <c r="Y460" i="16"/>
  <c r="Z460" i="16"/>
  <c r="U461" i="16"/>
  <c r="V461" i="16"/>
  <c r="W461" i="16"/>
  <c r="X461" i="16"/>
  <c r="Y461" i="16"/>
  <c r="Z461" i="16"/>
  <c r="U462" i="16"/>
  <c r="V462" i="16"/>
  <c r="W462" i="16"/>
  <c r="X462" i="16"/>
  <c r="Y462" i="16"/>
  <c r="Z462" i="16"/>
  <c r="U463" i="16"/>
  <c r="V463" i="16"/>
  <c r="W463" i="16"/>
  <c r="X463" i="16"/>
  <c r="Y463" i="16"/>
  <c r="Z463" i="16"/>
  <c r="U464" i="16"/>
  <c r="V464" i="16"/>
  <c r="W464" i="16"/>
  <c r="X464" i="16"/>
  <c r="Y464" i="16"/>
  <c r="Z464" i="16"/>
  <c r="U465" i="16"/>
  <c r="V465" i="16"/>
  <c r="W465" i="16"/>
  <c r="X465" i="16"/>
  <c r="Y465" i="16"/>
  <c r="Z465" i="16"/>
  <c r="U466" i="16"/>
  <c r="V466" i="16"/>
  <c r="W466" i="16"/>
  <c r="X466" i="16"/>
  <c r="Y466" i="16"/>
  <c r="Z466" i="16"/>
  <c r="U467" i="16"/>
  <c r="V467" i="16"/>
  <c r="W467" i="16"/>
  <c r="X467" i="16"/>
  <c r="Y467" i="16"/>
  <c r="Z467" i="16"/>
  <c r="U468" i="16"/>
  <c r="V468" i="16"/>
  <c r="W468" i="16"/>
  <c r="X468" i="16"/>
  <c r="Y468" i="16"/>
  <c r="Z468" i="16"/>
  <c r="U469" i="16"/>
  <c r="V469" i="16"/>
  <c r="W469" i="16"/>
  <c r="X469" i="16"/>
  <c r="Y469" i="16"/>
  <c r="Z469" i="16"/>
  <c r="U470" i="16"/>
  <c r="V470" i="16"/>
  <c r="W470" i="16"/>
  <c r="X470" i="16"/>
  <c r="Y470" i="16"/>
  <c r="Z470" i="16"/>
  <c r="U471" i="16"/>
  <c r="V471" i="16"/>
  <c r="W471" i="16"/>
  <c r="X471" i="16"/>
  <c r="Y471" i="16"/>
  <c r="Z471" i="16"/>
  <c r="U472" i="16"/>
  <c r="V472" i="16"/>
  <c r="W472" i="16"/>
  <c r="X472" i="16"/>
  <c r="Y472" i="16"/>
  <c r="Z472" i="16"/>
  <c r="U473" i="16"/>
  <c r="V473" i="16"/>
  <c r="W473" i="16"/>
  <c r="X473" i="16"/>
  <c r="Y473" i="16"/>
  <c r="Z473" i="16"/>
  <c r="U474" i="16"/>
  <c r="V474" i="16"/>
  <c r="W474" i="16"/>
  <c r="X474" i="16"/>
  <c r="Y474" i="16"/>
  <c r="Z474" i="16"/>
  <c r="U475" i="16"/>
  <c r="V475" i="16"/>
  <c r="W475" i="16"/>
  <c r="X475" i="16"/>
  <c r="Y475" i="16"/>
  <c r="Z475" i="16"/>
  <c r="U476" i="16"/>
  <c r="V476" i="16"/>
  <c r="W476" i="16"/>
  <c r="X476" i="16"/>
  <c r="Y476" i="16"/>
  <c r="Z476" i="16"/>
  <c r="U477" i="16"/>
  <c r="V477" i="16"/>
  <c r="W477" i="16"/>
  <c r="X477" i="16"/>
  <c r="Y477" i="16"/>
  <c r="Z477" i="16"/>
  <c r="U478" i="16"/>
  <c r="V478" i="16"/>
  <c r="W478" i="16"/>
  <c r="X478" i="16"/>
  <c r="Y478" i="16"/>
  <c r="Z478" i="16"/>
  <c r="U479" i="16"/>
  <c r="V479" i="16"/>
  <c r="W479" i="16"/>
  <c r="X479" i="16"/>
  <c r="Y479" i="16"/>
  <c r="Z479" i="16"/>
  <c r="U480" i="16"/>
  <c r="V480" i="16"/>
  <c r="W480" i="16"/>
  <c r="X480" i="16"/>
  <c r="Y480" i="16"/>
  <c r="Z480" i="16"/>
  <c r="U481" i="16"/>
  <c r="V481" i="16"/>
  <c r="W481" i="16"/>
  <c r="X481" i="16"/>
  <c r="Y481" i="16"/>
  <c r="Z481" i="16"/>
  <c r="U482" i="16"/>
  <c r="V482" i="16"/>
  <c r="W482" i="16"/>
  <c r="X482" i="16"/>
  <c r="Y482" i="16"/>
  <c r="Z482" i="16"/>
  <c r="U483" i="16"/>
  <c r="V483" i="16"/>
  <c r="W483" i="16"/>
  <c r="X483" i="16"/>
  <c r="Y483" i="16"/>
  <c r="Z483" i="16"/>
  <c r="U484" i="16"/>
  <c r="V484" i="16"/>
  <c r="W484" i="16"/>
  <c r="X484" i="16"/>
  <c r="Y484" i="16"/>
  <c r="Z484" i="16"/>
  <c r="U485" i="16"/>
  <c r="V485" i="16"/>
  <c r="W485" i="16"/>
  <c r="X485" i="16"/>
  <c r="Y485" i="16"/>
  <c r="Z485" i="16"/>
  <c r="U486" i="16"/>
  <c r="V486" i="16"/>
  <c r="W486" i="16"/>
  <c r="X486" i="16"/>
  <c r="Y486" i="16"/>
  <c r="Z486" i="16"/>
  <c r="U487" i="16"/>
  <c r="V487" i="16"/>
  <c r="W487" i="16"/>
  <c r="X487" i="16"/>
  <c r="Y487" i="16"/>
  <c r="Z487" i="16"/>
  <c r="U488" i="16"/>
  <c r="V488" i="16"/>
  <c r="W488" i="16"/>
  <c r="X488" i="16"/>
  <c r="Y488" i="16"/>
  <c r="Z488" i="16"/>
  <c r="U489" i="16"/>
  <c r="V489" i="16"/>
  <c r="W489" i="16"/>
  <c r="X489" i="16"/>
  <c r="Y489" i="16"/>
  <c r="Z489" i="16"/>
  <c r="U490" i="16"/>
  <c r="V490" i="16"/>
  <c r="W490" i="16"/>
  <c r="X490" i="16"/>
  <c r="Y490" i="16"/>
  <c r="Z490" i="16"/>
  <c r="U491" i="16"/>
  <c r="V491" i="16"/>
  <c r="W491" i="16"/>
  <c r="X491" i="16"/>
  <c r="Y491" i="16"/>
  <c r="Z491" i="16"/>
  <c r="U492" i="16"/>
  <c r="V492" i="16"/>
  <c r="W492" i="16"/>
  <c r="X492" i="16"/>
  <c r="Y492" i="16"/>
  <c r="Z492" i="16"/>
  <c r="U493" i="16"/>
  <c r="V493" i="16"/>
  <c r="W493" i="16"/>
  <c r="X493" i="16"/>
  <c r="Y493" i="16"/>
  <c r="Z493" i="16"/>
  <c r="U494" i="16"/>
  <c r="V494" i="16"/>
  <c r="W494" i="16"/>
  <c r="X494" i="16"/>
  <c r="Y494" i="16"/>
  <c r="Z494" i="16"/>
  <c r="U495" i="16"/>
  <c r="V495" i="16"/>
  <c r="W495" i="16"/>
  <c r="X495" i="16"/>
  <c r="Y495" i="16"/>
  <c r="Z495" i="16"/>
  <c r="U496" i="16"/>
  <c r="V496" i="16"/>
  <c r="W496" i="16"/>
  <c r="X496" i="16"/>
  <c r="Y496" i="16"/>
  <c r="Z496" i="16"/>
  <c r="U497" i="16"/>
  <c r="V497" i="16"/>
  <c r="W497" i="16"/>
  <c r="X497" i="16"/>
  <c r="Y497" i="16"/>
  <c r="Z497" i="16"/>
  <c r="U498" i="16"/>
  <c r="V498" i="16"/>
  <c r="W498" i="16"/>
  <c r="X498" i="16"/>
  <c r="Y498" i="16"/>
  <c r="Z498" i="16"/>
  <c r="U499" i="16"/>
  <c r="V499" i="16"/>
  <c r="W499" i="16"/>
  <c r="X499" i="16"/>
  <c r="Y499" i="16"/>
  <c r="Z499" i="16"/>
  <c r="U500" i="16"/>
  <c r="V500" i="16"/>
  <c r="W500" i="16"/>
  <c r="X500" i="16"/>
  <c r="Y500" i="16"/>
  <c r="Z500" i="16"/>
  <c r="U501" i="16"/>
  <c r="V501" i="16"/>
  <c r="W501" i="16"/>
  <c r="X501" i="16"/>
  <c r="Y501" i="16"/>
  <c r="Z501" i="16"/>
  <c r="U502" i="16"/>
  <c r="V502" i="16"/>
  <c r="W502" i="16"/>
  <c r="X502" i="16"/>
  <c r="Y502" i="16"/>
  <c r="Z502" i="16"/>
  <c r="U503" i="16"/>
  <c r="V503" i="16"/>
  <c r="W503" i="16"/>
  <c r="X503" i="16"/>
  <c r="Y503" i="16"/>
  <c r="Z503" i="16"/>
  <c r="U504" i="16"/>
  <c r="V504" i="16"/>
  <c r="W504" i="16"/>
  <c r="X504" i="16"/>
  <c r="Y504" i="16"/>
  <c r="Z504" i="16"/>
  <c r="U505" i="16"/>
  <c r="V505" i="16"/>
  <c r="W505" i="16"/>
  <c r="X505" i="16"/>
  <c r="Y505" i="16"/>
  <c r="Z505" i="16"/>
  <c r="U506" i="16"/>
  <c r="V506" i="16"/>
  <c r="W506" i="16"/>
  <c r="X506" i="16"/>
  <c r="Y506" i="16"/>
  <c r="Z506" i="16"/>
  <c r="U507" i="16"/>
  <c r="V507" i="16"/>
  <c r="W507" i="16"/>
  <c r="X507" i="16"/>
  <c r="Y507" i="16"/>
  <c r="Z507" i="16"/>
  <c r="U508" i="16"/>
  <c r="V508" i="16"/>
  <c r="W508" i="16"/>
  <c r="X508" i="16"/>
  <c r="Y508" i="16"/>
  <c r="Z508" i="16"/>
  <c r="U509" i="16"/>
  <c r="V509" i="16"/>
  <c r="W509" i="16"/>
  <c r="X509" i="16"/>
  <c r="Y509" i="16"/>
  <c r="Z509" i="16"/>
  <c r="U510" i="16"/>
  <c r="V510" i="16"/>
  <c r="W510" i="16"/>
  <c r="X510" i="16"/>
  <c r="Y510" i="16"/>
  <c r="Z510" i="16"/>
  <c r="U511" i="16"/>
  <c r="V511" i="16"/>
  <c r="W511" i="16"/>
  <c r="X511" i="16"/>
  <c r="Y511" i="16"/>
  <c r="Z511" i="16"/>
  <c r="AB13" i="16"/>
  <c r="AB14" i="16"/>
  <c r="AB16" i="16"/>
  <c r="AB17" i="16"/>
  <c r="AB18" i="16"/>
  <c r="AB19" i="16"/>
  <c r="AB20" i="16"/>
  <c r="AB21" i="16"/>
  <c r="AB22" i="16"/>
  <c r="AB23" i="16"/>
  <c r="AB24" i="16"/>
  <c r="AB25" i="16"/>
  <c r="AB26" i="16"/>
  <c r="AB27" i="16"/>
  <c r="AB28" i="16"/>
  <c r="AB29" i="16"/>
  <c r="AB30" i="16"/>
  <c r="AB31" i="16"/>
  <c r="AB32" i="16"/>
  <c r="AB33" i="16"/>
  <c r="AB34" i="16"/>
  <c r="AB35" i="16"/>
  <c r="AB36" i="16"/>
  <c r="AB37" i="16"/>
  <c r="AB38" i="16"/>
  <c r="AB39" i="16"/>
  <c r="AB40" i="16"/>
  <c r="AB41" i="16"/>
  <c r="AB42" i="16"/>
  <c r="AB43" i="16"/>
  <c r="AB44" i="16"/>
  <c r="AB45" i="16"/>
  <c r="AB46" i="16"/>
  <c r="AB47" i="16"/>
  <c r="AB48" i="16"/>
  <c r="AB49" i="16"/>
  <c r="AB50" i="16"/>
  <c r="AB51" i="16"/>
  <c r="AB52" i="16"/>
  <c r="AB53" i="16"/>
  <c r="AB54" i="16"/>
  <c r="AB55" i="16"/>
  <c r="AB56" i="16"/>
  <c r="AB57" i="16"/>
  <c r="AB58" i="16"/>
  <c r="AB59" i="16"/>
  <c r="AB60" i="16"/>
  <c r="AB61" i="16"/>
  <c r="AB62" i="16"/>
  <c r="AB63" i="16"/>
  <c r="AB64" i="16"/>
  <c r="AB65" i="16"/>
  <c r="AB66" i="16"/>
  <c r="AB67" i="16"/>
  <c r="AB68" i="16"/>
  <c r="AB69" i="16"/>
  <c r="AB70" i="16"/>
  <c r="AB71" i="16"/>
  <c r="AB72" i="16"/>
  <c r="AB73" i="16"/>
  <c r="AB74" i="16"/>
  <c r="AB75" i="16"/>
  <c r="AB76" i="16"/>
  <c r="AB77" i="16"/>
  <c r="AB78" i="16"/>
  <c r="AB79" i="16"/>
  <c r="AB80" i="16"/>
  <c r="AB81" i="16"/>
  <c r="AB82" i="16"/>
  <c r="AB83" i="16"/>
  <c r="AB84" i="16"/>
  <c r="AB85" i="16"/>
  <c r="AB86" i="16"/>
  <c r="AB87" i="16"/>
  <c r="AB88" i="16"/>
  <c r="AB89" i="16"/>
  <c r="AB90" i="16"/>
  <c r="AB91" i="16"/>
  <c r="AB92" i="16"/>
  <c r="AB93" i="16"/>
  <c r="AB94" i="16"/>
  <c r="AB95" i="16"/>
  <c r="AB96" i="16"/>
  <c r="AB97" i="16"/>
  <c r="AB98" i="16"/>
  <c r="AB99" i="16"/>
  <c r="AB100" i="16"/>
  <c r="AB101" i="16"/>
  <c r="AB102" i="16"/>
  <c r="AB103" i="16"/>
  <c r="AB104" i="16"/>
  <c r="AB105" i="16"/>
  <c r="AB106" i="16"/>
  <c r="AB107" i="16"/>
  <c r="AB108" i="16"/>
  <c r="AB109" i="16"/>
  <c r="AB110" i="16"/>
  <c r="AB111" i="16"/>
  <c r="AB112" i="16"/>
  <c r="AB113" i="16"/>
  <c r="AB114" i="16"/>
  <c r="AB115" i="16"/>
  <c r="AB116" i="16"/>
  <c r="AB117" i="16"/>
  <c r="AB118" i="16"/>
  <c r="AB119" i="16"/>
  <c r="AB120" i="16"/>
  <c r="AB121" i="16"/>
  <c r="AB122" i="16"/>
  <c r="AB123" i="16"/>
  <c r="AB124" i="16"/>
  <c r="AB125" i="16"/>
  <c r="AB126" i="16"/>
  <c r="AB127" i="16"/>
  <c r="AB128" i="16"/>
  <c r="AB129" i="16"/>
  <c r="AB130" i="16"/>
  <c r="AB131" i="16"/>
  <c r="AB132" i="16"/>
  <c r="AB133" i="16"/>
  <c r="AB134" i="16"/>
  <c r="AB135" i="16"/>
  <c r="AB136" i="16"/>
  <c r="AB137" i="16"/>
  <c r="AB138" i="16"/>
  <c r="AB139" i="16"/>
  <c r="AB140" i="16"/>
  <c r="AB141" i="16"/>
  <c r="AB142" i="16"/>
  <c r="AB143" i="16"/>
  <c r="AB144" i="16"/>
  <c r="AB145" i="16"/>
  <c r="AB146" i="16"/>
  <c r="AB147" i="16"/>
  <c r="AB148" i="16"/>
  <c r="AB149" i="16"/>
  <c r="AB150" i="16"/>
  <c r="AB151" i="16"/>
  <c r="AB152" i="16"/>
  <c r="AB153" i="16"/>
  <c r="AB154" i="16"/>
  <c r="AB155" i="16"/>
  <c r="AB156" i="16"/>
  <c r="AB157" i="16"/>
  <c r="AB158" i="16"/>
  <c r="AB159" i="16"/>
  <c r="AB160" i="16"/>
  <c r="AB161" i="16"/>
  <c r="AB162" i="16"/>
  <c r="AB163" i="16"/>
  <c r="AB164" i="16"/>
  <c r="AB165" i="16"/>
  <c r="AB166" i="16"/>
  <c r="AB167" i="16"/>
  <c r="AB168" i="16"/>
  <c r="AB169" i="16"/>
  <c r="AB170" i="16"/>
  <c r="AB171" i="16"/>
  <c r="AB172" i="16"/>
  <c r="AB173" i="16"/>
  <c r="AB174" i="16"/>
  <c r="AB175" i="16"/>
  <c r="AB176" i="16"/>
  <c r="AB177" i="16"/>
  <c r="AB178" i="16"/>
  <c r="AB179" i="16"/>
  <c r="AB180" i="16"/>
  <c r="AB181" i="16"/>
  <c r="AB182" i="16"/>
  <c r="AB183" i="16"/>
  <c r="AB184" i="16"/>
  <c r="AB185" i="16"/>
  <c r="AB186" i="16"/>
  <c r="AB187" i="16"/>
  <c r="AB188" i="16"/>
  <c r="AB189" i="16"/>
  <c r="AB190" i="16"/>
  <c r="AB191" i="16"/>
  <c r="AB192" i="16"/>
  <c r="AB193" i="16"/>
  <c r="AB194" i="16"/>
  <c r="AB195" i="16"/>
  <c r="AB196" i="16"/>
  <c r="AB197" i="16"/>
  <c r="AB198" i="16"/>
  <c r="AB199" i="16"/>
  <c r="AB200" i="16"/>
  <c r="AB201" i="16"/>
  <c r="AB202" i="16"/>
  <c r="AB203" i="16"/>
  <c r="AB204" i="16"/>
  <c r="AB205" i="16"/>
  <c r="AB206" i="16"/>
  <c r="AB207" i="16"/>
  <c r="AB208" i="16"/>
  <c r="AB209" i="16"/>
  <c r="AB210" i="16"/>
  <c r="AB211" i="16"/>
  <c r="AB212" i="16"/>
  <c r="AB213" i="16"/>
  <c r="AB214" i="16"/>
  <c r="AB215" i="16"/>
  <c r="AB216" i="16"/>
  <c r="AB217" i="16"/>
  <c r="AB218" i="16"/>
  <c r="AB219" i="16"/>
  <c r="AB220" i="16"/>
  <c r="AB221" i="16"/>
  <c r="AB222" i="16"/>
  <c r="AB223" i="16"/>
  <c r="AB224" i="16"/>
  <c r="AB225" i="16"/>
  <c r="AB226" i="16"/>
  <c r="AB227" i="16"/>
  <c r="AB228" i="16"/>
  <c r="AB229" i="16"/>
  <c r="AB230" i="16"/>
  <c r="AB231" i="16"/>
  <c r="AB232" i="16"/>
  <c r="AB233" i="16"/>
  <c r="AB234" i="16"/>
  <c r="AB235" i="16"/>
  <c r="AB236" i="16"/>
  <c r="AB237" i="16"/>
  <c r="AB238" i="16"/>
  <c r="AB239" i="16"/>
  <c r="AB240" i="16"/>
  <c r="AB241" i="16"/>
  <c r="AB242" i="16"/>
  <c r="AB243" i="16"/>
  <c r="AB244" i="16"/>
  <c r="AB245" i="16"/>
  <c r="AB246" i="16"/>
  <c r="AB247" i="16"/>
  <c r="AB248" i="16"/>
  <c r="AB249" i="16"/>
  <c r="AB250" i="16"/>
  <c r="AB251" i="16"/>
  <c r="AB252" i="16"/>
  <c r="AB253" i="16"/>
  <c r="AB254" i="16"/>
  <c r="AB255" i="16"/>
  <c r="AB256" i="16"/>
  <c r="AB257" i="16"/>
  <c r="AB258" i="16"/>
  <c r="AB259" i="16"/>
  <c r="AB260" i="16"/>
  <c r="AB261" i="16"/>
  <c r="AB262" i="16"/>
  <c r="AB263" i="16"/>
  <c r="AB264" i="16"/>
  <c r="AB265" i="16"/>
  <c r="AB266" i="16"/>
  <c r="AB267" i="16"/>
  <c r="AB268" i="16"/>
  <c r="AB269" i="16"/>
  <c r="AB270" i="16"/>
  <c r="AB271" i="16"/>
  <c r="AB272" i="16"/>
  <c r="AB273" i="16"/>
  <c r="AB274" i="16"/>
  <c r="AB275" i="16"/>
  <c r="AB276" i="16"/>
  <c r="AB277" i="16"/>
  <c r="AB278" i="16"/>
  <c r="AB279" i="16"/>
  <c r="AB280" i="16"/>
  <c r="AB281" i="16"/>
  <c r="AB282" i="16"/>
  <c r="AB283" i="16"/>
  <c r="AB284" i="16"/>
  <c r="AB285" i="16"/>
  <c r="AB286" i="16"/>
  <c r="AB287" i="16"/>
  <c r="AB288" i="16"/>
  <c r="AB289" i="16"/>
  <c r="AB290" i="16"/>
  <c r="AB291" i="16"/>
  <c r="AB292" i="16"/>
  <c r="AB293" i="16"/>
  <c r="AB294" i="16"/>
  <c r="AB295" i="16"/>
  <c r="AB296" i="16"/>
  <c r="AB297" i="16"/>
  <c r="AB298" i="16"/>
  <c r="AB299" i="16"/>
  <c r="AB300" i="16"/>
  <c r="AB301" i="16"/>
  <c r="AB302" i="16"/>
  <c r="AB303" i="16"/>
  <c r="AB304" i="16"/>
  <c r="AB305" i="16"/>
  <c r="AB306" i="16"/>
  <c r="AB307" i="16"/>
  <c r="AB308" i="16"/>
  <c r="AB309" i="16"/>
  <c r="AB310" i="16"/>
  <c r="AB311" i="16"/>
  <c r="AB312" i="16"/>
  <c r="AB313" i="16"/>
  <c r="AB314" i="16"/>
  <c r="AB315" i="16"/>
  <c r="AB316" i="16"/>
  <c r="AB317" i="16"/>
  <c r="AB318" i="16"/>
  <c r="AB319" i="16"/>
  <c r="AB320" i="16"/>
  <c r="AB321" i="16"/>
  <c r="AB322" i="16"/>
  <c r="AB323" i="16"/>
  <c r="AB324" i="16"/>
  <c r="AB325" i="16"/>
  <c r="AB326" i="16"/>
  <c r="AB327" i="16"/>
  <c r="AB328" i="16"/>
  <c r="AB329" i="16"/>
  <c r="AB330" i="16"/>
  <c r="AB331" i="16"/>
  <c r="AB332" i="16"/>
  <c r="AB333" i="16"/>
  <c r="AB334" i="16"/>
  <c r="AB335" i="16"/>
  <c r="AB336" i="16"/>
  <c r="AB337" i="16"/>
  <c r="AB338" i="16"/>
  <c r="AB339" i="16"/>
  <c r="AB340" i="16"/>
  <c r="AB341" i="16"/>
  <c r="AB342" i="16"/>
  <c r="AB343" i="16"/>
  <c r="AB344" i="16"/>
  <c r="AB345" i="16"/>
  <c r="AB346" i="16"/>
  <c r="AB347" i="16"/>
  <c r="AB348" i="16"/>
  <c r="AB349" i="16"/>
  <c r="AB350" i="16"/>
  <c r="AB351" i="16"/>
  <c r="AB352" i="16"/>
  <c r="AB353" i="16"/>
  <c r="AB354" i="16"/>
  <c r="AB355" i="16"/>
  <c r="AB356" i="16"/>
  <c r="AB357" i="16"/>
  <c r="AB358" i="16"/>
  <c r="AB359" i="16"/>
  <c r="AB360" i="16"/>
  <c r="AB361" i="16"/>
  <c r="AB362" i="16"/>
  <c r="AB363" i="16"/>
  <c r="AB364" i="16"/>
  <c r="AB365" i="16"/>
  <c r="AB366" i="16"/>
  <c r="AB367" i="16"/>
  <c r="AB368" i="16"/>
  <c r="AB369" i="16"/>
  <c r="AB370" i="16"/>
  <c r="AB371" i="16"/>
  <c r="AB372" i="16"/>
  <c r="AB373" i="16"/>
  <c r="AB374" i="16"/>
  <c r="AB375" i="16"/>
  <c r="AB376" i="16"/>
  <c r="AB377" i="16"/>
  <c r="AB378" i="16"/>
  <c r="AB379" i="16"/>
  <c r="AB380" i="16"/>
  <c r="AB381" i="16"/>
  <c r="AB382" i="16"/>
  <c r="AB383" i="16"/>
  <c r="AB384" i="16"/>
  <c r="AB385" i="16"/>
  <c r="AB386" i="16"/>
  <c r="AB387" i="16"/>
  <c r="AB388" i="16"/>
  <c r="AB389" i="16"/>
  <c r="AB390" i="16"/>
  <c r="AB391" i="16"/>
  <c r="AB392" i="16"/>
  <c r="AB393" i="16"/>
  <c r="AB394" i="16"/>
  <c r="AB395" i="16"/>
  <c r="AB396" i="16"/>
  <c r="AB397" i="16"/>
  <c r="AB398" i="16"/>
  <c r="AB399" i="16"/>
  <c r="AB400" i="16"/>
  <c r="AB401" i="16"/>
  <c r="AB402" i="16"/>
  <c r="AB403" i="16"/>
  <c r="AB404" i="16"/>
  <c r="AB405" i="16"/>
  <c r="AB406" i="16"/>
  <c r="AB407" i="16"/>
  <c r="AB408" i="16"/>
  <c r="AB409" i="16"/>
  <c r="AB410" i="16"/>
  <c r="AB411" i="16"/>
  <c r="AB412" i="16"/>
  <c r="AB413" i="16"/>
  <c r="AB414" i="16"/>
  <c r="AB415" i="16"/>
  <c r="AB416" i="16"/>
  <c r="AB417" i="16"/>
  <c r="AB418" i="16"/>
  <c r="AB419" i="16"/>
  <c r="AB420" i="16"/>
  <c r="AB421" i="16"/>
  <c r="AB422" i="16"/>
  <c r="AB423" i="16"/>
  <c r="AB424" i="16"/>
  <c r="AB425" i="16"/>
  <c r="AB426" i="16"/>
  <c r="AB427" i="16"/>
  <c r="AB428" i="16"/>
  <c r="AB429" i="16"/>
  <c r="AB430" i="16"/>
  <c r="AB431" i="16"/>
  <c r="AB432" i="16"/>
  <c r="AB433" i="16"/>
  <c r="AB434" i="16"/>
  <c r="AB435" i="16"/>
  <c r="AB436" i="16"/>
  <c r="AB437" i="16"/>
  <c r="AB438" i="16"/>
  <c r="AB439" i="16"/>
  <c r="AB440" i="16"/>
  <c r="AB441" i="16"/>
  <c r="AB442" i="16"/>
  <c r="AB443" i="16"/>
  <c r="AB444" i="16"/>
  <c r="AB445" i="16"/>
  <c r="AB446" i="16"/>
  <c r="AB447" i="16"/>
  <c r="AB448" i="16"/>
  <c r="AB449" i="16"/>
  <c r="AB450" i="16"/>
  <c r="AB451" i="16"/>
  <c r="AB452" i="16"/>
  <c r="AB453" i="16"/>
  <c r="AB454" i="16"/>
  <c r="AB455" i="16"/>
  <c r="AB456" i="16"/>
  <c r="AB457" i="16"/>
  <c r="AB458" i="16"/>
  <c r="AB459" i="16"/>
  <c r="AB460" i="16"/>
  <c r="AB461" i="16"/>
  <c r="AB462" i="16"/>
  <c r="AB463" i="16"/>
  <c r="AB464" i="16"/>
  <c r="AB465" i="16"/>
  <c r="AB466" i="16"/>
  <c r="AB467" i="16"/>
  <c r="AB468" i="16"/>
  <c r="AB469" i="16"/>
  <c r="AB470" i="16"/>
  <c r="AB471" i="16"/>
  <c r="AB472" i="16"/>
  <c r="AB473" i="16"/>
  <c r="AB474" i="16"/>
  <c r="AB475" i="16"/>
  <c r="AB476" i="16"/>
  <c r="AB477" i="16"/>
  <c r="AB478" i="16"/>
  <c r="AB479" i="16"/>
  <c r="AB480" i="16"/>
  <c r="AB481" i="16"/>
  <c r="AB482" i="16"/>
  <c r="AB483" i="16"/>
  <c r="AB484" i="16"/>
  <c r="AB485" i="16"/>
  <c r="AB486" i="16"/>
  <c r="AB487" i="16"/>
  <c r="AB488" i="16"/>
  <c r="AB489" i="16"/>
  <c r="AB490" i="16"/>
  <c r="AB491" i="16"/>
  <c r="AB492" i="16"/>
  <c r="AB493" i="16"/>
  <c r="AB494" i="16"/>
  <c r="AB495" i="16"/>
  <c r="AB496" i="16"/>
  <c r="AB497" i="16"/>
  <c r="AB498" i="16"/>
  <c r="AB499" i="16"/>
  <c r="AB500" i="16"/>
  <c r="AB501" i="16"/>
  <c r="AB502" i="16"/>
  <c r="AB503" i="16"/>
  <c r="AB504" i="16"/>
  <c r="AB505" i="16"/>
  <c r="AB506" i="16"/>
  <c r="AB507" i="16"/>
  <c r="AB508" i="16"/>
  <c r="AB509" i="16"/>
  <c r="AB510" i="16"/>
  <c r="AB511" i="16"/>
  <c r="E52" i="3"/>
  <c r="F19" i="3"/>
  <c r="G19" i="3" s="1"/>
  <c r="G52" i="3" s="1"/>
  <c r="C4" i="10" l="1"/>
  <c r="C4" i="12"/>
  <c r="C4" i="9"/>
  <c r="C4" i="6"/>
  <c r="F52" i="3"/>
  <c r="H19" i="3"/>
  <c r="I19" i="3" l="1"/>
  <c r="H52" i="3"/>
  <c r="J19" i="3" l="1"/>
  <c r="I52" i="3"/>
  <c r="K19" i="3" l="1"/>
  <c r="J52" i="3"/>
  <c r="L19" i="3" l="1"/>
  <c r="K52" i="3"/>
  <c r="M19" i="3" l="1"/>
  <c r="L52" i="3"/>
  <c r="N19" i="3" l="1"/>
  <c r="M52" i="3"/>
  <c r="O19" i="3" l="1"/>
  <c r="O52" i="3" s="1"/>
  <c r="N52" i="3"/>
  <c r="C4" i="3" l="1"/>
  <c r="AD511" i="16"/>
  <c r="AC511" i="16"/>
  <c r="O511" i="16"/>
  <c r="K511" i="16"/>
  <c r="AD510" i="16"/>
  <c r="AC510" i="16"/>
  <c r="O510" i="16"/>
  <c r="K510" i="16"/>
  <c r="AD509" i="16"/>
  <c r="AC509" i="16"/>
  <c r="O509" i="16"/>
  <c r="K509" i="16"/>
  <c r="AD508" i="16"/>
  <c r="AC508" i="16"/>
  <c r="O508" i="16"/>
  <c r="K508" i="16"/>
  <c r="AD507" i="16"/>
  <c r="AC507" i="16"/>
  <c r="O507" i="16"/>
  <c r="K507" i="16"/>
  <c r="AD506" i="16"/>
  <c r="AC506" i="16"/>
  <c r="O506" i="16"/>
  <c r="K506" i="16"/>
  <c r="AD505" i="16"/>
  <c r="AC505" i="16"/>
  <c r="O505" i="16"/>
  <c r="K505" i="16"/>
  <c r="AD504" i="16"/>
  <c r="AC504" i="16"/>
  <c r="O504" i="16"/>
  <c r="K504" i="16"/>
  <c r="AD503" i="16"/>
  <c r="AC503" i="16"/>
  <c r="O503" i="16"/>
  <c r="K503" i="16"/>
  <c r="AD502" i="16"/>
  <c r="AC502" i="16"/>
  <c r="O502" i="16"/>
  <c r="K502" i="16"/>
  <c r="AD501" i="16"/>
  <c r="AC501" i="16"/>
  <c r="O501" i="16"/>
  <c r="K501" i="16"/>
  <c r="AD500" i="16"/>
  <c r="AC500" i="16"/>
  <c r="O500" i="16"/>
  <c r="K500" i="16"/>
  <c r="AD499" i="16"/>
  <c r="AC499" i="16"/>
  <c r="O499" i="16"/>
  <c r="K499" i="16"/>
  <c r="AD498" i="16"/>
  <c r="AC498" i="16"/>
  <c r="O498" i="16"/>
  <c r="K498" i="16"/>
  <c r="AD497" i="16"/>
  <c r="AC497" i="16"/>
  <c r="O497" i="16"/>
  <c r="K497" i="16"/>
  <c r="AD496" i="16"/>
  <c r="AC496" i="16"/>
  <c r="O496" i="16"/>
  <c r="K496" i="16"/>
  <c r="AD495" i="16"/>
  <c r="AC495" i="16"/>
  <c r="O495" i="16"/>
  <c r="K495" i="16"/>
  <c r="AD494" i="16"/>
  <c r="AC494" i="16"/>
  <c r="O494" i="16"/>
  <c r="K494" i="16"/>
  <c r="AD493" i="16"/>
  <c r="AC493" i="16"/>
  <c r="O493" i="16"/>
  <c r="K493" i="16"/>
  <c r="AD492" i="16"/>
  <c r="AC492" i="16"/>
  <c r="O492" i="16"/>
  <c r="K492" i="16"/>
  <c r="AD491" i="16"/>
  <c r="AC491" i="16"/>
  <c r="O491" i="16"/>
  <c r="K491" i="16"/>
  <c r="AD490" i="16"/>
  <c r="AC490" i="16"/>
  <c r="O490" i="16"/>
  <c r="K490" i="16"/>
  <c r="AD489" i="16"/>
  <c r="AC489" i="16"/>
  <c r="O489" i="16"/>
  <c r="K489" i="16"/>
  <c r="AD488" i="16"/>
  <c r="AC488" i="16"/>
  <c r="O488" i="16"/>
  <c r="K488" i="16"/>
  <c r="AD487" i="16"/>
  <c r="AC487" i="16"/>
  <c r="O487" i="16"/>
  <c r="K487" i="16"/>
  <c r="AD486" i="16"/>
  <c r="AC486" i="16"/>
  <c r="O486" i="16"/>
  <c r="K486" i="16"/>
  <c r="AD485" i="16"/>
  <c r="AC485" i="16"/>
  <c r="O485" i="16"/>
  <c r="K485" i="16"/>
  <c r="AD484" i="16"/>
  <c r="AC484" i="16"/>
  <c r="O484" i="16"/>
  <c r="K484" i="16"/>
  <c r="AD483" i="16"/>
  <c r="AC483" i="16"/>
  <c r="O483" i="16"/>
  <c r="K483" i="16"/>
  <c r="AD482" i="16"/>
  <c r="AC482" i="16"/>
  <c r="O482" i="16"/>
  <c r="K482" i="16"/>
  <c r="AD481" i="16"/>
  <c r="AC481" i="16"/>
  <c r="O481" i="16"/>
  <c r="K481" i="16"/>
  <c r="AD480" i="16"/>
  <c r="AC480" i="16"/>
  <c r="O480" i="16"/>
  <c r="K480" i="16"/>
  <c r="AD479" i="16"/>
  <c r="AC479" i="16"/>
  <c r="O479" i="16"/>
  <c r="K479" i="16"/>
  <c r="AD478" i="16"/>
  <c r="AC478" i="16"/>
  <c r="O478" i="16"/>
  <c r="K478" i="16"/>
  <c r="AD477" i="16"/>
  <c r="AC477" i="16"/>
  <c r="O477" i="16"/>
  <c r="K477" i="16"/>
  <c r="AD476" i="16"/>
  <c r="AC476" i="16"/>
  <c r="O476" i="16"/>
  <c r="K476" i="16"/>
  <c r="AD475" i="16"/>
  <c r="AC475" i="16"/>
  <c r="O475" i="16"/>
  <c r="K475" i="16"/>
  <c r="AD474" i="16"/>
  <c r="AC474" i="16"/>
  <c r="O474" i="16"/>
  <c r="K474" i="16"/>
  <c r="AD473" i="16"/>
  <c r="AC473" i="16"/>
  <c r="O473" i="16"/>
  <c r="K473" i="16"/>
  <c r="AD472" i="16"/>
  <c r="AC472" i="16"/>
  <c r="O472" i="16"/>
  <c r="K472" i="16"/>
  <c r="AD471" i="16"/>
  <c r="AC471" i="16"/>
  <c r="O471" i="16"/>
  <c r="K471" i="16"/>
  <c r="AD470" i="16"/>
  <c r="AC470" i="16"/>
  <c r="O470" i="16"/>
  <c r="K470" i="16"/>
  <c r="AD469" i="16"/>
  <c r="AC469" i="16"/>
  <c r="O469" i="16"/>
  <c r="K469" i="16"/>
  <c r="AD468" i="16"/>
  <c r="AC468" i="16"/>
  <c r="O468" i="16"/>
  <c r="K468" i="16"/>
  <c r="AD467" i="16"/>
  <c r="AC467" i="16"/>
  <c r="O467" i="16"/>
  <c r="K467" i="16"/>
  <c r="AD466" i="16"/>
  <c r="AC466" i="16"/>
  <c r="O466" i="16"/>
  <c r="K466" i="16"/>
  <c r="AD465" i="16"/>
  <c r="AC465" i="16"/>
  <c r="O465" i="16"/>
  <c r="K465" i="16"/>
  <c r="AD464" i="16"/>
  <c r="AC464" i="16"/>
  <c r="O464" i="16"/>
  <c r="K464" i="16"/>
  <c r="AD463" i="16"/>
  <c r="AC463" i="16"/>
  <c r="O463" i="16"/>
  <c r="K463" i="16"/>
  <c r="AD462" i="16"/>
  <c r="AC462" i="16"/>
  <c r="O462" i="16"/>
  <c r="K462" i="16"/>
  <c r="AD461" i="16"/>
  <c r="AC461" i="16"/>
  <c r="O461" i="16"/>
  <c r="K461" i="16"/>
  <c r="AD460" i="16"/>
  <c r="AC460" i="16"/>
  <c r="O460" i="16"/>
  <c r="K460" i="16"/>
  <c r="AD459" i="16"/>
  <c r="AC459" i="16"/>
  <c r="O459" i="16"/>
  <c r="K459" i="16"/>
  <c r="AD458" i="16"/>
  <c r="AC458" i="16"/>
  <c r="O458" i="16"/>
  <c r="K458" i="16"/>
  <c r="AD457" i="16"/>
  <c r="AC457" i="16"/>
  <c r="O457" i="16"/>
  <c r="K457" i="16"/>
  <c r="AD456" i="16"/>
  <c r="AC456" i="16"/>
  <c r="O456" i="16"/>
  <c r="K456" i="16"/>
  <c r="AD455" i="16"/>
  <c r="AC455" i="16"/>
  <c r="O455" i="16"/>
  <c r="K455" i="16"/>
  <c r="AD454" i="16"/>
  <c r="AC454" i="16"/>
  <c r="O454" i="16"/>
  <c r="K454" i="16"/>
  <c r="AD453" i="16"/>
  <c r="AC453" i="16"/>
  <c r="O453" i="16"/>
  <c r="K453" i="16"/>
  <c r="AD452" i="16"/>
  <c r="AC452" i="16"/>
  <c r="O452" i="16"/>
  <c r="K452" i="16"/>
  <c r="AD451" i="16"/>
  <c r="AC451" i="16"/>
  <c r="O451" i="16"/>
  <c r="K451" i="16"/>
  <c r="AD450" i="16"/>
  <c r="AC450" i="16"/>
  <c r="O450" i="16"/>
  <c r="K450" i="16"/>
  <c r="AD449" i="16"/>
  <c r="AC449" i="16"/>
  <c r="O449" i="16"/>
  <c r="K449" i="16"/>
  <c r="AD448" i="16"/>
  <c r="AC448" i="16"/>
  <c r="O448" i="16"/>
  <c r="K448" i="16"/>
  <c r="AD447" i="16"/>
  <c r="AC447" i="16"/>
  <c r="O447" i="16"/>
  <c r="K447" i="16"/>
  <c r="AD446" i="16"/>
  <c r="AC446" i="16"/>
  <c r="O446" i="16"/>
  <c r="K446" i="16"/>
  <c r="AD445" i="16"/>
  <c r="AC445" i="16"/>
  <c r="O445" i="16"/>
  <c r="K445" i="16"/>
  <c r="AD444" i="16"/>
  <c r="AC444" i="16"/>
  <c r="O444" i="16"/>
  <c r="K444" i="16"/>
  <c r="AD443" i="16"/>
  <c r="AC443" i="16"/>
  <c r="O443" i="16"/>
  <c r="K443" i="16"/>
  <c r="AD442" i="16"/>
  <c r="AC442" i="16"/>
  <c r="O442" i="16"/>
  <c r="K442" i="16"/>
  <c r="AD441" i="16"/>
  <c r="AC441" i="16"/>
  <c r="O441" i="16"/>
  <c r="K441" i="16"/>
  <c r="AD440" i="16"/>
  <c r="AC440" i="16"/>
  <c r="O440" i="16"/>
  <c r="K440" i="16"/>
  <c r="AD439" i="16"/>
  <c r="AC439" i="16"/>
  <c r="O439" i="16"/>
  <c r="K439" i="16"/>
  <c r="AD438" i="16"/>
  <c r="AC438" i="16"/>
  <c r="O438" i="16"/>
  <c r="K438" i="16"/>
  <c r="AD437" i="16"/>
  <c r="AC437" i="16"/>
  <c r="O437" i="16"/>
  <c r="K437" i="16"/>
  <c r="AD436" i="16"/>
  <c r="AC436" i="16"/>
  <c r="O436" i="16"/>
  <c r="K436" i="16"/>
  <c r="AD435" i="16"/>
  <c r="AC435" i="16"/>
  <c r="O435" i="16"/>
  <c r="K435" i="16"/>
  <c r="AD434" i="16"/>
  <c r="AC434" i="16"/>
  <c r="O434" i="16"/>
  <c r="K434" i="16"/>
  <c r="AD433" i="16"/>
  <c r="AC433" i="16"/>
  <c r="O433" i="16"/>
  <c r="K433" i="16"/>
  <c r="AD432" i="16"/>
  <c r="AC432" i="16"/>
  <c r="O432" i="16"/>
  <c r="K432" i="16"/>
  <c r="AD431" i="16"/>
  <c r="AC431" i="16"/>
  <c r="O431" i="16"/>
  <c r="K431" i="16"/>
  <c r="AD430" i="16"/>
  <c r="AC430" i="16"/>
  <c r="O430" i="16"/>
  <c r="K430" i="16"/>
  <c r="AD429" i="16"/>
  <c r="AC429" i="16"/>
  <c r="O429" i="16"/>
  <c r="K429" i="16"/>
  <c r="AD428" i="16"/>
  <c r="AC428" i="16"/>
  <c r="O428" i="16"/>
  <c r="K428" i="16"/>
  <c r="AD427" i="16"/>
  <c r="AC427" i="16"/>
  <c r="O427" i="16"/>
  <c r="K427" i="16"/>
  <c r="AD426" i="16"/>
  <c r="AC426" i="16"/>
  <c r="O426" i="16"/>
  <c r="K426" i="16"/>
  <c r="AD425" i="16"/>
  <c r="AC425" i="16"/>
  <c r="O425" i="16"/>
  <c r="K425" i="16"/>
  <c r="AD424" i="16"/>
  <c r="AC424" i="16"/>
  <c r="O424" i="16"/>
  <c r="K424" i="16"/>
  <c r="AD423" i="16"/>
  <c r="AC423" i="16"/>
  <c r="O423" i="16"/>
  <c r="K423" i="16"/>
  <c r="AD422" i="16"/>
  <c r="AC422" i="16"/>
  <c r="O422" i="16"/>
  <c r="K422" i="16"/>
  <c r="AD421" i="16"/>
  <c r="AC421" i="16"/>
  <c r="O421" i="16"/>
  <c r="K421" i="16"/>
  <c r="AD420" i="16"/>
  <c r="AC420" i="16"/>
  <c r="O420" i="16"/>
  <c r="K420" i="16"/>
  <c r="AD419" i="16"/>
  <c r="AC419" i="16"/>
  <c r="O419" i="16"/>
  <c r="K419" i="16"/>
  <c r="AD418" i="16"/>
  <c r="AC418" i="16"/>
  <c r="O418" i="16"/>
  <c r="K418" i="16"/>
  <c r="AD417" i="16"/>
  <c r="AC417" i="16"/>
  <c r="O417" i="16"/>
  <c r="K417" i="16"/>
  <c r="AD416" i="16"/>
  <c r="AC416" i="16"/>
  <c r="O416" i="16"/>
  <c r="K416" i="16"/>
  <c r="AD415" i="16"/>
  <c r="AC415" i="16"/>
  <c r="O415" i="16"/>
  <c r="K415" i="16"/>
  <c r="AD414" i="16"/>
  <c r="AC414" i="16"/>
  <c r="O414" i="16"/>
  <c r="K414" i="16"/>
  <c r="AD413" i="16"/>
  <c r="AC413" i="16"/>
  <c r="O413" i="16"/>
  <c r="K413" i="16"/>
  <c r="AD412" i="16"/>
  <c r="AC412" i="16"/>
  <c r="O412" i="16"/>
  <c r="K412" i="16"/>
  <c r="AD411" i="16"/>
  <c r="AC411" i="16"/>
  <c r="O411" i="16"/>
  <c r="K411" i="16"/>
  <c r="AD410" i="16"/>
  <c r="AC410" i="16"/>
  <c r="O410" i="16"/>
  <c r="K410" i="16"/>
  <c r="AD409" i="16"/>
  <c r="AC409" i="16"/>
  <c r="O409" i="16"/>
  <c r="K409" i="16"/>
  <c r="AD408" i="16"/>
  <c r="AC408" i="16"/>
  <c r="O408" i="16"/>
  <c r="K408" i="16"/>
  <c r="AD407" i="16"/>
  <c r="AC407" i="16"/>
  <c r="O407" i="16"/>
  <c r="K407" i="16"/>
  <c r="AD406" i="16"/>
  <c r="AC406" i="16"/>
  <c r="O406" i="16"/>
  <c r="K406" i="16"/>
  <c r="AD405" i="16"/>
  <c r="AC405" i="16"/>
  <c r="O405" i="16"/>
  <c r="K405" i="16"/>
  <c r="AD404" i="16"/>
  <c r="AC404" i="16"/>
  <c r="O404" i="16"/>
  <c r="K404" i="16"/>
  <c r="AD403" i="16"/>
  <c r="AC403" i="16"/>
  <c r="O403" i="16"/>
  <c r="K403" i="16"/>
  <c r="AD402" i="16"/>
  <c r="AC402" i="16"/>
  <c r="O402" i="16"/>
  <c r="K402" i="16"/>
  <c r="AD401" i="16"/>
  <c r="AC401" i="16"/>
  <c r="O401" i="16"/>
  <c r="K401" i="16"/>
  <c r="AD400" i="16"/>
  <c r="AC400" i="16"/>
  <c r="O400" i="16"/>
  <c r="K400" i="16"/>
  <c r="AD399" i="16"/>
  <c r="AC399" i="16"/>
  <c r="O399" i="16"/>
  <c r="K399" i="16"/>
  <c r="AD398" i="16"/>
  <c r="AC398" i="16"/>
  <c r="O398" i="16"/>
  <c r="K398" i="16"/>
  <c r="AD397" i="16"/>
  <c r="AC397" i="16"/>
  <c r="O397" i="16"/>
  <c r="K397" i="16"/>
  <c r="AD396" i="16"/>
  <c r="AC396" i="16"/>
  <c r="O396" i="16"/>
  <c r="K396" i="16"/>
  <c r="AD395" i="16"/>
  <c r="AC395" i="16"/>
  <c r="O395" i="16"/>
  <c r="K395" i="16"/>
  <c r="AD394" i="16"/>
  <c r="AC394" i="16"/>
  <c r="O394" i="16"/>
  <c r="K394" i="16"/>
  <c r="AD393" i="16"/>
  <c r="AC393" i="16"/>
  <c r="O393" i="16"/>
  <c r="K393" i="16"/>
  <c r="AD392" i="16"/>
  <c r="AC392" i="16"/>
  <c r="O392" i="16"/>
  <c r="K392" i="16"/>
  <c r="AD391" i="16"/>
  <c r="AC391" i="16"/>
  <c r="O391" i="16"/>
  <c r="K391" i="16"/>
  <c r="AD390" i="16"/>
  <c r="AC390" i="16"/>
  <c r="O390" i="16"/>
  <c r="K390" i="16"/>
  <c r="AD389" i="16"/>
  <c r="AC389" i="16"/>
  <c r="O389" i="16"/>
  <c r="K389" i="16"/>
  <c r="AD388" i="16"/>
  <c r="AC388" i="16"/>
  <c r="O388" i="16"/>
  <c r="K388" i="16"/>
  <c r="AD387" i="16"/>
  <c r="AC387" i="16"/>
  <c r="O387" i="16"/>
  <c r="K387" i="16"/>
  <c r="AD386" i="16"/>
  <c r="AC386" i="16"/>
  <c r="O386" i="16"/>
  <c r="K386" i="16"/>
  <c r="AD385" i="16"/>
  <c r="AC385" i="16"/>
  <c r="O385" i="16"/>
  <c r="K385" i="16"/>
  <c r="AD384" i="16"/>
  <c r="AC384" i="16"/>
  <c r="O384" i="16"/>
  <c r="K384" i="16"/>
  <c r="AD383" i="16"/>
  <c r="AC383" i="16"/>
  <c r="O383" i="16"/>
  <c r="K383" i="16"/>
  <c r="AD382" i="16"/>
  <c r="AC382" i="16"/>
  <c r="O382" i="16"/>
  <c r="K382" i="16"/>
  <c r="AD381" i="16"/>
  <c r="AC381" i="16"/>
  <c r="O381" i="16"/>
  <c r="K381" i="16"/>
  <c r="AD380" i="16"/>
  <c r="AC380" i="16"/>
  <c r="O380" i="16"/>
  <c r="K380" i="16"/>
  <c r="AD379" i="16"/>
  <c r="AC379" i="16"/>
  <c r="O379" i="16"/>
  <c r="K379" i="16"/>
  <c r="AD378" i="16"/>
  <c r="AC378" i="16"/>
  <c r="O378" i="16"/>
  <c r="K378" i="16"/>
  <c r="AD377" i="16"/>
  <c r="AC377" i="16"/>
  <c r="O377" i="16"/>
  <c r="K377" i="16"/>
  <c r="AD376" i="16"/>
  <c r="AC376" i="16"/>
  <c r="O376" i="16"/>
  <c r="K376" i="16"/>
  <c r="AD375" i="16"/>
  <c r="AC375" i="16"/>
  <c r="O375" i="16"/>
  <c r="K375" i="16"/>
  <c r="AD374" i="16"/>
  <c r="AC374" i="16"/>
  <c r="O374" i="16"/>
  <c r="K374" i="16"/>
  <c r="AD373" i="16"/>
  <c r="AC373" i="16"/>
  <c r="O373" i="16"/>
  <c r="K373" i="16"/>
  <c r="AD372" i="16"/>
  <c r="AC372" i="16"/>
  <c r="O372" i="16"/>
  <c r="K372" i="16"/>
  <c r="AD371" i="16"/>
  <c r="AC371" i="16"/>
  <c r="O371" i="16"/>
  <c r="K371" i="16"/>
  <c r="AD370" i="16"/>
  <c r="AC370" i="16"/>
  <c r="O370" i="16"/>
  <c r="K370" i="16"/>
  <c r="AD369" i="16"/>
  <c r="AC369" i="16"/>
  <c r="O369" i="16"/>
  <c r="K369" i="16"/>
  <c r="AD368" i="16"/>
  <c r="AC368" i="16"/>
  <c r="O368" i="16"/>
  <c r="K368" i="16"/>
  <c r="AD367" i="16"/>
  <c r="AC367" i="16"/>
  <c r="O367" i="16"/>
  <c r="K367" i="16"/>
  <c r="AD366" i="16"/>
  <c r="AC366" i="16"/>
  <c r="O366" i="16"/>
  <c r="K366" i="16"/>
  <c r="AD365" i="16"/>
  <c r="AC365" i="16"/>
  <c r="O365" i="16"/>
  <c r="K365" i="16"/>
  <c r="AD364" i="16"/>
  <c r="AC364" i="16"/>
  <c r="O364" i="16"/>
  <c r="K364" i="16"/>
  <c r="AD363" i="16"/>
  <c r="AC363" i="16"/>
  <c r="O363" i="16"/>
  <c r="K363" i="16"/>
  <c r="AD362" i="16"/>
  <c r="AC362" i="16"/>
  <c r="O362" i="16"/>
  <c r="K362" i="16"/>
  <c r="AD361" i="16"/>
  <c r="AC361" i="16"/>
  <c r="O361" i="16"/>
  <c r="K361" i="16"/>
  <c r="AD360" i="16"/>
  <c r="AC360" i="16"/>
  <c r="O360" i="16"/>
  <c r="K360" i="16"/>
  <c r="AD359" i="16"/>
  <c r="AC359" i="16"/>
  <c r="O359" i="16"/>
  <c r="K359" i="16"/>
  <c r="AD358" i="16"/>
  <c r="AC358" i="16"/>
  <c r="O358" i="16"/>
  <c r="K358" i="16"/>
  <c r="AD357" i="16"/>
  <c r="AC357" i="16"/>
  <c r="O357" i="16"/>
  <c r="K357" i="16"/>
  <c r="AD356" i="16"/>
  <c r="AC356" i="16"/>
  <c r="O356" i="16"/>
  <c r="K356" i="16"/>
  <c r="AD355" i="16"/>
  <c r="AC355" i="16"/>
  <c r="O355" i="16"/>
  <c r="K355" i="16"/>
  <c r="AD354" i="16"/>
  <c r="AC354" i="16"/>
  <c r="O354" i="16"/>
  <c r="K354" i="16"/>
  <c r="AD353" i="16"/>
  <c r="AC353" i="16"/>
  <c r="O353" i="16"/>
  <c r="K353" i="16"/>
  <c r="AD352" i="16"/>
  <c r="AC352" i="16"/>
  <c r="O352" i="16"/>
  <c r="K352" i="16"/>
  <c r="AD351" i="16"/>
  <c r="AC351" i="16"/>
  <c r="O351" i="16"/>
  <c r="K351" i="16"/>
  <c r="AD350" i="16"/>
  <c r="AC350" i="16"/>
  <c r="O350" i="16"/>
  <c r="K350" i="16"/>
  <c r="AD349" i="16"/>
  <c r="AC349" i="16"/>
  <c r="O349" i="16"/>
  <c r="K349" i="16"/>
  <c r="AD348" i="16"/>
  <c r="AC348" i="16"/>
  <c r="O348" i="16"/>
  <c r="K348" i="16"/>
  <c r="AD347" i="16"/>
  <c r="AC347" i="16"/>
  <c r="O347" i="16"/>
  <c r="K347" i="16"/>
  <c r="AD346" i="16"/>
  <c r="AC346" i="16"/>
  <c r="O346" i="16"/>
  <c r="K346" i="16"/>
  <c r="AD345" i="16"/>
  <c r="AC345" i="16"/>
  <c r="O345" i="16"/>
  <c r="K345" i="16"/>
  <c r="AD344" i="16"/>
  <c r="AC344" i="16"/>
  <c r="O344" i="16"/>
  <c r="K344" i="16"/>
  <c r="AD343" i="16"/>
  <c r="AC343" i="16"/>
  <c r="O343" i="16"/>
  <c r="K343" i="16"/>
  <c r="AD342" i="16"/>
  <c r="AC342" i="16"/>
  <c r="O342" i="16"/>
  <c r="K342" i="16"/>
  <c r="AD341" i="16"/>
  <c r="AC341" i="16"/>
  <c r="O341" i="16"/>
  <c r="K341" i="16"/>
  <c r="AD340" i="16"/>
  <c r="AC340" i="16"/>
  <c r="O340" i="16"/>
  <c r="K340" i="16"/>
  <c r="AD339" i="16"/>
  <c r="AC339" i="16"/>
  <c r="O339" i="16"/>
  <c r="K339" i="16"/>
  <c r="AD338" i="16"/>
  <c r="AC338" i="16"/>
  <c r="O338" i="16"/>
  <c r="K338" i="16"/>
  <c r="AD337" i="16"/>
  <c r="AC337" i="16"/>
  <c r="O337" i="16"/>
  <c r="K337" i="16"/>
  <c r="AD336" i="16"/>
  <c r="AC336" i="16"/>
  <c r="O336" i="16"/>
  <c r="K336" i="16"/>
  <c r="AD335" i="16"/>
  <c r="AC335" i="16"/>
  <c r="O335" i="16"/>
  <c r="K335" i="16"/>
  <c r="AD334" i="16"/>
  <c r="AC334" i="16"/>
  <c r="O334" i="16"/>
  <c r="K334" i="16"/>
  <c r="AD333" i="16"/>
  <c r="AC333" i="16"/>
  <c r="O333" i="16"/>
  <c r="K333" i="16"/>
  <c r="AD332" i="16"/>
  <c r="AC332" i="16"/>
  <c r="O332" i="16"/>
  <c r="K332" i="16"/>
  <c r="AD331" i="16"/>
  <c r="AC331" i="16"/>
  <c r="O331" i="16"/>
  <c r="K331" i="16"/>
  <c r="AD330" i="16"/>
  <c r="AC330" i="16"/>
  <c r="O330" i="16"/>
  <c r="K330" i="16"/>
  <c r="AD329" i="16"/>
  <c r="AC329" i="16"/>
  <c r="O329" i="16"/>
  <c r="K329" i="16"/>
  <c r="AD328" i="16"/>
  <c r="AC328" i="16"/>
  <c r="O328" i="16"/>
  <c r="K328" i="16"/>
  <c r="AD327" i="16"/>
  <c r="AC327" i="16"/>
  <c r="O327" i="16"/>
  <c r="K327" i="16"/>
  <c r="AD326" i="16"/>
  <c r="AC326" i="16"/>
  <c r="O326" i="16"/>
  <c r="K326" i="16"/>
  <c r="AD325" i="16"/>
  <c r="AC325" i="16"/>
  <c r="O325" i="16"/>
  <c r="K325" i="16"/>
  <c r="AD324" i="16"/>
  <c r="AC324" i="16"/>
  <c r="O324" i="16"/>
  <c r="K324" i="16"/>
  <c r="AD323" i="16"/>
  <c r="AC323" i="16"/>
  <c r="O323" i="16"/>
  <c r="K323" i="16"/>
  <c r="AD322" i="16"/>
  <c r="AC322" i="16"/>
  <c r="O322" i="16"/>
  <c r="K322" i="16"/>
  <c r="AD321" i="16"/>
  <c r="AC321" i="16"/>
  <c r="O321" i="16"/>
  <c r="K321" i="16"/>
  <c r="AD320" i="16"/>
  <c r="AC320" i="16"/>
  <c r="O320" i="16"/>
  <c r="K320" i="16"/>
  <c r="AD319" i="16"/>
  <c r="AC319" i="16"/>
  <c r="O319" i="16"/>
  <c r="K319" i="16"/>
  <c r="AD318" i="16"/>
  <c r="AC318" i="16"/>
  <c r="O318" i="16"/>
  <c r="K318" i="16"/>
  <c r="AD317" i="16"/>
  <c r="AC317" i="16"/>
  <c r="O317" i="16"/>
  <c r="K317" i="16"/>
  <c r="AD316" i="16"/>
  <c r="AC316" i="16"/>
  <c r="O316" i="16"/>
  <c r="K316" i="16"/>
  <c r="AD315" i="16"/>
  <c r="AC315" i="16"/>
  <c r="O315" i="16"/>
  <c r="K315" i="16"/>
  <c r="AD314" i="16"/>
  <c r="AC314" i="16"/>
  <c r="O314" i="16"/>
  <c r="K314" i="16"/>
  <c r="AD313" i="16"/>
  <c r="AC313" i="16"/>
  <c r="O313" i="16"/>
  <c r="K313" i="16"/>
  <c r="AD312" i="16"/>
  <c r="AC312" i="16"/>
  <c r="O312" i="16"/>
  <c r="K312" i="16"/>
  <c r="AD311" i="16"/>
  <c r="AC311" i="16"/>
  <c r="O311" i="16"/>
  <c r="K311" i="16"/>
  <c r="AD310" i="16"/>
  <c r="AC310" i="16"/>
  <c r="O310" i="16"/>
  <c r="K310" i="16"/>
  <c r="AD309" i="16"/>
  <c r="AC309" i="16"/>
  <c r="O309" i="16"/>
  <c r="K309" i="16"/>
  <c r="AD308" i="16"/>
  <c r="AC308" i="16"/>
  <c r="O308" i="16"/>
  <c r="K308" i="16"/>
  <c r="AD307" i="16"/>
  <c r="AC307" i="16"/>
  <c r="O307" i="16"/>
  <c r="K307" i="16"/>
  <c r="AD306" i="16"/>
  <c r="AC306" i="16"/>
  <c r="O306" i="16"/>
  <c r="K306" i="16"/>
  <c r="AD305" i="16"/>
  <c r="AC305" i="16"/>
  <c r="O305" i="16"/>
  <c r="K305" i="16"/>
  <c r="AD304" i="16"/>
  <c r="AC304" i="16"/>
  <c r="O304" i="16"/>
  <c r="K304" i="16"/>
  <c r="AD303" i="16"/>
  <c r="AC303" i="16"/>
  <c r="O303" i="16"/>
  <c r="K303" i="16"/>
  <c r="AD302" i="16"/>
  <c r="AC302" i="16"/>
  <c r="O302" i="16"/>
  <c r="K302" i="16"/>
  <c r="AD301" i="16"/>
  <c r="AC301" i="16"/>
  <c r="O301" i="16"/>
  <c r="K301" i="16"/>
  <c r="AD300" i="16"/>
  <c r="AC300" i="16"/>
  <c r="O300" i="16"/>
  <c r="K300" i="16"/>
  <c r="AD299" i="16"/>
  <c r="AC299" i="16"/>
  <c r="O299" i="16"/>
  <c r="K299" i="16"/>
  <c r="AD298" i="16"/>
  <c r="AC298" i="16"/>
  <c r="O298" i="16"/>
  <c r="K298" i="16"/>
  <c r="AD297" i="16"/>
  <c r="AC297" i="16"/>
  <c r="O297" i="16"/>
  <c r="K297" i="16"/>
  <c r="AD296" i="16"/>
  <c r="AC296" i="16"/>
  <c r="O296" i="16"/>
  <c r="K296" i="16"/>
  <c r="AD295" i="16"/>
  <c r="AC295" i="16"/>
  <c r="O295" i="16"/>
  <c r="K295" i="16"/>
  <c r="AD294" i="16"/>
  <c r="AC294" i="16"/>
  <c r="O294" i="16"/>
  <c r="K294" i="16"/>
  <c r="AD293" i="16"/>
  <c r="AC293" i="16"/>
  <c r="O293" i="16"/>
  <c r="K293" i="16"/>
  <c r="AD292" i="16"/>
  <c r="AC292" i="16"/>
  <c r="O292" i="16"/>
  <c r="K292" i="16"/>
  <c r="AD291" i="16"/>
  <c r="AC291" i="16"/>
  <c r="O291" i="16"/>
  <c r="K291" i="16"/>
  <c r="AD290" i="16"/>
  <c r="AC290" i="16"/>
  <c r="O290" i="16"/>
  <c r="K290" i="16"/>
  <c r="AD289" i="16"/>
  <c r="AC289" i="16"/>
  <c r="O289" i="16"/>
  <c r="K289" i="16"/>
  <c r="AD288" i="16"/>
  <c r="AC288" i="16"/>
  <c r="O288" i="16"/>
  <c r="K288" i="16"/>
  <c r="AD287" i="16"/>
  <c r="AC287" i="16"/>
  <c r="O287" i="16"/>
  <c r="K287" i="16"/>
  <c r="AD286" i="16"/>
  <c r="AC286" i="16"/>
  <c r="O286" i="16"/>
  <c r="K286" i="16"/>
  <c r="AD285" i="16"/>
  <c r="AC285" i="16"/>
  <c r="O285" i="16"/>
  <c r="K285" i="16"/>
  <c r="AD284" i="16"/>
  <c r="AC284" i="16"/>
  <c r="O284" i="16"/>
  <c r="K284" i="16"/>
  <c r="AD283" i="16"/>
  <c r="AC283" i="16"/>
  <c r="O283" i="16"/>
  <c r="K283" i="16"/>
  <c r="AD282" i="16"/>
  <c r="AC282" i="16"/>
  <c r="O282" i="16"/>
  <c r="K282" i="16"/>
  <c r="AD281" i="16"/>
  <c r="AC281" i="16"/>
  <c r="O281" i="16"/>
  <c r="K281" i="16"/>
  <c r="AD280" i="16"/>
  <c r="AC280" i="16"/>
  <c r="O280" i="16"/>
  <c r="K280" i="16"/>
  <c r="AD279" i="16"/>
  <c r="AC279" i="16"/>
  <c r="O279" i="16"/>
  <c r="K279" i="16"/>
  <c r="AD278" i="16"/>
  <c r="AC278" i="16"/>
  <c r="O278" i="16"/>
  <c r="K278" i="16"/>
  <c r="AD277" i="16"/>
  <c r="AC277" i="16"/>
  <c r="O277" i="16"/>
  <c r="K277" i="16"/>
  <c r="AD276" i="16"/>
  <c r="AC276" i="16"/>
  <c r="O276" i="16"/>
  <c r="K276" i="16"/>
  <c r="AD275" i="16"/>
  <c r="AC275" i="16"/>
  <c r="O275" i="16"/>
  <c r="K275" i="16"/>
  <c r="AD274" i="16"/>
  <c r="AC274" i="16"/>
  <c r="O274" i="16"/>
  <c r="K274" i="16"/>
  <c r="AD273" i="16"/>
  <c r="AC273" i="16"/>
  <c r="O273" i="16"/>
  <c r="K273" i="16"/>
  <c r="AD272" i="16"/>
  <c r="AC272" i="16"/>
  <c r="O272" i="16"/>
  <c r="K272" i="16"/>
  <c r="AD271" i="16"/>
  <c r="AC271" i="16"/>
  <c r="O271" i="16"/>
  <c r="K271" i="16"/>
  <c r="AD270" i="16"/>
  <c r="AC270" i="16"/>
  <c r="O270" i="16"/>
  <c r="K270" i="16"/>
  <c r="AD269" i="16"/>
  <c r="AC269" i="16"/>
  <c r="O269" i="16"/>
  <c r="K269" i="16"/>
  <c r="AD268" i="16"/>
  <c r="AC268" i="16"/>
  <c r="O268" i="16"/>
  <c r="K268" i="16"/>
  <c r="AD267" i="16"/>
  <c r="AC267" i="16"/>
  <c r="O267" i="16"/>
  <c r="K267" i="16"/>
  <c r="AD266" i="16"/>
  <c r="AC266" i="16"/>
  <c r="O266" i="16"/>
  <c r="K266" i="16"/>
  <c r="AD265" i="16"/>
  <c r="AC265" i="16"/>
  <c r="O265" i="16"/>
  <c r="K265" i="16"/>
  <c r="AD264" i="16"/>
  <c r="AC264" i="16"/>
  <c r="O264" i="16"/>
  <c r="K264" i="16"/>
  <c r="AD263" i="16"/>
  <c r="AC263" i="16"/>
  <c r="O263" i="16"/>
  <c r="K263" i="16"/>
  <c r="AD262" i="16"/>
  <c r="AC262" i="16"/>
  <c r="O262" i="16"/>
  <c r="K262" i="16"/>
  <c r="AD261" i="16"/>
  <c r="AC261" i="16"/>
  <c r="O261" i="16"/>
  <c r="K261" i="16"/>
  <c r="AD260" i="16"/>
  <c r="AC260" i="16"/>
  <c r="O260" i="16"/>
  <c r="K260" i="16"/>
  <c r="AD259" i="16"/>
  <c r="AC259" i="16"/>
  <c r="O259" i="16"/>
  <c r="K259" i="16"/>
  <c r="AD258" i="16"/>
  <c r="AC258" i="16"/>
  <c r="O258" i="16"/>
  <c r="K258" i="16"/>
  <c r="AD257" i="16"/>
  <c r="AC257" i="16"/>
  <c r="O257" i="16"/>
  <c r="K257" i="16"/>
  <c r="AD256" i="16"/>
  <c r="AC256" i="16"/>
  <c r="O256" i="16"/>
  <c r="K256" i="16"/>
  <c r="AD255" i="16"/>
  <c r="AC255" i="16"/>
  <c r="O255" i="16"/>
  <c r="K255" i="16"/>
  <c r="AD254" i="16"/>
  <c r="AC254" i="16"/>
  <c r="O254" i="16"/>
  <c r="K254" i="16"/>
  <c r="AD253" i="16"/>
  <c r="AC253" i="16"/>
  <c r="O253" i="16"/>
  <c r="K253" i="16"/>
  <c r="AD252" i="16"/>
  <c r="AC252" i="16"/>
  <c r="O252" i="16"/>
  <c r="K252" i="16"/>
  <c r="AD251" i="16"/>
  <c r="AC251" i="16"/>
  <c r="O251" i="16"/>
  <c r="K251" i="16"/>
  <c r="AD250" i="16"/>
  <c r="AC250" i="16"/>
  <c r="O250" i="16"/>
  <c r="K250" i="16"/>
  <c r="AD249" i="16"/>
  <c r="AC249" i="16"/>
  <c r="O249" i="16"/>
  <c r="K249" i="16"/>
  <c r="AD248" i="16"/>
  <c r="AC248" i="16"/>
  <c r="O248" i="16"/>
  <c r="K248" i="16"/>
  <c r="AD247" i="16"/>
  <c r="AC247" i="16"/>
  <c r="O247" i="16"/>
  <c r="K247" i="16"/>
  <c r="AD246" i="16"/>
  <c r="AC246" i="16"/>
  <c r="O246" i="16"/>
  <c r="K246" i="16"/>
  <c r="AD245" i="16"/>
  <c r="AC245" i="16"/>
  <c r="O245" i="16"/>
  <c r="K245" i="16"/>
  <c r="AD244" i="16"/>
  <c r="AC244" i="16"/>
  <c r="O244" i="16"/>
  <c r="K244" i="16"/>
  <c r="AD243" i="16"/>
  <c r="AC243" i="16"/>
  <c r="O243" i="16"/>
  <c r="K243" i="16"/>
  <c r="AD242" i="16"/>
  <c r="AC242" i="16"/>
  <c r="O242" i="16"/>
  <c r="K242" i="16"/>
  <c r="AD241" i="16"/>
  <c r="AC241" i="16"/>
  <c r="O241" i="16"/>
  <c r="K241" i="16"/>
  <c r="AD240" i="16"/>
  <c r="AC240" i="16"/>
  <c r="O240" i="16"/>
  <c r="K240" i="16"/>
  <c r="AD239" i="16"/>
  <c r="AC239" i="16"/>
  <c r="O239" i="16"/>
  <c r="K239" i="16"/>
  <c r="AD238" i="16"/>
  <c r="AC238" i="16"/>
  <c r="O238" i="16"/>
  <c r="K238" i="16"/>
  <c r="AD237" i="16"/>
  <c r="AC237" i="16"/>
  <c r="O237" i="16"/>
  <c r="K237" i="16"/>
  <c r="AD236" i="16"/>
  <c r="AC236" i="16"/>
  <c r="O236" i="16"/>
  <c r="K236" i="16"/>
  <c r="AD235" i="16"/>
  <c r="AC235" i="16"/>
  <c r="O235" i="16"/>
  <c r="K235" i="16"/>
  <c r="AD234" i="16"/>
  <c r="AC234" i="16"/>
  <c r="O234" i="16"/>
  <c r="K234" i="16"/>
  <c r="AD233" i="16"/>
  <c r="AC233" i="16"/>
  <c r="O233" i="16"/>
  <c r="K233" i="16"/>
  <c r="AD232" i="16"/>
  <c r="AC232" i="16"/>
  <c r="O232" i="16"/>
  <c r="K232" i="16"/>
  <c r="AD231" i="16"/>
  <c r="AC231" i="16"/>
  <c r="O231" i="16"/>
  <c r="K231" i="16"/>
  <c r="AD230" i="16"/>
  <c r="AC230" i="16"/>
  <c r="O230" i="16"/>
  <c r="K230" i="16"/>
  <c r="AD229" i="16"/>
  <c r="AC229" i="16"/>
  <c r="O229" i="16"/>
  <c r="K229" i="16"/>
  <c r="AD228" i="16"/>
  <c r="AC228" i="16"/>
  <c r="O228" i="16"/>
  <c r="K228" i="16"/>
  <c r="AD227" i="16"/>
  <c r="AC227" i="16"/>
  <c r="O227" i="16"/>
  <c r="K227" i="16"/>
  <c r="AD226" i="16"/>
  <c r="AC226" i="16"/>
  <c r="O226" i="16"/>
  <c r="K226" i="16"/>
  <c r="AD225" i="16"/>
  <c r="AC225" i="16"/>
  <c r="O225" i="16"/>
  <c r="K225" i="16"/>
  <c r="AD224" i="16"/>
  <c r="AC224" i="16"/>
  <c r="O224" i="16"/>
  <c r="K224" i="16"/>
  <c r="AD223" i="16"/>
  <c r="AC223" i="16"/>
  <c r="O223" i="16"/>
  <c r="K223" i="16"/>
  <c r="AD222" i="16"/>
  <c r="AC222" i="16"/>
  <c r="O222" i="16"/>
  <c r="K222" i="16"/>
  <c r="AD221" i="16"/>
  <c r="AC221" i="16"/>
  <c r="O221" i="16"/>
  <c r="K221" i="16"/>
  <c r="AD220" i="16"/>
  <c r="AC220" i="16"/>
  <c r="O220" i="16"/>
  <c r="K220" i="16"/>
  <c r="AD219" i="16"/>
  <c r="AC219" i="16"/>
  <c r="O219" i="16"/>
  <c r="K219" i="16"/>
  <c r="AD218" i="16"/>
  <c r="AC218" i="16"/>
  <c r="O218" i="16"/>
  <c r="K218" i="16"/>
  <c r="AD217" i="16"/>
  <c r="AC217" i="16"/>
  <c r="O217" i="16"/>
  <c r="K217" i="16"/>
  <c r="AD216" i="16"/>
  <c r="AC216" i="16"/>
  <c r="O216" i="16"/>
  <c r="K216" i="16"/>
  <c r="AD215" i="16"/>
  <c r="AC215" i="16"/>
  <c r="O215" i="16"/>
  <c r="K215" i="16"/>
  <c r="AD214" i="16"/>
  <c r="AC214" i="16"/>
  <c r="O214" i="16"/>
  <c r="K214" i="16"/>
  <c r="AD213" i="16"/>
  <c r="AC213" i="16"/>
  <c r="O213" i="16"/>
  <c r="K213" i="16"/>
  <c r="AD212" i="16"/>
  <c r="AC212" i="16"/>
  <c r="O212" i="16"/>
  <c r="K212" i="16"/>
  <c r="AD211" i="16"/>
  <c r="AC211" i="16"/>
  <c r="O211" i="16"/>
  <c r="K211" i="16"/>
  <c r="AD210" i="16"/>
  <c r="AC210" i="16"/>
  <c r="O210" i="16"/>
  <c r="K210" i="16"/>
  <c r="AD209" i="16"/>
  <c r="AC209" i="16"/>
  <c r="O209" i="16"/>
  <c r="K209" i="16"/>
  <c r="AD208" i="16"/>
  <c r="AC208" i="16"/>
  <c r="O208" i="16"/>
  <c r="K208" i="16"/>
  <c r="AD207" i="16"/>
  <c r="AC207" i="16"/>
  <c r="O207" i="16"/>
  <c r="K207" i="16"/>
  <c r="AD206" i="16"/>
  <c r="AC206" i="16"/>
  <c r="O206" i="16"/>
  <c r="K206" i="16"/>
  <c r="AD205" i="16"/>
  <c r="AC205" i="16"/>
  <c r="O205" i="16"/>
  <c r="K205" i="16"/>
  <c r="AD204" i="16"/>
  <c r="AC204" i="16"/>
  <c r="O204" i="16"/>
  <c r="K204" i="16"/>
  <c r="AD203" i="16"/>
  <c r="AC203" i="16"/>
  <c r="O203" i="16"/>
  <c r="K203" i="16"/>
  <c r="AD202" i="16"/>
  <c r="AC202" i="16"/>
  <c r="O202" i="16"/>
  <c r="K202" i="16"/>
  <c r="AD201" i="16"/>
  <c r="AC201" i="16"/>
  <c r="O201" i="16"/>
  <c r="K201" i="16"/>
  <c r="AD200" i="16"/>
  <c r="AC200" i="16"/>
  <c r="O200" i="16"/>
  <c r="K200" i="16"/>
  <c r="AD199" i="16"/>
  <c r="AC199" i="16"/>
  <c r="O199" i="16"/>
  <c r="K199" i="16"/>
  <c r="AD198" i="16"/>
  <c r="AC198" i="16"/>
  <c r="O198" i="16"/>
  <c r="K198" i="16"/>
  <c r="AD197" i="16"/>
  <c r="AC197" i="16"/>
  <c r="O197" i="16"/>
  <c r="K197" i="16"/>
  <c r="AD196" i="16"/>
  <c r="AC196" i="16"/>
  <c r="O196" i="16"/>
  <c r="K196" i="16"/>
  <c r="AD195" i="16"/>
  <c r="AC195" i="16"/>
  <c r="O195" i="16"/>
  <c r="K195" i="16"/>
  <c r="AD194" i="16"/>
  <c r="AC194" i="16"/>
  <c r="O194" i="16"/>
  <c r="K194" i="16"/>
  <c r="AD193" i="16"/>
  <c r="AC193" i="16"/>
  <c r="O193" i="16"/>
  <c r="K193" i="16"/>
  <c r="AD192" i="16"/>
  <c r="AC192" i="16"/>
  <c r="O192" i="16"/>
  <c r="K192" i="16"/>
  <c r="AD191" i="16"/>
  <c r="AC191" i="16"/>
  <c r="O191" i="16"/>
  <c r="K191" i="16"/>
  <c r="AD190" i="16"/>
  <c r="AC190" i="16"/>
  <c r="O190" i="16"/>
  <c r="K190" i="16"/>
  <c r="AD189" i="16"/>
  <c r="AC189" i="16"/>
  <c r="O189" i="16"/>
  <c r="K189" i="16"/>
  <c r="AD188" i="16"/>
  <c r="AC188" i="16"/>
  <c r="O188" i="16"/>
  <c r="K188" i="16"/>
  <c r="AD187" i="16"/>
  <c r="AC187" i="16"/>
  <c r="O187" i="16"/>
  <c r="K187" i="16"/>
  <c r="AD186" i="16"/>
  <c r="AC186" i="16"/>
  <c r="O186" i="16"/>
  <c r="K186" i="16"/>
  <c r="AD185" i="16"/>
  <c r="AC185" i="16"/>
  <c r="O185" i="16"/>
  <c r="K185" i="16"/>
  <c r="AD184" i="16"/>
  <c r="AC184" i="16"/>
  <c r="O184" i="16"/>
  <c r="K184" i="16"/>
  <c r="AD183" i="16"/>
  <c r="AC183" i="16"/>
  <c r="O183" i="16"/>
  <c r="K183" i="16"/>
  <c r="AD182" i="16"/>
  <c r="AC182" i="16"/>
  <c r="O182" i="16"/>
  <c r="K182" i="16"/>
  <c r="AD181" i="16"/>
  <c r="AC181" i="16"/>
  <c r="O181" i="16"/>
  <c r="K181" i="16"/>
  <c r="AD180" i="16"/>
  <c r="AC180" i="16"/>
  <c r="O180" i="16"/>
  <c r="K180" i="16"/>
  <c r="AD179" i="16"/>
  <c r="AC179" i="16"/>
  <c r="O179" i="16"/>
  <c r="K179" i="16"/>
  <c r="AD178" i="16"/>
  <c r="AC178" i="16"/>
  <c r="O178" i="16"/>
  <c r="K178" i="16"/>
  <c r="AD177" i="16"/>
  <c r="AC177" i="16"/>
  <c r="O177" i="16"/>
  <c r="K177" i="16"/>
  <c r="AD176" i="16"/>
  <c r="AC176" i="16"/>
  <c r="O176" i="16"/>
  <c r="K176" i="16"/>
  <c r="AD175" i="16"/>
  <c r="AC175" i="16"/>
  <c r="O175" i="16"/>
  <c r="K175" i="16"/>
  <c r="AD174" i="16"/>
  <c r="AC174" i="16"/>
  <c r="O174" i="16"/>
  <c r="K174" i="16"/>
  <c r="AD173" i="16"/>
  <c r="AC173" i="16"/>
  <c r="O173" i="16"/>
  <c r="K173" i="16"/>
  <c r="AD172" i="16"/>
  <c r="AC172" i="16"/>
  <c r="O172" i="16"/>
  <c r="K172" i="16"/>
  <c r="AD171" i="16"/>
  <c r="AC171" i="16"/>
  <c r="O171" i="16"/>
  <c r="K171" i="16"/>
  <c r="AD170" i="16"/>
  <c r="AC170" i="16"/>
  <c r="O170" i="16"/>
  <c r="K170" i="16"/>
  <c r="AD169" i="16"/>
  <c r="AC169" i="16"/>
  <c r="O169" i="16"/>
  <c r="K169" i="16"/>
  <c r="AD168" i="16"/>
  <c r="AC168" i="16"/>
  <c r="O168" i="16"/>
  <c r="K168" i="16"/>
  <c r="AD167" i="16"/>
  <c r="AC167" i="16"/>
  <c r="O167" i="16"/>
  <c r="K167" i="16"/>
  <c r="AD166" i="16"/>
  <c r="AC166" i="16"/>
  <c r="O166" i="16"/>
  <c r="K166" i="16"/>
  <c r="AD165" i="16"/>
  <c r="AC165" i="16"/>
  <c r="O165" i="16"/>
  <c r="K165" i="16"/>
  <c r="AD164" i="16"/>
  <c r="AC164" i="16"/>
  <c r="O164" i="16"/>
  <c r="K164" i="16"/>
  <c r="AD163" i="16"/>
  <c r="AC163" i="16"/>
  <c r="O163" i="16"/>
  <c r="K163" i="16"/>
  <c r="AD162" i="16"/>
  <c r="AC162" i="16"/>
  <c r="O162" i="16"/>
  <c r="K162" i="16"/>
  <c r="AD161" i="16"/>
  <c r="AC161" i="16"/>
  <c r="O161" i="16"/>
  <c r="K161" i="16"/>
  <c r="AD160" i="16"/>
  <c r="AC160" i="16"/>
  <c r="O160" i="16"/>
  <c r="K160" i="16"/>
  <c r="AD159" i="16"/>
  <c r="AC159" i="16"/>
  <c r="O159" i="16"/>
  <c r="K159" i="16"/>
  <c r="AD158" i="16"/>
  <c r="AC158" i="16"/>
  <c r="O158" i="16"/>
  <c r="K158" i="16"/>
  <c r="AD157" i="16"/>
  <c r="AC157" i="16"/>
  <c r="O157" i="16"/>
  <c r="K157" i="16"/>
  <c r="AD156" i="16"/>
  <c r="AC156" i="16"/>
  <c r="O156" i="16"/>
  <c r="K156" i="16"/>
  <c r="AD155" i="16"/>
  <c r="AC155" i="16"/>
  <c r="O155" i="16"/>
  <c r="K155" i="16"/>
  <c r="AD154" i="16"/>
  <c r="AC154" i="16"/>
  <c r="O154" i="16"/>
  <c r="K154" i="16"/>
  <c r="AD153" i="16"/>
  <c r="AC153" i="16"/>
  <c r="O153" i="16"/>
  <c r="K153" i="16"/>
  <c r="AD152" i="16"/>
  <c r="AC152" i="16"/>
  <c r="O152" i="16"/>
  <c r="K152" i="16"/>
  <c r="AD151" i="16"/>
  <c r="AC151" i="16"/>
  <c r="O151" i="16"/>
  <c r="K151" i="16"/>
  <c r="AD150" i="16"/>
  <c r="AC150" i="16"/>
  <c r="O150" i="16"/>
  <c r="K150" i="16"/>
  <c r="AD149" i="16"/>
  <c r="AC149" i="16"/>
  <c r="O149" i="16"/>
  <c r="K149" i="16"/>
  <c r="AD148" i="16"/>
  <c r="AC148" i="16"/>
  <c r="O148" i="16"/>
  <c r="K148" i="16"/>
  <c r="AD147" i="16"/>
  <c r="AC147" i="16"/>
  <c r="O147" i="16"/>
  <c r="K147" i="16"/>
  <c r="AD146" i="16"/>
  <c r="AC146" i="16"/>
  <c r="O146" i="16"/>
  <c r="K146" i="16"/>
  <c r="AD145" i="16"/>
  <c r="AC145" i="16"/>
  <c r="O145" i="16"/>
  <c r="K145" i="16"/>
  <c r="AD144" i="16"/>
  <c r="AC144" i="16"/>
  <c r="O144" i="16"/>
  <c r="K144" i="16"/>
  <c r="AD143" i="16"/>
  <c r="AC143" i="16"/>
  <c r="O143" i="16"/>
  <c r="K143" i="16"/>
  <c r="AD142" i="16"/>
  <c r="AC142" i="16"/>
  <c r="O142" i="16"/>
  <c r="K142" i="16"/>
  <c r="AD141" i="16"/>
  <c r="AC141" i="16"/>
  <c r="O141" i="16"/>
  <c r="K141" i="16"/>
  <c r="AD140" i="16"/>
  <c r="AC140" i="16"/>
  <c r="O140" i="16"/>
  <c r="K140" i="16"/>
  <c r="AD139" i="16"/>
  <c r="AC139" i="16"/>
  <c r="O139" i="16"/>
  <c r="K139" i="16"/>
  <c r="AD138" i="16"/>
  <c r="AC138" i="16"/>
  <c r="O138" i="16"/>
  <c r="K138" i="16"/>
  <c r="AD137" i="16"/>
  <c r="AC137" i="16"/>
  <c r="O137" i="16"/>
  <c r="K137" i="16"/>
  <c r="AD136" i="16"/>
  <c r="AC136" i="16"/>
  <c r="O136" i="16"/>
  <c r="K136" i="16"/>
  <c r="AD135" i="16"/>
  <c r="AC135" i="16"/>
  <c r="O135" i="16"/>
  <c r="K135" i="16"/>
  <c r="AD134" i="16"/>
  <c r="AC134" i="16"/>
  <c r="O134" i="16"/>
  <c r="K134" i="16"/>
  <c r="AD133" i="16"/>
  <c r="AC133" i="16"/>
  <c r="O133" i="16"/>
  <c r="K133" i="16"/>
  <c r="AD132" i="16"/>
  <c r="AC132" i="16"/>
  <c r="O132" i="16"/>
  <c r="K132" i="16"/>
  <c r="AD131" i="16"/>
  <c r="AC131" i="16"/>
  <c r="O131" i="16"/>
  <c r="K131" i="16"/>
  <c r="AD130" i="16"/>
  <c r="AC130" i="16"/>
  <c r="O130" i="16"/>
  <c r="K130" i="16"/>
  <c r="AD129" i="16"/>
  <c r="AC129" i="16"/>
  <c r="O129" i="16"/>
  <c r="K129" i="16"/>
  <c r="AD128" i="16"/>
  <c r="AC128" i="16"/>
  <c r="O128" i="16"/>
  <c r="K128" i="16"/>
  <c r="AD127" i="16"/>
  <c r="AC127" i="16"/>
  <c r="O127" i="16"/>
  <c r="K127" i="16"/>
  <c r="AD126" i="16"/>
  <c r="AC126" i="16"/>
  <c r="O126" i="16"/>
  <c r="K126" i="16"/>
  <c r="AD125" i="16"/>
  <c r="AC125" i="16"/>
  <c r="O125" i="16"/>
  <c r="K125" i="16"/>
  <c r="AD124" i="16"/>
  <c r="AC124" i="16"/>
  <c r="O124" i="16"/>
  <c r="K124" i="16"/>
  <c r="AD123" i="16"/>
  <c r="AC123" i="16"/>
  <c r="O123" i="16"/>
  <c r="K123" i="16"/>
  <c r="AD122" i="16"/>
  <c r="AC122" i="16"/>
  <c r="O122" i="16"/>
  <c r="K122" i="16"/>
  <c r="AD121" i="16"/>
  <c r="AC121" i="16"/>
  <c r="O121" i="16"/>
  <c r="K121" i="16"/>
  <c r="AD120" i="16"/>
  <c r="AC120" i="16"/>
  <c r="O120" i="16"/>
  <c r="K120" i="16"/>
  <c r="AD119" i="16"/>
  <c r="AC119" i="16"/>
  <c r="O119" i="16"/>
  <c r="K119" i="16"/>
  <c r="AD118" i="16"/>
  <c r="AC118" i="16"/>
  <c r="O118" i="16"/>
  <c r="K118" i="16"/>
  <c r="AD117" i="16"/>
  <c r="AC117" i="16"/>
  <c r="O117" i="16"/>
  <c r="K117" i="16"/>
  <c r="AD116" i="16"/>
  <c r="AC116" i="16"/>
  <c r="O116" i="16"/>
  <c r="K116" i="16"/>
  <c r="AD115" i="16"/>
  <c r="AC115" i="16"/>
  <c r="O115" i="16"/>
  <c r="K115" i="16"/>
  <c r="AD114" i="16"/>
  <c r="AC114" i="16"/>
  <c r="O114" i="16"/>
  <c r="K114" i="16"/>
  <c r="AD113" i="16"/>
  <c r="AC113" i="16"/>
  <c r="O113" i="16"/>
  <c r="K113" i="16"/>
  <c r="AD112" i="16"/>
  <c r="AC112" i="16"/>
  <c r="O112" i="16"/>
  <c r="K112" i="16"/>
  <c r="AD111" i="16"/>
  <c r="AC111" i="16"/>
  <c r="O111" i="16"/>
  <c r="K111" i="16"/>
  <c r="AD110" i="16"/>
  <c r="AC110" i="16"/>
  <c r="O110" i="16"/>
  <c r="K110" i="16"/>
  <c r="AD109" i="16"/>
  <c r="AC109" i="16"/>
  <c r="O109" i="16"/>
  <c r="K109" i="16"/>
  <c r="AD108" i="16"/>
  <c r="AC108" i="16"/>
  <c r="O108" i="16"/>
  <c r="K108" i="16"/>
  <c r="AD107" i="16"/>
  <c r="AC107" i="16"/>
  <c r="O107" i="16"/>
  <c r="K107" i="16"/>
  <c r="AD106" i="16"/>
  <c r="AC106" i="16"/>
  <c r="O106" i="16"/>
  <c r="K106" i="16"/>
  <c r="AD105" i="16"/>
  <c r="AC105" i="16"/>
  <c r="O105" i="16"/>
  <c r="K105" i="16"/>
  <c r="AD104" i="16"/>
  <c r="AC104" i="16"/>
  <c r="O104" i="16"/>
  <c r="K104" i="16"/>
  <c r="AD103" i="16"/>
  <c r="AC103" i="16"/>
  <c r="O103" i="16"/>
  <c r="K103" i="16"/>
  <c r="AD102" i="16"/>
  <c r="AC102" i="16"/>
  <c r="O102" i="16"/>
  <c r="K102" i="16"/>
  <c r="AD101" i="16"/>
  <c r="AC101" i="16"/>
  <c r="O101" i="16"/>
  <c r="K101" i="16"/>
  <c r="AD100" i="16"/>
  <c r="AC100" i="16"/>
  <c r="O100" i="16"/>
  <c r="K100" i="16"/>
  <c r="AD99" i="16"/>
  <c r="AC99" i="16"/>
  <c r="O99" i="16"/>
  <c r="K99" i="16"/>
  <c r="AD98" i="16"/>
  <c r="AC98" i="16"/>
  <c r="O98" i="16"/>
  <c r="K98" i="16"/>
  <c r="AD97" i="16"/>
  <c r="AC97" i="16"/>
  <c r="O97" i="16"/>
  <c r="K97" i="16"/>
  <c r="AD96" i="16"/>
  <c r="AC96" i="16"/>
  <c r="O96" i="16"/>
  <c r="K96" i="16"/>
  <c r="AD95" i="16"/>
  <c r="AC95" i="16"/>
  <c r="O95" i="16"/>
  <c r="K95" i="16"/>
  <c r="AD94" i="16"/>
  <c r="AC94" i="16"/>
  <c r="O94" i="16"/>
  <c r="K94" i="16"/>
  <c r="AD93" i="16"/>
  <c r="AC93" i="16"/>
  <c r="O93" i="16"/>
  <c r="K93" i="16"/>
  <c r="AD92" i="16"/>
  <c r="AC92" i="16"/>
  <c r="O92" i="16"/>
  <c r="K92" i="16"/>
  <c r="AD91" i="16"/>
  <c r="AC91" i="16"/>
  <c r="O91" i="16"/>
  <c r="K91" i="16"/>
  <c r="AD90" i="16"/>
  <c r="AC90" i="16"/>
  <c r="O90" i="16"/>
  <c r="K90" i="16"/>
  <c r="AD89" i="16"/>
  <c r="AC89" i="16"/>
  <c r="O89" i="16"/>
  <c r="K89" i="16"/>
  <c r="AD88" i="16"/>
  <c r="AC88" i="16"/>
  <c r="O88" i="16"/>
  <c r="K88" i="16"/>
  <c r="AD87" i="16"/>
  <c r="AC87" i="16"/>
  <c r="O87" i="16"/>
  <c r="K87" i="16"/>
  <c r="AD86" i="16"/>
  <c r="AC86" i="16"/>
  <c r="O86" i="16"/>
  <c r="K86" i="16"/>
  <c r="AD85" i="16"/>
  <c r="AC85" i="16"/>
  <c r="O85" i="16"/>
  <c r="K85" i="16"/>
  <c r="AD84" i="16"/>
  <c r="AC84" i="16"/>
  <c r="O84" i="16"/>
  <c r="K84" i="16"/>
  <c r="AD83" i="16"/>
  <c r="AC83" i="16"/>
  <c r="O83" i="16"/>
  <c r="K83" i="16"/>
  <c r="AD82" i="16"/>
  <c r="AC82" i="16"/>
  <c r="O82" i="16"/>
  <c r="K82" i="16"/>
  <c r="AD81" i="16"/>
  <c r="AC81" i="16"/>
  <c r="O81" i="16"/>
  <c r="K81" i="16"/>
  <c r="AD80" i="16"/>
  <c r="AC80" i="16"/>
  <c r="O80" i="16"/>
  <c r="K80" i="16"/>
  <c r="AD79" i="16"/>
  <c r="AC79" i="16"/>
  <c r="O79" i="16"/>
  <c r="K79" i="16"/>
  <c r="AD78" i="16"/>
  <c r="AC78" i="16"/>
  <c r="O78" i="16"/>
  <c r="K78" i="16"/>
  <c r="AD77" i="16"/>
  <c r="AC77" i="16"/>
  <c r="O77" i="16"/>
  <c r="K77" i="16"/>
  <c r="AD76" i="16"/>
  <c r="AC76" i="16"/>
  <c r="O76" i="16"/>
  <c r="K76" i="16"/>
  <c r="AD75" i="16"/>
  <c r="AC75" i="16"/>
  <c r="O75" i="16"/>
  <c r="K75" i="16"/>
  <c r="AD74" i="16"/>
  <c r="AC74" i="16"/>
  <c r="O74" i="16"/>
  <c r="K74" i="16"/>
  <c r="AD73" i="16"/>
  <c r="AC73" i="16"/>
  <c r="O73" i="16"/>
  <c r="K73" i="16"/>
  <c r="AD72" i="16"/>
  <c r="AC72" i="16"/>
  <c r="O72" i="16"/>
  <c r="K72" i="16"/>
  <c r="AD71" i="16"/>
  <c r="AC71" i="16"/>
  <c r="O71" i="16"/>
  <c r="K71" i="16"/>
  <c r="AD70" i="16"/>
  <c r="AC70" i="16"/>
  <c r="O70" i="16"/>
  <c r="K70" i="16"/>
  <c r="AD69" i="16"/>
  <c r="AC69" i="16"/>
  <c r="O69" i="16"/>
  <c r="K69" i="16"/>
  <c r="AD68" i="16"/>
  <c r="AC68" i="16"/>
  <c r="O68" i="16"/>
  <c r="K68" i="16"/>
  <c r="AD67" i="16"/>
  <c r="AC67" i="16"/>
  <c r="O67" i="16"/>
  <c r="K67" i="16"/>
  <c r="AD66" i="16"/>
  <c r="AC66" i="16"/>
  <c r="O66" i="16"/>
  <c r="K66" i="16"/>
  <c r="AD65" i="16"/>
  <c r="AC65" i="16"/>
  <c r="O65" i="16"/>
  <c r="K65" i="16"/>
  <c r="AD64" i="16"/>
  <c r="AC64" i="16"/>
  <c r="O64" i="16"/>
  <c r="K64" i="16"/>
  <c r="AD63" i="16"/>
  <c r="AC63" i="16"/>
  <c r="O63" i="16"/>
  <c r="K63" i="16"/>
  <c r="AD62" i="16"/>
  <c r="AC62" i="16"/>
  <c r="O62" i="16"/>
  <c r="K62" i="16"/>
  <c r="AD61" i="16"/>
  <c r="AC61" i="16"/>
  <c r="O61" i="16"/>
  <c r="K61" i="16"/>
  <c r="AD60" i="16"/>
  <c r="AC60" i="16"/>
  <c r="O60" i="16"/>
  <c r="K60" i="16"/>
  <c r="AD59" i="16"/>
  <c r="AC59" i="16"/>
  <c r="O59" i="16"/>
  <c r="K59" i="16"/>
  <c r="AD58" i="16"/>
  <c r="AC58" i="16"/>
  <c r="O58" i="16"/>
  <c r="K58" i="16"/>
  <c r="AD57" i="16"/>
  <c r="AC57" i="16"/>
  <c r="O57" i="16"/>
  <c r="K57" i="16"/>
  <c r="AD56" i="16"/>
  <c r="AC56" i="16"/>
  <c r="O56" i="16"/>
  <c r="K56" i="16"/>
  <c r="AD55" i="16"/>
  <c r="AC55" i="16"/>
  <c r="O55" i="16"/>
  <c r="K55" i="16"/>
  <c r="AD54" i="16"/>
  <c r="AC54" i="16"/>
  <c r="O54" i="16"/>
  <c r="K54" i="16"/>
  <c r="AD53" i="16"/>
  <c r="AC53" i="16"/>
  <c r="O53" i="16"/>
  <c r="K53" i="16"/>
  <c r="AD52" i="16"/>
  <c r="AC52" i="16"/>
  <c r="O52" i="16"/>
  <c r="K52" i="16"/>
  <c r="AD51" i="16"/>
  <c r="AC51" i="16"/>
  <c r="O51" i="16"/>
  <c r="K51" i="16"/>
  <c r="AD50" i="16"/>
  <c r="AC50" i="16"/>
  <c r="O50" i="16"/>
  <c r="K50" i="16"/>
  <c r="AD49" i="16"/>
  <c r="AC49" i="16"/>
  <c r="O49" i="16"/>
  <c r="K49" i="16"/>
  <c r="AD48" i="16"/>
  <c r="AC48" i="16"/>
  <c r="O48" i="16"/>
  <c r="K48" i="16"/>
  <c r="AD47" i="16"/>
  <c r="AC47" i="16"/>
  <c r="O47" i="16"/>
  <c r="K47" i="16"/>
  <c r="AD46" i="16"/>
  <c r="AC46" i="16"/>
  <c r="O46" i="16"/>
  <c r="K46" i="16"/>
  <c r="AD45" i="16"/>
  <c r="AC45" i="16"/>
  <c r="O45" i="16"/>
  <c r="K45" i="16"/>
  <c r="AD44" i="16"/>
  <c r="AC44" i="16"/>
  <c r="O44" i="16"/>
  <c r="K44" i="16"/>
  <c r="AD43" i="16"/>
  <c r="AC43" i="16"/>
  <c r="O43" i="16"/>
  <c r="K43" i="16"/>
  <c r="AD42" i="16"/>
  <c r="AC42" i="16"/>
  <c r="O42" i="16"/>
  <c r="K42" i="16"/>
  <c r="AD41" i="16"/>
  <c r="AC41" i="16"/>
  <c r="O41" i="16"/>
  <c r="K41" i="16"/>
  <c r="AD40" i="16"/>
  <c r="AC40" i="16"/>
  <c r="O40" i="16"/>
  <c r="K40" i="16"/>
  <c r="AD39" i="16"/>
  <c r="AC39" i="16"/>
  <c r="O39" i="16"/>
  <c r="K39" i="16"/>
  <c r="AD38" i="16"/>
  <c r="AC38" i="16"/>
  <c r="O38" i="16"/>
  <c r="K38" i="16"/>
  <c r="AD37" i="16"/>
  <c r="AC37" i="16"/>
  <c r="O37" i="16"/>
  <c r="K37" i="16"/>
  <c r="AD36" i="16"/>
  <c r="AC36" i="16"/>
  <c r="O36" i="16"/>
  <c r="K36" i="16"/>
  <c r="AD35" i="16"/>
  <c r="AC35" i="16"/>
  <c r="O35" i="16"/>
  <c r="K35" i="16"/>
  <c r="AD34" i="16"/>
  <c r="AC34" i="16"/>
  <c r="O34" i="16"/>
  <c r="K34" i="16"/>
  <c r="AD33" i="16"/>
  <c r="AC33" i="16"/>
  <c r="O33" i="16"/>
  <c r="K33" i="16"/>
  <c r="AD32" i="16"/>
  <c r="AC32" i="16"/>
  <c r="O32" i="16"/>
  <c r="K32" i="16"/>
  <c r="AD31" i="16"/>
  <c r="AC31" i="16"/>
  <c r="O31" i="16"/>
  <c r="K31" i="16"/>
  <c r="AD30" i="16"/>
  <c r="AC30" i="16"/>
  <c r="O30" i="16"/>
  <c r="K30" i="16"/>
  <c r="AD29" i="16"/>
  <c r="AC29" i="16"/>
  <c r="O29" i="16"/>
  <c r="K29" i="16"/>
  <c r="AD28" i="16"/>
  <c r="AC28" i="16"/>
  <c r="O28" i="16"/>
  <c r="K28" i="16"/>
  <c r="AD27" i="16"/>
  <c r="AC27" i="16"/>
  <c r="O27" i="16"/>
  <c r="K27" i="16"/>
  <c r="AD26" i="16"/>
  <c r="AC26" i="16"/>
  <c r="O26" i="16"/>
  <c r="K26" i="16"/>
  <c r="AD25" i="16"/>
  <c r="AC25" i="16"/>
  <c r="O25" i="16"/>
  <c r="K25" i="16"/>
  <c r="AD24" i="16"/>
  <c r="AC24" i="16"/>
  <c r="O24" i="16"/>
  <c r="K24" i="16"/>
  <c r="AD23" i="16"/>
  <c r="AC23" i="16"/>
  <c r="O23" i="16"/>
  <c r="K23" i="16"/>
  <c r="AD22" i="16"/>
  <c r="AC22" i="16"/>
  <c r="O22" i="16"/>
  <c r="K22" i="16"/>
  <c r="AD21" i="16"/>
  <c r="AC21" i="16"/>
  <c r="O21" i="16"/>
  <c r="K21" i="16"/>
  <c r="AD20" i="16"/>
  <c r="AC20" i="16"/>
  <c r="O20" i="16"/>
  <c r="K20" i="16"/>
  <c r="AD19" i="16"/>
  <c r="AC19" i="16"/>
  <c r="O19" i="16"/>
  <c r="K19" i="16"/>
  <c r="AD18" i="16"/>
  <c r="AC18" i="16"/>
  <c r="O18" i="16"/>
  <c r="K18" i="16"/>
  <c r="AD17" i="16"/>
  <c r="AC17" i="16"/>
  <c r="O17" i="16"/>
  <c r="K17" i="16"/>
  <c r="AD16" i="16"/>
  <c r="AC16" i="16"/>
  <c r="O16" i="16"/>
  <c r="K16" i="16"/>
  <c r="AD15" i="16"/>
  <c r="AC15" i="16"/>
  <c r="O15" i="16"/>
  <c r="AB15" i="16" s="1"/>
  <c r="K15" i="16"/>
  <c r="AD14" i="16"/>
  <c r="AC14" i="16"/>
  <c r="O14" i="16"/>
  <c r="K14" i="16"/>
  <c r="AD13" i="16"/>
  <c r="AC13" i="16"/>
  <c r="O13" i="16"/>
  <c r="K13" i="16"/>
  <c r="O12" i="16"/>
  <c r="AB12" i="16" s="1"/>
  <c r="C7" i="16"/>
  <c r="C71" i="15" s="1"/>
  <c r="R78" i="15" s="1"/>
  <c r="C6" i="16"/>
  <c r="R77" i="15"/>
  <c r="Q77" i="15"/>
  <c r="P77" i="15"/>
  <c r="O77" i="15"/>
  <c r="N77" i="15"/>
  <c r="M77" i="15"/>
  <c r="L77" i="15"/>
  <c r="K77" i="15"/>
  <c r="J77" i="15"/>
  <c r="I77" i="15"/>
  <c r="H77" i="15"/>
  <c r="G77" i="15"/>
  <c r="F77" i="15"/>
  <c r="E77" i="15"/>
  <c r="D77" i="15"/>
  <c r="I76" i="15"/>
  <c r="H76" i="15"/>
  <c r="G76" i="15"/>
  <c r="F76" i="15"/>
  <c r="E76" i="15"/>
  <c r="D76" i="15"/>
  <c r="R60" i="15"/>
  <c r="Q60" i="15"/>
  <c r="P60" i="15"/>
  <c r="O60" i="15"/>
  <c r="N60" i="15"/>
  <c r="M60" i="15"/>
  <c r="L60" i="15"/>
  <c r="K60" i="15"/>
  <c r="J60" i="15"/>
  <c r="I60" i="15"/>
  <c r="H60" i="15"/>
  <c r="G60" i="15"/>
  <c r="F60" i="15"/>
  <c r="E60" i="15"/>
  <c r="D60" i="15"/>
  <c r="I59" i="15"/>
  <c r="H59" i="15"/>
  <c r="G59" i="15"/>
  <c r="F59" i="15"/>
  <c r="E59" i="15"/>
  <c r="D59" i="15"/>
  <c r="C54" i="15"/>
  <c r="P61" i="15" s="1"/>
  <c r="R43" i="15"/>
  <c r="Q43" i="15"/>
  <c r="P43" i="15"/>
  <c r="O43" i="15"/>
  <c r="N43" i="15"/>
  <c r="M43" i="15"/>
  <c r="L43" i="15"/>
  <c r="K43" i="15"/>
  <c r="J43" i="15"/>
  <c r="I43" i="15"/>
  <c r="H43" i="15"/>
  <c r="G43" i="15"/>
  <c r="F43" i="15"/>
  <c r="E43" i="15"/>
  <c r="D43" i="15"/>
  <c r="I42" i="15"/>
  <c r="H42" i="15"/>
  <c r="G42" i="15"/>
  <c r="F42" i="15"/>
  <c r="E42" i="15"/>
  <c r="D42" i="15"/>
  <c r="C37" i="15"/>
  <c r="Q44" i="15" s="1"/>
  <c r="R26" i="15"/>
  <c r="Q26" i="15"/>
  <c r="P26" i="15"/>
  <c r="O26" i="15"/>
  <c r="N26" i="15"/>
  <c r="M26" i="15"/>
  <c r="L26" i="15"/>
  <c r="K26" i="15"/>
  <c r="J26" i="15"/>
  <c r="I26" i="15"/>
  <c r="H26" i="15"/>
  <c r="G26" i="15"/>
  <c r="F26" i="15"/>
  <c r="E26" i="15"/>
  <c r="D26" i="15"/>
  <c r="C20" i="15"/>
  <c r="L11" i="15"/>
  <c r="K11" i="15"/>
  <c r="J11" i="15"/>
  <c r="J15" i="15" s="1"/>
  <c r="I11" i="15"/>
  <c r="H11" i="15"/>
  <c r="H15" i="15" s="1"/>
  <c r="G11" i="15"/>
  <c r="F11" i="15"/>
  <c r="E11" i="15"/>
  <c r="D11" i="15"/>
  <c r="C11" i="15"/>
  <c r="L9" i="15"/>
  <c r="K9" i="15"/>
  <c r="J9" i="15"/>
  <c r="J13" i="15" s="1"/>
  <c r="I9" i="15"/>
  <c r="H9" i="15"/>
  <c r="H13" i="15" s="1"/>
  <c r="G9" i="15"/>
  <c r="F9" i="15"/>
  <c r="E9" i="15"/>
  <c r="D9" i="15"/>
  <c r="C9" i="15"/>
  <c r="O64" i="3"/>
  <c r="N64" i="3"/>
  <c r="M64" i="3"/>
  <c r="L64" i="3"/>
  <c r="K64" i="3"/>
  <c r="J64" i="3"/>
  <c r="I64" i="3"/>
  <c r="H64" i="3"/>
  <c r="G64" i="3"/>
  <c r="F64" i="3"/>
  <c r="E64" i="3"/>
  <c r="E15" i="3"/>
  <c r="R27" i="15" l="1"/>
  <c r="R28" i="15" s="1"/>
  <c r="AD12" i="16"/>
  <c r="AA511" i="16"/>
  <c r="AA151" i="16"/>
  <c r="AA171" i="16"/>
  <c r="AA291" i="16"/>
  <c r="AA391" i="16"/>
  <c r="AA411" i="16"/>
  <c r="AA64" i="16"/>
  <c r="AA264" i="16"/>
  <c r="H79" i="15"/>
  <c r="H80" i="15" s="1"/>
  <c r="AA424" i="16"/>
  <c r="AA77" i="16"/>
  <c r="AA277" i="16"/>
  <c r="AA317" i="16"/>
  <c r="AA397" i="16"/>
  <c r="AA497" i="16"/>
  <c r="AA30" i="16"/>
  <c r="AA230" i="16"/>
  <c r="AA310" i="16"/>
  <c r="AA23" i="16"/>
  <c r="AA143" i="16"/>
  <c r="AA223" i="16"/>
  <c r="AA150" i="16"/>
  <c r="AA42" i="16"/>
  <c r="AA82" i="16"/>
  <c r="AA282" i="16"/>
  <c r="AA362" i="16"/>
  <c r="AA382" i="16"/>
  <c r="AA402" i="16"/>
  <c r="AA442" i="16"/>
  <c r="AA482" i="16"/>
  <c r="N78" i="15"/>
  <c r="N79" i="15" s="1"/>
  <c r="AA375" i="16"/>
  <c r="AA135" i="16"/>
  <c r="AA108" i="16"/>
  <c r="AA128" i="16"/>
  <c r="AA248" i="16"/>
  <c r="AA268" i="16"/>
  <c r="AA368" i="16"/>
  <c r="AA332" i="16"/>
  <c r="AA378" i="16"/>
  <c r="AA418" i="16"/>
  <c r="AA438" i="16"/>
  <c r="AA472" i="16"/>
  <c r="AA486" i="16"/>
  <c r="O78" i="15"/>
  <c r="O79" i="15" s="1"/>
  <c r="G62" i="15"/>
  <c r="AA316" i="16"/>
  <c r="H62" i="15"/>
  <c r="H63" i="15" s="1"/>
  <c r="AA336" i="16"/>
  <c r="AA369" i="16"/>
  <c r="AA409" i="16"/>
  <c r="AA449" i="16"/>
  <c r="P78" i="15"/>
  <c r="P79" i="15" s="1"/>
  <c r="AA21" i="16"/>
  <c r="AA81" i="16"/>
  <c r="AA101" i="16"/>
  <c r="AA141" i="16"/>
  <c r="AA221" i="16"/>
  <c r="AA241" i="16"/>
  <c r="F62" i="15"/>
  <c r="G13" i="15"/>
  <c r="F13" i="15" s="1"/>
  <c r="E13" i="15" s="1"/>
  <c r="D13" i="15" s="1"/>
  <c r="C13" i="15" s="1"/>
  <c r="D45" i="15"/>
  <c r="AA119" i="16"/>
  <c r="AA179" i="16"/>
  <c r="AA199" i="16"/>
  <c r="AA226" i="16"/>
  <c r="AA326" i="16"/>
  <c r="AA366" i="16"/>
  <c r="AA406" i="16"/>
  <c r="AA426" i="16"/>
  <c r="F79" i="15"/>
  <c r="AA26" i="16"/>
  <c r="AA32" i="16"/>
  <c r="AA106" i="16"/>
  <c r="AA112" i="16"/>
  <c r="AA172" i="16"/>
  <c r="AA272" i="16"/>
  <c r="AA312" i="16"/>
  <c r="AA319" i="16"/>
  <c r="AA346" i="16"/>
  <c r="AA459" i="16"/>
  <c r="AA466" i="16"/>
  <c r="AA499" i="16"/>
  <c r="AA506" i="16"/>
  <c r="AA84" i="16"/>
  <c r="AA184" i="16"/>
  <c r="N44" i="15"/>
  <c r="N45" i="15" s="1"/>
  <c r="AA39" i="16"/>
  <c r="AA446" i="16"/>
  <c r="AA20" i="16"/>
  <c r="AA65" i="16"/>
  <c r="AA266" i="16"/>
  <c r="AA386" i="16"/>
  <c r="AA432" i="16"/>
  <c r="AA452" i="16"/>
  <c r="AA492" i="16"/>
  <c r="AA146" i="16"/>
  <c r="AA18" i="16"/>
  <c r="AA58" i="16"/>
  <c r="AA138" i="16"/>
  <c r="AA178" i="16"/>
  <c r="AA265" i="16"/>
  <c r="AA325" i="16"/>
  <c r="AA425" i="16"/>
  <c r="AA204" i="16"/>
  <c r="AA303" i="16"/>
  <c r="AA350" i="16"/>
  <c r="AA390" i="16"/>
  <c r="AA490" i="16"/>
  <c r="AA510" i="16"/>
  <c r="O44" i="15"/>
  <c r="O45" i="15" s="1"/>
  <c r="AA16" i="16"/>
  <c r="AA36" i="16"/>
  <c r="AA116" i="16"/>
  <c r="AA136" i="16"/>
  <c r="AA176" i="16"/>
  <c r="AA236" i="16"/>
  <c r="AA256" i="16"/>
  <c r="AA276" i="16"/>
  <c r="AA296" i="16"/>
  <c r="AA343" i="16"/>
  <c r="AA383" i="16"/>
  <c r="AA483" i="16"/>
  <c r="AA503" i="16"/>
  <c r="P44" i="15"/>
  <c r="P45" i="15" s="1"/>
  <c r="AA49" i="16"/>
  <c r="AA56" i="16"/>
  <c r="AA96" i="16"/>
  <c r="AA156" i="16"/>
  <c r="AA209" i="16"/>
  <c r="AA210" i="16"/>
  <c r="AA216" i="16"/>
  <c r="AA249" i="16"/>
  <c r="AA356" i="16"/>
  <c r="AA376" i="16"/>
  <c r="AA416" i="16"/>
  <c r="AA456" i="16"/>
  <c r="AA476" i="16"/>
  <c r="AA496" i="16"/>
  <c r="AA142" i="16"/>
  <c r="AA196" i="16"/>
  <c r="AA436" i="16"/>
  <c r="AA475" i="16"/>
  <c r="AA132" i="16"/>
  <c r="AA76" i="16"/>
  <c r="AA428" i="16"/>
  <c r="AA468" i="16"/>
  <c r="AA125" i="16"/>
  <c r="AA324" i="16"/>
  <c r="AA194" i="16"/>
  <c r="AA341" i="16"/>
  <c r="AA361" i="16"/>
  <c r="AA461" i="16"/>
  <c r="AA203" i="16"/>
  <c r="AA87" i="16"/>
  <c r="AA167" i="16"/>
  <c r="AA175" i="16"/>
  <c r="AA207" i="16"/>
  <c r="AA474" i="16"/>
  <c r="AA365" i="16"/>
  <c r="P62" i="15"/>
  <c r="AA396" i="16"/>
  <c r="N61" i="15"/>
  <c r="N62" i="15" s="1"/>
  <c r="Q61" i="15"/>
  <c r="Q62" i="15" s="1"/>
  <c r="AA60" i="16"/>
  <c r="AA80" i="16"/>
  <c r="AA100" i="16"/>
  <c r="AA160" i="16"/>
  <c r="AA220" i="16"/>
  <c r="AA260" i="16"/>
  <c r="AA294" i="16"/>
  <c r="AA300" i="16"/>
  <c r="AA327" i="16"/>
  <c r="AA447" i="16"/>
  <c r="AA245" i="16"/>
  <c r="R44" i="15"/>
  <c r="R45" i="15" s="1"/>
  <c r="AA62" i="16"/>
  <c r="R61" i="15"/>
  <c r="R62" i="15" s="1"/>
  <c r="AA54" i="16"/>
  <c r="AA93" i="16"/>
  <c r="AA133" i="16"/>
  <c r="AA153" i="16"/>
  <c r="AA213" i="16"/>
  <c r="AA293" i="16"/>
  <c r="AA340" i="16"/>
  <c r="AA374" i="16"/>
  <c r="AA414" i="16"/>
  <c r="AA434" i="16"/>
  <c r="AA440" i="16"/>
  <c r="AA46" i="16"/>
  <c r="AA66" i="16"/>
  <c r="AA86" i="16"/>
  <c r="AA126" i="16"/>
  <c r="AA166" i="16"/>
  <c r="AA186" i="16"/>
  <c r="AA206" i="16"/>
  <c r="AA246" i="16"/>
  <c r="AA281" i="16"/>
  <c r="AA286" i="16"/>
  <c r="AA306" i="16"/>
  <c r="AA333" i="16"/>
  <c r="AA433" i="16"/>
  <c r="S60" i="15"/>
  <c r="AA67" i="16"/>
  <c r="AA75" i="16"/>
  <c r="AA102" i="16"/>
  <c r="AA109" i="16"/>
  <c r="AA124" i="16"/>
  <c r="AA130" i="16"/>
  <c r="AA180" i="16"/>
  <c r="AA187" i="16"/>
  <c r="AA250" i="16"/>
  <c r="AA280" i="16"/>
  <c r="AA314" i="16"/>
  <c r="AA328" i="16"/>
  <c r="AA363" i="16"/>
  <c r="AA370" i="16"/>
  <c r="AA392" i="16"/>
  <c r="AA399" i="16"/>
  <c r="AA477" i="16"/>
  <c r="AA52" i="16"/>
  <c r="AA59" i="16"/>
  <c r="AA74" i="16"/>
  <c r="AA123" i="16"/>
  <c r="AA152" i="16"/>
  <c r="AA195" i="16"/>
  <c r="AA202" i="16"/>
  <c r="AA222" i="16"/>
  <c r="AA229" i="16"/>
  <c r="AA320" i="16"/>
  <c r="AA342" i="16"/>
  <c r="AA349" i="16"/>
  <c r="AA427" i="16"/>
  <c r="AA469" i="16"/>
  <c r="AA485" i="16"/>
  <c r="AA491" i="16"/>
  <c r="AA17" i="16"/>
  <c r="AA31" i="16"/>
  <c r="AA38" i="16"/>
  <c r="AA73" i="16"/>
  <c r="AA122" i="16"/>
  <c r="AA137" i="16"/>
  <c r="AA201" i="16"/>
  <c r="AA292" i="16"/>
  <c r="AA299" i="16"/>
  <c r="AA377" i="16"/>
  <c r="AA412" i="16"/>
  <c r="AA419" i="16"/>
  <c r="AA435" i="16"/>
  <c r="AA441" i="16"/>
  <c r="AA484" i="16"/>
  <c r="AA214" i="16"/>
  <c r="AA270" i="16"/>
  <c r="AA405" i="16"/>
  <c r="S26" i="15"/>
  <c r="AA50" i="16"/>
  <c r="AA57" i="16"/>
  <c r="AA115" i="16"/>
  <c r="AA157" i="16"/>
  <c r="AA165" i="16"/>
  <c r="AA192" i="16"/>
  <c r="AA227" i="16"/>
  <c r="AA235" i="16"/>
  <c r="AA263" i="16"/>
  <c r="AA311" i="16"/>
  <c r="AA318" i="16"/>
  <c r="AA347" i="16"/>
  <c r="AA355" i="16"/>
  <c r="AA460" i="16"/>
  <c r="AA467" i="16"/>
  <c r="Q78" i="15"/>
  <c r="Q79" i="15" s="1"/>
  <c r="AA22" i="16"/>
  <c r="AA29" i="16"/>
  <c r="AA78" i="16"/>
  <c r="AA113" i="16"/>
  <c r="AA114" i="16"/>
  <c r="AA120" i="16"/>
  <c r="AA164" i="16"/>
  <c r="AA191" i="16"/>
  <c r="AA234" i="16"/>
  <c r="AA261" i="16"/>
  <c r="AA262" i="16"/>
  <c r="AA283" i="16"/>
  <c r="AA290" i="16"/>
  <c r="AA305" i="16"/>
  <c r="AA354" i="16"/>
  <c r="AA403" i="16"/>
  <c r="AA410" i="16"/>
  <c r="AA417" i="16"/>
  <c r="AA53" i="16"/>
  <c r="AA385" i="16"/>
  <c r="R79" i="15"/>
  <c r="AA95" i="16"/>
  <c r="AA285" i="16"/>
  <c r="AA454" i="16"/>
  <c r="AA43" i="16"/>
  <c r="AA269" i="16"/>
  <c r="AA284" i="16"/>
  <c r="AA92" i="16"/>
  <c r="AA99" i="16"/>
  <c r="AA127" i="16"/>
  <c r="AA163" i="16"/>
  <c r="AA170" i="16"/>
  <c r="AA177" i="16"/>
  <c r="AA185" i="16"/>
  <c r="AA198" i="16"/>
  <c r="AA212" i="16"/>
  <c r="AA233" i="16"/>
  <c r="AA240" i="16"/>
  <c r="AA247" i="16"/>
  <c r="AA304" i="16"/>
  <c r="AA353" i="16"/>
  <c r="AA360" i="16"/>
  <c r="AA367" i="16"/>
  <c r="AA502" i="16"/>
  <c r="AA509" i="16"/>
  <c r="AA144" i="16"/>
  <c r="AA134" i="16"/>
  <c r="AA254" i="16"/>
  <c r="AA14" i="16"/>
  <c r="AA70" i="16"/>
  <c r="AA91" i="16"/>
  <c r="AA162" i="16"/>
  <c r="AA169" i="16"/>
  <c r="AA197" i="16"/>
  <c r="AA218" i="16"/>
  <c r="AA232" i="16"/>
  <c r="AA239" i="16"/>
  <c r="AA253" i="16"/>
  <c r="AA352" i="16"/>
  <c r="AA359" i="16"/>
  <c r="AA487" i="16"/>
  <c r="AA501" i="16"/>
  <c r="AA508" i="16"/>
  <c r="AA131" i="16"/>
  <c r="AA315" i="16"/>
  <c r="AA364" i="16"/>
  <c r="AA94" i="16"/>
  <c r="AA334" i="16"/>
  <c r="AA13" i="16"/>
  <c r="AA41" i="16"/>
  <c r="AA48" i="16"/>
  <c r="AA63" i="16"/>
  <c r="AA85" i="16"/>
  <c r="AA205" i="16"/>
  <c r="AA267" i="16"/>
  <c r="AA302" i="16"/>
  <c r="AA309" i="16"/>
  <c r="AA430" i="16"/>
  <c r="AA437" i="16"/>
  <c r="AA451" i="16"/>
  <c r="AA458" i="16"/>
  <c r="AA480" i="16"/>
  <c r="AA495" i="16"/>
  <c r="AA25" i="16"/>
  <c r="AA145" i="16"/>
  <c r="AA384" i="16"/>
  <c r="AA505" i="16"/>
  <c r="AA455" i="16"/>
  <c r="AA27" i="16"/>
  <c r="AA35" i="16"/>
  <c r="AA69" i="16"/>
  <c r="AA111" i="16"/>
  <c r="AA118" i="16"/>
  <c r="AA189" i="16"/>
  <c r="AA252" i="16"/>
  <c r="AA259" i="16"/>
  <c r="AA275" i="16"/>
  <c r="AA380" i="16"/>
  <c r="AA387" i="16"/>
  <c r="AA401" i="16"/>
  <c r="AA408" i="16"/>
  <c r="AA423" i="16"/>
  <c r="AA445" i="16"/>
  <c r="AA473" i="16"/>
  <c r="AA479" i="16"/>
  <c r="AA494" i="16"/>
  <c r="AA215" i="16"/>
  <c r="AA45" i="16"/>
  <c r="D79" i="15"/>
  <c r="AA72" i="16"/>
  <c r="AA61" i="16"/>
  <c r="AA83" i="16"/>
  <c r="AA90" i="16"/>
  <c r="AA105" i="16"/>
  <c r="AA161" i="16"/>
  <c r="AA217" i="16"/>
  <c r="AA231" i="16"/>
  <c r="AA238" i="16"/>
  <c r="AA274" i="16"/>
  <c r="AA330" i="16"/>
  <c r="AA337" i="16"/>
  <c r="AA351" i="16"/>
  <c r="AA358" i="16"/>
  <c r="AA373" i="16"/>
  <c r="AA395" i="16"/>
  <c r="AA422" i="16"/>
  <c r="AA429" i="16"/>
  <c r="AA444" i="16"/>
  <c r="AA471" i="16"/>
  <c r="AA493" i="16"/>
  <c r="AA500" i="16"/>
  <c r="AA507" i="16"/>
  <c r="AA193" i="16"/>
  <c r="AA255" i="16"/>
  <c r="AA71" i="16"/>
  <c r="G45" i="15"/>
  <c r="H45" i="15"/>
  <c r="H46" i="15" s="1"/>
  <c r="O61" i="15"/>
  <c r="O62" i="15" s="1"/>
  <c r="AA33" i="16"/>
  <c r="AA40" i="16"/>
  <c r="AA47" i="16"/>
  <c r="AA155" i="16"/>
  <c r="AA225" i="16"/>
  <c r="AA273" i="16"/>
  <c r="AA301" i="16"/>
  <c r="AA308" i="16"/>
  <c r="AA323" i="16"/>
  <c r="AA345" i="16"/>
  <c r="AA372" i="16"/>
  <c r="AA379" i="16"/>
  <c r="AA394" i="16"/>
  <c r="AA421" i="16"/>
  <c r="AA443" i="16"/>
  <c r="AA450" i="16"/>
  <c r="AA457" i="16"/>
  <c r="AA465" i="16"/>
  <c r="AA24" i="16"/>
  <c r="AA335" i="16"/>
  <c r="AA271" i="16"/>
  <c r="AA504" i="16"/>
  <c r="AA44" i="16"/>
  <c r="AA15" i="16"/>
  <c r="E62" i="15"/>
  <c r="AA34" i="16"/>
  <c r="AA55" i="16"/>
  <c r="AA68" i="16"/>
  <c r="AA103" i="16"/>
  <c r="AA110" i="16"/>
  <c r="AA117" i="16"/>
  <c r="AA140" i="16"/>
  <c r="AA154" i="16"/>
  <c r="AA181" i="16"/>
  <c r="AA188" i="16"/>
  <c r="AA211" i="16"/>
  <c r="AA224" i="16"/>
  <c r="AA251" i="16"/>
  <c r="AA258" i="16"/>
  <c r="AA295" i="16"/>
  <c r="AA322" i="16"/>
  <c r="AA329" i="16"/>
  <c r="AA344" i="16"/>
  <c r="AA371" i="16"/>
  <c r="AA393" i="16"/>
  <c r="AA400" i="16"/>
  <c r="AA415" i="16"/>
  <c r="AA464" i="16"/>
  <c r="AA478" i="16"/>
  <c r="E45" i="15"/>
  <c r="AA321" i="16"/>
  <c r="F45" i="15"/>
  <c r="AA174" i="16"/>
  <c r="AA278" i="16"/>
  <c r="AA313" i="16"/>
  <c r="AA388" i="16"/>
  <c r="AA121" i="16"/>
  <c r="AA129" i="16"/>
  <c r="AA173" i="16"/>
  <c r="AA453" i="16"/>
  <c r="AA413" i="16"/>
  <c r="AA488" i="16"/>
  <c r="C4" i="16"/>
  <c r="AA200" i="16"/>
  <c r="AA208" i="16"/>
  <c r="AA244" i="16"/>
  <c r="AA51" i="16"/>
  <c r="AA104" i="16"/>
  <c r="AA243" i="16"/>
  <c r="AA420" i="16"/>
  <c r="AA463" i="16"/>
  <c r="AA148" i="16"/>
  <c r="AA183" i="16"/>
  <c r="AA242" i="16"/>
  <c r="AA470" i="16"/>
  <c r="K15" i="15"/>
  <c r="AA190" i="16"/>
  <c r="AA462" i="16"/>
  <c r="G15" i="15"/>
  <c r="S77" i="15"/>
  <c r="E79" i="15"/>
  <c r="S76" i="15"/>
  <c r="AA139" i="16"/>
  <c r="AA147" i="16"/>
  <c r="AA182" i="16"/>
  <c r="AA287" i="16"/>
  <c r="AA338" i="16"/>
  <c r="AA404" i="16"/>
  <c r="G79" i="15"/>
  <c r="AA257" i="16"/>
  <c r="AA159" i="16"/>
  <c r="AA168" i="16"/>
  <c r="S43" i="15"/>
  <c r="D62" i="15"/>
  <c r="Q27" i="15"/>
  <c r="Q28" i="15" s="1"/>
  <c r="P27" i="15"/>
  <c r="P28" i="15" s="1"/>
  <c r="O27" i="15"/>
  <c r="O28" i="15" s="1"/>
  <c r="AA89" i="16"/>
  <c r="AA98" i="16"/>
  <c r="AA107" i="16"/>
  <c r="AA289" i="16"/>
  <c r="AA298" i="16"/>
  <c r="AA307" i="16"/>
  <c r="AA357" i="16"/>
  <c r="AA407" i="16"/>
  <c r="AA19" i="16"/>
  <c r="AA28" i="16"/>
  <c r="AA37" i="16"/>
  <c r="AA219" i="16"/>
  <c r="AA228" i="16"/>
  <c r="AA237" i="16"/>
  <c r="AA331" i="16"/>
  <c r="AA348" i="16"/>
  <c r="AA381" i="16"/>
  <c r="AA398" i="16"/>
  <c r="AA431" i="16"/>
  <c r="AA448" i="16"/>
  <c r="AA481" i="16"/>
  <c r="AA498" i="16"/>
  <c r="AA149" i="16"/>
  <c r="AA489" i="16"/>
  <c r="S59" i="15"/>
  <c r="K13" i="15"/>
  <c r="AA158" i="16"/>
  <c r="AA339" i="16"/>
  <c r="AA389" i="16"/>
  <c r="AA439" i="16"/>
  <c r="S42" i="15"/>
  <c r="Q45" i="15"/>
  <c r="AA79" i="16"/>
  <c r="AA88" i="16"/>
  <c r="AA97" i="16"/>
  <c r="AA279" i="16"/>
  <c r="AA288" i="16"/>
  <c r="AA297" i="16"/>
  <c r="G46" i="15" l="1"/>
  <c r="G63" i="15"/>
  <c r="G80" i="15"/>
  <c r="F15" i="15"/>
  <c r="L15" i="15"/>
  <c r="L13" i="15"/>
  <c r="E15" i="15" l="1"/>
  <c r="F63" i="15"/>
  <c r="F46" i="15"/>
  <c r="F80" i="15"/>
  <c r="M13" i="15"/>
  <c r="M15" i="15"/>
  <c r="I49" i="15" l="1"/>
  <c r="I48" i="15"/>
  <c r="N15" i="15"/>
  <c r="H83" i="15"/>
  <c r="I82" i="15"/>
  <c r="G48" i="15"/>
  <c r="G66" i="15"/>
  <c r="I83" i="15"/>
  <c r="I65" i="15"/>
  <c r="H82" i="15"/>
  <c r="G83" i="15"/>
  <c r="G49" i="15"/>
  <c r="H49" i="15"/>
  <c r="G65" i="15"/>
  <c r="G82" i="15"/>
  <c r="H65" i="15"/>
  <c r="H48" i="15"/>
  <c r="H66" i="15"/>
  <c r="F83" i="15"/>
  <c r="F66" i="15"/>
  <c r="N13" i="15"/>
  <c r="F49" i="15"/>
  <c r="F48" i="15"/>
  <c r="F82" i="15"/>
  <c r="F65" i="15"/>
  <c r="I66" i="15"/>
  <c r="D15" i="15"/>
  <c r="E65" i="15"/>
  <c r="E63" i="15"/>
  <c r="E66" i="15"/>
  <c r="E82" i="15"/>
  <c r="E48" i="15"/>
  <c r="E83" i="15"/>
  <c r="E49" i="15"/>
  <c r="E46" i="15"/>
  <c r="E80" i="15"/>
  <c r="D83" i="15" l="1"/>
  <c r="D82" i="15"/>
  <c r="D49" i="15"/>
  <c r="D80" i="15"/>
  <c r="C15" i="15"/>
  <c r="D65" i="15"/>
  <c r="D66" i="15"/>
  <c r="D46" i="15"/>
  <c r="D48" i="15"/>
  <c r="D63" i="15"/>
  <c r="O13" i="15"/>
  <c r="O15" i="15"/>
  <c r="N63" i="15"/>
  <c r="N80" i="15"/>
  <c r="N46" i="15"/>
  <c r="P15" i="15" l="1"/>
  <c r="O63" i="15"/>
  <c r="O80" i="15"/>
  <c r="O46" i="15"/>
  <c r="O29" i="15"/>
  <c r="P13" i="15"/>
  <c r="Q15" i="15" l="1"/>
  <c r="P80" i="15"/>
  <c r="P63" i="15"/>
  <c r="P46" i="15"/>
  <c r="P29" i="15"/>
  <c r="Q13" i="15"/>
  <c r="R13" i="15" l="1"/>
  <c r="R15" i="15"/>
  <c r="Q46" i="15"/>
  <c r="Q63" i="15"/>
  <c r="Q80" i="15"/>
  <c r="Q29" i="15"/>
  <c r="R63" i="15" l="1"/>
  <c r="R80" i="15"/>
  <c r="R46" i="15"/>
  <c r="R29" i="15"/>
  <c r="J31" i="15"/>
  <c r="J66" i="15"/>
  <c r="K66" i="15" s="1"/>
  <c r="J82" i="15"/>
  <c r="K82" i="15" s="1"/>
  <c r="J65" i="15"/>
  <c r="K65" i="15" s="1"/>
  <c r="J48" i="15"/>
  <c r="K48" i="15" s="1"/>
  <c r="J83" i="15"/>
  <c r="K83" i="15" s="1"/>
  <c r="J49" i="15"/>
  <c r="K49" i="15" s="1"/>
  <c r="J32" i="15"/>
  <c r="J78" i="15" l="1"/>
  <c r="M78" i="15"/>
  <c r="L78" i="15"/>
  <c r="K78" i="15"/>
  <c r="I78" i="15"/>
  <c r="M61" i="15"/>
  <c r="K61" i="15"/>
  <c r="J61" i="15"/>
  <c r="L61" i="15"/>
  <c r="I61" i="15"/>
  <c r="I44" i="15"/>
  <c r="M44" i="15"/>
  <c r="L44" i="15"/>
  <c r="K44" i="15"/>
  <c r="J44" i="15"/>
  <c r="D91" i="15" l="1"/>
  <c r="J45" i="15"/>
  <c r="J46" i="15" s="1"/>
  <c r="C91" i="15"/>
  <c r="S44" i="15"/>
  <c r="I45" i="15"/>
  <c r="C92" i="15"/>
  <c r="S61" i="15"/>
  <c r="I62" i="15"/>
  <c r="F92" i="15"/>
  <c r="L62" i="15"/>
  <c r="L63" i="15" s="1"/>
  <c r="E92" i="15"/>
  <c r="K62" i="15"/>
  <c r="K63" i="15" s="1"/>
  <c r="G92" i="15"/>
  <c r="M62" i="15"/>
  <c r="M63" i="15" s="1"/>
  <c r="E93" i="15"/>
  <c r="K79" i="15"/>
  <c r="K80" i="15" s="1"/>
  <c r="F93" i="15"/>
  <c r="L79" i="15"/>
  <c r="L80" i="15" s="1"/>
  <c r="G91" i="15"/>
  <c r="M45" i="15"/>
  <c r="M46" i="15" s="1"/>
  <c r="D92" i="15"/>
  <c r="J62" i="15"/>
  <c r="J63" i="15" s="1"/>
  <c r="E91" i="15"/>
  <c r="K45" i="15"/>
  <c r="K46" i="15" s="1"/>
  <c r="F91" i="15"/>
  <c r="L45" i="15"/>
  <c r="L46" i="15" s="1"/>
  <c r="C93" i="15"/>
  <c r="S78" i="15"/>
  <c r="I79" i="15"/>
  <c r="G93" i="15"/>
  <c r="M79" i="15"/>
  <c r="M80" i="15" s="1"/>
  <c r="D93" i="15"/>
  <c r="J79" i="15"/>
  <c r="J80" i="15" s="1"/>
  <c r="I63" i="15" l="1"/>
  <c r="S63" i="15" s="1"/>
  <c r="S62" i="15"/>
  <c r="I80" i="15"/>
  <c r="S80" i="15" s="1"/>
  <c r="S79" i="15"/>
  <c r="I46" i="15"/>
  <c r="S46" i="15" s="1"/>
  <c r="S45" i="15"/>
  <c r="F33" i="3" l="1"/>
  <c r="F38" i="3"/>
  <c r="AD511" i="13"/>
  <c r="AC511" i="13"/>
  <c r="O511" i="13"/>
  <c r="K511" i="13"/>
  <c r="AD510" i="13"/>
  <c r="AC510" i="13"/>
  <c r="O510" i="13"/>
  <c r="K510" i="13"/>
  <c r="AD509" i="13"/>
  <c r="AC509" i="13"/>
  <c r="O509" i="13"/>
  <c r="K509" i="13"/>
  <c r="AD508" i="13"/>
  <c r="AC508" i="13"/>
  <c r="O508" i="13"/>
  <c r="K508" i="13"/>
  <c r="AD507" i="13"/>
  <c r="AC507" i="13"/>
  <c r="O507" i="13"/>
  <c r="K507" i="13"/>
  <c r="AD506" i="13"/>
  <c r="AC506" i="13"/>
  <c r="O506" i="13"/>
  <c r="K506" i="13"/>
  <c r="AD505" i="13"/>
  <c r="AC505" i="13"/>
  <c r="O505" i="13"/>
  <c r="K505" i="13"/>
  <c r="AD504" i="13"/>
  <c r="AC504" i="13"/>
  <c r="O504" i="13"/>
  <c r="K504" i="13"/>
  <c r="AD503" i="13"/>
  <c r="AC503" i="13"/>
  <c r="O503" i="13"/>
  <c r="K503" i="13"/>
  <c r="AD502" i="13"/>
  <c r="AC502" i="13"/>
  <c r="O502" i="13"/>
  <c r="K502" i="13"/>
  <c r="AD501" i="13"/>
  <c r="AC501" i="13"/>
  <c r="O501" i="13"/>
  <c r="K501" i="13"/>
  <c r="AD500" i="13"/>
  <c r="AC500" i="13"/>
  <c r="O500" i="13"/>
  <c r="K500" i="13"/>
  <c r="AD499" i="13"/>
  <c r="AC499" i="13"/>
  <c r="O499" i="13"/>
  <c r="K499" i="13"/>
  <c r="AD498" i="13"/>
  <c r="AC498" i="13"/>
  <c r="O498" i="13"/>
  <c r="K498" i="13"/>
  <c r="AD497" i="13"/>
  <c r="AC497" i="13"/>
  <c r="O497" i="13"/>
  <c r="K497" i="13"/>
  <c r="AD496" i="13"/>
  <c r="AC496" i="13"/>
  <c r="O496" i="13"/>
  <c r="K496" i="13"/>
  <c r="AD495" i="13"/>
  <c r="AC495" i="13"/>
  <c r="O495" i="13"/>
  <c r="K495" i="13"/>
  <c r="AD494" i="13"/>
  <c r="AC494" i="13"/>
  <c r="O494" i="13"/>
  <c r="K494" i="13"/>
  <c r="AD493" i="13"/>
  <c r="AC493" i="13"/>
  <c r="O493" i="13"/>
  <c r="K493" i="13"/>
  <c r="AD492" i="13"/>
  <c r="AC492" i="13"/>
  <c r="O492" i="13"/>
  <c r="K492" i="13"/>
  <c r="AD491" i="13"/>
  <c r="AC491" i="13"/>
  <c r="O491" i="13"/>
  <c r="K491" i="13"/>
  <c r="AD490" i="13"/>
  <c r="AC490" i="13"/>
  <c r="O490" i="13"/>
  <c r="K490" i="13"/>
  <c r="AD489" i="13"/>
  <c r="AC489" i="13"/>
  <c r="O489" i="13"/>
  <c r="K489" i="13"/>
  <c r="AD488" i="13"/>
  <c r="AC488" i="13"/>
  <c r="O488" i="13"/>
  <c r="K488" i="13"/>
  <c r="AD487" i="13"/>
  <c r="AC487" i="13"/>
  <c r="O487" i="13"/>
  <c r="K487" i="13"/>
  <c r="AD486" i="13"/>
  <c r="AC486" i="13"/>
  <c r="O486" i="13"/>
  <c r="K486" i="13"/>
  <c r="AD485" i="13"/>
  <c r="AC485" i="13"/>
  <c r="O485" i="13"/>
  <c r="K485" i="13"/>
  <c r="AD484" i="13"/>
  <c r="AC484" i="13"/>
  <c r="O484" i="13"/>
  <c r="K484" i="13"/>
  <c r="AD483" i="13"/>
  <c r="AC483" i="13"/>
  <c r="O483" i="13"/>
  <c r="K483" i="13"/>
  <c r="AD482" i="13"/>
  <c r="AC482" i="13"/>
  <c r="O482" i="13"/>
  <c r="K482" i="13"/>
  <c r="AD481" i="13"/>
  <c r="AC481" i="13"/>
  <c r="O481" i="13"/>
  <c r="K481" i="13"/>
  <c r="AD480" i="13"/>
  <c r="AC480" i="13"/>
  <c r="O480" i="13"/>
  <c r="K480" i="13"/>
  <c r="AD479" i="13"/>
  <c r="AC479" i="13"/>
  <c r="O479" i="13"/>
  <c r="K479" i="13"/>
  <c r="AD478" i="13"/>
  <c r="AC478" i="13"/>
  <c r="O478" i="13"/>
  <c r="K478" i="13"/>
  <c r="AD477" i="13"/>
  <c r="AC477" i="13"/>
  <c r="O477" i="13"/>
  <c r="K477" i="13"/>
  <c r="AD476" i="13"/>
  <c r="AC476" i="13"/>
  <c r="O476" i="13"/>
  <c r="K476" i="13"/>
  <c r="AD475" i="13"/>
  <c r="AC475" i="13"/>
  <c r="O475" i="13"/>
  <c r="K475" i="13"/>
  <c r="AD474" i="13"/>
  <c r="AC474" i="13"/>
  <c r="O474" i="13"/>
  <c r="K474" i="13"/>
  <c r="AD473" i="13"/>
  <c r="AC473" i="13"/>
  <c r="O473" i="13"/>
  <c r="K473" i="13"/>
  <c r="AD472" i="13"/>
  <c r="AC472" i="13"/>
  <c r="O472" i="13"/>
  <c r="K472" i="13"/>
  <c r="AD471" i="13"/>
  <c r="AC471" i="13"/>
  <c r="O471" i="13"/>
  <c r="K471" i="13"/>
  <c r="AD470" i="13"/>
  <c r="AC470" i="13"/>
  <c r="O470" i="13"/>
  <c r="K470" i="13"/>
  <c r="AD469" i="13"/>
  <c r="AC469" i="13"/>
  <c r="O469" i="13"/>
  <c r="K469" i="13"/>
  <c r="AD468" i="13"/>
  <c r="AC468" i="13"/>
  <c r="O468" i="13"/>
  <c r="K468" i="13"/>
  <c r="AD467" i="13"/>
  <c r="AC467" i="13"/>
  <c r="O467" i="13"/>
  <c r="K467" i="13"/>
  <c r="AD466" i="13"/>
  <c r="AC466" i="13"/>
  <c r="O466" i="13"/>
  <c r="K466" i="13"/>
  <c r="AD465" i="13"/>
  <c r="AC465" i="13"/>
  <c r="O465" i="13"/>
  <c r="K465" i="13"/>
  <c r="AD464" i="13"/>
  <c r="AC464" i="13"/>
  <c r="O464" i="13"/>
  <c r="K464" i="13"/>
  <c r="AD463" i="13"/>
  <c r="AC463" i="13"/>
  <c r="O463" i="13"/>
  <c r="K463" i="13"/>
  <c r="AD462" i="13"/>
  <c r="AC462" i="13"/>
  <c r="O462" i="13"/>
  <c r="K462" i="13"/>
  <c r="AD461" i="13"/>
  <c r="AC461" i="13"/>
  <c r="O461" i="13"/>
  <c r="K461" i="13"/>
  <c r="AD460" i="13"/>
  <c r="AC460" i="13"/>
  <c r="O460" i="13"/>
  <c r="K460" i="13"/>
  <c r="AD459" i="13"/>
  <c r="AC459" i="13"/>
  <c r="O459" i="13"/>
  <c r="K459" i="13"/>
  <c r="AD458" i="13"/>
  <c r="AC458" i="13"/>
  <c r="O458" i="13"/>
  <c r="K458" i="13"/>
  <c r="AD457" i="13"/>
  <c r="AC457" i="13"/>
  <c r="O457" i="13"/>
  <c r="K457" i="13"/>
  <c r="AD456" i="13"/>
  <c r="AC456" i="13"/>
  <c r="O456" i="13"/>
  <c r="K456" i="13"/>
  <c r="AD455" i="13"/>
  <c r="AC455" i="13"/>
  <c r="O455" i="13"/>
  <c r="K455" i="13"/>
  <c r="AD454" i="13"/>
  <c r="AC454" i="13"/>
  <c r="O454" i="13"/>
  <c r="K454" i="13"/>
  <c r="AD453" i="13"/>
  <c r="AC453" i="13"/>
  <c r="O453" i="13"/>
  <c r="K453" i="13"/>
  <c r="AD452" i="13"/>
  <c r="AC452" i="13"/>
  <c r="O452" i="13"/>
  <c r="K452" i="13"/>
  <c r="AD451" i="13"/>
  <c r="AC451" i="13"/>
  <c r="O451" i="13"/>
  <c r="K451" i="13"/>
  <c r="AD450" i="13"/>
  <c r="AC450" i="13"/>
  <c r="O450" i="13"/>
  <c r="K450" i="13"/>
  <c r="AD449" i="13"/>
  <c r="AC449" i="13"/>
  <c r="O449" i="13"/>
  <c r="K449" i="13"/>
  <c r="AD448" i="13"/>
  <c r="AC448" i="13"/>
  <c r="O448" i="13"/>
  <c r="K448" i="13"/>
  <c r="AD447" i="13"/>
  <c r="AC447" i="13"/>
  <c r="O447" i="13"/>
  <c r="K447" i="13"/>
  <c r="AD446" i="13"/>
  <c r="AC446" i="13"/>
  <c r="O446" i="13"/>
  <c r="K446" i="13"/>
  <c r="AD445" i="13"/>
  <c r="AC445" i="13"/>
  <c r="O445" i="13"/>
  <c r="K445" i="13"/>
  <c r="AD444" i="13"/>
  <c r="AC444" i="13"/>
  <c r="O444" i="13"/>
  <c r="K444" i="13"/>
  <c r="AD443" i="13"/>
  <c r="AC443" i="13"/>
  <c r="O443" i="13"/>
  <c r="K443" i="13"/>
  <c r="AD442" i="13"/>
  <c r="AC442" i="13"/>
  <c r="O442" i="13"/>
  <c r="K442" i="13"/>
  <c r="AD441" i="13"/>
  <c r="AC441" i="13"/>
  <c r="O441" i="13"/>
  <c r="K441" i="13"/>
  <c r="AD440" i="13"/>
  <c r="AC440" i="13"/>
  <c r="O440" i="13"/>
  <c r="K440" i="13"/>
  <c r="AD439" i="13"/>
  <c r="AC439" i="13"/>
  <c r="O439" i="13"/>
  <c r="K439" i="13"/>
  <c r="AD438" i="13"/>
  <c r="AC438" i="13"/>
  <c r="O438" i="13"/>
  <c r="K438" i="13"/>
  <c r="AD437" i="13"/>
  <c r="AC437" i="13"/>
  <c r="O437" i="13"/>
  <c r="K437" i="13"/>
  <c r="AD436" i="13"/>
  <c r="AC436" i="13"/>
  <c r="O436" i="13"/>
  <c r="K436" i="13"/>
  <c r="AD435" i="13"/>
  <c r="AC435" i="13"/>
  <c r="O435" i="13"/>
  <c r="K435" i="13"/>
  <c r="AD434" i="13"/>
  <c r="AC434" i="13"/>
  <c r="O434" i="13"/>
  <c r="K434" i="13"/>
  <c r="AD433" i="13"/>
  <c r="AC433" i="13"/>
  <c r="O433" i="13"/>
  <c r="K433" i="13"/>
  <c r="AD432" i="13"/>
  <c r="AC432" i="13"/>
  <c r="O432" i="13"/>
  <c r="K432" i="13"/>
  <c r="AD431" i="13"/>
  <c r="AC431" i="13"/>
  <c r="O431" i="13"/>
  <c r="K431" i="13"/>
  <c r="AD430" i="13"/>
  <c r="AC430" i="13"/>
  <c r="O430" i="13"/>
  <c r="K430" i="13"/>
  <c r="AD429" i="13"/>
  <c r="AC429" i="13"/>
  <c r="O429" i="13"/>
  <c r="K429" i="13"/>
  <c r="AD428" i="13"/>
  <c r="AC428" i="13"/>
  <c r="O428" i="13"/>
  <c r="K428" i="13"/>
  <c r="AD427" i="13"/>
  <c r="AC427" i="13"/>
  <c r="O427" i="13"/>
  <c r="K427" i="13"/>
  <c r="AD426" i="13"/>
  <c r="AC426" i="13"/>
  <c r="O426" i="13"/>
  <c r="K426" i="13"/>
  <c r="AD425" i="13"/>
  <c r="AC425" i="13"/>
  <c r="O425" i="13"/>
  <c r="K425" i="13"/>
  <c r="AD424" i="13"/>
  <c r="AC424" i="13"/>
  <c r="O424" i="13"/>
  <c r="K424" i="13"/>
  <c r="AD423" i="13"/>
  <c r="AC423" i="13"/>
  <c r="O423" i="13"/>
  <c r="K423" i="13"/>
  <c r="AD422" i="13"/>
  <c r="AC422" i="13"/>
  <c r="O422" i="13"/>
  <c r="K422" i="13"/>
  <c r="AD421" i="13"/>
  <c r="AC421" i="13"/>
  <c r="O421" i="13"/>
  <c r="K421" i="13"/>
  <c r="AD420" i="13"/>
  <c r="AC420" i="13"/>
  <c r="O420" i="13"/>
  <c r="K420" i="13"/>
  <c r="AD419" i="13"/>
  <c r="AC419" i="13"/>
  <c r="O419" i="13"/>
  <c r="K419" i="13"/>
  <c r="AD418" i="13"/>
  <c r="AC418" i="13"/>
  <c r="O418" i="13"/>
  <c r="K418" i="13"/>
  <c r="AD417" i="13"/>
  <c r="AC417" i="13"/>
  <c r="O417" i="13"/>
  <c r="K417" i="13"/>
  <c r="AD416" i="13"/>
  <c r="AC416" i="13"/>
  <c r="O416" i="13"/>
  <c r="K416" i="13"/>
  <c r="AD415" i="13"/>
  <c r="AC415" i="13"/>
  <c r="O415" i="13"/>
  <c r="K415" i="13"/>
  <c r="AD414" i="13"/>
  <c r="AC414" i="13"/>
  <c r="O414" i="13"/>
  <c r="K414" i="13"/>
  <c r="AD413" i="13"/>
  <c r="AC413" i="13"/>
  <c r="O413" i="13"/>
  <c r="K413" i="13"/>
  <c r="AD412" i="13"/>
  <c r="AC412" i="13"/>
  <c r="O412" i="13"/>
  <c r="K412" i="13"/>
  <c r="AD411" i="13"/>
  <c r="AC411" i="13"/>
  <c r="O411" i="13"/>
  <c r="K411" i="13"/>
  <c r="AD410" i="13"/>
  <c r="AC410" i="13"/>
  <c r="O410" i="13"/>
  <c r="K410" i="13"/>
  <c r="AD409" i="13"/>
  <c r="AC409" i="13"/>
  <c r="O409" i="13"/>
  <c r="K409" i="13"/>
  <c r="AD408" i="13"/>
  <c r="AC408" i="13"/>
  <c r="O408" i="13"/>
  <c r="K408" i="13"/>
  <c r="AD407" i="13"/>
  <c r="AC407" i="13"/>
  <c r="O407" i="13"/>
  <c r="K407" i="13"/>
  <c r="AD406" i="13"/>
  <c r="AC406" i="13"/>
  <c r="O406" i="13"/>
  <c r="K406" i="13"/>
  <c r="AD405" i="13"/>
  <c r="AC405" i="13"/>
  <c r="O405" i="13"/>
  <c r="K405" i="13"/>
  <c r="AD404" i="13"/>
  <c r="AC404" i="13"/>
  <c r="O404" i="13"/>
  <c r="K404" i="13"/>
  <c r="AD403" i="13"/>
  <c r="AC403" i="13"/>
  <c r="O403" i="13"/>
  <c r="K403" i="13"/>
  <c r="AD402" i="13"/>
  <c r="AC402" i="13"/>
  <c r="O402" i="13"/>
  <c r="K402" i="13"/>
  <c r="AD401" i="13"/>
  <c r="AC401" i="13"/>
  <c r="O401" i="13"/>
  <c r="K401" i="13"/>
  <c r="AD400" i="13"/>
  <c r="AC400" i="13"/>
  <c r="O400" i="13"/>
  <c r="K400" i="13"/>
  <c r="AD399" i="13"/>
  <c r="AC399" i="13"/>
  <c r="O399" i="13"/>
  <c r="K399" i="13"/>
  <c r="AD398" i="13"/>
  <c r="AC398" i="13"/>
  <c r="O398" i="13"/>
  <c r="K398" i="13"/>
  <c r="AD397" i="13"/>
  <c r="AC397" i="13"/>
  <c r="O397" i="13"/>
  <c r="K397" i="13"/>
  <c r="AD396" i="13"/>
  <c r="AC396" i="13"/>
  <c r="O396" i="13"/>
  <c r="K396" i="13"/>
  <c r="AD395" i="13"/>
  <c r="AC395" i="13"/>
  <c r="O395" i="13"/>
  <c r="K395" i="13"/>
  <c r="AD394" i="13"/>
  <c r="AC394" i="13"/>
  <c r="O394" i="13"/>
  <c r="K394" i="13"/>
  <c r="AD393" i="13"/>
  <c r="AC393" i="13"/>
  <c r="O393" i="13"/>
  <c r="K393" i="13"/>
  <c r="AD392" i="13"/>
  <c r="AC392" i="13"/>
  <c r="O392" i="13"/>
  <c r="K392" i="13"/>
  <c r="AD391" i="13"/>
  <c r="AC391" i="13"/>
  <c r="O391" i="13"/>
  <c r="K391" i="13"/>
  <c r="AD390" i="13"/>
  <c r="AC390" i="13"/>
  <c r="O390" i="13"/>
  <c r="K390" i="13"/>
  <c r="AD389" i="13"/>
  <c r="AC389" i="13"/>
  <c r="O389" i="13"/>
  <c r="K389" i="13"/>
  <c r="AD388" i="13"/>
  <c r="AC388" i="13"/>
  <c r="O388" i="13"/>
  <c r="K388" i="13"/>
  <c r="AD387" i="13"/>
  <c r="AC387" i="13"/>
  <c r="O387" i="13"/>
  <c r="K387" i="13"/>
  <c r="AD386" i="13"/>
  <c r="AC386" i="13"/>
  <c r="O386" i="13"/>
  <c r="K386" i="13"/>
  <c r="AD385" i="13"/>
  <c r="AC385" i="13"/>
  <c r="O385" i="13"/>
  <c r="K385" i="13"/>
  <c r="AD384" i="13"/>
  <c r="AC384" i="13"/>
  <c r="O384" i="13"/>
  <c r="K384" i="13"/>
  <c r="AD383" i="13"/>
  <c r="AC383" i="13"/>
  <c r="O383" i="13"/>
  <c r="K383" i="13"/>
  <c r="AD382" i="13"/>
  <c r="AC382" i="13"/>
  <c r="O382" i="13"/>
  <c r="K382" i="13"/>
  <c r="AD381" i="13"/>
  <c r="AC381" i="13"/>
  <c r="O381" i="13"/>
  <c r="K381" i="13"/>
  <c r="AD380" i="13"/>
  <c r="AC380" i="13"/>
  <c r="O380" i="13"/>
  <c r="K380" i="13"/>
  <c r="AD379" i="13"/>
  <c r="AC379" i="13"/>
  <c r="O379" i="13"/>
  <c r="K379" i="13"/>
  <c r="AD378" i="13"/>
  <c r="AC378" i="13"/>
  <c r="O378" i="13"/>
  <c r="K378" i="13"/>
  <c r="AD377" i="13"/>
  <c r="AC377" i="13"/>
  <c r="O377" i="13"/>
  <c r="K377" i="13"/>
  <c r="AD376" i="13"/>
  <c r="AC376" i="13"/>
  <c r="O376" i="13"/>
  <c r="K376" i="13"/>
  <c r="AD375" i="13"/>
  <c r="AC375" i="13"/>
  <c r="O375" i="13"/>
  <c r="K375" i="13"/>
  <c r="AD374" i="13"/>
  <c r="AC374" i="13"/>
  <c r="O374" i="13"/>
  <c r="K374" i="13"/>
  <c r="AD373" i="13"/>
  <c r="AC373" i="13"/>
  <c r="O373" i="13"/>
  <c r="K373" i="13"/>
  <c r="AD372" i="13"/>
  <c r="AC372" i="13"/>
  <c r="O372" i="13"/>
  <c r="K372" i="13"/>
  <c r="AD371" i="13"/>
  <c r="AC371" i="13"/>
  <c r="O371" i="13"/>
  <c r="K371" i="13"/>
  <c r="AD370" i="13"/>
  <c r="AC370" i="13"/>
  <c r="O370" i="13"/>
  <c r="K370" i="13"/>
  <c r="AD369" i="13"/>
  <c r="AC369" i="13"/>
  <c r="O369" i="13"/>
  <c r="K369" i="13"/>
  <c r="AD368" i="13"/>
  <c r="AC368" i="13"/>
  <c r="O368" i="13"/>
  <c r="K368" i="13"/>
  <c r="AD367" i="13"/>
  <c r="AC367" i="13"/>
  <c r="O367" i="13"/>
  <c r="K367" i="13"/>
  <c r="AD366" i="13"/>
  <c r="AC366" i="13"/>
  <c r="O366" i="13"/>
  <c r="K366" i="13"/>
  <c r="AD365" i="13"/>
  <c r="AC365" i="13"/>
  <c r="O365" i="13"/>
  <c r="K365" i="13"/>
  <c r="AD364" i="13"/>
  <c r="AC364" i="13"/>
  <c r="O364" i="13"/>
  <c r="K364" i="13"/>
  <c r="AD363" i="13"/>
  <c r="AC363" i="13"/>
  <c r="O363" i="13"/>
  <c r="K363" i="13"/>
  <c r="AD362" i="13"/>
  <c r="AC362" i="13"/>
  <c r="O362" i="13"/>
  <c r="K362" i="13"/>
  <c r="AD361" i="13"/>
  <c r="AC361" i="13"/>
  <c r="O361" i="13"/>
  <c r="K361" i="13"/>
  <c r="AD360" i="13"/>
  <c r="AC360" i="13"/>
  <c r="O360" i="13"/>
  <c r="K360" i="13"/>
  <c r="AD359" i="13"/>
  <c r="AC359" i="13"/>
  <c r="O359" i="13"/>
  <c r="K359" i="13"/>
  <c r="AD358" i="13"/>
  <c r="AC358" i="13"/>
  <c r="O358" i="13"/>
  <c r="K358" i="13"/>
  <c r="AD357" i="13"/>
  <c r="AC357" i="13"/>
  <c r="O357" i="13"/>
  <c r="K357" i="13"/>
  <c r="AD356" i="13"/>
  <c r="AC356" i="13"/>
  <c r="O356" i="13"/>
  <c r="K356" i="13"/>
  <c r="AD355" i="13"/>
  <c r="AC355" i="13"/>
  <c r="O355" i="13"/>
  <c r="K355" i="13"/>
  <c r="AD354" i="13"/>
  <c r="AC354" i="13"/>
  <c r="O354" i="13"/>
  <c r="K354" i="13"/>
  <c r="AD353" i="13"/>
  <c r="AC353" i="13"/>
  <c r="O353" i="13"/>
  <c r="K353" i="13"/>
  <c r="AD352" i="13"/>
  <c r="AC352" i="13"/>
  <c r="O352" i="13"/>
  <c r="K352" i="13"/>
  <c r="AD351" i="13"/>
  <c r="AC351" i="13"/>
  <c r="O351" i="13"/>
  <c r="K351" i="13"/>
  <c r="AD350" i="13"/>
  <c r="AC350" i="13"/>
  <c r="O350" i="13"/>
  <c r="K350" i="13"/>
  <c r="AD349" i="13"/>
  <c r="AC349" i="13"/>
  <c r="O349" i="13"/>
  <c r="K349" i="13"/>
  <c r="AD348" i="13"/>
  <c r="AC348" i="13"/>
  <c r="O348" i="13"/>
  <c r="K348" i="13"/>
  <c r="AD347" i="13"/>
  <c r="AC347" i="13"/>
  <c r="O347" i="13"/>
  <c r="K347" i="13"/>
  <c r="AD346" i="13"/>
  <c r="AC346" i="13"/>
  <c r="O346" i="13"/>
  <c r="K346" i="13"/>
  <c r="AD345" i="13"/>
  <c r="AC345" i="13"/>
  <c r="O345" i="13"/>
  <c r="K345" i="13"/>
  <c r="AD344" i="13"/>
  <c r="AC344" i="13"/>
  <c r="O344" i="13"/>
  <c r="K344" i="13"/>
  <c r="AD343" i="13"/>
  <c r="AC343" i="13"/>
  <c r="O343" i="13"/>
  <c r="K343" i="13"/>
  <c r="AD342" i="13"/>
  <c r="AC342" i="13"/>
  <c r="O342" i="13"/>
  <c r="K342" i="13"/>
  <c r="AD341" i="13"/>
  <c r="AC341" i="13"/>
  <c r="O341" i="13"/>
  <c r="K341" i="13"/>
  <c r="AD340" i="13"/>
  <c r="AC340" i="13"/>
  <c r="O340" i="13"/>
  <c r="K340" i="13"/>
  <c r="AD339" i="13"/>
  <c r="AC339" i="13"/>
  <c r="O339" i="13"/>
  <c r="K339" i="13"/>
  <c r="AD338" i="13"/>
  <c r="AC338" i="13"/>
  <c r="O338" i="13"/>
  <c r="K338" i="13"/>
  <c r="AD337" i="13"/>
  <c r="AC337" i="13"/>
  <c r="O337" i="13"/>
  <c r="K337" i="13"/>
  <c r="AD336" i="13"/>
  <c r="AC336" i="13"/>
  <c r="O336" i="13"/>
  <c r="K336" i="13"/>
  <c r="AD335" i="13"/>
  <c r="AC335" i="13"/>
  <c r="O335" i="13"/>
  <c r="K335" i="13"/>
  <c r="AD334" i="13"/>
  <c r="AC334" i="13"/>
  <c r="O334" i="13"/>
  <c r="K334" i="13"/>
  <c r="AD333" i="13"/>
  <c r="AC333" i="13"/>
  <c r="O333" i="13"/>
  <c r="K333" i="13"/>
  <c r="AD332" i="13"/>
  <c r="AC332" i="13"/>
  <c r="O332" i="13"/>
  <c r="K332" i="13"/>
  <c r="AD331" i="13"/>
  <c r="AC331" i="13"/>
  <c r="O331" i="13"/>
  <c r="K331" i="13"/>
  <c r="AD330" i="13"/>
  <c r="AC330" i="13"/>
  <c r="O330" i="13"/>
  <c r="K330" i="13"/>
  <c r="AD329" i="13"/>
  <c r="AC329" i="13"/>
  <c r="O329" i="13"/>
  <c r="K329" i="13"/>
  <c r="AD328" i="13"/>
  <c r="AC328" i="13"/>
  <c r="O328" i="13"/>
  <c r="K328" i="13"/>
  <c r="AD327" i="13"/>
  <c r="AC327" i="13"/>
  <c r="O327" i="13"/>
  <c r="K327" i="13"/>
  <c r="AD326" i="13"/>
  <c r="AC326" i="13"/>
  <c r="O326" i="13"/>
  <c r="K326" i="13"/>
  <c r="AD325" i="13"/>
  <c r="AC325" i="13"/>
  <c r="O325" i="13"/>
  <c r="K325" i="13"/>
  <c r="AD324" i="13"/>
  <c r="AC324" i="13"/>
  <c r="O324" i="13"/>
  <c r="K324" i="13"/>
  <c r="AD323" i="13"/>
  <c r="AC323" i="13"/>
  <c r="O323" i="13"/>
  <c r="K323" i="13"/>
  <c r="AD322" i="13"/>
  <c r="AC322" i="13"/>
  <c r="O322" i="13"/>
  <c r="K322" i="13"/>
  <c r="AD321" i="13"/>
  <c r="AC321" i="13"/>
  <c r="O321" i="13"/>
  <c r="K321" i="13"/>
  <c r="AD320" i="13"/>
  <c r="AC320" i="13"/>
  <c r="O320" i="13"/>
  <c r="K320" i="13"/>
  <c r="AD319" i="13"/>
  <c r="AC319" i="13"/>
  <c r="O319" i="13"/>
  <c r="K319" i="13"/>
  <c r="AD318" i="13"/>
  <c r="AC318" i="13"/>
  <c r="O318" i="13"/>
  <c r="K318" i="13"/>
  <c r="AD317" i="13"/>
  <c r="AC317" i="13"/>
  <c r="O317" i="13"/>
  <c r="K317" i="13"/>
  <c r="AD316" i="13"/>
  <c r="AC316" i="13"/>
  <c r="O316" i="13"/>
  <c r="K316" i="13"/>
  <c r="AD315" i="13"/>
  <c r="AC315" i="13"/>
  <c r="O315" i="13"/>
  <c r="K315" i="13"/>
  <c r="AD314" i="13"/>
  <c r="AC314" i="13"/>
  <c r="O314" i="13"/>
  <c r="K314" i="13"/>
  <c r="AD313" i="13"/>
  <c r="AC313" i="13"/>
  <c r="O313" i="13"/>
  <c r="K313" i="13"/>
  <c r="AD312" i="13"/>
  <c r="AC312" i="13"/>
  <c r="O312" i="13"/>
  <c r="K312" i="13"/>
  <c r="AD311" i="13"/>
  <c r="AC311" i="13"/>
  <c r="O311" i="13"/>
  <c r="K311" i="13"/>
  <c r="AD310" i="13"/>
  <c r="AC310" i="13"/>
  <c r="O310" i="13"/>
  <c r="K310" i="13"/>
  <c r="AD309" i="13"/>
  <c r="AC309" i="13"/>
  <c r="O309" i="13"/>
  <c r="K309" i="13"/>
  <c r="AD308" i="13"/>
  <c r="AC308" i="13"/>
  <c r="O308" i="13"/>
  <c r="K308" i="13"/>
  <c r="AD307" i="13"/>
  <c r="AC307" i="13"/>
  <c r="O307" i="13"/>
  <c r="K307" i="13"/>
  <c r="AD306" i="13"/>
  <c r="AC306" i="13"/>
  <c r="O306" i="13"/>
  <c r="K306" i="13"/>
  <c r="AD305" i="13"/>
  <c r="AC305" i="13"/>
  <c r="O305" i="13"/>
  <c r="K305" i="13"/>
  <c r="AD304" i="13"/>
  <c r="AC304" i="13"/>
  <c r="O304" i="13"/>
  <c r="K304" i="13"/>
  <c r="AD303" i="13"/>
  <c r="AC303" i="13"/>
  <c r="O303" i="13"/>
  <c r="K303" i="13"/>
  <c r="AD302" i="13"/>
  <c r="AC302" i="13"/>
  <c r="O302" i="13"/>
  <c r="K302" i="13"/>
  <c r="AD301" i="13"/>
  <c r="AC301" i="13"/>
  <c r="O301" i="13"/>
  <c r="K301" i="13"/>
  <c r="AD300" i="13"/>
  <c r="AC300" i="13"/>
  <c r="O300" i="13"/>
  <c r="K300" i="13"/>
  <c r="AD299" i="13"/>
  <c r="AC299" i="13"/>
  <c r="O299" i="13"/>
  <c r="K299" i="13"/>
  <c r="AD298" i="13"/>
  <c r="AC298" i="13"/>
  <c r="O298" i="13"/>
  <c r="K298" i="13"/>
  <c r="AD297" i="13"/>
  <c r="AC297" i="13"/>
  <c r="O297" i="13"/>
  <c r="K297" i="13"/>
  <c r="AD296" i="13"/>
  <c r="AC296" i="13"/>
  <c r="O296" i="13"/>
  <c r="K296" i="13"/>
  <c r="AD295" i="13"/>
  <c r="AC295" i="13"/>
  <c r="O295" i="13"/>
  <c r="K295" i="13"/>
  <c r="AD294" i="13"/>
  <c r="AC294" i="13"/>
  <c r="O294" i="13"/>
  <c r="K294" i="13"/>
  <c r="AD293" i="13"/>
  <c r="AC293" i="13"/>
  <c r="O293" i="13"/>
  <c r="K293" i="13"/>
  <c r="AD292" i="13"/>
  <c r="AC292" i="13"/>
  <c r="O292" i="13"/>
  <c r="K292" i="13"/>
  <c r="AD291" i="13"/>
  <c r="AC291" i="13"/>
  <c r="O291" i="13"/>
  <c r="K291" i="13"/>
  <c r="AD290" i="13"/>
  <c r="AC290" i="13"/>
  <c r="O290" i="13"/>
  <c r="K290" i="13"/>
  <c r="AD289" i="13"/>
  <c r="AC289" i="13"/>
  <c r="O289" i="13"/>
  <c r="K289" i="13"/>
  <c r="AD288" i="13"/>
  <c r="AC288" i="13"/>
  <c r="O288" i="13"/>
  <c r="K288" i="13"/>
  <c r="AD287" i="13"/>
  <c r="AC287" i="13"/>
  <c r="O287" i="13"/>
  <c r="K287" i="13"/>
  <c r="AD286" i="13"/>
  <c r="AC286" i="13"/>
  <c r="O286" i="13"/>
  <c r="K286" i="13"/>
  <c r="AD285" i="13"/>
  <c r="AC285" i="13"/>
  <c r="O285" i="13"/>
  <c r="K285" i="13"/>
  <c r="AD284" i="13"/>
  <c r="AC284" i="13"/>
  <c r="O284" i="13"/>
  <c r="K284" i="13"/>
  <c r="AD283" i="13"/>
  <c r="AC283" i="13"/>
  <c r="O283" i="13"/>
  <c r="K283" i="13"/>
  <c r="AD282" i="13"/>
  <c r="AC282" i="13"/>
  <c r="O282" i="13"/>
  <c r="K282" i="13"/>
  <c r="AD281" i="13"/>
  <c r="AC281" i="13"/>
  <c r="O281" i="13"/>
  <c r="K281" i="13"/>
  <c r="AD280" i="13"/>
  <c r="AC280" i="13"/>
  <c r="O280" i="13"/>
  <c r="K280" i="13"/>
  <c r="AD279" i="13"/>
  <c r="AC279" i="13"/>
  <c r="O279" i="13"/>
  <c r="K279" i="13"/>
  <c r="AD278" i="13"/>
  <c r="AC278" i="13"/>
  <c r="O278" i="13"/>
  <c r="K278" i="13"/>
  <c r="AD277" i="13"/>
  <c r="AC277" i="13"/>
  <c r="O277" i="13"/>
  <c r="K277" i="13"/>
  <c r="AD276" i="13"/>
  <c r="AC276" i="13"/>
  <c r="O276" i="13"/>
  <c r="K276" i="13"/>
  <c r="AD275" i="13"/>
  <c r="AC275" i="13"/>
  <c r="O275" i="13"/>
  <c r="K275" i="13"/>
  <c r="AD274" i="13"/>
  <c r="AC274" i="13"/>
  <c r="O274" i="13"/>
  <c r="K274" i="13"/>
  <c r="AD273" i="13"/>
  <c r="AC273" i="13"/>
  <c r="O273" i="13"/>
  <c r="K273" i="13"/>
  <c r="AD272" i="13"/>
  <c r="AC272" i="13"/>
  <c r="O272" i="13"/>
  <c r="K272" i="13"/>
  <c r="AD271" i="13"/>
  <c r="AC271" i="13"/>
  <c r="O271" i="13"/>
  <c r="K271" i="13"/>
  <c r="AD270" i="13"/>
  <c r="AC270" i="13"/>
  <c r="O270" i="13"/>
  <c r="K270" i="13"/>
  <c r="AD269" i="13"/>
  <c r="AC269" i="13"/>
  <c r="O269" i="13"/>
  <c r="K269" i="13"/>
  <c r="AD268" i="13"/>
  <c r="AC268" i="13"/>
  <c r="O268" i="13"/>
  <c r="K268" i="13"/>
  <c r="AD267" i="13"/>
  <c r="AC267" i="13"/>
  <c r="O267" i="13"/>
  <c r="K267" i="13"/>
  <c r="AD266" i="13"/>
  <c r="AC266" i="13"/>
  <c r="O266" i="13"/>
  <c r="K266" i="13"/>
  <c r="AD265" i="13"/>
  <c r="AC265" i="13"/>
  <c r="O265" i="13"/>
  <c r="K265" i="13"/>
  <c r="AD264" i="13"/>
  <c r="AC264" i="13"/>
  <c r="O264" i="13"/>
  <c r="K264" i="13"/>
  <c r="AD263" i="13"/>
  <c r="AC263" i="13"/>
  <c r="O263" i="13"/>
  <c r="K263" i="13"/>
  <c r="AD262" i="13"/>
  <c r="AC262" i="13"/>
  <c r="O262" i="13"/>
  <c r="K262" i="13"/>
  <c r="AD261" i="13"/>
  <c r="AC261" i="13"/>
  <c r="O261" i="13"/>
  <c r="K261" i="13"/>
  <c r="AD260" i="13"/>
  <c r="AC260" i="13"/>
  <c r="O260" i="13"/>
  <c r="K260" i="13"/>
  <c r="AD259" i="13"/>
  <c r="AC259" i="13"/>
  <c r="O259" i="13"/>
  <c r="K259" i="13"/>
  <c r="AD258" i="13"/>
  <c r="AC258" i="13"/>
  <c r="O258" i="13"/>
  <c r="K258" i="13"/>
  <c r="AD257" i="13"/>
  <c r="AC257" i="13"/>
  <c r="O257" i="13"/>
  <c r="K257" i="13"/>
  <c r="AD256" i="13"/>
  <c r="AC256" i="13"/>
  <c r="O256" i="13"/>
  <c r="K256" i="13"/>
  <c r="AD255" i="13"/>
  <c r="AC255" i="13"/>
  <c r="O255" i="13"/>
  <c r="K255" i="13"/>
  <c r="AD254" i="13"/>
  <c r="AC254" i="13"/>
  <c r="O254" i="13"/>
  <c r="K254" i="13"/>
  <c r="AD253" i="13"/>
  <c r="AC253" i="13"/>
  <c r="O253" i="13"/>
  <c r="K253" i="13"/>
  <c r="AD252" i="13"/>
  <c r="AC252" i="13"/>
  <c r="O252" i="13"/>
  <c r="K252" i="13"/>
  <c r="AD251" i="13"/>
  <c r="AC251" i="13"/>
  <c r="O251" i="13"/>
  <c r="K251" i="13"/>
  <c r="AD250" i="13"/>
  <c r="AC250" i="13"/>
  <c r="O250" i="13"/>
  <c r="K250" i="13"/>
  <c r="AD249" i="13"/>
  <c r="AC249" i="13"/>
  <c r="O249" i="13"/>
  <c r="K249" i="13"/>
  <c r="AD248" i="13"/>
  <c r="AC248" i="13"/>
  <c r="O248" i="13"/>
  <c r="K248" i="13"/>
  <c r="AD247" i="13"/>
  <c r="AC247" i="13"/>
  <c r="O247" i="13"/>
  <c r="K247" i="13"/>
  <c r="AD246" i="13"/>
  <c r="AC246" i="13"/>
  <c r="O246" i="13"/>
  <c r="K246" i="13"/>
  <c r="AD245" i="13"/>
  <c r="AC245" i="13"/>
  <c r="O245" i="13"/>
  <c r="K245" i="13"/>
  <c r="AD244" i="13"/>
  <c r="AC244" i="13"/>
  <c r="O244" i="13"/>
  <c r="K244" i="13"/>
  <c r="AD243" i="13"/>
  <c r="AC243" i="13"/>
  <c r="O243" i="13"/>
  <c r="K243" i="13"/>
  <c r="AD242" i="13"/>
  <c r="AC242" i="13"/>
  <c r="O242" i="13"/>
  <c r="K242" i="13"/>
  <c r="AD241" i="13"/>
  <c r="AC241" i="13"/>
  <c r="O241" i="13"/>
  <c r="K241" i="13"/>
  <c r="AD240" i="13"/>
  <c r="AC240" i="13"/>
  <c r="O240" i="13"/>
  <c r="K240" i="13"/>
  <c r="AD239" i="13"/>
  <c r="AC239" i="13"/>
  <c r="O239" i="13"/>
  <c r="K239" i="13"/>
  <c r="AD238" i="13"/>
  <c r="AC238" i="13"/>
  <c r="O238" i="13"/>
  <c r="K238" i="13"/>
  <c r="AD237" i="13"/>
  <c r="AC237" i="13"/>
  <c r="O237" i="13"/>
  <c r="K237" i="13"/>
  <c r="AD236" i="13"/>
  <c r="AC236" i="13"/>
  <c r="O236" i="13"/>
  <c r="K236" i="13"/>
  <c r="AD235" i="13"/>
  <c r="AC235" i="13"/>
  <c r="O235" i="13"/>
  <c r="K235" i="13"/>
  <c r="AD234" i="13"/>
  <c r="AC234" i="13"/>
  <c r="O234" i="13"/>
  <c r="K234" i="13"/>
  <c r="AD233" i="13"/>
  <c r="AC233" i="13"/>
  <c r="O233" i="13"/>
  <c r="K233" i="13"/>
  <c r="AD232" i="13"/>
  <c r="AC232" i="13"/>
  <c r="O232" i="13"/>
  <c r="K232" i="13"/>
  <c r="AD231" i="13"/>
  <c r="AC231" i="13"/>
  <c r="O231" i="13"/>
  <c r="K231" i="13"/>
  <c r="AD230" i="13"/>
  <c r="AC230" i="13"/>
  <c r="O230" i="13"/>
  <c r="K230" i="13"/>
  <c r="AD229" i="13"/>
  <c r="AC229" i="13"/>
  <c r="O229" i="13"/>
  <c r="K229" i="13"/>
  <c r="AD228" i="13"/>
  <c r="AC228" i="13"/>
  <c r="O228" i="13"/>
  <c r="K228" i="13"/>
  <c r="AD227" i="13"/>
  <c r="AC227" i="13"/>
  <c r="O227" i="13"/>
  <c r="K227" i="13"/>
  <c r="AD226" i="13"/>
  <c r="AC226" i="13"/>
  <c r="O226" i="13"/>
  <c r="K226" i="13"/>
  <c r="AD225" i="13"/>
  <c r="AC225" i="13"/>
  <c r="O225" i="13"/>
  <c r="K225" i="13"/>
  <c r="AD224" i="13"/>
  <c r="AC224" i="13"/>
  <c r="O224" i="13"/>
  <c r="K224" i="13"/>
  <c r="AD223" i="13"/>
  <c r="AC223" i="13"/>
  <c r="O223" i="13"/>
  <c r="K223" i="13"/>
  <c r="AD222" i="13"/>
  <c r="AC222" i="13"/>
  <c r="O222" i="13"/>
  <c r="K222" i="13"/>
  <c r="AD221" i="13"/>
  <c r="AC221" i="13"/>
  <c r="O221" i="13"/>
  <c r="K221" i="13"/>
  <c r="AD220" i="13"/>
  <c r="AC220" i="13"/>
  <c r="O220" i="13"/>
  <c r="K220" i="13"/>
  <c r="AD219" i="13"/>
  <c r="AC219" i="13"/>
  <c r="O219" i="13"/>
  <c r="K219" i="13"/>
  <c r="AD218" i="13"/>
  <c r="AC218" i="13"/>
  <c r="O218" i="13"/>
  <c r="K218" i="13"/>
  <c r="AD217" i="13"/>
  <c r="AC217" i="13"/>
  <c r="O217" i="13"/>
  <c r="K217" i="13"/>
  <c r="AD216" i="13"/>
  <c r="AC216" i="13"/>
  <c r="O216" i="13"/>
  <c r="K216" i="13"/>
  <c r="AD215" i="13"/>
  <c r="AC215" i="13"/>
  <c r="O215" i="13"/>
  <c r="K215" i="13"/>
  <c r="AD214" i="13"/>
  <c r="AC214" i="13"/>
  <c r="O214" i="13"/>
  <c r="K214" i="13"/>
  <c r="AD213" i="13"/>
  <c r="AC213" i="13"/>
  <c r="O213" i="13"/>
  <c r="K213" i="13"/>
  <c r="AD212" i="13"/>
  <c r="AC212" i="13"/>
  <c r="O212" i="13"/>
  <c r="K212" i="13"/>
  <c r="AD211" i="13"/>
  <c r="AC211" i="13"/>
  <c r="O211" i="13"/>
  <c r="K211" i="13"/>
  <c r="AD210" i="13"/>
  <c r="AC210" i="13"/>
  <c r="O210" i="13"/>
  <c r="K210" i="13"/>
  <c r="AD209" i="13"/>
  <c r="AC209" i="13"/>
  <c r="O209" i="13"/>
  <c r="K209" i="13"/>
  <c r="AD208" i="13"/>
  <c r="AC208" i="13"/>
  <c r="O208" i="13"/>
  <c r="K208" i="13"/>
  <c r="AD207" i="13"/>
  <c r="AC207" i="13"/>
  <c r="O207" i="13"/>
  <c r="K207" i="13"/>
  <c r="AD206" i="13"/>
  <c r="AC206" i="13"/>
  <c r="O206" i="13"/>
  <c r="K206" i="13"/>
  <c r="AD205" i="13"/>
  <c r="AC205" i="13"/>
  <c r="O205" i="13"/>
  <c r="K205" i="13"/>
  <c r="AD204" i="13"/>
  <c r="AC204" i="13"/>
  <c r="O204" i="13"/>
  <c r="K204" i="13"/>
  <c r="AD203" i="13"/>
  <c r="AC203" i="13"/>
  <c r="O203" i="13"/>
  <c r="K203" i="13"/>
  <c r="AD202" i="13"/>
  <c r="AC202" i="13"/>
  <c r="O202" i="13"/>
  <c r="K202" i="13"/>
  <c r="AD201" i="13"/>
  <c r="AC201" i="13"/>
  <c r="O201" i="13"/>
  <c r="K201" i="13"/>
  <c r="AD200" i="13"/>
  <c r="AC200" i="13"/>
  <c r="O200" i="13"/>
  <c r="K200" i="13"/>
  <c r="AD199" i="13"/>
  <c r="AC199" i="13"/>
  <c r="O199" i="13"/>
  <c r="K199" i="13"/>
  <c r="AD198" i="13"/>
  <c r="AC198" i="13"/>
  <c r="O198" i="13"/>
  <c r="K198" i="13"/>
  <c r="AD197" i="13"/>
  <c r="AC197" i="13"/>
  <c r="O197" i="13"/>
  <c r="K197" i="13"/>
  <c r="AD196" i="13"/>
  <c r="AC196" i="13"/>
  <c r="O196" i="13"/>
  <c r="K196" i="13"/>
  <c r="AD195" i="13"/>
  <c r="AC195" i="13"/>
  <c r="O195" i="13"/>
  <c r="K195" i="13"/>
  <c r="AD194" i="13"/>
  <c r="AC194" i="13"/>
  <c r="O194" i="13"/>
  <c r="K194" i="13"/>
  <c r="AD193" i="13"/>
  <c r="AC193" i="13"/>
  <c r="O193" i="13"/>
  <c r="K193" i="13"/>
  <c r="AD192" i="13"/>
  <c r="AC192" i="13"/>
  <c r="O192" i="13"/>
  <c r="K192" i="13"/>
  <c r="AD191" i="13"/>
  <c r="AC191" i="13"/>
  <c r="O191" i="13"/>
  <c r="K191" i="13"/>
  <c r="AD190" i="13"/>
  <c r="AC190" i="13"/>
  <c r="O190" i="13"/>
  <c r="K190" i="13"/>
  <c r="AD189" i="13"/>
  <c r="AC189" i="13"/>
  <c r="O189" i="13"/>
  <c r="K189" i="13"/>
  <c r="AD188" i="13"/>
  <c r="AC188" i="13"/>
  <c r="O188" i="13"/>
  <c r="K188" i="13"/>
  <c r="AD187" i="13"/>
  <c r="AC187" i="13"/>
  <c r="O187" i="13"/>
  <c r="K187" i="13"/>
  <c r="AD186" i="13"/>
  <c r="AC186" i="13"/>
  <c r="O186" i="13"/>
  <c r="K186" i="13"/>
  <c r="AD185" i="13"/>
  <c r="AC185" i="13"/>
  <c r="O185" i="13"/>
  <c r="K185" i="13"/>
  <c r="AD184" i="13"/>
  <c r="AC184" i="13"/>
  <c r="O184" i="13"/>
  <c r="K184" i="13"/>
  <c r="AD183" i="13"/>
  <c r="AC183" i="13"/>
  <c r="O183" i="13"/>
  <c r="K183" i="13"/>
  <c r="AD182" i="13"/>
  <c r="AC182" i="13"/>
  <c r="O182" i="13"/>
  <c r="K182" i="13"/>
  <c r="AD181" i="13"/>
  <c r="AC181" i="13"/>
  <c r="O181" i="13"/>
  <c r="K181" i="13"/>
  <c r="AD180" i="13"/>
  <c r="AC180" i="13"/>
  <c r="O180" i="13"/>
  <c r="K180" i="13"/>
  <c r="AD179" i="13"/>
  <c r="AC179" i="13"/>
  <c r="O179" i="13"/>
  <c r="K179" i="13"/>
  <c r="AD178" i="13"/>
  <c r="AC178" i="13"/>
  <c r="O178" i="13"/>
  <c r="K178" i="13"/>
  <c r="AD177" i="13"/>
  <c r="AC177" i="13"/>
  <c r="O177" i="13"/>
  <c r="K177" i="13"/>
  <c r="AD176" i="13"/>
  <c r="AC176" i="13"/>
  <c r="O176" i="13"/>
  <c r="K176" i="13"/>
  <c r="AD175" i="13"/>
  <c r="AC175" i="13"/>
  <c r="O175" i="13"/>
  <c r="K175" i="13"/>
  <c r="AD174" i="13"/>
  <c r="AC174" i="13"/>
  <c r="O174" i="13"/>
  <c r="K174" i="13"/>
  <c r="AD173" i="13"/>
  <c r="AC173" i="13"/>
  <c r="O173" i="13"/>
  <c r="K173" i="13"/>
  <c r="AD172" i="13"/>
  <c r="AC172" i="13"/>
  <c r="O172" i="13"/>
  <c r="K172" i="13"/>
  <c r="AD171" i="13"/>
  <c r="AC171" i="13"/>
  <c r="O171" i="13"/>
  <c r="K171" i="13"/>
  <c r="AD170" i="13"/>
  <c r="AC170" i="13"/>
  <c r="O170" i="13"/>
  <c r="K170" i="13"/>
  <c r="AD169" i="13"/>
  <c r="AC169" i="13"/>
  <c r="O169" i="13"/>
  <c r="K169" i="13"/>
  <c r="AD168" i="13"/>
  <c r="AC168" i="13"/>
  <c r="O168" i="13"/>
  <c r="K168" i="13"/>
  <c r="AD167" i="13"/>
  <c r="AC167" i="13"/>
  <c r="O167" i="13"/>
  <c r="K167" i="13"/>
  <c r="AD166" i="13"/>
  <c r="AC166" i="13"/>
  <c r="O166" i="13"/>
  <c r="K166" i="13"/>
  <c r="AD165" i="13"/>
  <c r="AC165" i="13"/>
  <c r="O165" i="13"/>
  <c r="K165" i="13"/>
  <c r="AD164" i="13"/>
  <c r="AC164" i="13"/>
  <c r="O164" i="13"/>
  <c r="K164" i="13"/>
  <c r="AD163" i="13"/>
  <c r="AC163" i="13"/>
  <c r="O163" i="13"/>
  <c r="K163" i="13"/>
  <c r="AD162" i="13"/>
  <c r="AC162" i="13"/>
  <c r="O162" i="13"/>
  <c r="K162" i="13"/>
  <c r="AD161" i="13"/>
  <c r="AC161" i="13"/>
  <c r="O161" i="13"/>
  <c r="K161" i="13"/>
  <c r="AD160" i="13"/>
  <c r="AC160" i="13"/>
  <c r="O160" i="13"/>
  <c r="K160" i="13"/>
  <c r="AD159" i="13"/>
  <c r="AC159" i="13"/>
  <c r="O159" i="13"/>
  <c r="K159" i="13"/>
  <c r="AD158" i="13"/>
  <c r="AC158" i="13"/>
  <c r="O158" i="13"/>
  <c r="K158" i="13"/>
  <c r="AD157" i="13"/>
  <c r="AC157" i="13"/>
  <c r="O157" i="13"/>
  <c r="K157" i="13"/>
  <c r="AD156" i="13"/>
  <c r="AC156" i="13"/>
  <c r="O156" i="13"/>
  <c r="K156" i="13"/>
  <c r="AD155" i="13"/>
  <c r="AC155" i="13"/>
  <c r="O155" i="13"/>
  <c r="K155" i="13"/>
  <c r="AD154" i="13"/>
  <c r="AC154" i="13"/>
  <c r="O154" i="13"/>
  <c r="K154" i="13"/>
  <c r="AD153" i="13"/>
  <c r="AC153" i="13"/>
  <c r="O153" i="13"/>
  <c r="K153" i="13"/>
  <c r="AD152" i="13"/>
  <c r="AC152" i="13"/>
  <c r="O152" i="13"/>
  <c r="K152" i="13"/>
  <c r="AD151" i="13"/>
  <c r="AC151" i="13"/>
  <c r="O151" i="13"/>
  <c r="K151" i="13"/>
  <c r="AD150" i="13"/>
  <c r="AC150" i="13"/>
  <c r="O150" i="13"/>
  <c r="K150" i="13"/>
  <c r="AD149" i="13"/>
  <c r="AC149" i="13"/>
  <c r="O149" i="13"/>
  <c r="K149" i="13"/>
  <c r="AD148" i="13"/>
  <c r="AC148" i="13"/>
  <c r="O148" i="13"/>
  <c r="K148" i="13"/>
  <c r="AD147" i="13"/>
  <c r="AC147" i="13"/>
  <c r="O147" i="13"/>
  <c r="K147" i="13"/>
  <c r="AD146" i="13"/>
  <c r="AC146" i="13"/>
  <c r="O146" i="13"/>
  <c r="K146" i="13"/>
  <c r="AD145" i="13"/>
  <c r="AC145" i="13"/>
  <c r="O145" i="13"/>
  <c r="K145" i="13"/>
  <c r="AD144" i="13"/>
  <c r="AC144" i="13"/>
  <c r="O144" i="13"/>
  <c r="K144" i="13"/>
  <c r="AD143" i="13"/>
  <c r="AC143" i="13"/>
  <c r="O143" i="13"/>
  <c r="K143" i="13"/>
  <c r="AD142" i="13"/>
  <c r="AC142" i="13"/>
  <c r="O142" i="13"/>
  <c r="K142" i="13"/>
  <c r="AD141" i="13"/>
  <c r="AC141" i="13"/>
  <c r="O141" i="13"/>
  <c r="K141" i="13"/>
  <c r="AD140" i="13"/>
  <c r="AC140" i="13"/>
  <c r="O140" i="13"/>
  <c r="K140" i="13"/>
  <c r="AD139" i="13"/>
  <c r="AC139" i="13"/>
  <c r="O139" i="13"/>
  <c r="K139" i="13"/>
  <c r="AD138" i="13"/>
  <c r="AC138" i="13"/>
  <c r="O138" i="13"/>
  <c r="K138" i="13"/>
  <c r="AD137" i="13"/>
  <c r="AC137" i="13"/>
  <c r="O137" i="13"/>
  <c r="K137" i="13"/>
  <c r="AD136" i="13"/>
  <c r="AC136" i="13"/>
  <c r="O136" i="13"/>
  <c r="K136" i="13"/>
  <c r="AD135" i="13"/>
  <c r="AC135" i="13"/>
  <c r="O135" i="13"/>
  <c r="K135" i="13"/>
  <c r="AD134" i="13"/>
  <c r="AC134" i="13"/>
  <c r="O134" i="13"/>
  <c r="K134" i="13"/>
  <c r="AD133" i="13"/>
  <c r="AC133" i="13"/>
  <c r="O133" i="13"/>
  <c r="K133" i="13"/>
  <c r="AD132" i="13"/>
  <c r="AC132" i="13"/>
  <c r="O132" i="13"/>
  <c r="K132" i="13"/>
  <c r="AD131" i="13"/>
  <c r="AC131" i="13"/>
  <c r="O131" i="13"/>
  <c r="K131" i="13"/>
  <c r="AD130" i="13"/>
  <c r="AC130" i="13"/>
  <c r="O130" i="13"/>
  <c r="K130" i="13"/>
  <c r="AD129" i="13"/>
  <c r="AC129" i="13"/>
  <c r="O129" i="13"/>
  <c r="K129" i="13"/>
  <c r="AD128" i="13"/>
  <c r="AC128" i="13"/>
  <c r="O128" i="13"/>
  <c r="K128" i="13"/>
  <c r="AD127" i="13"/>
  <c r="AC127" i="13"/>
  <c r="O127" i="13"/>
  <c r="K127" i="13"/>
  <c r="AD126" i="13"/>
  <c r="AC126" i="13"/>
  <c r="O126" i="13"/>
  <c r="K126" i="13"/>
  <c r="AD125" i="13"/>
  <c r="AC125" i="13"/>
  <c r="O125" i="13"/>
  <c r="K125" i="13"/>
  <c r="AD124" i="13"/>
  <c r="AC124" i="13"/>
  <c r="O124" i="13"/>
  <c r="K124" i="13"/>
  <c r="AD123" i="13"/>
  <c r="AC123" i="13"/>
  <c r="O123" i="13"/>
  <c r="K123" i="13"/>
  <c r="AD122" i="13"/>
  <c r="AC122" i="13"/>
  <c r="O122" i="13"/>
  <c r="K122" i="13"/>
  <c r="AD121" i="13"/>
  <c r="AC121" i="13"/>
  <c r="O121" i="13"/>
  <c r="K121" i="13"/>
  <c r="AD120" i="13"/>
  <c r="AC120" i="13"/>
  <c r="O120" i="13"/>
  <c r="K120" i="13"/>
  <c r="AD119" i="13"/>
  <c r="AC119" i="13"/>
  <c r="O119" i="13"/>
  <c r="K119" i="13"/>
  <c r="AD118" i="13"/>
  <c r="AC118" i="13"/>
  <c r="O118" i="13"/>
  <c r="K118" i="13"/>
  <c r="AD117" i="13"/>
  <c r="AC117" i="13"/>
  <c r="O117" i="13"/>
  <c r="K117" i="13"/>
  <c r="AD116" i="13"/>
  <c r="AC116" i="13"/>
  <c r="O116" i="13"/>
  <c r="K116" i="13"/>
  <c r="AD115" i="13"/>
  <c r="AC115" i="13"/>
  <c r="O115" i="13"/>
  <c r="K115" i="13"/>
  <c r="AD114" i="13"/>
  <c r="AC114" i="13"/>
  <c r="O114" i="13"/>
  <c r="K114" i="13"/>
  <c r="AD113" i="13"/>
  <c r="AC113" i="13"/>
  <c r="O113" i="13"/>
  <c r="K113" i="13"/>
  <c r="AD112" i="13"/>
  <c r="AC112" i="13"/>
  <c r="O112" i="13"/>
  <c r="K112" i="13"/>
  <c r="AD111" i="13"/>
  <c r="AC111" i="13"/>
  <c r="O111" i="13"/>
  <c r="K111" i="13"/>
  <c r="AD110" i="13"/>
  <c r="AC110" i="13"/>
  <c r="O110" i="13"/>
  <c r="K110" i="13"/>
  <c r="AD109" i="13"/>
  <c r="AC109" i="13"/>
  <c r="O109" i="13"/>
  <c r="K109" i="13"/>
  <c r="AD108" i="13"/>
  <c r="AC108" i="13"/>
  <c r="O108" i="13"/>
  <c r="K108" i="13"/>
  <c r="AD107" i="13"/>
  <c r="AC107" i="13"/>
  <c r="O107" i="13"/>
  <c r="K107" i="13"/>
  <c r="AD106" i="13"/>
  <c r="AC106" i="13"/>
  <c r="O106" i="13"/>
  <c r="K106" i="13"/>
  <c r="AD105" i="13"/>
  <c r="AC105" i="13"/>
  <c r="O105" i="13"/>
  <c r="K105" i="13"/>
  <c r="AD104" i="13"/>
  <c r="AC104" i="13"/>
  <c r="O104" i="13"/>
  <c r="K104" i="13"/>
  <c r="AD103" i="13"/>
  <c r="AC103" i="13"/>
  <c r="O103" i="13"/>
  <c r="K103" i="13"/>
  <c r="AD102" i="13"/>
  <c r="AC102" i="13"/>
  <c r="O102" i="13"/>
  <c r="K102" i="13"/>
  <c r="AD101" i="13"/>
  <c r="AC101" i="13"/>
  <c r="O101" i="13"/>
  <c r="K101" i="13"/>
  <c r="AD100" i="13"/>
  <c r="AC100" i="13"/>
  <c r="O100" i="13"/>
  <c r="K100" i="13"/>
  <c r="AD99" i="13"/>
  <c r="AC99" i="13"/>
  <c r="O99" i="13"/>
  <c r="K99" i="13"/>
  <c r="AD98" i="13"/>
  <c r="AC98" i="13"/>
  <c r="O98" i="13"/>
  <c r="K98" i="13"/>
  <c r="AD97" i="13"/>
  <c r="AC97" i="13"/>
  <c r="O97" i="13"/>
  <c r="K97" i="13"/>
  <c r="AD96" i="13"/>
  <c r="AC96" i="13"/>
  <c r="O96" i="13"/>
  <c r="K96" i="13"/>
  <c r="AD95" i="13"/>
  <c r="AC95" i="13"/>
  <c r="O95" i="13"/>
  <c r="K95" i="13"/>
  <c r="AD94" i="13"/>
  <c r="AC94" i="13"/>
  <c r="O94" i="13"/>
  <c r="K94" i="13"/>
  <c r="AD93" i="13"/>
  <c r="AC93" i="13"/>
  <c r="O93" i="13"/>
  <c r="K93" i="13"/>
  <c r="AD92" i="13"/>
  <c r="AC92" i="13"/>
  <c r="O92" i="13"/>
  <c r="K92" i="13"/>
  <c r="AD91" i="13"/>
  <c r="AC91" i="13"/>
  <c r="O91" i="13"/>
  <c r="K91" i="13"/>
  <c r="AD90" i="13"/>
  <c r="AC90" i="13"/>
  <c r="O90" i="13"/>
  <c r="K90" i="13"/>
  <c r="AD89" i="13"/>
  <c r="AC89" i="13"/>
  <c r="O89" i="13"/>
  <c r="K89" i="13"/>
  <c r="AD88" i="13"/>
  <c r="AC88" i="13"/>
  <c r="O88" i="13"/>
  <c r="K88" i="13"/>
  <c r="AD87" i="13"/>
  <c r="AC87" i="13"/>
  <c r="O87" i="13"/>
  <c r="K87" i="13"/>
  <c r="AD86" i="13"/>
  <c r="AC86" i="13"/>
  <c r="O86" i="13"/>
  <c r="K86" i="13"/>
  <c r="AD85" i="13"/>
  <c r="AC85" i="13"/>
  <c r="O85" i="13"/>
  <c r="K85" i="13"/>
  <c r="AD84" i="13"/>
  <c r="AC84" i="13"/>
  <c r="O84" i="13"/>
  <c r="K84" i="13"/>
  <c r="AD83" i="13"/>
  <c r="AC83" i="13"/>
  <c r="O83" i="13"/>
  <c r="K83" i="13"/>
  <c r="AD82" i="13"/>
  <c r="AC82" i="13"/>
  <c r="O82" i="13"/>
  <c r="K82" i="13"/>
  <c r="AD81" i="13"/>
  <c r="AC81" i="13"/>
  <c r="O81" i="13"/>
  <c r="K81" i="13"/>
  <c r="AD80" i="13"/>
  <c r="AC80" i="13"/>
  <c r="O80" i="13"/>
  <c r="K80" i="13"/>
  <c r="AD79" i="13"/>
  <c r="AC79" i="13"/>
  <c r="O79" i="13"/>
  <c r="K79" i="13"/>
  <c r="AD78" i="13"/>
  <c r="AC78" i="13"/>
  <c r="O78" i="13"/>
  <c r="K78" i="13"/>
  <c r="AD77" i="13"/>
  <c r="AC77" i="13"/>
  <c r="O77" i="13"/>
  <c r="K77" i="13"/>
  <c r="AD76" i="13"/>
  <c r="AC76" i="13"/>
  <c r="O76" i="13"/>
  <c r="K76" i="13"/>
  <c r="AD75" i="13"/>
  <c r="AC75" i="13"/>
  <c r="O75" i="13"/>
  <c r="K75" i="13"/>
  <c r="AD74" i="13"/>
  <c r="AC74" i="13"/>
  <c r="O74" i="13"/>
  <c r="K74" i="13"/>
  <c r="AD73" i="13"/>
  <c r="AC73" i="13"/>
  <c r="O73" i="13"/>
  <c r="K73" i="13"/>
  <c r="AD72" i="13"/>
  <c r="AC72" i="13"/>
  <c r="O72" i="13"/>
  <c r="K72" i="13"/>
  <c r="AD71" i="13"/>
  <c r="AC71" i="13"/>
  <c r="O71" i="13"/>
  <c r="K71" i="13"/>
  <c r="AD70" i="13"/>
  <c r="AC70" i="13"/>
  <c r="O70" i="13"/>
  <c r="K70" i="13"/>
  <c r="AD69" i="13"/>
  <c r="AC69" i="13"/>
  <c r="O69" i="13"/>
  <c r="K69" i="13"/>
  <c r="AD68" i="13"/>
  <c r="AC68" i="13"/>
  <c r="O68" i="13"/>
  <c r="K68" i="13"/>
  <c r="AD67" i="13"/>
  <c r="AC67" i="13"/>
  <c r="O67" i="13"/>
  <c r="K67" i="13"/>
  <c r="AD66" i="13"/>
  <c r="AC66" i="13"/>
  <c r="O66" i="13"/>
  <c r="K66" i="13"/>
  <c r="AD65" i="13"/>
  <c r="AC65" i="13"/>
  <c r="O65" i="13"/>
  <c r="K65" i="13"/>
  <c r="AD64" i="13"/>
  <c r="AC64" i="13"/>
  <c r="O64" i="13"/>
  <c r="K64" i="13"/>
  <c r="AD63" i="13"/>
  <c r="AC63" i="13"/>
  <c r="O63" i="13"/>
  <c r="K63" i="13"/>
  <c r="AD62" i="13"/>
  <c r="AC62" i="13"/>
  <c r="O62" i="13"/>
  <c r="K62" i="13"/>
  <c r="AD61" i="13"/>
  <c r="AC61" i="13"/>
  <c r="O61" i="13"/>
  <c r="K61" i="13"/>
  <c r="AD60" i="13"/>
  <c r="AC60" i="13"/>
  <c r="O60" i="13"/>
  <c r="K60" i="13"/>
  <c r="AD59" i="13"/>
  <c r="AC59" i="13"/>
  <c r="O59" i="13"/>
  <c r="K59" i="13"/>
  <c r="AD58" i="13"/>
  <c r="AC58" i="13"/>
  <c r="O58" i="13"/>
  <c r="K58" i="13"/>
  <c r="AD57" i="13"/>
  <c r="AC57" i="13"/>
  <c r="O57" i="13"/>
  <c r="K57" i="13"/>
  <c r="AD56" i="13"/>
  <c r="AC56" i="13"/>
  <c r="O56" i="13"/>
  <c r="K56" i="13"/>
  <c r="AD55" i="13"/>
  <c r="AC55" i="13"/>
  <c r="O55" i="13"/>
  <c r="K55" i="13"/>
  <c r="AD54" i="13"/>
  <c r="AC54" i="13"/>
  <c r="O54" i="13"/>
  <c r="K54" i="13"/>
  <c r="AD53" i="13"/>
  <c r="AC53" i="13"/>
  <c r="O53" i="13"/>
  <c r="K53" i="13"/>
  <c r="AD52" i="13"/>
  <c r="AC52" i="13"/>
  <c r="O52" i="13"/>
  <c r="K52" i="13"/>
  <c r="AD51" i="13"/>
  <c r="AC51" i="13"/>
  <c r="O51" i="13"/>
  <c r="K51" i="13"/>
  <c r="AD50" i="13"/>
  <c r="AC50" i="13"/>
  <c r="O50" i="13"/>
  <c r="K50" i="13"/>
  <c r="AD49" i="13"/>
  <c r="AC49" i="13"/>
  <c r="O49" i="13"/>
  <c r="K49" i="13"/>
  <c r="AD48" i="13"/>
  <c r="AC48" i="13"/>
  <c r="O48" i="13"/>
  <c r="K48" i="13"/>
  <c r="AD47" i="13"/>
  <c r="AC47" i="13"/>
  <c r="O47" i="13"/>
  <c r="K47" i="13"/>
  <c r="AD46" i="13"/>
  <c r="AC46" i="13"/>
  <c r="O46" i="13"/>
  <c r="K46" i="13"/>
  <c r="AD45" i="13"/>
  <c r="AC45" i="13"/>
  <c r="O45" i="13"/>
  <c r="K45" i="13"/>
  <c r="AD44" i="13"/>
  <c r="AC44" i="13"/>
  <c r="O44" i="13"/>
  <c r="K44" i="13"/>
  <c r="AD43" i="13"/>
  <c r="AC43" i="13"/>
  <c r="O43" i="13"/>
  <c r="K43" i="13"/>
  <c r="AD42" i="13"/>
  <c r="AC42" i="13"/>
  <c r="O42" i="13"/>
  <c r="K42" i="13"/>
  <c r="AD41" i="13"/>
  <c r="AC41" i="13"/>
  <c r="O41" i="13"/>
  <c r="K41" i="13"/>
  <c r="AD40" i="13"/>
  <c r="AC40" i="13"/>
  <c r="O40" i="13"/>
  <c r="K40" i="13"/>
  <c r="AD39" i="13"/>
  <c r="AC39" i="13"/>
  <c r="O39" i="13"/>
  <c r="K39" i="13"/>
  <c r="AD38" i="13"/>
  <c r="AC38" i="13"/>
  <c r="O38" i="13"/>
  <c r="K38" i="13"/>
  <c r="AD37" i="13"/>
  <c r="AC37" i="13"/>
  <c r="O37" i="13"/>
  <c r="K37" i="13"/>
  <c r="AD36" i="13"/>
  <c r="AC36" i="13"/>
  <c r="O36" i="13"/>
  <c r="K36" i="13"/>
  <c r="AD35" i="13"/>
  <c r="AC35" i="13"/>
  <c r="O35" i="13"/>
  <c r="K35" i="13"/>
  <c r="AD34" i="13"/>
  <c r="AC34" i="13"/>
  <c r="O34" i="13"/>
  <c r="K34" i="13"/>
  <c r="AD33" i="13"/>
  <c r="AC33" i="13"/>
  <c r="O33" i="13"/>
  <c r="K33" i="13"/>
  <c r="AD32" i="13"/>
  <c r="AC32" i="13"/>
  <c r="O32" i="13"/>
  <c r="K32" i="13"/>
  <c r="AD31" i="13"/>
  <c r="AC31" i="13"/>
  <c r="O31" i="13"/>
  <c r="K31" i="13"/>
  <c r="AD30" i="13"/>
  <c r="AC30" i="13"/>
  <c r="O30" i="13"/>
  <c r="K30" i="13"/>
  <c r="AD29" i="13"/>
  <c r="AC29" i="13"/>
  <c r="O29" i="13"/>
  <c r="K29" i="13"/>
  <c r="AD28" i="13"/>
  <c r="AC28" i="13"/>
  <c r="O28" i="13"/>
  <c r="K28" i="13"/>
  <c r="AD27" i="13"/>
  <c r="AC27" i="13"/>
  <c r="O27" i="13"/>
  <c r="K27" i="13"/>
  <c r="AD26" i="13"/>
  <c r="AC26" i="13"/>
  <c r="O26" i="13"/>
  <c r="K26" i="13"/>
  <c r="AD25" i="13"/>
  <c r="AC25" i="13"/>
  <c r="O25" i="13"/>
  <c r="K25" i="13"/>
  <c r="AD24" i="13"/>
  <c r="AC24" i="13"/>
  <c r="O24" i="13"/>
  <c r="K24" i="13"/>
  <c r="AD23" i="13"/>
  <c r="AC23" i="13"/>
  <c r="O23" i="13"/>
  <c r="K23" i="13"/>
  <c r="AD22" i="13"/>
  <c r="AC22" i="13"/>
  <c r="O22" i="13"/>
  <c r="K22" i="13"/>
  <c r="AD21" i="13"/>
  <c r="AC21" i="13"/>
  <c r="O21" i="13"/>
  <c r="K21" i="13"/>
  <c r="AD20" i="13"/>
  <c r="AC20" i="13"/>
  <c r="O20" i="13"/>
  <c r="K20" i="13"/>
  <c r="AD19" i="13"/>
  <c r="AC19" i="13"/>
  <c r="O19" i="13"/>
  <c r="K19" i="13"/>
  <c r="AD18" i="13"/>
  <c r="AC18" i="13"/>
  <c r="O18" i="13"/>
  <c r="K18" i="13"/>
  <c r="AD17" i="13"/>
  <c r="AC17" i="13"/>
  <c r="O17" i="13"/>
  <c r="K17" i="13"/>
  <c r="AD16" i="13"/>
  <c r="AC16" i="13"/>
  <c r="O16" i="13"/>
  <c r="K16" i="13"/>
  <c r="AD15" i="13"/>
  <c r="AC15" i="13"/>
  <c r="O15" i="13"/>
  <c r="K15" i="13"/>
  <c r="AD14" i="13"/>
  <c r="AC14" i="13"/>
  <c r="O14" i="13"/>
  <c r="K14" i="13"/>
  <c r="AD13" i="13"/>
  <c r="AC13" i="13"/>
  <c r="O13" i="13"/>
  <c r="K13" i="13"/>
  <c r="AD12" i="13"/>
  <c r="AC12" i="13"/>
  <c r="O12" i="13"/>
  <c r="AB12" i="13" s="1"/>
  <c r="K12" i="13"/>
  <c r="AD511" i="11"/>
  <c r="AC511" i="11"/>
  <c r="O511" i="11"/>
  <c r="K511" i="11"/>
  <c r="AD510" i="11"/>
  <c r="AC510" i="11"/>
  <c r="O510" i="11"/>
  <c r="K510" i="11"/>
  <c r="AD509" i="11"/>
  <c r="AC509" i="11"/>
  <c r="O509" i="11"/>
  <c r="K509" i="11"/>
  <c r="AD508" i="11"/>
  <c r="AC508" i="11"/>
  <c r="O508" i="11"/>
  <c r="K508" i="11"/>
  <c r="AD507" i="11"/>
  <c r="AC507" i="11"/>
  <c r="O507" i="11"/>
  <c r="K507" i="11"/>
  <c r="AD506" i="11"/>
  <c r="AC506" i="11"/>
  <c r="O506" i="11"/>
  <c r="K506" i="11"/>
  <c r="AD505" i="11"/>
  <c r="AC505" i="11"/>
  <c r="O505" i="11"/>
  <c r="K505" i="11"/>
  <c r="AD504" i="11"/>
  <c r="AC504" i="11"/>
  <c r="O504" i="11"/>
  <c r="K504" i="11"/>
  <c r="AD503" i="11"/>
  <c r="AC503" i="11"/>
  <c r="O503" i="11"/>
  <c r="K503" i="11"/>
  <c r="AD502" i="11"/>
  <c r="AC502" i="11"/>
  <c r="O502" i="11"/>
  <c r="K502" i="11"/>
  <c r="AD501" i="11"/>
  <c r="AC501" i="11"/>
  <c r="O501" i="11"/>
  <c r="K501" i="11"/>
  <c r="AD500" i="11"/>
  <c r="AC500" i="11"/>
  <c r="O500" i="11"/>
  <c r="K500" i="11"/>
  <c r="AD499" i="11"/>
  <c r="AC499" i="11"/>
  <c r="O499" i="11"/>
  <c r="K499" i="11"/>
  <c r="AD498" i="11"/>
  <c r="AC498" i="11"/>
  <c r="O498" i="11"/>
  <c r="K498" i="11"/>
  <c r="AD497" i="11"/>
  <c r="AC497" i="11"/>
  <c r="O497" i="11"/>
  <c r="K497" i="11"/>
  <c r="AD496" i="11"/>
  <c r="AC496" i="11"/>
  <c r="O496" i="11"/>
  <c r="K496" i="11"/>
  <c r="AD495" i="11"/>
  <c r="AC495" i="11"/>
  <c r="O495" i="11"/>
  <c r="K495" i="11"/>
  <c r="AD494" i="11"/>
  <c r="AC494" i="11"/>
  <c r="O494" i="11"/>
  <c r="K494" i="11"/>
  <c r="AD493" i="11"/>
  <c r="AC493" i="11"/>
  <c r="O493" i="11"/>
  <c r="K493" i="11"/>
  <c r="AD492" i="11"/>
  <c r="AC492" i="11"/>
  <c r="O492" i="11"/>
  <c r="K492" i="11"/>
  <c r="AD491" i="11"/>
  <c r="AC491" i="11"/>
  <c r="O491" i="11"/>
  <c r="K491" i="11"/>
  <c r="AD490" i="11"/>
  <c r="AC490" i="11"/>
  <c r="O490" i="11"/>
  <c r="K490" i="11"/>
  <c r="AD489" i="11"/>
  <c r="AC489" i="11"/>
  <c r="O489" i="11"/>
  <c r="K489" i="11"/>
  <c r="AD488" i="11"/>
  <c r="AC488" i="11"/>
  <c r="O488" i="11"/>
  <c r="K488" i="11"/>
  <c r="AD487" i="11"/>
  <c r="AC487" i="11"/>
  <c r="O487" i="11"/>
  <c r="K487" i="11"/>
  <c r="AD486" i="11"/>
  <c r="AC486" i="11"/>
  <c r="O486" i="11"/>
  <c r="K486" i="11"/>
  <c r="AD485" i="11"/>
  <c r="AC485" i="11"/>
  <c r="O485" i="11"/>
  <c r="K485" i="11"/>
  <c r="AD484" i="11"/>
  <c r="AC484" i="11"/>
  <c r="O484" i="11"/>
  <c r="K484" i="11"/>
  <c r="AD483" i="11"/>
  <c r="AC483" i="11"/>
  <c r="O483" i="11"/>
  <c r="K483" i="11"/>
  <c r="AD482" i="11"/>
  <c r="AC482" i="11"/>
  <c r="O482" i="11"/>
  <c r="K482" i="11"/>
  <c r="AD481" i="11"/>
  <c r="AC481" i="11"/>
  <c r="O481" i="11"/>
  <c r="K481" i="11"/>
  <c r="AD480" i="11"/>
  <c r="AC480" i="11"/>
  <c r="O480" i="11"/>
  <c r="K480" i="11"/>
  <c r="AD479" i="11"/>
  <c r="AC479" i="11"/>
  <c r="O479" i="11"/>
  <c r="K479" i="11"/>
  <c r="AD478" i="11"/>
  <c r="AC478" i="11"/>
  <c r="O478" i="11"/>
  <c r="K478" i="11"/>
  <c r="AD477" i="11"/>
  <c r="AC477" i="11"/>
  <c r="O477" i="11"/>
  <c r="K477" i="11"/>
  <c r="AD476" i="11"/>
  <c r="AC476" i="11"/>
  <c r="O476" i="11"/>
  <c r="K476" i="11"/>
  <c r="AD475" i="11"/>
  <c r="AC475" i="11"/>
  <c r="O475" i="11"/>
  <c r="K475" i="11"/>
  <c r="AD474" i="11"/>
  <c r="AC474" i="11"/>
  <c r="O474" i="11"/>
  <c r="K474" i="11"/>
  <c r="AD473" i="11"/>
  <c r="AC473" i="11"/>
  <c r="O473" i="11"/>
  <c r="K473" i="11"/>
  <c r="AD472" i="11"/>
  <c r="AC472" i="11"/>
  <c r="O472" i="11"/>
  <c r="K472" i="11"/>
  <c r="AD471" i="11"/>
  <c r="AC471" i="11"/>
  <c r="O471" i="11"/>
  <c r="K471" i="11"/>
  <c r="AD470" i="11"/>
  <c r="AC470" i="11"/>
  <c r="O470" i="11"/>
  <c r="K470" i="11"/>
  <c r="AD469" i="11"/>
  <c r="AC469" i="11"/>
  <c r="O469" i="11"/>
  <c r="K469" i="11"/>
  <c r="AD468" i="11"/>
  <c r="AC468" i="11"/>
  <c r="O468" i="11"/>
  <c r="K468" i="11"/>
  <c r="AD467" i="11"/>
  <c r="AC467" i="11"/>
  <c r="O467" i="11"/>
  <c r="K467" i="11"/>
  <c r="AD466" i="11"/>
  <c r="AC466" i="11"/>
  <c r="O466" i="11"/>
  <c r="K466" i="11"/>
  <c r="AD465" i="11"/>
  <c r="AC465" i="11"/>
  <c r="O465" i="11"/>
  <c r="K465" i="11"/>
  <c r="AD464" i="11"/>
  <c r="AC464" i="11"/>
  <c r="O464" i="11"/>
  <c r="K464" i="11"/>
  <c r="AD463" i="11"/>
  <c r="AC463" i="11"/>
  <c r="O463" i="11"/>
  <c r="K463" i="11"/>
  <c r="AD462" i="11"/>
  <c r="AC462" i="11"/>
  <c r="O462" i="11"/>
  <c r="K462" i="11"/>
  <c r="AD461" i="11"/>
  <c r="AC461" i="11"/>
  <c r="O461" i="11"/>
  <c r="K461" i="11"/>
  <c r="AD460" i="11"/>
  <c r="AC460" i="11"/>
  <c r="O460" i="11"/>
  <c r="K460" i="11"/>
  <c r="AD459" i="11"/>
  <c r="AC459" i="11"/>
  <c r="O459" i="11"/>
  <c r="K459" i="11"/>
  <c r="AD458" i="11"/>
  <c r="AC458" i="11"/>
  <c r="O458" i="11"/>
  <c r="K458" i="11"/>
  <c r="AD457" i="11"/>
  <c r="AC457" i="11"/>
  <c r="O457" i="11"/>
  <c r="K457" i="11"/>
  <c r="AD456" i="11"/>
  <c r="AC456" i="11"/>
  <c r="O456" i="11"/>
  <c r="K456" i="11"/>
  <c r="AD455" i="11"/>
  <c r="AC455" i="11"/>
  <c r="O455" i="11"/>
  <c r="K455" i="11"/>
  <c r="AD454" i="11"/>
  <c r="AC454" i="11"/>
  <c r="O454" i="11"/>
  <c r="K454" i="11"/>
  <c r="AD453" i="11"/>
  <c r="AC453" i="11"/>
  <c r="O453" i="11"/>
  <c r="K453" i="11"/>
  <c r="AD452" i="11"/>
  <c r="AC452" i="11"/>
  <c r="O452" i="11"/>
  <c r="K452" i="11"/>
  <c r="AD451" i="11"/>
  <c r="AC451" i="11"/>
  <c r="O451" i="11"/>
  <c r="K451" i="11"/>
  <c r="AD450" i="11"/>
  <c r="AC450" i="11"/>
  <c r="O450" i="11"/>
  <c r="K450" i="11"/>
  <c r="AD449" i="11"/>
  <c r="AC449" i="11"/>
  <c r="O449" i="11"/>
  <c r="K449" i="11"/>
  <c r="AD448" i="11"/>
  <c r="AC448" i="11"/>
  <c r="O448" i="11"/>
  <c r="K448" i="11"/>
  <c r="AD447" i="11"/>
  <c r="AC447" i="11"/>
  <c r="O447" i="11"/>
  <c r="K447" i="11"/>
  <c r="AD446" i="11"/>
  <c r="AC446" i="11"/>
  <c r="O446" i="11"/>
  <c r="K446" i="11"/>
  <c r="AD445" i="11"/>
  <c r="AC445" i="11"/>
  <c r="O445" i="11"/>
  <c r="K445" i="11"/>
  <c r="AD444" i="11"/>
  <c r="AC444" i="11"/>
  <c r="O444" i="11"/>
  <c r="K444" i="11"/>
  <c r="AD443" i="11"/>
  <c r="AC443" i="11"/>
  <c r="O443" i="11"/>
  <c r="K443" i="11"/>
  <c r="AD442" i="11"/>
  <c r="AC442" i="11"/>
  <c r="O442" i="11"/>
  <c r="K442" i="11"/>
  <c r="AD441" i="11"/>
  <c r="AC441" i="11"/>
  <c r="O441" i="11"/>
  <c r="K441" i="11"/>
  <c r="AD440" i="11"/>
  <c r="AC440" i="11"/>
  <c r="O440" i="11"/>
  <c r="K440" i="11"/>
  <c r="AD439" i="11"/>
  <c r="AC439" i="11"/>
  <c r="O439" i="11"/>
  <c r="K439" i="11"/>
  <c r="AD438" i="11"/>
  <c r="AC438" i="11"/>
  <c r="O438" i="11"/>
  <c r="K438" i="11"/>
  <c r="AD437" i="11"/>
  <c r="AC437" i="11"/>
  <c r="O437" i="11"/>
  <c r="K437" i="11"/>
  <c r="AD436" i="11"/>
  <c r="AC436" i="11"/>
  <c r="O436" i="11"/>
  <c r="K436" i="11"/>
  <c r="AD435" i="11"/>
  <c r="AC435" i="11"/>
  <c r="O435" i="11"/>
  <c r="K435" i="11"/>
  <c r="AD434" i="11"/>
  <c r="AC434" i="11"/>
  <c r="O434" i="11"/>
  <c r="K434" i="11"/>
  <c r="AD433" i="11"/>
  <c r="AC433" i="11"/>
  <c r="O433" i="11"/>
  <c r="K433" i="11"/>
  <c r="AD432" i="11"/>
  <c r="AC432" i="11"/>
  <c r="O432" i="11"/>
  <c r="K432" i="11"/>
  <c r="AD431" i="11"/>
  <c r="AC431" i="11"/>
  <c r="O431" i="11"/>
  <c r="K431" i="11"/>
  <c r="AD430" i="11"/>
  <c r="AC430" i="11"/>
  <c r="O430" i="11"/>
  <c r="K430" i="11"/>
  <c r="AD429" i="11"/>
  <c r="AC429" i="11"/>
  <c r="O429" i="11"/>
  <c r="K429" i="11"/>
  <c r="AD428" i="11"/>
  <c r="AC428" i="11"/>
  <c r="O428" i="11"/>
  <c r="K428" i="11"/>
  <c r="AD427" i="11"/>
  <c r="AC427" i="11"/>
  <c r="O427" i="11"/>
  <c r="K427" i="11"/>
  <c r="AD426" i="11"/>
  <c r="AC426" i="11"/>
  <c r="O426" i="11"/>
  <c r="K426" i="11"/>
  <c r="AD425" i="11"/>
  <c r="AC425" i="11"/>
  <c r="O425" i="11"/>
  <c r="K425" i="11"/>
  <c r="AD424" i="11"/>
  <c r="AC424" i="11"/>
  <c r="O424" i="11"/>
  <c r="K424" i="11"/>
  <c r="AD423" i="11"/>
  <c r="AC423" i="11"/>
  <c r="O423" i="11"/>
  <c r="K423" i="11"/>
  <c r="AD422" i="11"/>
  <c r="AC422" i="11"/>
  <c r="O422" i="11"/>
  <c r="K422" i="11"/>
  <c r="AD421" i="11"/>
  <c r="AC421" i="11"/>
  <c r="O421" i="11"/>
  <c r="K421" i="11"/>
  <c r="AD420" i="11"/>
  <c r="AC420" i="11"/>
  <c r="O420" i="11"/>
  <c r="K420" i="11"/>
  <c r="AD419" i="11"/>
  <c r="AC419" i="11"/>
  <c r="O419" i="11"/>
  <c r="K419" i="11"/>
  <c r="AD418" i="11"/>
  <c r="AC418" i="11"/>
  <c r="O418" i="11"/>
  <c r="K418" i="11"/>
  <c r="AD417" i="11"/>
  <c r="AC417" i="11"/>
  <c r="O417" i="11"/>
  <c r="K417" i="11"/>
  <c r="AD416" i="11"/>
  <c r="AC416" i="11"/>
  <c r="O416" i="11"/>
  <c r="K416" i="11"/>
  <c r="AD415" i="11"/>
  <c r="AC415" i="11"/>
  <c r="O415" i="11"/>
  <c r="K415" i="11"/>
  <c r="AD414" i="11"/>
  <c r="AC414" i="11"/>
  <c r="O414" i="11"/>
  <c r="K414" i="11"/>
  <c r="AD413" i="11"/>
  <c r="AC413" i="11"/>
  <c r="O413" i="11"/>
  <c r="K413" i="11"/>
  <c r="AD412" i="11"/>
  <c r="AC412" i="11"/>
  <c r="O412" i="11"/>
  <c r="K412" i="11"/>
  <c r="AD411" i="11"/>
  <c r="AC411" i="11"/>
  <c r="O411" i="11"/>
  <c r="K411" i="11"/>
  <c r="AD410" i="11"/>
  <c r="AC410" i="11"/>
  <c r="O410" i="11"/>
  <c r="K410" i="11"/>
  <c r="AD409" i="11"/>
  <c r="AC409" i="11"/>
  <c r="O409" i="11"/>
  <c r="K409" i="11"/>
  <c r="AD408" i="11"/>
  <c r="AC408" i="11"/>
  <c r="O408" i="11"/>
  <c r="K408" i="11"/>
  <c r="AD407" i="11"/>
  <c r="AC407" i="11"/>
  <c r="O407" i="11"/>
  <c r="K407" i="11"/>
  <c r="AD406" i="11"/>
  <c r="AC406" i="11"/>
  <c r="O406" i="11"/>
  <c r="K406" i="11"/>
  <c r="AD405" i="11"/>
  <c r="AC405" i="11"/>
  <c r="O405" i="11"/>
  <c r="K405" i="11"/>
  <c r="AD404" i="11"/>
  <c r="AC404" i="11"/>
  <c r="O404" i="11"/>
  <c r="K404" i="11"/>
  <c r="AD403" i="11"/>
  <c r="AC403" i="11"/>
  <c r="O403" i="11"/>
  <c r="K403" i="11"/>
  <c r="AD402" i="11"/>
  <c r="AC402" i="11"/>
  <c r="O402" i="11"/>
  <c r="K402" i="11"/>
  <c r="AD401" i="11"/>
  <c r="AC401" i="11"/>
  <c r="O401" i="11"/>
  <c r="K401" i="11"/>
  <c r="AD400" i="11"/>
  <c r="AC400" i="11"/>
  <c r="O400" i="11"/>
  <c r="K400" i="11"/>
  <c r="AD399" i="11"/>
  <c r="AC399" i="11"/>
  <c r="O399" i="11"/>
  <c r="K399" i="11"/>
  <c r="AD398" i="11"/>
  <c r="AC398" i="11"/>
  <c r="O398" i="11"/>
  <c r="K398" i="11"/>
  <c r="AD397" i="11"/>
  <c r="AC397" i="11"/>
  <c r="O397" i="11"/>
  <c r="K397" i="11"/>
  <c r="AD396" i="11"/>
  <c r="AC396" i="11"/>
  <c r="O396" i="11"/>
  <c r="K396" i="11"/>
  <c r="AD395" i="11"/>
  <c r="AC395" i="11"/>
  <c r="O395" i="11"/>
  <c r="K395" i="11"/>
  <c r="AD394" i="11"/>
  <c r="AC394" i="11"/>
  <c r="O394" i="11"/>
  <c r="K394" i="11"/>
  <c r="AD393" i="11"/>
  <c r="AC393" i="11"/>
  <c r="O393" i="11"/>
  <c r="K393" i="11"/>
  <c r="AD392" i="11"/>
  <c r="AC392" i="11"/>
  <c r="O392" i="11"/>
  <c r="K392" i="11"/>
  <c r="AD391" i="11"/>
  <c r="AC391" i="11"/>
  <c r="O391" i="11"/>
  <c r="K391" i="11"/>
  <c r="AD390" i="11"/>
  <c r="AC390" i="11"/>
  <c r="O390" i="11"/>
  <c r="K390" i="11"/>
  <c r="AD389" i="11"/>
  <c r="AC389" i="11"/>
  <c r="O389" i="11"/>
  <c r="K389" i="11"/>
  <c r="AD388" i="11"/>
  <c r="AC388" i="11"/>
  <c r="O388" i="11"/>
  <c r="K388" i="11"/>
  <c r="AD387" i="11"/>
  <c r="AC387" i="11"/>
  <c r="O387" i="11"/>
  <c r="K387" i="11"/>
  <c r="AD386" i="11"/>
  <c r="AC386" i="11"/>
  <c r="O386" i="11"/>
  <c r="K386" i="11"/>
  <c r="AD385" i="11"/>
  <c r="AC385" i="11"/>
  <c r="O385" i="11"/>
  <c r="K385" i="11"/>
  <c r="AD384" i="11"/>
  <c r="AC384" i="11"/>
  <c r="O384" i="11"/>
  <c r="K384" i="11"/>
  <c r="AD383" i="11"/>
  <c r="AC383" i="11"/>
  <c r="O383" i="11"/>
  <c r="K383" i="11"/>
  <c r="AD382" i="11"/>
  <c r="AC382" i="11"/>
  <c r="O382" i="11"/>
  <c r="K382" i="11"/>
  <c r="AD381" i="11"/>
  <c r="AC381" i="11"/>
  <c r="O381" i="11"/>
  <c r="K381" i="11"/>
  <c r="AD380" i="11"/>
  <c r="AC380" i="11"/>
  <c r="O380" i="11"/>
  <c r="K380" i="11"/>
  <c r="AD379" i="11"/>
  <c r="AC379" i="11"/>
  <c r="O379" i="11"/>
  <c r="K379" i="11"/>
  <c r="AD378" i="11"/>
  <c r="AC378" i="11"/>
  <c r="O378" i="11"/>
  <c r="K378" i="11"/>
  <c r="AD377" i="11"/>
  <c r="AC377" i="11"/>
  <c r="O377" i="11"/>
  <c r="K377" i="11"/>
  <c r="AD376" i="11"/>
  <c r="AC376" i="11"/>
  <c r="O376" i="11"/>
  <c r="K376" i="11"/>
  <c r="AD375" i="11"/>
  <c r="AC375" i="11"/>
  <c r="O375" i="11"/>
  <c r="K375" i="11"/>
  <c r="AD374" i="11"/>
  <c r="AC374" i="11"/>
  <c r="O374" i="11"/>
  <c r="K374" i="11"/>
  <c r="AD373" i="11"/>
  <c r="AC373" i="11"/>
  <c r="O373" i="11"/>
  <c r="K373" i="11"/>
  <c r="AD372" i="11"/>
  <c r="AC372" i="11"/>
  <c r="O372" i="11"/>
  <c r="K372" i="11"/>
  <c r="AD371" i="11"/>
  <c r="AC371" i="11"/>
  <c r="O371" i="11"/>
  <c r="K371" i="11"/>
  <c r="AD370" i="11"/>
  <c r="AC370" i="11"/>
  <c r="O370" i="11"/>
  <c r="K370" i="11"/>
  <c r="AD369" i="11"/>
  <c r="AC369" i="11"/>
  <c r="O369" i="11"/>
  <c r="K369" i="11"/>
  <c r="AD368" i="11"/>
  <c r="AC368" i="11"/>
  <c r="O368" i="11"/>
  <c r="K368" i="11"/>
  <c r="AD367" i="11"/>
  <c r="AC367" i="11"/>
  <c r="O367" i="11"/>
  <c r="K367" i="11"/>
  <c r="AD366" i="11"/>
  <c r="AC366" i="11"/>
  <c r="O366" i="11"/>
  <c r="K366" i="11"/>
  <c r="AD365" i="11"/>
  <c r="AC365" i="11"/>
  <c r="O365" i="11"/>
  <c r="K365" i="11"/>
  <c r="AD364" i="11"/>
  <c r="AC364" i="11"/>
  <c r="O364" i="11"/>
  <c r="K364" i="11"/>
  <c r="AD363" i="11"/>
  <c r="AC363" i="11"/>
  <c r="O363" i="11"/>
  <c r="K363" i="11"/>
  <c r="AD362" i="11"/>
  <c r="AC362" i="11"/>
  <c r="O362" i="11"/>
  <c r="K362" i="11"/>
  <c r="AD361" i="11"/>
  <c r="AC361" i="11"/>
  <c r="O361" i="11"/>
  <c r="K361" i="11"/>
  <c r="AD360" i="11"/>
  <c r="AC360" i="11"/>
  <c r="O360" i="11"/>
  <c r="K360" i="11"/>
  <c r="AD359" i="11"/>
  <c r="AC359" i="11"/>
  <c r="O359" i="11"/>
  <c r="K359" i="11"/>
  <c r="AD358" i="11"/>
  <c r="AC358" i="11"/>
  <c r="O358" i="11"/>
  <c r="K358" i="11"/>
  <c r="AD357" i="11"/>
  <c r="AC357" i="11"/>
  <c r="O357" i="11"/>
  <c r="K357" i="11"/>
  <c r="AD356" i="11"/>
  <c r="AC356" i="11"/>
  <c r="O356" i="11"/>
  <c r="K356" i="11"/>
  <c r="AD355" i="11"/>
  <c r="AC355" i="11"/>
  <c r="O355" i="11"/>
  <c r="K355" i="11"/>
  <c r="AD354" i="11"/>
  <c r="AC354" i="11"/>
  <c r="O354" i="11"/>
  <c r="K354" i="11"/>
  <c r="AD353" i="11"/>
  <c r="AC353" i="11"/>
  <c r="O353" i="11"/>
  <c r="K353" i="11"/>
  <c r="AD352" i="11"/>
  <c r="AC352" i="11"/>
  <c r="O352" i="11"/>
  <c r="K352" i="11"/>
  <c r="AD351" i="11"/>
  <c r="AC351" i="11"/>
  <c r="O351" i="11"/>
  <c r="K351" i="11"/>
  <c r="AD350" i="11"/>
  <c r="AC350" i="11"/>
  <c r="O350" i="11"/>
  <c r="K350" i="11"/>
  <c r="AD349" i="11"/>
  <c r="AC349" i="11"/>
  <c r="O349" i="11"/>
  <c r="K349" i="11"/>
  <c r="AD348" i="11"/>
  <c r="AC348" i="11"/>
  <c r="O348" i="11"/>
  <c r="K348" i="11"/>
  <c r="AD347" i="11"/>
  <c r="AC347" i="11"/>
  <c r="O347" i="11"/>
  <c r="K347" i="11"/>
  <c r="AD346" i="11"/>
  <c r="AC346" i="11"/>
  <c r="O346" i="11"/>
  <c r="K346" i="11"/>
  <c r="AD345" i="11"/>
  <c r="AC345" i="11"/>
  <c r="O345" i="11"/>
  <c r="K345" i="11"/>
  <c r="AD344" i="11"/>
  <c r="AC344" i="11"/>
  <c r="O344" i="11"/>
  <c r="K344" i="11"/>
  <c r="AD343" i="11"/>
  <c r="AC343" i="11"/>
  <c r="O343" i="11"/>
  <c r="K343" i="11"/>
  <c r="AD342" i="11"/>
  <c r="AC342" i="11"/>
  <c r="O342" i="11"/>
  <c r="K342" i="11"/>
  <c r="AD341" i="11"/>
  <c r="AC341" i="11"/>
  <c r="O341" i="11"/>
  <c r="K341" i="11"/>
  <c r="AD340" i="11"/>
  <c r="AC340" i="11"/>
  <c r="O340" i="11"/>
  <c r="K340" i="11"/>
  <c r="AD339" i="11"/>
  <c r="AC339" i="11"/>
  <c r="O339" i="11"/>
  <c r="K339" i="11"/>
  <c r="AD338" i="11"/>
  <c r="AC338" i="11"/>
  <c r="O338" i="11"/>
  <c r="K338" i="11"/>
  <c r="AD337" i="11"/>
  <c r="AC337" i="11"/>
  <c r="O337" i="11"/>
  <c r="K337" i="11"/>
  <c r="AD336" i="11"/>
  <c r="AC336" i="11"/>
  <c r="O336" i="11"/>
  <c r="K336" i="11"/>
  <c r="AD335" i="11"/>
  <c r="AC335" i="11"/>
  <c r="O335" i="11"/>
  <c r="K335" i="11"/>
  <c r="AD334" i="11"/>
  <c r="AC334" i="11"/>
  <c r="O334" i="11"/>
  <c r="K334" i="11"/>
  <c r="AD333" i="11"/>
  <c r="AC333" i="11"/>
  <c r="O333" i="11"/>
  <c r="K333" i="11"/>
  <c r="AD332" i="11"/>
  <c r="AC332" i="11"/>
  <c r="O332" i="11"/>
  <c r="K332" i="11"/>
  <c r="AD331" i="11"/>
  <c r="AC331" i="11"/>
  <c r="O331" i="11"/>
  <c r="K331" i="11"/>
  <c r="AD330" i="11"/>
  <c r="AC330" i="11"/>
  <c r="O330" i="11"/>
  <c r="K330" i="11"/>
  <c r="AD329" i="11"/>
  <c r="AC329" i="11"/>
  <c r="O329" i="11"/>
  <c r="K329" i="11"/>
  <c r="AD328" i="11"/>
  <c r="AC328" i="11"/>
  <c r="O328" i="11"/>
  <c r="K328" i="11"/>
  <c r="AD327" i="11"/>
  <c r="AC327" i="11"/>
  <c r="O327" i="11"/>
  <c r="K327" i="11"/>
  <c r="AD326" i="11"/>
  <c r="AC326" i="11"/>
  <c r="O326" i="11"/>
  <c r="K326" i="11"/>
  <c r="AD325" i="11"/>
  <c r="AC325" i="11"/>
  <c r="O325" i="11"/>
  <c r="K325" i="11"/>
  <c r="AD324" i="11"/>
  <c r="AC324" i="11"/>
  <c r="O324" i="11"/>
  <c r="K324" i="11"/>
  <c r="AD323" i="11"/>
  <c r="AC323" i="11"/>
  <c r="O323" i="11"/>
  <c r="K323" i="11"/>
  <c r="AD322" i="11"/>
  <c r="AC322" i="11"/>
  <c r="O322" i="11"/>
  <c r="K322" i="11"/>
  <c r="AD321" i="11"/>
  <c r="AC321" i="11"/>
  <c r="O321" i="11"/>
  <c r="K321" i="11"/>
  <c r="AD320" i="11"/>
  <c r="AC320" i="11"/>
  <c r="O320" i="11"/>
  <c r="K320" i="11"/>
  <c r="AD319" i="11"/>
  <c r="AC319" i="11"/>
  <c r="O319" i="11"/>
  <c r="K319" i="11"/>
  <c r="AD318" i="11"/>
  <c r="AC318" i="11"/>
  <c r="O318" i="11"/>
  <c r="K318" i="11"/>
  <c r="AD317" i="11"/>
  <c r="AC317" i="11"/>
  <c r="O317" i="11"/>
  <c r="K317" i="11"/>
  <c r="AD316" i="11"/>
  <c r="AC316" i="11"/>
  <c r="O316" i="11"/>
  <c r="K316" i="11"/>
  <c r="AD315" i="11"/>
  <c r="AC315" i="11"/>
  <c r="O315" i="11"/>
  <c r="K315" i="11"/>
  <c r="AD314" i="11"/>
  <c r="AC314" i="11"/>
  <c r="O314" i="11"/>
  <c r="K314" i="11"/>
  <c r="AD313" i="11"/>
  <c r="AC313" i="11"/>
  <c r="O313" i="11"/>
  <c r="K313" i="11"/>
  <c r="AD312" i="11"/>
  <c r="AC312" i="11"/>
  <c r="O312" i="11"/>
  <c r="K312" i="11"/>
  <c r="AD311" i="11"/>
  <c r="AC311" i="11"/>
  <c r="O311" i="11"/>
  <c r="K311" i="11"/>
  <c r="AD310" i="11"/>
  <c r="AC310" i="11"/>
  <c r="O310" i="11"/>
  <c r="K310" i="11"/>
  <c r="AD309" i="11"/>
  <c r="AC309" i="11"/>
  <c r="O309" i="11"/>
  <c r="K309" i="11"/>
  <c r="AD308" i="11"/>
  <c r="AC308" i="11"/>
  <c r="O308" i="11"/>
  <c r="K308" i="11"/>
  <c r="AD307" i="11"/>
  <c r="AC307" i="11"/>
  <c r="O307" i="11"/>
  <c r="K307" i="11"/>
  <c r="AD306" i="11"/>
  <c r="AC306" i="11"/>
  <c r="O306" i="11"/>
  <c r="K306" i="11"/>
  <c r="AD305" i="11"/>
  <c r="AC305" i="11"/>
  <c r="O305" i="11"/>
  <c r="K305" i="11"/>
  <c r="AD304" i="11"/>
  <c r="AC304" i="11"/>
  <c r="O304" i="11"/>
  <c r="K304" i="11"/>
  <c r="AD303" i="11"/>
  <c r="AC303" i="11"/>
  <c r="O303" i="11"/>
  <c r="K303" i="11"/>
  <c r="AD302" i="11"/>
  <c r="AC302" i="11"/>
  <c r="O302" i="11"/>
  <c r="K302" i="11"/>
  <c r="AD301" i="11"/>
  <c r="AC301" i="11"/>
  <c r="O301" i="11"/>
  <c r="K301" i="11"/>
  <c r="AD300" i="11"/>
  <c r="AC300" i="11"/>
  <c r="O300" i="11"/>
  <c r="K300" i="11"/>
  <c r="AD299" i="11"/>
  <c r="AC299" i="11"/>
  <c r="O299" i="11"/>
  <c r="K299" i="11"/>
  <c r="AD298" i="11"/>
  <c r="AC298" i="11"/>
  <c r="O298" i="11"/>
  <c r="K298" i="11"/>
  <c r="AD297" i="11"/>
  <c r="AC297" i="11"/>
  <c r="O297" i="11"/>
  <c r="K297" i="11"/>
  <c r="AD296" i="11"/>
  <c r="AC296" i="11"/>
  <c r="O296" i="11"/>
  <c r="K296" i="11"/>
  <c r="AD295" i="11"/>
  <c r="AC295" i="11"/>
  <c r="O295" i="11"/>
  <c r="K295" i="11"/>
  <c r="AD294" i="11"/>
  <c r="AC294" i="11"/>
  <c r="O294" i="11"/>
  <c r="K294" i="11"/>
  <c r="AD293" i="11"/>
  <c r="AC293" i="11"/>
  <c r="O293" i="11"/>
  <c r="K293" i="11"/>
  <c r="AD292" i="11"/>
  <c r="AC292" i="11"/>
  <c r="O292" i="11"/>
  <c r="K292" i="11"/>
  <c r="AD291" i="11"/>
  <c r="AC291" i="11"/>
  <c r="O291" i="11"/>
  <c r="K291" i="11"/>
  <c r="AD290" i="11"/>
  <c r="AC290" i="11"/>
  <c r="O290" i="11"/>
  <c r="K290" i="11"/>
  <c r="AD289" i="11"/>
  <c r="AC289" i="11"/>
  <c r="O289" i="11"/>
  <c r="K289" i="11"/>
  <c r="AD288" i="11"/>
  <c r="AC288" i="11"/>
  <c r="O288" i="11"/>
  <c r="K288" i="11"/>
  <c r="AD287" i="11"/>
  <c r="AC287" i="11"/>
  <c r="O287" i="11"/>
  <c r="K287" i="11"/>
  <c r="AD286" i="11"/>
  <c r="AC286" i="11"/>
  <c r="O286" i="11"/>
  <c r="K286" i="11"/>
  <c r="AD285" i="11"/>
  <c r="AC285" i="11"/>
  <c r="O285" i="11"/>
  <c r="K285" i="11"/>
  <c r="AD284" i="11"/>
  <c r="AC284" i="11"/>
  <c r="O284" i="11"/>
  <c r="K284" i="11"/>
  <c r="AD283" i="11"/>
  <c r="AC283" i="11"/>
  <c r="O283" i="11"/>
  <c r="K283" i="11"/>
  <c r="AD282" i="11"/>
  <c r="AC282" i="11"/>
  <c r="O282" i="11"/>
  <c r="K282" i="11"/>
  <c r="AD281" i="11"/>
  <c r="AC281" i="11"/>
  <c r="O281" i="11"/>
  <c r="K281" i="11"/>
  <c r="AD280" i="11"/>
  <c r="AC280" i="11"/>
  <c r="O280" i="11"/>
  <c r="K280" i="11"/>
  <c r="AD279" i="11"/>
  <c r="AC279" i="11"/>
  <c r="O279" i="11"/>
  <c r="K279" i="11"/>
  <c r="AD278" i="11"/>
  <c r="AC278" i="11"/>
  <c r="O278" i="11"/>
  <c r="K278" i="11"/>
  <c r="AD277" i="11"/>
  <c r="AC277" i="11"/>
  <c r="O277" i="11"/>
  <c r="K277" i="11"/>
  <c r="AD276" i="11"/>
  <c r="AC276" i="11"/>
  <c r="O276" i="11"/>
  <c r="K276" i="11"/>
  <c r="AD275" i="11"/>
  <c r="AC275" i="11"/>
  <c r="O275" i="11"/>
  <c r="K275" i="11"/>
  <c r="AD274" i="11"/>
  <c r="AC274" i="11"/>
  <c r="O274" i="11"/>
  <c r="K274" i="11"/>
  <c r="AD273" i="11"/>
  <c r="AC273" i="11"/>
  <c r="O273" i="11"/>
  <c r="K273" i="11"/>
  <c r="AD272" i="11"/>
  <c r="AC272" i="11"/>
  <c r="O272" i="11"/>
  <c r="K272" i="11"/>
  <c r="AD271" i="11"/>
  <c r="AC271" i="11"/>
  <c r="O271" i="11"/>
  <c r="K271" i="11"/>
  <c r="AD270" i="11"/>
  <c r="AC270" i="11"/>
  <c r="O270" i="11"/>
  <c r="K270" i="11"/>
  <c r="AD269" i="11"/>
  <c r="AC269" i="11"/>
  <c r="O269" i="11"/>
  <c r="K269" i="11"/>
  <c r="AD268" i="11"/>
  <c r="AC268" i="11"/>
  <c r="O268" i="11"/>
  <c r="K268" i="11"/>
  <c r="AD267" i="11"/>
  <c r="AC267" i="11"/>
  <c r="O267" i="11"/>
  <c r="K267" i="11"/>
  <c r="AD266" i="11"/>
  <c r="AC266" i="11"/>
  <c r="O266" i="11"/>
  <c r="K266" i="11"/>
  <c r="AD265" i="11"/>
  <c r="AC265" i="11"/>
  <c r="O265" i="11"/>
  <c r="K265" i="11"/>
  <c r="AD264" i="11"/>
  <c r="AC264" i="11"/>
  <c r="O264" i="11"/>
  <c r="K264" i="11"/>
  <c r="AD263" i="11"/>
  <c r="AC263" i="11"/>
  <c r="O263" i="11"/>
  <c r="K263" i="11"/>
  <c r="AD262" i="11"/>
  <c r="AC262" i="11"/>
  <c r="O262" i="11"/>
  <c r="K262" i="11"/>
  <c r="AD261" i="11"/>
  <c r="AC261" i="11"/>
  <c r="O261" i="11"/>
  <c r="K261" i="11"/>
  <c r="AD260" i="11"/>
  <c r="AC260" i="11"/>
  <c r="O260" i="11"/>
  <c r="K260" i="11"/>
  <c r="AD259" i="11"/>
  <c r="AC259" i="11"/>
  <c r="O259" i="11"/>
  <c r="K259" i="11"/>
  <c r="AD258" i="11"/>
  <c r="AC258" i="11"/>
  <c r="O258" i="11"/>
  <c r="K258" i="11"/>
  <c r="AD257" i="11"/>
  <c r="AC257" i="11"/>
  <c r="O257" i="11"/>
  <c r="K257" i="11"/>
  <c r="AD256" i="11"/>
  <c r="AC256" i="11"/>
  <c r="O256" i="11"/>
  <c r="K256" i="11"/>
  <c r="AD255" i="11"/>
  <c r="AC255" i="11"/>
  <c r="O255" i="11"/>
  <c r="K255" i="11"/>
  <c r="AD254" i="11"/>
  <c r="AC254" i="11"/>
  <c r="O254" i="11"/>
  <c r="K254" i="11"/>
  <c r="AD253" i="11"/>
  <c r="AC253" i="11"/>
  <c r="O253" i="11"/>
  <c r="K253" i="11"/>
  <c r="AD252" i="11"/>
  <c r="AC252" i="11"/>
  <c r="O252" i="11"/>
  <c r="K252" i="11"/>
  <c r="AD251" i="11"/>
  <c r="AC251" i="11"/>
  <c r="O251" i="11"/>
  <c r="K251" i="11"/>
  <c r="AD250" i="11"/>
  <c r="AC250" i="11"/>
  <c r="O250" i="11"/>
  <c r="K250" i="11"/>
  <c r="AD249" i="11"/>
  <c r="AC249" i="11"/>
  <c r="O249" i="11"/>
  <c r="K249" i="11"/>
  <c r="AD248" i="11"/>
  <c r="AC248" i="11"/>
  <c r="O248" i="11"/>
  <c r="K248" i="11"/>
  <c r="AD247" i="11"/>
  <c r="AC247" i="11"/>
  <c r="O247" i="11"/>
  <c r="K247" i="11"/>
  <c r="AD246" i="11"/>
  <c r="AC246" i="11"/>
  <c r="O246" i="11"/>
  <c r="K246" i="11"/>
  <c r="AD245" i="11"/>
  <c r="AC245" i="11"/>
  <c r="O245" i="11"/>
  <c r="K245" i="11"/>
  <c r="AD244" i="11"/>
  <c r="AC244" i="11"/>
  <c r="O244" i="11"/>
  <c r="K244" i="11"/>
  <c r="AD243" i="11"/>
  <c r="AC243" i="11"/>
  <c r="O243" i="11"/>
  <c r="K243" i="11"/>
  <c r="AD242" i="11"/>
  <c r="AC242" i="11"/>
  <c r="O242" i="11"/>
  <c r="K242" i="11"/>
  <c r="AD241" i="11"/>
  <c r="AC241" i="11"/>
  <c r="O241" i="11"/>
  <c r="K241" i="11"/>
  <c r="AD240" i="11"/>
  <c r="AC240" i="11"/>
  <c r="O240" i="11"/>
  <c r="K240" i="11"/>
  <c r="AD239" i="11"/>
  <c r="AC239" i="11"/>
  <c r="O239" i="11"/>
  <c r="K239" i="11"/>
  <c r="AD238" i="11"/>
  <c r="AC238" i="11"/>
  <c r="O238" i="11"/>
  <c r="K238" i="11"/>
  <c r="AD237" i="11"/>
  <c r="AC237" i="11"/>
  <c r="O237" i="11"/>
  <c r="K237" i="11"/>
  <c r="AD236" i="11"/>
  <c r="AC236" i="11"/>
  <c r="O236" i="11"/>
  <c r="K236" i="11"/>
  <c r="AD235" i="11"/>
  <c r="AC235" i="11"/>
  <c r="O235" i="11"/>
  <c r="K235" i="11"/>
  <c r="AD234" i="11"/>
  <c r="AC234" i="11"/>
  <c r="O234" i="11"/>
  <c r="K234" i="11"/>
  <c r="AD233" i="11"/>
  <c r="AC233" i="11"/>
  <c r="O233" i="11"/>
  <c r="K233" i="11"/>
  <c r="AD232" i="11"/>
  <c r="AC232" i="11"/>
  <c r="O232" i="11"/>
  <c r="K232" i="11"/>
  <c r="AD231" i="11"/>
  <c r="AC231" i="11"/>
  <c r="O231" i="11"/>
  <c r="K231" i="11"/>
  <c r="AD230" i="11"/>
  <c r="AC230" i="11"/>
  <c r="O230" i="11"/>
  <c r="K230" i="11"/>
  <c r="AD229" i="11"/>
  <c r="AC229" i="11"/>
  <c r="O229" i="11"/>
  <c r="K229" i="11"/>
  <c r="AD228" i="11"/>
  <c r="AC228" i="11"/>
  <c r="O228" i="11"/>
  <c r="K228" i="11"/>
  <c r="AD227" i="11"/>
  <c r="AC227" i="11"/>
  <c r="O227" i="11"/>
  <c r="K227" i="11"/>
  <c r="AD226" i="11"/>
  <c r="AC226" i="11"/>
  <c r="O226" i="11"/>
  <c r="K226" i="11"/>
  <c r="AD225" i="11"/>
  <c r="AC225" i="11"/>
  <c r="O225" i="11"/>
  <c r="K225" i="11"/>
  <c r="AD224" i="11"/>
  <c r="AC224" i="11"/>
  <c r="O224" i="11"/>
  <c r="K224" i="11"/>
  <c r="AD223" i="11"/>
  <c r="AC223" i="11"/>
  <c r="O223" i="11"/>
  <c r="K223" i="11"/>
  <c r="AD222" i="11"/>
  <c r="AC222" i="11"/>
  <c r="O222" i="11"/>
  <c r="K222" i="11"/>
  <c r="AD221" i="11"/>
  <c r="AC221" i="11"/>
  <c r="O221" i="11"/>
  <c r="K221" i="11"/>
  <c r="AD220" i="11"/>
  <c r="AC220" i="11"/>
  <c r="O220" i="11"/>
  <c r="K220" i="11"/>
  <c r="AD219" i="11"/>
  <c r="AC219" i="11"/>
  <c r="O219" i="11"/>
  <c r="K219" i="11"/>
  <c r="AD218" i="11"/>
  <c r="AC218" i="11"/>
  <c r="O218" i="11"/>
  <c r="K218" i="11"/>
  <c r="AD217" i="11"/>
  <c r="AC217" i="11"/>
  <c r="O217" i="11"/>
  <c r="K217" i="11"/>
  <c r="AD216" i="11"/>
  <c r="AC216" i="11"/>
  <c r="O216" i="11"/>
  <c r="K216" i="11"/>
  <c r="AD215" i="11"/>
  <c r="AC215" i="11"/>
  <c r="O215" i="11"/>
  <c r="K215" i="11"/>
  <c r="AD214" i="11"/>
  <c r="AC214" i="11"/>
  <c r="O214" i="11"/>
  <c r="K214" i="11"/>
  <c r="AD213" i="11"/>
  <c r="AC213" i="11"/>
  <c r="O213" i="11"/>
  <c r="K213" i="11"/>
  <c r="AD212" i="11"/>
  <c r="AC212" i="11"/>
  <c r="O212" i="11"/>
  <c r="K212" i="11"/>
  <c r="AD211" i="11"/>
  <c r="AC211" i="11"/>
  <c r="O211" i="11"/>
  <c r="K211" i="11"/>
  <c r="AD210" i="11"/>
  <c r="AC210" i="11"/>
  <c r="O210" i="11"/>
  <c r="K210" i="11"/>
  <c r="AD209" i="11"/>
  <c r="AC209" i="11"/>
  <c r="O209" i="11"/>
  <c r="K209" i="11"/>
  <c r="AD208" i="11"/>
  <c r="AC208" i="11"/>
  <c r="O208" i="11"/>
  <c r="K208" i="11"/>
  <c r="AD207" i="11"/>
  <c r="AC207" i="11"/>
  <c r="O207" i="11"/>
  <c r="K207" i="11"/>
  <c r="AD206" i="11"/>
  <c r="AC206" i="11"/>
  <c r="O206" i="11"/>
  <c r="K206" i="11"/>
  <c r="AD205" i="11"/>
  <c r="AC205" i="11"/>
  <c r="O205" i="11"/>
  <c r="K205" i="11"/>
  <c r="AD204" i="11"/>
  <c r="AC204" i="11"/>
  <c r="O204" i="11"/>
  <c r="K204" i="11"/>
  <c r="AD203" i="11"/>
  <c r="AC203" i="11"/>
  <c r="O203" i="11"/>
  <c r="K203" i="11"/>
  <c r="AD202" i="11"/>
  <c r="AC202" i="11"/>
  <c r="O202" i="11"/>
  <c r="K202" i="11"/>
  <c r="AD201" i="11"/>
  <c r="AC201" i="11"/>
  <c r="O201" i="11"/>
  <c r="K201" i="11"/>
  <c r="AD200" i="11"/>
  <c r="AC200" i="11"/>
  <c r="O200" i="11"/>
  <c r="K200" i="11"/>
  <c r="AD199" i="11"/>
  <c r="AC199" i="11"/>
  <c r="O199" i="11"/>
  <c r="K199" i="11"/>
  <c r="AD198" i="11"/>
  <c r="AC198" i="11"/>
  <c r="O198" i="11"/>
  <c r="K198" i="11"/>
  <c r="AD197" i="11"/>
  <c r="AC197" i="11"/>
  <c r="O197" i="11"/>
  <c r="K197" i="11"/>
  <c r="AD196" i="11"/>
  <c r="AC196" i="11"/>
  <c r="O196" i="11"/>
  <c r="K196" i="11"/>
  <c r="AD195" i="11"/>
  <c r="AC195" i="11"/>
  <c r="O195" i="11"/>
  <c r="K195" i="11"/>
  <c r="AD194" i="11"/>
  <c r="AC194" i="11"/>
  <c r="O194" i="11"/>
  <c r="K194" i="11"/>
  <c r="AD193" i="11"/>
  <c r="AC193" i="11"/>
  <c r="O193" i="11"/>
  <c r="K193" i="11"/>
  <c r="AD192" i="11"/>
  <c r="AC192" i="11"/>
  <c r="O192" i="11"/>
  <c r="K192" i="11"/>
  <c r="AD191" i="11"/>
  <c r="AC191" i="11"/>
  <c r="O191" i="11"/>
  <c r="K191" i="11"/>
  <c r="AD190" i="11"/>
  <c r="AC190" i="11"/>
  <c r="O190" i="11"/>
  <c r="K190" i="11"/>
  <c r="AD189" i="11"/>
  <c r="AC189" i="11"/>
  <c r="O189" i="11"/>
  <c r="K189" i="11"/>
  <c r="AD188" i="11"/>
  <c r="AC188" i="11"/>
  <c r="O188" i="11"/>
  <c r="K188" i="11"/>
  <c r="AD187" i="11"/>
  <c r="AC187" i="11"/>
  <c r="O187" i="11"/>
  <c r="K187" i="11"/>
  <c r="AD186" i="11"/>
  <c r="AC186" i="11"/>
  <c r="O186" i="11"/>
  <c r="K186" i="11"/>
  <c r="AD185" i="11"/>
  <c r="AC185" i="11"/>
  <c r="O185" i="11"/>
  <c r="K185" i="11"/>
  <c r="AD184" i="11"/>
  <c r="AC184" i="11"/>
  <c r="O184" i="11"/>
  <c r="K184" i="11"/>
  <c r="AD183" i="11"/>
  <c r="AC183" i="11"/>
  <c r="O183" i="11"/>
  <c r="K183" i="11"/>
  <c r="AD182" i="11"/>
  <c r="AC182" i="11"/>
  <c r="O182" i="11"/>
  <c r="K182" i="11"/>
  <c r="AD181" i="11"/>
  <c r="AC181" i="11"/>
  <c r="O181" i="11"/>
  <c r="K181" i="11"/>
  <c r="AD180" i="11"/>
  <c r="AC180" i="11"/>
  <c r="O180" i="11"/>
  <c r="K180" i="11"/>
  <c r="AD179" i="11"/>
  <c r="AC179" i="11"/>
  <c r="O179" i="11"/>
  <c r="K179" i="11"/>
  <c r="AD178" i="11"/>
  <c r="AC178" i="11"/>
  <c r="O178" i="11"/>
  <c r="K178" i="11"/>
  <c r="AD177" i="11"/>
  <c r="AC177" i="11"/>
  <c r="O177" i="11"/>
  <c r="K177" i="11"/>
  <c r="AD176" i="11"/>
  <c r="AC176" i="11"/>
  <c r="O176" i="11"/>
  <c r="K176" i="11"/>
  <c r="AD175" i="11"/>
  <c r="AC175" i="11"/>
  <c r="O175" i="11"/>
  <c r="K175" i="11"/>
  <c r="AD174" i="11"/>
  <c r="AC174" i="11"/>
  <c r="O174" i="11"/>
  <c r="K174" i="11"/>
  <c r="AD173" i="11"/>
  <c r="AC173" i="11"/>
  <c r="O173" i="11"/>
  <c r="K173" i="11"/>
  <c r="AD172" i="11"/>
  <c r="AC172" i="11"/>
  <c r="O172" i="11"/>
  <c r="K172" i="11"/>
  <c r="AD171" i="11"/>
  <c r="AC171" i="11"/>
  <c r="O171" i="11"/>
  <c r="K171" i="11"/>
  <c r="AD170" i="11"/>
  <c r="AC170" i="11"/>
  <c r="O170" i="11"/>
  <c r="K170" i="11"/>
  <c r="AD169" i="11"/>
  <c r="AC169" i="11"/>
  <c r="O169" i="11"/>
  <c r="K169" i="11"/>
  <c r="AD168" i="11"/>
  <c r="AC168" i="11"/>
  <c r="O168" i="11"/>
  <c r="K168" i="11"/>
  <c r="AD167" i="11"/>
  <c r="AC167" i="11"/>
  <c r="O167" i="11"/>
  <c r="K167" i="11"/>
  <c r="AD166" i="11"/>
  <c r="AC166" i="11"/>
  <c r="O166" i="11"/>
  <c r="K166" i="11"/>
  <c r="AD165" i="11"/>
  <c r="AC165" i="11"/>
  <c r="O165" i="11"/>
  <c r="K165" i="11"/>
  <c r="AD164" i="11"/>
  <c r="AC164" i="11"/>
  <c r="O164" i="11"/>
  <c r="K164" i="11"/>
  <c r="AD163" i="11"/>
  <c r="AC163" i="11"/>
  <c r="O163" i="11"/>
  <c r="K163" i="11"/>
  <c r="AD162" i="11"/>
  <c r="AC162" i="11"/>
  <c r="O162" i="11"/>
  <c r="K162" i="11"/>
  <c r="AD161" i="11"/>
  <c r="AC161" i="11"/>
  <c r="O161" i="11"/>
  <c r="K161" i="11"/>
  <c r="AD160" i="11"/>
  <c r="AC160" i="11"/>
  <c r="O160" i="11"/>
  <c r="K160" i="11"/>
  <c r="AD159" i="11"/>
  <c r="AC159" i="11"/>
  <c r="O159" i="11"/>
  <c r="K159" i="11"/>
  <c r="AD158" i="11"/>
  <c r="AC158" i="11"/>
  <c r="O158" i="11"/>
  <c r="K158" i="11"/>
  <c r="AD157" i="11"/>
  <c r="AC157" i="11"/>
  <c r="O157" i="11"/>
  <c r="K157" i="11"/>
  <c r="AD156" i="11"/>
  <c r="AC156" i="11"/>
  <c r="O156" i="11"/>
  <c r="K156" i="11"/>
  <c r="AD155" i="11"/>
  <c r="AC155" i="11"/>
  <c r="O155" i="11"/>
  <c r="K155" i="11"/>
  <c r="AD154" i="11"/>
  <c r="AC154" i="11"/>
  <c r="O154" i="11"/>
  <c r="K154" i="11"/>
  <c r="AD153" i="11"/>
  <c r="AC153" i="11"/>
  <c r="O153" i="11"/>
  <c r="K153" i="11"/>
  <c r="AD152" i="11"/>
  <c r="AC152" i="11"/>
  <c r="O152" i="11"/>
  <c r="K152" i="11"/>
  <c r="AD151" i="11"/>
  <c r="AC151" i="11"/>
  <c r="O151" i="11"/>
  <c r="K151" i="11"/>
  <c r="AD150" i="11"/>
  <c r="AC150" i="11"/>
  <c r="O150" i="11"/>
  <c r="K150" i="11"/>
  <c r="AD149" i="11"/>
  <c r="AC149" i="11"/>
  <c r="O149" i="11"/>
  <c r="K149" i="11"/>
  <c r="AD148" i="11"/>
  <c r="AC148" i="11"/>
  <c r="O148" i="11"/>
  <c r="K148" i="11"/>
  <c r="AD147" i="11"/>
  <c r="AC147" i="11"/>
  <c r="O147" i="11"/>
  <c r="K147" i="11"/>
  <c r="AD146" i="11"/>
  <c r="AC146" i="11"/>
  <c r="O146" i="11"/>
  <c r="K146" i="11"/>
  <c r="AD145" i="11"/>
  <c r="AC145" i="11"/>
  <c r="O145" i="11"/>
  <c r="K145" i="11"/>
  <c r="AD144" i="11"/>
  <c r="AC144" i="11"/>
  <c r="O144" i="11"/>
  <c r="K144" i="11"/>
  <c r="AD143" i="11"/>
  <c r="AC143" i="11"/>
  <c r="O143" i="11"/>
  <c r="K143" i="11"/>
  <c r="AD142" i="11"/>
  <c r="AC142" i="11"/>
  <c r="O142" i="11"/>
  <c r="K142" i="11"/>
  <c r="AD141" i="11"/>
  <c r="AC141" i="11"/>
  <c r="O141" i="11"/>
  <c r="K141" i="11"/>
  <c r="AD140" i="11"/>
  <c r="AC140" i="11"/>
  <c r="O140" i="11"/>
  <c r="K140" i="11"/>
  <c r="AD139" i="11"/>
  <c r="AC139" i="11"/>
  <c r="O139" i="11"/>
  <c r="K139" i="11"/>
  <c r="AD138" i="11"/>
  <c r="AC138" i="11"/>
  <c r="O138" i="11"/>
  <c r="K138" i="11"/>
  <c r="AD137" i="11"/>
  <c r="AC137" i="11"/>
  <c r="O137" i="11"/>
  <c r="K137" i="11"/>
  <c r="AD136" i="11"/>
  <c r="AC136" i="11"/>
  <c r="O136" i="11"/>
  <c r="K136" i="11"/>
  <c r="AD135" i="11"/>
  <c r="AC135" i="11"/>
  <c r="O135" i="11"/>
  <c r="K135" i="11"/>
  <c r="AD134" i="11"/>
  <c r="AC134" i="11"/>
  <c r="O134" i="11"/>
  <c r="K134" i="11"/>
  <c r="AD133" i="11"/>
  <c r="AC133" i="11"/>
  <c r="O133" i="11"/>
  <c r="K133" i="11"/>
  <c r="AD132" i="11"/>
  <c r="AC132" i="11"/>
  <c r="O132" i="11"/>
  <c r="K132" i="11"/>
  <c r="AD131" i="11"/>
  <c r="AC131" i="11"/>
  <c r="O131" i="11"/>
  <c r="K131" i="11"/>
  <c r="AD130" i="11"/>
  <c r="AC130" i="11"/>
  <c r="O130" i="11"/>
  <c r="K130" i="11"/>
  <c r="AD129" i="11"/>
  <c r="AC129" i="11"/>
  <c r="O129" i="11"/>
  <c r="K129" i="11"/>
  <c r="AD128" i="11"/>
  <c r="AC128" i="11"/>
  <c r="O128" i="11"/>
  <c r="K128" i="11"/>
  <c r="AD127" i="11"/>
  <c r="AC127" i="11"/>
  <c r="O127" i="11"/>
  <c r="K127" i="11"/>
  <c r="AD126" i="11"/>
  <c r="AC126" i="11"/>
  <c r="O126" i="11"/>
  <c r="K126" i="11"/>
  <c r="AD125" i="11"/>
  <c r="AC125" i="11"/>
  <c r="O125" i="11"/>
  <c r="K125" i="11"/>
  <c r="AD124" i="11"/>
  <c r="AC124" i="11"/>
  <c r="O124" i="11"/>
  <c r="K124" i="11"/>
  <c r="AD123" i="11"/>
  <c r="AC123" i="11"/>
  <c r="O123" i="11"/>
  <c r="K123" i="11"/>
  <c r="AD122" i="11"/>
  <c r="AC122" i="11"/>
  <c r="O122" i="11"/>
  <c r="K122" i="11"/>
  <c r="AD121" i="11"/>
  <c r="AC121" i="11"/>
  <c r="O121" i="11"/>
  <c r="K121" i="11"/>
  <c r="AD120" i="11"/>
  <c r="AC120" i="11"/>
  <c r="O120" i="11"/>
  <c r="K120" i="11"/>
  <c r="AD119" i="11"/>
  <c r="AC119" i="11"/>
  <c r="O119" i="11"/>
  <c r="K119" i="11"/>
  <c r="AD118" i="11"/>
  <c r="AC118" i="11"/>
  <c r="O118" i="11"/>
  <c r="K118" i="11"/>
  <c r="AD117" i="11"/>
  <c r="AC117" i="11"/>
  <c r="O117" i="11"/>
  <c r="K117" i="11"/>
  <c r="AD116" i="11"/>
  <c r="AC116" i="11"/>
  <c r="O116" i="11"/>
  <c r="K116" i="11"/>
  <c r="AD115" i="11"/>
  <c r="AC115" i="11"/>
  <c r="O115" i="11"/>
  <c r="K115" i="11"/>
  <c r="AD114" i="11"/>
  <c r="AC114" i="11"/>
  <c r="O114" i="11"/>
  <c r="K114" i="11"/>
  <c r="AD113" i="11"/>
  <c r="AC113" i="11"/>
  <c r="O113" i="11"/>
  <c r="K113" i="11"/>
  <c r="AD112" i="11"/>
  <c r="AC112" i="11"/>
  <c r="O112" i="11"/>
  <c r="K112" i="11"/>
  <c r="AD111" i="11"/>
  <c r="AC111" i="11"/>
  <c r="O111" i="11"/>
  <c r="K111" i="11"/>
  <c r="AD110" i="11"/>
  <c r="AC110" i="11"/>
  <c r="O110" i="11"/>
  <c r="K110" i="11"/>
  <c r="AD109" i="11"/>
  <c r="AC109" i="11"/>
  <c r="O109" i="11"/>
  <c r="K109" i="11"/>
  <c r="AD108" i="11"/>
  <c r="AC108" i="11"/>
  <c r="O108" i="11"/>
  <c r="K108" i="11"/>
  <c r="AD107" i="11"/>
  <c r="AC107" i="11"/>
  <c r="O107" i="11"/>
  <c r="K107" i="11"/>
  <c r="AD106" i="11"/>
  <c r="AC106" i="11"/>
  <c r="O106" i="11"/>
  <c r="K106" i="11"/>
  <c r="AD105" i="11"/>
  <c r="AC105" i="11"/>
  <c r="O105" i="11"/>
  <c r="K105" i="11"/>
  <c r="AD104" i="11"/>
  <c r="AC104" i="11"/>
  <c r="O104" i="11"/>
  <c r="K104" i="11"/>
  <c r="AD103" i="11"/>
  <c r="AC103" i="11"/>
  <c r="O103" i="11"/>
  <c r="K103" i="11"/>
  <c r="AD102" i="11"/>
  <c r="AC102" i="11"/>
  <c r="O102" i="11"/>
  <c r="K102" i="11"/>
  <c r="AD101" i="11"/>
  <c r="AC101" i="11"/>
  <c r="O101" i="11"/>
  <c r="K101" i="11"/>
  <c r="AD100" i="11"/>
  <c r="AC100" i="11"/>
  <c r="O100" i="11"/>
  <c r="K100" i="11"/>
  <c r="AD99" i="11"/>
  <c r="AC99" i="11"/>
  <c r="O99" i="11"/>
  <c r="K99" i="11"/>
  <c r="AD98" i="11"/>
  <c r="AC98" i="11"/>
  <c r="O98" i="11"/>
  <c r="K98" i="11"/>
  <c r="AD97" i="11"/>
  <c r="AC97" i="11"/>
  <c r="O97" i="11"/>
  <c r="K97" i="11"/>
  <c r="AD96" i="11"/>
  <c r="AC96" i="11"/>
  <c r="O96" i="11"/>
  <c r="K96" i="11"/>
  <c r="AD95" i="11"/>
  <c r="AC95" i="11"/>
  <c r="O95" i="11"/>
  <c r="K95" i="11"/>
  <c r="AD94" i="11"/>
  <c r="AC94" i="11"/>
  <c r="O94" i="11"/>
  <c r="K94" i="11"/>
  <c r="AD93" i="11"/>
  <c r="AC93" i="11"/>
  <c r="O93" i="11"/>
  <c r="K93" i="11"/>
  <c r="AD92" i="11"/>
  <c r="AC92" i="11"/>
  <c r="O92" i="11"/>
  <c r="K92" i="11"/>
  <c r="AD91" i="11"/>
  <c r="AC91" i="11"/>
  <c r="O91" i="11"/>
  <c r="K91" i="11"/>
  <c r="AD90" i="11"/>
  <c r="AC90" i="11"/>
  <c r="O90" i="11"/>
  <c r="K90" i="11"/>
  <c r="AD89" i="11"/>
  <c r="AC89" i="11"/>
  <c r="O89" i="11"/>
  <c r="K89" i="11"/>
  <c r="AD88" i="11"/>
  <c r="AC88" i="11"/>
  <c r="O88" i="11"/>
  <c r="K88" i="11"/>
  <c r="AD87" i="11"/>
  <c r="AC87" i="11"/>
  <c r="O87" i="11"/>
  <c r="K87" i="11"/>
  <c r="AD86" i="11"/>
  <c r="AC86" i="11"/>
  <c r="O86" i="11"/>
  <c r="K86" i="11"/>
  <c r="AD85" i="11"/>
  <c r="AC85" i="11"/>
  <c r="O85" i="11"/>
  <c r="K85" i="11"/>
  <c r="AD84" i="11"/>
  <c r="AC84" i="11"/>
  <c r="O84" i="11"/>
  <c r="K84" i="11"/>
  <c r="AD83" i="11"/>
  <c r="AC83" i="11"/>
  <c r="O83" i="11"/>
  <c r="K83" i="11"/>
  <c r="AD82" i="11"/>
  <c r="AC82" i="11"/>
  <c r="O82" i="11"/>
  <c r="K82" i="11"/>
  <c r="AD81" i="11"/>
  <c r="AC81" i="11"/>
  <c r="O81" i="11"/>
  <c r="K81" i="11"/>
  <c r="AD80" i="11"/>
  <c r="AC80" i="11"/>
  <c r="O80" i="11"/>
  <c r="K80" i="11"/>
  <c r="AD79" i="11"/>
  <c r="AC79" i="11"/>
  <c r="O79" i="11"/>
  <c r="K79" i="11"/>
  <c r="AD78" i="11"/>
  <c r="AC78" i="11"/>
  <c r="O78" i="11"/>
  <c r="K78" i="11"/>
  <c r="AD77" i="11"/>
  <c r="AC77" i="11"/>
  <c r="O77" i="11"/>
  <c r="K77" i="11"/>
  <c r="AD76" i="11"/>
  <c r="AC76" i="11"/>
  <c r="O76" i="11"/>
  <c r="K76" i="11"/>
  <c r="AD75" i="11"/>
  <c r="AC75" i="11"/>
  <c r="O75" i="11"/>
  <c r="K75" i="11"/>
  <c r="AD74" i="11"/>
  <c r="AC74" i="11"/>
  <c r="O74" i="11"/>
  <c r="K74" i="11"/>
  <c r="AD73" i="11"/>
  <c r="AC73" i="11"/>
  <c r="O73" i="11"/>
  <c r="K73" i="11"/>
  <c r="AD72" i="11"/>
  <c r="AC72" i="11"/>
  <c r="O72" i="11"/>
  <c r="K72" i="11"/>
  <c r="AD71" i="11"/>
  <c r="AC71" i="11"/>
  <c r="O71" i="11"/>
  <c r="K71" i="11"/>
  <c r="AD70" i="11"/>
  <c r="AC70" i="11"/>
  <c r="O70" i="11"/>
  <c r="K70" i="11"/>
  <c r="AD69" i="11"/>
  <c r="AC69" i="11"/>
  <c r="O69" i="11"/>
  <c r="K69" i="11"/>
  <c r="AD68" i="11"/>
  <c r="AC68" i="11"/>
  <c r="O68" i="11"/>
  <c r="K68" i="11"/>
  <c r="AD67" i="11"/>
  <c r="AC67" i="11"/>
  <c r="O67" i="11"/>
  <c r="K67" i="11"/>
  <c r="AD66" i="11"/>
  <c r="AC66" i="11"/>
  <c r="O66" i="11"/>
  <c r="K66" i="11"/>
  <c r="AD65" i="11"/>
  <c r="AC65" i="11"/>
  <c r="O65" i="11"/>
  <c r="K65" i="11"/>
  <c r="AD64" i="11"/>
  <c r="AC64" i="11"/>
  <c r="O64" i="11"/>
  <c r="K64" i="11"/>
  <c r="AD63" i="11"/>
  <c r="AC63" i="11"/>
  <c r="O63" i="11"/>
  <c r="K63" i="11"/>
  <c r="AD62" i="11"/>
  <c r="AC62" i="11"/>
  <c r="O62" i="11"/>
  <c r="K62" i="11"/>
  <c r="AD61" i="11"/>
  <c r="AC61" i="11"/>
  <c r="O61" i="11"/>
  <c r="K61" i="11"/>
  <c r="AD60" i="11"/>
  <c r="AC60" i="11"/>
  <c r="O60" i="11"/>
  <c r="K60" i="11"/>
  <c r="AD59" i="11"/>
  <c r="AC59" i="11"/>
  <c r="O59" i="11"/>
  <c r="K59" i="11"/>
  <c r="AD58" i="11"/>
  <c r="AC58" i="11"/>
  <c r="O58" i="11"/>
  <c r="K58" i="11"/>
  <c r="AD57" i="11"/>
  <c r="AC57" i="11"/>
  <c r="O57" i="11"/>
  <c r="K57" i="11"/>
  <c r="AD56" i="11"/>
  <c r="AC56" i="11"/>
  <c r="O56" i="11"/>
  <c r="K56" i="11"/>
  <c r="AD55" i="11"/>
  <c r="AC55" i="11"/>
  <c r="O55" i="11"/>
  <c r="K55" i="11"/>
  <c r="AD54" i="11"/>
  <c r="AC54" i="11"/>
  <c r="O54" i="11"/>
  <c r="K54" i="11"/>
  <c r="AD53" i="11"/>
  <c r="AC53" i="11"/>
  <c r="O53" i="11"/>
  <c r="K53" i="11"/>
  <c r="AD52" i="11"/>
  <c r="AC52" i="11"/>
  <c r="O52" i="11"/>
  <c r="K52" i="11"/>
  <c r="AD51" i="11"/>
  <c r="AC51" i="11"/>
  <c r="O51" i="11"/>
  <c r="K51" i="11"/>
  <c r="AD50" i="11"/>
  <c r="AC50" i="11"/>
  <c r="O50" i="11"/>
  <c r="K50" i="11"/>
  <c r="AD49" i="11"/>
  <c r="AC49" i="11"/>
  <c r="O49" i="11"/>
  <c r="K49" i="11"/>
  <c r="AD48" i="11"/>
  <c r="AC48" i="11"/>
  <c r="O48" i="11"/>
  <c r="K48" i="11"/>
  <c r="AD47" i="11"/>
  <c r="AC47" i="11"/>
  <c r="O47" i="11"/>
  <c r="K47" i="11"/>
  <c r="AD46" i="11"/>
  <c r="AC46" i="11"/>
  <c r="O46" i="11"/>
  <c r="K46" i="11"/>
  <c r="AD45" i="11"/>
  <c r="AC45" i="11"/>
  <c r="O45" i="11"/>
  <c r="K45" i="11"/>
  <c r="AD44" i="11"/>
  <c r="AC44" i="11"/>
  <c r="O44" i="11"/>
  <c r="K44" i="11"/>
  <c r="AD43" i="11"/>
  <c r="AC43" i="11"/>
  <c r="O43" i="11"/>
  <c r="K43" i="11"/>
  <c r="AD42" i="11"/>
  <c r="AC42" i="11"/>
  <c r="O42" i="11"/>
  <c r="K42" i="11"/>
  <c r="AD41" i="11"/>
  <c r="AC41" i="11"/>
  <c r="O41" i="11"/>
  <c r="K41" i="11"/>
  <c r="AD40" i="11"/>
  <c r="AC40" i="11"/>
  <c r="O40" i="11"/>
  <c r="K40" i="11"/>
  <c r="AD39" i="11"/>
  <c r="AC39" i="11"/>
  <c r="O39" i="11"/>
  <c r="K39" i="11"/>
  <c r="AD38" i="11"/>
  <c r="AC38" i="11"/>
  <c r="O38" i="11"/>
  <c r="K38" i="11"/>
  <c r="AD37" i="11"/>
  <c r="AC37" i="11"/>
  <c r="O37" i="11"/>
  <c r="K37" i="11"/>
  <c r="AD36" i="11"/>
  <c r="AC36" i="11"/>
  <c r="O36" i="11"/>
  <c r="K36" i="11"/>
  <c r="AD35" i="11"/>
  <c r="AC35" i="11"/>
  <c r="O35" i="11"/>
  <c r="K35" i="11"/>
  <c r="AD34" i="11"/>
  <c r="AC34" i="11"/>
  <c r="O34" i="11"/>
  <c r="K34" i="11"/>
  <c r="AD33" i="11"/>
  <c r="AC33" i="11"/>
  <c r="O33" i="11"/>
  <c r="K33" i="11"/>
  <c r="AD32" i="11"/>
  <c r="AC32" i="11"/>
  <c r="O32" i="11"/>
  <c r="K32" i="11"/>
  <c r="AD31" i="11"/>
  <c r="AC31" i="11"/>
  <c r="O31" i="11"/>
  <c r="K31" i="11"/>
  <c r="AD30" i="11"/>
  <c r="AC30" i="11"/>
  <c r="O30" i="11"/>
  <c r="K30" i="11"/>
  <c r="AD29" i="11"/>
  <c r="AC29" i="11"/>
  <c r="O29" i="11"/>
  <c r="K29" i="11"/>
  <c r="AD28" i="11"/>
  <c r="AC28" i="11"/>
  <c r="O28" i="11"/>
  <c r="K28" i="11"/>
  <c r="AD27" i="11"/>
  <c r="AC27" i="11"/>
  <c r="O27" i="11"/>
  <c r="K27" i="11"/>
  <c r="AD26" i="11"/>
  <c r="AC26" i="11"/>
  <c r="O26" i="11"/>
  <c r="K26" i="11"/>
  <c r="AD25" i="11"/>
  <c r="AC25" i="11"/>
  <c r="O25" i="11"/>
  <c r="K25" i="11"/>
  <c r="AD24" i="11"/>
  <c r="AC24" i="11"/>
  <c r="O24" i="11"/>
  <c r="K24" i="11"/>
  <c r="AD23" i="11"/>
  <c r="AC23" i="11"/>
  <c r="O23" i="11"/>
  <c r="K23" i="11"/>
  <c r="AD22" i="11"/>
  <c r="AC22" i="11"/>
  <c r="O22" i="11"/>
  <c r="K22" i="11"/>
  <c r="AD21" i="11"/>
  <c r="AC21" i="11"/>
  <c r="O21" i="11"/>
  <c r="K21" i="11"/>
  <c r="AD20" i="11"/>
  <c r="AC20" i="11"/>
  <c r="O20" i="11"/>
  <c r="K20" i="11"/>
  <c r="AD19" i="11"/>
  <c r="AC19" i="11"/>
  <c r="O19" i="11"/>
  <c r="K19" i="11"/>
  <c r="AD18" i="11"/>
  <c r="AC18" i="11"/>
  <c r="O18" i="11"/>
  <c r="K18" i="11"/>
  <c r="AD17" i="11"/>
  <c r="AC17" i="11"/>
  <c r="O17" i="11"/>
  <c r="K17" i="11"/>
  <c r="AD16" i="11"/>
  <c r="AC16" i="11"/>
  <c r="O16" i="11"/>
  <c r="K16" i="11"/>
  <c r="AD15" i="11"/>
  <c r="AC15" i="11"/>
  <c r="O15" i="11"/>
  <c r="K15" i="11"/>
  <c r="AD14" i="11"/>
  <c r="AC14" i="11"/>
  <c r="O14" i="11"/>
  <c r="K14" i="11"/>
  <c r="AD13" i="11"/>
  <c r="AC13" i="11"/>
  <c r="O13" i="11"/>
  <c r="K13" i="11"/>
  <c r="O12" i="11"/>
  <c r="AB12" i="11" s="1"/>
  <c r="K12" i="11"/>
  <c r="AD511" i="8"/>
  <c r="AC511" i="8"/>
  <c r="O511" i="8"/>
  <c r="K511" i="8"/>
  <c r="AD510" i="8"/>
  <c r="AC510" i="8"/>
  <c r="O510" i="8"/>
  <c r="K510" i="8"/>
  <c r="AD509" i="8"/>
  <c r="AC509" i="8"/>
  <c r="O509" i="8"/>
  <c r="K509" i="8"/>
  <c r="AD508" i="8"/>
  <c r="AC508" i="8"/>
  <c r="O508" i="8"/>
  <c r="K508" i="8"/>
  <c r="AD507" i="8"/>
  <c r="AC507" i="8"/>
  <c r="O507" i="8"/>
  <c r="K507" i="8"/>
  <c r="AD506" i="8"/>
  <c r="AC506" i="8"/>
  <c r="O506" i="8"/>
  <c r="K506" i="8"/>
  <c r="AD505" i="8"/>
  <c r="AC505" i="8"/>
  <c r="O505" i="8"/>
  <c r="K505" i="8"/>
  <c r="AD504" i="8"/>
  <c r="AC504" i="8"/>
  <c r="O504" i="8"/>
  <c r="K504" i="8"/>
  <c r="AD503" i="8"/>
  <c r="AC503" i="8"/>
  <c r="O503" i="8"/>
  <c r="K503" i="8"/>
  <c r="AD502" i="8"/>
  <c r="AC502" i="8"/>
  <c r="O502" i="8"/>
  <c r="K502" i="8"/>
  <c r="AD501" i="8"/>
  <c r="AC501" i="8"/>
  <c r="O501" i="8"/>
  <c r="K501" i="8"/>
  <c r="AD500" i="8"/>
  <c r="AC500" i="8"/>
  <c r="O500" i="8"/>
  <c r="K500" i="8"/>
  <c r="AD499" i="8"/>
  <c r="AC499" i="8"/>
  <c r="O499" i="8"/>
  <c r="K499" i="8"/>
  <c r="AD498" i="8"/>
  <c r="AC498" i="8"/>
  <c r="O498" i="8"/>
  <c r="K498" i="8"/>
  <c r="AD497" i="8"/>
  <c r="AC497" i="8"/>
  <c r="O497" i="8"/>
  <c r="K497" i="8"/>
  <c r="AD496" i="8"/>
  <c r="AC496" i="8"/>
  <c r="O496" i="8"/>
  <c r="K496" i="8"/>
  <c r="AD495" i="8"/>
  <c r="AC495" i="8"/>
  <c r="O495" i="8"/>
  <c r="K495" i="8"/>
  <c r="AD494" i="8"/>
  <c r="AC494" i="8"/>
  <c r="O494" i="8"/>
  <c r="K494" i="8"/>
  <c r="AD493" i="8"/>
  <c r="AC493" i="8"/>
  <c r="O493" i="8"/>
  <c r="K493" i="8"/>
  <c r="AD492" i="8"/>
  <c r="AC492" i="8"/>
  <c r="O492" i="8"/>
  <c r="K492" i="8"/>
  <c r="AD491" i="8"/>
  <c r="AC491" i="8"/>
  <c r="O491" i="8"/>
  <c r="K491" i="8"/>
  <c r="AD490" i="8"/>
  <c r="AC490" i="8"/>
  <c r="O490" i="8"/>
  <c r="K490" i="8"/>
  <c r="AD489" i="8"/>
  <c r="AC489" i="8"/>
  <c r="O489" i="8"/>
  <c r="K489" i="8"/>
  <c r="AD488" i="8"/>
  <c r="AC488" i="8"/>
  <c r="O488" i="8"/>
  <c r="K488" i="8"/>
  <c r="AD487" i="8"/>
  <c r="AC487" i="8"/>
  <c r="O487" i="8"/>
  <c r="K487" i="8"/>
  <c r="AD486" i="8"/>
  <c r="AC486" i="8"/>
  <c r="O486" i="8"/>
  <c r="K486" i="8"/>
  <c r="AD485" i="8"/>
  <c r="AC485" i="8"/>
  <c r="O485" i="8"/>
  <c r="K485" i="8"/>
  <c r="AD484" i="8"/>
  <c r="AC484" i="8"/>
  <c r="O484" i="8"/>
  <c r="K484" i="8"/>
  <c r="AD483" i="8"/>
  <c r="AC483" i="8"/>
  <c r="O483" i="8"/>
  <c r="K483" i="8"/>
  <c r="AD482" i="8"/>
  <c r="AC482" i="8"/>
  <c r="O482" i="8"/>
  <c r="K482" i="8"/>
  <c r="AD481" i="8"/>
  <c r="AC481" i="8"/>
  <c r="O481" i="8"/>
  <c r="K481" i="8"/>
  <c r="AD480" i="8"/>
  <c r="AC480" i="8"/>
  <c r="O480" i="8"/>
  <c r="K480" i="8"/>
  <c r="AD479" i="8"/>
  <c r="AC479" i="8"/>
  <c r="O479" i="8"/>
  <c r="K479" i="8"/>
  <c r="AD478" i="8"/>
  <c r="AC478" i="8"/>
  <c r="O478" i="8"/>
  <c r="K478" i="8"/>
  <c r="AD477" i="8"/>
  <c r="AC477" i="8"/>
  <c r="O477" i="8"/>
  <c r="K477" i="8"/>
  <c r="AD476" i="8"/>
  <c r="AC476" i="8"/>
  <c r="O476" i="8"/>
  <c r="K476" i="8"/>
  <c r="AD475" i="8"/>
  <c r="AC475" i="8"/>
  <c r="O475" i="8"/>
  <c r="K475" i="8"/>
  <c r="AD474" i="8"/>
  <c r="AC474" i="8"/>
  <c r="O474" i="8"/>
  <c r="K474" i="8"/>
  <c r="AD473" i="8"/>
  <c r="AC473" i="8"/>
  <c r="O473" i="8"/>
  <c r="K473" i="8"/>
  <c r="AD472" i="8"/>
  <c r="AC472" i="8"/>
  <c r="O472" i="8"/>
  <c r="K472" i="8"/>
  <c r="AD471" i="8"/>
  <c r="AC471" i="8"/>
  <c r="O471" i="8"/>
  <c r="K471" i="8"/>
  <c r="AD470" i="8"/>
  <c r="AC470" i="8"/>
  <c r="O470" i="8"/>
  <c r="K470" i="8"/>
  <c r="AD469" i="8"/>
  <c r="AC469" i="8"/>
  <c r="O469" i="8"/>
  <c r="K469" i="8"/>
  <c r="AD468" i="8"/>
  <c r="AC468" i="8"/>
  <c r="O468" i="8"/>
  <c r="K468" i="8"/>
  <c r="AD467" i="8"/>
  <c r="AC467" i="8"/>
  <c r="O467" i="8"/>
  <c r="K467" i="8"/>
  <c r="AD466" i="8"/>
  <c r="AC466" i="8"/>
  <c r="O466" i="8"/>
  <c r="K466" i="8"/>
  <c r="AD465" i="8"/>
  <c r="AC465" i="8"/>
  <c r="O465" i="8"/>
  <c r="K465" i="8"/>
  <c r="AD464" i="8"/>
  <c r="AC464" i="8"/>
  <c r="O464" i="8"/>
  <c r="K464" i="8"/>
  <c r="AD463" i="8"/>
  <c r="AC463" i="8"/>
  <c r="O463" i="8"/>
  <c r="K463" i="8"/>
  <c r="AD462" i="8"/>
  <c r="AC462" i="8"/>
  <c r="O462" i="8"/>
  <c r="K462" i="8"/>
  <c r="AD461" i="8"/>
  <c r="AC461" i="8"/>
  <c r="O461" i="8"/>
  <c r="K461" i="8"/>
  <c r="AD460" i="8"/>
  <c r="AC460" i="8"/>
  <c r="O460" i="8"/>
  <c r="K460" i="8"/>
  <c r="AD459" i="8"/>
  <c r="AC459" i="8"/>
  <c r="O459" i="8"/>
  <c r="K459" i="8"/>
  <c r="AD458" i="8"/>
  <c r="AC458" i="8"/>
  <c r="O458" i="8"/>
  <c r="K458" i="8"/>
  <c r="AD457" i="8"/>
  <c r="AC457" i="8"/>
  <c r="O457" i="8"/>
  <c r="K457" i="8"/>
  <c r="AD456" i="8"/>
  <c r="AC456" i="8"/>
  <c r="O456" i="8"/>
  <c r="K456" i="8"/>
  <c r="AD455" i="8"/>
  <c r="AC455" i="8"/>
  <c r="O455" i="8"/>
  <c r="K455" i="8"/>
  <c r="AD454" i="8"/>
  <c r="AC454" i="8"/>
  <c r="O454" i="8"/>
  <c r="K454" i="8"/>
  <c r="AD453" i="8"/>
  <c r="AC453" i="8"/>
  <c r="O453" i="8"/>
  <c r="K453" i="8"/>
  <c r="AD452" i="8"/>
  <c r="AC452" i="8"/>
  <c r="O452" i="8"/>
  <c r="K452" i="8"/>
  <c r="AD451" i="8"/>
  <c r="AC451" i="8"/>
  <c r="O451" i="8"/>
  <c r="K451" i="8"/>
  <c r="AD450" i="8"/>
  <c r="AC450" i="8"/>
  <c r="O450" i="8"/>
  <c r="K450" i="8"/>
  <c r="AD449" i="8"/>
  <c r="AC449" i="8"/>
  <c r="O449" i="8"/>
  <c r="K449" i="8"/>
  <c r="AD448" i="8"/>
  <c r="AC448" i="8"/>
  <c r="O448" i="8"/>
  <c r="K448" i="8"/>
  <c r="AD447" i="8"/>
  <c r="AC447" i="8"/>
  <c r="O447" i="8"/>
  <c r="K447" i="8"/>
  <c r="AD446" i="8"/>
  <c r="AC446" i="8"/>
  <c r="O446" i="8"/>
  <c r="K446" i="8"/>
  <c r="AD445" i="8"/>
  <c r="AC445" i="8"/>
  <c r="O445" i="8"/>
  <c r="K445" i="8"/>
  <c r="AD444" i="8"/>
  <c r="AC444" i="8"/>
  <c r="O444" i="8"/>
  <c r="K444" i="8"/>
  <c r="AD443" i="8"/>
  <c r="AC443" i="8"/>
  <c r="O443" i="8"/>
  <c r="K443" i="8"/>
  <c r="AD442" i="8"/>
  <c r="AC442" i="8"/>
  <c r="O442" i="8"/>
  <c r="K442" i="8"/>
  <c r="AD441" i="8"/>
  <c r="AC441" i="8"/>
  <c r="O441" i="8"/>
  <c r="K441" i="8"/>
  <c r="AD440" i="8"/>
  <c r="AC440" i="8"/>
  <c r="O440" i="8"/>
  <c r="K440" i="8"/>
  <c r="AD439" i="8"/>
  <c r="AC439" i="8"/>
  <c r="O439" i="8"/>
  <c r="K439" i="8"/>
  <c r="AD438" i="8"/>
  <c r="AC438" i="8"/>
  <c r="O438" i="8"/>
  <c r="K438" i="8"/>
  <c r="AD437" i="8"/>
  <c r="AC437" i="8"/>
  <c r="O437" i="8"/>
  <c r="K437" i="8"/>
  <c r="AD436" i="8"/>
  <c r="AC436" i="8"/>
  <c r="O436" i="8"/>
  <c r="K436" i="8"/>
  <c r="AD435" i="8"/>
  <c r="AC435" i="8"/>
  <c r="O435" i="8"/>
  <c r="K435" i="8"/>
  <c r="AD434" i="8"/>
  <c r="AC434" i="8"/>
  <c r="O434" i="8"/>
  <c r="K434" i="8"/>
  <c r="AD433" i="8"/>
  <c r="AC433" i="8"/>
  <c r="O433" i="8"/>
  <c r="K433" i="8"/>
  <c r="AD432" i="8"/>
  <c r="AC432" i="8"/>
  <c r="O432" i="8"/>
  <c r="K432" i="8"/>
  <c r="AD431" i="8"/>
  <c r="AC431" i="8"/>
  <c r="O431" i="8"/>
  <c r="K431" i="8"/>
  <c r="AD430" i="8"/>
  <c r="AC430" i="8"/>
  <c r="O430" i="8"/>
  <c r="K430" i="8"/>
  <c r="AD429" i="8"/>
  <c r="AC429" i="8"/>
  <c r="O429" i="8"/>
  <c r="K429" i="8"/>
  <c r="AD428" i="8"/>
  <c r="AC428" i="8"/>
  <c r="O428" i="8"/>
  <c r="K428" i="8"/>
  <c r="AD427" i="8"/>
  <c r="AC427" i="8"/>
  <c r="O427" i="8"/>
  <c r="K427" i="8"/>
  <c r="AD426" i="8"/>
  <c r="AC426" i="8"/>
  <c r="O426" i="8"/>
  <c r="K426" i="8"/>
  <c r="AD425" i="8"/>
  <c r="AC425" i="8"/>
  <c r="O425" i="8"/>
  <c r="K425" i="8"/>
  <c r="AD424" i="8"/>
  <c r="AC424" i="8"/>
  <c r="O424" i="8"/>
  <c r="K424" i="8"/>
  <c r="AD423" i="8"/>
  <c r="AC423" i="8"/>
  <c r="O423" i="8"/>
  <c r="K423" i="8"/>
  <c r="AD422" i="8"/>
  <c r="AC422" i="8"/>
  <c r="O422" i="8"/>
  <c r="K422" i="8"/>
  <c r="AD421" i="8"/>
  <c r="AC421" i="8"/>
  <c r="O421" i="8"/>
  <c r="K421" i="8"/>
  <c r="AD420" i="8"/>
  <c r="AC420" i="8"/>
  <c r="O420" i="8"/>
  <c r="K420" i="8"/>
  <c r="AD419" i="8"/>
  <c r="AC419" i="8"/>
  <c r="O419" i="8"/>
  <c r="K419" i="8"/>
  <c r="AD418" i="8"/>
  <c r="AC418" i="8"/>
  <c r="O418" i="8"/>
  <c r="K418" i="8"/>
  <c r="AD417" i="8"/>
  <c r="AC417" i="8"/>
  <c r="O417" i="8"/>
  <c r="K417" i="8"/>
  <c r="AD416" i="8"/>
  <c r="AC416" i="8"/>
  <c r="O416" i="8"/>
  <c r="K416" i="8"/>
  <c r="AD415" i="8"/>
  <c r="AC415" i="8"/>
  <c r="O415" i="8"/>
  <c r="K415" i="8"/>
  <c r="AD414" i="8"/>
  <c r="AC414" i="8"/>
  <c r="O414" i="8"/>
  <c r="K414" i="8"/>
  <c r="AD413" i="8"/>
  <c r="AC413" i="8"/>
  <c r="O413" i="8"/>
  <c r="K413" i="8"/>
  <c r="AD412" i="8"/>
  <c r="AC412" i="8"/>
  <c r="O412" i="8"/>
  <c r="K412" i="8"/>
  <c r="AD411" i="8"/>
  <c r="AC411" i="8"/>
  <c r="O411" i="8"/>
  <c r="K411" i="8"/>
  <c r="AD410" i="8"/>
  <c r="AC410" i="8"/>
  <c r="O410" i="8"/>
  <c r="K410" i="8"/>
  <c r="AD409" i="8"/>
  <c r="AC409" i="8"/>
  <c r="O409" i="8"/>
  <c r="K409" i="8"/>
  <c r="AD408" i="8"/>
  <c r="AC408" i="8"/>
  <c r="O408" i="8"/>
  <c r="K408" i="8"/>
  <c r="AD407" i="8"/>
  <c r="AC407" i="8"/>
  <c r="O407" i="8"/>
  <c r="K407" i="8"/>
  <c r="AD406" i="8"/>
  <c r="AC406" i="8"/>
  <c r="O406" i="8"/>
  <c r="K406" i="8"/>
  <c r="AD405" i="8"/>
  <c r="AC405" i="8"/>
  <c r="O405" i="8"/>
  <c r="K405" i="8"/>
  <c r="AD404" i="8"/>
  <c r="AC404" i="8"/>
  <c r="O404" i="8"/>
  <c r="K404" i="8"/>
  <c r="AD403" i="8"/>
  <c r="AC403" i="8"/>
  <c r="O403" i="8"/>
  <c r="K403" i="8"/>
  <c r="AD402" i="8"/>
  <c r="AC402" i="8"/>
  <c r="O402" i="8"/>
  <c r="K402" i="8"/>
  <c r="AD401" i="8"/>
  <c r="AC401" i="8"/>
  <c r="O401" i="8"/>
  <c r="K401" i="8"/>
  <c r="AD400" i="8"/>
  <c r="AC400" i="8"/>
  <c r="O400" i="8"/>
  <c r="K400" i="8"/>
  <c r="AD399" i="8"/>
  <c r="AC399" i="8"/>
  <c r="O399" i="8"/>
  <c r="K399" i="8"/>
  <c r="AD398" i="8"/>
  <c r="AC398" i="8"/>
  <c r="O398" i="8"/>
  <c r="K398" i="8"/>
  <c r="AD397" i="8"/>
  <c r="AC397" i="8"/>
  <c r="O397" i="8"/>
  <c r="K397" i="8"/>
  <c r="AD396" i="8"/>
  <c r="AC396" i="8"/>
  <c r="O396" i="8"/>
  <c r="K396" i="8"/>
  <c r="AD395" i="8"/>
  <c r="AC395" i="8"/>
  <c r="O395" i="8"/>
  <c r="K395" i="8"/>
  <c r="AD394" i="8"/>
  <c r="AC394" i="8"/>
  <c r="O394" i="8"/>
  <c r="K394" i="8"/>
  <c r="AD393" i="8"/>
  <c r="AC393" i="8"/>
  <c r="O393" i="8"/>
  <c r="K393" i="8"/>
  <c r="AD392" i="8"/>
  <c r="AC392" i="8"/>
  <c r="O392" i="8"/>
  <c r="K392" i="8"/>
  <c r="AD391" i="8"/>
  <c r="AC391" i="8"/>
  <c r="O391" i="8"/>
  <c r="K391" i="8"/>
  <c r="AD390" i="8"/>
  <c r="AC390" i="8"/>
  <c r="O390" i="8"/>
  <c r="K390" i="8"/>
  <c r="AD389" i="8"/>
  <c r="AC389" i="8"/>
  <c r="O389" i="8"/>
  <c r="K389" i="8"/>
  <c r="AD388" i="8"/>
  <c r="AC388" i="8"/>
  <c r="O388" i="8"/>
  <c r="K388" i="8"/>
  <c r="AD387" i="8"/>
  <c r="AC387" i="8"/>
  <c r="O387" i="8"/>
  <c r="K387" i="8"/>
  <c r="AD386" i="8"/>
  <c r="AC386" i="8"/>
  <c r="O386" i="8"/>
  <c r="K386" i="8"/>
  <c r="AD385" i="8"/>
  <c r="AC385" i="8"/>
  <c r="O385" i="8"/>
  <c r="K385" i="8"/>
  <c r="AD384" i="8"/>
  <c r="AC384" i="8"/>
  <c r="O384" i="8"/>
  <c r="K384" i="8"/>
  <c r="AD383" i="8"/>
  <c r="AC383" i="8"/>
  <c r="O383" i="8"/>
  <c r="K383" i="8"/>
  <c r="AD382" i="8"/>
  <c r="AC382" i="8"/>
  <c r="O382" i="8"/>
  <c r="K382" i="8"/>
  <c r="AD381" i="8"/>
  <c r="AC381" i="8"/>
  <c r="O381" i="8"/>
  <c r="K381" i="8"/>
  <c r="AD380" i="8"/>
  <c r="AC380" i="8"/>
  <c r="O380" i="8"/>
  <c r="K380" i="8"/>
  <c r="AD379" i="8"/>
  <c r="AC379" i="8"/>
  <c r="O379" i="8"/>
  <c r="K379" i="8"/>
  <c r="AD378" i="8"/>
  <c r="AC378" i="8"/>
  <c r="O378" i="8"/>
  <c r="K378" i="8"/>
  <c r="AD377" i="8"/>
  <c r="AC377" i="8"/>
  <c r="O377" i="8"/>
  <c r="K377" i="8"/>
  <c r="AD376" i="8"/>
  <c r="AC376" i="8"/>
  <c r="O376" i="8"/>
  <c r="K376" i="8"/>
  <c r="AD375" i="8"/>
  <c r="AC375" i="8"/>
  <c r="O375" i="8"/>
  <c r="K375" i="8"/>
  <c r="AD374" i="8"/>
  <c r="AC374" i="8"/>
  <c r="O374" i="8"/>
  <c r="K374" i="8"/>
  <c r="AD373" i="8"/>
  <c r="AC373" i="8"/>
  <c r="O373" i="8"/>
  <c r="K373" i="8"/>
  <c r="AD372" i="8"/>
  <c r="AC372" i="8"/>
  <c r="O372" i="8"/>
  <c r="K372" i="8"/>
  <c r="AD371" i="8"/>
  <c r="AC371" i="8"/>
  <c r="O371" i="8"/>
  <c r="K371" i="8"/>
  <c r="AD370" i="8"/>
  <c r="AC370" i="8"/>
  <c r="O370" i="8"/>
  <c r="K370" i="8"/>
  <c r="AD369" i="8"/>
  <c r="AC369" i="8"/>
  <c r="O369" i="8"/>
  <c r="K369" i="8"/>
  <c r="AD368" i="8"/>
  <c r="AC368" i="8"/>
  <c r="O368" i="8"/>
  <c r="K368" i="8"/>
  <c r="AD367" i="8"/>
  <c r="AC367" i="8"/>
  <c r="O367" i="8"/>
  <c r="K367" i="8"/>
  <c r="AD366" i="8"/>
  <c r="AC366" i="8"/>
  <c r="O366" i="8"/>
  <c r="K366" i="8"/>
  <c r="AD365" i="8"/>
  <c r="AC365" i="8"/>
  <c r="O365" i="8"/>
  <c r="K365" i="8"/>
  <c r="AD364" i="8"/>
  <c r="AC364" i="8"/>
  <c r="O364" i="8"/>
  <c r="K364" i="8"/>
  <c r="AD363" i="8"/>
  <c r="AC363" i="8"/>
  <c r="O363" i="8"/>
  <c r="K363" i="8"/>
  <c r="AD362" i="8"/>
  <c r="AC362" i="8"/>
  <c r="O362" i="8"/>
  <c r="K362" i="8"/>
  <c r="AD361" i="8"/>
  <c r="AC361" i="8"/>
  <c r="O361" i="8"/>
  <c r="K361" i="8"/>
  <c r="AD360" i="8"/>
  <c r="AC360" i="8"/>
  <c r="O360" i="8"/>
  <c r="K360" i="8"/>
  <c r="AD359" i="8"/>
  <c r="AC359" i="8"/>
  <c r="O359" i="8"/>
  <c r="K359" i="8"/>
  <c r="AD358" i="8"/>
  <c r="AC358" i="8"/>
  <c r="O358" i="8"/>
  <c r="K358" i="8"/>
  <c r="AD357" i="8"/>
  <c r="AC357" i="8"/>
  <c r="O357" i="8"/>
  <c r="K357" i="8"/>
  <c r="AD356" i="8"/>
  <c r="AC356" i="8"/>
  <c r="O356" i="8"/>
  <c r="K356" i="8"/>
  <c r="AD355" i="8"/>
  <c r="AC355" i="8"/>
  <c r="O355" i="8"/>
  <c r="K355" i="8"/>
  <c r="AD354" i="8"/>
  <c r="AC354" i="8"/>
  <c r="O354" i="8"/>
  <c r="K354" i="8"/>
  <c r="AD353" i="8"/>
  <c r="AC353" i="8"/>
  <c r="O353" i="8"/>
  <c r="K353" i="8"/>
  <c r="AD352" i="8"/>
  <c r="AC352" i="8"/>
  <c r="O352" i="8"/>
  <c r="K352" i="8"/>
  <c r="AD351" i="8"/>
  <c r="AC351" i="8"/>
  <c r="O351" i="8"/>
  <c r="K351" i="8"/>
  <c r="AD350" i="8"/>
  <c r="AC350" i="8"/>
  <c r="O350" i="8"/>
  <c r="K350" i="8"/>
  <c r="AD349" i="8"/>
  <c r="AC349" i="8"/>
  <c r="O349" i="8"/>
  <c r="K349" i="8"/>
  <c r="AD348" i="8"/>
  <c r="AC348" i="8"/>
  <c r="O348" i="8"/>
  <c r="K348" i="8"/>
  <c r="AD347" i="8"/>
  <c r="AC347" i="8"/>
  <c r="O347" i="8"/>
  <c r="K347" i="8"/>
  <c r="AD346" i="8"/>
  <c r="AC346" i="8"/>
  <c r="O346" i="8"/>
  <c r="K346" i="8"/>
  <c r="AD345" i="8"/>
  <c r="AC345" i="8"/>
  <c r="O345" i="8"/>
  <c r="K345" i="8"/>
  <c r="AD344" i="8"/>
  <c r="AC344" i="8"/>
  <c r="O344" i="8"/>
  <c r="K344" i="8"/>
  <c r="AD343" i="8"/>
  <c r="AC343" i="8"/>
  <c r="O343" i="8"/>
  <c r="K343" i="8"/>
  <c r="AD342" i="8"/>
  <c r="AC342" i="8"/>
  <c r="O342" i="8"/>
  <c r="K342" i="8"/>
  <c r="AD341" i="8"/>
  <c r="AC341" i="8"/>
  <c r="O341" i="8"/>
  <c r="K341" i="8"/>
  <c r="AD340" i="8"/>
  <c r="AC340" i="8"/>
  <c r="O340" i="8"/>
  <c r="K340" i="8"/>
  <c r="AD339" i="8"/>
  <c r="AC339" i="8"/>
  <c r="O339" i="8"/>
  <c r="K339" i="8"/>
  <c r="AD338" i="8"/>
  <c r="AC338" i="8"/>
  <c r="O338" i="8"/>
  <c r="K338" i="8"/>
  <c r="AD337" i="8"/>
  <c r="AC337" i="8"/>
  <c r="O337" i="8"/>
  <c r="K337" i="8"/>
  <c r="AD336" i="8"/>
  <c r="AC336" i="8"/>
  <c r="O336" i="8"/>
  <c r="K336" i="8"/>
  <c r="AD335" i="8"/>
  <c r="AC335" i="8"/>
  <c r="O335" i="8"/>
  <c r="K335" i="8"/>
  <c r="AD334" i="8"/>
  <c r="AC334" i="8"/>
  <c r="O334" i="8"/>
  <c r="K334" i="8"/>
  <c r="AD333" i="8"/>
  <c r="AC333" i="8"/>
  <c r="O333" i="8"/>
  <c r="K333" i="8"/>
  <c r="AD332" i="8"/>
  <c r="AC332" i="8"/>
  <c r="O332" i="8"/>
  <c r="K332" i="8"/>
  <c r="AD331" i="8"/>
  <c r="AC331" i="8"/>
  <c r="O331" i="8"/>
  <c r="K331" i="8"/>
  <c r="AD330" i="8"/>
  <c r="AC330" i="8"/>
  <c r="O330" i="8"/>
  <c r="K330" i="8"/>
  <c r="AD329" i="8"/>
  <c r="AC329" i="8"/>
  <c r="O329" i="8"/>
  <c r="K329" i="8"/>
  <c r="AD328" i="8"/>
  <c r="AC328" i="8"/>
  <c r="O328" i="8"/>
  <c r="K328" i="8"/>
  <c r="AD327" i="8"/>
  <c r="AC327" i="8"/>
  <c r="O327" i="8"/>
  <c r="K327" i="8"/>
  <c r="AD326" i="8"/>
  <c r="AC326" i="8"/>
  <c r="O326" i="8"/>
  <c r="K326" i="8"/>
  <c r="AD325" i="8"/>
  <c r="AC325" i="8"/>
  <c r="O325" i="8"/>
  <c r="K325" i="8"/>
  <c r="AD324" i="8"/>
  <c r="AC324" i="8"/>
  <c r="O324" i="8"/>
  <c r="K324" i="8"/>
  <c r="AD323" i="8"/>
  <c r="AC323" i="8"/>
  <c r="O323" i="8"/>
  <c r="K323" i="8"/>
  <c r="AD322" i="8"/>
  <c r="AC322" i="8"/>
  <c r="O322" i="8"/>
  <c r="K322" i="8"/>
  <c r="AD321" i="8"/>
  <c r="AC321" i="8"/>
  <c r="O321" i="8"/>
  <c r="K321" i="8"/>
  <c r="AD320" i="8"/>
  <c r="AC320" i="8"/>
  <c r="O320" i="8"/>
  <c r="K320" i="8"/>
  <c r="AD319" i="8"/>
  <c r="AC319" i="8"/>
  <c r="O319" i="8"/>
  <c r="K319" i="8"/>
  <c r="AD318" i="8"/>
  <c r="AC318" i="8"/>
  <c r="O318" i="8"/>
  <c r="K318" i="8"/>
  <c r="AD317" i="8"/>
  <c r="AC317" i="8"/>
  <c r="O317" i="8"/>
  <c r="K317" i="8"/>
  <c r="AD316" i="8"/>
  <c r="AC316" i="8"/>
  <c r="O316" i="8"/>
  <c r="K316" i="8"/>
  <c r="AD315" i="8"/>
  <c r="AC315" i="8"/>
  <c r="O315" i="8"/>
  <c r="K315" i="8"/>
  <c r="AD314" i="8"/>
  <c r="AC314" i="8"/>
  <c r="O314" i="8"/>
  <c r="K314" i="8"/>
  <c r="AD313" i="8"/>
  <c r="AC313" i="8"/>
  <c r="O313" i="8"/>
  <c r="K313" i="8"/>
  <c r="AD312" i="8"/>
  <c r="AC312" i="8"/>
  <c r="O312" i="8"/>
  <c r="K312" i="8"/>
  <c r="AD311" i="8"/>
  <c r="AC311" i="8"/>
  <c r="O311" i="8"/>
  <c r="K311" i="8"/>
  <c r="AD310" i="8"/>
  <c r="AC310" i="8"/>
  <c r="O310" i="8"/>
  <c r="K310" i="8"/>
  <c r="AD309" i="8"/>
  <c r="AC309" i="8"/>
  <c r="O309" i="8"/>
  <c r="K309" i="8"/>
  <c r="AD308" i="8"/>
  <c r="AC308" i="8"/>
  <c r="O308" i="8"/>
  <c r="K308" i="8"/>
  <c r="AD307" i="8"/>
  <c r="AC307" i="8"/>
  <c r="O307" i="8"/>
  <c r="K307" i="8"/>
  <c r="AD306" i="8"/>
  <c r="AC306" i="8"/>
  <c r="O306" i="8"/>
  <c r="K306" i="8"/>
  <c r="AD305" i="8"/>
  <c r="AC305" i="8"/>
  <c r="O305" i="8"/>
  <c r="K305" i="8"/>
  <c r="AD304" i="8"/>
  <c r="AC304" i="8"/>
  <c r="O304" i="8"/>
  <c r="K304" i="8"/>
  <c r="AD303" i="8"/>
  <c r="AC303" i="8"/>
  <c r="O303" i="8"/>
  <c r="K303" i="8"/>
  <c r="AD302" i="8"/>
  <c r="AC302" i="8"/>
  <c r="O302" i="8"/>
  <c r="K302" i="8"/>
  <c r="AD301" i="8"/>
  <c r="AC301" i="8"/>
  <c r="O301" i="8"/>
  <c r="K301" i="8"/>
  <c r="AD300" i="8"/>
  <c r="AC300" i="8"/>
  <c r="O300" i="8"/>
  <c r="K300" i="8"/>
  <c r="AD299" i="8"/>
  <c r="AC299" i="8"/>
  <c r="O299" i="8"/>
  <c r="K299" i="8"/>
  <c r="AD298" i="8"/>
  <c r="AC298" i="8"/>
  <c r="O298" i="8"/>
  <c r="K298" i="8"/>
  <c r="AD297" i="8"/>
  <c r="AC297" i="8"/>
  <c r="O297" i="8"/>
  <c r="K297" i="8"/>
  <c r="AD296" i="8"/>
  <c r="AC296" i="8"/>
  <c r="O296" i="8"/>
  <c r="K296" i="8"/>
  <c r="AD295" i="8"/>
  <c r="AC295" i="8"/>
  <c r="O295" i="8"/>
  <c r="K295" i="8"/>
  <c r="AD294" i="8"/>
  <c r="AC294" i="8"/>
  <c r="O294" i="8"/>
  <c r="K294" i="8"/>
  <c r="AD293" i="8"/>
  <c r="AC293" i="8"/>
  <c r="O293" i="8"/>
  <c r="K293" i="8"/>
  <c r="AD292" i="8"/>
  <c r="AC292" i="8"/>
  <c r="O292" i="8"/>
  <c r="K292" i="8"/>
  <c r="AD291" i="8"/>
  <c r="AC291" i="8"/>
  <c r="O291" i="8"/>
  <c r="K291" i="8"/>
  <c r="AD290" i="8"/>
  <c r="AC290" i="8"/>
  <c r="O290" i="8"/>
  <c r="K290" i="8"/>
  <c r="AD289" i="8"/>
  <c r="AC289" i="8"/>
  <c r="O289" i="8"/>
  <c r="K289" i="8"/>
  <c r="AD288" i="8"/>
  <c r="AC288" i="8"/>
  <c r="O288" i="8"/>
  <c r="K288" i="8"/>
  <c r="AD287" i="8"/>
  <c r="AC287" i="8"/>
  <c r="O287" i="8"/>
  <c r="K287" i="8"/>
  <c r="AD286" i="8"/>
  <c r="AC286" i="8"/>
  <c r="O286" i="8"/>
  <c r="K286" i="8"/>
  <c r="AD285" i="8"/>
  <c r="AC285" i="8"/>
  <c r="O285" i="8"/>
  <c r="K285" i="8"/>
  <c r="AD284" i="8"/>
  <c r="AC284" i="8"/>
  <c r="O284" i="8"/>
  <c r="K284" i="8"/>
  <c r="AD283" i="8"/>
  <c r="AC283" i="8"/>
  <c r="O283" i="8"/>
  <c r="K283" i="8"/>
  <c r="AD282" i="8"/>
  <c r="AC282" i="8"/>
  <c r="O282" i="8"/>
  <c r="K282" i="8"/>
  <c r="AD281" i="8"/>
  <c r="AC281" i="8"/>
  <c r="O281" i="8"/>
  <c r="K281" i="8"/>
  <c r="AD280" i="8"/>
  <c r="AC280" i="8"/>
  <c r="O280" i="8"/>
  <c r="K280" i="8"/>
  <c r="AD279" i="8"/>
  <c r="AC279" i="8"/>
  <c r="O279" i="8"/>
  <c r="K279" i="8"/>
  <c r="AD278" i="8"/>
  <c r="AC278" i="8"/>
  <c r="O278" i="8"/>
  <c r="K278" i="8"/>
  <c r="AD277" i="8"/>
  <c r="AC277" i="8"/>
  <c r="O277" i="8"/>
  <c r="K277" i="8"/>
  <c r="AD276" i="8"/>
  <c r="AC276" i="8"/>
  <c r="O276" i="8"/>
  <c r="K276" i="8"/>
  <c r="AD275" i="8"/>
  <c r="AC275" i="8"/>
  <c r="O275" i="8"/>
  <c r="K275" i="8"/>
  <c r="AD274" i="8"/>
  <c r="AC274" i="8"/>
  <c r="O274" i="8"/>
  <c r="K274" i="8"/>
  <c r="AD273" i="8"/>
  <c r="AC273" i="8"/>
  <c r="O273" i="8"/>
  <c r="K273" i="8"/>
  <c r="AD272" i="8"/>
  <c r="AC272" i="8"/>
  <c r="O272" i="8"/>
  <c r="K272" i="8"/>
  <c r="AD271" i="8"/>
  <c r="AC271" i="8"/>
  <c r="O271" i="8"/>
  <c r="K271" i="8"/>
  <c r="AD270" i="8"/>
  <c r="AC270" i="8"/>
  <c r="O270" i="8"/>
  <c r="K270" i="8"/>
  <c r="AD269" i="8"/>
  <c r="AC269" i="8"/>
  <c r="O269" i="8"/>
  <c r="K269" i="8"/>
  <c r="AD268" i="8"/>
  <c r="AC268" i="8"/>
  <c r="O268" i="8"/>
  <c r="K268" i="8"/>
  <c r="AD267" i="8"/>
  <c r="AC267" i="8"/>
  <c r="O267" i="8"/>
  <c r="K267" i="8"/>
  <c r="AD266" i="8"/>
  <c r="AC266" i="8"/>
  <c r="O266" i="8"/>
  <c r="K266" i="8"/>
  <c r="AD265" i="8"/>
  <c r="AC265" i="8"/>
  <c r="O265" i="8"/>
  <c r="K265" i="8"/>
  <c r="AD264" i="8"/>
  <c r="AC264" i="8"/>
  <c r="O264" i="8"/>
  <c r="K264" i="8"/>
  <c r="AD263" i="8"/>
  <c r="AC263" i="8"/>
  <c r="O263" i="8"/>
  <c r="K263" i="8"/>
  <c r="AD262" i="8"/>
  <c r="AC262" i="8"/>
  <c r="O262" i="8"/>
  <c r="K262" i="8"/>
  <c r="AD261" i="8"/>
  <c r="AC261" i="8"/>
  <c r="O261" i="8"/>
  <c r="K261" i="8"/>
  <c r="AD260" i="8"/>
  <c r="AC260" i="8"/>
  <c r="O260" i="8"/>
  <c r="K260" i="8"/>
  <c r="AD259" i="8"/>
  <c r="AC259" i="8"/>
  <c r="O259" i="8"/>
  <c r="K259" i="8"/>
  <c r="AD258" i="8"/>
  <c r="AC258" i="8"/>
  <c r="O258" i="8"/>
  <c r="K258" i="8"/>
  <c r="AD257" i="8"/>
  <c r="AC257" i="8"/>
  <c r="O257" i="8"/>
  <c r="K257" i="8"/>
  <c r="AD256" i="8"/>
  <c r="AC256" i="8"/>
  <c r="O256" i="8"/>
  <c r="K256" i="8"/>
  <c r="AD255" i="8"/>
  <c r="AC255" i="8"/>
  <c r="O255" i="8"/>
  <c r="K255" i="8"/>
  <c r="AD254" i="8"/>
  <c r="AC254" i="8"/>
  <c r="O254" i="8"/>
  <c r="K254" i="8"/>
  <c r="AD253" i="8"/>
  <c r="AC253" i="8"/>
  <c r="O253" i="8"/>
  <c r="K253" i="8"/>
  <c r="AD252" i="8"/>
  <c r="AC252" i="8"/>
  <c r="O252" i="8"/>
  <c r="K252" i="8"/>
  <c r="AD251" i="8"/>
  <c r="AC251" i="8"/>
  <c r="O251" i="8"/>
  <c r="K251" i="8"/>
  <c r="AD250" i="8"/>
  <c r="AC250" i="8"/>
  <c r="O250" i="8"/>
  <c r="K250" i="8"/>
  <c r="AD249" i="8"/>
  <c r="AC249" i="8"/>
  <c r="O249" i="8"/>
  <c r="K249" i="8"/>
  <c r="AD248" i="8"/>
  <c r="AC248" i="8"/>
  <c r="O248" i="8"/>
  <c r="K248" i="8"/>
  <c r="AD247" i="8"/>
  <c r="AC247" i="8"/>
  <c r="O247" i="8"/>
  <c r="K247" i="8"/>
  <c r="AD246" i="8"/>
  <c r="AC246" i="8"/>
  <c r="O246" i="8"/>
  <c r="K246" i="8"/>
  <c r="AD245" i="8"/>
  <c r="AC245" i="8"/>
  <c r="O245" i="8"/>
  <c r="K245" i="8"/>
  <c r="AD244" i="8"/>
  <c r="AC244" i="8"/>
  <c r="O244" i="8"/>
  <c r="K244" i="8"/>
  <c r="AD243" i="8"/>
  <c r="AC243" i="8"/>
  <c r="O243" i="8"/>
  <c r="K243" i="8"/>
  <c r="AD242" i="8"/>
  <c r="AC242" i="8"/>
  <c r="O242" i="8"/>
  <c r="K242" i="8"/>
  <c r="AD241" i="8"/>
  <c r="AC241" i="8"/>
  <c r="O241" i="8"/>
  <c r="K241" i="8"/>
  <c r="AD240" i="8"/>
  <c r="AC240" i="8"/>
  <c r="O240" i="8"/>
  <c r="K240" i="8"/>
  <c r="AD239" i="8"/>
  <c r="AC239" i="8"/>
  <c r="O239" i="8"/>
  <c r="K239" i="8"/>
  <c r="AD238" i="8"/>
  <c r="AC238" i="8"/>
  <c r="O238" i="8"/>
  <c r="K238" i="8"/>
  <c r="AD237" i="8"/>
  <c r="AC237" i="8"/>
  <c r="O237" i="8"/>
  <c r="K237" i="8"/>
  <c r="AD236" i="8"/>
  <c r="AC236" i="8"/>
  <c r="O236" i="8"/>
  <c r="K236" i="8"/>
  <c r="AD235" i="8"/>
  <c r="AC235" i="8"/>
  <c r="O235" i="8"/>
  <c r="K235" i="8"/>
  <c r="AD234" i="8"/>
  <c r="AC234" i="8"/>
  <c r="O234" i="8"/>
  <c r="K234" i="8"/>
  <c r="AD233" i="8"/>
  <c r="AC233" i="8"/>
  <c r="O233" i="8"/>
  <c r="K233" i="8"/>
  <c r="AD232" i="8"/>
  <c r="AC232" i="8"/>
  <c r="O232" i="8"/>
  <c r="K232" i="8"/>
  <c r="AD231" i="8"/>
  <c r="AC231" i="8"/>
  <c r="O231" i="8"/>
  <c r="K231" i="8"/>
  <c r="AD230" i="8"/>
  <c r="AC230" i="8"/>
  <c r="O230" i="8"/>
  <c r="K230" i="8"/>
  <c r="AD229" i="8"/>
  <c r="AC229" i="8"/>
  <c r="O229" i="8"/>
  <c r="K229" i="8"/>
  <c r="AD228" i="8"/>
  <c r="AC228" i="8"/>
  <c r="O228" i="8"/>
  <c r="K228" i="8"/>
  <c r="AD227" i="8"/>
  <c r="AC227" i="8"/>
  <c r="O227" i="8"/>
  <c r="K227" i="8"/>
  <c r="AD226" i="8"/>
  <c r="AC226" i="8"/>
  <c r="O226" i="8"/>
  <c r="K226" i="8"/>
  <c r="AD225" i="8"/>
  <c r="AC225" i="8"/>
  <c r="O225" i="8"/>
  <c r="K225" i="8"/>
  <c r="AD224" i="8"/>
  <c r="AC224" i="8"/>
  <c r="O224" i="8"/>
  <c r="K224" i="8"/>
  <c r="AD223" i="8"/>
  <c r="AC223" i="8"/>
  <c r="O223" i="8"/>
  <c r="K223" i="8"/>
  <c r="AD222" i="8"/>
  <c r="AC222" i="8"/>
  <c r="O222" i="8"/>
  <c r="K222" i="8"/>
  <c r="AD221" i="8"/>
  <c r="AC221" i="8"/>
  <c r="O221" i="8"/>
  <c r="K221" i="8"/>
  <c r="AD220" i="8"/>
  <c r="AC220" i="8"/>
  <c r="O220" i="8"/>
  <c r="K220" i="8"/>
  <c r="AD219" i="8"/>
  <c r="AC219" i="8"/>
  <c r="O219" i="8"/>
  <c r="K219" i="8"/>
  <c r="AD218" i="8"/>
  <c r="AC218" i="8"/>
  <c r="O218" i="8"/>
  <c r="K218" i="8"/>
  <c r="AD217" i="8"/>
  <c r="AC217" i="8"/>
  <c r="O217" i="8"/>
  <c r="K217" i="8"/>
  <c r="AD216" i="8"/>
  <c r="AC216" i="8"/>
  <c r="O216" i="8"/>
  <c r="K216" i="8"/>
  <c r="AD215" i="8"/>
  <c r="AC215" i="8"/>
  <c r="O215" i="8"/>
  <c r="K215" i="8"/>
  <c r="AD214" i="8"/>
  <c r="AC214" i="8"/>
  <c r="O214" i="8"/>
  <c r="K214" i="8"/>
  <c r="AD213" i="8"/>
  <c r="AC213" i="8"/>
  <c r="O213" i="8"/>
  <c r="K213" i="8"/>
  <c r="AD212" i="8"/>
  <c r="AC212" i="8"/>
  <c r="O212" i="8"/>
  <c r="K212" i="8"/>
  <c r="AD211" i="8"/>
  <c r="AC211" i="8"/>
  <c r="O211" i="8"/>
  <c r="K211" i="8"/>
  <c r="AD210" i="8"/>
  <c r="AC210" i="8"/>
  <c r="O210" i="8"/>
  <c r="K210" i="8"/>
  <c r="AD209" i="8"/>
  <c r="AC209" i="8"/>
  <c r="O209" i="8"/>
  <c r="K209" i="8"/>
  <c r="AD208" i="8"/>
  <c r="AC208" i="8"/>
  <c r="O208" i="8"/>
  <c r="K208" i="8"/>
  <c r="AD207" i="8"/>
  <c r="AC207" i="8"/>
  <c r="O207" i="8"/>
  <c r="K207" i="8"/>
  <c r="AD206" i="8"/>
  <c r="AC206" i="8"/>
  <c r="O206" i="8"/>
  <c r="K206" i="8"/>
  <c r="AD205" i="8"/>
  <c r="AC205" i="8"/>
  <c r="O205" i="8"/>
  <c r="K205" i="8"/>
  <c r="AD204" i="8"/>
  <c r="AC204" i="8"/>
  <c r="O204" i="8"/>
  <c r="K204" i="8"/>
  <c r="AD203" i="8"/>
  <c r="AC203" i="8"/>
  <c r="O203" i="8"/>
  <c r="K203" i="8"/>
  <c r="AD202" i="8"/>
  <c r="AC202" i="8"/>
  <c r="O202" i="8"/>
  <c r="K202" i="8"/>
  <c r="AD201" i="8"/>
  <c r="AC201" i="8"/>
  <c r="O201" i="8"/>
  <c r="K201" i="8"/>
  <c r="AD200" i="8"/>
  <c r="AC200" i="8"/>
  <c r="O200" i="8"/>
  <c r="K200" i="8"/>
  <c r="AD199" i="8"/>
  <c r="AC199" i="8"/>
  <c r="O199" i="8"/>
  <c r="K199" i="8"/>
  <c r="AD198" i="8"/>
  <c r="AC198" i="8"/>
  <c r="O198" i="8"/>
  <c r="K198" i="8"/>
  <c r="AD197" i="8"/>
  <c r="AC197" i="8"/>
  <c r="O197" i="8"/>
  <c r="K197" i="8"/>
  <c r="AD196" i="8"/>
  <c r="AC196" i="8"/>
  <c r="O196" i="8"/>
  <c r="K196" i="8"/>
  <c r="AD195" i="8"/>
  <c r="AC195" i="8"/>
  <c r="O195" i="8"/>
  <c r="K195" i="8"/>
  <c r="AD194" i="8"/>
  <c r="AC194" i="8"/>
  <c r="O194" i="8"/>
  <c r="K194" i="8"/>
  <c r="AD193" i="8"/>
  <c r="AC193" i="8"/>
  <c r="O193" i="8"/>
  <c r="K193" i="8"/>
  <c r="AD192" i="8"/>
  <c r="AC192" i="8"/>
  <c r="O192" i="8"/>
  <c r="K192" i="8"/>
  <c r="AD191" i="8"/>
  <c r="AC191" i="8"/>
  <c r="O191" i="8"/>
  <c r="K191" i="8"/>
  <c r="AD190" i="8"/>
  <c r="AC190" i="8"/>
  <c r="O190" i="8"/>
  <c r="K190" i="8"/>
  <c r="AD189" i="8"/>
  <c r="AC189" i="8"/>
  <c r="O189" i="8"/>
  <c r="K189" i="8"/>
  <c r="AD188" i="8"/>
  <c r="AC188" i="8"/>
  <c r="O188" i="8"/>
  <c r="K188" i="8"/>
  <c r="AD187" i="8"/>
  <c r="AC187" i="8"/>
  <c r="O187" i="8"/>
  <c r="K187" i="8"/>
  <c r="AD186" i="8"/>
  <c r="AC186" i="8"/>
  <c r="O186" i="8"/>
  <c r="K186" i="8"/>
  <c r="AD185" i="8"/>
  <c r="AC185" i="8"/>
  <c r="O185" i="8"/>
  <c r="K185" i="8"/>
  <c r="AD184" i="8"/>
  <c r="AC184" i="8"/>
  <c r="O184" i="8"/>
  <c r="K184" i="8"/>
  <c r="AD183" i="8"/>
  <c r="AC183" i="8"/>
  <c r="O183" i="8"/>
  <c r="K183" i="8"/>
  <c r="AD182" i="8"/>
  <c r="AC182" i="8"/>
  <c r="O182" i="8"/>
  <c r="K182" i="8"/>
  <c r="AD181" i="8"/>
  <c r="AC181" i="8"/>
  <c r="O181" i="8"/>
  <c r="K181" i="8"/>
  <c r="AD180" i="8"/>
  <c r="AC180" i="8"/>
  <c r="O180" i="8"/>
  <c r="K180" i="8"/>
  <c r="AD179" i="8"/>
  <c r="AC179" i="8"/>
  <c r="O179" i="8"/>
  <c r="K179" i="8"/>
  <c r="AD178" i="8"/>
  <c r="AC178" i="8"/>
  <c r="O178" i="8"/>
  <c r="K178" i="8"/>
  <c r="AD177" i="8"/>
  <c r="AC177" i="8"/>
  <c r="O177" i="8"/>
  <c r="K177" i="8"/>
  <c r="AD176" i="8"/>
  <c r="AC176" i="8"/>
  <c r="O176" i="8"/>
  <c r="K176" i="8"/>
  <c r="AD175" i="8"/>
  <c r="AC175" i="8"/>
  <c r="O175" i="8"/>
  <c r="K175" i="8"/>
  <c r="AD174" i="8"/>
  <c r="AC174" i="8"/>
  <c r="O174" i="8"/>
  <c r="K174" i="8"/>
  <c r="AD173" i="8"/>
  <c r="AC173" i="8"/>
  <c r="O173" i="8"/>
  <c r="K173" i="8"/>
  <c r="AD172" i="8"/>
  <c r="AC172" i="8"/>
  <c r="O172" i="8"/>
  <c r="K172" i="8"/>
  <c r="AD171" i="8"/>
  <c r="AC171" i="8"/>
  <c r="O171" i="8"/>
  <c r="K171" i="8"/>
  <c r="AD170" i="8"/>
  <c r="AC170" i="8"/>
  <c r="O170" i="8"/>
  <c r="K170" i="8"/>
  <c r="AD169" i="8"/>
  <c r="AC169" i="8"/>
  <c r="O169" i="8"/>
  <c r="K169" i="8"/>
  <c r="AD168" i="8"/>
  <c r="AC168" i="8"/>
  <c r="O168" i="8"/>
  <c r="K168" i="8"/>
  <c r="AD167" i="8"/>
  <c r="AC167" i="8"/>
  <c r="O167" i="8"/>
  <c r="K167" i="8"/>
  <c r="AD166" i="8"/>
  <c r="AC166" i="8"/>
  <c r="O166" i="8"/>
  <c r="K166" i="8"/>
  <c r="AD165" i="8"/>
  <c r="AC165" i="8"/>
  <c r="O165" i="8"/>
  <c r="K165" i="8"/>
  <c r="AD164" i="8"/>
  <c r="AC164" i="8"/>
  <c r="O164" i="8"/>
  <c r="K164" i="8"/>
  <c r="AD163" i="8"/>
  <c r="AC163" i="8"/>
  <c r="O163" i="8"/>
  <c r="K163" i="8"/>
  <c r="AD162" i="8"/>
  <c r="AC162" i="8"/>
  <c r="O162" i="8"/>
  <c r="K162" i="8"/>
  <c r="AD161" i="8"/>
  <c r="AC161" i="8"/>
  <c r="O161" i="8"/>
  <c r="K161" i="8"/>
  <c r="AD160" i="8"/>
  <c r="AC160" i="8"/>
  <c r="O160" i="8"/>
  <c r="K160" i="8"/>
  <c r="AD159" i="8"/>
  <c r="AC159" i="8"/>
  <c r="O159" i="8"/>
  <c r="K159" i="8"/>
  <c r="AD158" i="8"/>
  <c r="AC158" i="8"/>
  <c r="O158" i="8"/>
  <c r="K158" i="8"/>
  <c r="AD157" i="8"/>
  <c r="AC157" i="8"/>
  <c r="O157" i="8"/>
  <c r="K157" i="8"/>
  <c r="AD156" i="8"/>
  <c r="AC156" i="8"/>
  <c r="O156" i="8"/>
  <c r="K156" i="8"/>
  <c r="AD155" i="8"/>
  <c r="AC155" i="8"/>
  <c r="O155" i="8"/>
  <c r="K155" i="8"/>
  <c r="AD154" i="8"/>
  <c r="AC154" i="8"/>
  <c r="O154" i="8"/>
  <c r="K154" i="8"/>
  <c r="AD153" i="8"/>
  <c r="AC153" i="8"/>
  <c r="O153" i="8"/>
  <c r="K153" i="8"/>
  <c r="AD152" i="8"/>
  <c r="AC152" i="8"/>
  <c r="O152" i="8"/>
  <c r="K152" i="8"/>
  <c r="AD151" i="8"/>
  <c r="AC151" i="8"/>
  <c r="O151" i="8"/>
  <c r="K151" i="8"/>
  <c r="AD150" i="8"/>
  <c r="AC150" i="8"/>
  <c r="O150" i="8"/>
  <c r="K150" i="8"/>
  <c r="AD149" i="8"/>
  <c r="AC149" i="8"/>
  <c r="O149" i="8"/>
  <c r="K149" i="8"/>
  <c r="AD148" i="8"/>
  <c r="AC148" i="8"/>
  <c r="O148" i="8"/>
  <c r="K148" i="8"/>
  <c r="AD147" i="8"/>
  <c r="AC147" i="8"/>
  <c r="O147" i="8"/>
  <c r="K147" i="8"/>
  <c r="AD146" i="8"/>
  <c r="AC146" i="8"/>
  <c r="O146" i="8"/>
  <c r="K146" i="8"/>
  <c r="AD145" i="8"/>
  <c r="AC145" i="8"/>
  <c r="O145" i="8"/>
  <c r="K145" i="8"/>
  <c r="AD144" i="8"/>
  <c r="AC144" i="8"/>
  <c r="O144" i="8"/>
  <c r="K144" i="8"/>
  <c r="AD143" i="8"/>
  <c r="AC143" i="8"/>
  <c r="O143" i="8"/>
  <c r="K143" i="8"/>
  <c r="AD142" i="8"/>
  <c r="AC142" i="8"/>
  <c r="O142" i="8"/>
  <c r="K142" i="8"/>
  <c r="AD141" i="8"/>
  <c r="AC141" i="8"/>
  <c r="O141" i="8"/>
  <c r="K141" i="8"/>
  <c r="AD140" i="8"/>
  <c r="AC140" i="8"/>
  <c r="O140" i="8"/>
  <c r="K140" i="8"/>
  <c r="AD139" i="8"/>
  <c r="AC139" i="8"/>
  <c r="O139" i="8"/>
  <c r="K139" i="8"/>
  <c r="AD138" i="8"/>
  <c r="AC138" i="8"/>
  <c r="O138" i="8"/>
  <c r="K138" i="8"/>
  <c r="AD137" i="8"/>
  <c r="AC137" i="8"/>
  <c r="O137" i="8"/>
  <c r="K137" i="8"/>
  <c r="AD136" i="8"/>
  <c r="AC136" i="8"/>
  <c r="O136" i="8"/>
  <c r="K136" i="8"/>
  <c r="AD135" i="8"/>
  <c r="AC135" i="8"/>
  <c r="O135" i="8"/>
  <c r="K135" i="8"/>
  <c r="AD134" i="8"/>
  <c r="AC134" i="8"/>
  <c r="O134" i="8"/>
  <c r="K134" i="8"/>
  <c r="AD133" i="8"/>
  <c r="AC133" i="8"/>
  <c r="O133" i="8"/>
  <c r="K133" i="8"/>
  <c r="AD132" i="8"/>
  <c r="AC132" i="8"/>
  <c r="O132" i="8"/>
  <c r="K132" i="8"/>
  <c r="AD131" i="8"/>
  <c r="AC131" i="8"/>
  <c r="O131" i="8"/>
  <c r="K131" i="8"/>
  <c r="AD130" i="8"/>
  <c r="AC130" i="8"/>
  <c r="O130" i="8"/>
  <c r="K130" i="8"/>
  <c r="AD129" i="8"/>
  <c r="AC129" i="8"/>
  <c r="O129" i="8"/>
  <c r="K129" i="8"/>
  <c r="AD128" i="8"/>
  <c r="AC128" i="8"/>
  <c r="O128" i="8"/>
  <c r="K128" i="8"/>
  <c r="AD127" i="8"/>
  <c r="AC127" i="8"/>
  <c r="O127" i="8"/>
  <c r="K127" i="8"/>
  <c r="AD126" i="8"/>
  <c r="AC126" i="8"/>
  <c r="O126" i="8"/>
  <c r="K126" i="8"/>
  <c r="AD125" i="8"/>
  <c r="AC125" i="8"/>
  <c r="O125" i="8"/>
  <c r="K125" i="8"/>
  <c r="AD124" i="8"/>
  <c r="AC124" i="8"/>
  <c r="O124" i="8"/>
  <c r="K124" i="8"/>
  <c r="AD123" i="8"/>
  <c r="AC123" i="8"/>
  <c r="O123" i="8"/>
  <c r="K123" i="8"/>
  <c r="AD122" i="8"/>
  <c r="AC122" i="8"/>
  <c r="O122" i="8"/>
  <c r="K122" i="8"/>
  <c r="AD121" i="8"/>
  <c r="AC121" i="8"/>
  <c r="O121" i="8"/>
  <c r="K121" i="8"/>
  <c r="AD120" i="8"/>
  <c r="AC120" i="8"/>
  <c r="O120" i="8"/>
  <c r="K120" i="8"/>
  <c r="AD119" i="8"/>
  <c r="AC119" i="8"/>
  <c r="O119" i="8"/>
  <c r="K119" i="8"/>
  <c r="AD118" i="8"/>
  <c r="AC118" i="8"/>
  <c r="O118" i="8"/>
  <c r="K118" i="8"/>
  <c r="AD117" i="8"/>
  <c r="AC117" i="8"/>
  <c r="O117" i="8"/>
  <c r="K117" i="8"/>
  <c r="AD116" i="8"/>
  <c r="AC116" i="8"/>
  <c r="O116" i="8"/>
  <c r="K116" i="8"/>
  <c r="AD115" i="8"/>
  <c r="AC115" i="8"/>
  <c r="O115" i="8"/>
  <c r="K115" i="8"/>
  <c r="AD114" i="8"/>
  <c r="AC114" i="8"/>
  <c r="O114" i="8"/>
  <c r="K114" i="8"/>
  <c r="AD113" i="8"/>
  <c r="AC113" i="8"/>
  <c r="O113" i="8"/>
  <c r="K113" i="8"/>
  <c r="AD112" i="8"/>
  <c r="AC112" i="8"/>
  <c r="O112" i="8"/>
  <c r="K112" i="8"/>
  <c r="AD111" i="8"/>
  <c r="AC111" i="8"/>
  <c r="O111" i="8"/>
  <c r="K111" i="8"/>
  <c r="AD110" i="8"/>
  <c r="AC110" i="8"/>
  <c r="O110" i="8"/>
  <c r="K110" i="8"/>
  <c r="AD109" i="8"/>
  <c r="AC109" i="8"/>
  <c r="O109" i="8"/>
  <c r="K109" i="8"/>
  <c r="AD108" i="8"/>
  <c r="AC108" i="8"/>
  <c r="O108" i="8"/>
  <c r="K108" i="8"/>
  <c r="AD107" i="8"/>
  <c r="AC107" i="8"/>
  <c r="O107" i="8"/>
  <c r="K107" i="8"/>
  <c r="AD106" i="8"/>
  <c r="AC106" i="8"/>
  <c r="O106" i="8"/>
  <c r="K106" i="8"/>
  <c r="AD105" i="8"/>
  <c r="AC105" i="8"/>
  <c r="O105" i="8"/>
  <c r="K105" i="8"/>
  <c r="AD104" i="8"/>
  <c r="AC104" i="8"/>
  <c r="O104" i="8"/>
  <c r="K104" i="8"/>
  <c r="AD103" i="8"/>
  <c r="AC103" i="8"/>
  <c r="O103" i="8"/>
  <c r="K103" i="8"/>
  <c r="AD102" i="8"/>
  <c r="AC102" i="8"/>
  <c r="O102" i="8"/>
  <c r="K102" i="8"/>
  <c r="AD101" i="8"/>
  <c r="AC101" i="8"/>
  <c r="O101" i="8"/>
  <c r="K101" i="8"/>
  <c r="AD100" i="8"/>
  <c r="AC100" i="8"/>
  <c r="O100" i="8"/>
  <c r="K100" i="8"/>
  <c r="AD99" i="8"/>
  <c r="AC99" i="8"/>
  <c r="O99" i="8"/>
  <c r="K99" i="8"/>
  <c r="AD98" i="8"/>
  <c r="AC98" i="8"/>
  <c r="O98" i="8"/>
  <c r="K98" i="8"/>
  <c r="AD97" i="8"/>
  <c r="AC97" i="8"/>
  <c r="O97" i="8"/>
  <c r="K97" i="8"/>
  <c r="AD96" i="8"/>
  <c r="AC96" i="8"/>
  <c r="O96" i="8"/>
  <c r="K96" i="8"/>
  <c r="AD95" i="8"/>
  <c r="AC95" i="8"/>
  <c r="O95" i="8"/>
  <c r="K95" i="8"/>
  <c r="AD94" i="8"/>
  <c r="AC94" i="8"/>
  <c r="O94" i="8"/>
  <c r="K94" i="8"/>
  <c r="AD93" i="8"/>
  <c r="AC93" i="8"/>
  <c r="O93" i="8"/>
  <c r="K93" i="8"/>
  <c r="AD92" i="8"/>
  <c r="AC92" i="8"/>
  <c r="O92" i="8"/>
  <c r="K92" i="8"/>
  <c r="AD91" i="8"/>
  <c r="AC91" i="8"/>
  <c r="O91" i="8"/>
  <c r="K91" i="8"/>
  <c r="AD90" i="8"/>
  <c r="AC90" i="8"/>
  <c r="O90" i="8"/>
  <c r="K90" i="8"/>
  <c r="AD89" i="8"/>
  <c r="AC89" i="8"/>
  <c r="O89" i="8"/>
  <c r="K89" i="8"/>
  <c r="AD88" i="8"/>
  <c r="AC88" i="8"/>
  <c r="O88" i="8"/>
  <c r="K88" i="8"/>
  <c r="AD87" i="8"/>
  <c r="AC87" i="8"/>
  <c r="O87" i="8"/>
  <c r="K87" i="8"/>
  <c r="AD86" i="8"/>
  <c r="AC86" i="8"/>
  <c r="O86" i="8"/>
  <c r="K86" i="8"/>
  <c r="AD85" i="8"/>
  <c r="AC85" i="8"/>
  <c r="O85" i="8"/>
  <c r="K85" i="8"/>
  <c r="AD84" i="8"/>
  <c r="AC84" i="8"/>
  <c r="O84" i="8"/>
  <c r="K84" i="8"/>
  <c r="AD83" i="8"/>
  <c r="AC83" i="8"/>
  <c r="O83" i="8"/>
  <c r="K83" i="8"/>
  <c r="AD82" i="8"/>
  <c r="AC82" i="8"/>
  <c r="O82" i="8"/>
  <c r="K82" i="8"/>
  <c r="AD81" i="8"/>
  <c r="AC81" i="8"/>
  <c r="O81" i="8"/>
  <c r="K81" i="8"/>
  <c r="AD80" i="8"/>
  <c r="AC80" i="8"/>
  <c r="O80" i="8"/>
  <c r="K80" i="8"/>
  <c r="AD79" i="8"/>
  <c r="AC79" i="8"/>
  <c r="O79" i="8"/>
  <c r="K79" i="8"/>
  <c r="AD78" i="8"/>
  <c r="AC78" i="8"/>
  <c r="O78" i="8"/>
  <c r="K78" i="8"/>
  <c r="AD77" i="8"/>
  <c r="AC77" i="8"/>
  <c r="O77" i="8"/>
  <c r="K77" i="8"/>
  <c r="AD76" i="8"/>
  <c r="AC76" i="8"/>
  <c r="O76" i="8"/>
  <c r="K76" i="8"/>
  <c r="AD75" i="8"/>
  <c r="AC75" i="8"/>
  <c r="O75" i="8"/>
  <c r="K75" i="8"/>
  <c r="AD74" i="8"/>
  <c r="AC74" i="8"/>
  <c r="O74" i="8"/>
  <c r="K74" i="8"/>
  <c r="AD73" i="8"/>
  <c r="AC73" i="8"/>
  <c r="O73" i="8"/>
  <c r="K73" i="8"/>
  <c r="AD72" i="8"/>
  <c r="AC72" i="8"/>
  <c r="O72" i="8"/>
  <c r="K72" i="8"/>
  <c r="AD71" i="8"/>
  <c r="AC71" i="8"/>
  <c r="O71" i="8"/>
  <c r="K71" i="8"/>
  <c r="AD70" i="8"/>
  <c r="AC70" i="8"/>
  <c r="O70" i="8"/>
  <c r="K70" i="8"/>
  <c r="AD69" i="8"/>
  <c r="AC69" i="8"/>
  <c r="O69" i="8"/>
  <c r="K69" i="8"/>
  <c r="AD68" i="8"/>
  <c r="AC68" i="8"/>
  <c r="O68" i="8"/>
  <c r="K68" i="8"/>
  <c r="AD67" i="8"/>
  <c r="AC67" i="8"/>
  <c r="O67" i="8"/>
  <c r="K67" i="8"/>
  <c r="AD66" i="8"/>
  <c r="AC66" i="8"/>
  <c r="O66" i="8"/>
  <c r="K66" i="8"/>
  <c r="AD65" i="8"/>
  <c r="AC65" i="8"/>
  <c r="O65" i="8"/>
  <c r="K65" i="8"/>
  <c r="AD64" i="8"/>
  <c r="AC64" i="8"/>
  <c r="O64" i="8"/>
  <c r="K64" i="8"/>
  <c r="AD63" i="8"/>
  <c r="AC63" i="8"/>
  <c r="O63" i="8"/>
  <c r="K63" i="8"/>
  <c r="AD62" i="8"/>
  <c r="AC62" i="8"/>
  <c r="O62" i="8"/>
  <c r="K62" i="8"/>
  <c r="AD61" i="8"/>
  <c r="AC61" i="8"/>
  <c r="O61" i="8"/>
  <c r="K61" i="8"/>
  <c r="AD60" i="8"/>
  <c r="AC60" i="8"/>
  <c r="O60" i="8"/>
  <c r="K60" i="8"/>
  <c r="AD59" i="8"/>
  <c r="AC59" i="8"/>
  <c r="O59" i="8"/>
  <c r="K59" i="8"/>
  <c r="AD58" i="8"/>
  <c r="AC58" i="8"/>
  <c r="O58" i="8"/>
  <c r="K58" i="8"/>
  <c r="AD57" i="8"/>
  <c r="AC57" i="8"/>
  <c r="O57" i="8"/>
  <c r="K57" i="8"/>
  <c r="AD56" i="8"/>
  <c r="AC56" i="8"/>
  <c r="O56" i="8"/>
  <c r="K56" i="8"/>
  <c r="AD55" i="8"/>
  <c r="AC55" i="8"/>
  <c r="O55" i="8"/>
  <c r="K55" i="8"/>
  <c r="AD54" i="8"/>
  <c r="AC54" i="8"/>
  <c r="O54" i="8"/>
  <c r="K54" i="8"/>
  <c r="AD53" i="8"/>
  <c r="AC53" i="8"/>
  <c r="O53" i="8"/>
  <c r="K53" i="8"/>
  <c r="AD52" i="8"/>
  <c r="AC52" i="8"/>
  <c r="O52" i="8"/>
  <c r="K52" i="8"/>
  <c r="AD51" i="8"/>
  <c r="AC51" i="8"/>
  <c r="O51" i="8"/>
  <c r="K51" i="8"/>
  <c r="AD50" i="8"/>
  <c r="AC50" i="8"/>
  <c r="O50" i="8"/>
  <c r="K50" i="8"/>
  <c r="AD49" i="8"/>
  <c r="AC49" i="8"/>
  <c r="O49" i="8"/>
  <c r="K49" i="8"/>
  <c r="AD48" i="8"/>
  <c r="AC48" i="8"/>
  <c r="O48" i="8"/>
  <c r="K48" i="8"/>
  <c r="AD47" i="8"/>
  <c r="AC47" i="8"/>
  <c r="O47" i="8"/>
  <c r="K47" i="8"/>
  <c r="AD46" i="8"/>
  <c r="AC46" i="8"/>
  <c r="O46" i="8"/>
  <c r="K46" i="8"/>
  <c r="AD45" i="8"/>
  <c r="AC45" i="8"/>
  <c r="O45" i="8"/>
  <c r="K45" i="8"/>
  <c r="AD44" i="8"/>
  <c r="AC44" i="8"/>
  <c r="O44" i="8"/>
  <c r="K44" i="8"/>
  <c r="AD43" i="8"/>
  <c r="AC43" i="8"/>
  <c r="O43" i="8"/>
  <c r="K43" i="8"/>
  <c r="AD42" i="8"/>
  <c r="AC42" i="8"/>
  <c r="O42" i="8"/>
  <c r="K42" i="8"/>
  <c r="AD41" i="8"/>
  <c r="AC41" i="8"/>
  <c r="O41" i="8"/>
  <c r="K41" i="8"/>
  <c r="AD40" i="8"/>
  <c r="AC40" i="8"/>
  <c r="O40" i="8"/>
  <c r="K40" i="8"/>
  <c r="AD39" i="8"/>
  <c r="AC39" i="8"/>
  <c r="O39" i="8"/>
  <c r="K39" i="8"/>
  <c r="AD38" i="8"/>
  <c r="AC38" i="8"/>
  <c r="O38" i="8"/>
  <c r="K38" i="8"/>
  <c r="AD37" i="8"/>
  <c r="AC37" i="8"/>
  <c r="O37" i="8"/>
  <c r="K37" i="8"/>
  <c r="AD36" i="8"/>
  <c r="AC36" i="8"/>
  <c r="O36" i="8"/>
  <c r="K36" i="8"/>
  <c r="AD35" i="8"/>
  <c r="AC35" i="8"/>
  <c r="O35" i="8"/>
  <c r="K35" i="8"/>
  <c r="AD34" i="8"/>
  <c r="AC34" i="8"/>
  <c r="O34" i="8"/>
  <c r="K34" i="8"/>
  <c r="AD33" i="8"/>
  <c r="AC33" i="8"/>
  <c r="O33" i="8"/>
  <c r="K33" i="8"/>
  <c r="AD32" i="8"/>
  <c r="AC32" i="8"/>
  <c r="O32" i="8"/>
  <c r="K32" i="8"/>
  <c r="AD31" i="8"/>
  <c r="AC31" i="8"/>
  <c r="O31" i="8"/>
  <c r="K31" i="8"/>
  <c r="AD30" i="8"/>
  <c r="AC30" i="8"/>
  <c r="O30" i="8"/>
  <c r="K30" i="8"/>
  <c r="AD29" i="8"/>
  <c r="AC29" i="8"/>
  <c r="O29" i="8"/>
  <c r="K29" i="8"/>
  <c r="AD28" i="8"/>
  <c r="AC28" i="8"/>
  <c r="O28" i="8"/>
  <c r="K28" i="8"/>
  <c r="AD27" i="8"/>
  <c r="AC27" i="8"/>
  <c r="O27" i="8"/>
  <c r="K27" i="8"/>
  <c r="AD26" i="8"/>
  <c r="AC26" i="8"/>
  <c r="O26" i="8"/>
  <c r="K26" i="8"/>
  <c r="AD25" i="8"/>
  <c r="AC25" i="8"/>
  <c r="O25" i="8"/>
  <c r="K25" i="8"/>
  <c r="AD24" i="8"/>
  <c r="AC24" i="8"/>
  <c r="O24" i="8"/>
  <c r="K24" i="8"/>
  <c r="AD23" i="8"/>
  <c r="AC23" i="8"/>
  <c r="O23" i="8"/>
  <c r="K23" i="8"/>
  <c r="AD22" i="8"/>
  <c r="AC22" i="8"/>
  <c r="O22" i="8"/>
  <c r="K22" i="8"/>
  <c r="AD21" i="8"/>
  <c r="AC21" i="8"/>
  <c r="O21" i="8"/>
  <c r="AB21" i="8" s="1"/>
  <c r="K21" i="8"/>
  <c r="AD20" i="8"/>
  <c r="AC20" i="8"/>
  <c r="O20" i="8"/>
  <c r="K20" i="8"/>
  <c r="AD19" i="8"/>
  <c r="AC19" i="8"/>
  <c r="O19" i="8"/>
  <c r="K19" i="8"/>
  <c r="AD18" i="8"/>
  <c r="AC18" i="8"/>
  <c r="O18" i="8"/>
  <c r="K18" i="8"/>
  <c r="AD17" i="8"/>
  <c r="AC17" i="8"/>
  <c r="O17" i="8"/>
  <c r="K17" i="8"/>
  <c r="AD16" i="8"/>
  <c r="AC16" i="8"/>
  <c r="O16" i="8"/>
  <c r="K16" i="8"/>
  <c r="AD15" i="8"/>
  <c r="AC15" i="8"/>
  <c r="O15" i="8"/>
  <c r="K15" i="8"/>
  <c r="AD14" i="8"/>
  <c r="AC14" i="8"/>
  <c r="O14" i="8"/>
  <c r="K14" i="8"/>
  <c r="AD13" i="8"/>
  <c r="AC13" i="8"/>
  <c r="O13" i="8"/>
  <c r="K13" i="8"/>
  <c r="AD12" i="8"/>
  <c r="AC12" i="8"/>
  <c r="O12" i="8"/>
  <c r="AB12" i="8" s="1"/>
  <c r="K12" i="8"/>
  <c r="AC13" i="7"/>
  <c r="AD13" i="7"/>
  <c r="AC14" i="7"/>
  <c r="AD14" i="7"/>
  <c r="AC15" i="7"/>
  <c r="AD15" i="7"/>
  <c r="AC16" i="7"/>
  <c r="AD16" i="7"/>
  <c r="AC17" i="7"/>
  <c r="AD17" i="7"/>
  <c r="AC18" i="7"/>
  <c r="AD18" i="7"/>
  <c r="AC19" i="7"/>
  <c r="AD19" i="7"/>
  <c r="AC20" i="7"/>
  <c r="AD20" i="7"/>
  <c r="AC21" i="7"/>
  <c r="AD21" i="7"/>
  <c r="AC22" i="7"/>
  <c r="AD22" i="7"/>
  <c r="AC23" i="7"/>
  <c r="AD23" i="7"/>
  <c r="AC24" i="7"/>
  <c r="AD24" i="7"/>
  <c r="AC25" i="7"/>
  <c r="AD25" i="7"/>
  <c r="AC26" i="7"/>
  <c r="AD26" i="7"/>
  <c r="AC27" i="7"/>
  <c r="AD27" i="7"/>
  <c r="AC28" i="7"/>
  <c r="AD28" i="7"/>
  <c r="AC29" i="7"/>
  <c r="AD29" i="7"/>
  <c r="AC30" i="7"/>
  <c r="AD30" i="7"/>
  <c r="AC31" i="7"/>
  <c r="AD31" i="7"/>
  <c r="AC32" i="7"/>
  <c r="AD32" i="7"/>
  <c r="AC33" i="7"/>
  <c r="AD33" i="7"/>
  <c r="AC34" i="7"/>
  <c r="AD34" i="7"/>
  <c r="AC35" i="7"/>
  <c r="AD35" i="7"/>
  <c r="AC36" i="7"/>
  <c r="AD36" i="7"/>
  <c r="AC37" i="7"/>
  <c r="AD37" i="7"/>
  <c r="AC38" i="7"/>
  <c r="AD38" i="7"/>
  <c r="AC39" i="7"/>
  <c r="AD39" i="7"/>
  <c r="AC40" i="7"/>
  <c r="AD40" i="7"/>
  <c r="AC41" i="7"/>
  <c r="AD41" i="7"/>
  <c r="AC42" i="7"/>
  <c r="AD42" i="7"/>
  <c r="AC43" i="7"/>
  <c r="AD43" i="7"/>
  <c r="AC44" i="7"/>
  <c r="AD44" i="7"/>
  <c r="AC45" i="7"/>
  <c r="AD45" i="7"/>
  <c r="AC46" i="7"/>
  <c r="AD46" i="7"/>
  <c r="AC47" i="7"/>
  <c r="AD47" i="7"/>
  <c r="AC48" i="7"/>
  <c r="AD48" i="7"/>
  <c r="AC49" i="7"/>
  <c r="AD49" i="7"/>
  <c r="AC50" i="7"/>
  <c r="AD50" i="7"/>
  <c r="AC51" i="7"/>
  <c r="AD51" i="7"/>
  <c r="AC52" i="7"/>
  <c r="AD52" i="7"/>
  <c r="AC53" i="7"/>
  <c r="AD53" i="7"/>
  <c r="AC54" i="7"/>
  <c r="AD54" i="7"/>
  <c r="AC55" i="7"/>
  <c r="AD55" i="7"/>
  <c r="AC56" i="7"/>
  <c r="AD56" i="7"/>
  <c r="AC57" i="7"/>
  <c r="AD57" i="7"/>
  <c r="AC58" i="7"/>
  <c r="AD58" i="7"/>
  <c r="AC59" i="7"/>
  <c r="AD59" i="7"/>
  <c r="AC60" i="7"/>
  <c r="AD60" i="7"/>
  <c r="AC61" i="7"/>
  <c r="AD61" i="7"/>
  <c r="AC62" i="7"/>
  <c r="AD62" i="7"/>
  <c r="AC63" i="7"/>
  <c r="AD63" i="7"/>
  <c r="AC64" i="7"/>
  <c r="AD64" i="7"/>
  <c r="AC65" i="7"/>
  <c r="AD65" i="7"/>
  <c r="AC66" i="7"/>
  <c r="AD66" i="7"/>
  <c r="AC67" i="7"/>
  <c r="AD67" i="7"/>
  <c r="AC68" i="7"/>
  <c r="AD68" i="7"/>
  <c r="AC69" i="7"/>
  <c r="AD69" i="7"/>
  <c r="AC70" i="7"/>
  <c r="AD70" i="7"/>
  <c r="AC71" i="7"/>
  <c r="AD71" i="7"/>
  <c r="AC72" i="7"/>
  <c r="AD72" i="7"/>
  <c r="AC73" i="7"/>
  <c r="AD73" i="7"/>
  <c r="AC74" i="7"/>
  <c r="AD74" i="7"/>
  <c r="AC75" i="7"/>
  <c r="AD75" i="7"/>
  <c r="AC76" i="7"/>
  <c r="AD76" i="7"/>
  <c r="AC77" i="7"/>
  <c r="AD77" i="7"/>
  <c r="AC78" i="7"/>
  <c r="AD78" i="7"/>
  <c r="AC79" i="7"/>
  <c r="AD79" i="7"/>
  <c r="AC80" i="7"/>
  <c r="AD80" i="7"/>
  <c r="AC81" i="7"/>
  <c r="AD81" i="7"/>
  <c r="AC82" i="7"/>
  <c r="AD82" i="7"/>
  <c r="AC83" i="7"/>
  <c r="AD83" i="7"/>
  <c r="AC84" i="7"/>
  <c r="AD84" i="7"/>
  <c r="AC85" i="7"/>
  <c r="AD85" i="7"/>
  <c r="AC86" i="7"/>
  <c r="AD86" i="7"/>
  <c r="AC87" i="7"/>
  <c r="AD87" i="7"/>
  <c r="AC88" i="7"/>
  <c r="AD88" i="7"/>
  <c r="AC89" i="7"/>
  <c r="AD89" i="7"/>
  <c r="AC90" i="7"/>
  <c r="AD90" i="7"/>
  <c r="AC91" i="7"/>
  <c r="AD91" i="7"/>
  <c r="AC92" i="7"/>
  <c r="AD92" i="7"/>
  <c r="AC93" i="7"/>
  <c r="AD93" i="7"/>
  <c r="AC94" i="7"/>
  <c r="AD94" i="7"/>
  <c r="AC95" i="7"/>
  <c r="AD95" i="7"/>
  <c r="AC96" i="7"/>
  <c r="AD96" i="7"/>
  <c r="AC97" i="7"/>
  <c r="AD97" i="7"/>
  <c r="AC98" i="7"/>
  <c r="AD98" i="7"/>
  <c r="AC99" i="7"/>
  <c r="AD99" i="7"/>
  <c r="AC100" i="7"/>
  <c r="AD100" i="7"/>
  <c r="AC101" i="7"/>
  <c r="AD101" i="7"/>
  <c r="AC102" i="7"/>
  <c r="AD102" i="7"/>
  <c r="AC103" i="7"/>
  <c r="AD103" i="7"/>
  <c r="AC104" i="7"/>
  <c r="AD104" i="7"/>
  <c r="AC105" i="7"/>
  <c r="AD105" i="7"/>
  <c r="AC106" i="7"/>
  <c r="AD106" i="7"/>
  <c r="AC107" i="7"/>
  <c r="AD107" i="7"/>
  <c r="AC108" i="7"/>
  <c r="AD108" i="7"/>
  <c r="AC109" i="7"/>
  <c r="AD109" i="7"/>
  <c r="AC110" i="7"/>
  <c r="AD110" i="7"/>
  <c r="AC111" i="7"/>
  <c r="AD111" i="7"/>
  <c r="AC112" i="7"/>
  <c r="AD112" i="7"/>
  <c r="AC113" i="7"/>
  <c r="AD113" i="7"/>
  <c r="AC114" i="7"/>
  <c r="AD114" i="7"/>
  <c r="AC115" i="7"/>
  <c r="AD115" i="7"/>
  <c r="AC116" i="7"/>
  <c r="AD116" i="7"/>
  <c r="AC117" i="7"/>
  <c r="AD117" i="7"/>
  <c r="AC118" i="7"/>
  <c r="AD118" i="7"/>
  <c r="AC119" i="7"/>
  <c r="AD119" i="7"/>
  <c r="AC120" i="7"/>
  <c r="AD120" i="7"/>
  <c r="AC121" i="7"/>
  <c r="AD121" i="7"/>
  <c r="AC122" i="7"/>
  <c r="AD122" i="7"/>
  <c r="AC123" i="7"/>
  <c r="AD123" i="7"/>
  <c r="AC124" i="7"/>
  <c r="AD124" i="7"/>
  <c r="AC125" i="7"/>
  <c r="AD125" i="7"/>
  <c r="AC126" i="7"/>
  <c r="AD126" i="7"/>
  <c r="AC127" i="7"/>
  <c r="AD127" i="7"/>
  <c r="AC128" i="7"/>
  <c r="AD128" i="7"/>
  <c r="AC129" i="7"/>
  <c r="AD129" i="7"/>
  <c r="AC130" i="7"/>
  <c r="AD130" i="7"/>
  <c r="AC131" i="7"/>
  <c r="AD131" i="7"/>
  <c r="AC132" i="7"/>
  <c r="AD132" i="7"/>
  <c r="AC133" i="7"/>
  <c r="AD133" i="7"/>
  <c r="AC134" i="7"/>
  <c r="AD134" i="7"/>
  <c r="AC135" i="7"/>
  <c r="AD135" i="7"/>
  <c r="AC136" i="7"/>
  <c r="AD136" i="7"/>
  <c r="AC137" i="7"/>
  <c r="AD137" i="7"/>
  <c r="AC138" i="7"/>
  <c r="AD138" i="7"/>
  <c r="AC139" i="7"/>
  <c r="AD139" i="7"/>
  <c r="AC140" i="7"/>
  <c r="AD140" i="7"/>
  <c r="AC141" i="7"/>
  <c r="AD141" i="7"/>
  <c r="AC142" i="7"/>
  <c r="AD142" i="7"/>
  <c r="AC143" i="7"/>
  <c r="AD143" i="7"/>
  <c r="AC144" i="7"/>
  <c r="AD144" i="7"/>
  <c r="AC145" i="7"/>
  <c r="AD145" i="7"/>
  <c r="AC146" i="7"/>
  <c r="AD146" i="7"/>
  <c r="AC147" i="7"/>
  <c r="AD147" i="7"/>
  <c r="AC148" i="7"/>
  <c r="AD148" i="7"/>
  <c r="AC149" i="7"/>
  <c r="AD149" i="7"/>
  <c r="AC150" i="7"/>
  <c r="AD150" i="7"/>
  <c r="AC151" i="7"/>
  <c r="AD151" i="7"/>
  <c r="AC152" i="7"/>
  <c r="AD152" i="7"/>
  <c r="AC153" i="7"/>
  <c r="AD153" i="7"/>
  <c r="AC154" i="7"/>
  <c r="AD154" i="7"/>
  <c r="AC155" i="7"/>
  <c r="AD155" i="7"/>
  <c r="AC156" i="7"/>
  <c r="AD156" i="7"/>
  <c r="AC157" i="7"/>
  <c r="AD157" i="7"/>
  <c r="AC158" i="7"/>
  <c r="AD158" i="7"/>
  <c r="AC159" i="7"/>
  <c r="AD159" i="7"/>
  <c r="AC160" i="7"/>
  <c r="AD160" i="7"/>
  <c r="AC161" i="7"/>
  <c r="AD161" i="7"/>
  <c r="AC162" i="7"/>
  <c r="AD162" i="7"/>
  <c r="AC163" i="7"/>
  <c r="AD163" i="7"/>
  <c r="AC164" i="7"/>
  <c r="AD164" i="7"/>
  <c r="AC165" i="7"/>
  <c r="AD165" i="7"/>
  <c r="AC166" i="7"/>
  <c r="AD166" i="7"/>
  <c r="AC167" i="7"/>
  <c r="AD167" i="7"/>
  <c r="AC168" i="7"/>
  <c r="AD168" i="7"/>
  <c r="AC169" i="7"/>
  <c r="AD169" i="7"/>
  <c r="AC170" i="7"/>
  <c r="AD170" i="7"/>
  <c r="AC171" i="7"/>
  <c r="AD171" i="7"/>
  <c r="AC172" i="7"/>
  <c r="AD172" i="7"/>
  <c r="AC173" i="7"/>
  <c r="AD173" i="7"/>
  <c r="AC174" i="7"/>
  <c r="AD174" i="7"/>
  <c r="AC175" i="7"/>
  <c r="AD175" i="7"/>
  <c r="AC176" i="7"/>
  <c r="AD176" i="7"/>
  <c r="AC177" i="7"/>
  <c r="AD177" i="7"/>
  <c r="AC178" i="7"/>
  <c r="AD178" i="7"/>
  <c r="AC179" i="7"/>
  <c r="AD179" i="7"/>
  <c r="AC180" i="7"/>
  <c r="AD180" i="7"/>
  <c r="AC181" i="7"/>
  <c r="AD181" i="7"/>
  <c r="AC182" i="7"/>
  <c r="AD182" i="7"/>
  <c r="AC183" i="7"/>
  <c r="AD183" i="7"/>
  <c r="AC184" i="7"/>
  <c r="AD184" i="7"/>
  <c r="AC185" i="7"/>
  <c r="AD185" i="7"/>
  <c r="AC186" i="7"/>
  <c r="AD186" i="7"/>
  <c r="AC187" i="7"/>
  <c r="AD187" i="7"/>
  <c r="AC188" i="7"/>
  <c r="AD188" i="7"/>
  <c r="AC189" i="7"/>
  <c r="AD189" i="7"/>
  <c r="AC190" i="7"/>
  <c r="AD190" i="7"/>
  <c r="AC191" i="7"/>
  <c r="AD191" i="7"/>
  <c r="AC192" i="7"/>
  <c r="AD192" i="7"/>
  <c r="AC193" i="7"/>
  <c r="AD193" i="7"/>
  <c r="AC194" i="7"/>
  <c r="AD194" i="7"/>
  <c r="AC195" i="7"/>
  <c r="AD195" i="7"/>
  <c r="AC196" i="7"/>
  <c r="AD196" i="7"/>
  <c r="AC197" i="7"/>
  <c r="AD197" i="7"/>
  <c r="AC198" i="7"/>
  <c r="AD198" i="7"/>
  <c r="AC199" i="7"/>
  <c r="AD199" i="7"/>
  <c r="AC200" i="7"/>
  <c r="AD200" i="7"/>
  <c r="AC201" i="7"/>
  <c r="AD201" i="7"/>
  <c r="AC202" i="7"/>
  <c r="AD202" i="7"/>
  <c r="AC203" i="7"/>
  <c r="AD203" i="7"/>
  <c r="AC204" i="7"/>
  <c r="AD204" i="7"/>
  <c r="AC205" i="7"/>
  <c r="AD205" i="7"/>
  <c r="AC206" i="7"/>
  <c r="AD206" i="7"/>
  <c r="AC207" i="7"/>
  <c r="AD207" i="7"/>
  <c r="AC208" i="7"/>
  <c r="AD208" i="7"/>
  <c r="AC209" i="7"/>
  <c r="AD209" i="7"/>
  <c r="AC210" i="7"/>
  <c r="AD210" i="7"/>
  <c r="AC211" i="7"/>
  <c r="AD211" i="7"/>
  <c r="AC212" i="7"/>
  <c r="AD212" i="7"/>
  <c r="AC213" i="7"/>
  <c r="AD213" i="7"/>
  <c r="AC214" i="7"/>
  <c r="AD214" i="7"/>
  <c r="AC215" i="7"/>
  <c r="AD215" i="7"/>
  <c r="AC216" i="7"/>
  <c r="AD216" i="7"/>
  <c r="AC217" i="7"/>
  <c r="AD217" i="7"/>
  <c r="AC218" i="7"/>
  <c r="AD218" i="7"/>
  <c r="AC219" i="7"/>
  <c r="AD219" i="7"/>
  <c r="AC220" i="7"/>
  <c r="AD220" i="7"/>
  <c r="AC221" i="7"/>
  <c r="AD221" i="7"/>
  <c r="AC222" i="7"/>
  <c r="AD222" i="7"/>
  <c r="AC223" i="7"/>
  <c r="AD223" i="7"/>
  <c r="AC224" i="7"/>
  <c r="AD224" i="7"/>
  <c r="AC225" i="7"/>
  <c r="AD225" i="7"/>
  <c r="AC226" i="7"/>
  <c r="AD226" i="7"/>
  <c r="AC227" i="7"/>
  <c r="AD227" i="7"/>
  <c r="AC228" i="7"/>
  <c r="AD228" i="7"/>
  <c r="AC229" i="7"/>
  <c r="AD229" i="7"/>
  <c r="AC230" i="7"/>
  <c r="AD230" i="7"/>
  <c r="AC231" i="7"/>
  <c r="AD231" i="7"/>
  <c r="AC232" i="7"/>
  <c r="AD232" i="7"/>
  <c r="AC233" i="7"/>
  <c r="AD233" i="7"/>
  <c r="AC234" i="7"/>
  <c r="AD234" i="7"/>
  <c r="AC235" i="7"/>
  <c r="AD235" i="7"/>
  <c r="AC236" i="7"/>
  <c r="AD236" i="7"/>
  <c r="AC237" i="7"/>
  <c r="AD237" i="7"/>
  <c r="AC238" i="7"/>
  <c r="AD238" i="7"/>
  <c r="AC239" i="7"/>
  <c r="AD239" i="7"/>
  <c r="AC240" i="7"/>
  <c r="AD240" i="7"/>
  <c r="AC241" i="7"/>
  <c r="AD241" i="7"/>
  <c r="AC242" i="7"/>
  <c r="AD242" i="7"/>
  <c r="AC243" i="7"/>
  <c r="AD243" i="7"/>
  <c r="AC244" i="7"/>
  <c r="AD244" i="7"/>
  <c r="AC245" i="7"/>
  <c r="AD245" i="7"/>
  <c r="AC246" i="7"/>
  <c r="AD246" i="7"/>
  <c r="AC247" i="7"/>
  <c r="AD247" i="7"/>
  <c r="AC248" i="7"/>
  <c r="AD248" i="7"/>
  <c r="AC249" i="7"/>
  <c r="AD249" i="7"/>
  <c r="AC250" i="7"/>
  <c r="AD250" i="7"/>
  <c r="AC251" i="7"/>
  <c r="AD251" i="7"/>
  <c r="AC252" i="7"/>
  <c r="AD252" i="7"/>
  <c r="AC253" i="7"/>
  <c r="AD253" i="7"/>
  <c r="AC254" i="7"/>
  <c r="AD254" i="7"/>
  <c r="AC255" i="7"/>
  <c r="AD255" i="7"/>
  <c r="AC256" i="7"/>
  <c r="AD256" i="7"/>
  <c r="AC257" i="7"/>
  <c r="AD257" i="7"/>
  <c r="AC258" i="7"/>
  <c r="AD258" i="7"/>
  <c r="AC259" i="7"/>
  <c r="AD259" i="7"/>
  <c r="AC260" i="7"/>
  <c r="AD260" i="7"/>
  <c r="AC261" i="7"/>
  <c r="AD261" i="7"/>
  <c r="AC262" i="7"/>
  <c r="AD262" i="7"/>
  <c r="AC263" i="7"/>
  <c r="AD263" i="7"/>
  <c r="AC264" i="7"/>
  <c r="AD264" i="7"/>
  <c r="AC265" i="7"/>
  <c r="AD265" i="7"/>
  <c r="AC266" i="7"/>
  <c r="AD266" i="7"/>
  <c r="AC267" i="7"/>
  <c r="AD267" i="7"/>
  <c r="AC268" i="7"/>
  <c r="AD268" i="7"/>
  <c r="AC269" i="7"/>
  <c r="AD269" i="7"/>
  <c r="AC270" i="7"/>
  <c r="AD270" i="7"/>
  <c r="AC271" i="7"/>
  <c r="AD271" i="7"/>
  <c r="AC272" i="7"/>
  <c r="AD272" i="7"/>
  <c r="AC273" i="7"/>
  <c r="AD273" i="7"/>
  <c r="AC274" i="7"/>
  <c r="AD274" i="7"/>
  <c r="AC275" i="7"/>
  <c r="AD275" i="7"/>
  <c r="AC276" i="7"/>
  <c r="AD276" i="7"/>
  <c r="AC277" i="7"/>
  <c r="AD277" i="7"/>
  <c r="AC278" i="7"/>
  <c r="AD278" i="7"/>
  <c r="AC279" i="7"/>
  <c r="AD279" i="7"/>
  <c r="AC280" i="7"/>
  <c r="AD280" i="7"/>
  <c r="AC281" i="7"/>
  <c r="AD281" i="7"/>
  <c r="AC282" i="7"/>
  <c r="AD282" i="7"/>
  <c r="AC283" i="7"/>
  <c r="AD283" i="7"/>
  <c r="AC284" i="7"/>
  <c r="AD284" i="7"/>
  <c r="AC285" i="7"/>
  <c r="AD285" i="7"/>
  <c r="AC286" i="7"/>
  <c r="AD286" i="7"/>
  <c r="AC287" i="7"/>
  <c r="AD287" i="7"/>
  <c r="AC288" i="7"/>
  <c r="AD288" i="7"/>
  <c r="AC289" i="7"/>
  <c r="AD289" i="7"/>
  <c r="AC290" i="7"/>
  <c r="AD290" i="7"/>
  <c r="AC291" i="7"/>
  <c r="AD291" i="7"/>
  <c r="AC292" i="7"/>
  <c r="AD292" i="7"/>
  <c r="AC293" i="7"/>
  <c r="AD293" i="7"/>
  <c r="AC294" i="7"/>
  <c r="AD294" i="7"/>
  <c r="AC295" i="7"/>
  <c r="AD295" i="7"/>
  <c r="AC296" i="7"/>
  <c r="AD296" i="7"/>
  <c r="AC297" i="7"/>
  <c r="AD297" i="7"/>
  <c r="AC298" i="7"/>
  <c r="AD298" i="7"/>
  <c r="AC299" i="7"/>
  <c r="AD299" i="7"/>
  <c r="AC300" i="7"/>
  <c r="AD300" i="7"/>
  <c r="AC301" i="7"/>
  <c r="AD301" i="7"/>
  <c r="AC302" i="7"/>
  <c r="AD302" i="7"/>
  <c r="AC303" i="7"/>
  <c r="AD303" i="7"/>
  <c r="AC304" i="7"/>
  <c r="AD304" i="7"/>
  <c r="AC305" i="7"/>
  <c r="AD305" i="7"/>
  <c r="AC306" i="7"/>
  <c r="AD306" i="7"/>
  <c r="AC307" i="7"/>
  <c r="AD307" i="7"/>
  <c r="AC308" i="7"/>
  <c r="AD308" i="7"/>
  <c r="AC309" i="7"/>
  <c r="AD309" i="7"/>
  <c r="AC310" i="7"/>
  <c r="AD310" i="7"/>
  <c r="AC311" i="7"/>
  <c r="AD311" i="7"/>
  <c r="AC312" i="7"/>
  <c r="AD312" i="7"/>
  <c r="AC313" i="7"/>
  <c r="AD313" i="7"/>
  <c r="AC314" i="7"/>
  <c r="AD314" i="7"/>
  <c r="AC315" i="7"/>
  <c r="AD315" i="7"/>
  <c r="AC316" i="7"/>
  <c r="AD316" i="7"/>
  <c r="AC317" i="7"/>
  <c r="AD317" i="7"/>
  <c r="AC318" i="7"/>
  <c r="AD318" i="7"/>
  <c r="AC319" i="7"/>
  <c r="AD319" i="7"/>
  <c r="AC320" i="7"/>
  <c r="AD320" i="7"/>
  <c r="AC321" i="7"/>
  <c r="AD321" i="7"/>
  <c r="AC322" i="7"/>
  <c r="AD322" i="7"/>
  <c r="AC323" i="7"/>
  <c r="AD323" i="7"/>
  <c r="AC324" i="7"/>
  <c r="AD324" i="7"/>
  <c r="AC325" i="7"/>
  <c r="AD325" i="7"/>
  <c r="AC326" i="7"/>
  <c r="AD326" i="7"/>
  <c r="AC327" i="7"/>
  <c r="AD327" i="7"/>
  <c r="AC328" i="7"/>
  <c r="AD328" i="7"/>
  <c r="AC329" i="7"/>
  <c r="AD329" i="7"/>
  <c r="AC330" i="7"/>
  <c r="AD330" i="7"/>
  <c r="AC331" i="7"/>
  <c r="AD331" i="7"/>
  <c r="AC332" i="7"/>
  <c r="AD332" i="7"/>
  <c r="AC333" i="7"/>
  <c r="AD333" i="7"/>
  <c r="AC334" i="7"/>
  <c r="AD334" i="7"/>
  <c r="AC335" i="7"/>
  <c r="AD335" i="7"/>
  <c r="AC336" i="7"/>
  <c r="AD336" i="7"/>
  <c r="AC337" i="7"/>
  <c r="AD337" i="7"/>
  <c r="AC338" i="7"/>
  <c r="AD338" i="7"/>
  <c r="AC339" i="7"/>
  <c r="AD339" i="7"/>
  <c r="AC340" i="7"/>
  <c r="AD340" i="7"/>
  <c r="AC341" i="7"/>
  <c r="AD341" i="7"/>
  <c r="AC342" i="7"/>
  <c r="AD342" i="7"/>
  <c r="AC343" i="7"/>
  <c r="AD343" i="7"/>
  <c r="AC344" i="7"/>
  <c r="AD344" i="7"/>
  <c r="AC345" i="7"/>
  <c r="AD345" i="7"/>
  <c r="AC346" i="7"/>
  <c r="AD346" i="7"/>
  <c r="AC347" i="7"/>
  <c r="AD347" i="7"/>
  <c r="AC348" i="7"/>
  <c r="AD348" i="7"/>
  <c r="AC349" i="7"/>
  <c r="AD349" i="7"/>
  <c r="AC350" i="7"/>
  <c r="AD350" i="7"/>
  <c r="AC351" i="7"/>
  <c r="AD351" i="7"/>
  <c r="AC352" i="7"/>
  <c r="AD352" i="7"/>
  <c r="AC353" i="7"/>
  <c r="AD353" i="7"/>
  <c r="AC354" i="7"/>
  <c r="AD354" i="7"/>
  <c r="AC355" i="7"/>
  <c r="AD355" i="7"/>
  <c r="AC356" i="7"/>
  <c r="AD356" i="7"/>
  <c r="AC357" i="7"/>
  <c r="AD357" i="7"/>
  <c r="AC358" i="7"/>
  <c r="AD358" i="7"/>
  <c r="AC359" i="7"/>
  <c r="AD359" i="7"/>
  <c r="AC360" i="7"/>
  <c r="AD360" i="7"/>
  <c r="AC361" i="7"/>
  <c r="AD361" i="7"/>
  <c r="AC362" i="7"/>
  <c r="AD362" i="7"/>
  <c r="AC363" i="7"/>
  <c r="AD363" i="7"/>
  <c r="AC364" i="7"/>
  <c r="AD364" i="7"/>
  <c r="AC365" i="7"/>
  <c r="AD365" i="7"/>
  <c r="AC366" i="7"/>
  <c r="AD366" i="7"/>
  <c r="AC367" i="7"/>
  <c r="AD367" i="7"/>
  <c r="AC368" i="7"/>
  <c r="AD368" i="7"/>
  <c r="AC369" i="7"/>
  <c r="AD369" i="7"/>
  <c r="AC370" i="7"/>
  <c r="AD370" i="7"/>
  <c r="AC371" i="7"/>
  <c r="AD371" i="7"/>
  <c r="AC372" i="7"/>
  <c r="AD372" i="7"/>
  <c r="AC373" i="7"/>
  <c r="AD373" i="7"/>
  <c r="AC374" i="7"/>
  <c r="AD374" i="7"/>
  <c r="AC375" i="7"/>
  <c r="AD375" i="7"/>
  <c r="AC376" i="7"/>
  <c r="AD376" i="7"/>
  <c r="AC377" i="7"/>
  <c r="AD377" i="7"/>
  <c r="AC378" i="7"/>
  <c r="AD378" i="7"/>
  <c r="AC379" i="7"/>
  <c r="AD379" i="7"/>
  <c r="AC380" i="7"/>
  <c r="AD380" i="7"/>
  <c r="AC381" i="7"/>
  <c r="AD381" i="7"/>
  <c r="AC382" i="7"/>
  <c r="AD382" i="7"/>
  <c r="AC383" i="7"/>
  <c r="AD383" i="7"/>
  <c r="AC384" i="7"/>
  <c r="AD384" i="7"/>
  <c r="AC385" i="7"/>
  <c r="AD385" i="7"/>
  <c r="AC386" i="7"/>
  <c r="AD386" i="7"/>
  <c r="AC387" i="7"/>
  <c r="AD387" i="7"/>
  <c r="AC388" i="7"/>
  <c r="AD388" i="7"/>
  <c r="AC389" i="7"/>
  <c r="AD389" i="7"/>
  <c r="AC390" i="7"/>
  <c r="AD390" i="7"/>
  <c r="AC391" i="7"/>
  <c r="AD391" i="7"/>
  <c r="AC392" i="7"/>
  <c r="AD392" i="7"/>
  <c r="AC393" i="7"/>
  <c r="AD393" i="7"/>
  <c r="AC394" i="7"/>
  <c r="AD394" i="7"/>
  <c r="AC395" i="7"/>
  <c r="AD395" i="7"/>
  <c r="AC396" i="7"/>
  <c r="AD396" i="7"/>
  <c r="AC397" i="7"/>
  <c r="AD397" i="7"/>
  <c r="AC398" i="7"/>
  <c r="AD398" i="7"/>
  <c r="AC399" i="7"/>
  <c r="AD399" i="7"/>
  <c r="AC400" i="7"/>
  <c r="AD400" i="7"/>
  <c r="AC401" i="7"/>
  <c r="AD401" i="7"/>
  <c r="AC402" i="7"/>
  <c r="AD402" i="7"/>
  <c r="AC403" i="7"/>
  <c r="AD403" i="7"/>
  <c r="AC404" i="7"/>
  <c r="AD404" i="7"/>
  <c r="AC405" i="7"/>
  <c r="AD405" i="7"/>
  <c r="AC406" i="7"/>
  <c r="AD406" i="7"/>
  <c r="AC407" i="7"/>
  <c r="AD407" i="7"/>
  <c r="AC408" i="7"/>
  <c r="AD408" i="7"/>
  <c r="AC409" i="7"/>
  <c r="AD409" i="7"/>
  <c r="AC410" i="7"/>
  <c r="AD410" i="7"/>
  <c r="AC411" i="7"/>
  <c r="AD411" i="7"/>
  <c r="AC412" i="7"/>
  <c r="AD412" i="7"/>
  <c r="AC413" i="7"/>
  <c r="AD413" i="7"/>
  <c r="AC414" i="7"/>
  <c r="AD414" i="7"/>
  <c r="AC415" i="7"/>
  <c r="AD415" i="7"/>
  <c r="AC416" i="7"/>
  <c r="AD416" i="7"/>
  <c r="AC417" i="7"/>
  <c r="AD417" i="7"/>
  <c r="AC418" i="7"/>
  <c r="AD418" i="7"/>
  <c r="AC419" i="7"/>
  <c r="AD419" i="7"/>
  <c r="AC420" i="7"/>
  <c r="AD420" i="7"/>
  <c r="AC421" i="7"/>
  <c r="AD421" i="7"/>
  <c r="AC422" i="7"/>
  <c r="AD422" i="7"/>
  <c r="AC423" i="7"/>
  <c r="AD423" i="7"/>
  <c r="AC424" i="7"/>
  <c r="AD424" i="7"/>
  <c r="AC425" i="7"/>
  <c r="AD425" i="7"/>
  <c r="AC426" i="7"/>
  <c r="AD426" i="7"/>
  <c r="AC427" i="7"/>
  <c r="AD427" i="7"/>
  <c r="AC428" i="7"/>
  <c r="AD428" i="7"/>
  <c r="AC429" i="7"/>
  <c r="AD429" i="7"/>
  <c r="AC430" i="7"/>
  <c r="AD430" i="7"/>
  <c r="AC431" i="7"/>
  <c r="AD431" i="7"/>
  <c r="AC432" i="7"/>
  <c r="AD432" i="7"/>
  <c r="AC433" i="7"/>
  <c r="AD433" i="7"/>
  <c r="AC434" i="7"/>
  <c r="AD434" i="7"/>
  <c r="AC435" i="7"/>
  <c r="AD435" i="7"/>
  <c r="AC436" i="7"/>
  <c r="AD436" i="7"/>
  <c r="AC437" i="7"/>
  <c r="AD437" i="7"/>
  <c r="AC438" i="7"/>
  <c r="AD438" i="7"/>
  <c r="AC439" i="7"/>
  <c r="AD439" i="7"/>
  <c r="AC440" i="7"/>
  <c r="AD440" i="7"/>
  <c r="AC441" i="7"/>
  <c r="AD441" i="7"/>
  <c r="AC442" i="7"/>
  <c r="AD442" i="7"/>
  <c r="AC443" i="7"/>
  <c r="AD443" i="7"/>
  <c r="AC444" i="7"/>
  <c r="AD444" i="7"/>
  <c r="AC445" i="7"/>
  <c r="AD445" i="7"/>
  <c r="AC446" i="7"/>
  <c r="AD446" i="7"/>
  <c r="AC447" i="7"/>
  <c r="AD447" i="7"/>
  <c r="AC448" i="7"/>
  <c r="AD448" i="7"/>
  <c r="AC449" i="7"/>
  <c r="AD449" i="7"/>
  <c r="AC450" i="7"/>
  <c r="AD450" i="7"/>
  <c r="AC451" i="7"/>
  <c r="AD451" i="7"/>
  <c r="AC452" i="7"/>
  <c r="AD452" i="7"/>
  <c r="AC453" i="7"/>
  <c r="AD453" i="7"/>
  <c r="AC454" i="7"/>
  <c r="AD454" i="7"/>
  <c r="AC455" i="7"/>
  <c r="AD455" i="7"/>
  <c r="AC456" i="7"/>
  <c r="AD456" i="7"/>
  <c r="AC457" i="7"/>
  <c r="AD457" i="7"/>
  <c r="AC458" i="7"/>
  <c r="AD458" i="7"/>
  <c r="AC459" i="7"/>
  <c r="AD459" i="7"/>
  <c r="AC460" i="7"/>
  <c r="AD460" i="7"/>
  <c r="AC461" i="7"/>
  <c r="AD461" i="7"/>
  <c r="AC462" i="7"/>
  <c r="AD462" i="7"/>
  <c r="AC463" i="7"/>
  <c r="AD463" i="7"/>
  <c r="AC464" i="7"/>
  <c r="AD464" i="7"/>
  <c r="AC465" i="7"/>
  <c r="AD465" i="7"/>
  <c r="AC466" i="7"/>
  <c r="AD466" i="7"/>
  <c r="AC467" i="7"/>
  <c r="AD467" i="7"/>
  <c r="AC468" i="7"/>
  <c r="AD468" i="7"/>
  <c r="AC469" i="7"/>
  <c r="AD469" i="7"/>
  <c r="AC470" i="7"/>
  <c r="AD470" i="7"/>
  <c r="AC471" i="7"/>
  <c r="AD471" i="7"/>
  <c r="AC472" i="7"/>
  <c r="AD472" i="7"/>
  <c r="AC473" i="7"/>
  <c r="AD473" i="7"/>
  <c r="AC474" i="7"/>
  <c r="AD474" i="7"/>
  <c r="AC475" i="7"/>
  <c r="AD475" i="7"/>
  <c r="AC476" i="7"/>
  <c r="AD476" i="7"/>
  <c r="AC477" i="7"/>
  <c r="AD477" i="7"/>
  <c r="AC478" i="7"/>
  <c r="AD478" i="7"/>
  <c r="AC479" i="7"/>
  <c r="AD479" i="7"/>
  <c r="AC480" i="7"/>
  <c r="AD480" i="7"/>
  <c r="AC481" i="7"/>
  <c r="AD481" i="7"/>
  <c r="AC482" i="7"/>
  <c r="AD482" i="7"/>
  <c r="AC483" i="7"/>
  <c r="AD483" i="7"/>
  <c r="AC484" i="7"/>
  <c r="AD484" i="7"/>
  <c r="AC485" i="7"/>
  <c r="AD485" i="7"/>
  <c r="AC486" i="7"/>
  <c r="AD486" i="7"/>
  <c r="AC487" i="7"/>
  <c r="AD487" i="7"/>
  <c r="AC488" i="7"/>
  <c r="AD488" i="7"/>
  <c r="AC489" i="7"/>
  <c r="AD489" i="7"/>
  <c r="AC490" i="7"/>
  <c r="AD490" i="7"/>
  <c r="AC491" i="7"/>
  <c r="AD491" i="7"/>
  <c r="AC492" i="7"/>
  <c r="AD492" i="7"/>
  <c r="AC493" i="7"/>
  <c r="AD493" i="7"/>
  <c r="AC494" i="7"/>
  <c r="AD494" i="7"/>
  <c r="AC495" i="7"/>
  <c r="AD495" i="7"/>
  <c r="AC496" i="7"/>
  <c r="AD496" i="7"/>
  <c r="AC497" i="7"/>
  <c r="AD497" i="7"/>
  <c r="AC498" i="7"/>
  <c r="AD498" i="7"/>
  <c r="AC499" i="7"/>
  <c r="AD499" i="7"/>
  <c r="AC500" i="7"/>
  <c r="AD500" i="7"/>
  <c r="AC501" i="7"/>
  <c r="AD501" i="7"/>
  <c r="AC502" i="7"/>
  <c r="AD502" i="7"/>
  <c r="AC503" i="7"/>
  <c r="AD503" i="7"/>
  <c r="AC504" i="7"/>
  <c r="AD504" i="7"/>
  <c r="AC505" i="7"/>
  <c r="AD505" i="7"/>
  <c r="AC506" i="7"/>
  <c r="AD506" i="7"/>
  <c r="AC507" i="7"/>
  <c r="AD507" i="7"/>
  <c r="AC508" i="7"/>
  <c r="AD508" i="7"/>
  <c r="AC509" i="7"/>
  <c r="AD509" i="7"/>
  <c r="AC510" i="7"/>
  <c r="AD510" i="7"/>
  <c r="AC511" i="7"/>
  <c r="AD511" i="7"/>
  <c r="K13" i="7"/>
  <c r="O13" i="7"/>
  <c r="K14" i="7"/>
  <c r="O14" i="7"/>
  <c r="K15" i="7"/>
  <c r="O15" i="7"/>
  <c r="K16" i="7"/>
  <c r="O16" i="7"/>
  <c r="AB16" i="7" s="1"/>
  <c r="K17" i="7"/>
  <c r="O17" i="7"/>
  <c r="K18" i="7"/>
  <c r="O18" i="7"/>
  <c r="K19" i="7"/>
  <c r="O19" i="7"/>
  <c r="K20" i="7"/>
  <c r="O20" i="7"/>
  <c r="K21" i="7"/>
  <c r="O21" i="7"/>
  <c r="K22" i="7"/>
  <c r="O22" i="7"/>
  <c r="K23" i="7"/>
  <c r="O23" i="7"/>
  <c r="K24" i="7"/>
  <c r="O24" i="7"/>
  <c r="K25" i="7"/>
  <c r="O25" i="7"/>
  <c r="K26" i="7"/>
  <c r="O26" i="7"/>
  <c r="K27" i="7"/>
  <c r="O27" i="7"/>
  <c r="K28" i="7"/>
  <c r="O28" i="7"/>
  <c r="K29" i="7"/>
  <c r="O29" i="7"/>
  <c r="K30" i="7"/>
  <c r="O30" i="7"/>
  <c r="K31" i="7"/>
  <c r="O31" i="7"/>
  <c r="K32" i="7"/>
  <c r="O32" i="7"/>
  <c r="K33" i="7"/>
  <c r="O33" i="7"/>
  <c r="K34" i="7"/>
  <c r="O34" i="7"/>
  <c r="K35" i="7"/>
  <c r="O35" i="7"/>
  <c r="K36" i="7"/>
  <c r="O36" i="7"/>
  <c r="K37" i="7"/>
  <c r="O37" i="7"/>
  <c r="K38" i="7"/>
  <c r="O38" i="7"/>
  <c r="K39" i="7"/>
  <c r="O39" i="7"/>
  <c r="K40" i="7"/>
  <c r="O40" i="7"/>
  <c r="K41" i="7"/>
  <c r="O41" i="7"/>
  <c r="K42" i="7"/>
  <c r="O42" i="7"/>
  <c r="K43" i="7"/>
  <c r="O43" i="7"/>
  <c r="K44" i="7"/>
  <c r="O44" i="7"/>
  <c r="K45" i="7"/>
  <c r="O45" i="7"/>
  <c r="K46" i="7"/>
  <c r="O46" i="7"/>
  <c r="K47" i="7"/>
  <c r="O47" i="7"/>
  <c r="K48" i="7"/>
  <c r="O48" i="7"/>
  <c r="K49" i="7"/>
  <c r="O49" i="7"/>
  <c r="K50" i="7"/>
  <c r="O50" i="7"/>
  <c r="K51" i="7"/>
  <c r="O51" i="7"/>
  <c r="K52" i="7"/>
  <c r="O52" i="7"/>
  <c r="K53" i="7"/>
  <c r="O53" i="7"/>
  <c r="K54" i="7"/>
  <c r="O54" i="7"/>
  <c r="K55" i="7"/>
  <c r="O55" i="7"/>
  <c r="K56" i="7"/>
  <c r="O56" i="7"/>
  <c r="K57" i="7"/>
  <c r="O57" i="7"/>
  <c r="K58" i="7"/>
  <c r="O58" i="7"/>
  <c r="K59" i="7"/>
  <c r="O59" i="7"/>
  <c r="K60" i="7"/>
  <c r="O60" i="7"/>
  <c r="K61" i="7"/>
  <c r="O61" i="7"/>
  <c r="K62" i="7"/>
  <c r="O62" i="7"/>
  <c r="K63" i="7"/>
  <c r="O63" i="7"/>
  <c r="K64" i="7"/>
  <c r="O64" i="7"/>
  <c r="K65" i="7"/>
  <c r="O65" i="7"/>
  <c r="K66" i="7"/>
  <c r="O66" i="7"/>
  <c r="K67" i="7"/>
  <c r="O67" i="7"/>
  <c r="K68" i="7"/>
  <c r="O68" i="7"/>
  <c r="K69" i="7"/>
  <c r="O69" i="7"/>
  <c r="K70" i="7"/>
  <c r="O70" i="7"/>
  <c r="K71" i="7"/>
  <c r="O71" i="7"/>
  <c r="K72" i="7"/>
  <c r="O72" i="7"/>
  <c r="K73" i="7"/>
  <c r="O73" i="7"/>
  <c r="K74" i="7"/>
  <c r="O74" i="7"/>
  <c r="K75" i="7"/>
  <c r="O75" i="7"/>
  <c r="K76" i="7"/>
  <c r="O76" i="7"/>
  <c r="K77" i="7"/>
  <c r="O77" i="7"/>
  <c r="K78" i="7"/>
  <c r="O78" i="7"/>
  <c r="K79" i="7"/>
  <c r="O79" i="7"/>
  <c r="K80" i="7"/>
  <c r="O80" i="7"/>
  <c r="K81" i="7"/>
  <c r="O81" i="7"/>
  <c r="K82" i="7"/>
  <c r="O82" i="7"/>
  <c r="K83" i="7"/>
  <c r="O83" i="7"/>
  <c r="K84" i="7"/>
  <c r="O84" i="7"/>
  <c r="K85" i="7"/>
  <c r="O85" i="7"/>
  <c r="K86" i="7"/>
  <c r="O86" i="7"/>
  <c r="K87" i="7"/>
  <c r="O87" i="7"/>
  <c r="K88" i="7"/>
  <c r="O88" i="7"/>
  <c r="K89" i="7"/>
  <c r="O89" i="7"/>
  <c r="K90" i="7"/>
  <c r="O90" i="7"/>
  <c r="K91" i="7"/>
  <c r="O91" i="7"/>
  <c r="K92" i="7"/>
  <c r="O92" i="7"/>
  <c r="K93" i="7"/>
  <c r="O93" i="7"/>
  <c r="K94" i="7"/>
  <c r="O94" i="7"/>
  <c r="K95" i="7"/>
  <c r="O95" i="7"/>
  <c r="K96" i="7"/>
  <c r="O96" i="7"/>
  <c r="K97" i="7"/>
  <c r="O97" i="7"/>
  <c r="K98" i="7"/>
  <c r="O98" i="7"/>
  <c r="K99" i="7"/>
  <c r="O99" i="7"/>
  <c r="K100" i="7"/>
  <c r="O100" i="7"/>
  <c r="K101" i="7"/>
  <c r="O101" i="7"/>
  <c r="K102" i="7"/>
  <c r="O102" i="7"/>
  <c r="K103" i="7"/>
  <c r="O103" i="7"/>
  <c r="K104" i="7"/>
  <c r="O104" i="7"/>
  <c r="K105" i="7"/>
  <c r="O105" i="7"/>
  <c r="K106" i="7"/>
  <c r="O106" i="7"/>
  <c r="K107" i="7"/>
  <c r="O107" i="7"/>
  <c r="K108" i="7"/>
  <c r="O108" i="7"/>
  <c r="K109" i="7"/>
  <c r="O109" i="7"/>
  <c r="K110" i="7"/>
  <c r="O110" i="7"/>
  <c r="K111" i="7"/>
  <c r="O111" i="7"/>
  <c r="K112" i="7"/>
  <c r="O112" i="7"/>
  <c r="K113" i="7"/>
  <c r="O113" i="7"/>
  <c r="K114" i="7"/>
  <c r="O114" i="7"/>
  <c r="K115" i="7"/>
  <c r="O115" i="7"/>
  <c r="K116" i="7"/>
  <c r="O116" i="7"/>
  <c r="K117" i="7"/>
  <c r="O117" i="7"/>
  <c r="K118" i="7"/>
  <c r="O118" i="7"/>
  <c r="K119" i="7"/>
  <c r="O119" i="7"/>
  <c r="K120" i="7"/>
  <c r="O120" i="7"/>
  <c r="K121" i="7"/>
  <c r="O121" i="7"/>
  <c r="K122" i="7"/>
  <c r="O122" i="7"/>
  <c r="K123" i="7"/>
  <c r="O123" i="7"/>
  <c r="K124" i="7"/>
  <c r="O124" i="7"/>
  <c r="K125" i="7"/>
  <c r="O125" i="7"/>
  <c r="K126" i="7"/>
  <c r="O126" i="7"/>
  <c r="K127" i="7"/>
  <c r="O127" i="7"/>
  <c r="K128" i="7"/>
  <c r="O128" i="7"/>
  <c r="K129" i="7"/>
  <c r="O129" i="7"/>
  <c r="K130" i="7"/>
  <c r="O130" i="7"/>
  <c r="K131" i="7"/>
  <c r="O131" i="7"/>
  <c r="K132" i="7"/>
  <c r="O132" i="7"/>
  <c r="K133" i="7"/>
  <c r="O133" i="7"/>
  <c r="K134" i="7"/>
  <c r="O134" i="7"/>
  <c r="K135" i="7"/>
  <c r="O135" i="7"/>
  <c r="K136" i="7"/>
  <c r="O136" i="7"/>
  <c r="K137" i="7"/>
  <c r="O137" i="7"/>
  <c r="K138" i="7"/>
  <c r="O138" i="7"/>
  <c r="K139" i="7"/>
  <c r="O139" i="7"/>
  <c r="K140" i="7"/>
  <c r="O140" i="7"/>
  <c r="K141" i="7"/>
  <c r="O141" i="7"/>
  <c r="K142" i="7"/>
  <c r="O142" i="7"/>
  <c r="K143" i="7"/>
  <c r="O143" i="7"/>
  <c r="K144" i="7"/>
  <c r="O144" i="7"/>
  <c r="K145" i="7"/>
  <c r="O145" i="7"/>
  <c r="K146" i="7"/>
  <c r="O146" i="7"/>
  <c r="K147" i="7"/>
  <c r="O147" i="7"/>
  <c r="K148" i="7"/>
  <c r="O148" i="7"/>
  <c r="K149" i="7"/>
  <c r="O149" i="7"/>
  <c r="K150" i="7"/>
  <c r="O150" i="7"/>
  <c r="K151" i="7"/>
  <c r="O151" i="7"/>
  <c r="K152" i="7"/>
  <c r="O152" i="7"/>
  <c r="K153" i="7"/>
  <c r="O153" i="7"/>
  <c r="K154" i="7"/>
  <c r="O154" i="7"/>
  <c r="K155" i="7"/>
  <c r="O155" i="7"/>
  <c r="K156" i="7"/>
  <c r="O156" i="7"/>
  <c r="K157" i="7"/>
  <c r="O157" i="7"/>
  <c r="K158" i="7"/>
  <c r="O158" i="7"/>
  <c r="K159" i="7"/>
  <c r="O159" i="7"/>
  <c r="K160" i="7"/>
  <c r="O160" i="7"/>
  <c r="K161" i="7"/>
  <c r="O161" i="7"/>
  <c r="K162" i="7"/>
  <c r="O162" i="7"/>
  <c r="K163" i="7"/>
  <c r="O163" i="7"/>
  <c r="K164" i="7"/>
  <c r="O164" i="7"/>
  <c r="K165" i="7"/>
  <c r="O165" i="7"/>
  <c r="K166" i="7"/>
  <c r="O166" i="7"/>
  <c r="K167" i="7"/>
  <c r="O167" i="7"/>
  <c r="K168" i="7"/>
  <c r="O168" i="7"/>
  <c r="K169" i="7"/>
  <c r="O169" i="7"/>
  <c r="K170" i="7"/>
  <c r="O170" i="7"/>
  <c r="K171" i="7"/>
  <c r="O171" i="7"/>
  <c r="K172" i="7"/>
  <c r="O172" i="7"/>
  <c r="K173" i="7"/>
  <c r="O173" i="7"/>
  <c r="K174" i="7"/>
  <c r="O174" i="7"/>
  <c r="K175" i="7"/>
  <c r="O175" i="7"/>
  <c r="K176" i="7"/>
  <c r="O176" i="7"/>
  <c r="K177" i="7"/>
  <c r="O177" i="7"/>
  <c r="K178" i="7"/>
  <c r="O178" i="7"/>
  <c r="K179" i="7"/>
  <c r="O179" i="7"/>
  <c r="K180" i="7"/>
  <c r="O180" i="7"/>
  <c r="K181" i="7"/>
  <c r="O181" i="7"/>
  <c r="K182" i="7"/>
  <c r="O182" i="7"/>
  <c r="K183" i="7"/>
  <c r="O183" i="7"/>
  <c r="K184" i="7"/>
  <c r="O184" i="7"/>
  <c r="K185" i="7"/>
  <c r="O185" i="7"/>
  <c r="K186" i="7"/>
  <c r="O186" i="7"/>
  <c r="K187" i="7"/>
  <c r="O187" i="7"/>
  <c r="K188" i="7"/>
  <c r="O188" i="7"/>
  <c r="K189" i="7"/>
  <c r="O189" i="7"/>
  <c r="K190" i="7"/>
  <c r="O190" i="7"/>
  <c r="K191" i="7"/>
  <c r="O191" i="7"/>
  <c r="K192" i="7"/>
  <c r="O192" i="7"/>
  <c r="K193" i="7"/>
  <c r="O193" i="7"/>
  <c r="K194" i="7"/>
  <c r="O194" i="7"/>
  <c r="K195" i="7"/>
  <c r="O195" i="7"/>
  <c r="K196" i="7"/>
  <c r="O196" i="7"/>
  <c r="K197" i="7"/>
  <c r="O197" i="7"/>
  <c r="K198" i="7"/>
  <c r="O198" i="7"/>
  <c r="K199" i="7"/>
  <c r="O199" i="7"/>
  <c r="K200" i="7"/>
  <c r="O200" i="7"/>
  <c r="K201" i="7"/>
  <c r="O201" i="7"/>
  <c r="K202" i="7"/>
  <c r="O202" i="7"/>
  <c r="K203" i="7"/>
  <c r="O203" i="7"/>
  <c r="K204" i="7"/>
  <c r="O204" i="7"/>
  <c r="K205" i="7"/>
  <c r="O205" i="7"/>
  <c r="K206" i="7"/>
  <c r="O206" i="7"/>
  <c r="K207" i="7"/>
  <c r="O207" i="7"/>
  <c r="K208" i="7"/>
  <c r="O208" i="7"/>
  <c r="K209" i="7"/>
  <c r="O209" i="7"/>
  <c r="K210" i="7"/>
  <c r="O210" i="7"/>
  <c r="K211" i="7"/>
  <c r="O211" i="7"/>
  <c r="K212" i="7"/>
  <c r="O212" i="7"/>
  <c r="K213" i="7"/>
  <c r="O213" i="7"/>
  <c r="K214" i="7"/>
  <c r="O214" i="7"/>
  <c r="K215" i="7"/>
  <c r="O215" i="7"/>
  <c r="K216" i="7"/>
  <c r="O216" i="7"/>
  <c r="K217" i="7"/>
  <c r="O217" i="7"/>
  <c r="K218" i="7"/>
  <c r="O218" i="7"/>
  <c r="K219" i="7"/>
  <c r="O219" i="7"/>
  <c r="K220" i="7"/>
  <c r="O220" i="7"/>
  <c r="K221" i="7"/>
  <c r="O221" i="7"/>
  <c r="K222" i="7"/>
  <c r="O222" i="7"/>
  <c r="K223" i="7"/>
  <c r="O223" i="7"/>
  <c r="K224" i="7"/>
  <c r="O224" i="7"/>
  <c r="K225" i="7"/>
  <c r="O225" i="7"/>
  <c r="K226" i="7"/>
  <c r="O226" i="7"/>
  <c r="K227" i="7"/>
  <c r="O227" i="7"/>
  <c r="K228" i="7"/>
  <c r="O228" i="7"/>
  <c r="K229" i="7"/>
  <c r="O229" i="7"/>
  <c r="K230" i="7"/>
  <c r="O230" i="7"/>
  <c r="K231" i="7"/>
  <c r="O231" i="7"/>
  <c r="K232" i="7"/>
  <c r="O232" i="7"/>
  <c r="K233" i="7"/>
  <c r="O233" i="7"/>
  <c r="K234" i="7"/>
  <c r="O234" i="7"/>
  <c r="K235" i="7"/>
  <c r="O235" i="7"/>
  <c r="K236" i="7"/>
  <c r="O236" i="7"/>
  <c r="K237" i="7"/>
  <c r="O237" i="7"/>
  <c r="K238" i="7"/>
  <c r="O238" i="7"/>
  <c r="K239" i="7"/>
  <c r="O239" i="7"/>
  <c r="K240" i="7"/>
  <c r="O240" i="7"/>
  <c r="K241" i="7"/>
  <c r="O241" i="7"/>
  <c r="K242" i="7"/>
  <c r="O242" i="7"/>
  <c r="K243" i="7"/>
  <c r="O243" i="7"/>
  <c r="K244" i="7"/>
  <c r="O244" i="7"/>
  <c r="K245" i="7"/>
  <c r="O245" i="7"/>
  <c r="K246" i="7"/>
  <c r="O246" i="7"/>
  <c r="K247" i="7"/>
  <c r="O247" i="7"/>
  <c r="K248" i="7"/>
  <c r="O248" i="7"/>
  <c r="K249" i="7"/>
  <c r="O249" i="7"/>
  <c r="K250" i="7"/>
  <c r="O250" i="7"/>
  <c r="K251" i="7"/>
  <c r="O251" i="7"/>
  <c r="K252" i="7"/>
  <c r="O252" i="7"/>
  <c r="K253" i="7"/>
  <c r="O253" i="7"/>
  <c r="K254" i="7"/>
  <c r="O254" i="7"/>
  <c r="K255" i="7"/>
  <c r="O255" i="7"/>
  <c r="K256" i="7"/>
  <c r="O256" i="7"/>
  <c r="K257" i="7"/>
  <c r="O257" i="7"/>
  <c r="K258" i="7"/>
  <c r="O258" i="7"/>
  <c r="K259" i="7"/>
  <c r="O259" i="7"/>
  <c r="K260" i="7"/>
  <c r="O260" i="7"/>
  <c r="K261" i="7"/>
  <c r="O261" i="7"/>
  <c r="K262" i="7"/>
  <c r="O262" i="7"/>
  <c r="K263" i="7"/>
  <c r="O263" i="7"/>
  <c r="K264" i="7"/>
  <c r="O264" i="7"/>
  <c r="K265" i="7"/>
  <c r="O265" i="7"/>
  <c r="K266" i="7"/>
  <c r="O266" i="7"/>
  <c r="K267" i="7"/>
  <c r="O267" i="7"/>
  <c r="K268" i="7"/>
  <c r="O268" i="7"/>
  <c r="K269" i="7"/>
  <c r="O269" i="7"/>
  <c r="K270" i="7"/>
  <c r="O270" i="7"/>
  <c r="K271" i="7"/>
  <c r="O271" i="7"/>
  <c r="K272" i="7"/>
  <c r="O272" i="7"/>
  <c r="K273" i="7"/>
  <c r="O273" i="7"/>
  <c r="K274" i="7"/>
  <c r="O274" i="7"/>
  <c r="K275" i="7"/>
  <c r="O275" i="7"/>
  <c r="K276" i="7"/>
  <c r="O276" i="7"/>
  <c r="K277" i="7"/>
  <c r="O277" i="7"/>
  <c r="K278" i="7"/>
  <c r="O278" i="7"/>
  <c r="K279" i="7"/>
  <c r="O279" i="7"/>
  <c r="K280" i="7"/>
  <c r="O280" i="7"/>
  <c r="K281" i="7"/>
  <c r="O281" i="7"/>
  <c r="K282" i="7"/>
  <c r="O282" i="7"/>
  <c r="K283" i="7"/>
  <c r="O283" i="7"/>
  <c r="K284" i="7"/>
  <c r="O284" i="7"/>
  <c r="K285" i="7"/>
  <c r="O285" i="7"/>
  <c r="K286" i="7"/>
  <c r="O286" i="7"/>
  <c r="K287" i="7"/>
  <c r="O287" i="7"/>
  <c r="K288" i="7"/>
  <c r="O288" i="7"/>
  <c r="K289" i="7"/>
  <c r="O289" i="7"/>
  <c r="K290" i="7"/>
  <c r="O290" i="7"/>
  <c r="K291" i="7"/>
  <c r="O291" i="7"/>
  <c r="K292" i="7"/>
  <c r="O292" i="7"/>
  <c r="K293" i="7"/>
  <c r="O293" i="7"/>
  <c r="K294" i="7"/>
  <c r="O294" i="7"/>
  <c r="K295" i="7"/>
  <c r="O295" i="7"/>
  <c r="K296" i="7"/>
  <c r="O296" i="7"/>
  <c r="K297" i="7"/>
  <c r="O297" i="7"/>
  <c r="K298" i="7"/>
  <c r="O298" i="7"/>
  <c r="K299" i="7"/>
  <c r="O299" i="7"/>
  <c r="K300" i="7"/>
  <c r="O300" i="7"/>
  <c r="K301" i="7"/>
  <c r="O301" i="7"/>
  <c r="K302" i="7"/>
  <c r="O302" i="7"/>
  <c r="K303" i="7"/>
  <c r="O303" i="7"/>
  <c r="K304" i="7"/>
  <c r="O304" i="7"/>
  <c r="K305" i="7"/>
  <c r="O305" i="7"/>
  <c r="K306" i="7"/>
  <c r="O306" i="7"/>
  <c r="K307" i="7"/>
  <c r="O307" i="7"/>
  <c r="K308" i="7"/>
  <c r="O308" i="7"/>
  <c r="K309" i="7"/>
  <c r="O309" i="7"/>
  <c r="K310" i="7"/>
  <c r="O310" i="7"/>
  <c r="K311" i="7"/>
  <c r="O311" i="7"/>
  <c r="K312" i="7"/>
  <c r="O312" i="7"/>
  <c r="K313" i="7"/>
  <c r="O313" i="7"/>
  <c r="K314" i="7"/>
  <c r="O314" i="7"/>
  <c r="K315" i="7"/>
  <c r="O315" i="7"/>
  <c r="K316" i="7"/>
  <c r="O316" i="7"/>
  <c r="K317" i="7"/>
  <c r="O317" i="7"/>
  <c r="K318" i="7"/>
  <c r="O318" i="7"/>
  <c r="K319" i="7"/>
  <c r="O319" i="7"/>
  <c r="K320" i="7"/>
  <c r="O320" i="7"/>
  <c r="K321" i="7"/>
  <c r="O321" i="7"/>
  <c r="K322" i="7"/>
  <c r="O322" i="7"/>
  <c r="K323" i="7"/>
  <c r="O323" i="7"/>
  <c r="K324" i="7"/>
  <c r="O324" i="7"/>
  <c r="K325" i="7"/>
  <c r="O325" i="7"/>
  <c r="K326" i="7"/>
  <c r="O326" i="7"/>
  <c r="K327" i="7"/>
  <c r="O327" i="7"/>
  <c r="K328" i="7"/>
  <c r="O328" i="7"/>
  <c r="K329" i="7"/>
  <c r="O329" i="7"/>
  <c r="K330" i="7"/>
  <c r="O330" i="7"/>
  <c r="K331" i="7"/>
  <c r="O331" i="7"/>
  <c r="K332" i="7"/>
  <c r="O332" i="7"/>
  <c r="K333" i="7"/>
  <c r="O333" i="7"/>
  <c r="K334" i="7"/>
  <c r="O334" i="7"/>
  <c r="K335" i="7"/>
  <c r="O335" i="7"/>
  <c r="K336" i="7"/>
  <c r="O336" i="7"/>
  <c r="K337" i="7"/>
  <c r="O337" i="7"/>
  <c r="K338" i="7"/>
  <c r="O338" i="7"/>
  <c r="K339" i="7"/>
  <c r="O339" i="7"/>
  <c r="K340" i="7"/>
  <c r="O340" i="7"/>
  <c r="K341" i="7"/>
  <c r="O341" i="7"/>
  <c r="K342" i="7"/>
  <c r="O342" i="7"/>
  <c r="K343" i="7"/>
  <c r="O343" i="7"/>
  <c r="K344" i="7"/>
  <c r="O344" i="7"/>
  <c r="K345" i="7"/>
  <c r="O345" i="7"/>
  <c r="K346" i="7"/>
  <c r="O346" i="7"/>
  <c r="K347" i="7"/>
  <c r="O347" i="7"/>
  <c r="K348" i="7"/>
  <c r="O348" i="7"/>
  <c r="K349" i="7"/>
  <c r="O349" i="7"/>
  <c r="K350" i="7"/>
  <c r="O350" i="7"/>
  <c r="K351" i="7"/>
  <c r="O351" i="7"/>
  <c r="K352" i="7"/>
  <c r="O352" i="7"/>
  <c r="K353" i="7"/>
  <c r="O353" i="7"/>
  <c r="K354" i="7"/>
  <c r="O354" i="7"/>
  <c r="K355" i="7"/>
  <c r="O355" i="7"/>
  <c r="K356" i="7"/>
  <c r="O356" i="7"/>
  <c r="K357" i="7"/>
  <c r="O357" i="7"/>
  <c r="K358" i="7"/>
  <c r="O358" i="7"/>
  <c r="K359" i="7"/>
  <c r="O359" i="7"/>
  <c r="K360" i="7"/>
  <c r="O360" i="7"/>
  <c r="K361" i="7"/>
  <c r="O361" i="7"/>
  <c r="K362" i="7"/>
  <c r="O362" i="7"/>
  <c r="K363" i="7"/>
  <c r="O363" i="7"/>
  <c r="K364" i="7"/>
  <c r="O364" i="7"/>
  <c r="K365" i="7"/>
  <c r="O365" i="7"/>
  <c r="K366" i="7"/>
  <c r="O366" i="7"/>
  <c r="K367" i="7"/>
  <c r="O367" i="7"/>
  <c r="K368" i="7"/>
  <c r="O368" i="7"/>
  <c r="K369" i="7"/>
  <c r="O369" i="7"/>
  <c r="K370" i="7"/>
  <c r="O370" i="7"/>
  <c r="K371" i="7"/>
  <c r="O371" i="7"/>
  <c r="K372" i="7"/>
  <c r="O372" i="7"/>
  <c r="K373" i="7"/>
  <c r="O373" i="7"/>
  <c r="K374" i="7"/>
  <c r="O374" i="7"/>
  <c r="K375" i="7"/>
  <c r="O375" i="7"/>
  <c r="K376" i="7"/>
  <c r="O376" i="7"/>
  <c r="K377" i="7"/>
  <c r="O377" i="7"/>
  <c r="K378" i="7"/>
  <c r="O378" i="7"/>
  <c r="K379" i="7"/>
  <c r="O379" i="7"/>
  <c r="K380" i="7"/>
  <c r="O380" i="7"/>
  <c r="K381" i="7"/>
  <c r="O381" i="7"/>
  <c r="K382" i="7"/>
  <c r="O382" i="7"/>
  <c r="K383" i="7"/>
  <c r="O383" i="7"/>
  <c r="K384" i="7"/>
  <c r="O384" i="7"/>
  <c r="K385" i="7"/>
  <c r="O385" i="7"/>
  <c r="K386" i="7"/>
  <c r="O386" i="7"/>
  <c r="K387" i="7"/>
  <c r="O387" i="7"/>
  <c r="K388" i="7"/>
  <c r="O388" i="7"/>
  <c r="K389" i="7"/>
  <c r="O389" i="7"/>
  <c r="K390" i="7"/>
  <c r="O390" i="7"/>
  <c r="K391" i="7"/>
  <c r="O391" i="7"/>
  <c r="K392" i="7"/>
  <c r="O392" i="7"/>
  <c r="K393" i="7"/>
  <c r="O393" i="7"/>
  <c r="K394" i="7"/>
  <c r="O394" i="7"/>
  <c r="K395" i="7"/>
  <c r="O395" i="7"/>
  <c r="K396" i="7"/>
  <c r="O396" i="7"/>
  <c r="K397" i="7"/>
  <c r="O397" i="7"/>
  <c r="K398" i="7"/>
  <c r="O398" i="7"/>
  <c r="K399" i="7"/>
  <c r="O399" i="7"/>
  <c r="K400" i="7"/>
  <c r="O400" i="7"/>
  <c r="K401" i="7"/>
  <c r="O401" i="7"/>
  <c r="K402" i="7"/>
  <c r="O402" i="7"/>
  <c r="K403" i="7"/>
  <c r="O403" i="7"/>
  <c r="K404" i="7"/>
  <c r="O404" i="7"/>
  <c r="K405" i="7"/>
  <c r="O405" i="7"/>
  <c r="K406" i="7"/>
  <c r="O406" i="7"/>
  <c r="K407" i="7"/>
  <c r="O407" i="7"/>
  <c r="K408" i="7"/>
  <c r="O408" i="7"/>
  <c r="K409" i="7"/>
  <c r="O409" i="7"/>
  <c r="K410" i="7"/>
  <c r="O410" i="7"/>
  <c r="K411" i="7"/>
  <c r="O411" i="7"/>
  <c r="K412" i="7"/>
  <c r="O412" i="7"/>
  <c r="K413" i="7"/>
  <c r="O413" i="7"/>
  <c r="K414" i="7"/>
  <c r="O414" i="7"/>
  <c r="K415" i="7"/>
  <c r="O415" i="7"/>
  <c r="K416" i="7"/>
  <c r="O416" i="7"/>
  <c r="K417" i="7"/>
  <c r="O417" i="7"/>
  <c r="K418" i="7"/>
  <c r="O418" i="7"/>
  <c r="K419" i="7"/>
  <c r="O419" i="7"/>
  <c r="K420" i="7"/>
  <c r="O420" i="7"/>
  <c r="K421" i="7"/>
  <c r="O421" i="7"/>
  <c r="K422" i="7"/>
  <c r="O422" i="7"/>
  <c r="K423" i="7"/>
  <c r="O423" i="7"/>
  <c r="K424" i="7"/>
  <c r="O424" i="7"/>
  <c r="K425" i="7"/>
  <c r="O425" i="7"/>
  <c r="K426" i="7"/>
  <c r="O426" i="7"/>
  <c r="K427" i="7"/>
  <c r="O427" i="7"/>
  <c r="K428" i="7"/>
  <c r="O428" i="7"/>
  <c r="K429" i="7"/>
  <c r="O429" i="7"/>
  <c r="K430" i="7"/>
  <c r="O430" i="7"/>
  <c r="K431" i="7"/>
  <c r="O431" i="7"/>
  <c r="K432" i="7"/>
  <c r="O432" i="7"/>
  <c r="K433" i="7"/>
  <c r="O433" i="7"/>
  <c r="K434" i="7"/>
  <c r="O434" i="7"/>
  <c r="K435" i="7"/>
  <c r="O435" i="7"/>
  <c r="K436" i="7"/>
  <c r="O436" i="7"/>
  <c r="K437" i="7"/>
  <c r="O437" i="7"/>
  <c r="K438" i="7"/>
  <c r="O438" i="7"/>
  <c r="K439" i="7"/>
  <c r="O439" i="7"/>
  <c r="K440" i="7"/>
  <c r="O440" i="7"/>
  <c r="K441" i="7"/>
  <c r="O441" i="7"/>
  <c r="K442" i="7"/>
  <c r="O442" i="7"/>
  <c r="K443" i="7"/>
  <c r="O443" i="7"/>
  <c r="K444" i="7"/>
  <c r="O444" i="7"/>
  <c r="K445" i="7"/>
  <c r="O445" i="7"/>
  <c r="K446" i="7"/>
  <c r="O446" i="7"/>
  <c r="K447" i="7"/>
  <c r="O447" i="7"/>
  <c r="K448" i="7"/>
  <c r="O448" i="7"/>
  <c r="K449" i="7"/>
  <c r="O449" i="7"/>
  <c r="K450" i="7"/>
  <c r="O450" i="7"/>
  <c r="K451" i="7"/>
  <c r="O451" i="7"/>
  <c r="K452" i="7"/>
  <c r="O452" i="7"/>
  <c r="K453" i="7"/>
  <c r="O453" i="7"/>
  <c r="K454" i="7"/>
  <c r="O454" i="7"/>
  <c r="K455" i="7"/>
  <c r="O455" i="7"/>
  <c r="K456" i="7"/>
  <c r="O456" i="7"/>
  <c r="K457" i="7"/>
  <c r="O457" i="7"/>
  <c r="K458" i="7"/>
  <c r="O458" i="7"/>
  <c r="K459" i="7"/>
  <c r="O459" i="7"/>
  <c r="K460" i="7"/>
  <c r="O460" i="7"/>
  <c r="K461" i="7"/>
  <c r="O461" i="7"/>
  <c r="K462" i="7"/>
  <c r="O462" i="7"/>
  <c r="K463" i="7"/>
  <c r="O463" i="7"/>
  <c r="K464" i="7"/>
  <c r="O464" i="7"/>
  <c r="K465" i="7"/>
  <c r="O465" i="7"/>
  <c r="K466" i="7"/>
  <c r="O466" i="7"/>
  <c r="K467" i="7"/>
  <c r="O467" i="7"/>
  <c r="K468" i="7"/>
  <c r="O468" i="7"/>
  <c r="K469" i="7"/>
  <c r="O469" i="7"/>
  <c r="K470" i="7"/>
  <c r="O470" i="7"/>
  <c r="K471" i="7"/>
  <c r="O471" i="7"/>
  <c r="K472" i="7"/>
  <c r="O472" i="7"/>
  <c r="K473" i="7"/>
  <c r="O473" i="7"/>
  <c r="K474" i="7"/>
  <c r="O474" i="7"/>
  <c r="K475" i="7"/>
  <c r="O475" i="7"/>
  <c r="K476" i="7"/>
  <c r="O476" i="7"/>
  <c r="K477" i="7"/>
  <c r="O477" i="7"/>
  <c r="K478" i="7"/>
  <c r="O478" i="7"/>
  <c r="K479" i="7"/>
  <c r="O479" i="7"/>
  <c r="K480" i="7"/>
  <c r="O480" i="7"/>
  <c r="K481" i="7"/>
  <c r="O481" i="7"/>
  <c r="K482" i="7"/>
  <c r="O482" i="7"/>
  <c r="K483" i="7"/>
  <c r="O483" i="7"/>
  <c r="K484" i="7"/>
  <c r="O484" i="7"/>
  <c r="K485" i="7"/>
  <c r="O485" i="7"/>
  <c r="K486" i="7"/>
  <c r="O486" i="7"/>
  <c r="K487" i="7"/>
  <c r="O487" i="7"/>
  <c r="K488" i="7"/>
  <c r="O488" i="7"/>
  <c r="K489" i="7"/>
  <c r="O489" i="7"/>
  <c r="K490" i="7"/>
  <c r="O490" i="7"/>
  <c r="K491" i="7"/>
  <c r="O491" i="7"/>
  <c r="K492" i="7"/>
  <c r="O492" i="7"/>
  <c r="K493" i="7"/>
  <c r="O493" i="7"/>
  <c r="K494" i="7"/>
  <c r="O494" i="7"/>
  <c r="K495" i="7"/>
  <c r="O495" i="7"/>
  <c r="K496" i="7"/>
  <c r="O496" i="7"/>
  <c r="K497" i="7"/>
  <c r="O497" i="7"/>
  <c r="K498" i="7"/>
  <c r="O498" i="7"/>
  <c r="K499" i="7"/>
  <c r="O499" i="7"/>
  <c r="K500" i="7"/>
  <c r="O500" i="7"/>
  <c r="K501" i="7"/>
  <c r="O501" i="7"/>
  <c r="K502" i="7"/>
  <c r="O502" i="7"/>
  <c r="K503" i="7"/>
  <c r="O503" i="7"/>
  <c r="K504" i="7"/>
  <c r="O504" i="7"/>
  <c r="K505" i="7"/>
  <c r="O505" i="7"/>
  <c r="K506" i="7"/>
  <c r="O506" i="7"/>
  <c r="K507" i="7"/>
  <c r="O507" i="7"/>
  <c r="K508" i="7"/>
  <c r="O508" i="7"/>
  <c r="K509" i="7"/>
  <c r="O509" i="7"/>
  <c r="K510" i="7"/>
  <c r="O510" i="7"/>
  <c r="K511" i="7"/>
  <c r="O511" i="7"/>
  <c r="AC22" i="6"/>
  <c r="G19" i="14"/>
  <c r="F19" i="14"/>
  <c r="F20" i="14" s="1"/>
  <c r="F21" i="14" s="1"/>
  <c r="C7" i="13"/>
  <c r="C79" i="12" s="1"/>
  <c r="C6" i="13"/>
  <c r="AH109" i="12"/>
  <c r="AG109" i="12"/>
  <c r="AF109" i="12"/>
  <c r="AE109" i="12"/>
  <c r="AD109" i="12"/>
  <c r="P109" i="12"/>
  <c r="O109" i="12"/>
  <c r="N109" i="12"/>
  <c r="M109" i="12"/>
  <c r="L109" i="12"/>
  <c r="K109" i="12"/>
  <c r="AH108" i="12"/>
  <c r="AG108" i="12"/>
  <c r="AF108" i="12"/>
  <c r="AE108" i="12"/>
  <c r="AD108" i="12"/>
  <c r="P108" i="12"/>
  <c r="O108" i="12"/>
  <c r="N108" i="12"/>
  <c r="M108" i="12"/>
  <c r="L108" i="12"/>
  <c r="K108" i="12"/>
  <c r="AH107" i="12"/>
  <c r="AG107" i="12"/>
  <c r="AF107" i="12"/>
  <c r="AE107" i="12"/>
  <c r="AD107" i="12"/>
  <c r="P107" i="12"/>
  <c r="O107" i="12"/>
  <c r="N107" i="12"/>
  <c r="M107" i="12"/>
  <c r="L107" i="12"/>
  <c r="K107" i="12"/>
  <c r="AH106" i="12"/>
  <c r="AG106" i="12"/>
  <c r="AF106" i="12"/>
  <c r="AE106" i="12"/>
  <c r="AD106" i="12"/>
  <c r="P106" i="12"/>
  <c r="O106" i="12"/>
  <c r="N106" i="12"/>
  <c r="M106" i="12"/>
  <c r="L106" i="12"/>
  <c r="K106" i="12"/>
  <c r="AH105" i="12"/>
  <c r="AG105" i="12"/>
  <c r="AF105" i="12"/>
  <c r="AE105" i="12"/>
  <c r="AD105" i="12"/>
  <c r="P105" i="12"/>
  <c r="O105" i="12"/>
  <c r="N105" i="12"/>
  <c r="M105" i="12"/>
  <c r="L105" i="12"/>
  <c r="K105" i="12"/>
  <c r="AH104" i="12"/>
  <c r="AG104" i="12"/>
  <c r="AF104" i="12"/>
  <c r="AE104" i="12"/>
  <c r="AD104" i="12"/>
  <c r="P104" i="12"/>
  <c r="O104" i="12"/>
  <c r="N104" i="12"/>
  <c r="M104" i="12"/>
  <c r="L104" i="12"/>
  <c r="K104" i="12"/>
  <c r="AH103" i="12"/>
  <c r="AG103" i="12"/>
  <c r="AF103" i="12"/>
  <c r="AE103" i="12"/>
  <c r="AD103" i="12"/>
  <c r="P103" i="12"/>
  <c r="O103" i="12"/>
  <c r="N103" i="12"/>
  <c r="M103" i="12"/>
  <c r="L103" i="12"/>
  <c r="K103" i="12"/>
  <c r="AH102" i="12"/>
  <c r="AG102" i="12"/>
  <c r="AF102" i="12"/>
  <c r="AE102" i="12"/>
  <c r="AD102" i="12"/>
  <c r="P102" i="12"/>
  <c r="O102" i="12"/>
  <c r="N102" i="12"/>
  <c r="M102" i="12"/>
  <c r="L102" i="12"/>
  <c r="K102" i="12"/>
  <c r="AH101" i="12"/>
  <c r="AG101" i="12"/>
  <c r="AF101" i="12"/>
  <c r="AE101" i="12"/>
  <c r="AD101" i="12"/>
  <c r="P101" i="12"/>
  <c r="O101" i="12"/>
  <c r="N101" i="12"/>
  <c r="M101" i="12"/>
  <c r="L101" i="12"/>
  <c r="AH100" i="12"/>
  <c r="AG100" i="12"/>
  <c r="AF100" i="12"/>
  <c r="AE100" i="12"/>
  <c r="AD100" i="12"/>
  <c r="P100" i="12"/>
  <c r="O100" i="12"/>
  <c r="N100" i="12"/>
  <c r="M100" i="12"/>
  <c r="L100" i="12"/>
  <c r="K100" i="12"/>
  <c r="R85" i="12"/>
  <c r="Q85" i="12"/>
  <c r="P85" i="12"/>
  <c r="O85" i="12"/>
  <c r="N85" i="12"/>
  <c r="M85" i="12"/>
  <c r="L85" i="12"/>
  <c r="K85" i="12"/>
  <c r="J85" i="12"/>
  <c r="I85" i="12"/>
  <c r="H85" i="12"/>
  <c r="G85" i="12"/>
  <c r="F85" i="12"/>
  <c r="E85" i="12"/>
  <c r="D85" i="12"/>
  <c r="I84" i="12"/>
  <c r="H84" i="12"/>
  <c r="G84" i="12"/>
  <c r="F84" i="12"/>
  <c r="E84" i="12"/>
  <c r="D84" i="12"/>
  <c r="R68" i="12"/>
  <c r="Q68" i="12"/>
  <c r="P68" i="12"/>
  <c r="O68" i="12"/>
  <c r="N68" i="12"/>
  <c r="M68" i="12"/>
  <c r="L68" i="12"/>
  <c r="K68" i="12"/>
  <c r="J68" i="12"/>
  <c r="I68" i="12"/>
  <c r="H68" i="12"/>
  <c r="G68" i="12"/>
  <c r="F68" i="12"/>
  <c r="E68" i="12"/>
  <c r="D68" i="12"/>
  <c r="I67" i="12"/>
  <c r="H67" i="12"/>
  <c r="G67" i="12"/>
  <c r="F67" i="12"/>
  <c r="E67" i="12"/>
  <c r="D67" i="12"/>
  <c r="C62" i="12"/>
  <c r="R69" i="12" s="1"/>
  <c r="R51" i="12"/>
  <c r="Q51" i="12"/>
  <c r="P51" i="12"/>
  <c r="O51" i="12"/>
  <c r="N51" i="12"/>
  <c r="M51" i="12"/>
  <c r="L51" i="12"/>
  <c r="K51" i="12"/>
  <c r="J51" i="12"/>
  <c r="I51" i="12"/>
  <c r="H51" i="12"/>
  <c r="G51" i="12"/>
  <c r="F51" i="12"/>
  <c r="E51" i="12"/>
  <c r="D51" i="12"/>
  <c r="I50" i="12"/>
  <c r="H50" i="12"/>
  <c r="G50" i="12"/>
  <c r="F50" i="12"/>
  <c r="E50" i="12"/>
  <c r="D50" i="12"/>
  <c r="C45" i="12"/>
  <c r="R34" i="12"/>
  <c r="Q34" i="12"/>
  <c r="P34" i="12"/>
  <c r="O34" i="12"/>
  <c r="N34" i="12"/>
  <c r="M34" i="12"/>
  <c r="L34" i="12"/>
  <c r="K34" i="12"/>
  <c r="J34" i="12"/>
  <c r="I34" i="12"/>
  <c r="H34" i="12"/>
  <c r="G34" i="12"/>
  <c r="F34" i="12"/>
  <c r="E34" i="12"/>
  <c r="D34" i="12"/>
  <c r="I33" i="12"/>
  <c r="H33" i="12"/>
  <c r="G33" i="12"/>
  <c r="F33" i="12"/>
  <c r="E33" i="12"/>
  <c r="D33" i="12"/>
  <c r="C28" i="12"/>
  <c r="P35" i="12" s="1"/>
  <c r="AG22" i="12"/>
  <c r="AF22" i="12"/>
  <c r="AE22" i="12"/>
  <c r="AD22" i="12"/>
  <c r="AC22" i="12"/>
  <c r="J11" i="12"/>
  <c r="J15" i="12" s="1"/>
  <c r="I11" i="12"/>
  <c r="H11" i="12"/>
  <c r="H15" i="12" s="1"/>
  <c r="G11" i="12"/>
  <c r="F11" i="12"/>
  <c r="E11" i="12"/>
  <c r="D11" i="12"/>
  <c r="C11" i="12"/>
  <c r="J9" i="12"/>
  <c r="J13" i="12" s="1"/>
  <c r="I9" i="12"/>
  <c r="H9" i="12"/>
  <c r="H13" i="12" s="1"/>
  <c r="G9" i="12"/>
  <c r="F9" i="12"/>
  <c r="E9" i="12"/>
  <c r="D9" i="12"/>
  <c r="C9" i="12"/>
  <c r="C7" i="11"/>
  <c r="C79" i="10" s="1"/>
  <c r="Q86" i="10" s="1"/>
  <c r="C6" i="11"/>
  <c r="AH109" i="10"/>
  <c r="AG109" i="10"/>
  <c r="AF109" i="10"/>
  <c r="AE109" i="10"/>
  <c r="AD109" i="10"/>
  <c r="P109" i="10"/>
  <c r="O109" i="10"/>
  <c r="N109" i="10"/>
  <c r="M109" i="10"/>
  <c r="L109" i="10"/>
  <c r="K109" i="10"/>
  <c r="AH108" i="10"/>
  <c r="AG108" i="10"/>
  <c r="AF108" i="10"/>
  <c r="AE108" i="10"/>
  <c r="AD108" i="10"/>
  <c r="P108" i="10"/>
  <c r="O108" i="10"/>
  <c r="N108" i="10"/>
  <c r="M108" i="10"/>
  <c r="L108" i="10"/>
  <c r="K108" i="10"/>
  <c r="AH107" i="10"/>
  <c r="AG107" i="10"/>
  <c r="AF107" i="10"/>
  <c r="AE107" i="10"/>
  <c r="AD107" i="10"/>
  <c r="P107" i="10"/>
  <c r="O107" i="10"/>
  <c r="N107" i="10"/>
  <c r="M107" i="10"/>
  <c r="L107" i="10"/>
  <c r="K107" i="10"/>
  <c r="AH106" i="10"/>
  <c r="AG106" i="10"/>
  <c r="AF106" i="10"/>
  <c r="AE106" i="10"/>
  <c r="AD106" i="10"/>
  <c r="P106" i="10"/>
  <c r="O106" i="10"/>
  <c r="N106" i="10"/>
  <c r="M106" i="10"/>
  <c r="L106" i="10"/>
  <c r="K106" i="10"/>
  <c r="AH105" i="10"/>
  <c r="AG105" i="10"/>
  <c r="AF105" i="10"/>
  <c r="AE105" i="10"/>
  <c r="AD105" i="10"/>
  <c r="P105" i="10"/>
  <c r="O105" i="10"/>
  <c r="N105" i="10"/>
  <c r="M105" i="10"/>
  <c r="L105" i="10"/>
  <c r="K105" i="10"/>
  <c r="AH104" i="10"/>
  <c r="AG104" i="10"/>
  <c r="AF104" i="10"/>
  <c r="AE104" i="10"/>
  <c r="AD104" i="10"/>
  <c r="P104" i="10"/>
  <c r="O104" i="10"/>
  <c r="N104" i="10"/>
  <c r="M104" i="10"/>
  <c r="L104" i="10"/>
  <c r="K104" i="10"/>
  <c r="AH103" i="10"/>
  <c r="AG103" i="10"/>
  <c r="AF103" i="10"/>
  <c r="AE103" i="10"/>
  <c r="AD103" i="10"/>
  <c r="P103" i="10"/>
  <c r="O103" i="10"/>
  <c r="N103" i="10"/>
  <c r="M103" i="10"/>
  <c r="L103" i="10"/>
  <c r="K103" i="10"/>
  <c r="AH102" i="10"/>
  <c r="AG102" i="10"/>
  <c r="AF102" i="10"/>
  <c r="AE102" i="10"/>
  <c r="AD102" i="10"/>
  <c r="P102" i="10"/>
  <c r="O102" i="10"/>
  <c r="N102" i="10"/>
  <c r="M102" i="10"/>
  <c r="L102" i="10"/>
  <c r="K102" i="10"/>
  <c r="AH101" i="10"/>
  <c r="AG101" i="10"/>
  <c r="AF101" i="10"/>
  <c r="AE101" i="10"/>
  <c r="AD101" i="10"/>
  <c r="P101" i="10"/>
  <c r="O101" i="10"/>
  <c r="N101" i="10"/>
  <c r="M101" i="10"/>
  <c r="K101" i="10"/>
  <c r="AH100" i="10"/>
  <c r="AG100" i="10"/>
  <c r="AF100" i="10"/>
  <c r="AE100" i="10"/>
  <c r="AD100" i="10"/>
  <c r="P100" i="10"/>
  <c r="O100" i="10"/>
  <c r="N100" i="10"/>
  <c r="M100" i="10"/>
  <c r="L100" i="10"/>
  <c r="K100" i="10"/>
  <c r="R85" i="10"/>
  <c r="Q85" i="10"/>
  <c r="P85" i="10"/>
  <c r="O85" i="10"/>
  <c r="N85" i="10"/>
  <c r="M85" i="10"/>
  <c r="L85" i="10"/>
  <c r="K85" i="10"/>
  <c r="J85" i="10"/>
  <c r="I85" i="10"/>
  <c r="H85" i="10"/>
  <c r="G85" i="10"/>
  <c r="F85" i="10"/>
  <c r="E85" i="10"/>
  <c r="D85" i="10"/>
  <c r="I84" i="10"/>
  <c r="H84" i="10"/>
  <c r="G84" i="10"/>
  <c r="F84" i="10"/>
  <c r="E84" i="10"/>
  <c r="D84" i="10"/>
  <c r="R68" i="10"/>
  <c r="Q68" i="10"/>
  <c r="P68" i="10"/>
  <c r="O68" i="10"/>
  <c r="N68" i="10"/>
  <c r="M68" i="10"/>
  <c r="L68" i="10"/>
  <c r="K68" i="10"/>
  <c r="J68" i="10"/>
  <c r="I68" i="10"/>
  <c r="H68" i="10"/>
  <c r="G68" i="10"/>
  <c r="F68" i="10"/>
  <c r="E68" i="10"/>
  <c r="D68" i="10"/>
  <c r="I67" i="10"/>
  <c r="H67" i="10"/>
  <c r="G67" i="10"/>
  <c r="F67" i="10"/>
  <c r="E67" i="10"/>
  <c r="D67" i="10"/>
  <c r="C62" i="10"/>
  <c r="Q69" i="10" s="1"/>
  <c r="R51" i="10"/>
  <c r="Q51" i="10"/>
  <c r="P51" i="10"/>
  <c r="O51" i="10"/>
  <c r="N51" i="10"/>
  <c r="M51" i="10"/>
  <c r="L51" i="10"/>
  <c r="K51" i="10"/>
  <c r="J51" i="10"/>
  <c r="I51" i="10"/>
  <c r="H51" i="10"/>
  <c r="G51" i="10"/>
  <c r="F51" i="10"/>
  <c r="E51" i="10"/>
  <c r="D51" i="10"/>
  <c r="I50" i="10"/>
  <c r="H50" i="10"/>
  <c r="G50" i="10"/>
  <c r="F50" i="10"/>
  <c r="E50" i="10"/>
  <c r="D50" i="10"/>
  <c r="C45" i="10"/>
  <c r="Q52" i="10" s="1"/>
  <c r="R34" i="10"/>
  <c r="Q34" i="10"/>
  <c r="P34" i="10"/>
  <c r="O34" i="10"/>
  <c r="N34" i="10"/>
  <c r="M34" i="10"/>
  <c r="L34" i="10"/>
  <c r="K34" i="10"/>
  <c r="J34" i="10"/>
  <c r="I34" i="10"/>
  <c r="H34" i="10"/>
  <c r="G34" i="10"/>
  <c r="F34" i="10"/>
  <c r="E34" i="10"/>
  <c r="D34" i="10"/>
  <c r="C28" i="10"/>
  <c r="AG22" i="10"/>
  <c r="AF22" i="10"/>
  <c r="AE22" i="10"/>
  <c r="AD22" i="10"/>
  <c r="AC22" i="10"/>
  <c r="J15" i="10"/>
  <c r="H15" i="10"/>
  <c r="F11" i="10"/>
  <c r="E11" i="10"/>
  <c r="D11" i="10"/>
  <c r="C11" i="10"/>
  <c r="J13" i="10"/>
  <c r="H13" i="10"/>
  <c r="F9" i="10"/>
  <c r="E9" i="10"/>
  <c r="D9" i="10"/>
  <c r="C9" i="10"/>
  <c r="AH109" i="9"/>
  <c r="AG109" i="9"/>
  <c r="AF109" i="9"/>
  <c r="AE109" i="9"/>
  <c r="AD109" i="9"/>
  <c r="P109" i="9"/>
  <c r="O109" i="9"/>
  <c r="N109" i="9"/>
  <c r="M109" i="9"/>
  <c r="L109" i="9"/>
  <c r="K109" i="9"/>
  <c r="AH108" i="9"/>
  <c r="AG108" i="9"/>
  <c r="AF108" i="9"/>
  <c r="AE108" i="9"/>
  <c r="AD108" i="9"/>
  <c r="P108" i="9"/>
  <c r="O108" i="9"/>
  <c r="N108" i="9"/>
  <c r="M108" i="9"/>
  <c r="L108" i="9"/>
  <c r="K108" i="9"/>
  <c r="AH107" i="9"/>
  <c r="AG107" i="9"/>
  <c r="AF107" i="9"/>
  <c r="AE107" i="9"/>
  <c r="AD107" i="9"/>
  <c r="P107" i="9"/>
  <c r="O107" i="9"/>
  <c r="N107" i="9"/>
  <c r="M107" i="9"/>
  <c r="L107" i="9"/>
  <c r="K107" i="9"/>
  <c r="AH106" i="9"/>
  <c r="AG106" i="9"/>
  <c r="AF106" i="9"/>
  <c r="AE106" i="9"/>
  <c r="AD106" i="9"/>
  <c r="P106" i="9"/>
  <c r="O106" i="9"/>
  <c r="N106" i="9"/>
  <c r="M106" i="9"/>
  <c r="L106" i="9"/>
  <c r="K106" i="9"/>
  <c r="AH105" i="9"/>
  <c r="AG105" i="9"/>
  <c r="AF105" i="9"/>
  <c r="AE105" i="9"/>
  <c r="AD105" i="9"/>
  <c r="P105" i="9"/>
  <c r="O105" i="9"/>
  <c r="N105" i="9"/>
  <c r="M105" i="9"/>
  <c r="L105" i="9"/>
  <c r="K105" i="9"/>
  <c r="AH104" i="9"/>
  <c r="AG104" i="9"/>
  <c r="AF104" i="9"/>
  <c r="AE104" i="9"/>
  <c r="AD104" i="9"/>
  <c r="P104" i="9"/>
  <c r="O104" i="9"/>
  <c r="N104" i="9"/>
  <c r="M104" i="9"/>
  <c r="L104" i="9"/>
  <c r="K104" i="9"/>
  <c r="AH103" i="9"/>
  <c r="AG103" i="9"/>
  <c r="AF103" i="9"/>
  <c r="AE103" i="9"/>
  <c r="AD103" i="9"/>
  <c r="P103" i="9"/>
  <c r="O103" i="9"/>
  <c r="N103" i="9"/>
  <c r="M103" i="9"/>
  <c r="L103" i="9"/>
  <c r="K103" i="9"/>
  <c r="AH102" i="9"/>
  <c r="AG102" i="9"/>
  <c r="AF102" i="9"/>
  <c r="AE102" i="9"/>
  <c r="AD102" i="9"/>
  <c r="P102" i="9"/>
  <c r="O102" i="9"/>
  <c r="N102" i="9"/>
  <c r="M102" i="9"/>
  <c r="L102" i="9"/>
  <c r="AH101" i="9"/>
  <c r="AG101" i="9"/>
  <c r="AF101" i="9"/>
  <c r="AE101" i="9"/>
  <c r="AD101" i="9"/>
  <c r="P101" i="9"/>
  <c r="O101" i="9"/>
  <c r="N101" i="9"/>
  <c r="M101" i="9"/>
  <c r="L101" i="9"/>
  <c r="K101" i="9"/>
  <c r="AH100" i="9"/>
  <c r="AG100" i="9"/>
  <c r="AF100" i="9"/>
  <c r="AE100" i="9"/>
  <c r="AD100" i="9"/>
  <c r="P100" i="9"/>
  <c r="O100" i="9"/>
  <c r="N100" i="9"/>
  <c r="M100" i="9"/>
  <c r="L100" i="9"/>
  <c r="K100" i="9"/>
  <c r="R85" i="9"/>
  <c r="Q85" i="9"/>
  <c r="P85" i="9"/>
  <c r="O85" i="9"/>
  <c r="N85" i="9"/>
  <c r="M85" i="9"/>
  <c r="L85" i="9"/>
  <c r="K85" i="9"/>
  <c r="J85" i="9"/>
  <c r="I85" i="9"/>
  <c r="H85" i="9"/>
  <c r="G85" i="9"/>
  <c r="F85" i="9"/>
  <c r="E85" i="9"/>
  <c r="D85" i="9"/>
  <c r="I84" i="9"/>
  <c r="H84" i="9"/>
  <c r="G84" i="9"/>
  <c r="F84" i="9"/>
  <c r="E84" i="9"/>
  <c r="D84" i="9"/>
  <c r="R68" i="9"/>
  <c r="Q68" i="9"/>
  <c r="P68" i="9"/>
  <c r="O68" i="9"/>
  <c r="N68" i="9"/>
  <c r="M68" i="9"/>
  <c r="L68" i="9"/>
  <c r="K68" i="9"/>
  <c r="J68" i="9"/>
  <c r="I68" i="9"/>
  <c r="H68" i="9"/>
  <c r="G68" i="9"/>
  <c r="F68" i="9"/>
  <c r="E68" i="9"/>
  <c r="D68" i="9"/>
  <c r="I67" i="9"/>
  <c r="H67" i="9"/>
  <c r="G67" i="9"/>
  <c r="F67" i="9"/>
  <c r="E67" i="9"/>
  <c r="D67" i="9"/>
  <c r="C62" i="9"/>
  <c r="N69" i="9" s="1"/>
  <c r="R51" i="9"/>
  <c r="Q51" i="9"/>
  <c r="P51" i="9"/>
  <c r="O51" i="9"/>
  <c r="N51" i="9"/>
  <c r="M51" i="9"/>
  <c r="L51" i="9"/>
  <c r="K51" i="9"/>
  <c r="J51" i="9"/>
  <c r="I51" i="9"/>
  <c r="H51" i="9"/>
  <c r="G51" i="9"/>
  <c r="F51" i="9"/>
  <c r="E51" i="9"/>
  <c r="D51" i="9"/>
  <c r="I50" i="9"/>
  <c r="H50" i="9"/>
  <c r="G50" i="9"/>
  <c r="F50" i="9"/>
  <c r="E50" i="9"/>
  <c r="D50" i="9"/>
  <c r="C45" i="9"/>
  <c r="Q52" i="9" s="1"/>
  <c r="R34" i="9"/>
  <c r="Q34" i="9"/>
  <c r="P34" i="9"/>
  <c r="O34" i="9"/>
  <c r="N34" i="9"/>
  <c r="M34" i="9"/>
  <c r="L34" i="9"/>
  <c r="K34" i="9"/>
  <c r="J34" i="9"/>
  <c r="I34" i="9"/>
  <c r="H34" i="9"/>
  <c r="G34" i="9"/>
  <c r="F34" i="9"/>
  <c r="E34" i="9"/>
  <c r="D34" i="9"/>
  <c r="I33" i="9"/>
  <c r="H33" i="9"/>
  <c r="G33" i="9"/>
  <c r="F33" i="9"/>
  <c r="E33" i="9"/>
  <c r="D33" i="9"/>
  <c r="C28" i="9"/>
  <c r="AG22" i="9"/>
  <c r="AF22" i="9"/>
  <c r="AE22" i="9"/>
  <c r="AD22" i="9"/>
  <c r="AC22" i="9"/>
  <c r="J15" i="9"/>
  <c r="I11" i="9"/>
  <c r="H11" i="9"/>
  <c r="H15" i="9" s="1"/>
  <c r="G11" i="9"/>
  <c r="F11" i="9"/>
  <c r="E11" i="9"/>
  <c r="D11" i="9"/>
  <c r="C11" i="9"/>
  <c r="J13" i="9"/>
  <c r="I9" i="9"/>
  <c r="H9" i="9"/>
  <c r="H13" i="9" s="1"/>
  <c r="G9" i="9"/>
  <c r="F9" i="9"/>
  <c r="E9" i="9"/>
  <c r="D9" i="9"/>
  <c r="C9" i="9"/>
  <c r="C7" i="8"/>
  <c r="C79" i="9" s="1"/>
  <c r="P86" i="9" s="1"/>
  <c r="C6" i="8"/>
  <c r="AD12" i="7"/>
  <c r="O12" i="7"/>
  <c r="K12" i="7"/>
  <c r="C7" i="7"/>
  <c r="C6" i="7"/>
  <c r="AH109" i="6"/>
  <c r="AG109" i="6"/>
  <c r="AF109" i="6"/>
  <c r="AE109" i="6"/>
  <c r="AD109" i="6"/>
  <c r="P109" i="6"/>
  <c r="O109" i="6"/>
  <c r="N109" i="6"/>
  <c r="M109" i="6"/>
  <c r="L109" i="6"/>
  <c r="K109" i="6"/>
  <c r="AH108" i="6"/>
  <c r="AG108" i="6"/>
  <c r="AF108" i="6"/>
  <c r="AE108" i="6"/>
  <c r="AD108" i="6"/>
  <c r="P108" i="6"/>
  <c r="O108" i="6"/>
  <c r="N108" i="6"/>
  <c r="M108" i="6"/>
  <c r="L108" i="6"/>
  <c r="K108" i="6"/>
  <c r="AH107" i="6"/>
  <c r="AG107" i="6"/>
  <c r="AF107" i="6"/>
  <c r="AE107" i="6"/>
  <c r="AD107" i="6"/>
  <c r="P107" i="6"/>
  <c r="O107" i="6"/>
  <c r="N107" i="6"/>
  <c r="M107" i="6"/>
  <c r="L107" i="6"/>
  <c r="K107" i="6"/>
  <c r="AH106" i="6"/>
  <c r="AG106" i="6"/>
  <c r="AF106" i="6"/>
  <c r="AE106" i="6"/>
  <c r="AD106" i="6"/>
  <c r="P106" i="6"/>
  <c r="O106" i="6"/>
  <c r="N106" i="6"/>
  <c r="M106" i="6"/>
  <c r="L106" i="6"/>
  <c r="K106" i="6"/>
  <c r="AH105" i="6"/>
  <c r="AG105" i="6"/>
  <c r="AF105" i="6"/>
  <c r="AE105" i="6"/>
  <c r="AD105" i="6"/>
  <c r="P105" i="6"/>
  <c r="O105" i="6"/>
  <c r="N105" i="6"/>
  <c r="M105" i="6"/>
  <c r="L105" i="6"/>
  <c r="K105" i="6"/>
  <c r="AH104" i="6"/>
  <c r="AG104" i="6"/>
  <c r="AF104" i="6"/>
  <c r="AE104" i="6"/>
  <c r="AD104" i="6"/>
  <c r="P104" i="6"/>
  <c r="O104" i="6"/>
  <c r="N104" i="6"/>
  <c r="M104" i="6"/>
  <c r="L104" i="6"/>
  <c r="K104" i="6"/>
  <c r="AH103" i="6"/>
  <c r="AG103" i="6"/>
  <c r="AF103" i="6"/>
  <c r="AE103" i="6"/>
  <c r="AD103" i="6"/>
  <c r="P103" i="6"/>
  <c r="O103" i="6"/>
  <c r="N103" i="6"/>
  <c r="M103" i="6"/>
  <c r="L103" i="6"/>
  <c r="K103" i="6"/>
  <c r="AH102" i="6"/>
  <c r="AG102" i="6"/>
  <c r="AF102" i="6"/>
  <c r="AE102" i="6"/>
  <c r="AD102" i="6"/>
  <c r="P102" i="6"/>
  <c r="O102" i="6"/>
  <c r="N102" i="6"/>
  <c r="M102" i="6"/>
  <c r="L102" i="6"/>
  <c r="K102" i="6"/>
  <c r="AH101" i="6"/>
  <c r="AG101" i="6"/>
  <c r="AF101" i="6"/>
  <c r="AE101" i="6"/>
  <c r="AD101" i="6"/>
  <c r="P101" i="6"/>
  <c r="O101" i="6"/>
  <c r="N101" i="6"/>
  <c r="M101" i="6"/>
  <c r="L101" i="6"/>
  <c r="AH100" i="6"/>
  <c r="AG100" i="6"/>
  <c r="AF100" i="6"/>
  <c r="AE100" i="6"/>
  <c r="AD100" i="6"/>
  <c r="P100" i="6"/>
  <c r="O100" i="6"/>
  <c r="N100" i="6"/>
  <c r="M100" i="6"/>
  <c r="L100" i="6"/>
  <c r="R85" i="6"/>
  <c r="Q85" i="6"/>
  <c r="P85" i="6"/>
  <c r="O85" i="6"/>
  <c r="N85" i="6"/>
  <c r="M85" i="6"/>
  <c r="L85" i="6"/>
  <c r="K85" i="6"/>
  <c r="J85" i="6"/>
  <c r="I85" i="6"/>
  <c r="H85" i="6"/>
  <c r="G85" i="6"/>
  <c r="F85" i="6"/>
  <c r="E85" i="6"/>
  <c r="D85" i="6"/>
  <c r="I84" i="6"/>
  <c r="H84" i="6"/>
  <c r="G84" i="6"/>
  <c r="F84" i="6"/>
  <c r="E84" i="6"/>
  <c r="D84" i="6"/>
  <c r="R68" i="6"/>
  <c r="Q68" i="6"/>
  <c r="P68" i="6"/>
  <c r="O68" i="6"/>
  <c r="N68" i="6"/>
  <c r="M68" i="6"/>
  <c r="L68" i="6"/>
  <c r="K68" i="6"/>
  <c r="J68" i="6"/>
  <c r="I68" i="6"/>
  <c r="H68" i="6"/>
  <c r="G68" i="6"/>
  <c r="F68" i="6"/>
  <c r="E68" i="6"/>
  <c r="D68" i="6"/>
  <c r="I67" i="6"/>
  <c r="H67" i="6"/>
  <c r="G67" i="6"/>
  <c r="F67" i="6"/>
  <c r="E67" i="6"/>
  <c r="D67" i="6"/>
  <c r="C62" i="6"/>
  <c r="R69" i="6" s="1"/>
  <c r="R51" i="6"/>
  <c r="Q51" i="6"/>
  <c r="P51" i="6"/>
  <c r="O51" i="6"/>
  <c r="N51" i="6"/>
  <c r="M51" i="6"/>
  <c r="L51" i="6"/>
  <c r="K51" i="6"/>
  <c r="J51" i="6"/>
  <c r="I51" i="6"/>
  <c r="H51" i="6"/>
  <c r="G51" i="6"/>
  <c r="F51" i="6"/>
  <c r="E51" i="6"/>
  <c r="D51" i="6"/>
  <c r="I50" i="6"/>
  <c r="H50" i="6"/>
  <c r="G50" i="6"/>
  <c r="F50" i="6"/>
  <c r="E50" i="6"/>
  <c r="D50" i="6"/>
  <c r="C45" i="6"/>
  <c r="R34" i="6"/>
  <c r="Q34" i="6"/>
  <c r="P34" i="6"/>
  <c r="O34" i="6"/>
  <c r="N34" i="6"/>
  <c r="M34" i="6"/>
  <c r="L34" i="6"/>
  <c r="K34" i="6"/>
  <c r="J34" i="6"/>
  <c r="I34" i="6"/>
  <c r="H34" i="6"/>
  <c r="G34" i="6"/>
  <c r="F34" i="6"/>
  <c r="E34" i="6"/>
  <c r="D34" i="6"/>
  <c r="I33" i="6"/>
  <c r="H33" i="6"/>
  <c r="G33" i="6"/>
  <c r="F33" i="6"/>
  <c r="E33" i="6"/>
  <c r="D33" i="6"/>
  <c r="C28" i="6"/>
  <c r="Q35" i="6" s="1"/>
  <c r="AG22" i="6"/>
  <c r="AF22" i="6"/>
  <c r="AE22" i="6"/>
  <c r="AD22" i="6"/>
  <c r="L11" i="6"/>
  <c r="K11" i="6"/>
  <c r="J11" i="6"/>
  <c r="J15" i="6" s="1"/>
  <c r="I11" i="6"/>
  <c r="H11" i="6"/>
  <c r="H15" i="6" s="1"/>
  <c r="G11" i="6"/>
  <c r="F11" i="6"/>
  <c r="E11" i="6"/>
  <c r="D11" i="6"/>
  <c r="C11" i="6"/>
  <c r="L9" i="6"/>
  <c r="K9" i="6"/>
  <c r="J9" i="6"/>
  <c r="J13" i="6" s="1"/>
  <c r="I9" i="6"/>
  <c r="H9" i="6"/>
  <c r="H13" i="6" s="1"/>
  <c r="G9" i="6"/>
  <c r="F9" i="6"/>
  <c r="E9" i="6"/>
  <c r="D9" i="6"/>
  <c r="C9" i="6"/>
  <c r="E117" i="3"/>
  <c r="G117" i="3" s="1"/>
  <c r="O38" i="3"/>
  <c r="N38" i="3"/>
  <c r="M38" i="3"/>
  <c r="L38" i="3"/>
  <c r="K38" i="3"/>
  <c r="J38" i="3"/>
  <c r="I38" i="3"/>
  <c r="H38" i="3"/>
  <c r="G38" i="3"/>
  <c r="E38" i="3"/>
  <c r="O33" i="3"/>
  <c r="N33" i="3"/>
  <c r="M33" i="3"/>
  <c r="L33" i="3"/>
  <c r="K33" i="3"/>
  <c r="J33" i="3"/>
  <c r="I33" i="3"/>
  <c r="H33" i="3"/>
  <c r="G33" i="3"/>
  <c r="E33" i="3"/>
  <c r="E14" i="3"/>
  <c r="E13" i="3"/>
  <c r="E12" i="3"/>
  <c r="E11" i="3"/>
  <c r="E10" i="3"/>
  <c r="E9" i="3"/>
  <c r="E8" i="3"/>
  <c r="Q35" i="10" l="1"/>
  <c r="Q36" i="10" s="1"/>
  <c r="AD12" i="11"/>
  <c r="S67" i="9"/>
  <c r="F40" i="3"/>
  <c r="F43" i="3" s="1"/>
  <c r="F46" i="3" s="1"/>
  <c r="AA84" i="13"/>
  <c r="AA344" i="11"/>
  <c r="AA384" i="11"/>
  <c r="AA50" i="8"/>
  <c r="AA70" i="8"/>
  <c r="AA230" i="8"/>
  <c r="AA250" i="8"/>
  <c r="AA270" i="8"/>
  <c r="AA290" i="8"/>
  <c r="AA36" i="13"/>
  <c r="AA56" i="13"/>
  <c r="AA76" i="13"/>
  <c r="AA96" i="13"/>
  <c r="AA116" i="13"/>
  <c r="AA256" i="13"/>
  <c r="AA276" i="13"/>
  <c r="AA296" i="13"/>
  <c r="AA316" i="13"/>
  <c r="AA336" i="13"/>
  <c r="AA356" i="13"/>
  <c r="AA376" i="13"/>
  <c r="AA456" i="13"/>
  <c r="AA476" i="13"/>
  <c r="AA496" i="13"/>
  <c r="AA29" i="13"/>
  <c r="AA49" i="13"/>
  <c r="AA36" i="8"/>
  <c r="AA56" i="8"/>
  <c r="AA76" i="8"/>
  <c r="AA96" i="8"/>
  <c r="AA156" i="8"/>
  <c r="AA156" i="11"/>
  <c r="AA236" i="11"/>
  <c r="AA66" i="13"/>
  <c r="AA71" i="13"/>
  <c r="AA111" i="13"/>
  <c r="AA151" i="13"/>
  <c r="AA211" i="13"/>
  <c r="AA311" i="13"/>
  <c r="AA351" i="13"/>
  <c r="AA371" i="13"/>
  <c r="AA391" i="13"/>
  <c r="AA411" i="13"/>
  <c r="AA491" i="13"/>
  <c r="AA444" i="11"/>
  <c r="AA170" i="13"/>
  <c r="AA270" i="13"/>
  <c r="AA330" i="13"/>
  <c r="AA43" i="13"/>
  <c r="AA143" i="13"/>
  <c r="AA163" i="13"/>
  <c r="AA263" i="13"/>
  <c r="AA303" i="13"/>
  <c r="AA343" i="13"/>
  <c r="AA463" i="13"/>
  <c r="AA503" i="13"/>
  <c r="AA498" i="13"/>
  <c r="AA506" i="13"/>
  <c r="AA470" i="13"/>
  <c r="AA510" i="13"/>
  <c r="AA511" i="13"/>
  <c r="AA405" i="13"/>
  <c r="AA486" i="13"/>
  <c r="AA137" i="11"/>
  <c r="AA277" i="11"/>
  <c r="AA297" i="11"/>
  <c r="AA317" i="11"/>
  <c r="AA29" i="8"/>
  <c r="AA49" i="8"/>
  <c r="AA189" i="8"/>
  <c r="AA449" i="8"/>
  <c r="AA469" i="8"/>
  <c r="AA489" i="8"/>
  <c r="AA509" i="8"/>
  <c r="AA69" i="13"/>
  <c r="AA89" i="13"/>
  <c r="AA129" i="13"/>
  <c r="AA149" i="13"/>
  <c r="AA249" i="13"/>
  <c r="AA309" i="13"/>
  <c r="AA349" i="13"/>
  <c r="AA449" i="13"/>
  <c r="AA508" i="13"/>
  <c r="AA34" i="13"/>
  <c r="AA201" i="13"/>
  <c r="AA261" i="13"/>
  <c r="AA301" i="13"/>
  <c r="AA321" i="13"/>
  <c r="AA341" i="13"/>
  <c r="AA382" i="13"/>
  <c r="AA401" i="13"/>
  <c r="AA421" i="13"/>
  <c r="AA441" i="13"/>
  <c r="AA94" i="11"/>
  <c r="AA354" i="11"/>
  <c r="AA374" i="11"/>
  <c r="AA394" i="11"/>
  <c r="AA414" i="11"/>
  <c r="AA454" i="11"/>
  <c r="AA494" i="11"/>
  <c r="AA119" i="13"/>
  <c r="AA139" i="13"/>
  <c r="AA159" i="13"/>
  <c r="AA179" i="13"/>
  <c r="AA199" i="13"/>
  <c r="AA259" i="13"/>
  <c r="AA359" i="13"/>
  <c r="AA399" i="13"/>
  <c r="AA459" i="13"/>
  <c r="AA73" i="8"/>
  <c r="AA86" i="8"/>
  <c r="AA93" i="8"/>
  <c r="AA106" i="8"/>
  <c r="AA118" i="8"/>
  <c r="AA138" i="8"/>
  <c r="AA258" i="8"/>
  <c r="AA278" i="8"/>
  <c r="AA298" i="8"/>
  <c r="AA318" i="8"/>
  <c r="AA338" i="8"/>
  <c r="AA18" i="11"/>
  <c r="AA73" i="13"/>
  <c r="AA51" i="11"/>
  <c r="AA118" i="11"/>
  <c r="AA138" i="11"/>
  <c r="AA158" i="11"/>
  <c r="AA178" i="11"/>
  <c r="AA99" i="13"/>
  <c r="AA352" i="13"/>
  <c r="AA64" i="11"/>
  <c r="AA171" i="11"/>
  <c r="AA93" i="13"/>
  <c r="AA118" i="13"/>
  <c r="AA138" i="13"/>
  <c r="AA218" i="13"/>
  <c r="AA238" i="13"/>
  <c r="AA318" i="13"/>
  <c r="AA338" i="13"/>
  <c r="AA378" i="13"/>
  <c r="AA418" i="13"/>
  <c r="AA438" i="13"/>
  <c r="AA83" i="8"/>
  <c r="AA250" i="11"/>
  <c r="AA251" i="11"/>
  <c r="AA270" i="11"/>
  <c r="AA330" i="11"/>
  <c r="AA44" i="13"/>
  <c r="AA97" i="13"/>
  <c r="AA137" i="13"/>
  <c r="AA197" i="13"/>
  <c r="AA297" i="13"/>
  <c r="AA337" i="13"/>
  <c r="AA397" i="13"/>
  <c r="AA477" i="13"/>
  <c r="AA484" i="13"/>
  <c r="AA251" i="13"/>
  <c r="AA451" i="13"/>
  <c r="AA276" i="11"/>
  <c r="AA223" i="13"/>
  <c r="AA243" i="13"/>
  <c r="AA443" i="13"/>
  <c r="AA322" i="8"/>
  <c r="AA388" i="11"/>
  <c r="AA422" i="11"/>
  <c r="AA448" i="11"/>
  <c r="AA28" i="13"/>
  <c r="AA216" i="13"/>
  <c r="AA262" i="13"/>
  <c r="AA422" i="13"/>
  <c r="AA462" i="13"/>
  <c r="AA14" i="11"/>
  <c r="AA34" i="11"/>
  <c r="AA381" i="11"/>
  <c r="AA21" i="13"/>
  <c r="AA228" i="13"/>
  <c r="AA268" i="13"/>
  <c r="AA288" i="13"/>
  <c r="AA328" i="13"/>
  <c r="AA416" i="13"/>
  <c r="AA428" i="13"/>
  <c r="AA468" i="13"/>
  <c r="AA299" i="13"/>
  <c r="AA367" i="11"/>
  <c r="AA81" i="13"/>
  <c r="AA101" i="13"/>
  <c r="AA181" i="13"/>
  <c r="AA501" i="13"/>
  <c r="AA304" i="11"/>
  <c r="AA25" i="13"/>
  <c r="AA51" i="13"/>
  <c r="AA200" i="11"/>
  <c r="AA320" i="11"/>
  <c r="AA135" i="13"/>
  <c r="AA155" i="13"/>
  <c r="AA187" i="13"/>
  <c r="AA247" i="13"/>
  <c r="AA447" i="13"/>
  <c r="AA164" i="13"/>
  <c r="AA213" i="11"/>
  <c r="AA253" i="11"/>
  <c r="AA493" i="11"/>
  <c r="AA180" i="13"/>
  <c r="AA220" i="13"/>
  <c r="AA420" i="13"/>
  <c r="AA480" i="13"/>
  <c r="AA481" i="13"/>
  <c r="AA487" i="13"/>
  <c r="AA154" i="11"/>
  <c r="AA186" i="11"/>
  <c r="AA206" i="11"/>
  <c r="AA246" i="11"/>
  <c r="AA306" i="11"/>
  <c r="AA346" i="11"/>
  <c r="AA366" i="11"/>
  <c r="AA486" i="11"/>
  <c r="AA46" i="13"/>
  <c r="AA153" i="13"/>
  <c r="AA193" i="13"/>
  <c r="AA213" i="13"/>
  <c r="AA293" i="13"/>
  <c r="AA353" i="13"/>
  <c r="AA393" i="13"/>
  <c r="AA413" i="13"/>
  <c r="AA291" i="13"/>
  <c r="AA116" i="11"/>
  <c r="AA16" i="13"/>
  <c r="AA114" i="11"/>
  <c r="AA359" i="11"/>
  <c r="AA19" i="13"/>
  <c r="AA39" i="13"/>
  <c r="AA126" i="13"/>
  <c r="AA141" i="13"/>
  <c r="AA146" i="13"/>
  <c r="AA166" i="13"/>
  <c r="AA186" i="13"/>
  <c r="AA206" i="13"/>
  <c r="AA266" i="13"/>
  <c r="AA286" i="13"/>
  <c r="AA366" i="13"/>
  <c r="AA386" i="13"/>
  <c r="AA406" i="13"/>
  <c r="AA426" i="13"/>
  <c r="AA466" i="13"/>
  <c r="AA246" i="8"/>
  <c r="AA299" i="8"/>
  <c r="AA319" i="8"/>
  <c r="AA339" i="8"/>
  <c r="AA359" i="8"/>
  <c r="AA446" i="8"/>
  <c r="AA221" i="11"/>
  <c r="AA248" i="11"/>
  <c r="AA389" i="11"/>
  <c r="AA52" i="13"/>
  <c r="AA114" i="13"/>
  <c r="AA244" i="13"/>
  <c r="AA271" i="13"/>
  <c r="AA326" i="13"/>
  <c r="AA409" i="13"/>
  <c r="AA436" i="13"/>
  <c r="AA444" i="13"/>
  <c r="AA471" i="13"/>
  <c r="AA478" i="13"/>
  <c r="AA499" i="13"/>
  <c r="AA206" i="8"/>
  <c r="AA406" i="8"/>
  <c r="AA174" i="11"/>
  <c r="AA194" i="11"/>
  <c r="AA214" i="11"/>
  <c r="AA234" i="11"/>
  <c r="AA268" i="11"/>
  <c r="AA376" i="11"/>
  <c r="AA476" i="11"/>
  <c r="AA30" i="13"/>
  <c r="AA37" i="13"/>
  <c r="AA72" i="13"/>
  <c r="AA113" i="13"/>
  <c r="AA120" i="13"/>
  <c r="AA147" i="13"/>
  <c r="AA161" i="13"/>
  <c r="AA168" i="13"/>
  <c r="AA183" i="13"/>
  <c r="AA188" i="13"/>
  <c r="AA209" i="13"/>
  <c r="AA236" i="13"/>
  <c r="AA265" i="13"/>
  <c r="AA292" i="13"/>
  <c r="AA319" i="13"/>
  <c r="AA334" i="13"/>
  <c r="AA339" i="13"/>
  <c r="AA355" i="13"/>
  <c r="AA381" i="13"/>
  <c r="AA424" i="13"/>
  <c r="AA429" i="13"/>
  <c r="AA273" i="11"/>
  <c r="AA187" i="11"/>
  <c r="AA207" i="11"/>
  <c r="AA456" i="11"/>
  <c r="AA45" i="13"/>
  <c r="AA78" i="13"/>
  <c r="AA106" i="13"/>
  <c r="AA182" i="13"/>
  <c r="AA224" i="13"/>
  <c r="AA229" i="13"/>
  <c r="AA264" i="13"/>
  <c r="AA285" i="13"/>
  <c r="AA312" i="13"/>
  <c r="AA346" i="13"/>
  <c r="AA354" i="13"/>
  <c r="AA375" i="13"/>
  <c r="AA387" i="13"/>
  <c r="AA395" i="13"/>
  <c r="AA402" i="13"/>
  <c r="AA423" i="13"/>
  <c r="AA464" i="13"/>
  <c r="AA492" i="13"/>
  <c r="AA23" i="13"/>
  <c r="AA64" i="13"/>
  <c r="AA112" i="13"/>
  <c r="AA195" i="13"/>
  <c r="AA332" i="13"/>
  <c r="AA394" i="13"/>
  <c r="AA435" i="13"/>
  <c r="AA77" i="8"/>
  <c r="AA97" i="8"/>
  <c r="AA257" i="8"/>
  <c r="AA277" i="8"/>
  <c r="AA297" i="8"/>
  <c r="AA146" i="11"/>
  <c r="AA360" i="11"/>
  <c r="AA387" i="11"/>
  <c r="AA407" i="11"/>
  <c r="AA435" i="11"/>
  <c r="AA508" i="11"/>
  <c r="AA22" i="13"/>
  <c r="AA63" i="13"/>
  <c r="AA70" i="13"/>
  <c r="AA85" i="13"/>
  <c r="AA194" i="13"/>
  <c r="AA221" i="13"/>
  <c r="AA242" i="13"/>
  <c r="AA269" i="13"/>
  <c r="AA284" i="13"/>
  <c r="AA289" i="13"/>
  <c r="AA305" i="13"/>
  <c r="AA331" i="13"/>
  <c r="AA374" i="13"/>
  <c r="AA379" i="13"/>
  <c r="AA442" i="13"/>
  <c r="AA469" i="13"/>
  <c r="AA497" i="13"/>
  <c r="AA255" i="11"/>
  <c r="AA166" i="11"/>
  <c r="AA334" i="11"/>
  <c r="AA434" i="11"/>
  <c r="AA133" i="13"/>
  <c r="AA215" i="13"/>
  <c r="AA304" i="13"/>
  <c r="AA325" i="13"/>
  <c r="AA373" i="13"/>
  <c r="AA414" i="13"/>
  <c r="AA504" i="13"/>
  <c r="AA92" i="11"/>
  <c r="AA104" i="11"/>
  <c r="AA151" i="11"/>
  <c r="AA233" i="11"/>
  <c r="AA333" i="11"/>
  <c r="AA132" i="13"/>
  <c r="AA174" i="13"/>
  <c r="AA214" i="13"/>
  <c r="AA235" i="13"/>
  <c r="AA372" i="13"/>
  <c r="AA483" i="13"/>
  <c r="AA105" i="11"/>
  <c r="AA226" i="11"/>
  <c r="AA326" i="11"/>
  <c r="AA495" i="11"/>
  <c r="AA15" i="13"/>
  <c r="AA42" i="13"/>
  <c r="AA91" i="13"/>
  <c r="AA105" i="13"/>
  <c r="AA131" i="13"/>
  <c r="AA152" i="13"/>
  <c r="AA173" i="13"/>
  <c r="AA283" i="13"/>
  <c r="AA345" i="13"/>
  <c r="AA455" i="13"/>
  <c r="AA461" i="13"/>
  <c r="AA202" i="13"/>
  <c r="AA24" i="13"/>
  <c r="AA65" i="13"/>
  <c r="AA92" i="13"/>
  <c r="AA154" i="13"/>
  <c r="AA44" i="11"/>
  <c r="AA76" i="11"/>
  <c r="AA131" i="11"/>
  <c r="AA150" i="11"/>
  <c r="AA164" i="11"/>
  <c r="AA293" i="11"/>
  <c r="AA338" i="11"/>
  <c r="AA479" i="11"/>
  <c r="AA13" i="13"/>
  <c r="AA20" i="13"/>
  <c r="AA35" i="13"/>
  <c r="AA103" i="13"/>
  <c r="AA130" i="13"/>
  <c r="AA145" i="13"/>
  <c r="AA178" i="13"/>
  <c r="AA226" i="13"/>
  <c r="AA241" i="13"/>
  <c r="AA255" i="13"/>
  <c r="AA281" i="13"/>
  <c r="AA324" i="13"/>
  <c r="AA329" i="13"/>
  <c r="AA365" i="13"/>
  <c r="AA392" i="13"/>
  <c r="AA419" i="13"/>
  <c r="AA434" i="13"/>
  <c r="AA439" i="13"/>
  <c r="AA509" i="13"/>
  <c r="AA43" i="11"/>
  <c r="AA69" i="11"/>
  <c r="AA96" i="11"/>
  <c r="AA157" i="11"/>
  <c r="AA225" i="11"/>
  <c r="AA286" i="11"/>
  <c r="AA311" i="11"/>
  <c r="AA358" i="11"/>
  <c r="AA413" i="11"/>
  <c r="AA433" i="11"/>
  <c r="AA47" i="13"/>
  <c r="AA61" i="13"/>
  <c r="AA68" i="13"/>
  <c r="AA83" i="13"/>
  <c r="AA144" i="13"/>
  <c r="AA171" i="13"/>
  <c r="AA192" i="13"/>
  <c r="AA219" i="13"/>
  <c r="AA234" i="13"/>
  <c r="AA239" i="13"/>
  <c r="AA246" i="13"/>
  <c r="AA254" i="13"/>
  <c r="AA275" i="13"/>
  <c r="AA287" i="13"/>
  <c r="AA302" i="13"/>
  <c r="AA323" i="13"/>
  <c r="AA364" i="13"/>
  <c r="AA412" i="13"/>
  <c r="AA446" i="13"/>
  <c r="AA454" i="13"/>
  <c r="AA467" i="13"/>
  <c r="AA488" i="13"/>
  <c r="AA502" i="13"/>
  <c r="AA104" i="13"/>
  <c r="AA125" i="13"/>
  <c r="AA172" i="13"/>
  <c r="AA344" i="13"/>
  <c r="AA36" i="11"/>
  <c r="AA48" i="11"/>
  <c r="AA124" i="11"/>
  <c r="AA136" i="11"/>
  <c r="AA211" i="11"/>
  <c r="AA264" i="11"/>
  <c r="AA284" i="11"/>
  <c r="AA324" i="11"/>
  <c r="AA406" i="11"/>
  <c r="AA426" i="11"/>
  <c r="AA473" i="11"/>
  <c r="AA506" i="11"/>
  <c r="AA26" i="13"/>
  <c r="AA82" i="13"/>
  <c r="AA88" i="13"/>
  <c r="AA109" i="13"/>
  <c r="AA136" i="13"/>
  <c r="AA165" i="13"/>
  <c r="AA212" i="13"/>
  <c r="AA253" i="13"/>
  <c r="AA280" i="13"/>
  <c r="AA322" i="13"/>
  <c r="AA363" i="13"/>
  <c r="AA370" i="13"/>
  <c r="AA453" i="13"/>
  <c r="AA482" i="13"/>
  <c r="AA495" i="13"/>
  <c r="AA66" i="8"/>
  <c r="AA333" i="13"/>
  <c r="AA173" i="11"/>
  <c r="AA254" i="11"/>
  <c r="AA316" i="8"/>
  <c r="AA356" i="8"/>
  <c r="AA41" i="13"/>
  <c r="AA55" i="13"/>
  <c r="AA124" i="13"/>
  <c r="AA185" i="13"/>
  <c r="AA295" i="13"/>
  <c r="AA433" i="13"/>
  <c r="AA204" i="11"/>
  <c r="AA12" i="13"/>
  <c r="AA54" i="13"/>
  <c r="AA75" i="13"/>
  <c r="AA102" i="13"/>
  <c r="AA123" i="13"/>
  <c r="AA233" i="13"/>
  <c r="AA294" i="13"/>
  <c r="AA425" i="13"/>
  <c r="AA432" i="13"/>
  <c r="AA93" i="11"/>
  <c r="AA505" i="13"/>
  <c r="AA144" i="11"/>
  <c r="AA62" i="13"/>
  <c r="AA282" i="13"/>
  <c r="AA385" i="13"/>
  <c r="AA475" i="13"/>
  <c r="AA27" i="11"/>
  <c r="AA47" i="11"/>
  <c r="AA54" i="11"/>
  <c r="AA102" i="11"/>
  <c r="AA224" i="11"/>
  <c r="AA229" i="11"/>
  <c r="AA412" i="11"/>
  <c r="AA417" i="11"/>
  <c r="AA425" i="11"/>
  <c r="AA464" i="11"/>
  <c r="AA53" i="13"/>
  <c r="AA80" i="13"/>
  <c r="AA87" i="13"/>
  <c r="AA122" i="13"/>
  <c r="AA156" i="13"/>
  <c r="AA232" i="13"/>
  <c r="AA274" i="13"/>
  <c r="AA279" i="13"/>
  <c r="AA315" i="13"/>
  <c r="AA342" i="13"/>
  <c r="AA369" i="13"/>
  <c r="AA384" i="13"/>
  <c r="AA389" i="13"/>
  <c r="AA431" i="13"/>
  <c r="AA474" i="13"/>
  <c r="AA494" i="13"/>
  <c r="AA66" i="11"/>
  <c r="AA322" i="11"/>
  <c r="AA134" i="13"/>
  <c r="AA415" i="13"/>
  <c r="AA274" i="11"/>
  <c r="AA321" i="11"/>
  <c r="AA40" i="11"/>
  <c r="AA74" i="11"/>
  <c r="AA142" i="11"/>
  <c r="AA216" i="11"/>
  <c r="AA256" i="11"/>
  <c r="AA316" i="11"/>
  <c r="AA410" i="11"/>
  <c r="AA411" i="11"/>
  <c r="AA430" i="11"/>
  <c r="AA450" i="11"/>
  <c r="AA451" i="11"/>
  <c r="AA477" i="11"/>
  <c r="AA484" i="11"/>
  <c r="AA511" i="11"/>
  <c r="AA18" i="13"/>
  <c r="AA33" i="13"/>
  <c r="AA95" i="13"/>
  <c r="AA128" i="13"/>
  <c r="AA176" i="13"/>
  <c r="AA191" i="13"/>
  <c r="AA205" i="13"/>
  <c r="AA231" i="13"/>
  <c r="AA252" i="13"/>
  <c r="AA273" i="13"/>
  <c r="AA314" i="13"/>
  <c r="AA335" i="13"/>
  <c r="AA362" i="13"/>
  <c r="AA396" i="13"/>
  <c r="AA404" i="13"/>
  <c r="AA437" i="13"/>
  <c r="AA445" i="13"/>
  <c r="AA452" i="13"/>
  <c r="AA473" i="13"/>
  <c r="AA479" i="13"/>
  <c r="AA493" i="13"/>
  <c r="AA507" i="13"/>
  <c r="AA33" i="8"/>
  <c r="AA67" i="11"/>
  <c r="AA203" i="11"/>
  <c r="AA296" i="11"/>
  <c r="AA404" i="11"/>
  <c r="AA504" i="11"/>
  <c r="AA32" i="13"/>
  <c r="AA38" i="13"/>
  <c r="AA59" i="13"/>
  <c r="AA94" i="13"/>
  <c r="AA121" i="13"/>
  <c r="AA142" i="13"/>
  <c r="AA169" i="13"/>
  <c r="AA184" i="13"/>
  <c r="AA189" i="13"/>
  <c r="AA196" i="13"/>
  <c r="AA204" i="13"/>
  <c r="AA225" i="13"/>
  <c r="AA237" i="13"/>
  <c r="AA272" i="13"/>
  <c r="AA313" i="13"/>
  <c r="AA320" i="13"/>
  <c r="AA403" i="13"/>
  <c r="AA430" i="13"/>
  <c r="AA472" i="13"/>
  <c r="AA175" i="13"/>
  <c r="AA222" i="13"/>
  <c r="AA86" i="11"/>
  <c r="AA14" i="13"/>
  <c r="AA306" i="8"/>
  <c r="AA326" i="8"/>
  <c r="AA346" i="8"/>
  <c r="AA366" i="8"/>
  <c r="AA386" i="8"/>
  <c r="AA13" i="11"/>
  <c r="AA26" i="11"/>
  <c r="AA46" i="11"/>
  <c r="AA196" i="11"/>
  <c r="AA208" i="11"/>
  <c r="AA396" i="11"/>
  <c r="AA416" i="11"/>
  <c r="AA436" i="11"/>
  <c r="AA490" i="11"/>
  <c r="AA497" i="11"/>
  <c r="AA31" i="13"/>
  <c r="AA74" i="13"/>
  <c r="AA79" i="13"/>
  <c r="AA86" i="13"/>
  <c r="AA115" i="13"/>
  <c r="AA162" i="13"/>
  <c r="AA203" i="13"/>
  <c r="AA230" i="13"/>
  <c r="AA245" i="13"/>
  <c r="AA278" i="13"/>
  <c r="AA306" i="13"/>
  <c r="AA347" i="13"/>
  <c r="AA361" i="13"/>
  <c r="AA368" i="13"/>
  <c r="AA383" i="13"/>
  <c r="AA388" i="13"/>
  <c r="AA465" i="13"/>
  <c r="AA426" i="8"/>
  <c r="AA126" i="11"/>
  <c r="AA133" i="11"/>
  <c r="AA147" i="11"/>
  <c r="AA244" i="11"/>
  <c r="AA279" i="11"/>
  <c r="AA418" i="11"/>
  <c r="AA466" i="11"/>
  <c r="AA252" i="8"/>
  <c r="AA433" i="8"/>
  <c r="AA26" i="8"/>
  <c r="AA56" i="11"/>
  <c r="AA70" i="11"/>
  <c r="AA84" i="11"/>
  <c r="AA91" i="11"/>
  <c r="AA230" i="11"/>
  <c r="AA237" i="11"/>
  <c r="AA245" i="11"/>
  <c r="AA258" i="11"/>
  <c r="AA272" i="11"/>
  <c r="AA314" i="11"/>
  <c r="AA356" i="11"/>
  <c r="AA432" i="11"/>
  <c r="AA40" i="13"/>
  <c r="AA57" i="13"/>
  <c r="AA90" i="13"/>
  <c r="AA107" i="13"/>
  <c r="AA140" i="13"/>
  <c r="AA157" i="13"/>
  <c r="AA190" i="13"/>
  <c r="AA207" i="13"/>
  <c r="AA240" i="13"/>
  <c r="AA257" i="13"/>
  <c r="AA290" i="13"/>
  <c r="AA307" i="13"/>
  <c r="AA340" i="13"/>
  <c r="AA357" i="13"/>
  <c r="AA390" i="13"/>
  <c r="AA407" i="13"/>
  <c r="AA440" i="13"/>
  <c r="AA457" i="13"/>
  <c r="AA489" i="13"/>
  <c r="AA64" i="8"/>
  <c r="AA85" i="8"/>
  <c r="AA22" i="11"/>
  <c r="AA77" i="11"/>
  <c r="AA85" i="11"/>
  <c r="AA98" i="11"/>
  <c r="AA182" i="11"/>
  <c r="AA252" i="11"/>
  <c r="AA405" i="11"/>
  <c r="AA424" i="11"/>
  <c r="AA431" i="11"/>
  <c r="AA438" i="11"/>
  <c r="AA48" i="13"/>
  <c r="AA98" i="13"/>
  <c r="AA148" i="13"/>
  <c r="AA198" i="13"/>
  <c r="AA248" i="13"/>
  <c r="AA298" i="13"/>
  <c r="AA348" i="13"/>
  <c r="AA398" i="13"/>
  <c r="AA448" i="13"/>
  <c r="AA383" i="11"/>
  <c r="AA380" i="13"/>
  <c r="AA35" i="11"/>
  <c r="AA382" i="11"/>
  <c r="AA233" i="8"/>
  <c r="AA42" i="11"/>
  <c r="AA403" i="11"/>
  <c r="AA90" i="8"/>
  <c r="AA184" i="8"/>
  <c r="AA237" i="8"/>
  <c r="AA412" i="8"/>
  <c r="AA473" i="8"/>
  <c r="AA493" i="8"/>
  <c r="AA53" i="11"/>
  <c r="AA227" i="11"/>
  <c r="AA235" i="11"/>
  <c r="AA373" i="11"/>
  <c r="AA224" i="8"/>
  <c r="AA16" i="8"/>
  <c r="AA69" i="8"/>
  <c r="AA196" i="8"/>
  <c r="AA123" i="11"/>
  <c r="AA172" i="11"/>
  <c r="AA310" i="11"/>
  <c r="AA325" i="11"/>
  <c r="AA353" i="11"/>
  <c r="AA386" i="11"/>
  <c r="AA27" i="13"/>
  <c r="AA60" i="13"/>
  <c r="AA77" i="13"/>
  <c r="AA110" i="13"/>
  <c r="AA127" i="13"/>
  <c r="AA160" i="13"/>
  <c r="AA177" i="13"/>
  <c r="AA210" i="13"/>
  <c r="AA227" i="13"/>
  <c r="AA260" i="13"/>
  <c r="AA277" i="13"/>
  <c r="AA310" i="13"/>
  <c r="AA327" i="13"/>
  <c r="AA360" i="13"/>
  <c r="AA377" i="13"/>
  <c r="AA410" i="13"/>
  <c r="AA427" i="13"/>
  <c r="AA460" i="13"/>
  <c r="AA500" i="13"/>
  <c r="AA474" i="8"/>
  <c r="AA384" i="8"/>
  <c r="AA505" i="11"/>
  <c r="AA276" i="8"/>
  <c r="AA296" i="8"/>
  <c r="AA376" i="8"/>
  <c r="AA24" i="11"/>
  <c r="AA38" i="11"/>
  <c r="AA128" i="11"/>
  <c r="AA143" i="11"/>
  <c r="AA149" i="11"/>
  <c r="AA184" i="11"/>
  <c r="AA198" i="11"/>
  <c r="AA267" i="11"/>
  <c r="AA332" i="11"/>
  <c r="AA352" i="11"/>
  <c r="AA462" i="11"/>
  <c r="AA468" i="11"/>
  <c r="AA483" i="11"/>
  <c r="AA496" i="11"/>
  <c r="AA510" i="11"/>
  <c r="AA485" i="13"/>
  <c r="AA28" i="8"/>
  <c r="AA48" i="8"/>
  <c r="AA136" i="8"/>
  <c r="AA25" i="11"/>
  <c r="AA58" i="11"/>
  <c r="AA107" i="11"/>
  <c r="AA185" i="11"/>
  <c r="AA239" i="11"/>
  <c r="AA275" i="11"/>
  <c r="AA288" i="11"/>
  <c r="AA331" i="11"/>
  <c r="AA337" i="11"/>
  <c r="AA351" i="11"/>
  <c r="AA447" i="11"/>
  <c r="AA461" i="11"/>
  <c r="AA212" i="8"/>
  <c r="AA103" i="8"/>
  <c r="AA115" i="11"/>
  <c r="AA282" i="11"/>
  <c r="AA303" i="11"/>
  <c r="AA309" i="11"/>
  <c r="AA345" i="11"/>
  <c r="AA455" i="11"/>
  <c r="AA474" i="11"/>
  <c r="AA62" i="11"/>
  <c r="AA223" i="11"/>
  <c r="AA266" i="8"/>
  <c r="AA145" i="11"/>
  <c r="AA361" i="11"/>
  <c r="AA122" i="11"/>
  <c r="AA127" i="11"/>
  <c r="AA134" i="11"/>
  <c r="AA266" i="11"/>
  <c r="AA280" i="11"/>
  <c r="AA281" i="11"/>
  <c r="AA302" i="11"/>
  <c r="AA364" i="11"/>
  <c r="AA453" i="11"/>
  <c r="AA467" i="11"/>
  <c r="AA475" i="11"/>
  <c r="AA488" i="11"/>
  <c r="AA17" i="13"/>
  <c r="AA50" i="13"/>
  <c r="AA67" i="13"/>
  <c r="AA100" i="13"/>
  <c r="AA117" i="13"/>
  <c r="AA150" i="13"/>
  <c r="AA167" i="13"/>
  <c r="AA200" i="13"/>
  <c r="AA217" i="13"/>
  <c r="AA250" i="13"/>
  <c r="AA267" i="13"/>
  <c r="AA300" i="13"/>
  <c r="AA317" i="13"/>
  <c r="AA350" i="13"/>
  <c r="AA367" i="13"/>
  <c r="AA400" i="13"/>
  <c r="AA417" i="13"/>
  <c r="AA450" i="13"/>
  <c r="AA63" i="11"/>
  <c r="AA226" i="8"/>
  <c r="AA41" i="11"/>
  <c r="AA201" i="8"/>
  <c r="AA303" i="8"/>
  <c r="AA323" i="8"/>
  <c r="AA363" i="8"/>
  <c r="AA403" i="8"/>
  <c r="AA16" i="11"/>
  <c r="AA52" i="11"/>
  <c r="AA57" i="11"/>
  <c r="AA71" i="11"/>
  <c r="AA106" i="11"/>
  <c r="AA120" i="11"/>
  <c r="AA121" i="11"/>
  <c r="AA176" i="11"/>
  <c r="AA210" i="11"/>
  <c r="AA238" i="11"/>
  <c r="AA287" i="11"/>
  <c r="AA294" i="11"/>
  <c r="AA301" i="11"/>
  <c r="AA323" i="11"/>
  <c r="AA336" i="11"/>
  <c r="AA365" i="11"/>
  <c r="AA446" i="11"/>
  <c r="AA482" i="11"/>
  <c r="AA58" i="13"/>
  <c r="AA108" i="13"/>
  <c r="AA158" i="13"/>
  <c r="AA208" i="13"/>
  <c r="AA258" i="13"/>
  <c r="AA308" i="13"/>
  <c r="AA358" i="13"/>
  <c r="AA408" i="13"/>
  <c r="AA458" i="13"/>
  <c r="AA490" i="13"/>
  <c r="AA195" i="11"/>
  <c r="AA222" i="11"/>
  <c r="AA202" i="11"/>
  <c r="AA132" i="11"/>
  <c r="AA201" i="11"/>
  <c r="AA362" i="11"/>
  <c r="AA375" i="11"/>
  <c r="AA44" i="8"/>
  <c r="AA491" i="11"/>
  <c r="AA165" i="11"/>
  <c r="AA135" i="8"/>
  <c r="AA187" i="8"/>
  <c r="AA65" i="11"/>
  <c r="AA78" i="11"/>
  <c r="AA295" i="11"/>
  <c r="AA308" i="11"/>
  <c r="AA439" i="11"/>
  <c r="AA21" i="11"/>
  <c r="AA73" i="11"/>
  <c r="AA79" i="11"/>
  <c r="AA101" i="11"/>
  <c r="AA153" i="11"/>
  <c r="AA159" i="11"/>
  <c r="AA181" i="11"/>
  <c r="AA232" i="11"/>
  <c r="AA283" i="11"/>
  <c r="AA305" i="11"/>
  <c r="AA318" i="11"/>
  <c r="AA347" i="11"/>
  <c r="AA390" i="11"/>
  <c r="AA442" i="11"/>
  <c r="AA485" i="11"/>
  <c r="AA25" i="8"/>
  <c r="AA91" i="8"/>
  <c r="AA112" i="8"/>
  <c r="AA286" i="8"/>
  <c r="AA15" i="11"/>
  <c r="AA28" i="11"/>
  <c r="AA72" i="11"/>
  <c r="AA95" i="11"/>
  <c r="AA108" i="11"/>
  <c r="AA152" i="11"/>
  <c r="AA175" i="11"/>
  <c r="AA188" i="11"/>
  <c r="AA217" i="11"/>
  <c r="AA231" i="11"/>
  <c r="AA355" i="11"/>
  <c r="AA368" i="11"/>
  <c r="AA397" i="11"/>
  <c r="AA440" i="11"/>
  <c r="AA441" i="11"/>
  <c r="AA463" i="11"/>
  <c r="AA469" i="11"/>
  <c r="AA492" i="11"/>
  <c r="AA498" i="11"/>
  <c r="AA123" i="8"/>
  <c r="AA176" i="8"/>
  <c r="AA249" i="8"/>
  <c r="AA269" i="8"/>
  <c r="AA33" i="11"/>
  <c r="AA39" i="11"/>
  <c r="AA61" i="11"/>
  <c r="AA113" i="11"/>
  <c r="AA119" i="11"/>
  <c r="AA141" i="11"/>
  <c r="AA193" i="11"/>
  <c r="AA199" i="11"/>
  <c r="AA215" i="11"/>
  <c r="AA228" i="11"/>
  <c r="AA257" i="11"/>
  <c r="AA271" i="11"/>
  <c r="AA395" i="11"/>
  <c r="AA408" i="11"/>
  <c r="AA437" i="11"/>
  <c r="AA480" i="11"/>
  <c r="AA481" i="11"/>
  <c r="AA503" i="11"/>
  <c r="AA509" i="11"/>
  <c r="AA27" i="8"/>
  <c r="AA116" i="8"/>
  <c r="AA163" i="8"/>
  <c r="AA183" i="8"/>
  <c r="AA188" i="8"/>
  <c r="AA32" i="11"/>
  <c r="AA55" i="11"/>
  <c r="AA68" i="11"/>
  <c r="AA112" i="11"/>
  <c r="AA135" i="11"/>
  <c r="AA148" i="11"/>
  <c r="AA192" i="11"/>
  <c r="AA243" i="11"/>
  <c r="AA265" i="11"/>
  <c r="AA278" i="11"/>
  <c r="AA307" i="11"/>
  <c r="AA350" i="11"/>
  <c r="AA402" i="11"/>
  <c r="AA445" i="11"/>
  <c r="AA487" i="11"/>
  <c r="AA502" i="11"/>
  <c r="AA20" i="8"/>
  <c r="AA95" i="8"/>
  <c r="AA141" i="8"/>
  <c r="AA162" i="8"/>
  <c r="AA228" i="8"/>
  <c r="AA336" i="8"/>
  <c r="AA456" i="8"/>
  <c r="AA476" i="8"/>
  <c r="AA496" i="8"/>
  <c r="AA17" i="11"/>
  <c r="AA31" i="11"/>
  <c r="AA83" i="11"/>
  <c r="AA97" i="11"/>
  <c r="AA111" i="11"/>
  <c r="AA163" i="11"/>
  <c r="AA177" i="11"/>
  <c r="AA191" i="11"/>
  <c r="AA315" i="11"/>
  <c r="AA328" i="11"/>
  <c r="AA357" i="11"/>
  <c r="AA400" i="11"/>
  <c r="AA401" i="11"/>
  <c r="AA423" i="11"/>
  <c r="AA429" i="11"/>
  <c r="AA452" i="11"/>
  <c r="AA458" i="11"/>
  <c r="AA501" i="11"/>
  <c r="AA343" i="11"/>
  <c r="AA180" i="8"/>
  <c r="AA200" i="8"/>
  <c r="AA207" i="8"/>
  <c r="AA361" i="8"/>
  <c r="AA382" i="8"/>
  <c r="AA396" i="8"/>
  <c r="AA408" i="8"/>
  <c r="AA428" i="8"/>
  <c r="AA30" i="11"/>
  <c r="AA75" i="11"/>
  <c r="AA88" i="11"/>
  <c r="AA110" i="11"/>
  <c r="AA155" i="11"/>
  <c r="AA168" i="11"/>
  <c r="AA190" i="11"/>
  <c r="AA242" i="11"/>
  <c r="AA285" i="11"/>
  <c r="AA327" i="11"/>
  <c r="AA342" i="11"/>
  <c r="AA370" i="11"/>
  <c r="AA371" i="11"/>
  <c r="AA393" i="11"/>
  <c r="AA399" i="11"/>
  <c r="AA415" i="11"/>
  <c r="AA428" i="11"/>
  <c r="AA457" i="11"/>
  <c r="AA471" i="11"/>
  <c r="AA349" i="11"/>
  <c r="AA275" i="8"/>
  <c r="AA295" i="8"/>
  <c r="AA327" i="8"/>
  <c r="AA335" i="8"/>
  <c r="AA347" i="8"/>
  <c r="AA355" i="8"/>
  <c r="AA367" i="8"/>
  <c r="AA37" i="11"/>
  <c r="AA82" i="11"/>
  <c r="AA117" i="11"/>
  <c r="AA162" i="11"/>
  <c r="AA197" i="11"/>
  <c r="AA240" i="11"/>
  <c r="AA241" i="11"/>
  <c r="AA263" i="11"/>
  <c r="AA269" i="11"/>
  <c r="AA292" i="11"/>
  <c r="AA298" i="11"/>
  <c r="AA341" i="11"/>
  <c r="AA392" i="11"/>
  <c r="AA443" i="11"/>
  <c r="AA465" i="11"/>
  <c r="AA478" i="11"/>
  <c r="AA507" i="11"/>
  <c r="AA53" i="8"/>
  <c r="AA166" i="8"/>
  <c r="AA186" i="8"/>
  <c r="AA320" i="8"/>
  <c r="AA340" i="8"/>
  <c r="AA360" i="8"/>
  <c r="AA387" i="8"/>
  <c r="AA45" i="11"/>
  <c r="AA80" i="11"/>
  <c r="AA81" i="11"/>
  <c r="AA125" i="11"/>
  <c r="AA160" i="11"/>
  <c r="AA161" i="11"/>
  <c r="AA205" i="11"/>
  <c r="AA247" i="11"/>
  <c r="AA262" i="11"/>
  <c r="AA290" i="11"/>
  <c r="AA291" i="11"/>
  <c r="AA313" i="11"/>
  <c r="AA319" i="11"/>
  <c r="AA335" i="11"/>
  <c r="AA348" i="11"/>
  <c r="AA377" i="11"/>
  <c r="AA391" i="11"/>
  <c r="AA372" i="11"/>
  <c r="AA378" i="11"/>
  <c r="AA421" i="11"/>
  <c r="AA472" i="11"/>
  <c r="AA46" i="8"/>
  <c r="AA159" i="8"/>
  <c r="AA380" i="8"/>
  <c r="AA400" i="8"/>
  <c r="AA407" i="8"/>
  <c r="AA23" i="11"/>
  <c r="AA29" i="11"/>
  <c r="AA87" i="11"/>
  <c r="AA103" i="11"/>
  <c r="AA109" i="11"/>
  <c r="AA167" i="11"/>
  <c r="AA183" i="11"/>
  <c r="AA189" i="11"/>
  <c r="AA212" i="11"/>
  <c r="AA218" i="11"/>
  <c r="AA261" i="11"/>
  <c r="AA312" i="11"/>
  <c r="AA363" i="11"/>
  <c r="AA385" i="11"/>
  <c r="AA398" i="11"/>
  <c r="AA427" i="11"/>
  <c r="AA470" i="11"/>
  <c r="AA78" i="8"/>
  <c r="AA416" i="8"/>
  <c r="AA436" i="8"/>
  <c r="AA334" i="8"/>
  <c r="AA313" i="8"/>
  <c r="AA15" i="8"/>
  <c r="AA291" i="8"/>
  <c r="AA72" i="8"/>
  <c r="AA98" i="8"/>
  <c r="AA368" i="8"/>
  <c r="AA409" i="8"/>
  <c r="AA429" i="8"/>
  <c r="AA49" i="11"/>
  <c r="AA89" i="11"/>
  <c r="AA129" i="11"/>
  <c r="AA169" i="11"/>
  <c r="AA209" i="11"/>
  <c r="AA249" i="11"/>
  <c r="AA289" i="11"/>
  <c r="AA329" i="11"/>
  <c r="AA369" i="11"/>
  <c r="AA409" i="11"/>
  <c r="AA449" i="11"/>
  <c r="AA489" i="11"/>
  <c r="AA57" i="8"/>
  <c r="AA65" i="8"/>
  <c r="AA71" i="8"/>
  <c r="AA92" i="8"/>
  <c r="AA113" i="8"/>
  <c r="AA341" i="8"/>
  <c r="AA362" i="8"/>
  <c r="AA383" i="8"/>
  <c r="AA388" i="8"/>
  <c r="AA245" i="8"/>
  <c r="AA265" i="8"/>
  <c r="AA21" i="8"/>
  <c r="AA312" i="8"/>
  <c r="AA14" i="8"/>
  <c r="AA216" i="8"/>
  <c r="AA236" i="8"/>
  <c r="AA284" i="8"/>
  <c r="AA374" i="8"/>
  <c r="AA401" i="8"/>
  <c r="AA251" i="8"/>
  <c r="AA22" i="8"/>
  <c r="AA264" i="8"/>
  <c r="AA168" i="8"/>
  <c r="AA209" i="8"/>
  <c r="AA229" i="8"/>
  <c r="AA256" i="8"/>
  <c r="AA20" i="11"/>
  <c r="AA60" i="11"/>
  <c r="AA100" i="11"/>
  <c r="AA140" i="11"/>
  <c r="AA180" i="11"/>
  <c r="AA220" i="11"/>
  <c r="AA260" i="11"/>
  <c r="AA300" i="11"/>
  <c r="AA340" i="11"/>
  <c r="AA380" i="11"/>
  <c r="AA420" i="11"/>
  <c r="AA460" i="11"/>
  <c r="AA500" i="11"/>
  <c r="AA23" i="8"/>
  <c r="AA43" i="8"/>
  <c r="AA244" i="8"/>
  <c r="AA271" i="8"/>
  <c r="AA381" i="8"/>
  <c r="AA423" i="8"/>
  <c r="AA395" i="8"/>
  <c r="AA127" i="8"/>
  <c r="AA147" i="8"/>
  <c r="AA155" i="8"/>
  <c r="AA161" i="8"/>
  <c r="AA182" i="8"/>
  <c r="AA203" i="8"/>
  <c r="AA458" i="8"/>
  <c r="AA465" i="8"/>
  <c r="AA478" i="8"/>
  <c r="AA485" i="8"/>
  <c r="AA498" i="8"/>
  <c r="AA84" i="8"/>
  <c r="AA354" i="8"/>
  <c r="AA285" i="8"/>
  <c r="AA120" i="8"/>
  <c r="AA134" i="8"/>
  <c r="AA140" i="8"/>
  <c r="AA154" i="8"/>
  <c r="AA167" i="8"/>
  <c r="AA175" i="8"/>
  <c r="AA181" i="8"/>
  <c r="AA202" i="8"/>
  <c r="AA208" i="8"/>
  <c r="AA223" i="8"/>
  <c r="AA452" i="8"/>
  <c r="AA472" i="8"/>
  <c r="AA492" i="8"/>
  <c r="AA511" i="8"/>
  <c r="AA19" i="11"/>
  <c r="AA59" i="11"/>
  <c r="AA99" i="11"/>
  <c r="AA139" i="11"/>
  <c r="AA179" i="11"/>
  <c r="AA219" i="11"/>
  <c r="AA259" i="11"/>
  <c r="AA299" i="11"/>
  <c r="AA339" i="11"/>
  <c r="AA379" i="11"/>
  <c r="AA419" i="11"/>
  <c r="AA459" i="11"/>
  <c r="AA499" i="11"/>
  <c r="AA375" i="8"/>
  <c r="AA292" i="8"/>
  <c r="AA160" i="8"/>
  <c r="AA174" i="8"/>
  <c r="AA195" i="8"/>
  <c r="AA437" i="8"/>
  <c r="AA451" i="8"/>
  <c r="AA471" i="8"/>
  <c r="AA491" i="8"/>
  <c r="AA402" i="8"/>
  <c r="AA272" i="8"/>
  <c r="AA293" i="8"/>
  <c r="AA99" i="8"/>
  <c r="AA126" i="8"/>
  <c r="AA146" i="8"/>
  <c r="AA424" i="8"/>
  <c r="AA430" i="8"/>
  <c r="AA444" i="8"/>
  <c r="AA457" i="8"/>
  <c r="AA477" i="8"/>
  <c r="AA497" i="8"/>
  <c r="AA50" i="11"/>
  <c r="AA90" i="11"/>
  <c r="AA130" i="11"/>
  <c r="AA170" i="11"/>
  <c r="AA273" i="8"/>
  <c r="AA119" i="8"/>
  <c r="AA139" i="8"/>
  <c r="AA389" i="8"/>
  <c r="AA450" i="8"/>
  <c r="AA470" i="8"/>
  <c r="AA490" i="8"/>
  <c r="AA510" i="8"/>
  <c r="AA280" i="8"/>
  <c r="AA287" i="8"/>
  <c r="AA301" i="8"/>
  <c r="AA349" i="8"/>
  <c r="AA418" i="8"/>
  <c r="AA466" i="8"/>
  <c r="AA486" i="8"/>
  <c r="AA506" i="8"/>
  <c r="AA101" i="8"/>
  <c r="AA149" i="8"/>
  <c r="AA218" i="8"/>
  <c r="AA24" i="8"/>
  <c r="AA94" i="8"/>
  <c r="AA122" i="8"/>
  <c r="AA128" i="8"/>
  <c r="AA190" i="8"/>
  <c r="AA197" i="8"/>
  <c r="AA205" i="8"/>
  <c r="AA211" i="8"/>
  <c r="AA259" i="8"/>
  <c r="AA294" i="8"/>
  <c r="AA328" i="8"/>
  <c r="AA390" i="8"/>
  <c r="AA397" i="8"/>
  <c r="AA405" i="8"/>
  <c r="AA411" i="8"/>
  <c r="AA459" i="8"/>
  <c r="AA479" i="8"/>
  <c r="AA494" i="8"/>
  <c r="AA499" i="8"/>
  <c r="AA17" i="8"/>
  <c r="AA38" i="8"/>
  <c r="AA59" i="8"/>
  <c r="AA87" i="8"/>
  <c r="AA30" i="8"/>
  <c r="AA79" i="8"/>
  <c r="AA100" i="8"/>
  <c r="AA107" i="8"/>
  <c r="AA115" i="8"/>
  <c r="AA121" i="8"/>
  <c r="AA143" i="8"/>
  <c r="AA169" i="8"/>
  <c r="AA204" i="8"/>
  <c r="AA232" i="8"/>
  <c r="AA238" i="8"/>
  <c r="AA300" i="8"/>
  <c r="AA307" i="8"/>
  <c r="AA315" i="8"/>
  <c r="AA321" i="8"/>
  <c r="AA343" i="8"/>
  <c r="AA369" i="8"/>
  <c r="AA404" i="8"/>
  <c r="AA432" i="8"/>
  <c r="AA438" i="8"/>
  <c r="AA445" i="8"/>
  <c r="AA37" i="8"/>
  <c r="AA45" i="8"/>
  <c r="AA51" i="8"/>
  <c r="AA58" i="8"/>
  <c r="AA114" i="8"/>
  <c r="AA142" i="8"/>
  <c r="AA148" i="8"/>
  <c r="AA210" i="8"/>
  <c r="AA217" i="8"/>
  <c r="AA225" i="8"/>
  <c r="AA231" i="8"/>
  <c r="AA253" i="8"/>
  <c r="AA279" i="8"/>
  <c r="AA314" i="8"/>
  <c r="AA342" i="8"/>
  <c r="AA348" i="8"/>
  <c r="AA410" i="8"/>
  <c r="AA417" i="8"/>
  <c r="AA425" i="8"/>
  <c r="AA431" i="8"/>
  <c r="AA453" i="8"/>
  <c r="AA505" i="8"/>
  <c r="AA42" i="8"/>
  <c r="AA111" i="8"/>
  <c r="AA133" i="8"/>
  <c r="AA194" i="8"/>
  <c r="AA222" i="8"/>
  <c r="AA305" i="8"/>
  <c r="AA311" i="8"/>
  <c r="AA333" i="8"/>
  <c r="AA105" i="8"/>
  <c r="AA435" i="8"/>
  <c r="AA464" i="8"/>
  <c r="AA35" i="8"/>
  <c r="AA41" i="8"/>
  <c r="AA104" i="8"/>
  <c r="AA132" i="8"/>
  <c r="AA215" i="8"/>
  <c r="AA221" i="8"/>
  <c r="AA243" i="8"/>
  <c r="AA304" i="8"/>
  <c r="AA332" i="8"/>
  <c r="AA415" i="8"/>
  <c r="AA421" i="8"/>
  <c r="AA443" i="8"/>
  <c r="AA394" i="8"/>
  <c r="AA34" i="8"/>
  <c r="AA63" i="8"/>
  <c r="AA110" i="8"/>
  <c r="AA117" i="8"/>
  <c r="AA125" i="8"/>
  <c r="AA131" i="8"/>
  <c r="AA153" i="8"/>
  <c r="AA179" i="8"/>
  <c r="AA214" i="8"/>
  <c r="AA242" i="8"/>
  <c r="AA248" i="8"/>
  <c r="AA310" i="8"/>
  <c r="AA317" i="8"/>
  <c r="AA325" i="8"/>
  <c r="AA331" i="8"/>
  <c r="AA353" i="8"/>
  <c r="AA379" i="8"/>
  <c r="AA414" i="8"/>
  <c r="AA442" i="8"/>
  <c r="AA448" i="8"/>
  <c r="AA455" i="8"/>
  <c r="AA495" i="8"/>
  <c r="AA422" i="8"/>
  <c r="AA484" i="8"/>
  <c r="AA504" i="8"/>
  <c r="AA19" i="8"/>
  <c r="AA40" i="8"/>
  <c r="AA47" i="8"/>
  <c r="AA62" i="8"/>
  <c r="AA68" i="8"/>
  <c r="AA89" i="8"/>
  <c r="AA124" i="8"/>
  <c r="AA152" i="8"/>
  <c r="AA158" i="8"/>
  <c r="AA220" i="8"/>
  <c r="AA227" i="8"/>
  <c r="AA235" i="8"/>
  <c r="AA241" i="8"/>
  <c r="AA263" i="8"/>
  <c r="AA289" i="8"/>
  <c r="AA324" i="8"/>
  <c r="AA352" i="8"/>
  <c r="AA358" i="8"/>
  <c r="AA420" i="8"/>
  <c r="AA427" i="8"/>
  <c r="AA441" i="8"/>
  <c r="AA463" i="8"/>
  <c r="AA468" i="8"/>
  <c r="AA475" i="8"/>
  <c r="AA483" i="8"/>
  <c r="AA488" i="8"/>
  <c r="AA503" i="8"/>
  <c r="AA508" i="8"/>
  <c r="AA55" i="8"/>
  <c r="AA130" i="8"/>
  <c r="AA137" i="8"/>
  <c r="AA145" i="8"/>
  <c r="AA151" i="8"/>
  <c r="AA173" i="8"/>
  <c r="AA199" i="8"/>
  <c r="AA234" i="8"/>
  <c r="AA262" i="8"/>
  <c r="AA268" i="8"/>
  <c r="AA330" i="8"/>
  <c r="AA337" i="8"/>
  <c r="AA345" i="8"/>
  <c r="AA351" i="8"/>
  <c r="AA373" i="8"/>
  <c r="AA399" i="8"/>
  <c r="AA434" i="8"/>
  <c r="AA462" i="8"/>
  <c r="AA482" i="8"/>
  <c r="AA502" i="8"/>
  <c r="AA13" i="8"/>
  <c r="AA54" i="8"/>
  <c r="AA82" i="8"/>
  <c r="AA109" i="8"/>
  <c r="AA144" i="8"/>
  <c r="AA172" i="8"/>
  <c r="AA178" i="8"/>
  <c r="AA240" i="8"/>
  <c r="AA247" i="8"/>
  <c r="AA255" i="8"/>
  <c r="AA261" i="8"/>
  <c r="AA283" i="8"/>
  <c r="AA309" i="8"/>
  <c r="AA344" i="8"/>
  <c r="AA372" i="8"/>
  <c r="AA378" i="8"/>
  <c r="AA440" i="8"/>
  <c r="AA447" i="8"/>
  <c r="AA461" i="8"/>
  <c r="AA481" i="8"/>
  <c r="AA501" i="8"/>
  <c r="AA12" i="8"/>
  <c r="AA18" i="8"/>
  <c r="AA39" i="8"/>
  <c r="AA60" i="8"/>
  <c r="AA67" i="8"/>
  <c r="AA75" i="8"/>
  <c r="AA81" i="8"/>
  <c r="AA88" i="8"/>
  <c r="AA150" i="8"/>
  <c r="AA157" i="8"/>
  <c r="AA165" i="8"/>
  <c r="AA171" i="8"/>
  <c r="AA193" i="8"/>
  <c r="AA219" i="8"/>
  <c r="AA254" i="8"/>
  <c r="AA282" i="8"/>
  <c r="AA288" i="8"/>
  <c r="AA350" i="8"/>
  <c r="AA357" i="8"/>
  <c r="AA365" i="8"/>
  <c r="AA371" i="8"/>
  <c r="AA393" i="8"/>
  <c r="AA419" i="8"/>
  <c r="AA454" i="8"/>
  <c r="AA467" i="8"/>
  <c r="AA487" i="8"/>
  <c r="AA507" i="8"/>
  <c r="AA74" i="8"/>
  <c r="AA129" i="8"/>
  <c r="AA164" i="8"/>
  <c r="AA192" i="8"/>
  <c r="AA198" i="8"/>
  <c r="AA260" i="8"/>
  <c r="AA267" i="8"/>
  <c r="AA281" i="8"/>
  <c r="AA329" i="8"/>
  <c r="AA364" i="8"/>
  <c r="AA392" i="8"/>
  <c r="AA398" i="8"/>
  <c r="AA460" i="8"/>
  <c r="AA480" i="8"/>
  <c r="AA500" i="8"/>
  <c r="AA80" i="8"/>
  <c r="AA102" i="8"/>
  <c r="AA108" i="8"/>
  <c r="AA170" i="8"/>
  <c r="AA177" i="8"/>
  <c r="AA185" i="8"/>
  <c r="AA191" i="8"/>
  <c r="AA213" i="8"/>
  <c r="AA239" i="8"/>
  <c r="AA274" i="8"/>
  <c r="AA302" i="8"/>
  <c r="AA308" i="8"/>
  <c r="AA370" i="8"/>
  <c r="AA377" i="8"/>
  <c r="AA385" i="8"/>
  <c r="AA391" i="8"/>
  <c r="AA413" i="8"/>
  <c r="AA439" i="8"/>
  <c r="AA52" i="8"/>
  <c r="AA61" i="8"/>
  <c r="AA32" i="8"/>
  <c r="AA31" i="8"/>
  <c r="P36" i="12"/>
  <c r="AA76" i="7"/>
  <c r="AA36" i="7"/>
  <c r="AA16" i="7"/>
  <c r="AA414" i="7"/>
  <c r="AA334" i="7"/>
  <c r="AA253" i="7"/>
  <c r="AA160" i="7"/>
  <c r="AA349" i="7"/>
  <c r="AA476" i="7"/>
  <c r="AA362" i="7"/>
  <c r="AA169" i="7"/>
  <c r="AA365" i="7"/>
  <c r="AA325" i="7"/>
  <c r="AA225" i="7"/>
  <c r="AA145" i="7"/>
  <c r="AA182" i="7"/>
  <c r="AA188" i="7"/>
  <c r="AA194" i="7"/>
  <c r="AA411" i="7"/>
  <c r="AA191" i="7"/>
  <c r="AA489" i="7"/>
  <c r="AA352" i="7"/>
  <c r="AA142" i="7"/>
  <c r="AA132" i="7"/>
  <c r="AA92" i="7"/>
  <c r="AA129" i="7"/>
  <c r="AA480" i="7"/>
  <c r="AA80" i="7"/>
  <c r="AA473" i="7"/>
  <c r="AA99" i="7"/>
  <c r="AA394" i="7"/>
  <c r="AA328" i="7"/>
  <c r="AA231" i="7"/>
  <c r="AA331" i="7"/>
  <c r="AA291" i="7"/>
  <c r="AA274" i="7"/>
  <c r="AA42" i="7"/>
  <c r="AA502" i="7"/>
  <c r="AA363" i="7"/>
  <c r="AA449" i="7"/>
  <c r="AA396" i="7"/>
  <c r="AA376" i="7"/>
  <c r="AA154" i="7"/>
  <c r="AA108" i="7"/>
  <c r="AA94" i="7"/>
  <c r="AA45" i="7"/>
  <c r="AA392" i="7"/>
  <c r="AA300" i="7"/>
  <c r="AA85" i="7"/>
  <c r="AA402" i="7"/>
  <c r="AA508" i="7"/>
  <c r="AA465" i="7"/>
  <c r="AA412" i="7"/>
  <c r="AA452" i="7"/>
  <c r="AA442" i="7"/>
  <c r="AA111" i="7"/>
  <c r="AA425" i="7"/>
  <c r="AA256" i="7"/>
  <c r="AA114" i="7"/>
  <c r="AA492" i="7"/>
  <c r="AA151" i="7"/>
  <c r="AA72" i="7"/>
  <c r="AA511" i="7"/>
  <c r="AA216" i="7"/>
  <c r="AA456" i="7"/>
  <c r="AA468" i="7"/>
  <c r="AA405" i="7"/>
  <c r="AA209" i="7"/>
  <c r="AA34" i="7"/>
  <c r="AA148" i="7"/>
  <c r="AA380" i="7"/>
  <c r="AA454" i="7"/>
  <c r="AA289" i="7"/>
  <c r="AA269" i="7"/>
  <c r="AA176" i="7"/>
  <c r="AA314" i="7"/>
  <c r="AA52" i="7"/>
  <c r="AA408" i="7"/>
  <c r="AA302" i="7"/>
  <c r="AA120" i="7"/>
  <c r="AA89" i="7"/>
  <c r="AA466" i="7"/>
  <c r="AA272" i="7"/>
  <c r="AA222" i="7"/>
  <c r="AA202" i="7"/>
  <c r="AA62" i="7"/>
  <c r="AA460" i="7"/>
  <c r="AA308" i="7"/>
  <c r="AA252" i="7"/>
  <c r="AA242" i="7"/>
  <c r="AA232" i="7"/>
  <c r="AA128" i="7"/>
  <c r="AA102" i="7"/>
  <c r="AA66" i="7"/>
  <c r="AA56" i="7"/>
  <c r="AA445" i="7"/>
  <c r="AA288" i="7"/>
  <c r="AA156" i="7"/>
  <c r="AA131" i="7"/>
  <c r="AA118" i="7"/>
  <c r="AA448" i="7"/>
  <c r="AA422" i="7"/>
  <c r="AA409" i="7"/>
  <c r="AA389" i="7"/>
  <c r="AA360" i="7"/>
  <c r="AA340" i="7"/>
  <c r="AA311" i="7"/>
  <c r="AA301" i="7"/>
  <c r="AA268" i="7"/>
  <c r="AA255" i="7"/>
  <c r="AA245" i="7"/>
  <c r="AA228" i="7"/>
  <c r="AA212" i="7"/>
  <c r="AA189" i="7"/>
  <c r="AA134" i="7"/>
  <c r="AA105" i="7"/>
  <c r="AA88" i="7"/>
  <c r="AA69" i="7"/>
  <c r="AA49" i="7"/>
  <c r="AA451" i="7"/>
  <c r="AA271" i="7"/>
  <c r="AA248" i="7"/>
  <c r="AA192" i="7"/>
  <c r="AA91" i="7"/>
  <c r="AA457" i="7"/>
  <c r="AA438" i="7"/>
  <c r="AA428" i="7"/>
  <c r="AA369" i="7"/>
  <c r="AA356" i="7"/>
  <c r="AA336" i="7"/>
  <c r="AA257" i="7"/>
  <c r="AA234" i="7"/>
  <c r="AA185" i="7"/>
  <c r="AA172" i="7"/>
  <c r="AA140" i="7"/>
  <c r="AA48" i="7"/>
  <c r="AA484" i="7"/>
  <c r="AA294" i="7"/>
  <c r="AA65" i="7"/>
  <c r="AA29" i="7"/>
  <c r="AA499" i="7"/>
  <c r="AA434" i="7"/>
  <c r="AA368" i="7"/>
  <c r="AA270" i="7"/>
  <c r="AA165" i="7"/>
  <c r="AA152" i="7"/>
  <c r="AA136" i="7"/>
  <c r="AA116" i="7"/>
  <c r="AA84" i="7"/>
  <c r="AA71" i="7"/>
  <c r="AA54" i="7"/>
  <c r="AA496" i="7"/>
  <c r="AA420" i="7"/>
  <c r="AA388" i="7"/>
  <c r="AA316" i="7"/>
  <c r="AA296" i="7"/>
  <c r="AA283" i="7"/>
  <c r="AA260" i="7"/>
  <c r="AA240" i="7"/>
  <c r="AA214" i="7"/>
  <c r="AA28" i="7"/>
  <c r="AA509" i="7"/>
  <c r="AA371" i="7"/>
  <c r="AA342" i="7"/>
  <c r="AA329" i="7"/>
  <c r="AA309" i="7"/>
  <c r="AA299" i="7"/>
  <c r="AA213" i="7"/>
  <c r="AA168" i="7"/>
  <c r="AA122" i="7"/>
  <c r="AA100" i="7"/>
  <c r="AA74" i="7"/>
  <c r="AA60" i="7"/>
  <c r="AA41" i="7"/>
  <c r="AA391" i="7"/>
  <c r="AA332" i="7"/>
  <c r="AA276" i="7"/>
  <c r="AA220" i="7"/>
  <c r="AA200" i="7"/>
  <c r="AA73" i="7"/>
  <c r="AA31" i="7"/>
  <c r="AA17" i="7"/>
  <c r="AA14" i="7"/>
  <c r="AA474" i="7"/>
  <c r="AA382" i="7"/>
  <c r="AA208" i="7"/>
  <c r="AA32" i="7"/>
  <c r="AA431" i="7"/>
  <c r="AA221" i="7"/>
  <c r="AA280" i="7"/>
  <c r="AA211" i="7"/>
  <c r="AA149" i="7"/>
  <c r="AA482" i="7"/>
  <c r="AA440" i="7"/>
  <c r="AA404" i="7"/>
  <c r="AA374" i="7"/>
  <c r="AA345" i="7"/>
  <c r="AA335" i="7"/>
  <c r="AA312" i="7"/>
  <c r="AA305" i="7"/>
  <c r="AA177" i="7"/>
  <c r="AA171" i="7"/>
  <c r="AA471" i="7"/>
  <c r="AA251" i="7"/>
  <c r="AA205" i="7"/>
  <c r="AA436" i="7"/>
  <c r="AA429" i="7"/>
  <c r="AA393" i="7"/>
  <c r="AA348" i="7"/>
  <c r="AA322" i="7"/>
  <c r="AA282" i="7"/>
  <c r="AA236" i="7"/>
  <c r="AA187" i="7"/>
  <c r="AA174" i="7"/>
  <c r="AA96" i="7"/>
  <c r="AA33" i="7"/>
  <c r="AA13" i="7"/>
  <c r="AA500" i="7"/>
  <c r="AA254" i="7"/>
  <c r="AA22" i="7"/>
  <c r="AA372" i="7"/>
  <c r="AA320" i="7"/>
  <c r="AA162" i="7"/>
  <c r="AA146" i="7"/>
  <c r="AA68" i="7"/>
  <c r="AA51" i="7"/>
  <c r="AA385" i="7"/>
  <c r="AA267" i="7"/>
  <c r="AA25" i="7"/>
  <c r="AA15" i="7"/>
  <c r="AA505" i="7"/>
  <c r="AA488" i="7"/>
  <c r="AA469" i="7"/>
  <c r="AA419" i="7"/>
  <c r="AA373" i="7"/>
  <c r="AA351" i="7"/>
  <c r="AA292" i="7"/>
  <c r="AA262" i="7"/>
  <c r="AA190" i="7"/>
  <c r="AA173" i="7"/>
  <c r="AA109" i="7"/>
  <c r="AA40" i="7"/>
  <c r="AA491" i="7"/>
  <c r="AA432" i="7"/>
  <c r="AA416" i="7"/>
  <c r="AA400" i="7"/>
  <c r="AA354" i="7"/>
  <c r="AA265" i="7"/>
  <c r="AA249" i="7"/>
  <c r="AA229" i="7"/>
  <c r="AA125" i="7"/>
  <c r="AA112" i="7"/>
  <c r="AA494" i="7"/>
  <c r="AA485" i="7"/>
  <c r="AA472" i="7"/>
  <c r="AA462" i="7"/>
  <c r="AA285" i="7"/>
  <c r="AA196" i="7"/>
  <c r="AA180" i="7"/>
  <c r="AA82" i="7"/>
  <c r="AA493" i="7"/>
  <c r="AA93" i="7"/>
  <c r="AA503" i="7"/>
  <c r="AA475" i="7"/>
  <c r="AA441" i="7"/>
  <c r="AA410" i="7"/>
  <c r="AA407" i="7"/>
  <c r="AA397" i="7"/>
  <c r="AA313" i="7"/>
  <c r="AA286" i="7"/>
  <c r="AA258" i="7"/>
  <c r="AA239" i="7"/>
  <c r="AA224" i="7"/>
  <c r="AA103" i="7"/>
  <c r="AA75" i="7"/>
  <c r="AA59" i="7"/>
  <c r="AA44" i="7"/>
  <c r="AA506" i="7"/>
  <c r="AA478" i="7"/>
  <c r="AA459" i="7"/>
  <c r="AA444" i="7"/>
  <c r="AA323" i="7"/>
  <c r="AA295" i="7"/>
  <c r="AA261" i="7"/>
  <c r="AA230" i="7"/>
  <c r="AA227" i="7"/>
  <c r="AA217" i="7"/>
  <c r="AA133" i="7"/>
  <c r="AA106" i="7"/>
  <c r="AA78" i="7"/>
  <c r="AA50" i="7"/>
  <c r="AA47" i="7"/>
  <c r="AA481" i="7"/>
  <c r="AA450" i="7"/>
  <c r="AA447" i="7"/>
  <c r="AA437" i="7"/>
  <c r="AA353" i="7"/>
  <c r="AA326" i="7"/>
  <c r="AA298" i="7"/>
  <c r="AA279" i="7"/>
  <c r="AA264" i="7"/>
  <c r="AA143" i="7"/>
  <c r="AA115" i="7"/>
  <c r="AA81" i="7"/>
  <c r="AA37" i="7"/>
  <c r="AA433" i="7"/>
  <c r="AA406" i="7"/>
  <c r="AA378" i="7"/>
  <c r="AA359" i="7"/>
  <c r="AA344" i="7"/>
  <c r="AA223" i="7"/>
  <c r="AA195" i="7"/>
  <c r="AA161" i="7"/>
  <c r="AA130" i="7"/>
  <c r="AA127" i="7"/>
  <c r="AA117" i="7"/>
  <c r="AA43" i="7"/>
  <c r="AA18" i="7"/>
  <c r="AA483" i="7"/>
  <c r="AA455" i="7"/>
  <c r="AA421" i="7"/>
  <c r="AA390" i="7"/>
  <c r="AA387" i="7"/>
  <c r="AA377" i="7"/>
  <c r="AA293" i="7"/>
  <c r="AA266" i="7"/>
  <c r="AA238" i="7"/>
  <c r="AA219" i="7"/>
  <c r="AA204" i="7"/>
  <c r="AA83" i="7"/>
  <c r="AA58" i="7"/>
  <c r="AA39" i="7"/>
  <c r="AA24" i="7"/>
  <c r="AA381" i="7"/>
  <c r="AA179" i="7"/>
  <c r="AA446" i="7"/>
  <c r="AA418" i="7"/>
  <c r="AA399" i="7"/>
  <c r="AA384" i="7"/>
  <c r="AA263" i="7"/>
  <c r="AA235" i="7"/>
  <c r="AA201" i="7"/>
  <c r="AA170" i="7"/>
  <c r="AA167" i="7"/>
  <c r="AA157" i="7"/>
  <c r="AA55" i="7"/>
  <c r="AA486" i="7"/>
  <c r="AA458" i="7"/>
  <c r="AA439" i="7"/>
  <c r="AA424" i="7"/>
  <c r="AA303" i="7"/>
  <c r="AA275" i="7"/>
  <c r="AA241" i="7"/>
  <c r="AA210" i="7"/>
  <c r="AA207" i="7"/>
  <c r="AA197" i="7"/>
  <c r="AA113" i="7"/>
  <c r="AA86" i="7"/>
  <c r="AA30" i="7"/>
  <c r="AA27" i="7"/>
  <c r="AA350" i="7"/>
  <c r="AA164" i="7"/>
  <c r="AA495" i="7"/>
  <c r="AA461" i="7"/>
  <c r="AA430" i="7"/>
  <c r="AA427" i="7"/>
  <c r="AA417" i="7"/>
  <c r="AA333" i="7"/>
  <c r="AA306" i="7"/>
  <c r="AA278" i="7"/>
  <c r="AA259" i="7"/>
  <c r="AA244" i="7"/>
  <c r="AA123" i="7"/>
  <c r="AA95" i="7"/>
  <c r="AA61" i="7"/>
  <c r="AA20" i="7"/>
  <c r="AA226" i="7"/>
  <c r="AA21" i="7"/>
  <c r="AA498" i="7"/>
  <c r="AA479" i="7"/>
  <c r="AA464" i="7"/>
  <c r="AA343" i="7"/>
  <c r="AA315" i="7"/>
  <c r="AA281" i="7"/>
  <c r="AA250" i="7"/>
  <c r="AA247" i="7"/>
  <c r="AA237" i="7"/>
  <c r="AA153" i="7"/>
  <c r="AA126" i="7"/>
  <c r="AA98" i="7"/>
  <c r="AA79" i="7"/>
  <c r="AA64" i="7"/>
  <c r="AA57" i="7"/>
  <c r="AA337" i="7"/>
  <c r="AA366" i="7"/>
  <c r="AA338" i="7"/>
  <c r="AA183" i="7"/>
  <c r="AA121" i="7"/>
  <c r="AA87" i="7"/>
  <c r="AA501" i="7"/>
  <c r="AA346" i="7"/>
  <c r="AA163" i="7"/>
  <c r="AA70" i="7"/>
  <c r="AA504" i="7"/>
  <c r="AA383" i="7"/>
  <c r="AA355" i="7"/>
  <c r="AA321" i="7"/>
  <c r="AA290" i="7"/>
  <c r="AA287" i="7"/>
  <c r="AA277" i="7"/>
  <c r="AA193" i="7"/>
  <c r="AA166" i="7"/>
  <c r="AA138" i="7"/>
  <c r="AA119" i="7"/>
  <c r="AA104" i="7"/>
  <c r="AA487" i="7"/>
  <c r="AA155" i="7"/>
  <c r="AA443" i="7"/>
  <c r="AA415" i="7"/>
  <c r="AA470" i="7"/>
  <c r="AA318" i="7"/>
  <c r="AA135" i="7"/>
  <c r="AA101" i="7"/>
  <c r="AA67" i="7"/>
  <c r="AA510" i="7"/>
  <c r="AA507" i="7"/>
  <c r="AA497" i="7"/>
  <c r="AA413" i="7"/>
  <c r="AA386" i="7"/>
  <c r="AA358" i="7"/>
  <c r="AA339" i="7"/>
  <c r="AA324" i="7"/>
  <c r="AA203" i="7"/>
  <c r="AA175" i="7"/>
  <c r="AA141" i="7"/>
  <c r="AA110" i="7"/>
  <c r="AA107" i="7"/>
  <c r="AA97" i="7"/>
  <c r="AA23" i="7"/>
  <c r="AA477" i="7"/>
  <c r="AA319" i="7"/>
  <c r="AA90" i="7"/>
  <c r="AA347" i="7"/>
  <c r="AA46" i="7"/>
  <c r="AA467" i="7"/>
  <c r="AA423" i="7"/>
  <c r="AA395" i="7"/>
  <c r="AA361" i="7"/>
  <c r="AA330" i="7"/>
  <c r="AA327" i="7"/>
  <c r="AA317" i="7"/>
  <c r="AA233" i="7"/>
  <c r="AA206" i="7"/>
  <c r="AA178" i="7"/>
  <c r="AA159" i="7"/>
  <c r="AA144" i="7"/>
  <c r="AA53" i="7"/>
  <c r="AA26" i="7"/>
  <c r="AA490" i="7"/>
  <c r="AA304" i="7"/>
  <c r="AA77" i="7"/>
  <c r="AA403" i="7"/>
  <c r="AA375" i="7"/>
  <c r="AA341" i="7"/>
  <c r="AA310" i="7"/>
  <c r="AA307" i="7"/>
  <c r="AA297" i="7"/>
  <c r="AA186" i="7"/>
  <c r="AA158" i="7"/>
  <c r="AA139" i="7"/>
  <c r="AA124" i="7"/>
  <c r="AA453" i="7"/>
  <c r="AA426" i="7"/>
  <c r="AA398" i="7"/>
  <c r="AA379" i="7"/>
  <c r="AA364" i="7"/>
  <c r="AA243" i="7"/>
  <c r="AA215" i="7"/>
  <c r="AA181" i="7"/>
  <c r="AA150" i="7"/>
  <c r="AA147" i="7"/>
  <c r="AA137" i="7"/>
  <c r="AA35" i="7"/>
  <c r="AA19" i="7"/>
  <c r="AA198" i="7"/>
  <c r="AA284" i="7"/>
  <c r="AA463" i="7"/>
  <c r="AA435" i="7"/>
  <c r="AA401" i="7"/>
  <c r="AA370" i="7"/>
  <c r="AA367" i="7"/>
  <c r="AA357" i="7"/>
  <c r="AA273" i="7"/>
  <c r="AA246" i="7"/>
  <c r="AA218" i="7"/>
  <c r="AA199" i="7"/>
  <c r="AA184" i="7"/>
  <c r="AA63" i="7"/>
  <c r="AA38" i="7"/>
  <c r="C79" i="6"/>
  <c r="R86" i="6" s="1"/>
  <c r="R87" i="6" s="1"/>
  <c r="D87" i="12"/>
  <c r="G53" i="10"/>
  <c r="H87" i="9"/>
  <c r="H88" i="9" s="1"/>
  <c r="E53" i="9"/>
  <c r="F53" i="6"/>
  <c r="N35" i="10"/>
  <c r="N36" i="10" s="1"/>
  <c r="O35" i="10"/>
  <c r="O36" i="10" s="1"/>
  <c r="D70" i="6"/>
  <c r="Q109" i="10"/>
  <c r="Q69" i="9"/>
  <c r="Q70" i="9" s="1"/>
  <c r="R35" i="10"/>
  <c r="R36" i="10" s="1"/>
  <c r="E87" i="6"/>
  <c r="F87" i="6"/>
  <c r="P69" i="12"/>
  <c r="P70" i="12" s="1"/>
  <c r="Q69" i="12"/>
  <c r="Q70" i="12" s="1"/>
  <c r="R69" i="10"/>
  <c r="R70" i="10" s="1"/>
  <c r="G40" i="3"/>
  <c r="G43" i="3" s="1"/>
  <c r="G46" i="3" s="1"/>
  <c r="E53" i="6"/>
  <c r="P69" i="10"/>
  <c r="P70" i="10" s="1"/>
  <c r="H87" i="12"/>
  <c r="H88" i="12" s="1"/>
  <c r="F36" i="12"/>
  <c r="N69" i="6"/>
  <c r="N70" i="6" s="1"/>
  <c r="G36" i="12"/>
  <c r="P69" i="9"/>
  <c r="P70" i="9" s="1"/>
  <c r="D87" i="10"/>
  <c r="F87" i="12"/>
  <c r="E87" i="10"/>
  <c r="G87" i="12"/>
  <c r="P86" i="10"/>
  <c r="P87" i="10" s="1"/>
  <c r="G87" i="10"/>
  <c r="G13" i="12"/>
  <c r="E70" i="10"/>
  <c r="H87" i="10"/>
  <c r="H88" i="10" s="1"/>
  <c r="Q102" i="12"/>
  <c r="E87" i="9"/>
  <c r="F87" i="9"/>
  <c r="G87" i="9"/>
  <c r="Q109" i="6"/>
  <c r="Q103" i="12"/>
  <c r="E53" i="10"/>
  <c r="F70" i="12"/>
  <c r="N69" i="12"/>
  <c r="N70" i="12" s="1"/>
  <c r="G87" i="6"/>
  <c r="F53" i="10"/>
  <c r="Q70" i="10"/>
  <c r="O69" i="12"/>
  <c r="O70" i="12" s="1"/>
  <c r="Q105" i="12"/>
  <c r="D70" i="10"/>
  <c r="S50" i="12"/>
  <c r="Q108" i="12"/>
  <c r="H53" i="12"/>
  <c r="H54" i="12" s="1"/>
  <c r="D70" i="12"/>
  <c r="H53" i="10"/>
  <c r="H54" i="10" s="1"/>
  <c r="Q107" i="12"/>
  <c r="S84" i="10"/>
  <c r="R70" i="6"/>
  <c r="G13" i="9"/>
  <c r="G15" i="12"/>
  <c r="F15" i="12" s="1"/>
  <c r="E15" i="12" s="1"/>
  <c r="J40" i="3"/>
  <c r="J43" i="3" s="1"/>
  <c r="J46" i="3" s="1"/>
  <c r="P35" i="6"/>
  <c r="P36" i="6" s="1"/>
  <c r="H36" i="12"/>
  <c r="H37" i="12" s="1"/>
  <c r="H36" i="6"/>
  <c r="H37" i="6" s="1"/>
  <c r="K15" i="9"/>
  <c r="L15" i="9" s="1"/>
  <c r="G36" i="6"/>
  <c r="M40" i="3"/>
  <c r="M43" i="3" s="1"/>
  <c r="M46" i="3" s="1"/>
  <c r="O69" i="10"/>
  <c r="O70" i="10" s="1"/>
  <c r="Q104" i="10"/>
  <c r="S84" i="12"/>
  <c r="H36" i="9"/>
  <c r="H37" i="9" s="1"/>
  <c r="E70" i="9"/>
  <c r="G70" i="10"/>
  <c r="Q53" i="10"/>
  <c r="K40" i="3"/>
  <c r="K43" i="3" s="1"/>
  <c r="K46" i="3" s="1"/>
  <c r="O40" i="3"/>
  <c r="O43" i="3" s="1"/>
  <c r="O46" i="3" s="1"/>
  <c r="F70" i="9"/>
  <c r="S33" i="6"/>
  <c r="D36" i="6"/>
  <c r="N40" i="3"/>
  <c r="N43" i="3" s="1"/>
  <c r="N46" i="3" s="1"/>
  <c r="Q106" i="10"/>
  <c r="S85" i="6"/>
  <c r="Q105" i="6"/>
  <c r="G13" i="10"/>
  <c r="F13" i="10" s="1"/>
  <c r="E13" i="10" s="1"/>
  <c r="S34" i="9"/>
  <c r="S68" i="6"/>
  <c r="I40" i="3"/>
  <c r="I43" i="3" s="1"/>
  <c r="I46" i="3" s="1"/>
  <c r="K13" i="6"/>
  <c r="Q69" i="6"/>
  <c r="Q70" i="6" s="1"/>
  <c r="P69" i="6"/>
  <c r="P70" i="6" s="1"/>
  <c r="O69" i="6"/>
  <c r="O70" i="6" s="1"/>
  <c r="R35" i="12"/>
  <c r="R36" i="12" s="1"/>
  <c r="O35" i="12"/>
  <c r="O36" i="12" s="1"/>
  <c r="N35" i="12"/>
  <c r="N36" i="12" s="1"/>
  <c r="G13" i="6"/>
  <c r="Q35" i="9"/>
  <c r="Q36" i="9" s="1"/>
  <c r="O35" i="9"/>
  <c r="O36" i="9" s="1"/>
  <c r="N35" i="9"/>
  <c r="N36" i="9" s="1"/>
  <c r="H70" i="10"/>
  <c r="H71" i="10" s="1"/>
  <c r="D53" i="6"/>
  <c r="Q104" i="6"/>
  <c r="P35" i="9"/>
  <c r="P36" i="9" s="1"/>
  <c r="R52" i="10"/>
  <c r="R53" i="10" s="1"/>
  <c r="O52" i="10"/>
  <c r="O53" i="10" s="1"/>
  <c r="N52" i="10"/>
  <c r="N53" i="10" s="1"/>
  <c r="Q53" i="9"/>
  <c r="G53" i="12"/>
  <c r="Q101" i="9"/>
  <c r="C119" i="10"/>
  <c r="D119" i="12"/>
  <c r="R52" i="9"/>
  <c r="R53" i="9" s="1"/>
  <c r="Q106" i="9"/>
  <c r="N70" i="9"/>
  <c r="F36" i="6"/>
  <c r="H87" i="6"/>
  <c r="F70" i="10"/>
  <c r="K15" i="6"/>
  <c r="L15" i="6" s="1"/>
  <c r="Q103" i="10"/>
  <c r="G70" i="12"/>
  <c r="E36" i="9"/>
  <c r="G70" i="9"/>
  <c r="H70" i="12"/>
  <c r="H71" i="12" s="1"/>
  <c r="F36" i="9"/>
  <c r="H70" i="9"/>
  <c r="H71" i="9" s="1"/>
  <c r="Q107" i="9"/>
  <c r="N52" i="9"/>
  <c r="N53" i="9" s="1"/>
  <c r="E87" i="12"/>
  <c r="O52" i="9"/>
  <c r="O53" i="9" s="1"/>
  <c r="Q107" i="10"/>
  <c r="D53" i="12"/>
  <c r="G53" i="6"/>
  <c r="Q106" i="6"/>
  <c r="P52" i="9"/>
  <c r="P53" i="9" s="1"/>
  <c r="G119" i="10"/>
  <c r="E53" i="12"/>
  <c r="H53" i="6"/>
  <c r="H54" i="6" s="1"/>
  <c r="Q100" i="10"/>
  <c r="C4" i="8"/>
  <c r="S85" i="9"/>
  <c r="S34" i="6"/>
  <c r="E36" i="6"/>
  <c r="C4" i="7"/>
  <c r="G36" i="9"/>
  <c r="S33" i="9"/>
  <c r="S84" i="9"/>
  <c r="D87" i="9"/>
  <c r="E119" i="6"/>
  <c r="K13" i="10"/>
  <c r="F119" i="6"/>
  <c r="F119" i="10"/>
  <c r="L40" i="3"/>
  <c r="L43" i="3" s="1"/>
  <c r="L46" i="3" s="1"/>
  <c r="D87" i="6"/>
  <c r="S84" i="6"/>
  <c r="AA12" i="7"/>
  <c r="F70" i="6"/>
  <c r="S67" i="6"/>
  <c r="C4" i="13"/>
  <c r="S34" i="10"/>
  <c r="E119" i="10"/>
  <c r="G15" i="6"/>
  <c r="Q103" i="6"/>
  <c r="E40" i="3"/>
  <c r="E43" i="3" s="1"/>
  <c r="E46" i="3" s="1"/>
  <c r="G15" i="9"/>
  <c r="D70" i="9"/>
  <c r="D119" i="6"/>
  <c r="R35" i="6"/>
  <c r="R36" i="6" s="1"/>
  <c r="O86" i="9"/>
  <c r="O87" i="9" s="1"/>
  <c r="N86" i="9"/>
  <c r="N87" i="9" s="1"/>
  <c r="R86" i="9"/>
  <c r="R87" i="9" s="1"/>
  <c r="Q86" i="9"/>
  <c r="Q87" i="9" s="1"/>
  <c r="P87" i="9"/>
  <c r="Q108" i="10"/>
  <c r="Q52" i="6"/>
  <c r="Q53" i="6" s="1"/>
  <c r="P52" i="6"/>
  <c r="P53" i="6" s="1"/>
  <c r="O52" i="6"/>
  <c r="O53" i="6" s="1"/>
  <c r="N52" i="6"/>
  <c r="N53" i="6" s="1"/>
  <c r="G70" i="6"/>
  <c r="H70" i="6"/>
  <c r="H71" i="6" s="1"/>
  <c r="Q36" i="6"/>
  <c r="D53" i="9"/>
  <c r="S51" i="9"/>
  <c r="O86" i="10"/>
  <c r="O87" i="10" s="1"/>
  <c r="N86" i="10"/>
  <c r="N87" i="10" s="1"/>
  <c r="R86" i="10"/>
  <c r="R87" i="10" s="1"/>
  <c r="H40" i="3"/>
  <c r="H43" i="3" s="1"/>
  <c r="H46" i="3" s="1"/>
  <c r="S50" i="10"/>
  <c r="D53" i="10"/>
  <c r="S50" i="6"/>
  <c r="R52" i="6"/>
  <c r="R53" i="6" s="1"/>
  <c r="O35" i="6"/>
  <c r="O36" i="6" s="1"/>
  <c r="Q108" i="6"/>
  <c r="R69" i="9"/>
  <c r="R70" i="9" s="1"/>
  <c r="O69" i="9"/>
  <c r="O70" i="9" s="1"/>
  <c r="G53" i="9"/>
  <c r="Q109" i="9"/>
  <c r="H53" i="9"/>
  <c r="H54" i="9" s="1"/>
  <c r="Q87" i="10"/>
  <c r="S51" i="6"/>
  <c r="Q105" i="10"/>
  <c r="Q104" i="12"/>
  <c r="Q107" i="6"/>
  <c r="E70" i="6"/>
  <c r="G119" i="6"/>
  <c r="Q102" i="6"/>
  <c r="S50" i="9"/>
  <c r="Q104" i="9"/>
  <c r="K13" i="9"/>
  <c r="F87" i="10"/>
  <c r="S51" i="12"/>
  <c r="S68" i="9"/>
  <c r="Q102" i="10"/>
  <c r="R35" i="9"/>
  <c r="R36" i="9" s="1"/>
  <c r="Q108" i="9"/>
  <c r="D36" i="9"/>
  <c r="F119" i="9"/>
  <c r="G119" i="9"/>
  <c r="Q103" i="9"/>
  <c r="C4" i="11"/>
  <c r="S68" i="10"/>
  <c r="F22" i="14"/>
  <c r="K15" i="12"/>
  <c r="Q105" i="9"/>
  <c r="G15" i="10"/>
  <c r="S51" i="10"/>
  <c r="Q100" i="9"/>
  <c r="S67" i="10"/>
  <c r="F119" i="12"/>
  <c r="D119" i="9"/>
  <c r="G119" i="12"/>
  <c r="E119" i="9"/>
  <c r="K15" i="10"/>
  <c r="Q109" i="12"/>
  <c r="F53" i="9"/>
  <c r="N69" i="10"/>
  <c r="N70" i="10" s="1"/>
  <c r="F53" i="12"/>
  <c r="Q100" i="12"/>
  <c r="G20" i="14"/>
  <c r="P52" i="10"/>
  <c r="P53" i="10" s="1"/>
  <c r="S68" i="12"/>
  <c r="E70" i="12"/>
  <c r="P86" i="12"/>
  <c r="P87" i="12" s="1"/>
  <c r="O86" i="12"/>
  <c r="O87" i="12" s="1"/>
  <c r="N86" i="12"/>
  <c r="N87" i="12" s="1"/>
  <c r="R86" i="12"/>
  <c r="R87" i="12" s="1"/>
  <c r="Q86" i="12"/>
  <c r="Q87" i="12" s="1"/>
  <c r="P35" i="10"/>
  <c r="P36" i="10" s="1"/>
  <c r="S85" i="10"/>
  <c r="S33" i="12"/>
  <c r="S34" i="12"/>
  <c r="E119" i="12"/>
  <c r="R70" i="12"/>
  <c r="Q106" i="12"/>
  <c r="K13" i="12"/>
  <c r="Q35" i="12"/>
  <c r="Q36" i="12" s="1"/>
  <c r="Q52" i="12"/>
  <c r="Q53" i="12" s="1"/>
  <c r="P52" i="12"/>
  <c r="P53" i="12" s="1"/>
  <c r="O52" i="12"/>
  <c r="O53" i="12" s="1"/>
  <c r="R52" i="12"/>
  <c r="R53" i="12" s="1"/>
  <c r="N52" i="12"/>
  <c r="N53" i="12" s="1"/>
  <c r="D36" i="12"/>
  <c r="E36" i="12"/>
  <c r="S85" i="12"/>
  <c r="S67" i="12"/>
  <c r="N86" i="6" l="1"/>
  <c r="N87" i="6" s="1"/>
  <c r="O86" i="6"/>
  <c r="O87" i="6" s="1"/>
  <c r="P86" i="6"/>
  <c r="P87" i="6" s="1"/>
  <c r="Q86" i="6"/>
  <c r="Q87" i="6" s="1"/>
  <c r="H88" i="6"/>
  <c r="F13" i="12"/>
  <c r="E13" i="12" s="1"/>
  <c r="G54" i="12"/>
  <c r="G88" i="6"/>
  <c r="G88" i="10"/>
  <c r="F13" i="9"/>
  <c r="F37" i="12"/>
  <c r="G88" i="9"/>
  <c r="G71" i="10"/>
  <c r="E37" i="12"/>
  <c r="F88" i="12"/>
  <c r="E88" i="12"/>
  <c r="G88" i="12"/>
  <c r="F54" i="12"/>
  <c r="G71" i="12"/>
  <c r="G37" i="12"/>
  <c r="G54" i="9"/>
  <c r="G71" i="9"/>
  <c r="F71" i="12"/>
  <c r="E54" i="12"/>
  <c r="M15" i="6"/>
  <c r="I57" i="6" s="1"/>
  <c r="G37" i="6"/>
  <c r="G71" i="6"/>
  <c r="F13" i="6"/>
  <c r="L13" i="6"/>
  <c r="F23" i="14"/>
  <c r="L13" i="10"/>
  <c r="L15" i="10"/>
  <c r="G54" i="10"/>
  <c r="F15" i="10"/>
  <c r="L13" i="9"/>
  <c r="F15" i="6"/>
  <c r="F71" i="6" s="1"/>
  <c r="E71" i="12"/>
  <c r="G21" i="14"/>
  <c r="L15" i="12"/>
  <c r="D15" i="12"/>
  <c r="D37" i="12" s="1"/>
  <c r="D13" i="10"/>
  <c r="L13" i="12"/>
  <c r="F15" i="9"/>
  <c r="F54" i="9" s="1"/>
  <c r="G37" i="9"/>
  <c r="G54" i="6"/>
  <c r="M15" i="9"/>
  <c r="I40" i="9" s="1"/>
  <c r="E13" i="9" l="1"/>
  <c r="D13" i="9" s="1"/>
  <c r="G57" i="6"/>
  <c r="N15" i="6"/>
  <c r="F39" i="6" s="1"/>
  <c r="H74" i="6"/>
  <c r="G90" i="6"/>
  <c r="H39" i="6"/>
  <c r="I91" i="6"/>
  <c r="G40" i="6"/>
  <c r="H56" i="6"/>
  <c r="I73" i="6"/>
  <c r="G73" i="6"/>
  <c r="M13" i="6"/>
  <c r="H40" i="6"/>
  <c r="H91" i="6"/>
  <c r="H90" i="6"/>
  <c r="I40" i="6"/>
  <c r="I39" i="6"/>
  <c r="G91" i="6"/>
  <c r="G74" i="6"/>
  <c r="G39" i="6"/>
  <c r="G56" i="6"/>
  <c r="I90" i="6"/>
  <c r="I56" i="6"/>
  <c r="E13" i="6"/>
  <c r="H73" i="6"/>
  <c r="H57" i="6"/>
  <c r="I74" i="6"/>
  <c r="G22" i="14"/>
  <c r="F24" i="14"/>
  <c r="N15" i="9"/>
  <c r="H39" i="9"/>
  <c r="H40" i="9"/>
  <c r="G57" i="9"/>
  <c r="G73" i="9"/>
  <c r="I90" i="9"/>
  <c r="H57" i="9"/>
  <c r="H91" i="9"/>
  <c r="G40" i="9"/>
  <c r="H56" i="9"/>
  <c r="I39" i="9"/>
  <c r="I73" i="9"/>
  <c r="H73" i="9"/>
  <c r="H74" i="9"/>
  <c r="I56" i="9"/>
  <c r="G56" i="9"/>
  <c r="G74" i="9"/>
  <c r="I57" i="9"/>
  <c r="G90" i="9"/>
  <c r="I91" i="9"/>
  <c r="M13" i="9"/>
  <c r="M13" i="10"/>
  <c r="D13" i="12"/>
  <c r="M15" i="10"/>
  <c r="I91" i="10" s="1"/>
  <c r="H90" i="9"/>
  <c r="M13" i="12"/>
  <c r="E15" i="10"/>
  <c r="F71" i="10"/>
  <c r="F54" i="10"/>
  <c r="I74" i="9"/>
  <c r="E15" i="9"/>
  <c r="F56" i="9"/>
  <c r="F39" i="9"/>
  <c r="F40" i="9"/>
  <c r="F71" i="9"/>
  <c r="F91" i="9"/>
  <c r="F74" i="9"/>
  <c r="F88" i="9"/>
  <c r="F37" i="9"/>
  <c r="F90" i="9"/>
  <c r="F73" i="9"/>
  <c r="F57" i="9"/>
  <c r="C13" i="10"/>
  <c r="F88" i="10"/>
  <c r="G91" i="9"/>
  <c r="C15" i="12"/>
  <c r="D71" i="12"/>
  <c r="D88" i="12"/>
  <c r="D54" i="12"/>
  <c r="M15" i="12"/>
  <c r="H56" i="12" s="1"/>
  <c r="E15" i="6"/>
  <c r="F40" i="6"/>
  <c r="F57" i="6"/>
  <c r="F74" i="6"/>
  <c r="F54" i="6"/>
  <c r="F73" i="6"/>
  <c r="F37" i="6"/>
  <c r="F91" i="6"/>
  <c r="F56" i="6"/>
  <c r="F90" i="6"/>
  <c r="F88" i="6"/>
  <c r="G39" i="9"/>
  <c r="G90" i="10" l="1"/>
  <c r="G73" i="10"/>
  <c r="H91" i="10"/>
  <c r="H56" i="10"/>
  <c r="G56" i="10"/>
  <c r="G57" i="10"/>
  <c r="F74" i="10"/>
  <c r="N13" i="6"/>
  <c r="F90" i="10"/>
  <c r="F73" i="10"/>
  <c r="N88" i="6"/>
  <c r="I73" i="10"/>
  <c r="O15" i="6"/>
  <c r="H74" i="10"/>
  <c r="F91" i="10"/>
  <c r="N71" i="6"/>
  <c r="D13" i="6"/>
  <c r="N54" i="6"/>
  <c r="C13" i="9"/>
  <c r="I90" i="12"/>
  <c r="G57" i="12"/>
  <c r="F39" i="12"/>
  <c r="N13" i="12"/>
  <c r="I40" i="12"/>
  <c r="I57" i="12"/>
  <c r="E91" i="12"/>
  <c r="G39" i="12"/>
  <c r="I56" i="12"/>
  <c r="N15" i="10"/>
  <c r="I56" i="10"/>
  <c r="I74" i="10"/>
  <c r="G91" i="10"/>
  <c r="I57" i="10"/>
  <c r="H73" i="10"/>
  <c r="H90" i="10"/>
  <c r="E73" i="12"/>
  <c r="O15" i="9"/>
  <c r="N54" i="9"/>
  <c r="N37" i="9"/>
  <c r="N71" i="9"/>
  <c r="N88" i="9"/>
  <c r="D57" i="12"/>
  <c r="F57" i="10"/>
  <c r="F56" i="10"/>
  <c r="N15" i="12"/>
  <c r="E74" i="12"/>
  <c r="E40" i="12"/>
  <c r="H90" i="12"/>
  <c r="E57" i="12"/>
  <c r="G40" i="12"/>
  <c r="G74" i="12"/>
  <c r="I91" i="12"/>
  <c r="G90" i="12"/>
  <c r="F74" i="12"/>
  <c r="E90" i="12"/>
  <c r="F57" i="12"/>
  <c r="H40" i="12"/>
  <c r="G91" i="12"/>
  <c r="H91" i="12"/>
  <c r="I74" i="12"/>
  <c r="F40" i="12"/>
  <c r="H57" i="12"/>
  <c r="F56" i="12"/>
  <c r="E39" i="12"/>
  <c r="D90" i="12"/>
  <c r="E40" i="9"/>
  <c r="D15" i="9"/>
  <c r="E57" i="9"/>
  <c r="E54" i="9"/>
  <c r="E39" i="9"/>
  <c r="E73" i="9"/>
  <c r="E37" i="9"/>
  <c r="E90" i="9"/>
  <c r="E88" i="9"/>
  <c r="E74" i="9"/>
  <c r="E56" i="9"/>
  <c r="E71" i="9"/>
  <c r="E91" i="9"/>
  <c r="I73" i="12"/>
  <c r="N13" i="10"/>
  <c r="D91" i="12"/>
  <c r="N13" i="9"/>
  <c r="D73" i="12"/>
  <c r="H39" i="12"/>
  <c r="D40" i="12"/>
  <c r="G74" i="10"/>
  <c r="F73" i="12"/>
  <c r="H73" i="12"/>
  <c r="F25" i="14"/>
  <c r="E56" i="12"/>
  <c r="F90" i="12"/>
  <c r="D74" i="12"/>
  <c r="D15" i="6"/>
  <c r="E73" i="6"/>
  <c r="E57" i="6"/>
  <c r="E39" i="6"/>
  <c r="E88" i="6"/>
  <c r="E74" i="6"/>
  <c r="E54" i="6"/>
  <c r="E56" i="6"/>
  <c r="E91" i="6"/>
  <c r="E90" i="6"/>
  <c r="E40" i="6"/>
  <c r="E71" i="6"/>
  <c r="E37" i="6"/>
  <c r="I39" i="12"/>
  <c r="E74" i="10"/>
  <c r="D15" i="10"/>
  <c r="E57" i="10"/>
  <c r="E91" i="10"/>
  <c r="E54" i="10"/>
  <c r="E88" i="10"/>
  <c r="E71" i="10"/>
  <c r="E90" i="10"/>
  <c r="E73" i="10"/>
  <c r="E56" i="10"/>
  <c r="C13" i="12"/>
  <c r="H57" i="10"/>
  <c r="G56" i="12"/>
  <c r="F91" i="12"/>
  <c r="D39" i="12"/>
  <c r="G23" i="14"/>
  <c r="H74" i="12"/>
  <c r="G73" i="12"/>
  <c r="D56" i="12"/>
  <c r="I90" i="10"/>
  <c r="O88" i="6" l="1"/>
  <c r="P15" i="6"/>
  <c r="P71" i="6" s="1"/>
  <c r="O71" i="6"/>
  <c r="O37" i="6"/>
  <c r="O54" i="6"/>
  <c r="C13" i="6"/>
  <c r="O13" i="6"/>
  <c r="O13" i="12"/>
  <c r="D74" i="10"/>
  <c r="C15" i="10"/>
  <c r="D71" i="10"/>
  <c r="D90" i="10"/>
  <c r="D57" i="10"/>
  <c r="D54" i="10"/>
  <c r="D91" i="10"/>
  <c r="D88" i="10"/>
  <c r="D73" i="10"/>
  <c r="D56" i="10"/>
  <c r="G24" i="14"/>
  <c r="D57" i="9"/>
  <c r="C15" i="9"/>
  <c r="D39" i="9"/>
  <c r="D73" i="9"/>
  <c r="D90" i="9"/>
  <c r="D91" i="9"/>
  <c r="D88" i="9"/>
  <c r="D74" i="9"/>
  <c r="D40" i="9"/>
  <c r="D56" i="9"/>
  <c r="D37" i="9"/>
  <c r="D54" i="9"/>
  <c r="D71" i="9"/>
  <c r="O13" i="10"/>
  <c r="C15" i="6"/>
  <c r="D73" i="6"/>
  <c r="D57" i="6"/>
  <c r="D54" i="6"/>
  <c r="D71" i="6"/>
  <c r="D40" i="6"/>
  <c r="D74" i="6"/>
  <c r="D37" i="6"/>
  <c r="D39" i="6"/>
  <c r="D91" i="6"/>
  <c r="D90" i="6"/>
  <c r="D56" i="6"/>
  <c r="D88" i="6"/>
  <c r="F26" i="14"/>
  <c r="O15" i="10"/>
  <c r="N54" i="10"/>
  <c r="N88" i="10"/>
  <c r="N71" i="10"/>
  <c r="N37" i="10"/>
  <c r="O13" i="9"/>
  <c r="P15" i="9"/>
  <c r="O54" i="9"/>
  <c r="O37" i="9"/>
  <c r="O88" i="9"/>
  <c r="O71" i="9"/>
  <c r="O15" i="12"/>
  <c r="N71" i="12"/>
  <c r="N54" i="12"/>
  <c r="N88" i="12"/>
  <c r="N37" i="12"/>
  <c r="Q15" i="6" l="1"/>
  <c r="Q88" i="6" s="1"/>
  <c r="P37" i="6"/>
  <c r="P88" i="6"/>
  <c r="P54" i="6"/>
  <c r="P13" i="6"/>
  <c r="F27" i="14"/>
  <c r="P15" i="10"/>
  <c r="O71" i="10"/>
  <c r="O37" i="10"/>
  <c r="O54" i="10"/>
  <c r="O88" i="10"/>
  <c r="P13" i="9"/>
  <c r="G25" i="14"/>
  <c r="P15" i="12"/>
  <c r="O88" i="12"/>
  <c r="O37" i="12"/>
  <c r="O71" i="12"/>
  <c r="O54" i="12"/>
  <c r="Q15" i="9"/>
  <c r="P54" i="9"/>
  <c r="P37" i="9"/>
  <c r="P88" i="9"/>
  <c r="P71" i="9"/>
  <c r="P13" i="12"/>
  <c r="P13" i="10"/>
  <c r="Q54" i="6" l="1"/>
  <c r="Q71" i="6"/>
  <c r="R15" i="6"/>
  <c r="J73" i="6" s="1"/>
  <c r="K73" i="6" s="1"/>
  <c r="Q37" i="6"/>
  <c r="Q13" i="6"/>
  <c r="R15" i="9"/>
  <c r="J56" i="9" s="1"/>
  <c r="K56" i="9" s="1"/>
  <c r="Q37" i="9"/>
  <c r="Q71" i="9"/>
  <c r="Q54" i="9"/>
  <c r="Q88" i="9"/>
  <c r="Q15" i="12"/>
  <c r="P37" i="12"/>
  <c r="P88" i="12"/>
  <c r="P54" i="12"/>
  <c r="P71" i="12"/>
  <c r="Q13" i="10"/>
  <c r="Q15" i="10"/>
  <c r="P37" i="10"/>
  <c r="P88" i="10"/>
  <c r="P71" i="10"/>
  <c r="P54" i="10"/>
  <c r="Q13" i="12"/>
  <c r="Q13" i="9"/>
  <c r="F28" i="14"/>
  <c r="G26" i="14"/>
  <c r="J91" i="6" l="1"/>
  <c r="K91" i="6" s="1"/>
  <c r="J86" i="6" s="1"/>
  <c r="R54" i="6"/>
  <c r="R37" i="6"/>
  <c r="R71" i="6"/>
  <c r="R88" i="6"/>
  <c r="J40" i="6"/>
  <c r="K40" i="6" s="1"/>
  <c r="J57" i="6"/>
  <c r="K57" i="6" s="1"/>
  <c r="I52" i="6" s="1"/>
  <c r="J56" i="6"/>
  <c r="K56" i="6" s="1"/>
  <c r="J90" i="6"/>
  <c r="K90" i="6" s="1"/>
  <c r="J74" i="6"/>
  <c r="K74" i="6" s="1"/>
  <c r="M69" i="6" s="1"/>
  <c r="M70" i="6" s="1"/>
  <c r="M71" i="6" s="1"/>
  <c r="J39" i="6"/>
  <c r="K39" i="6" s="1"/>
  <c r="J73" i="9"/>
  <c r="K73" i="9" s="1"/>
  <c r="J40" i="9"/>
  <c r="K40" i="9" s="1"/>
  <c r="K35" i="9" s="1"/>
  <c r="R13" i="6"/>
  <c r="R13" i="12"/>
  <c r="F29" i="14"/>
  <c r="R13" i="10"/>
  <c r="R13" i="9"/>
  <c r="G27" i="14"/>
  <c r="R15" i="12"/>
  <c r="Q71" i="12"/>
  <c r="Q88" i="12"/>
  <c r="Q54" i="12"/>
  <c r="Q37" i="12"/>
  <c r="R54" i="9"/>
  <c r="R71" i="9"/>
  <c r="R37" i="9"/>
  <c r="R88" i="9"/>
  <c r="J74" i="9"/>
  <c r="K74" i="9" s="1"/>
  <c r="J91" i="9"/>
  <c r="K91" i="9" s="1"/>
  <c r="J90" i="9"/>
  <c r="K90" i="9" s="1"/>
  <c r="J57" i="9"/>
  <c r="K57" i="9" s="1"/>
  <c r="J39" i="9"/>
  <c r="K39" i="9" s="1"/>
  <c r="R15" i="10"/>
  <c r="Q37" i="10"/>
  <c r="Q54" i="10"/>
  <c r="Q71" i="10"/>
  <c r="Q88" i="10"/>
  <c r="M35" i="6" l="1"/>
  <c r="G115" i="6" s="1"/>
  <c r="N35" i="6"/>
  <c r="N36" i="6" s="1"/>
  <c r="N37" i="6" s="1"/>
  <c r="I69" i="6"/>
  <c r="I70" i="6" s="1"/>
  <c r="I71" i="6" s="1"/>
  <c r="J69" i="6"/>
  <c r="D117" i="6" s="1"/>
  <c r="K69" i="6"/>
  <c r="E117" i="6" s="1"/>
  <c r="L52" i="6"/>
  <c r="F116" i="6" s="1"/>
  <c r="I35" i="6"/>
  <c r="C115" i="6" s="1"/>
  <c r="J35" i="6"/>
  <c r="D115" i="6" s="1"/>
  <c r="L35" i="6"/>
  <c r="L36" i="6" s="1"/>
  <c r="L37" i="6" s="1"/>
  <c r="K35" i="6"/>
  <c r="K36" i="6" s="1"/>
  <c r="K37" i="6" s="1"/>
  <c r="L69" i="6"/>
  <c r="L70" i="6" s="1"/>
  <c r="L71" i="6" s="1"/>
  <c r="G117" i="6"/>
  <c r="M52" i="6"/>
  <c r="G116" i="6" s="1"/>
  <c r="J52" i="6"/>
  <c r="D116" i="6" s="1"/>
  <c r="L86" i="6"/>
  <c r="K86" i="6"/>
  <c r="K87" i="6" s="1"/>
  <c r="K88" i="6" s="1"/>
  <c r="K52" i="6"/>
  <c r="E116" i="6" s="1"/>
  <c r="M86" i="6"/>
  <c r="G118" i="6" s="1"/>
  <c r="I86" i="6"/>
  <c r="I87" i="6" s="1"/>
  <c r="M35" i="9"/>
  <c r="M36" i="9" s="1"/>
  <c r="M37" i="9" s="1"/>
  <c r="J35" i="9"/>
  <c r="J36" i="9" s="1"/>
  <c r="J37" i="9" s="1"/>
  <c r="I35" i="9"/>
  <c r="C115" i="9" s="1"/>
  <c r="L35" i="9"/>
  <c r="F115" i="9" s="1"/>
  <c r="G28" i="14"/>
  <c r="M69" i="9"/>
  <c r="L69" i="9"/>
  <c r="K69" i="9"/>
  <c r="J69" i="9"/>
  <c r="I69" i="9"/>
  <c r="F30" i="14"/>
  <c r="R88" i="12"/>
  <c r="R54" i="12"/>
  <c r="R71" i="12"/>
  <c r="R37" i="12"/>
  <c r="J91" i="12"/>
  <c r="K91" i="12" s="1"/>
  <c r="J40" i="12"/>
  <c r="K40" i="12" s="1"/>
  <c r="J57" i="12"/>
  <c r="K57" i="12" s="1"/>
  <c r="J56" i="12"/>
  <c r="K56" i="12" s="1"/>
  <c r="J39" i="12"/>
  <c r="K39" i="12" s="1"/>
  <c r="J90" i="12"/>
  <c r="K90" i="12" s="1"/>
  <c r="J73" i="12"/>
  <c r="K73" i="12" s="1"/>
  <c r="J74" i="12"/>
  <c r="K74" i="12" s="1"/>
  <c r="R71" i="10"/>
  <c r="R54" i="10"/>
  <c r="R88" i="10"/>
  <c r="R37" i="10"/>
  <c r="J57" i="10"/>
  <c r="K57" i="10" s="1"/>
  <c r="J40" i="10"/>
  <c r="J39" i="10"/>
  <c r="J91" i="10"/>
  <c r="K91" i="10" s="1"/>
  <c r="J56" i="10"/>
  <c r="K56" i="10" s="1"/>
  <c r="J73" i="10"/>
  <c r="K73" i="10" s="1"/>
  <c r="C116" i="6"/>
  <c r="I53" i="6"/>
  <c r="L52" i="9"/>
  <c r="K52" i="9"/>
  <c r="J52" i="9"/>
  <c r="I52" i="9"/>
  <c r="M52" i="9"/>
  <c r="J86" i="9"/>
  <c r="I86" i="9"/>
  <c r="L86" i="9"/>
  <c r="M86" i="9"/>
  <c r="K86" i="9"/>
  <c r="J74" i="10"/>
  <c r="K74" i="10" s="1"/>
  <c r="E115" i="9"/>
  <c r="K36" i="9"/>
  <c r="K37" i="9" s="1"/>
  <c r="J87" i="6"/>
  <c r="J88" i="6" s="1"/>
  <c r="D118" i="6"/>
  <c r="J90" i="10"/>
  <c r="K90" i="10" s="1"/>
  <c r="M36" i="6" l="1"/>
  <c r="M37" i="6" s="1"/>
  <c r="C117" i="6"/>
  <c r="J70" i="6"/>
  <c r="J71" i="6" s="1"/>
  <c r="K70" i="6"/>
  <c r="K71" i="6" s="1"/>
  <c r="E118" i="6"/>
  <c r="C118" i="6"/>
  <c r="L53" i="6"/>
  <c r="L54" i="6" s="1"/>
  <c r="E115" i="6"/>
  <c r="M87" i="6"/>
  <c r="M88" i="6" s="1"/>
  <c r="K53" i="6"/>
  <c r="K54" i="6" s="1"/>
  <c r="J36" i="6"/>
  <c r="J37" i="6" s="1"/>
  <c r="I36" i="6"/>
  <c r="I37" i="6" s="1"/>
  <c r="S35" i="6"/>
  <c r="F115" i="6"/>
  <c r="F117" i="6"/>
  <c r="S69" i="6"/>
  <c r="S86" i="6"/>
  <c r="M53" i="6"/>
  <c r="M54" i="6" s="1"/>
  <c r="L87" i="6"/>
  <c r="L88" i="6" s="1"/>
  <c r="F118" i="6"/>
  <c r="S52" i="6"/>
  <c r="J53" i="6"/>
  <c r="J54" i="6" s="1"/>
  <c r="G115" i="9"/>
  <c r="D115" i="9"/>
  <c r="I36" i="9"/>
  <c r="I37" i="9" s="1"/>
  <c r="S35" i="9"/>
  <c r="L36" i="9"/>
  <c r="L37" i="9" s="1"/>
  <c r="J53" i="9"/>
  <c r="J54" i="9" s="1"/>
  <c r="D116" i="9"/>
  <c r="F116" i="9"/>
  <c r="L53" i="9"/>
  <c r="L54" i="9" s="1"/>
  <c r="S69" i="9"/>
  <c r="I70" i="9"/>
  <c r="C117" i="9"/>
  <c r="J70" i="9"/>
  <c r="J71" i="9" s="1"/>
  <c r="D117" i="9"/>
  <c r="L35" i="12"/>
  <c r="M35" i="12"/>
  <c r="K35" i="12"/>
  <c r="J35" i="12"/>
  <c r="I35" i="12"/>
  <c r="I54" i="6"/>
  <c r="G117" i="9"/>
  <c r="M70" i="9"/>
  <c r="M71" i="9" s="1"/>
  <c r="S86" i="9"/>
  <c r="C118" i="9"/>
  <c r="I87" i="9"/>
  <c r="K86" i="12"/>
  <c r="J86" i="12"/>
  <c r="M86" i="12"/>
  <c r="I86" i="12"/>
  <c r="L86" i="12"/>
  <c r="S52" i="9"/>
  <c r="C116" i="9"/>
  <c r="I53" i="9"/>
  <c r="J69" i="10"/>
  <c r="L69" i="10"/>
  <c r="M69" i="10"/>
  <c r="I69" i="10"/>
  <c r="K69" i="10"/>
  <c r="E118" i="9"/>
  <c r="K87" i="9"/>
  <c r="K88" i="9" s="1"/>
  <c r="G29" i="14"/>
  <c r="M52" i="10"/>
  <c r="K52" i="10"/>
  <c r="J52" i="10"/>
  <c r="I52" i="10"/>
  <c r="L52" i="10"/>
  <c r="M53" i="9"/>
  <c r="M54" i="9" s="1"/>
  <c r="G116" i="9"/>
  <c r="E116" i="9"/>
  <c r="K53" i="9"/>
  <c r="K54" i="9" s="1"/>
  <c r="E117" i="9"/>
  <c r="K70" i="9"/>
  <c r="K71" i="9" s="1"/>
  <c r="G118" i="9"/>
  <c r="M87" i="9"/>
  <c r="M88" i="9" s="1"/>
  <c r="M86" i="10"/>
  <c r="L86" i="10"/>
  <c r="K86" i="10"/>
  <c r="J86" i="10"/>
  <c r="I86" i="10"/>
  <c r="J87" i="9"/>
  <c r="J88" i="9" s="1"/>
  <c r="D118" i="9"/>
  <c r="F31" i="14"/>
  <c r="F117" i="9"/>
  <c r="L70" i="9"/>
  <c r="L71" i="9" s="1"/>
  <c r="J69" i="12"/>
  <c r="M69" i="12"/>
  <c r="L69" i="12"/>
  <c r="K69" i="12"/>
  <c r="I69" i="12"/>
  <c r="I88" i="6"/>
  <c r="F118" i="9"/>
  <c r="L87" i="9"/>
  <c r="L88" i="9" s="1"/>
  <c r="J52" i="12"/>
  <c r="L52" i="12"/>
  <c r="I52" i="12"/>
  <c r="M52" i="12"/>
  <c r="K52" i="12"/>
  <c r="S71" i="6" l="1"/>
  <c r="S70" i="6"/>
  <c r="S37" i="6"/>
  <c r="S36" i="6"/>
  <c r="S87" i="6"/>
  <c r="S88" i="6"/>
  <c r="S54" i="6"/>
  <c r="S53" i="6"/>
  <c r="S36" i="9"/>
  <c r="S37" i="9"/>
  <c r="C117" i="10"/>
  <c r="S69" i="10"/>
  <c r="I70" i="10"/>
  <c r="J36" i="12"/>
  <c r="J37" i="12" s="1"/>
  <c r="D115" i="12"/>
  <c r="G115" i="12"/>
  <c r="M36" i="12"/>
  <c r="M37" i="12" s="1"/>
  <c r="G118" i="12"/>
  <c r="M87" i="12"/>
  <c r="M88" i="12" s="1"/>
  <c r="D117" i="10"/>
  <c r="J70" i="10"/>
  <c r="J71" i="10" s="1"/>
  <c r="G116" i="12"/>
  <c r="M53" i="12"/>
  <c r="M54" i="12" s="1"/>
  <c r="S52" i="12"/>
  <c r="C116" i="12"/>
  <c r="I53" i="12"/>
  <c r="C118" i="12"/>
  <c r="S86" i="12"/>
  <c r="I87" i="12"/>
  <c r="D116" i="10"/>
  <c r="J53" i="10"/>
  <c r="J54" i="10" s="1"/>
  <c r="G116" i="10"/>
  <c r="M53" i="10"/>
  <c r="M54" i="10" s="1"/>
  <c r="I71" i="9"/>
  <c r="S71" i="9" s="1"/>
  <c r="S70" i="9"/>
  <c r="S35" i="12"/>
  <c r="C115" i="12"/>
  <c r="I36" i="12"/>
  <c r="F116" i="12"/>
  <c r="L53" i="12"/>
  <c r="L54" i="12" s="1"/>
  <c r="F116" i="10"/>
  <c r="L53" i="10"/>
  <c r="L54" i="10" s="1"/>
  <c r="I88" i="9"/>
  <c r="S88" i="9" s="1"/>
  <c r="S87" i="9"/>
  <c r="G118" i="10"/>
  <c r="M87" i="10"/>
  <c r="M88" i="10" s="1"/>
  <c r="F117" i="10"/>
  <c r="L70" i="10"/>
  <c r="L71" i="10" s="1"/>
  <c r="L36" i="12"/>
  <c r="L37" i="12" s="1"/>
  <c r="F115" i="12"/>
  <c r="D118" i="12"/>
  <c r="J87" i="12"/>
  <c r="J88" i="12" s="1"/>
  <c r="G30" i="14"/>
  <c r="E117" i="12"/>
  <c r="K70" i="12"/>
  <c r="K71" i="12" s="1"/>
  <c r="F117" i="12"/>
  <c r="L70" i="12"/>
  <c r="L71" i="12" s="1"/>
  <c r="J87" i="10"/>
  <c r="J88" i="10" s="1"/>
  <c r="D118" i="10"/>
  <c r="G117" i="10"/>
  <c r="M70" i="10"/>
  <c r="M71" i="10" s="1"/>
  <c r="E116" i="12"/>
  <c r="K53" i="12"/>
  <c r="K54" i="12" s="1"/>
  <c r="F32" i="14"/>
  <c r="I54" i="9"/>
  <c r="S54" i="9" s="1"/>
  <c r="S53" i="9"/>
  <c r="D116" i="12"/>
  <c r="J53" i="12"/>
  <c r="J54" i="12" s="1"/>
  <c r="E118" i="12"/>
  <c r="K87" i="12"/>
  <c r="K88" i="12" s="1"/>
  <c r="C117" i="12"/>
  <c r="S69" i="12"/>
  <c r="I70" i="12"/>
  <c r="C118" i="10"/>
  <c r="S86" i="10"/>
  <c r="I87" i="10"/>
  <c r="G117" i="12"/>
  <c r="M70" i="12"/>
  <c r="M71" i="12" s="1"/>
  <c r="K87" i="10"/>
  <c r="K88" i="10" s="1"/>
  <c r="E118" i="10"/>
  <c r="E115" i="12"/>
  <c r="K36" i="12"/>
  <c r="K37" i="12" s="1"/>
  <c r="F118" i="12"/>
  <c r="L87" i="12"/>
  <c r="L88" i="12" s="1"/>
  <c r="C116" i="10"/>
  <c r="S52" i="10"/>
  <c r="I53" i="10"/>
  <c r="E116" i="10"/>
  <c r="K53" i="10"/>
  <c r="K54" i="10" s="1"/>
  <c r="D117" i="12"/>
  <c r="J70" i="12"/>
  <c r="J71" i="12" s="1"/>
  <c r="F118" i="10"/>
  <c r="L87" i="10"/>
  <c r="L88" i="10" s="1"/>
  <c r="E117" i="10"/>
  <c r="K70" i="10"/>
  <c r="K71" i="10" s="1"/>
  <c r="I37" i="12" l="1"/>
  <c r="S37" i="12" s="1"/>
  <c r="S36" i="12"/>
  <c r="I71" i="12"/>
  <c r="S71" i="12" s="1"/>
  <c r="S70" i="12"/>
  <c r="I71" i="10"/>
  <c r="S71" i="10" s="1"/>
  <c r="S70" i="10"/>
  <c r="I88" i="12"/>
  <c r="S88" i="12" s="1"/>
  <c r="S87" i="12"/>
  <c r="F33" i="14"/>
  <c r="S53" i="12"/>
  <c r="I54" i="12"/>
  <c r="S54" i="12" s="1"/>
  <c r="I54" i="10"/>
  <c r="S54" i="10" s="1"/>
  <c r="S53" i="10"/>
  <c r="G31" i="14"/>
  <c r="I88" i="10"/>
  <c r="S88" i="10" s="1"/>
  <c r="S87" i="10"/>
  <c r="F34" i="14" l="1"/>
  <c r="G32" i="14"/>
  <c r="G33" i="14" l="1"/>
  <c r="F35" i="14"/>
  <c r="F36" i="14" l="1"/>
  <c r="G34" i="14"/>
  <c r="G35" i="14" l="1"/>
  <c r="F37" i="14"/>
  <c r="F38" i="14" l="1"/>
  <c r="G36" i="14"/>
  <c r="F39" i="14" l="1"/>
  <c r="G37" i="14"/>
  <c r="F40" i="14" l="1"/>
  <c r="G38" i="14"/>
  <c r="G39" i="14" l="1"/>
  <c r="F41" i="14"/>
  <c r="F42" i="14" l="1"/>
  <c r="G40" i="14"/>
  <c r="G41" i="14" l="1"/>
  <c r="F43" i="14"/>
  <c r="F44" i="14" l="1"/>
  <c r="J43" i="14" s="1"/>
  <c r="G42" i="14"/>
  <c r="G43" i="14" l="1"/>
  <c r="J18" i="14"/>
  <c r="H18" i="14"/>
  <c r="J44" i="14"/>
  <c r="H20" i="14"/>
  <c r="H44" i="14"/>
  <c r="J19" i="14"/>
  <c r="H19" i="14"/>
  <c r="J20" i="14"/>
  <c r="F45" i="14"/>
  <c r="J21" i="14"/>
  <c r="H21" i="14"/>
  <c r="H22" i="14"/>
  <c r="J22" i="14"/>
  <c r="J23" i="14"/>
  <c r="H23" i="14"/>
  <c r="J24" i="14"/>
  <c r="H24" i="14"/>
  <c r="H25" i="14"/>
  <c r="J25" i="14"/>
  <c r="H26" i="14"/>
  <c r="J26" i="14"/>
  <c r="J27" i="14"/>
  <c r="H27" i="14"/>
  <c r="H28" i="14"/>
  <c r="J28" i="14"/>
  <c r="H29" i="14"/>
  <c r="J29" i="14"/>
  <c r="J30" i="14"/>
  <c r="H30" i="14"/>
  <c r="H31" i="14"/>
  <c r="J31" i="14"/>
  <c r="H32" i="14"/>
  <c r="J32" i="14"/>
  <c r="H33" i="14"/>
  <c r="J33" i="14"/>
  <c r="J34" i="14"/>
  <c r="H34" i="14"/>
  <c r="H35" i="14"/>
  <c r="J35" i="14"/>
  <c r="J36" i="14"/>
  <c r="H36" i="14"/>
  <c r="J37" i="14"/>
  <c r="H37" i="14"/>
  <c r="J38" i="14"/>
  <c r="H38" i="14"/>
  <c r="J39" i="14"/>
  <c r="H39" i="14"/>
  <c r="H40" i="14"/>
  <c r="J40" i="14"/>
  <c r="J41" i="14"/>
  <c r="H41" i="14"/>
  <c r="H42" i="14"/>
  <c r="J42" i="14"/>
  <c r="H43" i="14"/>
  <c r="K101" i="12" l="1"/>
  <c r="C119" i="12" s="1"/>
  <c r="D23" i="12"/>
  <c r="C114" i="12" s="1"/>
  <c r="AC12" i="11"/>
  <c r="AC12" i="7"/>
  <c r="H45" i="14"/>
  <c r="F46" i="14"/>
  <c r="J45" i="14"/>
  <c r="G44" i="14"/>
  <c r="I43" i="14" s="1"/>
  <c r="E23" i="12" l="1"/>
  <c r="D114" i="12" s="1"/>
  <c r="D120" i="12" s="1"/>
  <c r="D23" i="10"/>
  <c r="C114" i="10" s="1"/>
  <c r="Q101" i="12"/>
  <c r="C120" i="12"/>
  <c r="Y12" i="11"/>
  <c r="H33" i="10" s="1"/>
  <c r="Z12" i="11"/>
  <c r="I33" i="10" s="1"/>
  <c r="W12" i="11"/>
  <c r="F33" i="10" s="1"/>
  <c r="X12" i="11"/>
  <c r="G33" i="10" s="1"/>
  <c r="U12" i="11"/>
  <c r="D33" i="10" s="1"/>
  <c r="V12" i="11"/>
  <c r="E33" i="10" s="1"/>
  <c r="Y12" i="16"/>
  <c r="H25" i="15" s="1"/>
  <c r="H28" i="15" s="1"/>
  <c r="H29" i="15" s="1"/>
  <c r="Z12" i="16"/>
  <c r="I25" i="15" s="1"/>
  <c r="I31" i="15" s="1"/>
  <c r="W12" i="16"/>
  <c r="F25" i="15" s="1"/>
  <c r="F28" i="15" s="1"/>
  <c r="F29" i="15" s="1"/>
  <c r="X12" i="16"/>
  <c r="G25" i="15" s="1"/>
  <c r="G28" i="15" s="1"/>
  <c r="G29" i="15" s="1"/>
  <c r="U12" i="16"/>
  <c r="D25" i="15" s="1"/>
  <c r="D31" i="15" s="1"/>
  <c r="V12" i="16"/>
  <c r="E25" i="15" s="1"/>
  <c r="E32" i="15" s="1"/>
  <c r="K18" i="14"/>
  <c r="G45" i="14"/>
  <c r="I18" i="14"/>
  <c r="K44" i="14"/>
  <c r="I44" i="14"/>
  <c r="K19" i="14"/>
  <c r="I19" i="14"/>
  <c r="I20" i="14"/>
  <c r="K20" i="14"/>
  <c r="K21" i="14"/>
  <c r="I21" i="14"/>
  <c r="I22" i="14"/>
  <c r="K22" i="14"/>
  <c r="K23" i="14"/>
  <c r="I23" i="14"/>
  <c r="I24" i="14"/>
  <c r="K24" i="14"/>
  <c r="I25" i="14"/>
  <c r="K25" i="14"/>
  <c r="K26" i="14"/>
  <c r="I26" i="14"/>
  <c r="I27" i="14"/>
  <c r="K27" i="14"/>
  <c r="K28" i="14"/>
  <c r="I28" i="14"/>
  <c r="I29" i="14"/>
  <c r="K29" i="14"/>
  <c r="I30" i="14"/>
  <c r="K30" i="14"/>
  <c r="I31" i="14"/>
  <c r="K31" i="14"/>
  <c r="I32" i="14"/>
  <c r="K32" i="14"/>
  <c r="K33" i="14"/>
  <c r="I33" i="14"/>
  <c r="K34" i="14"/>
  <c r="I34" i="14"/>
  <c r="K35" i="14"/>
  <c r="I35" i="14"/>
  <c r="K36" i="14"/>
  <c r="I36" i="14"/>
  <c r="K37" i="14"/>
  <c r="I37" i="14"/>
  <c r="K38" i="14"/>
  <c r="I38" i="14"/>
  <c r="I39" i="14"/>
  <c r="K39" i="14"/>
  <c r="I40" i="14"/>
  <c r="K40" i="14"/>
  <c r="I41" i="14"/>
  <c r="K41" i="14"/>
  <c r="K42" i="14"/>
  <c r="I42" i="14"/>
  <c r="K43" i="14"/>
  <c r="F47" i="14"/>
  <c r="J46" i="14"/>
  <c r="H46" i="14"/>
  <c r="D23" i="9" l="1"/>
  <c r="C114" i="9" s="1"/>
  <c r="AC12" i="16"/>
  <c r="F23" i="12"/>
  <c r="E114" i="12" s="1"/>
  <c r="E120" i="12" s="1"/>
  <c r="E23" i="10"/>
  <c r="D114" i="10" s="1"/>
  <c r="K102" i="9"/>
  <c r="C119" i="9" s="1"/>
  <c r="L101" i="10"/>
  <c r="G31" i="15"/>
  <c r="G32" i="15"/>
  <c r="I32" i="15"/>
  <c r="E31" i="15"/>
  <c r="F31" i="15"/>
  <c r="F32" i="15"/>
  <c r="H32" i="15"/>
  <c r="E28" i="15"/>
  <c r="E29" i="15" s="1"/>
  <c r="H31" i="15"/>
  <c r="AA12" i="16"/>
  <c r="E36" i="10"/>
  <c r="E37" i="10" s="1"/>
  <c r="E39" i="10"/>
  <c r="E40" i="10"/>
  <c r="I39" i="10"/>
  <c r="I40" i="10"/>
  <c r="G36" i="10"/>
  <c r="G37" i="10" s="1"/>
  <c r="G39" i="10"/>
  <c r="G40" i="10"/>
  <c r="H36" i="10"/>
  <c r="H37" i="10" s="1"/>
  <c r="H40" i="10"/>
  <c r="H39" i="10"/>
  <c r="AA12" i="11"/>
  <c r="F36" i="10"/>
  <c r="F37" i="10" s="1"/>
  <c r="F40" i="10"/>
  <c r="F39" i="10"/>
  <c r="D28" i="15"/>
  <c r="D29" i="15" s="1"/>
  <c r="S25" i="15"/>
  <c r="D32" i="15"/>
  <c r="F48" i="14"/>
  <c r="J47" i="14"/>
  <c r="H47" i="14"/>
  <c r="D23" i="6" s="1"/>
  <c r="I45" i="14"/>
  <c r="G46" i="14"/>
  <c r="K45" i="14"/>
  <c r="C120" i="9" l="1"/>
  <c r="F23" i="10"/>
  <c r="E114" i="10" s="1"/>
  <c r="E23" i="9"/>
  <c r="D114" i="9" s="1"/>
  <c r="D120" i="9" s="1"/>
  <c r="K101" i="6"/>
  <c r="Q101" i="6" s="1"/>
  <c r="G23" i="12"/>
  <c r="F114" i="12" s="1"/>
  <c r="F120" i="12" s="1"/>
  <c r="Q102" i="9"/>
  <c r="Q101" i="10"/>
  <c r="D119" i="10"/>
  <c r="C114" i="6"/>
  <c r="K100" i="6"/>
  <c r="K32" i="15"/>
  <c r="K31" i="15"/>
  <c r="D36" i="10"/>
  <c r="D37" i="10" s="1"/>
  <c r="S33" i="10"/>
  <c r="D39" i="10"/>
  <c r="K39" i="10" s="1"/>
  <c r="D40" i="10"/>
  <c r="K40" i="10" s="1"/>
  <c r="I46" i="14"/>
  <c r="G47" i="14"/>
  <c r="K46" i="14"/>
  <c r="J48" i="14"/>
  <c r="G88" i="3" s="1"/>
  <c r="F49" i="14"/>
  <c r="H48" i="14"/>
  <c r="K27" i="15" l="1"/>
  <c r="K28" i="15" s="1"/>
  <c r="K29" i="15" s="1"/>
  <c r="N27" i="15"/>
  <c r="N28" i="15" s="1"/>
  <c r="N29" i="15" s="1"/>
  <c r="G23" i="10"/>
  <c r="F114" i="10" s="1"/>
  <c r="F23" i="9"/>
  <c r="E114" i="9" s="1"/>
  <c r="E120" i="9" s="1"/>
  <c r="E23" i="6"/>
  <c r="D114" i="6" s="1"/>
  <c r="D120" i="6" s="1"/>
  <c r="H23" i="12"/>
  <c r="G114" i="12" s="1"/>
  <c r="G120" i="12" s="1"/>
  <c r="Q100" i="6"/>
  <c r="C119" i="6"/>
  <c r="C120" i="6" s="1"/>
  <c r="J27" i="15"/>
  <c r="D90" i="15" s="1"/>
  <c r="L27" i="15"/>
  <c r="L28" i="15" s="1"/>
  <c r="L29" i="15" s="1"/>
  <c r="I27" i="15"/>
  <c r="C90" i="15" s="1"/>
  <c r="C95" i="15" s="1"/>
  <c r="E109" i="3" s="1"/>
  <c r="M27" i="15"/>
  <c r="G90" i="15" s="1"/>
  <c r="G95" i="15" s="1"/>
  <c r="L35" i="10"/>
  <c r="I35" i="10"/>
  <c r="J35" i="10"/>
  <c r="M35" i="10"/>
  <c r="K35" i="10"/>
  <c r="H49" i="14"/>
  <c r="G23" i="9" s="1"/>
  <c r="F114" i="9" s="1"/>
  <c r="F120" i="9" s="1"/>
  <c r="F50" i="14"/>
  <c r="J49" i="14"/>
  <c r="G48" i="14"/>
  <c r="K47" i="14"/>
  <c r="I47" i="14"/>
  <c r="E90" i="15" l="1"/>
  <c r="E95" i="15" s="1"/>
  <c r="F23" i="6"/>
  <c r="E114" i="6" s="1"/>
  <c r="E120" i="6" s="1"/>
  <c r="H23" i="10"/>
  <c r="G114" i="10" s="1"/>
  <c r="J28" i="15"/>
  <c r="J29" i="15" s="1"/>
  <c r="I28" i="15"/>
  <c r="I29" i="15" s="1"/>
  <c r="F90" i="15"/>
  <c r="F95" i="15" s="1"/>
  <c r="S27" i="15"/>
  <c r="M28" i="15"/>
  <c r="M29" i="15" s="1"/>
  <c r="M36" i="10"/>
  <c r="M37" i="10" s="1"/>
  <c r="G115" i="10"/>
  <c r="C115" i="10"/>
  <c r="C120" i="10" s="1"/>
  <c r="S35" i="10"/>
  <c r="I36" i="10"/>
  <c r="K36" i="10"/>
  <c r="K37" i="10" s="1"/>
  <c r="E115" i="10"/>
  <c r="E120" i="10" s="1"/>
  <c r="D115" i="10"/>
  <c r="D120" i="10" s="1"/>
  <c r="J36" i="10"/>
  <c r="J37" i="10" s="1"/>
  <c r="F115" i="10"/>
  <c r="F120" i="10" s="1"/>
  <c r="E112" i="3" s="1"/>
  <c r="L36" i="10"/>
  <c r="L37" i="10" s="1"/>
  <c r="D95" i="15"/>
  <c r="K48" i="14"/>
  <c r="I48" i="14"/>
  <c r="G49" i="14"/>
  <c r="F51" i="14"/>
  <c r="J50" i="14"/>
  <c r="H50" i="14"/>
  <c r="G120" i="10" l="1"/>
  <c r="G23" i="6"/>
  <c r="F114" i="6" s="1"/>
  <c r="F120" i="6" s="1"/>
  <c r="H23" i="9"/>
  <c r="G114" i="9" s="1"/>
  <c r="G120" i="9" s="1"/>
  <c r="S28" i="15"/>
  <c r="S29" i="15"/>
  <c r="E115" i="3"/>
  <c r="I37" i="10"/>
  <c r="S37" i="10" s="1"/>
  <c r="S36" i="10"/>
  <c r="G104" i="3"/>
  <c r="G99" i="3"/>
  <c r="G101" i="3"/>
  <c r="G91" i="3"/>
  <c r="G106" i="3"/>
  <c r="G95" i="3"/>
  <c r="G103" i="3"/>
  <c r="G100" i="3"/>
  <c r="G96" i="3"/>
  <c r="G92" i="3"/>
  <c r="G97" i="3"/>
  <c r="G112" i="3"/>
  <c r="G94" i="3"/>
  <c r="G93" i="3"/>
  <c r="G89" i="3"/>
  <c r="G105" i="3"/>
  <c r="G90" i="3"/>
  <c r="K49" i="14"/>
  <c r="I49" i="14"/>
  <c r="G50" i="14"/>
  <c r="F52" i="14"/>
  <c r="J51" i="14"/>
  <c r="H51" i="14"/>
  <c r="H23" i="6" s="1"/>
  <c r="G114" i="6" s="1"/>
  <c r="G120" i="6" s="1"/>
  <c r="G109" i="3" l="1"/>
  <c r="G115" i="3" s="1"/>
  <c r="F53" i="14"/>
  <c r="J52" i="14"/>
  <c r="H52" i="14"/>
  <c r="G51" i="14"/>
  <c r="K50" i="14"/>
  <c r="I50" i="14"/>
  <c r="G119" i="3" l="1"/>
  <c r="G52" i="14"/>
  <c r="K51" i="14"/>
  <c r="I51" i="14"/>
  <c r="H53" i="14"/>
  <c r="F54" i="14"/>
  <c r="J53" i="14"/>
  <c r="F55" i="14" l="1"/>
  <c r="J54" i="14"/>
  <c r="H54" i="14"/>
  <c r="G53" i="14"/>
  <c r="K52" i="14"/>
  <c r="I52" i="14"/>
  <c r="I53" i="14" l="1"/>
  <c r="G54" i="14"/>
  <c r="K53" i="14"/>
  <c r="H55" i="14"/>
  <c r="F56" i="14"/>
  <c r="J55" i="14"/>
  <c r="F57" i="14" l="1"/>
  <c r="J56" i="14"/>
  <c r="H56" i="14"/>
  <c r="G55" i="14"/>
  <c r="K54" i="14"/>
  <c r="I54" i="14"/>
  <c r="I55" i="14" l="1"/>
  <c r="G56" i="14"/>
  <c r="K55" i="14"/>
  <c r="F58" i="14"/>
  <c r="J57" i="14"/>
  <c r="H57" i="14"/>
  <c r="I56" i="14" l="1"/>
  <c r="G57" i="14"/>
  <c r="K56" i="14"/>
  <c r="J58" i="14"/>
  <c r="H58" i="14"/>
  <c r="G58" i="14" l="1"/>
  <c r="K57" i="14"/>
  <c r="I57" i="14"/>
  <c r="K58" i="14" l="1"/>
  <c r="I58" i="14"/>
</calcChain>
</file>

<file path=xl/sharedStrings.xml><?xml version="1.0" encoding="utf-8"?>
<sst xmlns="http://schemas.openxmlformats.org/spreadsheetml/2006/main" count="1729" uniqueCount="394">
  <si>
    <t xml:space="preserve">Participant Name: </t>
  </si>
  <si>
    <t>Capacity Market Unit Reference:</t>
  </si>
  <si>
    <t>Contact Name:</t>
  </si>
  <si>
    <t>Contact Direct Number:</t>
  </si>
  <si>
    <t>Contact Email Address:</t>
  </si>
  <si>
    <t>Confirm Financial Year End:</t>
  </si>
  <si>
    <t>Currency Zone:</t>
  </si>
  <si>
    <t>£</t>
  </si>
  <si>
    <t>€</t>
  </si>
  <si>
    <t>Confirm Technology Class:</t>
  </si>
  <si>
    <t xml:space="preserve">CRMsubmissions@uregni.gov.uk </t>
  </si>
  <si>
    <t>CRMsubmissions@cru.ie</t>
  </si>
  <si>
    <t>Introduction</t>
  </si>
  <si>
    <t>The information required will be used to inform the Regulatory Authorities (CRU and UR) when implementing and operating the I-SEM.  The information will be used to aid understanding of the financial and economic performance of the business and to inform the setting of a Unit Specific Price Cap (USPC) within the I-SEM CRM.  It is also envisaged that additional information requirements may be necessary to ensure informed and appropriate decisions can be made.</t>
  </si>
  <si>
    <t>Forecast Information</t>
  </si>
  <si>
    <t xml:space="preserve">In relation to the capacity year being applied for, a best estimate forecast of Net Going Forward Costs shall be provided.  Please include within the notes the assumptions applied and provide further cost breakdown as appropriate.  
Based upon the SEM calculation for a Best New Entrant, found at: </t>
  </si>
  <si>
    <t>https://www.semcommittee.com/publications/sem-23-016-best-new-entrant-decision-paper</t>
  </si>
  <si>
    <t>All charges/cost items should be entered as a negative, all revenue items as a positive.
Individual items greater than 2% of total Non Fuel Operating Costs, as per latest Generator Financial Template, should be detailed separately within the notes. 
Any cost projections which are greater than historically incurred costs (greater than a number included in a previously submitted Generator Financial Reporting template or Exception Applications) should be justified in detail, explaining why costs are higher than the historical values, particularly if the increase is more than inflation related. Evidence for the projections should be provided where at all feasible.
Cost Allocation: In the absence of clear and sound justification as to why costs e.g. corporate overheads, have not been allocated on a MW basis across all CMUs to which they apply, the RAs will default to allocating costs on a MW basis across those CMUs.The allocation of costs for any given cost category to units at a station (including units which are not subject to USPC applications), should not exceed total station costs for the relevant category. 
Limited historical information:  In the absence of, or limited, historical information, the RAs reserve the right to assign costs based on similar Capacity Market Units as an appropriate benchmark.
Data anomalies or inconsistency:  The RAs will look at and apply costs based on other similar Capacity Market Units as an appropriate benchmark in instances when the historical information differs materially from other similar Capacity Market Units.
Agreement End Dates: The RAs will assume the end date of any agreement providing a support mechanism will apply and that any extensions will not be triggered (NB: This does not apply to normal ancillary service/DS3 contracts).  Should the end date fall mid Capacity Year the RAs will apply these specific revenues up to but not beyond the agreement end date.</t>
  </si>
  <si>
    <t>Historic Information</t>
  </si>
  <si>
    <t>Historic information will provide an understanding of the past financial performance of the business.  Historic information will also assist in benchmarking costs as well as being used to identify Net Going Forward Cost drivers.</t>
  </si>
  <si>
    <t>Generator Financial Templates</t>
  </si>
  <si>
    <t>A summary of Generation Financial Templates submitted should be provided and be consistent with submission previously made to the RAs.   In the event the summary is inconsistent with the templates previously submitted a detailed explanation, including values, should be provided.</t>
  </si>
  <si>
    <t>Data Entry</t>
  </si>
  <si>
    <t>Exceptional Items</t>
  </si>
  <si>
    <t>Please detail each item you consider to be exceptional or atypical due to its size or effect.</t>
  </si>
  <si>
    <t>Other Documents to be Provided Separately</t>
  </si>
  <si>
    <t>Potential Requests for Further Information</t>
  </si>
  <si>
    <t xml:space="preserve">Following receipt of this application, the RAs may seek such further information or clarification as they deem appropriate to assess the validity of the application.   </t>
  </si>
  <si>
    <t>The RAs will notify the applicant of the RAs' decision separate from the TSOs provisional qualification results stage.</t>
  </si>
  <si>
    <t>In circumstances where a Participant has submitted both an Existing Capacity Exception (USPC) application and a New Capacity Exception application, the RAs will want to satisfy themselves that there is no overlap in costs submitted within the applications.  This may require the inclusion of an explicit reference in a Director's Certificate to that effect.
Where the RAs have determined a USPC bid for a previous auction is appropriate and that bid includes a proportion of Unavoidable Future Investment, evidence of the investment in line with the value and rationale in the application will be required before further apportionment can be applied to future Capacity Years, i.e. CY2030/31 onwards. The same principle will apply in subsequent years.</t>
  </si>
  <si>
    <t>Application tab complete?</t>
  </si>
  <si>
    <t>Confirm Initial Capacity:</t>
  </si>
  <si>
    <t>Generator Financial Template Summary</t>
  </si>
  <si>
    <t>Forecast Revenue, Costs &amp; MWh</t>
  </si>
  <si>
    <t>Historical Revenue, Costs &amp; MWh - five most recent completed historic years</t>
  </si>
  <si>
    <t>Financial Year 
(please specify year end month in row 15, i.e. cell above year)</t>
  </si>
  <si>
    <t>Volume of Electricity Sold - MWh</t>
  </si>
  <si>
    <t>January</t>
  </si>
  <si>
    <t xml:space="preserve">Revenue </t>
  </si>
  <si>
    <t>'000</t>
  </si>
  <si>
    <t>February</t>
  </si>
  <si>
    <t>March</t>
  </si>
  <si>
    <t>Net Energy Payments*</t>
  </si>
  <si>
    <t>April</t>
  </si>
  <si>
    <t>Net Constraints Payments</t>
  </si>
  <si>
    <t>May</t>
  </si>
  <si>
    <t>June</t>
  </si>
  <si>
    <t>July</t>
  </si>
  <si>
    <t>Revenue from Capacity Payments</t>
  </si>
  <si>
    <t>August</t>
  </si>
  <si>
    <t>Other Revenue, made up of:</t>
  </si>
  <si>
    <t>September</t>
  </si>
  <si>
    <t>Revenue from Ancillary Services</t>
  </si>
  <si>
    <t>October</t>
  </si>
  <si>
    <t>Revenue from Support Mechanisms</t>
  </si>
  <si>
    <t>November</t>
  </si>
  <si>
    <t>Other Revenue Sources</t>
  </si>
  <si>
    <t>December</t>
  </si>
  <si>
    <t>Total Revenue </t>
  </si>
  <si>
    <t xml:space="preserve">Operating Costs </t>
  </si>
  <si>
    <t xml:space="preserve"> '000</t>
  </si>
  <si>
    <t>Fuel Related Operating Costs</t>
  </si>
  <si>
    <t>Non-fuel Operating Costs</t>
  </si>
  <si>
    <t>Total Operating Costs</t>
  </si>
  <si>
    <t xml:space="preserve">EBITDI  </t>
  </si>
  <si>
    <t>Depreciation</t>
  </si>
  <si>
    <t>Impairment</t>
  </si>
  <si>
    <t xml:space="preserve">EBIT </t>
  </si>
  <si>
    <t>Interest</t>
  </si>
  <si>
    <t>Tax</t>
  </si>
  <si>
    <t>Net Profit</t>
  </si>
  <si>
    <t>*This value should not be net of expected difference payments</t>
  </si>
  <si>
    <t>Forecast NFOC Costs</t>
  </si>
  <si>
    <t>Historic NFOC Costs - five most recent completed historic years</t>
  </si>
  <si>
    <t xml:space="preserve">Financial Year </t>
  </si>
  <si>
    <t>Description</t>
  </si>
  <si>
    <t>Notes</t>
  </si>
  <si>
    <t>Transmission Charges</t>
  </si>
  <si>
    <t>Market Operator Charges</t>
  </si>
  <si>
    <t>System Operator Charges</t>
  </si>
  <si>
    <t>Gas Transportation Charges</t>
  </si>
  <si>
    <t>Operating and Maintenance Costs*</t>
  </si>
  <si>
    <t>Insurance (please specify)</t>
  </si>
  <si>
    <t>Business Rates</t>
  </si>
  <si>
    <t xml:space="preserve">Cost of Fuel Working Capital </t>
  </si>
  <si>
    <t>Other</t>
  </si>
  <si>
    <t>Total Non Fuel Operating Costs</t>
  </si>
  <si>
    <t>Explain how you converted data from the selected financial year-end basis above to Capacity Year / calendar-year values.  Please, where monthly data is available, map costs monthly; otherwise explain the allocation method used. Linear allocation can be used as a cross-check.</t>
  </si>
  <si>
    <t xml:space="preserve">Capacity </t>
  </si>
  <si>
    <t>CY 2030/31</t>
  </si>
  <si>
    <t>Projected Costs</t>
  </si>
  <si>
    <t>Nominal conversion for final USPC calculation</t>
  </si>
  <si>
    <t>1 Oct 2030 to 30 Sept 2031</t>
  </si>
  <si>
    <t>CY2030/31</t>
  </si>
  <si>
    <t>CY2031/32</t>
  </si>
  <si>
    <t>CY2032/33</t>
  </si>
  <si>
    <t>CY2033/34</t>
  </si>
  <si>
    <t>CY2034/35</t>
  </si>
  <si>
    <t>Inflation factor from auction year</t>
  </si>
  <si>
    <t>Non-Fuel Operating Costs (NFOCs)</t>
  </si>
  <si>
    <t>As above</t>
  </si>
  <si>
    <t>Operating and Maintenance Costs</t>
  </si>
  <si>
    <t>Insurance</t>
  </si>
  <si>
    <t>Fuel Working Capital (ongoing)</t>
  </si>
  <si>
    <t>Adjustments re Variable Operating and Maintenance Cost elements of NFOCs</t>
  </si>
  <si>
    <t>Please describe</t>
  </si>
  <si>
    <t>Unit Specific Projected Infra-marginal rent before Reliability Option difference payments made (corresponding note must specify assumptions including fuel price, carbon price and resulting electricity price assumptions)</t>
  </si>
  <si>
    <t>Unit Specific Ancillary Services Revenue</t>
  </si>
  <si>
    <t>Other revenue</t>
  </si>
  <si>
    <t>Reliability Option difference payments</t>
  </si>
  <si>
    <t>Applied for CY2030/31</t>
  </si>
  <si>
    <t>Carried forward UFI from previous years</t>
  </si>
  <si>
    <t>Conditionally approved from previous USPC processes (CY 26/27, 27/28, 28/29 &amp; 29/30)</t>
  </si>
  <si>
    <t>(nominal) &gt;</t>
  </si>
  <si>
    <t>De-Rated Capacity as per Qualification (kW)</t>
  </si>
  <si>
    <t>CY2025/26</t>
  </si>
  <si>
    <t>CY2026/27</t>
  </si>
  <si>
    <t>CY2027/28</t>
  </si>
  <si>
    <t>CY2028/29</t>
  </si>
  <si>
    <t>CY2029/30</t>
  </si>
  <si>
    <t>CY2035/36</t>
  </si>
  <si>
    <t>CY2036/37</t>
  </si>
  <si>
    <t>CY2037/38</t>
  </si>
  <si>
    <t>CY2038/39</t>
  </si>
  <si>
    <t>WACC (pre-tax real) ROI</t>
  </si>
  <si>
    <t>WACC (pre-tax real) NI</t>
  </si>
  <si>
    <t>ROI WACC Discount Factors</t>
  </si>
  <si>
    <t>NI WACC Discount Factors</t>
  </si>
  <si>
    <t>Select ROI or NI Participant</t>
  </si>
  <si>
    <t>Enter Economic Life (whole number of years)</t>
  </si>
  <si>
    <t>Required amount by year</t>
  </si>
  <si>
    <t>Res. Val</t>
  </si>
  <si>
    <t>Total</t>
  </si>
  <si>
    <t>Investment category</t>
  </si>
  <si>
    <t>Application tab complete</t>
  </si>
  <si>
    <t>Price base = auction year</t>
  </si>
  <si>
    <t>Jurisdiction</t>
  </si>
  <si>
    <t>Currency of invoice</t>
  </si>
  <si>
    <t>CY2026/27 amount (quote-year real, '000s)</t>
  </si>
  <si>
    <t>CY2027/28 amount (quote-year real, '000s)</t>
  </si>
  <si>
    <t>CY2028/29 amount (quote-year real, '000s)</t>
  </si>
  <si>
    <t>CY2029/30 amount (quote-year real, '000s)</t>
  </si>
  <si>
    <t>Total input</t>
  </si>
  <si>
    <t>Source of quote</t>
  </si>
  <si>
    <t>Year of quote = Price base of the quote amount</t>
  </si>
  <si>
    <t>Explanation of year of quote required</t>
  </si>
  <si>
    <t>Explanation of year of quote</t>
  </si>
  <si>
    <t>Document name</t>
  </si>
  <si>
    <t>Page reference</t>
  </si>
  <si>
    <t>Value reported (or sum of values reported) in the row matches value referenced in document</t>
  </si>
  <si>
    <t>Applicant notes</t>
  </si>
  <si>
    <t>Row complete?</t>
  </si>
  <si>
    <t>Indexation factor to auction year</t>
  </si>
  <si>
    <t>FX to jurisdiction currency</t>
  </si>
  <si>
    <t>RA assessment - all information provided?</t>
  </si>
  <si>
    <t>RA assessment - manual override amount CY2026/27</t>
  </si>
  <si>
    <t>RA assessment - allowed amount CY2026/27</t>
  </si>
  <si>
    <t>RA assessment - manual override amount CY2027/28</t>
  </si>
  <si>
    <t>RA assessment - allowed amount CY2027/28</t>
  </si>
  <si>
    <t>RA assessment - manual override amount CY2028/29</t>
  </si>
  <si>
    <t>RA assessment - allowed amount CY2028/29</t>
  </si>
  <si>
    <t>RA assessment - manual override amount CY2029/30</t>
  </si>
  <si>
    <t>RA assessment - allowed amount CY2029/30</t>
  </si>
  <si>
    <t>GBP</t>
  </si>
  <si>
    <t>Application for Unavoidable Future Investment in respect of CY2029/30 Capacity Delivery [Yellow cells to be completed by Applicant]</t>
  </si>
  <si>
    <t>Note: this tab captures UFI previously awarded in CY2029/30, and new UFI projects not previously approved for CY2029/30, where these amounts are proposed to be carried forward into the CY2030/31 NGFC calculation.</t>
  </si>
  <si>
    <t>CY2023/24</t>
  </si>
  <si>
    <t>CY2024/25</t>
  </si>
  <si>
    <t>UFI previously awarded in CY2029/30 T-4</t>
  </si>
  <si>
    <t>Does the Candidate Unit have a UFI to carry forward from CY2029/30 T-4?</t>
  </si>
  <si>
    <t>NO</t>
  </si>
  <si>
    <t>Previously approved UFI allowance, € or £, nominal</t>
  </si>
  <si>
    <t>Evidence for previously approved UFI</t>
  </si>
  <si>
    <t>RA assessment - previously approved UFI</t>
  </si>
  <si>
    <t>SEM-C Reference Number</t>
  </si>
  <si>
    <t>Applicant comments</t>
  </si>
  <si>
    <t>RA assessment - supporting evidence provided?</t>
  </si>
  <si>
    <t>RA assessment - submitted amount matches evidence?</t>
  </si>
  <si>
    <t>RA manual override amount CY2029/30</t>
  </si>
  <si>
    <t>RA manual override amount CY2030/31</t>
  </si>
  <si>
    <t>RA manual override amount CY2031/32</t>
  </si>
  <si>
    <t>RA manual override amount CY2032/33</t>
  </si>
  <si>
    <t>RA manual override amount CY2033/34</t>
  </si>
  <si>
    <t>RA allowed amount CY2029/30</t>
  </si>
  <si>
    <t>RA allowed amount CY2030/31</t>
  </si>
  <si>
    <t>RA allowed amount CY2031/32</t>
  </si>
  <si>
    <t>RA allowed amount CY2032/33</t>
  </si>
  <si>
    <t>RA allowed amount CY2033/34</t>
  </si>
  <si>
    <t>Previously approved UFI allowance, nominal</t>
  </si>
  <si>
    <t>New Project 1 (for projects not previously approved)</t>
  </si>
  <si>
    <t>[Auto-filled]</t>
  </si>
  <si>
    <t>[Value to be entered by Applicant]</t>
  </si>
  <si>
    <t>New Project 2 (for projects not previously approved)</t>
  </si>
  <si>
    <t>[Auto-filled from Support info UFI CY202930 Jurisdiction]</t>
  </si>
  <si>
    <t>New Project 3 (for projects not previously approved)</t>
  </si>
  <si>
    <t>New Project 4 (for projects not previously approved)</t>
  </si>
  <si>
    <t>Repayment / credit-to-market table for previously approved UFI</t>
  </si>
  <si>
    <t>Prior approval CY / auction</t>
  </si>
  <si>
    <t>Project ID / name</t>
  </si>
  <si>
    <t>SEM-C reference number</t>
  </si>
  <si>
    <t>Applicant explanation of repayment / credit need</t>
  </si>
  <si>
    <t>Proposed credit applied to CY2029/30 (nominal, positive)</t>
  </si>
  <si>
    <t>Proposed credit applied to CY2030/31 (nominal, positive)</t>
  </si>
  <si>
    <t>Proposed credit applied to CY2031/32 (nominal, positive)</t>
  </si>
  <si>
    <t>Proposed credit applied to CY2032/33 (nominal, positive)</t>
  </si>
  <si>
    <t>Proposed credit applied to CY2033/34 (nominal, positive)</t>
  </si>
  <si>
    <t>Total proposed credit (nominal)</t>
  </si>
  <si>
    <t>RA assessment - sufficient explanation provided?</t>
  </si>
  <si>
    <t>RA assessment - SEM-C reference valid?</t>
  </si>
  <si>
    <t>RA assessment - proposed credit reasonable?</t>
  </si>
  <si>
    <t>RA reviewer notes</t>
  </si>
  <si>
    <t>Totals</t>
  </si>
  <si>
    <t>Summary</t>
  </si>
  <si>
    <t>Previous approved projects (real)</t>
  </si>
  <si>
    <t>New Project 1</t>
  </si>
  <si>
    <t>New Project 2</t>
  </si>
  <si>
    <t>New Project 3</t>
  </si>
  <si>
    <t>New Project 4</t>
  </si>
  <si>
    <t>Repayments / credits</t>
  </si>
  <si>
    <t>Supporting information for UFI CY2029/30 - new projects not previously approved</t>
  </si>
  <si>
    <t>Project</t>
  </si>
  <si>
    <t>CY2024/25 amount (quote-year real, '000s)</t>
  </si>
  <si>
    <t>CY2025/26 amount (quote-year real, '000s)</t>
  </si>
  <si>
    <t>RA assessment - economic life / residual value acceptable?</t>
  </si>
  <si>
    <t>RA assessment - manual override amount CY2024/25</t>
  </si>
  <si>
    <t>RA assessment - allowed amount CY2024/25</t>
  </si>
  <si>
    <t>RA assessment - manual override amount CY2025/26</t>
  </si>
  <si>
    <t>RA assessment - allowed amount CY2025/26</t>
  </si>
  <si>
    <t>Supporting information for UFI CY2028/29 - new projects not previously approved</t>
  </si>
  <si>
    <t>CY2023/24 amount (quote-year real, '000s)</t>
  </si>
  <si>
    <t>RA assessment - manual override amount CY2023/24</t>
  </si>
  <si>
    <t>RA assessment - allowed amount CY2023/24</t>
  </si>
  <si>
    <t>Application for Unavoidable Future Investment in respect of CY2028/29 Capacity Delivery [Yellow cells to be completed by Applicant]</t>
  </si>
  <si>
    <t>Note: this tab captures UFI previously awarded in CY2028/29, and new UFI projects not previously approved for CY2028/29, where these amounts are proposed to be carried forward into the CY2030/31 NGFC calculation.</t>
  </si>
  <si>
    <t>CY2022/23</t>
  </si>
  <si>
    <t>UFI previously awarded in CY2028/29 T-4</t>
  </si>
  <si>
    <t>RA manual override amount CY2028/29</t>
  </si>
  <si>
    <t>RA allowed amount CY2028/29</t>
  </si>
  <si>
    <t>[Auto-filled from Support info UFI CY202829 Jurisdiction]</t>
  </si>
  <si>
    <t>Proposed credit applied to CY2028/29 (nominal, positive)</t>
  </si>
  <si>
    <t>Application for Unavoidable Future Investment in respect of CY2027/28 Capacity Delivery [Yellow cells to be completed by Applicant]</t>
  </si>
  <si>
    <t>Note: this tab captures UFI previously awarded in CY2027/28, and new UFI projects not previously approved for CY2027/28, where these amounts are proposed to be carried forward into the CY2030/31 NGFC calculation.</t>
  </si>
  <si>
    <t>CY2021/22</t>
  </si>
  <si>
    <t>UFI previously awarded in CY2027/28 T-4</t>
  </si>
  <si>
    <t>RA manual override amount CY2027/28</t>
  </si>
  <si>
    <t>RA allowed amount CY2027/28</t>
  </si>
  <si>
    <t>[Auto-filled from Support info UFI CY202728 Jurisdiction]</t>
  </si>
  <si>
    <t>Proposed credit applied to CY2027/28 (nominal, positive)</t>
  </si>
  <si>
    <t>Supporting information for UFI CY2027/28 - new projects not previously approved</t>
  </si>
  <si>
    <t>CY2022/23 amount (quote-year real, '000s)</t>
  </si>
  <si>
    <t>RA assessment - manual override amount CY2022/23</t>
  </si>
  <si>
    <t>RA assessment - allowed amount CY2022/23</t>
  </si>
  <si>
    <t>Application for Unavoidable Future Investment in respect of CY2026/27 Capacity Delivery [Yellow cells to be completed by Applicant]</t>
  </si>
  <si>
    <t>Note: this tab captures UFI previously awarded in CY2026/27, and new UFI projects not previously approved for CY2026/27, where these amounts are proposed to be carried forward into the CY2030/31 NGFC calculation.</t>
  </si>
  <si>
    <t>CY2020/21</t>
  </si>
  <si>
    <t>UFI previously awarded in CY2026/27 T-4</t>
  </si>
  <si>
    <t>RA manual override amount CY2026/27</t>
  </si>
  <si>
    <t>RA allowed amount CY2026/27</t>
  </si>
  <si>
    <t>[Auto-filled from Support info UFI CY202627 Jurisdiction]</t>
  </si>
  <si>
    <t>Proposed credit applied to CY2026/27 (nominal, positive)</t>
  </si>
  <si>
    <t>Supporting information for UFI CY2026/27 - new projects not previously approved</t>
  </si>
  <si>
    <t>CY2021/22 amount (quote-year real, '000s)</t>
  </si>
  <si>
    <t>RA assessment - manual override amount CY2021/22</t>
  </si>
  <si>
    <t>RA assessment - allowed amount CY2021/22</t>
  </si>
  <si>
    <t>General</t>
  </si>
  <si>
    <t>RA first-stage assessment switch</t>
  </si>
  <si>
    <t>Auction year / price base</t>
  </si>
  <si>
    <t>Calculation basis</t>
  </si>
  <si>
    <t>Application</t>
  </si>
  <si>
    <t>FX assumptions</t>
  </si>
  <si>
    <t>From / To</t>
  </si>
  <si>
    <t>EUR</t>
  </si>
  <si>
    <t>USD</t>
  </si>
  <si>
    <t>WACC and inflation assumptions</t>
  </si>
  <si>
    <t>WACC pre-tax real ROI</t>
  </si>
  <si>
    <t>WACC pre-tax real NI</t>
  </si>
  <si>
    <t>Capacity year indexation assumptions (active)</t>
  </si>
  <si>
    <t>Start calendar year</t>
  </si>
  <si>
    <t>NI CY inflation</t>
  </si>
  <si>
    <t>ROI CY inflation</t>
  </si>
  <si>
    <t>NI CY price index</t>
  </si>
  <si>
    <t>ROI CY price index</t>
  </si>
  <si>
    <t>NI CY factor to auction year</t>
  </si>
  <si>
    <t>ROI CY factor to auction year</t>
  </si>
  <si>
    <t>NI CY factor from auction year</t>
  </si>
  <si>
    <t>ROI CY factor from auction year</t>
  </si>
  <si>
    <t>CY2000/01</t>
  </si>
  <si>
    <t>CY2001/02</t>
  </si>
  <si>
    <t>CY2002/03</t>
  </si>
  <si>
    <t>CY2003/04</t>
  </si>
  <si>
    <t>CY2004/05</t>
  </si>
  <si>
    <t>CY2005/06</t>
  </si>
  <si>
    <t>CY2006/07</t>
  </si>
  <si>
    <t>CY2007/08</t>
  </si>
  <si>
    <t>CY2008/09</t>
  </si>
  <si>
    <t>CY2009/10</t>
  </si>
  <si>
    <t>CY2010/11</t>
  </si>
  <si>
    <t>CY2011/12</t>
  </si>
  <si>
    <t>CY2012/13</t>
  </si>
  <si>
    <t>CY2013/14</t>
  </si>
  <si>
    <t>CY2014/15</t>
  </si>
  <si>
    <t>CY2015/16</t>
  </si>
  <si>
    <t>CY2016/17</t>
  </si>
  <si>
    <t>CY2017/18</t>
  </si>
  <si>
    <t>CY2018/19</t>
  </si>
  <si>
    <t>CY2019/20</t>
  </si>
  <si>
    <t>CY2039/40</t>
  </si>
  <si>
    <t>CY2040/41</t>
  </si>
  <si>
    <t>Confirm initial capacity (kWd):</t>
  </si>
  <si>
    <t>This information is to be provided under the electricity licence condition relating to the provision of information to the Commission (CRU) or the Authority (UR).  The RAs may request further information or clarification and specifiy a timeframe for providing it, in accordance with the Licensee's provision of information licence condition and Capacity Market Code Exception Application requirements (Section E.5).
The purpose of this template is to set out the principles and format for submitting an Existing Capacity Exception Application (USPC) for the Capacity Year detailed above. It is the responsibility of the participant to ensure they provide the required level of detail, with supporting evidence behind for any information provided in this application.
Applications must be made in this format, to ensure the submission is considered.
This information requirement includes a forecast for Net Going Forward Costs for the appropriate CRM capacity year together with a historical cost summary of SEM generator financial templates and a breakdown of non-fuel operating costs.</t>
  </si>
  <si>
    <t>Existing Capacity Exception (USPC) Applications for part of Capacity Market Unit</t>
  </si>
  <si>
    <t>Where an applicant wishes to make an application in respect of only part of the capacity of the unit, the applicant should show the allocation of relevant costs to each component of the total capacity of the unit, and the allocation should reconcile to total costs for the unit.</t>
  </si>
  <si>
    <t>Unavoidable Future Investment (relevant to CY2030/31)</t>
  </si>
  <si>
    <t>I-SEM Capacity Remuneration Mechanism (CRM)
Existing Capacity Exception Application</t>
  </si>
  <si>
    <t>We assume Net Going Forward Costs will broadly fall into the following categories:
1. Transmission, Market Operator and System Operator charges
2. Gas Transportation Charges
3. Fixed Operating and Maintenance costs*
4. Insurance
5. Business Rates
6. Cost of fuel working capital  
7. Unavoidable Future Investment**
*Only fixed operating and maintenance costs should be reflected in the Existing Capacity Exception (USPC) application, therefore an adjustment is necessary to exclude Variable Operation and Maintenance Costs.  A consistent approach should be taken with the energy market bids under the Balancing Market Principles Code of Practice (BMPCOP).
**Unavoidable Future Investment means future investment costs which must be incurred if the capacity is to be delivered during the Capacity Delivery Year.  In addition to the amount claimed for CY2030/31, participants will need to provide details of any related to CY2026/27, CY2027/28, CY2028/29 and CY2029/30.</t>
  </si>
  <si>
    <t>RAs Confirmation regarding USPC application</t>
  </si>
  <si>
    <t>Unit Specific Price Cap Submission (final price cap, nominal €/£/kW/year) - column G</t>
  </si>
  <si>
    <t>Unit Specific Price Cap (USPC) Submission</t>
  </si>
  <si>
    <t>Application for Unavoidable Future Investment in respect of CY2030/31 Capacity Delivery [Yellow cells to be completed by Applicant]</t>
  </si>
  <si>
    <t>Supporting information for UFI CY2030/31 - new projects not previously approved</t>
  </si>
  <si>
    <t>Note: this tab captures submissions for UFI for CY2030/31.</t>
  </si>
  <si>
    <t>CY2030/31 amount (quote-year real, '000s)</t>
  </si>
  <si>
    <t>RA assessment - manual override amount CY2030/31</t>
  </si>
  <si>
    <t>RA assessment - allowed amount CY2030/31</t>
  </si>
  <si>
    <t>Used by UFI, and nominal conversion formulas.</t>
  </si>
  <si>
    <t>LT Inflation NI</t>
  </si>
  <si>
    <t>LT Inflation ROI</t>
  </si>
  <si>
    <t>Row Complete?</t>
  </si>
  <si>
    <t>Please note that the USPC submitted value (in nominal terms) is in Cell G119 below.</t>
  </si>
  <si>
    <t>Fixed inputs: indexation, FX and WACC assumptions</t>
  </si>
  <si>
    <t>Exception Application Date: 24/08/2026</t>
  </si>
  <si>
    <t>Capacity Remuneration Mechanism
Existing Capacity Exception Application (Unit Specific Price Cap)
T-4 Auction for Capacity Year 2030/31</t>
  </si>
  <si>
    <t>A certificate signed on behalf of the Participant by a Participant Director that, having made due and careful enquiry and to the best of their knowledge, information and belief: (i) all information in the application and any other information provided to the Regulatory Authorities and the System Operators in relation to it is true and correct; and (ii) the application is not for the purposes of, or connected with, Market Manipulation by the Participant or any of its Associates (CMC E5.1.3(b)); (iii) the Capacity Market Unit will meet required emissions thresholds once the investment is complete.</t>
  </si>
  <si>
    <t>- In accordance with normal accounting convention profits, revenues, assets and cash inflows are to be entered as positive numbers with losses, expenses, liabilities and cash outflows recorded as negative numbers.
- This template is for the T-4 Capacity Auction for CY2030/31. Forecast cost inputs should be provided in auction application-year real terms (2026 price base), unless a specific tab states that nominal values are required. Historic cost inputs should be provided in real terms of the relevant historic reporting year. The workbook then converts values to auction application-year real terms and, where needed, nominal terms for the final USPC calculation.
- Where monthly data is available, map costs to the Capacity Year on a monthly basis. Where monthly data is not available, explain the allocation approach. Linear allocation may be used as a default cross-check.
- All data fields must be completed. Do not add rows or columns to core tables. Use the supporting information tabs and evidence reference fields to provide additional detail.
- All figures are to be rounded to the nearest thousand. 
- All calculation formulas and external sources of information must be provided where applicable. 
- Inflation and indexation assumptions should be stated clearly where applicant-specific assumptions are used.</t>
  </si>
  <si>
    <t>Input basis: forecast values should be provided in auction application-year real terms (2026 prices); historic values should be in real terms for the relevant historical year. The USPC remains calculated through the existing nominal conversion table. Where values are converted from the selected year-end basis, explain the allocation approach below.</t>
  </si>
  <si>
    <t>Breakdown of Non Fuel Operating Costs (NFOCs)
(based upon Generator Financial Templates)
Input basis: forecast values should be in auction application-year real terms (2026 prices); final USPC is converted to nominal terms in the table to the right.</t>
  </si>
  <si>
    <t>Data supporting USPC Application
Input basis: forecast values should be in auction application-year real terms (2026 prices); final application USPC is converted to nominal terms in the table to the right (column G).</t>
  </si>
  <si>
    <t>(Applying Forecast NGFCs above to a 12 month Capacity Year for USPC purposes)
Input basis: applicant forecast values should be in auction application-year real terms (2026 prices). The final USPC calculation uses the nominal conversion table to the right.</t>
  </si>
  <si>
    <t>Net Going Forward Costs, year by year (real, auction application-year prices)</t>
  </si>
  <si>
    <t>Investment Spend (auction application-year real) [EUR or GBP - 000s]</t>
  </si>
  <si>
    <t>New Project investment spend values below are formula-driven from the 'Support info UFI CY203031' tab. Complete invoice / quote / estimate detail there. All values are in auction application-year real terms and in the applicant jurisdiction currency.</t>
  </si>
  <si>
    <t>Enter the Residual Value of the Investment (EUR or GBP - 000s, auction application-year real)</t>
  </si>
  <si>
    <t>Residual Value (auction application-year real)</t>
  </si>
  <si>
    <t>Required payment (auction application-year real)</t>
  </si>
  <si>
    <t>Total cashflow (auction application-year real)</t>
  </si>
  <si>
    <t>Discounted cashflow (auction application-year real, using real WACC)</t>
  </si>
  <si>
    <t xml:space="preserve">Complete one row per invoice / quote / estimate. Quote amount inputs should be provided in quote-year real terms and in the same currency as the invoice/quote. The workbook converts values to auction application-year real terms and to the jurisdiction currency using the Fixed inputs tab. </t>
  </si>
  <si>
    <t>CY2025/26 amount (auction application-year real incl. increase, jurisdiction currency)</t>
  </si>
  <si>
    <t>CY2026/27 amount (auction application-year real incl. increase, jurisdiction currency)</t>
  </si>
  <si>
    <t>CY2027/28 amount (auction application-year real incl. increase, jurisdiction currency)</t>
  </si>
  <si>
    <t>CY2028/29 amount (auction application-year real incl. increase, jurisdiction currency)</t>
  </si>
  <si>
    <t>CY2029/30 amount (auction application-year real incl. increase, jurisdiction currency)</t>
  </si>
  <si>
    <t>CY2030/31 amount (auction application-year real incl. increase, jurisdiction currency)</t>
  </si>
  <si>
    <t>Total amount (auction application-year real incl. increase, jurisdiction currency)</t>
  </si>
  <si>
    <t>Independent third-party quote</t>
  </si>
  <si>
    <t>Adjustment to auction application-year real terms</t>
  </si>
  <si>
    <t>New Project investment spend values below are formula-driven from the 'Support info UFI CY202930' tab. Complete invoice / quote / estimate detail there. All values are in auction application-year real terms and in the applicant jurisdiction currency.</t>
  </si>
  <si>
    <t>Complete this table only where a previously approved UFI should result in a repayment / credit to market. Applicant proposed credits must be positive nominal values. The workbook converts them to auction application-year real terms before they feed the totals table.</t>
  </si>
  <si>
    <t>Proposed credit applied to CY2029/30 (auction application-year real)</t>
  </si>
  <si>
    <t>Proposed credit applied to CY2030/31 (auction application-year real)</t>
  </si>
  <si>
    <t>Proposed credit applied to CY2031/32 (auction application-year real)</t>
  </si>
  <si>
    <t>Proposed credit applied to CY2032/33 (auction application-year real)</t>
  </si>
  <si>
    <t>Proposed credit applied to CY2033/34 (auction application-year real)</t>
  </si>
  <si>
    <t>Total credit applied (auction application-year real)</t>
  </si>
  <si>
    <t>RA manual override credit CY2029/30 (auction application-year real, positive)</t>
  </si>
  <si>
    <t>RA manual override credit CY2030/31 (auction application-year real, positive)</t>
  </si>
  <si>
    <t>RA manual override credit CY2031/32 (auction application-year real, positive)</t>
  </si>
  <si>
    <t>RA manual override credit CY2032/33 (auction application-year real, positive)</t>
  </si>
  <si>
    <t>RA manual override credit CY2033/34 (auction application-year real, positive)</t>
  </si>
  <si>
    <t>RA allowed credit CY2029/30 (nominal, positive) (auction application-year real)</t>
  </si>
  <si>
    <t>RA allowed credit CY2030/31 (nominal, positive) (auction application-year real)</t>
  </si>
  <si>
    <t>RA allowed credit CY2031/32 (nominal, positive) (auction application-year real)</t>
  </si>
  <si>
    <t>RA allowed credit CY2032/33 (nominal, positive) (auction application-year real)</t>
  </si>
  <si>
    <t>RA allowed credit CY2033/34 (nominal, positive) (auction application-year real)</t>
  </si>
  <si>
    <t>CY2024/25 amount (auction application-year real incl. increase, jurisdiction currency)</t>
  </si>
  <si>
    <t>New Project investment spend values below are formula-driven from the 'Support info UFI CY202829' tab. Complete invoice / quote / estimate detail there. All values are in auction application-year real terms and in the applicant jurisdiction currency.</t>
  </si>
  <si>
    <t>Proposed credit applied to CY2028/29 (auction application-year real)</t>
  </si>
  <si>
    <t>RA manual override credit CY2028/29 (auction application-year real, positive)</t>
  </si>
  <si>
    <t>RA allowed credit CY2028/29 (nominal, positive) (auction application-year real)</t>
  </si>
  <si>
    <t>CY2023/24 amount (auction application-year real incl. increase, jurisdiction currency)</t>
  </si>
  <si>
    <t>New Project investment spend values below are formula-driven from the 'Support info UFI CY202728' tab. Complete invoice / quote / estimate detail there. All values are in auction application-year real terms and in the applicant jurisdiction currency.</t>
  </si>
  <si>
    <t>Proposed credit applied to CY2027/28 (auction application-year real)</t>
  </si>
  <si>
    <t>RA manual override credit CY2027/28 (auction application-year real, positive)</t>
  </si>
  <si>
    <t>RA allowed credit CY2027/28 (nominal, positive) (auction application-year real)</t>
  </si>
  <si>
    <t>CY2022/23 amount (auction application-year real incl. increase, jurisdiction currency)</t>
  </si>
  <si>
    <t>New Project investment spend values below are formula-driven from the 'Support info UFI CY202627' tab. Complete invoice / quote / estimate detail there. All values are in auction application-year real terms and in the applicant jurisdiction currency.</t>
  </si>
  <si>
    <t>Proposed credit applied to CY2026/27 (auction application-year real)</t>
  </si>
  <si>
    <t>RA manual override credit CY2026/27 (auction application-year real, positive)</t>
  </si>
  <si>
    <t>RA allowed credit CY2026/27 (nominal, positive) (auction application-year real)</t>
  </si>
  <si>
    <t>CY2021/22 amount (auction application-year real incl. increase, jurisdiction currency)</t>
  </si>
  <si>
    <t xml:space="preserve">Revenue from SEM Pool/I-SEM energy market, made up of: </t>
  </si>
  <si>
    <t xml:space="preserve">Revenue from Contract/Difference Payments (CfDs) </t>
  </si>
  <si>
    <t xml:space="preserve">Net revenue from Reliability Option difference payments </t>
  </si>
  <si>
    <t xml:space="preserve">Revenue from I-SEM energy market, made up of: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</si>
</sst>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quot;£&quot;#,##0.00;[Red]\-&quot;£&quot;#,##0.00"/>
    <numFmt numFmtId="43" formatCode="_-* #,##0.00_-;\-* #,##0.00_-;_-* &quot;-&quot;??_-;_-@_-"/>
    <numFmt numFmtId="164" formatCode="_(&quot;€&quot;* #,##0.00_);_(&quot;€&quot;* \(#,##0.00\);_(&quot;€&quot;* &quot;-&quot;??_);_(@_)"/>
    <numFmt numFmtId="165" formatCode="#,##0.0"/>
    <numFmt numFmtId="166" formatCode="0.0%"/>
    <numFmt numFmtId="167" formatCode="#,##0.000000"/>
    <numFmt numFmtId="168" formatCode="#,##0.00;[Red]\(#,##0.00\);\-"/>
    <numFmt numFmtId="169" formatCode="_-* #,##0_-;\-* #,##0_-;_-* &quot;-&quot;??_-;_-@_-"/>
    <numFmt numFmtId="170" formatCode="&quot;£&quot;#,##0.0000000;[Red]\-&quot;£&quot;#,##0.0000000"/>
    <numFmt numFmtId="171" formatCode="0.0000"/>
    <numFmt numFmtId="172" formatCode="0.000"/>
  </numFmts>
  <fonts count="60">
    <font>
      <sz val="11"/>
      <color theme="1"/>
      <name val="Calibri"/>
    </font>
    <font>
      <sz val="11"/>
      <color theme="1"/>
      <name val="Calibri"/>
      <family val="2"/>
    </font>
    <font>
      <b/>
      <sz val="11"/>
      <color theme="1"/>
      <name val="Calibri"/>
      <family val="2"/>
    </font>
    <font>
      <sz val="10"/>
      <color theme="1"/>
      <name val="Arial"/>
      <family val="2"/>
    </font>
    <font>
      <sz val="11"/>
      <color rgb="FF0000FF"/>
      <name val="Calibri"/>
      <family val="2"/>
    </font>
    <font>
      <sz val="11"/>
      <color rgb="FF000000"/>
      <name val="Arial"/>
      <family val="2"/>
    </font>
    <font>
      <b/>
      <sz val="11"/>
      <name val="Arial"/>
      <family val="2"/>
    </font>
    <font>
      <b/>
      <sz val="11"/>
      <color rgb="FF000000"/>
      <name val="Arial"/>
      <family val="2"/>
    </font>
    <font>
      <b/>
      <sz val="11"/>
      <color rgb="FF0070C0"/>
      <name val="Calibri"/>
      <family val="2"/>
    </font>
    <font>
      <b/>
      <sz val="11"/>
      <color theme="1"/>
      <name val="Arial"/>
      <family val="2"/>
    </font>
    <font>
      <sz val="11"/>
      <color theme="1"/>
      <name val="Arial"/>
      <family val="2"/>
    </font>
    <font>
      <b/>
      <sz val="11"/>
      <color theme="0"/>
      <name val="Calibri"/>
      <family val="2"/>
    </font>
    <font>
      <sz val="11"/>
      <color theme="0"/>
      <name val="Calibri"/>
      <family val="2"/>
    </font>
    <font>
      <sz val="11"/>
      <color theme="0" tint="-0.1498764000366222"/>
      <name val="Calibri"/>
      <family val="2"/>
    </font>
    <font>
      <sz val="11"/>
      <color theme="1"/>
      <name val="Calibri"/>
      <family val="2"/>
    </font>
    <font>
      <sz val="12"/>
      <color theme="1"/>
      <name val="Arial"/>
      <family val="2"/>
    </font>
    <font>
      <i/>
      <sz val="11"/>
      <color theme="1"/>
      <name val="Calibri"/>
      <family val="2"/>
    </font>
    <font>
      <b/>
      <sz val="12"/>
      <color theme="1"/>
      <name val="Arial"/>
      <family val="2"/>
    </font>
    <font>
      <b/>
      <sz val="18"/>
      <name val="Arial"/>
      <family val="2"/>
    </font>
    <font>
      <sz val="12"/>
      <color rgb="FF0000FF"/>
      <name val="Arial"/>
      <family val="2"/>
    </font>
    <font>
      <sz val="12"/>
      <name val="Arial"/>
      <family val="2"/>
    </font>
    <font>
      <b/>
      <sz val="11"/>
      <color rgb="FFFF0000"/>
      <name val="Arial"/>
      <family val="2"/>
    </font>
    <font>
      <b/>
      <sz val="12"/>
      <color rgb="FF000000"/>
      <name val="Arial"/>
      <family val="2"/>
    </font>
    <font>
      <sz val="12"/>
      <color rgb="FF000000"/>
      <name val="Arial"/>
      <family val="2"/>
    </font>
    <font>
      <b/>
      <sz val="12"/>
      <color rgb="FFFF0000"/>
      <name val="Arial"/>
      <family val="2"/>
    </font>
    <font>
      <b/>
      <sz val="18"/>
      <color theme="1"/>
      <name val="Arial"/>
      <family val="2"/>
    </font>
    <font>
      <i/>
      <sz val="11"/>
      <color theme="1"/>
      <name val="Arial"/>
      <family val="2"/>
    </font>
    <font>
      <b/>
      <i/>
      <sz val="11"/>
      <color theme="1"/>
      <name val="Calibri"/>
      <family val="2"/>
    </font>
    <font>
      <sz val="11"/>
      <color rgb="FF0070C0"/>
      <name val="Arial"/>
      <family val="2"/>
    </font>
    <font>
      <b/>
      <sz val="11"/>
      <color rgb="FFFFFFFF"/>
      <name val="Calibri"/>
      <family val="2"/>
    </font>
    <font>
      <b/>
      <sz val="11"/>
      <name val="Calibri"/>
      <family val="2"/>
    </font>
    <font>
      <b/>
      <sz val="11"/>
      <color rgb="FF000000"/>
      <name val="Calibri"/>
      <family val="2"/>
    </font>
    <font>
      <sz val="11"/>
      <color rgb="FF000000"/>
      <name val="Calibri"/>
      <family val="2"/>
    </font>
    <font>
      <i/>
      <sz val="11"/>
      <color rgb="FF0000FF"/>
      <name val="Arial"/>
      <family val="2"/>
    </font>
    <font>
      <i/>
      <sz val="12"/>
      <color rgb="FF0000FF"/>
      <name val="Arial"/>
      <family val="2"/>
    </font>
    <font>
      <b/>
      <sz val="12"/>
      <color rgb="FF0000FF"/>
      <name val="Arial"/>
      <family val="2"/>
    </font>
    <font>
      <sz val="11"/>
      <name val="Arial"/>
      <family val="2"/>
    </font>
    <font>
      <sz val="11"/>
      <color rgb="FFFF0000"/>
      <name val="Calibri"/>
      <family val="2"/>
    </font>
    <font>
      <b/>
      <sz val="11"/>
      <color rgb="FF0000FF"/>
      <name val="Arial"/>
      <family val="2"/>
    </font>
    <font>
      <b/>
      <i/>
      <sz val="11"/>
      <name val="Arial"/>
      <family val="2"/>
    </font>
    <font>
      <b/>
      <i/>
      <sz val="11"/>
      <color rgb="FF000000"/>
      <name val="Arial"/>
      <family val="2"/>
    </font>
    <font>
      <i/>
      <sz val="11"/>
      <color rgb="FF000000"/>
      <name val="Arial"/>
      <family val="2"/>
    </font>
    <font>
      <sz val="11"/>
      <color rgb="FF0000FF"/>
      <name val="Arial"/>
      <family val="2"/>
    </font>
    <font>
      <sz val="11"/>
      <color rgb="FFFF0000"/>
      <name val="Arial"/>
      <family val="2"/>
    </font>
    <font>
      <b/>
      <i/>
      <sz val="11"/>
      <color theme="1"/>
      <name val="Arial"/>
      <family val="2"/>
    </font>
    <font>
      <b/>
      <sz val="11"/>
      <color theme="0"/>
      <name val="Arial"/>
      <family val="2"/>
    </font>
    <font>
      <u/>
      <sz val="11"/>
      <color theme="1"/>
      <name val="Arial"/>
      <family val="2"/>
    </font>
    <font>
      <sz val="12"/>
      <color theme="1"/>
      <name val="Arail"/>
    </font>
    <font>
      <sz val="12"/>
      <color rgb="FF000000"/>
      <name val="Arail"/>
    </font>
    <font>
      <b/>
      <sz val="12"/>
      <color rgb="FF000000"/>
      <name val="Arail"/>
    </font>
    <font>
      <b/>
      <sz val="12"/>
      <name val="Arail"/>
    </font>
    <font>
      <b/>
      <sz val="18"/>
      <name val="Arail"/>
    </font>
    <font>
      <b/>
      <sz val="16"/>
      <color theme="1"/>
      <name val="Arail"/>
    </font>
    <font>
      <b/>
      <sz val="11"/>
      <name val="Calibri"/>
      <family val="2"/>
    </font>
    <font>
      <b/>
      <sz val="11"/>
      <color rgb="FF000000"/>
      <name val="Calibri"/>
      <family val="2"/>
    </font>
    <font>
      <b/>
      <sz val="11"/>
      <color rgb="FFFFFFFF"/>
      <name val="Calibri"/>
      <family val="2"/>
    </font>
    <font>
      <b/>
      <sz val="14"/>
      <color theme="1"/>
      <name val="Calibri"/>
      <family val="2"/>
    </font>
    <font>
      <b/>
      <i/>
      <sz val="11"/>
      <color rgb="FFFF0000"/>
      <name val="Arial"/>
      <family val="2"/>
    </font>
    <font>
      <b/>
      <u/>
      <sz val="11"/>
      <color rgb="FFFF0000"/>
      <name val="Arial"/>
      <family val="2"/>
    </font>
    <font>
      <sz val="11"/>
      <color theme="0"/>
      <name val="Arial"/>
      <family val="2"/>
    </font>
  </fonts>
  <fills count="54">
    <fill>
      <patternFill patternType="none"/>
    </fill>
    <fill>
      <patternFill patternType="gray125"/>
    </fill>
    <fill>
      <patternFill patternType="solid">
        <fgColor theme="8" tint="0.79995117038483843"/>
        <bgColor indexed="65"/>
      </patternFill>
    </fill>
    <fill>
      <patternFill patternType="solid">
        <fgColor theme="9" tint="0.79995117038483843"/>
        <bgColor indexed="65"/>
      </patternFill>
    </fill>
    <fill>
      <patternFill patternType="solid">
        <fgColor theme="0"/>
      </patternFill>
    </fill>
    <fill>
      <patternFill patternType="solid">
        <fgColor rgb="FFFFFFFF"/>
      </patternFill>
    </fill>
    <fill>
      <patternFill patternType="solid">
        <fgColor rgb="FF538ED5"/>
      </patternFill>
    </fill>
    <fill>
      <patternFill patternType="solid">
        <fgColor rgb="FFDBE5F1"/>
      </patternFill>
    </fill>
    <fill>
      <patternFill patternType="solid">
        <fgColor rgb="FF8DB4E3"/>
      </patternFill>
    </fill>
    <fill>
      <patternFill patternType="gray125">
        <bgColor rgb="FFDBE5F1"/>
      </patternFill>
    </fill>
    <fill>
      <patternFill patternType="solid">
        <fgColor rgb="FFC5D9F1"/>
      </patternFill>
    </fill>
    <fill>
      <patternFill patternType="solid">
        <fgColor theme="1" tint="0.49992370372631001"/>
        <bgColor indexed="65"/>
      </patternFill>
    </fill>
    <fill>
      <patternFill patternType="solid">
        <fgColor theme="0" tint="-0.24994659260841701"/>
        <bgColor indexed="65"/>
      </patternFill>
    </fill>
    <fill>
      <patternFill patternType="solid">
        <fgColor theme="4" tint="0.79992065187536243"/>
        <bgColor indexed="65"/>
      </patternFill>
    </fill>
    <fill>
      <patternFill patternType="solid">
        <fgColor theme="0" tint="-0.1498764000366222"/>
        <bgColor indexed="65"/>
      </patternFill>
    </fill>
    <fill>
      <patternFill patternType="gray125">
        <bgColor theme="0" tint="-0.1498764000366222"/>
      </patternFill>
    </fill>
    <fill>
      <patternFill patternType="solid">
        <fgColor theme="3" tint="0.79992065187536243"/>
        <bgColor indexed="65"/>
      </patternFill>
    </fill>
    <fill>
      <patternFill patternType="solid">
        <fgColor theme="6" tint="0.39997558519241921"/>
        <bgColor indexed="65"/>
      </patternFill>
    </fill>
    <fill>
      <patternFill patternType="solid">
        <fgColor theme="0" tint="-0.34995574816125979"/>
        <bgColor indexed="65"/>
      </patternFill>
    </fill>
    <fill>
      <patternFill patternType="solid">
        <fgColor theme="6" tint="0.79992065187536243"/>
        <bgColor indexed="65"/>
      </patternFill>
    </fill>
    <fill>
      <patternFill patternType="solid">
        <fgColor theme="0" tint="-0.14999847407452621"/>
        <bgColor indexed="65"/>
      </patternFill>
    </fill>
    <fill>
      <patternFill patternType="solid">
        <fgColor theme="0" tint="-0.34998626667073579"/>
        <bgColor indexed="65"/>
      </patternFill>
    </fill>
    <fill>
      <patternFill patternType="solid">
        <fgColor rgb="FFEAEAEA"/>
      </patternFill>
    </fill>
    <fill>
      <patternFill patternType="solid">
        <fgColor theme="0" tint="-0.249977111117893"/>
        <bgColor indexed="65"/>
      </patternFill>
    </fill>
    <fill>
      <patternFill patternType="solid">
        <fgColor theme="0" tint="-4.9989318521683403E-2"/>
        <bgColor indexed="65"/>
      </patternFill>
    </fill>
    <fill>
      <patternFill patternType="solid">
        <fgColor theme="0" tint="-0.49995422223578601"/>
        <bgColor indexed="65"/>
      </patternFill>
    </fill>
    <fill>
      <patternFill patternType="solid">
        <fgColor rgb="FFE6E6E6"/>
      </patternFill>
    </fill>
    <fill>
      <patternFill patternType="solid">
        <fgColor theme="4" tint="0.79995117038483843"/>
        <bgColor indexed="65"/>
      </patternFill>
    </fill>
    <fill>
      <patternFill patternType="solid">
        <fgColor theme="4" tint="0.39997558519241921"/>
        <bgColor indexed="65"/>
      </patternFill>
    </fill>
    <fill>
      <patternFill patternType="solid">
        <fgColor rgb="FFFFF2CC"/>
      </patternFill>
    </fill>
    <fill>
      <patternFill patternType="solid">
        <fgColor rgb="FFE2F0D9"/>
      </patternFill>
    </fill>
    <fill>
      <patternFill patternType="solid">
        <fgColor rgb="FFD9D9D9"/>
      </patternFill>
    </fill>
    <fill>
      <patternFill patternType="solid">
        <fgColor rgb="FFD9E1F2"/>
      </patternFill>
    </fill>
    <fill>
      <patternFill patternType="solid">
        <fgColor rgb="FFEAF4FB"/>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rgb="FFD9EAF7"/>
      </patternFill>
    </fill>
    <fill>
      <patternFill patternType="solid">
        <fgColor rgb="FFFFF2CC"/>
      </patternFill>
    </fill>
    <fill>
      <patternFill patternType="solid">
        <fgColor rgb="FFE2F0D9"/>
      </patternFill>
    </fill>
    <fill>
      <patternFill patternType="solid">
        <fgColor rgb="FFFCE4D6"/>
      </patternFill>
    </fill>
    <fill>
      <patternFill patternType="solid">
        <fgColor theme="2" tint="-9.9978637043366805E-2"/>
        <bgColor indexed="64"/>
      </patternFill>
    </fill>
    <fill>
      <patternFill patternType="solid">
        <fgColor rgb="FFBDD7EE"/>
      </patternFill>
    </fill>
    <fill>
      <patternFill patternType="solid">
        <fgColor rgb="FF9DC3E6"/>
      </patternFill>
    </fill>
    <fill>
      <patternFill patternType="solid">
        <fgColor rgb="FFD9EAF7"/>
      </patternFill>
    </fill>
    <fill>
      <patternFill patternType="solid">
        <fgColor rgb="FFE7E6E6"/>
      </patternFill>
    </fill>
    <fill>
      <patternFill patternType="solid">
        <fgColor rgb="FFFFF2CC"/>
      </patternFill>
    </fill>
    <fill>
      <patternFill patternType="solid">
        <fgColor rgb="FFE2F0D9"/>
      </patternFill>
    </fill>
    <fill>
      <patternFill patternType="solid">
        <fgColor rgb="FFD9E1F2"/>
      </patternFill>
    </fill>
    <fill>
      <patternFill patternType="solid">
        <fgColor rgb="FF1F4E78"/>
      </patternFill>
    </fill>
    <fill>
      <patternFill patternType="solid">
        <fgColor rgb="FFFFFFFF"/>
      </patternFill>
    </fill>
    <fill>
      <patternFill patternType="solid">
        <fgColor rgb="FFC00000"/>
        <bgColor indexed="64"/>
      </patternFill>
    </fill>
    <fill>
      <patternFill patternType="solid">
        <fgColor theme="6" tint="0.79998168889431442"/>
        <bgColor indexed="64"/>
      </patternFill>
    </fill>
    <fill>
      <patternFill patternType="solid">
        <fgColor theme="0" tint="-4.9989318521683403E-2"/>
        <bgColor indexed="64"/>
      </patternFill>
    </fill>
  </fills>
  <borders count="100">
    <border>
      <left/>
      <right/>
      <top/>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right style="thin">
        <color indexed="64"/>
      </right>
      <top style="thin">
        <color indexed="64"/>
      </top>
      <bottom style="thin">
        <color indexed="64"/>
      </bottom>
      <diagonal/>
    </border>
    <border>
      <left style="thin">
        <color auto="1"/>
      </left>
      <right/>
      <top/>
      <bottom/>
      <diagonal/>
    </border>
    <border>
      <left/>
      <right/>
      <top/>
      <bottom style="thin">
        <color auto="1"/>
      </bottom>
      <diagonal/>
    </border>
    <border>
      <left style="medium">
        <color indexed="64"/>
      </left>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right/>
      <top style="medium">
        <color auto="1"/>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thin">
        <color indexed="64"/>
      </top>
      <bottom style="double">
        <color indexed="64"/>
      </bottom>
      <diagonal/>
    </border>
    <border>
      <left style="thin">
        <color auto="1"/>
      </left>
      <right style="thin">
        <color auto="1"/>
      </right>
      <top/>
      <bottom style="medium">
        <color auto="1"/>
      </bottom>
      <diagonal/>
    </border>
    <border>
      <left style="thin">
        <color indexed="64"/>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auto="1"/>
      </left>
      <right style="thin">
        <color auto="1"/>
      </right>
      <top style="medium">
        <color auto="1"/>
      </top>
      <bottom/>
      <diagonal/>
    </border>
    <border>
      <left/>
      <right style="medium">
        <color auto="1"/>
      </right>
      <top style="medium">
        <color auto="1"/>
      </top>
      <bottom style="thin">
        <color auto="1"/>
      </bottom>
      <diagonal/>
    </border>
    <border>
      <left style="thin">
        <color auto="1"/>
      </left>
      <right/>
      <top/>
      <bottom style="medium">
        <color auto="1"/>
      </bottom>
      <diagonal/>
    </border>
    <border>
      <left/>
      <right/>
      <top/>
      <bottom/>
      <diagonal/>
    </border>
    <border>
      <left/>
      <right style="thin">
        <color auto="1"/>
      </right>
      <top/>
      <bottom/>
      <diagonal/>
    </border>
    <border>
      <left style="medium">
        <color indexed="64"/>
      </left>
      <right/>
      <top/>
      <bottom/>
      <diagonal/>
    </border>
    <border>
      <left/>
      <right/>
      <top/>
      <bottom style="medium">
        <color auto="1"/>
      </bottom>
      <diagonal/>
    </border>
    <border>
      <left style="thin">
        <color auto="1"/>
      </left>
      <right/>
      <top/>
      <bottom/>
      <diagonal/>
    </border>
    <border>
      <left style="medium">
        <color indexed="64"/>
      </left>
      <right/>
      <top/>
      <bottom style="medium">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style="thin">
        <color auto="1"/>
      </top>
      <bottom style="medium">
        <color auto="1"/>
      </bottom>
      <diagonal/>
    </border>
    <border>
      <left/>
      <right style="medium">
        <color indexed="64"/>
      </right>
      <top/>
      <bottom style="medium">
        <color indexed="64"/>
      </bottom>
      <diagonal/>
    </border>
    <border>
      <left/>
      <right/>
      <top style="medium">
        <color auto="1"/>
      </top>
      <bottom/>
      <diagonal/>
    </border>
    <border>
      <left/>
      <right style="medium">
        <color indexed="64"/>
      </right>
      <top style="medium">
        <color indexed="64"/>
      </top>
      <bottom/>
      <diagonal/>
    </border>
    <border>
      <left/>
      <right style="medium">
        <color indexed="64"/>
      </right>
      <top/>
      <bottom/>
      <diagonal/>
    </border>
    <border>
      <left style="thin">
        <color auto="1"/>
      </left>
      <right style="medium">
        <color indexed="64"/>
      </right>
      <top style="medium">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auto="1"/>
      </top>
      <bottom style="medium">
        <color auto="1"/>
      </bottom>
      <diagonal/>
    </border>
    <border>
      <left style="thin">
        <color theme="0"/>
      </left>
      <right style="thin">
        <color theme="0"/>
      </right>
      <top style="thin">
        <color theme="0"/>
      </top>
      <bottom style="thin">
        <color theme="0"/>
      </bottom>
      <diagonal/>
    </border>
    <border>
      <left style="medium">
        <color auto="1"/>
      </left>
      <right style="medium">
        <color auto="1"/>
      </right>
      <top style="medium">
        <color auto="1"/>
      </top>
      <bottom style="thin">
        <color auto="1"/>
      </bottom>
      <diagonal/>
    </border>
    <border>
      <left/>
      <right/>
      <top style="medium">
        <color auto="1"/>
      </top>
      <bottom style="thin">
        <color auto="1"/>
      </bottom>
      <diagonal/>
    </border>
    <border>
      <left style="thin">
        <color theme="0"/>
      </left>
      <right style="thin">
        <color theme="0"/>
      </right>
      <top/>
      <bottom/>
      <diagonal/>
    </border>
    <border>
      <left style="thin">
        <color theme="0"/>
      </left>
      <right style="thin">
        <color theme="0"/>
      </right>
      <top/>
      <bottom style="thin">
        <color theme="0"/>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auto="1"/>
      </right>
      <top style="medium">
        <color indexed="64"/>
      </top>
      <bottom style="medium">
        <color indexed="64"/>
      </bottom>
      <diagonal/>
    </border>
    <border>
      <left/>
      <right style="medium">
        <color auto="1"/>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auto="1"/>
      </right>
      <top style="thin">
        <color indexed="64"/>
      </top>
      <bottom style="thin">
        <color indexed="64"/>
      </bottom>
      <diagonal/>
    </border>
    <border>
      <left/>
      <right/>
      <top style="thin">
        <color indexed="64"/>
      </top>
      <bottom style="thin">
        <color indexed="64"/>
      </bottom>
      <diagonal/>
    </border>
    <border>
      <left style="medium">
        <color indexed="64"/>
      </left>
      <right style="thin">
        <color auto="1"/>
      </right>
      <top style="medium">
        <color indexed="64"/>
      </top>
      <bottom/>
      <diagonal/>
    </border>
    <border>
      <left/>
      <right style="thin">
        <color auto="1"/>
      </right>
      <top style="medium">
        <color indexed="64"/>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indexed="64"/>
      </right>
      <top style="medium">
        <color auto="1"/>
      </top>
      <bottom/>
      <diagonal/>
    </border>
    <border>
      <left/>
      <right style="medium">
        <color indexed="64"/>
      </right>
      <top style="medium">
        <color indexed="64"/>
      </top>
      <bottom style="medium">
        <color indexed="64"/>
      </bottom>
      <diagonal/>
    </border>
    <border>
      <left style="thin">
        <color rgb="FF9EADCC"/>
      </left>
      <right style="thin">
        <color rgb="FF9EADCC"/>
      </right>
      <top style="thin">
        <color rgb="FF9EADCC"/>
      </top>
      <bottom style="thin">
        <color rgb="FF9EADCC"/>
      </bottom>
      <diagonal/>
    </border>
    <border>
      <left/>
      <right/>
      <top style="thin">
        <color rgb="FF9EADCC"/>
      </top>
      <bottom style="thin">
        <color rgb="FF9EADCC"/>
      </bottom>
      <diagonal/>
    </border>
    <border>
      <left/>
      <right style="thin">
        <color rgb="FF9EADCC"/>
      </right>
      <top style="thin">
        <color rgb="FF9EADCC"/>
      </top>
      <bottom style="thin">
        <color rgb="FF9EADCC"/>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medium">
        <color indexed="64"/>
      </left>
      <right style="medium">
        <color auto="1"/>
      </right>
      <top/>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thin">
        <color auto="1"/>
      </left>
      <right style="medium">
        <color indexed="64"/>
      </right>
      <top/>
      <bottom style="medium">
        <color indexed="64"/>
      </bottom>
      <diagonal/>
    </border>
    <border>
      <left/>
      <right style="medium">
        <color auto="1"/>
      </right>
      <top style="thin">
        <color indexed="64"/>
      </top>
      <bottom style="thin">
        <color indexed="64"/>
      </bottom>
      <diagonal/>
    </border>
    <border>
      <left/>
      <right style="medium">
        <color auto="1"/>
      </right>
      <top/>
      <bottom/>
      <diagonal/>
    </border>
    <border>
      <left style="medium">
        <color auto="1"/>
      </left>
      <right/>
      <top/>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style="thin">
        <color theme="0"/>
      </right>
      <top/>
      <bottom style="thin">
        <color theme="0"/>
      </bottom>
      <diagonal/>
    </border>
    <border>
      <left/>
      <right/>
      <top/>
      <bottom style="thin">
        <color theme="0"/>
      </bottom>
      <diagonal/>
    </border>
    <border>
      <left/>
      <right/>
      <top style="thin">
        <color auto="1"/>
      </top>
      <bottom style="medium">
        <color auto="1"/>
      </bottom>
      <diagonal/>
    </border>
    <border>
      <left/>
      <right style="medium">
        <color auto="1"/>
      </right>
      <top style="thin">
        <color auto="1"/>
      </top>
      <bottom style="medium">
        <color auto="1"/>
      </bottom>
      <diagonal/>
    </border>
    <border>
      <left/>
      <right style="medium">
        <color auto="1"/>
      </right>
      <top style="medium">
        <color indexed="64"/>
      </top>
      <bottom style="medium">
        <color auto="1"/>
      </bottom>
      <diagonal/>
    </border>
    <border>
      <left/>
      <right/>
      <top style="thin">
        <color rgb="FFBFBFBF"/>
      </top>
      <bottom style="thin">
        <color rgb="FFBFBFBF"/>
      </bottom>
      <diagonal/>
    </border>
    <border>
      <left style="thin">
        <color rgb="FF808080"/>
      </left>
      <right style="thin">
        <color rgb="FF808080"/>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
      <left style="thin">
        <color rgb="FF9EADCC"/>
      </left>
      <right/>
      <top style="thin">
        <color rgb="FF9EADCC"/>
      </top>
      <bottom style="thin">
        <color rgb="FF9EADCC"/>
      </bottom>
      <diagonal/>
    </border>
    <border>
      <left style="thin">
        <color indexed="64"/>
      </left>
      <right style="thin">
        <color indexed="64"/>
      </right>
      <top style="thin">
        <color indexed="64"/>
      </top>
      <bottom/>
      <diagonal/>
    </border>
    <border>
      <left/>
      <right/>
      <top style="thin">
        <color rgb="FF9EADCC"/>
      </top>
      <bottom/>
      <diagonal/>
    </border>
    <border>
      <left/>
      <right/>
      <top/>
      <bottom style="thin">
        <color rgb="FF9EADCC"/>
      </bottom>
      <diagonal/>
    </border>
    <border>
      <left style="thin">
        <color rgb="FF808080"/>
      </left>
      <right style="medium">
        <color indexed="64"/>
      </right>
      <top style="thin">
        <color rgb="FF808080"/>
      </top>
      <bottom style="thin">
        <color rgb="FF808080"/>
      </bottom>
      <diagonal/>
    </border>
    <border>
      <left style="thin">
        <color rgb="FF808080"/>
      </left>
      <right style="medium">
        <color indexed="64"/>
      </right>
      <top style="thin">
        <color rgb="FF808080"/>
      </top>
      <bottom style="medium">
        <color indexed="64"/>
      </bottom>
      <diagonal/>
    </border>
    <border>
      <left style="thin">
        <color rgb="FF808080"/>
      </left>
      <right style="medium">
        <color indexed="64"/>
      </right>
      <top style="medium">
        <color indexed="64"/>
      </top>
      <bottom style="thin">
        <color rgb="FF808080"/>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s>
  <cellStyleXfs count="9">
    <xf numFmtId="0" fontId="0" fillId="0" borderId="29"/>
    <xf numFmtId="0" fontId="14" fillId="2" borderId="29"/>
    <xf numFmtId="0" fontId="14" fillId="3" borderId="29"/>
    <xf numFmtId="0" fontId="3" fillId="0" borderId="29"/>
    <xf numFmtId="0" fontId="4" fillId="0" borderId="29"/>
    <xf numFmtId="164" fontId="32" fillId="0" borderId="29"/>
    <xf numFmtId="43" fontId="3" fillId="0" borderId="29"/>
    <xf numFmtId="164" fontId="14" fillId="0" borderId="29"/>
    <xf numFmtId="43" fontId="14" fillId="0" borderId="29"/>
  </cellStyleXfs>
  <cellXfs count="573">
    <xf numFmtId="0" fontId="0" fillId="0" borderId="0" xfId="0" applyBorder="1"/>
    <xf numFmtId="0" fontId="7" fillId="4" borderId="0" xfId="3" applyFont="1" applyFill="1" applyBorder="1" applyAlignment="1">
      <alignment horizontal="left" vertical="center"/>
    </xf>
    <xf numFmtId="0" fontId="1" fillId="0" borderId="0" xfId="3" applyFont="1" applyBorder="1"/>
    <xf numFmtId="0" fontId="1" fillId="4" borderId="0" xfId="3" applyFont="1" applyFill="1" applyBorder="1"/>
    <xf numFmtId="2" fontId="7" fillId="4" borderId="0" xfId="7" applyNumberFormat="1" applyFont="1" applyFill="1" applyBorder="1" applyAlignment="1">
      <alignment horizontal="center"/>
    </xf>
    <xf numFmtId="0" fontId="6" fillId="4" borderId="0" xfId="3" applyFont="1" applyFill="1" applyBorder="1" applyAlignment="1">
      <alignment horizontal="center" wrapText="1"/>
    </xf>
    <xf numFmtId="0" fontId="7" fillId="4" borderId="0" xfId="3" applyFont="1" applyFill="1" applyBorder="1" applyAlignment="1">
      <alignment horizontal="center"/>
    </xf>
    <xf numFmtId="164" fontId="5" fillId="4" borderId="0" xfId="7" applyFont="1" applyFill="1" applyBorder="1" applyAlignment="1">
      <alignment horizontal="center"/>
    </xf>
    <xf numFmtId="2" fontId="5" fillId="4" borderId="0" xfId="3" applyNumberFormat="1" applyFont="1" applyFill="1" applyBorder="1" applyAlignment="1">
      <alignment horizontal="center"/>
    </xf>
    <xf numFmtId="2" fontId="7" fillId="4" borderId="0" xfId="3" applyNumberFormat="1" applyFont="1" applyFill="1" applyBorder="1" applyAlignment="1">
      <alignment horizontal="center"/>
    </xf>
    <xf numFmtId="2" fontId="5" fillId="4" borderId="0" xfId="7" applyNumberFormat="1" applyFont="1" applyFill="1" applyBorder="1" applyAlignment="1">
      <alignment horizontal="center"/>
    </xf>
    <xf numFmtId="0" fontId="15" fillId="0" borderId="0" xfId="3" applyFont="1" applyBorder="1"/>
    <xf numFmtId="0" fontId="21" fillId="4" borderId="0" xfId="3" applyFont="1" applyFill="1" applyBorder="1" applyAlignment="1">
      <alignment horizontal="left" vertical="center"/>
    </xf>
    <xf numFmtId="0" fontId="8" fillId="0" borderId="0" xfId="3" applyFont="1" applyBorder="1" applyAlignment="1">
      <alignment wrapText="1"/>
    </xf>
    <xf numFmtId="0" fontId="1" fillId="0" borderId="0" xfId="3" applyFont="1" applyBorder="1" applyAlignment="1">
      <alignment wrapText="1"/>
    </xf>
    <xf numFmtId="0" fontId="10" fillId="0" borderId="0" xfId="3" applyFont="1" applyBorder="1"/>
    <xf numFmtId="0" fontId="16" fillId="31" borderId="0" xfId="0" applyFont="1" applyFill="1" applyBorder="1" applyAlignment="1">
      <alignment wrapText="1"/>
    </xf>
    <xf numFmtId="0" fontId="1" fillId="0" borderId="29" xfId="0" applyFont="1"/>
    <xf numFmtId="0" fontId="12" fillId="0" borderId="29" xfId="0" applyFont="1"/>
    <xf numFmtId="0" fontId="1" fillId="4" borderId="29" xfId="3" applyFont="1" applyFill="1"/>
    <xf numFmtId="0" fontId="1" fillId="0" borderId="29" xfId="3" applyFont="1"/>
    <xf numFmtId="0" fontId="31" fillId="0" borderId="29" xfId="0" applyFont="1" applyAlignment="1">
      <alignment horizontal="center" vertical="center" wrapText="1"/>
    </xf>
    <xf numFmtId="0" fontId="1" fillId="0" borderId="29" xfId="3" applyFont="1" applyAlignment="1">
      <alignment vertical="center" wrapText="1"/>
    </xf>
    <xf numFmtId="166" fontId="1" fillId="0" borderId="29" xfId="3" applyNumberFormat="1" applyFont="1" applyAlignment="1">
      <alignment vertical="center" wrapText="1"/>
    </xf>
    <xf numFmtId="0" fontId="10" fillId="0" borderId="55" xfId="0" applyFont="1" applyBorder="1"/>
    <xf numFmtId="0" fontId="2" fillId="0" borderId="29" xfId="0" applyFont="1" applyAlignment="1">
      <alignment horizontal="left" wrapText="1"/>
    </xf>
    <xf numFmtId="0" fontId="13" fillId="0" borderId="29" xfId="3" applyFont="1" applyAlignment="1">
      <alignment horizontal="center"/>
    </xf>
    <xf numFmtId="0" fontId="30" fillId="0" borderId="29" xfId="3" applyFont="1" applyAlignment="1">
      <alignment vertical="center" wrapText="1"/>
    </xf>
    <xf numFmtId="0" fontId="13" fillId="0" borderId="29" xfId="3" applyFont="1" applyAlignment="1">
      <alignment horizontal="right"/>
    </xf>
    <xf numFmtId="0" fontId="13" fillId="0" borderId="29" xfId="3" applyFont="1"/>
    <xf numFmtId="0" fontId="13" fillId="0" borderId="0" xfId="3" applyFont="1" applyBorder="1"/>
    <xf numFmtId="0" fontId="12" fillId="0" borderId="0" xfId="3" applyFont="1" applyBorder="1"/>
    <xf numFmtId="0" fontId="13" fillId="0" borderId="0" xfId="3" applyFont="1" applyBorder="1" applyAlignment="1">
      <alignment horizontal="right"/>
    </xf>
    <xf numFmtId="0" fontId="10" fillId="0" borderId="29" xfId="3" applyFont="1" applyAlignment="1">
      <alignment horizontal="center"/>
    </xf>
    <xf numFmtId="0" fontId="15" fillId="0" borderId="0" xfId="0" applyFont="1" applyBorder="1"/>
    <xf numFmtId="0" fontId="10" fillId="0" borderId="32" xfId="3" applyFont="1" applyBorder="1"/>
    <xf numFmtId="0" fontId="1" fillId="0" borderId="32" xfId="0" applyFont="1" applyBorder="1"/>
    <xf numFmtId="0" fontId="10" fillId="0" borderId="29" xfId="3" applyFont="1"/>
    <xf numFmtId="0" fontId="10" fillId="0" borderId="38" xfId="3" applyFont="1" applyBorder="1"/>
    <xf numFmtId="0" fontId="1" fillId="0" borderId="38" xfId="0" applyFont="1" applyBorder="1"/>
    <xf numFmtId="0" fontId="10" fillId="0" borderId="29" xfId="3" applyFont="1" applyAlignment="1">
      <alignment vertical="top"/>
    </xf>
    <xf numFmtId="0" fontId="10" fillId="0" borderId="0" xfId="3" applyFont="1" applyBorder="1" applyAlignment="1">
      <alignment vertical="top"/>
    </xf>
    <xf numFmtId="0" fontId="10" fillId="4" borderId="29" xfId="3" applyFont="1" applyFill="1" applyAlignment="1">
      <alignment horizontal="left" vertical="top"/>
    </xf>
    <xf numFmtId="0" fontId="37" fillId="0" borderId="51" xfId="0" applyFont="1" applyBorder="1" applyAlignment="1">
      <alignment vertical="center"/>
    </xf>
    <xf numFmtId="0" fontId="10" fillId="0" borderId="29" xfId="3" applyFont="1" applyAlignment="1">
      <alignment horizontal="left"/>
    </xf>
    <xf numFmtId="0" fontId="10" fillId="0" borderId="0" xfId="3" applyFont="1" applyBorder="1" applyAlignment="1">
      <alignment horizontal="left"/>
    </xf>
    <xf numFmtId="0" fontId="29" fillId="0" borderId="29" xfId="0" applyFont="1" applyAlignment="1">
      <alignment vertical="center" wrapText="1"/>
    </xf>
    <xf numFmtId="0" fontId="38" fillId="34" borderId="74" xfId="3" applyFont="1" applyFill="1" applyBorder="1" applyAlignment="1">
      <alignment horizontal="center" vertical="center" wrapText="1"/>
    </xf>
    <xf numFmtId="0" fontId="39" fillId="31" borderId="29" xfId="0" applyFont="1" applyFill="1" applyAlignment="1">
      <alignment horizontal="center" vertical="center" wrapText="1"/>
    </xf>
    <xf numFmtId="0" fontId="39" fillId="31" borderId="40" xfId="0" applyFont="1" applyFill="1" applyBorder="1" applyAlignment="1">
      <alignment horizontal="center" vertical="center" wrapText="1"/>
    </xf>
    <xf numFmtId="0" fontId="7" fillId="12" borderId="62" xfId="3" applyFont="1" applyFill="1" applyBorder="1" applyAlignment="1">
      <alignment horizontal="center" vertical="center"/>
    </xf>
    <xf numFmtId="0" fontId="7" fillId="12" borderId="56" xfId="3" applyFont="1" applyFill="1" applyBorder="1" applyAlignment="1">
      <alignment horizontal="center" vertical="center"/>
    </xf>
    <xf numFmtId="0" fontId="7" fillId="12" borderId="63" xfId="3" applyFont="1" applyFill="1" applyBorder="1" applyAlignment="1">
      <alignment horizontal="center" vertical="center"/>
    </xf>
    <xf numFmtId="1" fontId="7" fillId="6" borderId="62" xfId="3" applyNumberFormat="1" applyFont="1" applyFill="1" applyBorder="1" applyAlignment="1">
      <alignment horizontal="center" vertical="center"/>
    </xf>
    <xf numFmtId="1" fontId="7" fillId="6" borderId="56" xfId="3" applyNumberFormat="1" applyFont="1" applyFill="1" applyBorder="1" applyAlignment="1">
      <alignment horizontal="center" vertical="center"/>
    </xf>
    <xf numFmtId="0" fontId="7" fillId="6" borderId="56" xfId="3" applyFont="1" applyFill="1" applyBorder="1" applyAlignment="1">
      <alignment horizontal="center" vertical="center"/>
    </xf>
    <xf numFmtId="1" fontId="40" fillId="31" borderId="56" xfId="0" applyNumberFormat="1" applyFont="1" applyFill="1" applyBorder="1" applyAlignment="1">
      <alignment horizontal="center" vertical="center" wrapText="1"/>
    </xf>
    <xf numFmtId="0" fontId="40" fillId="31" borderId="56" xfId="0" applyFont="1" applyFill="1" applyBorder="1" applyAlignment="1">
      <alignment horizontal="center" vertical="center" wrapText="1"/>
    </xf>
    <xf numFmtId="1" fontId="40" fillId="31" borderId="63" xfId="0" applyNumberFormat="1" applyFont="1" applyFill="1" applyBorder="1" applyAlignment="1">
      <alignment horizontal="center" vertical="center" wrapText="1"/>
    </xf>
    <xf numFmtId="0" fontId="1" fillId="0" borderId="29" xfId="0" applyFont="1" applyAlignment="1">
      <alignment vertical="top" wrapText="1"/>
    </xf>
    <xf numFmtId="0" fontId="5" fillId="13" borderId="11" xfId="3" applyFont="1" applyFill="1" applyBorder="1" applyAlignment="1">
      <alignment horizontal="left" vertical="center"/>
    </xf>
    <xf numFmtId="164" fontId="5" fillId="7" borderId="0" xfId="7" applyFont="1" applyFill="1" applyBorder="1" applyAlignment="1">
      <alignment horizontal="center"/>
    </xf>
    <xf numFmtId="164" fontId="5" fillId="14" borderId="7" xfId="7" applyFont="1" applyFill="1" applyBorder="1" applyAlignment="1">
      <alignment horizontal="center"/>
    </xf>
    <xf numFmtId="164" fontId="5" fillId="14" borderId="51" xfId="7" applyFont="1" applyFill="1" applyBorder="1" applyAlignment="1">
      <alignment horizontal="center"/>
    </xf>
    <xf numFmtId="164" fontId="5" fillId="14" borderId="65" xfId="7" applyFont="1" applyFill="1" applyBorder="1" applyAlignment="1">
      <alignment horizontal="center"/>
    </xf>
    <xf numFmtId="164" fontId="5" fillId="7" borderId="7" xfId="7" applyFont="1" applyFill="1" applyBorder="1" applyAlignment="1">
      <alignment horizontal="center"/>
    </xf>
    <xf numFmtId="164" fontId="5" fillId="7" borderId="51" xfId="7" applyFont="1" applyFill="1" applyBorder="1" applyAlignment="1">
      <alignment horizontal="center"/>
    </xf>
    <xf numFmtId="164" fontId="5" fillId="7" borderId="65" xfId="7" applyFont="1" applyFill="1" applyBorder="1" applyAlignment="1">
      <alignment horizontal="center"/>
    </xf>
    <xf numFmtId="164" fontId="41" fillId="31" borderId="0" xfId="0" applyNumberFormat="1" applyFont="1" applyFill="1" applyBorder="1" applyAlignment="1">
      <alignment horizontal="center" wrapText="1"/>
    </xf>
    <xf numFmtId="164" fontId="41" fillId="31" borderId="12" xfId="0" applyNumberFormat="1" applyFont="1" applyFill="1" applyBorder="1" applyAlignment="1">
      <alignment horizontal="center" wrapText="1"/>
    </xf>
    <xf numFmtId="0" fontId="7" fillId="8" borderId="11" xfId="3" applyFont="1" applyFill="1" applyBorder="1" applyAlignment="1">
      <alignment horizontal="left" vertical="center"/>
    </xf>
    <xf numFmtId="0" fontId="7" fillId="8" borderId="0" xfId="3" applyFont="1" applyFill="1" applyBorder="1" applyAlignment="1">
      <alignment horizontal="left" vertical="center"/>
    </xf>
    <xf numFmtId="0" fontId="7" fillId="8" borderId="0" xfId="3" applyFont="1" applyFill="1" applyBorder="1" applyAlignment="1">
      <alignment horizontal="center"/>
    </xf>
    <xf numFmtId="0" fontId="7" fillId="12" borderId="31" xfId="3" applyFont="1" applyFill="1" applyBorder="1" applyAlignment="1">
      <alignment horizontal="center"/>
    </xf>
    <xf numFmtId="0" fontId="7" fillId="12" borderId="29" xfId="3" applyFont="1" applyFill="1" applyAlignment="1">
      <alignment horizontal="center"/>
    </xf>
    <xf numFmtId="0" fontId="7" fillId="12" borderId="40" xfId="3" applyFont="1" applyFill="1" applyBorder="1" applyAlignment="1">
      <alignment horizontal="center"/>
    </xf>
    <xf numFmtId="0" fontId="7" fillId="8" borderId="31" xfId="3" applyFont="1" applyFill="1" applyBorder="1" applyAlignment="1">
      <alignment horizontal="center"/>
    </xf>
    <xf numFmtId="0" fontId="7" fillId="8" borderId="29" xfId="3" applyFont="1" applyFill="1" applyAlignment="1">
      <alignment horizontal="center"/>
    </xf>
    <xf numFmtId="0" fontId="7" fillId="8" borderId="40" xfId="3" applyFont="1" applyFill="1" applyBorder="1" applyAlignment="1">
      <alignment horizontal="center"/>
    </xf>
    <xf numFmtId="0" fontId="40" fillId="31" borderId="0" xfId="0" applyFont="1" applyFill="1" applyBorder="1" applyAlignment="1">
      <alignment horizontal="center" wrapText="1"/>
    </xf>
    <xf numFmtId="0" fontId="40" fillId="31" borderId="12" xfId="0" applyFont="1" applyFill="1" applyBorder="1" applyAlignment="1">
      <alignment horizontal="center" wrapText="1"/>
    </xf>
    <xf numFmtId="0" fontId="5" fillId="7" borderId="11" xfId="3" applyFont="1" applyFill="1" applyBorder="1" applyAlignment="1">
      <alignment horizontal="left" vertical="center"/>
    </xf>
    <xf numFmtId="0" fontId="5" fillId="7" borderId="0" xfId="3" applyFont="1" applyFill="1" applyBorder="1" applyAlignment="1">
      <alignment horizontal="left" vertical="center"/>
    </xf>
    <xf numFmtId="164" fontId="5" fillId="15" borderId="31" xfId="7" applyFont="1" applyFill="1" applyBorder="1" applyAlignment="1">
      <alignment horizontal="center"/>
    </xf>
    <xf numFmtId="164" fontId="5" fillId="15" borderId="29" xfId="7" applyFont="1" applyFill="1" applyAlignment="1">
      <alignment horizontal="center"/>
    </xf>
    <xf numFmtId="164" fontId="5" fillId="15" borderId="40" xfId="7" applyFont="1" applyFill="1" applyBorder="1" applyAlignment="1">
      <alignment horizontal="center"/>
    </xf>
    <xf numFmtId="164" fontId="5" fillId="9" borderId="31" xfId="7" applyFont="1" applyFill="1" applyBorder="1" applyAlignment="1">
      <alignment horizontal="center"/>
    </xf>
    <xf numFmtId="164" fontId="5" fillId="9" borderId="29" xfId="7" applyFont="1" applyFill="1" applyAlignment="1">
      <alignment horizontal="center"/>
    </xf>
    <xf numFmtId="164" fontId="5" fillId="9" borderId="40" xfId="7" applyFont="1" applyFill="1" applyBorder="1" applyAlignment="1">
      <alignment horizontal="center"/>
    </xf>
    <xf numFmtId="0" fontId="41" fillId="7" borderId="11" xfId="3" applyFont="1" applyFill="1" applyBorder="1" applyAlignment="1">
      <alignment horizontal="left" vertical="center"/>
    </xf>
    <xf numFmtId="0" fontId="41" fillId="7" borderId="0" xfId="3" applyFont="1" applyFill="1" applyBorder="1" applyAlignment="1">
      <alignment horizontal="left" vertical="center"/>
    </xf>
    <xf numFmtId="0" fontId="1" fillId="0" borderId="29" xfId="0" applyFont="1" applyAlignment="1">
      <alignment vertical="center" wrapText="1"/>
    </xf>
    <xf numFmtId="166" fontId="1" fillId="0" borderId="29" xfId="0" applyNumberFormat="1" applyFont="1" applyAlignment="1">
      <alignment vertical="center" wrapText="1"/>
    </xf>
    <xf numFmtId="0" fontId="43" fillId="7" borderId="11" xfId="3" applyFont="1" applyFill="1" applyBorder="1" applyAlignment="1">
      <alignment horizontal="left" vertical="center"/>
    </xf>
    <xf numFmtId="0" fontId="7" fillId="7" borderId="15" xfId="3" applyFont="1" applyFill="1" applyBorder="1" applyAlignment="1">
      <alignment horizontal="left" vertical="center"/>
    </xf>
    <xf numFmtId="0" fontId="7" fillId="7" borderId="19" xfId="3" applyFont="1" applyFill="1" applyBorder="1" applyAlignment="1">
      <alignment horizontal="left" vertical="center"/>
    </xf>
    <xf numFmtId="2" fontId="9" fillId="7" borderId="19" xfId="7" applyNumberFormat="1" applyFont="1" applyFill="1" applyBorder="1" applyAlignment="1">
      <alignment horizontal="center"/>
    </xf>
    <xf numFmtId="2" fontId="9" fillId="14" borderId="62" xfId="7" applyNumberFormat="1" applyFont="1" applyFill="1" applyBorder="1" applyAlignment="1">
      <alignment horizontal="center"/>
    </xf>
    <xf numFmtId="2" fontId="9" fillId="14" borderId="56" xfId="7" applyNumberFormat="1" applyFont="1" applyFill="1" applyBorder="1" applyAlignment="1">
      <alignment horizontal="center"/>
    </xf>
    <xf numFmtId="2" fontId="9" fillId="14" borderId="63" xfId="7" applyNumberFormat="1" applyFont="1" applyFill="1" applyBorder="1" applyAlignment="1">
      <alignment horizontal="center"/>
    </xf>
    <xf numFmtId="2" fontId="9" fillId="13" borderId="62" xfId="7" applyNumberFormat="1" applyFont="1" applyFill="1" applyBorder="1" applyAlignment="1">
      <alignment horizontal="center"/>
    </xf>
    <xf numFmtId="2" fontId="9" fillId="13" borderId="56" xfId="7" applyNumberFormat="1" applyFont="1" applyFill="1" applyBorder="1" applyAlignment="1">
      <alignment horizontal="center"/>
    </xf>
    <xf numFmtId="2" fontId="9" fillId="13" borderId="63" xfId="7" applyNumberFormat="1" applyFont="1" applyFill="1" applyBorder="1" applyAlignment="1">
      <alignment horizontal="center"/>
    </xf>
    <xf numFmtId="2" fontId="44" fillId="31" borderId="19" xfId="0" applyNumberFormat="1" applyFont="1" applyFill="1" applyBorder="1" applyAlignment="1">
      <alignment horizontal="center" wrapText="1"/>
    </xf>
    <xf numFmtId="2" fontId="44" fillId="31" borderId="16" xfId="0" applyNumberFormat="1" applyFont="1" applyFill="1" applyBorder="1" applyAlignment="1">
      <alignment horizontal="center" wrapText="1"/>
    </xf>
    <xf numFmtId="0" fontId="5" fillId="5" borderId="0" xfId="3" applyFont="1" applyFill="1" applyBorder="1" applyAlignment="1">
      <alignment horizontal="left" vertical="center"/>
    </xf>
    <xf numFmtId="2" fontId="5" fillId="5" borderId="0" xfId="3" applyNumberFormat="1" applyFont="1" applyFill="1" applyBorder="1" applyAlignment="1">
      <alignment horizontal="center"/>
    </xf>
    <xf numFmtId="2" fontId="5" fillId="5" borderId="31" xfId="3" applyNumberFormat="1" applyFont="1" applyFill="1" applyBorder="1" applyAlignment="1">
      <alignment horizontal="center"/>
    </xf>
    <xf numFmtId="2" fontId="5" fillId="5" borderId="29" xfId="3" applyNumberFormat="1" applyFont="1" applyFill="1" applyAlignment="1">
      <alignment horizontal="center"/>
    </xf>
    <xf numFmtId="2" fontId="5" fillId="5" borderId="40" xfId="3" applyNumberFormat="1" applyFont="1" applyFill="1" applyBorder="1" applyAlignment="1">
      <alignment horizontal="center"/>
    </xf>
    <xf numFmtId="2" fontId="41" fillId="31" borderId="0" xfId="0" applyNumberFormat="1" applyFont="1" applyFill="1" applyBorder="1" applyAlignment="1">
      <alignment horizontal="center" wrapText="1"/>
    </xf>
    <xf numFmtId="2" fontId="41" fillId="31" borderId="12" xfId="0" applyNumberFormat="1" applyFont="1" applyFill="1" applyBorder="1" applyAlignment="1">
      <alignment horizontal="center" wrapText="1"/>
    </xf>
    <xf numFmtId="0" fontId="7" fillId="8" borderId="7" xfId="3" applyFont="1" applyFill="1" applyBorder="1" applyAlignment="1">
      <alignment horizontal="left" vertical="center"/>
    </xf>
    <xf numFmtId="0" fontId="7" fillId="8" borderId="13" xfId="3" applyFont="1" applyFill="1" applyBorder="1" applyAlignment="1">
      <alignment horizontal="left" vertical="center"/>
    </xf>
    <xf numFmtId="2" fontId="7" fillId="8" borderId="13" xfId="3" applyNumberFormat="1" applyFont="1" applyFill="1" applyBorder="1" applyAlignment="1">
      <alignment horizontal="center"/>
    </xf>
    <xf numFmtId="2" fontId="7" fillId="12" borderId="7" xfId="3" applyNumberFormat="1" applyFont="1" applyFill="1" applyBorder="1" applyAlignment="1">
      <alignment horizontal="center"/>
    </xf>
    <xf numFmtId="2" fontId="7" fillId="12" borderId="51" xfId="3" applyNumberFormat="1" applyFont="1" applyFill="1" applyBorder="1" applyAlignment="1">
      <alignment horizontal="center"/>
    </xf>
    <xf numFmtId="2" fontId="7" fillId="12" borderId="65" xfId="3" applyNumberFormat="1" applyFont="1" applyFill="1" applyBorder="1" applyAlignment="1">
      <alignment horizontal="center"/>
    </xf>
    <xf numFmtId="2" fontId="7" fillId="8" borderId="7" xfId="3" applyNumberFormat="1" applyFont="1" applyFill="1" applyBorder="1" applyAlignment="1">
      <alignment horizontal="center"/>
    </xf>
    <xf numFmtId="2" fontId="7" fillId="8" borderId="51" xfId="3" applyNumberFormat="1" applyFont="1" applyFill="1" applyBorder="1" applyAlignment="1">
      <alignment horizontal="center"/>
    </xf>
    <xf numFmtId="2" fontId="7" fillId="8" borderId="65" xfId="3" applyNumberFormat="1" applyFont="1" applyFill="1" applyBorder="1" applyAlignment="1">
      <alignment horizontal="center"/>
    </xf>
    <xf numFmtId="2" fontId="40" fillId="31" borderId="13" xfId="0" applyNumberFormat="1" applyFont="1" applyFill="1" applyBorder="1" applyAlignment="1">
      <alignment horizontal="center" wrapText="1"/>
    </xf>
    <xf numFmtId="2" fontId="40" fillId="31" borderId="14" xfId="0" applyNumberFormat="1" applyFont="1" applyFill="1" applyBorder="1" applyAlignment="1">
      <alignment horizontal="center" wrapText="1"/>
    </xf>
    <xf numFmtId="2" fontId="5" fillId="7" borderId="0" xfId="7" applyNumberFormat="1" applyFont="1" applyFill="1" applyBorder="1" applyAlignment="1">
      <alignment horizontal="center"/>
    </xf>
    <xf numFmtId="2" fontId="7" fillId="7" borderId="19" xfId="7" applyNumberFormat="1" applyFont="1" applyFill="1" applyBorder="1" applyAlignment="1">
      <alignment horizontal="center"/>
    </xf>
    <xf numFmtId="2" fontId="7" fillId="14" borderId="62" xfId="7" applyNumberFormat="1" applyFont="1" applyFill="1" applyBorder="1" applyAlignment="1">
      <alignment horizontal="center"/>
    </xf>
    <xf numFmtId="2" fontId="7" fillId="14" borderId="56" xfId="7" applyNumberFormat="1" applyFont="1" applyFill="1" applyBorder="1" applyAlignment="1">
      <alignment horizontal="center"/>
    </xf>
    <xf numFmtId="2" fontId="7" fillId="14" borderId="63" xfId="7" applyNumberFormat="1" applyFont="1" applyFill="1" applyBorder="1" applyAlignment="1">
      <alignment horizontal="center"/>
    </xf>
    <xf numFmtId="2" fontId="7" fillId="7" borderId="62" xfId="7" applyNumberFormat="1" applyFont="1" applyFill="1" applyBorder="1" applyAlignment="1">
      <alignment horizontal="center"/>
    </xf>
    <xf numFmtId="2" fontId="7" fillId="7" borderId="56" xfId="7" applyNumberFormat="1" applyFont="1" applyFill="1" applyBorder="1" applyAlignment="1">
      <alignment horizontal="center"/>
    </xf>
    <xf numFmtId="2" fontId="7" fillId="7" borderId="63" xfId="7" applyNumberFormat="1" applyFont="1" applyFill="1" applyBorder="1" applyAlignment="1">
      <alignment horizontal="center"/>
    </xf>
    <xf numFmtId="2" fontId="40" fillId="31" borderId="19" xfId="0" applyNumberFormat="1" applyFont="1" applyFill="1" applyBorder="1" applyAlignment="1">
      <alignment horizontal="center" wrapText="1"/>
    </xf>
    <xf numFmtId="2" fontId="40" fillId="31" borderId="16" xfId="0" applyNumberFormat="1" applyFont="1" applyFill="1" applyBorder="1" applyAlignment="1">
      <alignment horizontal="center" wrapText="1"/>
    </xf>
    <xf numFmtId="0" fontId="7" fillId="10" borderId="7" xfId="3" applyFont="1" applyFill="1" applyBorder="1" applyAlignment="1">
      <alignment horizontal="left" vertical="center"/>
    </xf>
    <xf numFmtId="0" fontId="7" fillId="10" borderId="13" xfId="3" applyFont="1" applyFill="1" applyBorder="1" applyAlignment="1">
      <alignment horizontal="left" vertical="center"/>
    </xf>
    <xf numFmtId="2" fontId="7" fillId="10" borderId="13" xfId="7" applyNumberFormat="1" applyFont="1" applyFill="1" applyBorder="1" applyAlignment="1">
      <alignment horizontal="center"/>
    </xf>
    <xf numFmtId="2" fontId="7" fillId="14" borderId="7" xfId="7" applyNumberFormat="1" applyFont="1" applyFill="1" applyBorder="1" applyAlignment="1">
      <alignment horizontal="center"/>
    </xf>
    <xf numFmtId="2" fontId="7" fillId="14" borderId="51" xfId="7" applyNumberFormat="1" applyFont="1" applyFill="1" applyBorder="1" applyAlignment="1">
      <alignment horizontal="center"/>
    </xf>
    <xf numFmtId="2" fontId="7" fillId="14" borderId="65" xfId="7" applyNumberFormat="1" applyFont="1" applyFill="1" applyBorder="1" applyAlignment="1">
      <alignment horizontal="center"/>
    </xf>
    <xf numFmtId="2" fontId="7" fillId="16" borderId="7" xfId="7" applyNumberFormat="1" applyFont="1" applyFill="1" applyBorder="1" applyAlignment="1">
      <alignment horizontal="center"/>
    </xf>
    <xf numFmtId="2" fontId="7" fillId="16" borderId="51" xfId="7" applyNumberFormat="1" applyFont="1" applyFill="1" applyBorder="1" applyAlignment="1">
      <alignment horizontal="center"/>
    </xf>
    <xf numFmtId="2" fontId="7" fillId="16" borderId="65" xfId="7" applyNumberFormat="1" applyFont="1" applyFill="1" applyBorder="1" applyAlignment="1">
      <alignment horizontal="center"/>
    </xf>
    <xf numFmtId="0" fontId="5" fillId="10" borderId="11" xfId="3" applyFont="1" applyFill="1" applyBorder="1" applyAlignment="1">
      <alignment horizontal="left" vertical="center"/>
    </xf>
    <xf numFmtId="0" fontId="5" fillId="10" borderId="0" xfId="3" applyFont="1" applyFill="1" applyBorder="1" applyAlignment="1">
      <alignment horizontal="left" vertical="center"/>
    </xf>
    <xf numFmtId="2" fontId="5" fillId="10" borderId="0" xfId="7" applyNumberFormat="1" applyFont="1" applyFill="1" applyBorder="1" applyAlignment="1">
      <alignment horizontal="center"/>
    </xf>
    <xf numFmtId="0" fontId="7" fillId="10" borderId="11" xfId="3" applyFont="1" applyFill="1" applyBorder="1" applyAlignment="1">
      <alignment horizontal="left" vertical="center"/>
    </xf>
    <xf numFmtId="0" fontId="7" fillId="10" borderId="0" xfId="3" applyFont="1" applyFill="1" applyBorder="1" applyAlignment="1">
      <alignment horizontal="left" vertical="center"/>
    </xf>
    <xf numFmtId="2" fontId="7" fillId="10" borderId="0" xfId="7" applyNumberFormat="1" applyFont="1" applyFill="1" applyBorder="1" applyAlignment="1">
      <alignment horizontal="center"/>
    </xf>
    <xf numFmtId="2" fontId="7" fillId="14" borderId="31" xfId="7" applyNumberFormat="1" applyFont="1" applyFill="1" applyBorder="1" applyAlignment="1">
      <alignment horizontal="center"/>
    </xf>
    <xf numFmtId="2" fontId="7" fillId="14" borderId="29" xfId="7" applyNumberFormat="1" applyFont="1" applyFill="1" applyAlignment="1">
      <alignment horizontal="center"/>
    </xf>
    <xf numFmtId="2" fontId="7" fillId="14" borderId="40" xfId="7" applyNumberFormat="1" applyFont="1" applyFill="1" applyBorder="1" applyAlignment="1">
      <alignment horizontal="center"/>
    </xf>
    <xf numFmtId="2" fontId="7" fillId="16" borderId="31" xfId="7" applyNumberFormat="1" applyFont="1" applyFill="1" applyBorder="1" applyAlignment="1">
      <alignment horizontal="center"/>
    </xf>
    <xf numFmtId="2" fontId="7" fillId="16" borderId="29" xfId="7" applyNumberFormat="1" applyFont="1" applyFill="1" applyAlignment="1">
      <alignment horizontal="center"/>
    </xf>
    <xf numFmtId="2" fontId="7" fillId="16" borderId="40" xfId="7" applyNumberFormat="1" applyFont="1" applyFill="1" applyBorder="1" applyAlignment="1">
      <alignment horizontal="center"/>
    </xf>
    <xf numFmtId="2" fontId="40" fillId="31" borderId="0" xfId="0" applyNumberFormat="1" applyFont="1" applyFill="1" applyBorder="1" applyAlignment="1">
      <alignment horizontal="center" wrapText="1"/>
    </xf>
    <xf numFmtId="2" fontId="40" fillId="31" borderId="12" xfId="0" applyNumberFormat="1" applyFont="1" applyFill="1" applyBorder="1" applyAlignment="1">
      <alignment horizontal="center" wrapText="1"/>
    </xf>
    <xf numFmtId="0" fontId="7" fillId="10" borderId="15" xfId="3" applyFont="1" applyFill="1" applyBorder="1" applyAlignment="1">
      <alignment horizontal="left" vertical="center"/>
    </xf>
    <xf numFmtId="0" fontId="7" fillId="10" borderId="19" xfId="3" applyFont="1" applyFill="1" applyBorder="1" applyAlignment="1">
      <alignment horizontal="left" vertical="center"/>
    </xf>
    <xf numFmtId="2" fontId="7" fillId="10" borderId="19" xfId="7" applyNumberFormat="1" applyFont="1" applyFill="1" applyBorder="1" applyAlignment="1">
      <alignment horizontal="center"/>
    </xf>
    <xf numFmtId="2" fontId="7" fillId="16" borderId="62" xfId="7" applyNumberFormat="1" applyFont="1" applyFill="1" applyBorder="1" applyAlignment="1">
      <alignment horizontal="center"/>
    </xf>
    <xf numFmtId="2" fontId="7" fillId="16" borderId="56" xfId="7" applyNumberFormat="1" applyFont="1" applyFill="1" applyBorder="1" applyAlignment="1">
      <alignment horizontal="center"/>
    </xf>
    <xf numFmtId="2" fontId="7" fillId="16" borderId="63" xfId="7" applyNumberFormat="1" applyFont="1" applyFill="1" applyBorder="1" applyAlignment="1">
      <alignment horizontal="center"/>
    </xf>
    <xf numFmtId="0" fontId="9" fillId="23" borderId="13" xfId="3" applyFont="1" applyFill="1" applyBorder="1" applyAlignment="1">
      <alignment horizontal="center" vertical="center"/>
    </xf>
    <xf numFmtId="0" fontId="27" fillId="31" borderId="13" xfId="0" applyFont="1" applyFill="1" applyBorder="1" applyAlignment="1">
      <alignment horizontal="center" vertical="center" wrapText="1"/>
    </xf>
    <xf numFmtId="0" fontId="27" fillId="31" borderId="14" xfId="0" applyFont="1" applyFill="1" applyBorder="1" applyAlignment="1">
      <alignment horizontal="center" vertical="center" wrapText="1"/>
    </xf>
    <xf numFmtId="0" fontId="9" fillId="23" borderId="19" xfId="3" applyFont="1" applyFill="1" applyBorder="1" applyAlignment="1">
      <alignment horizontal="center" vertical="center"/>
    </xf>
    <xf numFmtId="0" fontId="2" fillId="23" borderId="15" xfId="3" applyFont="1" applyFill="1" applyBorder="1" applyAlignment="1">
      <alignment horizontal="center" vertical="center"/>
    </xf>
    <xf numFmtId="0" fontId="2" fillId="23" borderId="19" xfId="3" applyFont="1" applyFill="1" applyBorder="1" applyAlignment="1">
      <alignment horizontal="center" vertical="center"/>
    </xf>
    <xf numFmtId="0" fontId="2" fillId="6" borderId="15" xfId="3" applyFont="1" applyFill="1" applyBorder="1" applyAlignment="1">
      <alignment horizontal="center" vertical="center"/>
    </xf>
    <xf numFmtId="0" fontId="2" fillId="6" borderId="19" xfId="3" applyFont="1" applyFill="1" applyBorder="1" applyAlignment="1">
      <alignment horizontal="center" vertical="center"/>
    </xf>
    <xf numFmtId="0" fontId="27" fillId="31" borderId="19" xfId="0" applyFont="1" applyFill="1" applyBorder="1" applyAlignment="1">
      <alignment horizontal="center" vertical="center" wrapText="1"/>
    </xf>
    <xf numFmtId="0" fontId="27" fillId="31" borderId="16" xfId="0" applyFont="1" applyFill="1" applyBorder="1" applyAlignment="1">
      <alignment horizontal="center" vertical="center" wrapText="1"/>
    </xf>
    <xf numFmtId="0" fontId="6" fillId="17" borderId="11" xfId="3" applyFont="1" applyFill="1" applyBorder="1"/>
    <xf numFmtId="0" fontId="6" fillId="17" borderId="0" xfId="3" applyFont="1" applyFill="1" applyBorder="1"/>
    <xf numFmtId="0" fontId="6" fillId="18" borderId="0" xfId="3" applyFont="1" applyFill="1" applyBorder="1" applyAlignment="1">
      <alignment horizontal="center"/>
    </xf>
    <xf numFmtId="0" fontId="6" fillId="18" borderId="1" xfId="3" applyFont="1" applyFill="1" applyBorder="1" applyAlignment="1">
      <alignment horizontal="center"/>
    </xf>
    <xf numFmtId="0" fontId="6" fillId="18" borderId="3" xfId="3" applyFont="1" applyFill="1" applyBorder="1" applyAlignment="1">
      <alignment horizontal="center"/>
    </xf>
    <xf numFmtId="0" fontId="6" fillId="18" borderId="5" xfId="3" applyFont="1" applyFill="1" applyBorder="1" applyAlignment="1">
      <alignment horizontal="center"/>
    </xf>
    <xf numFmtId="0" fontId="9" fillId="17" borderId="11" xfId="3" applyFont="1" applyFill="1" applyBorder="1" applyAlignment="1">
      <alignment horizontal="center"/>
    </xf>
    <xf numFmtId="0" fontId="9" fillId="17" borderId="26" xfId="3" applyFont="1" applyFill="1" applyBorder="1" applyAlignment="1">
      <alignment horizontal="center"/>
    </xf>
    <xf numFmtId="0" fontId="44" fillId="31" borderId="26" xfId="0" applyFont="1" applyFill="1" applyBorder="1" applyAlignment="1">
      <alignment horizontal="center" wrapText="1"/>
    </xf>
    <xf numFmtId="0" fontId="44" fillId="31" borderId="12" xfId="0" applyFont="1" applyFill="1" applyBorder="1" applyAlignment="1">
      <alignment horizontal="center" wrapText="1"/>
    </xf>
    <xf numFmtId="0" fontId="10" fillId="19" borderId="11" xfId="3" applyFont="1" applyFill="1" applyBorder="1"/>
    <xf numFmtId="0" fontId="10" fillId="19" borderId="0" xfId="3" applyFont="1" applyFill="1" applyBorder="1"/>
    <xf numFmtId="0" fontId="10" fillId="14" borderId="0" xfId="3" applyFont="1" applyFill="1" applyBorder="1" applyAlignment="1">
      <alignment horizontal="center"/>
    </xf>
    <xf numFmtId="0" fontId="26" fillId="31" borderId="3" xfId="0" applyFont="1" applyFill="1" applyBorder="1" applyAlignment="1">
      <alignment wrapText="1"/>
    </xf>
    <xf numFmtId="0" fontId="26" fillId="31" borderId="12" xfId="0" applyFont="1" applyFill="1" applyBorder="1" applyAlignment="1">
      <alignment wrapText="1"/>
    </xf>
    <xf numFmtId="0" fontId="9" fillId="17" borderId="15" xfId="3" applyFont="1" applyFill="1" applyBorder="1"/>
    <xf numFmtId="0" fontId="9" fillId="17" borderId="19" xfId="3" applyFont="1" applyFill="1" applyBorder="1"/>
    <xf numFmtId="2" fontId="9" fillId="18" borderId="19" xfId="3" applyNumberFormat="1" applyFont="1" applyFill="1" applyBorder="1" applyAlignment="1">
      <alignment horizontal="center"/>
    </xf>
    <xf numFmtId="2" fontId="9" fillId="17" borderId="23" xfId="3" applyNumberFormat="1" applyFont="1" applyFill="1" applyBorder="1" applyAlignment="1">
      <alignment horizontal="center"/>
    </xf>
    <xf numFmtId="2" fontId="9" fillId="17" borderId="16" xfId="3" applyNumberFormat="1" applyFont="1" applyFill="1" applyBorder="1" applyAlignment="1">
      <alignment horizontal="center"/>
    </xf>
    <xf numFmtId="0" fontId="21" fillId="0" borderId="0" xfId="3" applyFont="1" applyBorder="1"/>
    <xf numFmtId="0" fontId="21" fillId="0" borderId="29" xfId="3" applyFont="1"/>
    <xf numFmtId="0" fontId="9" fillId="23" borderId="7" xfId="3" applyFont="1" applyFill="1" applyBorder="1" applyAlignment="1">
      <alignment horizontal="center" vertical="center" wrapText="1"/>
    </xf>
    <xf numFmtId="0" fontId="45" fillId="23" borderId="51" xfId="3" applyFont="1" applyFill="1" applyBorder="1"/>
    <xf numFmtId="0" fontId="9" fillId="23" borderId="65" xfId="3" applyFont="1" applyFill="1" applyBorder="1" applyAlignment="1">
      <alignment horizontal="center" wrapText="1"/>
    </xf>
    <xf numFmtId="0" fontId="7" fillId="17" borderId="51" xfId="3" applyFont="1" applyFill="1" applyBorder="1" applyAlignment="1">
      <alignment horizontal="left"/>
    </xf>
    <xf numFmtId="0" fontId="6" fillId="17" borderId="56" xfId="3" applyFont="1" applyFill="1" applyBorder="1" applyAlignment="1">
      <alignment horizontal="center" wrapText="1"/>
    </xf>
    <xf numFmtId="0" fontId="5" fillId="19" borderId="31" xfId="3" applyFont="1" applyFill="1" applyBorder="1" applyAlignment="1">
      <alignment horizontal="left" vertical="center"/>
    </xf>
    <xf numFmtId="164" fontId="5" fillId="19" borderId="29" xfId="7" applyFont="1" applyFill="1" applyAlignment="1">
      <alignment horizontal="center"/>
    </xf>
    <xf numFmtId="0" fontId="7" fillId="17" borderId="31" xfId="3" applyFont="1" applyFill="1" applyBorder="1" applyAlignment="1">
      <alignment horizontal="left" vertical="center"/>
    </xf>
    <xf numFmtId="0" fontId="7" fillId="17" borderId="29" xfId="3" applyFont="1" applyFill="1" applyAlignment="1">
      <alignment horizontal="center"/>
    </xf>
    <xf numFmtId="0" fontId="5" fillId="19" borderId="29" xfId="3" applyFont="1" applyFill="1" applyAlignment="1">
      <alignment horizontal="left" vertical="center"/>
    </xf>
    <xf numFmtId="0" fontId="41" fillId="19" borderId="31" xfId="3" applyFont="1" applyFill="1" applyBorder="1" applyAlignment="1">
      <alignment horizontal="left" vertical="center"/>
    </xf>
    <xf numFmtId="0" fontId="41" fillId="19" borderId="29" xfId="3" applyFont="1" applyFill="1" applyAlignment="1">
      <alignment horizontal="left" vertical="center"/>
    </xf>
    <xf numFmtId="0" fontId="5" fillId="5" borderId="31" xfId="3" applyFont="1" applyFill="1" applyBorder="1" applyAlignment="1">
      <alignment horizontal="left" vertical="center"/>
    </xf>
    <xf numFmtId="0" fontId="5" fillId="5" borderId="29" xfId="3" applyFont="1" applyFill="1" applyAlignment="1">
      <alignment horizontal="left" vertical="center"/>
    </xf>
    <xf numFmtId="0" fontId="7" fillId="17" borderId="29" xfId="3" applyFont="1" applyFill="1" applyAlignment="1">
      <alignment horizontal="left" vertical="center"/>
    </xf>
    <xf numFmtId="2" fontId="7" fillId="12" borderId="40" xfId="3" applyNumberFormat="1" applyFont="1" applyFill="1" applyBorder="1" applyAlignment="1">
      <alignment horizontal="center"/>
    </xf>
    <xf numFmtId="0" fontId="5" fillId="19" borderId="62" xfId="3" applyFont="1" applyFill="1" applyBorder="1" applyAlignment="1">
      <alignment horizontal="left" vertical="center"/>
    </xf>
    <xf numFmtId="0" fontId="5" fillId="19" borderId="56" xfId="3" applyFont="1" applyFill="1" applyBorder="1" applyAlignment="1">
      <alignment horizontal="left" vertical="center"/>
    </xf>
    <xf numFmtId="0" fontId="6" fillId="23" borderId="78" xfId="3" applyFont="1" applyFill="1" applyBorder="1" applyAlignment="1">
      <alignment vertical="top" wrapText="1"/>
    </xf>
    <xf numFmtId="0" fontId="45" fillId="23" borderId="30" xfId="3" applyFont="1" applyFill="1" applyBorder="1" applyAlignment="1">
      <alignment horizontal="center" vertical="center"/>
    </xf>
    <xf numFmtId="0" fontId="11" fillId="23" borderId="8" xfId="3" applyFont="1" applyFill="1" applyBorder="1" applyAlignment="1">
      <alignment horizontal="center" wrapText="1"/>
    </xf>
    <xf numFmtId="0" fontId="6" fillId="17" borderId="10" xfId="3" applyFont="1" applyFill="1" applyBorder="1" applyAlignment="1">
      <alignment wrapText="1"/>
    </xf>
    <xf numFmtId="0" fontId="6" fillId="18" borderId="58" xfId="3" applyFont="1" applyFill="1" applyBorder="1"/>
    <xf numFmtId="0" fontId="6" fillId="18" borderId="2" xfId="3" applyFont="1" applyFill="1" applyBorder="1" applyAlignment="1">
      <alignment horizontal="center"/>
    </xf>
    <xf numFmtId="0" fontId="6" fillId="18" borderId="24" xfId="3" applyFont="1" applyFill="1" applyBorder="1" applyAlignment="1">
      <alignment horizontal="center"/>
    </xf>
    <xf numFmtId="0" fontId="46" fillId="19" borderId="78" xfId="3" applyFont="1" applyFill="1" applyBorder="1" applyAlignment="1">
      <alignment wrapText="1"/>
    </xf>
    <xf numFmtId="0" fontId="10" fillId="14" borderId="3" xfId="3" applyFont="1" applyFill="1" applyBorder="1"/>
    <xf numFmtId="0" fontId="36" fillId="14" borderId="8" xfId="3" applyFont="1" applyFill="1" applyBorder="1" applyAlignment="1">
      <alignment horizontal="center"/>
    </xf>
    <xf numFmtId="0" fontId="10" fillId="19" borderId="78" xfId="3" applyFont="1" applyFill="1" applyBorder="1" applyAlignment="1">
      <alignment wrapText="1"/>
    </xf>
    <xf numFmtId="0" fontId="10" fillId="14" borderId="33" xfId="3" applyFont="1" applyFill="1" applyBorder="1" applyAlignment="1">
      <alignment horizontal="center"/>
    </xf>
    <xf numFmtId="0" fontId="10" fillId="19" borderId="62" xfId="3" applyFont="1" applyFill="1" applyBorder="1" applyAlignment="1">
      <alignment wrapText="1"/>
    </xf>
    <xf numFmtId="0" fontId="10" fillId="14" borderId="56" xfId="3" applyFont="1" applyFill="1" applyBorder="1"/>
    <xf numFmtId="0" fontId="10" fillId="14" borderId="28" xfId="3" applyFont="1" applyFill="1" applyBorder="1" applyAlignment="1">
      <alignment horizontal="center"/>
    </xf>
    <xf numFmtId="0" fontId="9" fillId="23" borderId="7" xfId="3" applyFont="1" applyFill="1" applyBorder="1" applyAlignment="1">
      <alignment wrapText="1"/>
    </xf>
    <xf numFmtId="0" fontId="10" fillId="14" borderId="51" xfId="3" applyFont="1" applyFill="1" applyBorder="1"/>
    <xf numFmtId="0" fontId="10" fillId="14" borderId="26" xfId="3" applyFont="1" applyFill="1" applyBorder="1"/>
    <xf numFmtId="4" fontId="36" fillId="14" borderId="41" xfId="3" applyNumberFormat="1" applyFont="1" applyFill="1" applyBorder="1" applyAlignment="1">
      <alignment horizontal="center"/>
    </xf>
    <xf numFmtId="0" fontId="10" fillId="14" borderId="3" xfId="3" applyFont="1" applyFill="1" applyBorder="1" applyAlignment="1">
      <alignment horizontal="center"/>
    </xf>
    <xf numFmtId="0" fontId="10" fillId="14" borderId="23" xfId="3" applyFont="1" applyFill="1" applyBorder="1" applyAlignment="1">
      <alignment horizontal="center"/>
    </xf>
    <xf numFmtId="0" fontId="36" fillId="19" borderId="7" xfId="3" applyFont="1" applyFill="1" applyBorder="1" applyAlignment="1">
      <alignment vertical="top" wrapText="1"/>
    </xf>
    <xf numFmtId="0" fontId="10" fillId="14" borderId="26" xfId="3" applyFont="1" applyFill="1" applyBorder="1" applyAlignment="1">
      <alignment horizontal="center" vertical="center"/>
    </xf>
    <xf numFmtId="0" fontId="6" fillId="23" borderId="7" xfId="3" applyFont="1" applyFill="1" applyBorder="1" applyAlignment="1">
      <alignment wrapText="1"/>
    </xf>
    <xf numFmtId="0" fontId="10" fillId="14" borderId="26" xfId="3" applyFont="1" applyFill="1" applyBorder="1" applyAlignment="1">
      <alignment horizontal="center"/>
    </xf>
    <xf numFmtId="0" fontId="36" fillId="19" borderId="62" xfId="3" applyFont="1" applyFill="1" applyBorder="1" applyAlignment="1">
      <alignment wrapText="1"/>
    </xf>
    <xf numFmtId="0" fontId="36" fillId="19" borderId="78" xfId="3" applyFont="1" applyFill="1" applyBorder="1" applyAlignment="1">
      <alignment horizontal="left" vertical="top" wrapText="1"/>
    </xf>
    <xf numFmtId="0" fontId="36" fillId="19" borderId="78" xfId="3" applyFont="1" applyFill="1" applyBorder="1" applyAlignment="1">
      <alignment wrapText="1"/>
    </xf>
    <xf numFmtId="0" fontId="1" fillId="14" borderId="3" xfId="3" applyFont="1" applyFill="1" applyBorder="1" applyAlignment="1">
      <alignment horizontal="center"/>
    </xf>
    <xf numFmtId="4" fontId="36" fillId="14" borderId="8" xfId="3" applyNumberFormat="1" applyFont="1" applyFill="1" applyBorder="1" applyAlignment="1">
      <alignment horizontal="center"/>
    </xf>
    <xf numFmtId="4" fontId="36" fillId="14" borderId="9" xfId="3" applyNumberFormat="1" applyFont="1" applyFill="1" applyBorder="1" applyAlignment="1">
      <alignment horizontal="center"/>
    </xf>
    <xf numFmtId="0" fontId="9" fillId="23" borderId="78" xfId="3" applyFont="1" applyFill="1" applyBorder="1" applyAlignment="1">
      <alignment wrapText="1"/>
    </xf>
    <xf numFmtId="4" fontId="6" fillId="28" borderId="22" xfId="3" applyNumberFormat="1" applyFont="1" applyFill="1" applyBorder="1" applyAlignment="1">
      <alignment horizontal="center"/>
    </xf>
    <xf numFmtId="3" fontId="36" fillId="14" borderId="8" xfId="3" applyNumberFormat="1" applyFont="1" applyFill="1" applyBorder="1" applyAlignment="1">
      <alignment horizontal="center"/>
    </xf>
    <xf numFmtId="0" fontId="9" fillId="17" borderId="62" xfId="3" applyFont="1" applyFill="1" applyBorder="1" applyAlignment="1">
      <alignment wrapText="1"/>
    </xf>
    <xf numFmtId="0" fontId="9" fillId="18" borderId="56" xfId="3" applyFont="1" applyFill="1" applyBorder="1"/>
    <xf numFmtId="2" fontId="9" fillId="18" borderId="23" xfId="3" applyNumberFormat="1" applyFont="1" applyFill="1" applyBorder="1" applyAlignment="1">
      <alignment horizontal="center"/>
    </xf>
    <xf numFmtId="2" fontId="9" fillId="21" borderId="63" xfId="3" applyNumberFormat="1" applyFont="1" applyFill="1" applyBorder="1" applyAlignment="1">
      <alignment horizontal="center"/>
    </xf>
    <xf numFmtId="0" fontId="1" fillId="0" borderId="0" xfId="0" applyFont="1" applyBorder="1"/>
    <xf numFmtId="0" fontId="10" fillId="0" borderId="25" xfId="3" applyFont="1" applyBorder="1"/>
    <xf numFmtId="0" fontId="10" fillId="4" borderId="0" xfId="3" applyFont="1" applyFill="1" applyBorder="1"/>
    <xf numFmtId="0" fontId="10" fillId="4" borderId="25" xfId="3" applyFont="1" applyFill="1" applyBorder="1"/>
    <xf numFmtId="0" fontId="9" fillId="22" borderId="50" xfId="3" applyFont="1" applyFill="1" applyBorder="1" applyAlignment="1">
      <alignment horizontal="left" vertical="center" wrapText="1"/>
    </xf>
    <xf numFmtId="0" fontId="9" fillId="22" borderId="55" xfId="3" applyFont="1" applyFill="1" applyBorder="1" applyAlignment="1">
      <alignment horizontal="left" vertical="center" wrapText="1"/>
    </xf>
    <xf numFmtId="0" fontId="36" fillId="5" borderId="6" xfId="3" applyFont="1" applyFill="1" applyBorder="1" applyAlignment="1">
      <alignment vertical="top" wrapText="1"/>
    </xf>
    <xf numFmtId="0" fontId="10" fillId="4" borderId="25" xfId="3" applyFont="1" applyFill="1" applyBorder="1" applyAlignment="1">
      <alignment horizontal="center" vertical="center"/>
    </xf>
    <xf numFmtId="0" fontId="10" fillId="4" borderId="0" xfId="3" applyFont="1" applyFill="1" applyBorder="1" applyAlignment="1">
      <alignment horizontal="center" vertical="center"/>
    </xf>
    <xf numFmtId="0" fontId="1" fillId="4" borderId="25" xfId="0" applyFont="1" applyFill="1" applyBorder="1"/>
    <xf numFmtId="0" fontId="1" fillId="4" borderId="0" xfId="0" applyFont="1" applyFill="1" applyBorder="1"/>
    <xf numFmtId="0" fontId="10" fillId="0" borderId="25" xfId="3" applyFont="1" applyBorder="1" applyAlignment="1">
      <alignment vertical="center"/>
    </xf>
    <xf numFmtId="0" fontId="10" fillId="0" borderId="0" xfId="3" applyFont="1" applyBorder="1" applyAlignment="1">
      <alignment vertical="center"/>
    </xf>
    <xf numFmtId="0" fontId="10" fillId="4" borderId="25" xfId="3" applyFont="1" applyFill="1" applyBorder="1" applyAlignment="1">
      <alignment vertical="center"/>
    </xf>
    <xf numFmtId="0" fontId="10" fillId="4" borderId="0" xfId="3" applyFont="1" applyFill="1" applyBorder="1" applyAlignment="1">
      <alignment vertical="center"/>
    </xf>
    <xf numFmtId="0" fontId="10" fillId="4" borderId="25" xfId="3" applyFont="1" applyFill="1" applyBorder="1" applyAlignment="1">
      <alignment horizontal="left"/>
    </xf>
    <xf numFmtId="0" fontId="10" fillId="4" borderId="0" xfId="3" applyFont="1" applyFill="1" applyBorder="1" applyAlignment="1">
      <alignment horizontal="left"/>
    </xf>
    <xf numFmtId="0" fontId="17" fillId="0" borderId="0" xfId="3" applyFont="1" applyBorder="1"/>
    <xf numFmtId="0" fontId="15" fillId="0" borderId="0" xfId="3" applyFont="1" applyBorder="1" applyAlignment="1">
      <alignment horizontal="center"/>
    </xf>
    <xf numFmtId="0" fontId="15" fillId="0" borderId="29" xfId="3" applyFont="1"/>
    <xf numFmtId="0" fontId="15" fillId="0" borderId="11" xfId="3" applyFont="1" applyBorder="1" applyAlignment="1">
      <alignment vertical="center"/>
    </xf>
    <xf numFmtId="0" fontId="15" fillId="0" borderId="0" xfId="3" applyFont="1" applyBorder="1" applyAlignment="1">
      <alignment vertical="center"/>
    </xf>
    <xf numFmtId="0" fontId="15" fillId="0" borderId="0" xfId="3" applyFont="1" applyBorder="1" applyAlignment="1">
      <alignment horizontal="left" vertical="center"/>
    </xf>
    <xf numFmtId="0" fontId="20" fillId="30" borderId="67" xfId="3" applyFont="1" applyFill="1" applyBorder="1" applyAlignment="1">
      <alignment vertical="center" wrapText="1"/>
    </xf>
    <xf numFmtId="0" fontId="15" fillId="0" borderId="29" xfId="0" applyFont="1"/>
    <xf numFmtId="0" fontId="23" fillId="0" borderId="29" xfId="0" applyFont="1" applyAlignment="1">
      <alignment vertical="center" wrapText="1"/>
    </xf>
    <xf numFmtId="0" fontId="15" fillId="0" borderId="55" xfId="0" applyFont="1" applyBorder="1"/>
    <xf numFmtId="0" fontId="22" fillId="37" borderId="79" xfId="0" applyFont="1" applyFill="1" applyBorder="1" applyAlignment="1">
      <alignment vertical="top" wrapText="1"/>
    </xf>
    <xf numFmtId="0" fontId="23" fillId="39" borderId="79" xfId="0" applyFont="1" applyFill="1" applyBorder="1" applyAlignment="1">
      <alignment vertical="top" wrapText="1"/>
    </xf>
    <xf numFmtId="0" fontId="47" fillId="0" borderId="29" xfId="0" applyFont="1"/>
    <xf numFmtId="0" fontId="47" fillId="0" borderId="0" xfId="0" applyFont="1" applyBorder="1"/>
    <xf numFmtId="0" fontId="48" fillId="0" borderId="29" xfId="0" applyFont="1" applyAlignment="1">
      <alignment vertical="center" wrapText="1"/>
    </xf>
    <xf numFmtId="0" fontId="47" fillId="0" borderId="55" xfId="0" applyFont="1" applyBorder="1"/>
    <xf numFmtId="0" fontId="49" fillId="37" borderId="79" xfId="0" applyFont="1" applyFill="1" applyBorder="1" applyAlignment="1">
      <alignment vertical="top" wrapText="1"/>
    </xf>
    <xf numFmtId="0" fontId="48" fillId="39" borderId="79" xfId="0" applyFont="1" applyFill="1" applyBorder="1" applyAlignment="1">
      <alignment vertical="top" wrapText="1"/>
    </xf>
    <xf numFmtId="0" fontId="15" fillId="0" borderId="11" xfId="3" applyFont="1" applyBorder="1"/>
    <xf numFmtId="0" fontId="17" fillId="0" borderId="0" xfId="3" applyFont="1" applyBorder="1" applyAlignment="1">
      <alignment wrapText="1"/>
    </xf>
    <xf numFmtId="0" fontId="17" fillId="0" borderId="17" xfId="3" applyFont="1" applyBorder="1" applyAlignment="1">
      <alignment vertical="center" wrapText="1"/>
    </xf>
    <xf numFmtId="0" fontId="17" fillId="0" borderId="18" xfId="0" applyFont="1" applyBorder="1" applyAlignment="1">
      <alignment vertical="center" wrapText="1"/>
    </xf>
    <xf numFmtId="0" fontId="24" fillId="0" borderId="18" xfId="0" applyFont="1" applyBorder="1" applyAlignment="1">
      <alignment vertical="center" wrapText="1"/>
    </xf>
    <xf numFmtId="0" fontId="17" fillId="0" borderId="20" xfId="0" applyFont="1" applyBorder="1" applyAlignment="1">
      <alignment vertical="center" wrapText="1"/>
    </xf>
    <xf numFmtId="10" fontId="15" fillId="0" borderId="0" xfId="3" applyNumberFormat="1" applyFont="1" applyBorder="1"/>
    <xf numFmtId="0" fontId="17" fillId="27" borderId="21" xfId="3" applyFont="1" applyFill="1" applyBorder="1" applyAlignment="1">
      <alignment vertical="center" wrapText="1"/>
    </xf>
    <xf numFmtId="0" fontId="15" fillId="0" borderId="17" xfId="3" applyFont="1" applyBorder="1" applyAlignment="1">
      <alignment vertical="center" wrapText="1"/>
    </xf>
    <xf numFmtId="0" fontId="15" fillId="0" borderId="13" xfId="3" applyFont="1" applyBorder="1" applyAlignment="1">
      <alignment horizontal="left" vertical="center" wrapText="1"/>
    </xf>
    <xf numFmtId="0" fontId="24" fillId="0" borderId="13" xfId="3" applyFont="1" applyBorder="1" applyAlignment="1">
      <alignment horizontal="center" vertical="center"/>
    </xf>
    <xf numFmtId="0" fontId="23" fillId="0" borderId="29" xfId="3" applyFont="1" applyAlignment="1">
      <alignment vertical="center" wrapText="1"/>
    </xf>
    <xf numFmtId="0" fontId="22" fillId="32" borderId="67" xfId="3" applyFont="1" applyFill="1" applyBorder="1" applyAlignment="1">
      <alignment vertical="center" wrapText="1"/>
    </xf>
    <xf numFmtId="0" fontId="22" fillId="32" borderId="67" xfId="0" applyFont="1" applyFill="1" applyBorder="1" applyAlignment="1">
      <alignment vertical="center" wrapText="1"/>
    </xf>
    <xf numFmtId="0" fontId="23" fillId="0" borderId="67" xfId="3" applyFont="1" applyBorder="1" applyAlignment="1">
      <alignment vertical="center" wrapText="1"/>
    </xf>
    <xf numFmtId="0" fontId="23" fillId="0" borderId="67" xfId="0" applyFont="1" applyBorder="1" applyAlignment="1">
      <alignment vertical="center" wrapText="1"/>
    </xf>
    <xf numFmtId="0" fontId="22" fillId="32" borderId="67" xfId="3" applyFont="1" applyFill="1" applyBorder="1" applyAlignment="1">
      <alignment horizontal="center" vertical="center" wrapText="1"/>
    </xf>
    <xf numFmtId="165" fontId="23" fillId="30" borderId="67" xfId="3" applyNumberFormat="1" applyFont="1" applyFill="1" applyBorder="1" applyAlignment="1">
      <alignment vertical="center" wrapText="1"/>
    </xf>
    <xf numFmtId="169" fontId="23" fillId="0" borderId="67" xfId="6" applyNumberFormat="1" applyFont="1" applyBorder="1" applyAlignment="1">
      <alignment vertical="center" wrapText="1"/>
    </xf>
    <xf numFmtId="165" fontId="23" fillId="30" borderId="67" xfId="6" applyNumberFormat="1" applyFont="1" applyFill="1" applyBorder="1" applyAlignment="1">
      <alignment vertical="center" wrapText="1"/>
    </xf>
    <xf numFmtId="43" fontId="23" fillId="0" borderId="29" xfId="6" applyFont="1" applyAlignment="1">
      <alignment vertical="center" wrapText="1"/>
    </xf>
    <xf numFmtId="165" fontId="23" fillId="0" borderId="29" xfId="3" applyNumberFormat="1" applyFont="1" applyAlignment="1">
      <alignment vertical="center" wrapText="1"/>
    </xf>
    <xf numFmtId="165" fontId="23" fillId="0" borderId="29" xfId="6" applyNumberFormat="1" applyFont="1" applyAlignment="1">
      <alignment vertical="center" wrapText="1"/>
    </xf>
    <xf numFmtId="169" fontId="23" fillId="0" borderId="29" xfId="3" applyNumberFormat="1" applyFont="1" applyAlignment="1">
      <alignment vertical="center" wrapText="1"/>
    </xf>
    <xf numFmtId="8" fontId="23" fillId="0" borderId="29" xfId="3" applyNumberFormat="1" applyFont="1" applyAlignment="1">
      <alignment vertical="center" wrapText="1"/>
    </xf>
    <xf numFmtId="165" fontId="22" fillId="32" borderId="67" xfId="3" applyNumberFormat="1" applyFont="1" applyFill="1" applyBorder="1" applyAlignment="1">
      <alignment vertical="center" wrapText="1"/>
    </xf>
    <xf numFmtId="165" fontId="22" fillId="32" borderId="67" xfId="3" applyNumberFormat="1" applyFont="1" applyFill="1" applyBorder="1" applyAlignment="1">
      <alignment horizontal="center" vertical="center" wrapText="1"/>
    </xf>
    <xf numFmtId="165" fontId="23" fillId="0" borderId="29" xfId="0" applyNumberFormat="1" applyFont="1" applyAlignment="1">
      <alignment vertical="center" wrapText="1"/>
    </xf>
    <xf numFmtId="8" fontId="23" fillId="0" borderId="67" xfId="3" applyNumberFormat="1" applyFont="1" applyBorder="1" applyAlignment="1">
      <alignment vertical="center" wrapText="1"/>
    </xf>
    <xf numFmtId="0" fontId="22" fillId="32" borderId="67" xfId="0" applyFont="1" applyFill="1" applyBorder="1" applyAlignment="1">
      <alignment horizontal="center" vertical="center" wrapText="1"/>
    </xf>
    <xf numFmtId="168" fontId="22" fillId="32" borderId="67" xfId="3" applyNumberFormat="1" applyFont="1" applyFill="1" applyBorder="1" applyAlignment="1">
      <alignment vertical="center" wrapText="1"/>
    </xf>
    <xf numFmtId="43" fontId="23" fillId="0" borderId="67" xfId="6" applyFont="1" applyBorder="1" applyAlignment="1">
      <alignment vertical="center" wrapText="1"/>
    </xf>
    <xf numFmtId="170" fontId="23" fillId="0" borderId="29" xfId="3" applyNumberFormat="1" applyFont="1" applyAlignment="1">
      <alignment vertical="center" wrapText="1"/>
    </xf>
    <xf numFmtId="169" fontId="23" fillId="0" borderId="29" xfId="6" applyNumberFormat="1" applyFont="1" applyAlignment="1">
      <alignment vertical="center" wrapText="1"/>
    </xf>
    <xf numFmtId="169" fontId="22" fillId="32" borderId="67" xfId="6" applyNumberFormat="1" applyFont="1" applyFill="1" applyBorder="1" applyAlignment="1">
      <alignment horizontal="center" vertical="center" wrapText="1"/>
    </xf>
    <xf numFmtId="165" fontId="23" fillId="30" borderId="67" xfId="0" applyNumberFormat="1" applyFont="1" applyFill="1" applyBorder="1" applyAlignment="1">
      <alignment vertical="center" wrapText="1"/>
    </xf>
    <xf numFmtId="2" fontId="23" fillId="0" borderId="67" xfId="3" applyNumberFormat="1" applyFont="1" applyBorder="1" applyAlignment="1">
      <alignment vertical="center" wrapText="1"/>
    </xf>
    <xf numFmtId="165" fontId="22" fillId="32" borderId="67" xfId="0" applyNumberFormat="1" applyFont="1" applyFill="1" applyBorder="1" applyAlignment="1">
      <alignment vertical="center" wrapText="1"/>
    </xf>
    <xf numFmtId="165" fontId="22" fillId="32" borderId="67" xfId="0" applyNumberFormat="1" applyFont="1" applyFill="1" applyBorder="1" applyAlignment="1">
      <alignment horizontal="center" vertical="center" wrapText="1"/>
    </xf>
    <xf numFmtId="0" fontId="23" fillId="30" borderId="67" xfId="0" applyFont="1" applyFill="1" applyBorder="1" applyAlignment="1">
      <alignment vertical="center" wrapText="1"/>
    </xf>
    <xf numFmtId="4" fontId="23" fillId="0" borderId="67" xfId="0" applyNumberFormat="1" applyFont="1" applyBorder="1" applyAlignment="1">
      <alignment vertical="center" wrapText="1"/>
    </xf>
    <xf numFmtId="4" fontId="23" fillId="0" borderId="29" xfId="0" applyNumberFormat="1" applyFont="1" applyAlignment="1">
      <alignment vertical="center" wrapText="1"/>
    </xf>
    <xf numFmtId="4" fontId="22" fillId="32" borderId="67" xfId="0" applyNumberFormat="1" applyFont="1" applyFill="1" applyBorder="1" applyAlignment="1">
      <alignment horizontal="center" vertical="center" wrapText="1"/>
    </xf>
    <xf numFmtId="4" fontId="22" fillId="32" borderId="67" xfId="0" applyNumberFormat="1" applyFont="1" applyFill="1" applyBorder="1" applyAlignment="1">
      <alignment vertical="center" wrapText="1"/>
    </xf>
    <xf numFmtId="165" fontId="22" fillId="0" borderId="29" xfId="3" applyNumberFormat="1" applyFont="1" applyAlignment="1">
      <alignment vertical="center" wrapText="1"/>
    </xf>
    <xf numFmtId="165" fontId="22" fillId="0" borderId="29" xfId="0" applyNumberFormat="1" applyFont="1" applyAlignment="1">
      <alignment vertical="center" wrapText="1"/>
    </xf>
    <xf numFmtId="0" fontId="47" fillId="33" borderId="2" xfId="0" applyFont="1" applyFill="1" applyBorder="1" applyAlignment="1">
      <alignment vertical="center" wrapText="1"/>
    </xf>
    <xf numFmtId="0" fontId="47" fillId="36" borderId="2" xfId="0" applyFont="1" applyFill="1" applyBorder="1" applyAlignment="1">
      <alignment vertical="top" wrapText="1"/>
    </xf>
    <xf numFmtId="0" fontId="49" fillId="37" borderId="2" xfId="0" applyFont="1" applyFill="1" applyBorder="1" applyAlignment="1">
      <alignment vertical="top" wrapText="1"/>
    </xf>
    <xf numFmtId="171" fontId="47" fillId="36" borderId="2" xfId="0" applyNumberFormat="1" applyFont="1" applyFill="1" applyBorder="1" applyAlignment="1">
      <alignment vertical="top" wrapText="1"/>
    </xf>
    <xf numFmtId="10" fontId="47" fillId="36" borderId="2" xfId="0" applyNumberFormat="1" applyFont="1" applyFill="1" applyBorder="1" applyAlignment="1">
      <alignment vertical="top" wrapText="1"/>
    </xf>
    <xf numFmtId="0" fontId="47" fillId="0" borderId="2" xfId="0" applyFont="1" applyBorder="1" applyAlignment="1">
      <alignment vertical="center" wrapText="1"/>
    </xf>
    <xf numFmtId="166" fontId="47" fillId="36" borderId="2" xfId="0" applyNumberFormat="1" applyFont="1" applyFill="1" applyBorder="1" applyAlignment="1">
      <alignment vertical="center" wrapText="1"/>
    </xf>
    <xf numFmtId="172" fontId="47" fillId="0" borderId="2" xfId="0" applyNumberFormat="1" applyFont="1" applyBorder="1" applyAlignment="1">
      <alignment vertical="center" wrapText="1"/>
    </xf>
    <xf numFmtId="166" fontId="47" fillId="0" borderId="2" xfId="0" applyNumberFormat="1" applyFont="1" applyBorder="1" applyAlignment="1">
      <alignment vertical="center" wrapText="1"/>
    </xf>
    <xf numFmtId="0" fontId="53" fillId="42" borderId="29" xfId="0" applyFont="1" applyFill="1" applyAlignment="1">
      <alignment vertical="center" wrapText="1"/>
    </xf>
    <xf numFmtId="0" fontId="53" fillId="43" borderId="87" xfId="0" applyFont="1" applyFill="1" applyBorder="1" applyAlignment="1">
      <alignment wrapText="1"/>
    </xf>
    <xf numFmtId="0" fontId="23" fillId="44" borderId="87" xfId="0" applyFont="1" applyFill="1" applyBorder="1" applyAlignment="1">
      <alignment vertical="center" wrapText="1"/>
    </xf>
    <xf numFmtId="4" fontId="23" fillId="44" borderId="87" xfId="0" applyNumberFormat="1" applyFont="1" applyFill="1" applyBorder="1" applyAlignment="1">
      <alignment vertical="center" wrapText="1"/>
    </xf>
    <xf numFmtId="4" fontId="0" fillId="44" borderId="87" xfId="0" applyNumberFormat="1" applyFill="1" applyBorder="1"/>
    <xf numFmtId="4" fontId="0" fillId="45" borderId="87" xfId="0" applyNumberFormat="1" applyFill="1" applyBorder="1"/>
    <xf numFmtId="0" fontId="54" fillId="42" borderId="0" xfId="0" applyFont="1" applyFill="1" applyBorder="1"/>
    <xf numFmtId="0" fontId="53" fillId="44" borderId="87" xfId="0" applyFont="1" applyFill="1" applyBorder="1" applyAlignment="1">
      <alignment wrapText="1"/>
    </xf>
    <xf numFmtId="4" fontId="23" fillId="47" borderId="87" xfId="0" applyNumberFormat="1" applyFont="1" applyFill="1" applyBorder="1" applyAlignment="1">
      <alignment vertical="top" wrapText="1"/>
    </xf>
    <xf numFmtId="4" fontId="23" fillId="47" borderId="67" xfId="3" applyNumberFormat="1" applyFont="1" applyFill="1" applyBorder="1" applyAlignment="1">
      <alignment vertical="center" wrapText="1"/>
    </xf>
    <xf numFmtId="0" fontId="23" fillId="0" borderId="87" xfId="0" applyFont="1" applyBorder="1" applyAlignment="1">
      <alignment vertical="top" wrapText="1"/>
    </xf>
    <xf numFmtId="0" fontId="54" fillId="48" borderId="87" xfId="0" applyFont="1" applyFill="1" applyBorder="1" applyAlignment="1">
      <alignment vertical="top" wrapText="1"/>
    </xf>
    <xf numFmtId="4" fontId="19" fillId="47" borderId="87" xfId="0" applyNumberFormat="1" applyFont="1" applyFill="1" applyBorder="1" applyAlignment="1">
      <alignment vertical="top" wrapText="1"/>
    </xf>
    <xf numFmtId="4" fontId="23" fillId="44" borderId="87" xfId="0" applyNumberFormat="1" applyFont="1" applyFill="1" applyBorder="1" applyAlignment="1">
      <alignment vertical="top" wrapText="1"/>
    </xf>
    <xf numFmtId="0" fontId="0" fillId="44" borderId="87" xfId="0" applyFill="1" applyBorder="1" applyAlignment="1">
      <alignment vertical="top" wrapText="1"/>
    </xf>
    <xf numFmtId="4" fontId="23" fillId="47" borderId="67" xfId="0" applyNumberFormat="1" applyFont="1" applyFill="1" applyBorder="1" applyAlignment="1">
      <alignment vertical="center" wrapText="1"/>
    </xf>
    <xf numFmtId="0" fontId="0" fillId="0" borderId="29" xfId="0"/>
    <xf numFmtId="0" fontId="53" fillId="50" borderId="29" xfId="0" applyFont="1" applyFill="1" applyAlignment="1">
      <alignment vertical="center" wrapText="1"/>
    </xf>
    <xf numFmtId="0" fontId="23" fillId="50" borderId="29" xfId="0" applyFont="1" applyFill="1" applyAlignment="1">
      <alignment vertical="center" wrapText="1"/>
    </xf>
    <xf numFmtId="0" fontId="53" fillId="44" borderId="87" xfId="0" applyFont="1" applyFill="1" applyBorder="1" applyAlignment="1">
      <alignment vertical="top" wrapText="1"/>
    </xf>
    <xf numFmtId="4" fontId="0" fillId="44" borderId="87" xfId="0" applyNumberFormat="1" applyFill="1" applyBorder="1" applyAlignment="1">
      <alignment vertical="top" wrapText="1"/>
    </xf>
    <xf numFmtId="0" fontId="53" fillId="50" borderId="29" xfId="0" applyFont="1" applyFill="1" applyAlignment="1">
      <alignment wrapText="1"/>
    </xf>
    <xf numFmtId="0" fontId="15" fillId="0" borderId="29" xfId="3" applyFont="1" applyAlignment="1">
      <alignment horizontal="center"/>
    </xf>
    <xf numFmtId="0" fontId="22" fillId="32" borderId="90" xfId="3" applyFont="1" applyFill="1" applyBorder="1" applyAlignment="1">
      <alignment horizontal="center" vertical="center" wrapText="1"/>
    </xf>
    <xf numFmtId="0" fontId="22" fillId="32" borderId="90" xfId="3" applyFont="1" applyFill="1" applyBorder="1" applyAlignment="1">
      <alignment vertical="center" wrapText="1"/>
    </xf>
    <xf numFmtId="165" fontId="23" fillId="30" borderId="90" xfId="3" applyNumberFormat="1" applyFont="1" applyFill="1" applyBorder="1" applyAlignment="1">
      <alignment vertical="center" wrapText="1"/>
    </xf>
    <xf numFmtId="165" fontId="23" fillId="30" borderId="90" xfId="6" applyNumberFormat="1" applyFont="1" applyFill="1" applyBorder="1" applyAlignment="1">
      <alignment vertical="center" wrapText="1"/>
    </xf>
    <xf numFmtId="0" fontId="22" fillId="32" borderId="90" xfId="0" applyFont="1" applyFill="1" applyBorder="1" applyAlignment="1">
      <alignment horizontal="center" vertical="center" wrapText="1"/>
    </xf>
    <xf numFmtId="0" fontId="22" fillId="32" borderId="90" xfId="0" applyFont="1" applyFill="1" applyBorder="1" applyAlignment="1">
      <alignment vertical="center" wrapText="1"/>
    </xf>
    <xf numFmtId="165" fontId="23" fillId="30" borderId="90" xfId="0" applyNumberFormat="1" applyFont="1" applyFill="1" applyBorder="1" applyAlignment="1">
      <alignment vertical="center" wrapText="1"/>
    </xf>
    <xf numFmtId="0" fontId="53" fillId="43" borderId="89" xfId="0" applyFont="1" applyFill="1" applyBorder="1" applyAlignment="1">
      <alignment wrapText="1"/>
    </xf>
    <xf numFmtId="0" fontId="53" fillId="44" borderId="89" xfId="0" applyFont="1" applyFill="1" applyBorder="1" applyAlignment="1">
      <alignment vertical="top" wrapText="1"/>
    </xf>
    <xf numFmtId="0" fontId="23" fillId="50" borderId="29" xfId="0" applyFont="1" applyFill="1" applyAlignment="1">
      <alignment vertical="top" wrapText="1"/>
    </xf>
    <xf numFmtId="0" fontId="54" fillId="50" borderId="29" xfId="0" applyFont="1" applyFill="1" applyAlignment="1">
      <alignment vertical="top" wrapText="1"/>
    </xf>
    <xf numFmtId="4" fontId="23" fillId="50" borderId="29" xfId="0" applyNumberFormat="1" applyFont="1" applyFill="1" applyAlignment="1">
      <alignment vertical="top" wrapText="1"/>
    </xf>
    <xf numFmtId="0" fontId="57" fillId="0" borderId="29" xfId="3" applyFont="1"/>
    <xf numFmtId="0" fontId="7" fillId="32" borderId="67" xfId="3" applyFont="1" applyFill="1" applyBorder="1" applyAlignment="1">
      <alignment horizontal="center" vertical="center" wrapText="1"/>
    </xf>
    <xf numFmtId="165" fontId="10" fillId="4" borderId="0" xfId="3" applyNumberFormat="1" applyFont="1" applyFill="1" applyBorder="1"/>
    <xf numFmtId="2" fontId="10" fillId="30" borderId="67" xfId="3" applyNumberFormat="1" applyFont="1" applyFill="1" applyBorder="1" applyAlignment="1">
      <alignment vertical="center" wrapText="1"/>
    </xf>
    <xf numFmtId="4" fontId="10" fillId="30" borderId="67" xfId="3" applyNumberFormat="1" applyFont="1" applyFill="1" applyBorder="1" applyAlignment="1">
      <alignment vertical="center" wrapText="1"/>
    </xf>
    <xf numFmtId="4" fontId="58" fillId="30" borderId="67" xfId="3" applyNumberFormat="1" applyFont="1" applyFill="1" applyBorder="1" applyAlignment="1">
      <alignment vertical="center" wrapText="1"/>
    </xf>
    <xf numFmtId="0" fontId="0" fillId="0" borderId="86" xfId="0" applyBorder="1"/>
    <xf numFmtId="0" fontId="53" fillId="43" borderId="2" xfId="0" applyFont="1" applyFill="1" applyBorder="1" applyAlignment="1">
      <alignment vertical="center" wrapText="1"/>
    </xf>
    <xf numFmtId="166" fontId="23" fillId="39" borderId="2" xfId="0" applyNumberFormat="1" applyFont="1" applyFill="1" applyBorder="1" applyAlignment="1">
      <alignment vertical="top" wrapText="1"/>
    </xf>
    <xf numFmtId="4" fontId="23" fillId="47" borderId="2" xfId="0" applyNumberFormat="1" applyFont="1" applyFill="1" applyBorder="1" applyAlignment="1">
      <alignment vertical="top" wrapText="1"/>
    </xf>
    <xf numFmtId="0" fontId="15" fillId="0" borderId="2" xfId="0" applyFont="1" applyBorder="1" applyAlignment="1">
      <alignment wrapText="1"/>
    </xf>
    <xf numFmtId="0" fontId="0" fillId="44" borderId="2" xfId="0" applyFill="1" applyBorder="1" applyAlignment="1">
      <alignment wrapText="1"/>
    </xf>
    <xf numFmtId="4" fontId="0" fillId="45" borderId="2" xfId="0" applyNumberFormat="1" applyFill="1" applyBorder="1" applyAlignment="1">
      <alignment wrapText="1"/>
    </xf>
    <xf numFmtId="0" fontId="22" fillId="37" borderId="2" xfId="0" applyFont="1" applyFill="1" applyBorder="1" applyAlignment="1">
      <alignment vertical="top" wrapText="1"/>
    </xf>
    <xf numFmtId="166" fontId="23" fillId="39" borderId="91" xfId="0" applyNumberFormat="1" applyFont="1" applyFill="1" applyBorder="1" applyAlignment="1">
      <alignment vertical="top" wrapText="1"/>
    </xf>
    <xf numFmtId="4" fontId="23" fillId="47" borderId="91" xfId="0" applyNumberFormat="1" applyFont="1" applyFill="1" applyBorder="1" applyAlignment="1">
      <alignment vertical="top" wrapText="1"/>
    </xf>
    <xf numFmtId="0" fontId="0" fillId="44" borderId="91" xfId="0" applyFill="1" applyBorder="1" applyAlignment="1">
      <alignment wrapText="1"/>
    </xf>
    <xf numFmtId="0" fontId="50" fillId="37" borderId="2" xfId="0" applyFont="1" applyFill="1" applyBorder="1" applyAlignment="1">
      <alignment vertical="top" wrapText="1"/>
    </xf>
    <xf numFmtId="4" fontId="20" fillId="47" borderId="87" xfId="0" applyNumberFormat="1" applyFont="1" applyFill="1" applyBorder="1" applyAlignment="1">
      <alignment vertical="top" wrapText="1"/>
    </xf>
    <xf numFmtId="0" fontId="10" fillId="4" borderId="29" xfId="3" applyFont="1" applyFill="1"/>
    <xf numFmtId="0" fontId="10" fillId="0" borderId="45" xfId="3" applyFont="1" applyBorder="1"/>
    <xf numFmtId="0" fontId="0" fillId="0" borderId="48" xfId="0" applyBorder="1"/>
    <xf numFmtId="0" fontId="0" fillId="0" borderId="49" xfId="0" applyBorder="1"/>
    <xf numFmtId="0" fontId="1" fillId="0" borderId="49" xfId="0" applyFont="1" applyBorder="1"/>
    <xf numFmtId="0" fontId="10" fillId="4" borderId="45" xfId="3" applyFont="1" applyFill="1" applyBorder="1"/>
    <xf numFmtId="0" fontId="47" fillId="51" borderId="29" xfId="0" applyFont="1" applyFill="1"/>
    <xf numFmtId="165" fontId="23" fillId="0" borderId="67" xfId="0" applyNumberFormat="1" applyFont="1" applyBorder="1" applyAlignment="1">
      <alignment vertical="center" wrapText="1"/>
    </xf>
    <xf numFmtId="0" fontId="45" fillId="23" borderId="29" xfId="3" applyFont="1" applyFill="1" applyAlignment="1">
      <alignment horizontal="center" vertical="center"/>
    </xf>
    <xf numFmtId="0" fontId="10" fillId="14" borderId="29" xfId="3" applyFont="1" applyFill="1"/>
    <xf numFmtId="4" fontId="36" fillId="28" borderId="75" xfId="3" applyNumberFormat="1" applyFont="1" applyFill="1" applyBorder="1" applyAlignment="1">
      <alignment horizontal="center"/>
    </xf>
    <xf numFmtId="0" fontId="2" fillId="36" borderId="69" xfId="3" applyFont="1" applyFill="1" applyBorder="1" applyAlignment="1">
      <alignment vertical="center" wrapText="1"/>
    </xf>
    <xf numFmtId="0" fontId="1" fillId="36" borderId="69" xfId="3" applyFont="1" applyFill="1" applyBorder="1" applyAlignment="1">
      <alignment vertical="center" wrapText="1"/>
    </xf>
    <xf numFmtId="4" fontId="36" fillId="28" borderId="8" xfId="3" applyNumberFormat="1" applyFont="1" applyFill="1" applyBorder="1" applyAlignment="1">
      <alignment horizontal="center" vertical="center"/>
    </xf>
    <xf numFmtId="0" fontId="9" fillId="14" borderId="29" xfId="3" applyFont="1" applyFill="1"/>
    <xf numFmtId="0" fontId="6" fillId="41" borderId="70" xfId="3" applyFont="1" applyFill="1" applyBorder="1" applyAlignment="1">
      <alignment horizontal="center" vertical="center" wrapText="1"/>
    </xf>
    <xf numFmtId="0" fontId="6" fillId="41" borderId="74" xfId="3" applyFont="1" applyFill="1" applyBorder="1" applyAlignment="1">
      <alignment horizontal="center" vertical="center" wrapText="1"/>
    </xf>
    <xf numFmtId="0" fontId="6" fillId="41" borderId="73" xfId="3" applyFont="1" applyFill="1" applyBorder="1" applyAlignment="1">
      <alignment horizontal="center" vertical="center" wrapText="1"/>
    </xf>
    <xf numFmtId="0" fontId="30" fillId="43" borderId="2" xfId="0" applyFont="1" applyFill="1" applyBorder="1" applyAlignment="1">
      <alignment vertical="center" wrapText="1"/>
    </xf>
    <xf numFmtId="0" fontId="59" fillId="0" borderId="29" xfId="3" applyFont="1" applyAlignment="1">
      <alignment vertical="top"/>
    </xf>
    <xf numFmtId="0" fontId="0" fillId="0" borderId="81" xfId="0" applyBorder="1"/>
    <xf numFmtId="4" fontId="23" fillId="36" borderId="2" xfId="0" applyNumberFormat="1" applyFont="1" applyFill="1" applyBorder="1" applyAlignment="1">
      <alignment vertical="top" wrapText="1"/>
    </xf>
    <xf numFmtId="4" fontId="0" fillId="52" borderId="2" xfId="0" applyNumberFormat="1" applyFill="1" applyBorder="1" applyAlignment="1">
      <alignment wrapText="1"/>
    </xf>
    <xf numFmtId="172" fontId="47" fillId="36" borderId="2" xfId="0" applyNumberFormat="1" applyFont="1" applyFill="1" applyBorder="1" applyAlignment="1">
      <alignment vertical="center" wrapText="1"/>
    </xf>
    <xf numFmtId="0" fontId="15" fillId="26" borderId="55" xfId="3" applyFont="1" applyFill="1" applyBorder="1" applyAlignment="1">
      <alignment vertical="center" wrapText="1"/>
    </xf>
    <xf numFmtId="10" fontId="15" fillId="26" borderId="97" xfId="3" applyNumberFormat="1" applyFont="1" applyFill="1" applyBorder="1"/>
    <xf numFmtId="10" fontId="15" fillId="26" borderId="98" xfId="3" applyNumberFormat="1" applyFont="1" applyFill="1" applyBorder="1"/>
    <xf numFmtId="10" fontId="15" fillId="26" borderId="99" xfId="3" applyNumberFormat="1" applyFont="1" applyFill="1" applyBorder="1"/>
    <xf numFmtId="167" fontId="15" fillId="26" borderId="97" xfId="3" applyNumberFormat="1" applyFont="1" applyFill="1" applyBorder="1" applyAlignment="1">
      <alignment vertical="center" wrapText="1"/>
    </xf>
    <xf numFmtId="167" fontId="15" fillId="26" borderId="98" xfId="3" applyNumberFormat="1" applyFont="1" applyFill="1" applyBorder="1" applyAlignment="1">
      <alignment vertical="center" wrapText="1"/>
    </xf>
    <xf numFmtId="167" fontId="15" fillId="26" borderId="98" xfId="3" applyNumberFormat="1" applyFont="1" applyFill="1" applyBorder="1"/>
    <xf numFmtId="167" fontId="15" fillId="26" borderId="99" xfId="3" applyNumberFormat="1" applyFont="1" applyFill="1" applyBorder="1" applyAlignment="1">
      <alignment vertical="center" wrapText="1"/>
    </xf>
    <xf numFmtId="0" fontId="15" fillId="0" borderId="78" xfId="3" applyFont="1" applyBorder="1"/>
    <xf numFmtId="0" fontId="17" fillId="0" borderId="29" xfId="3" applyFont="1"/>
    <xf numFmtId="0" fontId="31" fillId="48" borderId="87" xfId="0" applyFont="1" applyFill="1" applyBorder="1" applyAlignment="1">
      <alignment vertical="top" wrapText="1"/>
    </xf>
    <xf numFmtId="0" fontId="10" fillId="0" borderId="48" xfId="3" applyFont="1" applyBorder="1"/>
    <xf numFmtId="0" fontId="48" fillId="38" borderId="2" xfId="0" applyFont="1" applyFill="1" applyBorder="1" applyAlignment="1" applyProtection="1">
      <alignment vertical="top" wrapText="1"/>
      <protection locked="0"/>
    </xf>
    <xf numFmtId="4" fontId="48" fillId="38" borderId="2" xfId="0" applyNumberFormat="1" applyFont="1" applyFill="1" applyBorder="1" applyAlignment="1" applyProtection="1">
      <alignment vertical="top" wrapText="1"/>
      <protection locked="0"/>
    </xf>
    <xf numFmtId="4" fontId="48" fillId="46" borderId="2" xfId="0" applyNumberFormat="1" applyFont="1" applyFill="1" applyBorder="1" applyAlignment="1" applyProtection="1">
      <alignment vertical="top" wrapText="1"/>
      <protection locked="0"/>
    </xf>
    <xf numFmtId="166" fontId="23" fillId="38" borderId="2" xfId="0" applyNumberFormat="1" applyFont="1" applyFill="1" applyBorder="1" applyAlignment="1" applyProtection="1">
      <alignment vertical="top" wrapText="1"/>
      <protection locked="0"/>
    </xf>
    <xf numFmtId="0" fontId="23" fillId="38" borderId="2" xfId="0" applyFont="1" applyFill="1" applyBorder="1" applyAlignment="1" applyProtection="1">
      <alignment vertical="top" wrapText="1"/>
      <protection locked="0"/>
    </xf>
    <xf numFmtId="0" fontId="47" fillId="38" borderId="2" xfId="0" applyFont="1" applyFill="1" applyBorder="1" applyAlignment="1" applyProtection="1">
      <alignment vertical="top" wrapText="1"/>
      <protection locked="0"/>
    </xf>
    <xf numFmtId="4" fontId="47" fillId="38" borderId="2" xfId="0" applyNumberFormat="1" applyFont="1" applyFill="1" applyBorder="1" applyAlignment="1" applyProtection="1">
      <alignment vertical="top" wrapText="1"/>
      <protection locked="0"/>
    </xf>
    <xf numFmtId="4" fontId="47" fillId="46" borderId="2" xfId="0" applyNumberFormat="1" applyFont="1" applyFill="1" applyBorder="1" applyAlignment="1" applyProtection="1">
      <alignment vertical="top" wrapText="1"/>
      <protection locked="0"/>
    </xf>
    <xf numFmtId="0" fontId="47" fillId="38" borderId="91" xfId="0" applyFont="1" applyFill="1" applyBorder="1" applyAlignment="1" applyProtection="1">
      <alignment vertical="top" wrapText="1"/>
      <protection locked="0"/>
    </xf>
    <xf numFmtId="4" fontId="47" fillId="38" borderId="91" xfId="0" applyNumberFormat="1" applyFont="1" applyFill="1" applyBorder="1" applyAlignment="1" applyProtection="1">
      <alignment vertical="top" wrapText="1"/>
      <protection locked="0"/>
    </xf>
    <xf numFmtId="4" fontId="47" fillId="46" borderId="91" xfId="0" applyNumberFormat="1" applyFont="1" applyFill="1" applyBorder="1" applyAlignment="1" applyProtection="1">
      <alignment vertical="top" wrapText="1"/>
      <protection locked="0"/>
    </xf>
    <xf numFmtId="166" fontId="23" fillId="38" borderId="91" xfId="0" applyNumberFormat="1" applyFont="1" applyFill="1" applyBorder="1" applyAlignment="1" applyProtection="1">
      <alignment vertical="top" wrapText="1"/>
      <protection locked="0"/>
    </xf>
    <xf numFmtId="0" fontId="23" fillId="38" borderId="91" xfId="0" applyFont="1" applyFill="1" applyBorder="1" applyAlignment="1" applyProtection="1">
      <alignment vertical="top" wrapText="1"/>
      <protection locked="0"/>
    </xf>
    <xf numFmtId="0" fontId="35" fillId="34" borderId="21" xfId="3" applyFont="1" applyFill="1" applyBorder="1" applyAlignment="1" applyProtection="1">
      <alignment vertical="center" wrapText="1"/>
      <protection locked="0"/>
    </xf>
    <xf numFmtId="4" fontId="19" fillId="46" borderId="87" xfId="3" applyNumberFormat="1" applyFont="1" applyFill="1" applyBorder="1" applyAlignment="1" applyProtection="1">
      <alignment vertical="top" wrapText="1"/>
      <protection locked="0"/>
    </xf>
    <xf numFmtId="0" fontId="19" fillId="29" borderId="67" xfId="3" applyFont="1" applyFill="1" applyBorder="1" applyAlignment="1" applyProtection="1">
      <alignment vertical="center" wrapText="1"/>
      <protection locked="0"/>
    </xf>
    <xf numFmtId="0" fontId="19" fillId="29" borderId="67" xfId="0" applyFont="1" applyFill="1" applyBorder="1" applyAlignment="1" applyProtection="1">
      <alignment vertical="center" wrapText="1"/>
      <protection locked="0"/>
    </xf>
    <xf numFmtId="3" fontId="34" fillId="34" borderId="70" xfId="0" applyNumberFormat="1" applyFont="1" applyFill="1" applyBorder="1" applyAlignment="1" applyProtection="1">
      <alignment horizontal="center"/>
      <protection locked="0"/>
    </xf>
    <xf numFmtId="0" fontId="19" fillId="46" borderId="87" xfId="0" applyFont="1" applyFill="1" applyBorder="1" applyAlignment="1" applyProtection="1">
      <alignment vertical="top" wrapText="1"/>
      <protection locked="0"/>
    </xf>
    <xf numFmtId="165" fontId="19" fillId="46" borderId="87" xfId="0" applyNumberFormat="1" applyFont="1" applyFill="1" applyBorder="1" applyAlignment="1" applyProtection="1">
      <alignment vertical="top" wrapText="1"/>
      <protection locked="0"/>
    </xf>
    <xf numFmtId="0" fontId="15" fillId="0" borderId="29" xfId="0" applyFont="1" applyProtection="1">
      <protection locked="0"/>
    </xf>
    <xf numFmtId="0" fontId="15" fillId="0" borderId="29" xfId="3" applyFont="1" applyProtection="1">
      <protection locked="0"/>
    </xf>
    <xf numFmtId="0" fontId="38" fillId="34" borderId="73" xfId="3" applyFont="1" applyFill="1" applyBorder="1" applyAlignment="1" applyProtection="1">
      <alignment horizontal="center" vertical="center" wrapText="1"/>
      <protection locked="0"/>
    </xf>
    <xf numFmtId="4" fontId="42" fillId="34" borderId="1" xfId="7" applyNumberFormat="1" applyFont="1" applyFill="1" applyBorder="1" applyAlignment="1" applyProtection="1">
      <alignment horizontal="center"/>
      <protection locked="0"/>
    </xf>
    <xf numFmtId="4" fontId="42" fillId="34" borderId="3" xfId="7" applyNumberFormat="1" applyFont="1" applyFill="1" applyBorder="1" applyAlignment="1" applyProtection="1">
      <alignment horizontal="center"/>
      <protection locked="0"/>
    </xf>
    <xf numFmtId="4" fontId="42" fillId="34" borderId="8" xfId="7" applyNumberFormat="1" applyFont="1" applyFill="1" applyBorder="1" applyAlignment="1" applyProtection="1">
      <alignment horizontal="center"/>
      <protection locked="0"/>
    </xf>
    <xf numFmtId="4" fontId="42" fillId="46" borderId="87" xfId="7" applyNumberFormat="1" applyFont="1" applyFill="1" applyBorder="1" applyAlignment="1" applyProtection="1">
      <alignment vertical="top" wrapText="1"/>
      <protection locked="0"/>
    </xf>
    <xf numFmtId="4" fontId="42" fillId="34" borderId="75" xfId="7" applyNumberFormat="1" applyFont="1" applyFill="1" applyBorder="1" applyAlignment="1" applyProtection="1">
      <alignment horizontal="center"/>
      <protection locked="0"/>
    </xf>
    <xf numFmtId="4" fontId="42" fillId="46" borderId="94" xfId="7" applyNumberFormat="1" applyFont="1" applyFill="1" applyBorder="1" applyAlignment="1" applyProtection="1">
      <alignment vertical="top" wrapText="1"/>
      <protection locked="0"/>
    </xf>
    <xf numFmtId="4" fontId="42" fillId="46" borderId="95" xfId="7" applyNumberFormat="1" applyFont="1" applyFill="1" applyBorder="1" applyAlignment="1" applyProtection="1">
      <alignment vertical="top" wrapText="1"/>
      <protection locked="0"/>
    </xf>
    <xf numFmtId="164" fontId="42" fillId="34" borderId="78" xfId="7" applyFont="1" applyFill="1" applyBorder="1" applyAlignment="1" applyProtection="1">
      <alignment horizontal="left"/>
      <protection locked="0"/>
    </xf>
    <xf numFmtId="164" fontId="42" fillId="34" borderId="62" xfId="7" applyFont="1" applyFill="1" applyBorder="1" applyAlignment="1" applyProtection="1">
      <alignment horizontal="left"/>
      <protection locked="0"/>
    </xf>
    <xf numFmtId="4" fontId="42" fillId="46" borderId="96" xfId="7" applyNumberFormat="1" applyFont="1" applyFill="1" applyBorder="1" applyAlignment="1" applyProtection="1">
      <alignment vertical="top" wrapText="1"/>
      <protection locked="0"/>
    </xf>
    <xf numFmtId="0" fontId="33" fillId="34" borderId="71" xfId="0" applyFont="1" applyFill="1" applyBorder="1" applyProtection="1">
      <protection locked="0"/>
    </xf>
    <xf numFmtId="171" fontId="47" fillId="34" borderId="2" xfId="0" applyNumberFormat="1" applyFont="1" applyFill="1" applyBorder="1" applyAlignment="1" applyProtection="1">
      <alignment vertical="top" wrapText="1"/>
      <protection locked="0"/>
    </xf>
    <xf numFmtId="4" fontId="48" fillId="36" borderId="2" xfId="0" applyNumberFormat="1" applyFont="1" applyFill="1" applyBorder="1" applyAlignment="1">
      <alignment vertical="top" wrapText="1"/>
    </xf>
    <xf numFmtId="4" fontId="48" fillId="36" borderId="91" xfId="0" applyNumberFormat="1" applyFont="1" applyFill="1" applyBorder="1" applyAlignment="1">
      <alignment vertical="top" wrapText="1"/>
    </xf>
    <xf numFmtId="0" fontId="52" fillId="0" borderId="29" xfId="0" applyFont="1" applyAlignment="1">
      <alignment horizontal="left" vertical="center" wrapText="1"/>
    </xf>
    <xf numFmtId="0" fontId="47" fillId="0" borderId="29" xfId="0" applyFont="1"/>
    <xf numFmtId="0" fontId="51" fillId="41" borderId="55" xfId="0" applyFont="1" applyFill="1" applyBorder="1" applyAlignment="1">
      <alignment vertical="center" wrapText="1"/>
    </xf>
    <xf numFmtId="0" fontId="0" fillId="0" borderId="43" xfId="0" applyBorder="1"/>
    <xf numFmtId="0" fontId="0" fillId="0" borderId="66" xfId="0" applyBorder="1"/>
    <xf numFmtId="0" fontId="10" fillId="24" borderId="52" xfId="3" applyFont="1" applyFill="1" applyBorder="1" applyAlignment="1">
      <alignment horizontal="left" vertical="center" wrapText="1"/>
    </xf>
    <xf numFmtId="0" fontId="0" fillId="0" borderId="53" xfId="0" applyBorder="1"/>
    <xf numFmtId="0" fontId="10" fillId="22" borderId="52" xfId="3" applyFont="1" applyFill="1" applyBorder="1" applyAlignment="1">
      <alignment horizontal="left" vertical="center" wrapText="1"/>
    </xf>
    <xf numFmtId="0" fontId="10" fillId="22" borderId="52" xfId="3" applyFont="1" applyFill="1" applyBorder="1" applyAlignment="1">
      <alignment horizontal="center" vertical="top" wrapText="1"/>
    </xf>
    <xf numFmtId="0" fontId="6" fillId="20" borderId="52" xfId="3" applyFont="1" applyFill="1" applyBorder="1" applyAlignment="1">
      <alignment horizontal="center" vertical="center" wrapText="1"/>
    </xf>
    <xf numFmtId="0" fontId="10" fillId="0" borderId="81" xfId="3" applyFont="1" applyBorder="1" applyAlignment="1">
      <alignment horizontal="left"/>
    </xf>
    <xf numFmtId="0" fontId="0" fillId="0" borderId="82" xfId="0" applyBorder="1"/>
    <xf numFmtId="0" fontId="0" fillId="0" borderId="81" xfId="0" applyBorder="1"/>
    <xf numFmtId="0" fontId="21" fillId="35" borderId="52" xfId="3" applyFont="1" applyFill="1" applyBorder="1" applyAlignment="1">
      <alignment horizontal="center" vertical="center" wrapText="1"/>
    </xf>
    <xf numFmtId="0" fontId="10" fillId="4" borderId="43" xfId="3" applyFont="1" applyFill="1" applyBorder="1" applyAlignment="1">
      <alignment horizontal="center" vertical="top" wrapText="1"/>
    </xf>
    <xf numFmtId="0" fontId="28" fillId="24" borderId="54" xfId="3" applyFont="1" applyFill="1" applyBorder="1" applyAlignment="1">
      <alignment horizontal="left" vertical="center" wrapText="1"/>
    </xf>
    <xf numFmtId="0" fontId="0" fillId="0" borderId="37" xfId="0" applyBorder="1"/>
    <xf numFmtId="0" fontId="36" fillId="22" borderId="52" xfId="3" applyFont="1" applyFill="1" applyBorder="1" applyAlignment="1">
      <alignment horizontal="left" vertical="center" wrapText="1"/>
    </xf>
    <xf numFmtId="0" fontId="10" fillId="4" borderId="29" xfId="3" applyFont="1" applyFill="1" applyAlignment="1">
      <alignment horizontal="center"/>
    </xf>
    <xf numFmtId="0" fontId="10" fillId="4" borderId="0" xfId="3" applyFont="1" applyFill="1" applyBorder="1"/>
    <xf numFmtId="0" fontId="1" fillId="4" borderId="38" xfId="0" applyFont="1" applyFill="1" applyBorder="1" applyAlignment="1">
      <alignment horizontal="center"/>
    </xf>
    <xf numFmtId="0" fontId="0" fillId="0" borderId="38" xfId="0" applyBorder="1"/>
    <xf numFmtId="0" fontId="10" fillId="4" borderId="38" xfId="3" applyFont="1" applyFill="1" applyBorder="1" applyAlignment="1">
      <alignment horizontal="center"/>
    </xf>
    <xf numFmtId="0" fontId="42" fillId="5" borderId="52" xfId="4" applyFont="1" applyFill="1" applyBorder="1" applyAlignment="1">
      <alignment horizontal="left" vertical="center"/>
    </xf>
    <xf numFmtId="0" fontId="10" fillId="0" borderId="81" xfId="3" applyFont="1" applyBorder="1" applyAlignment="1">
      <alignment horizontal="center"/>
    </xf>
    <xf numFmtId="0" fontId="18" fillId="20" borderId="52" xfId="3" applyFont="1" applyFill="1" applyBorder="1" applyAlignment="1">
      <alignment horizontal="center" vertical="center" wrapText="1"/>
    </xf>
    <xf numFmtId="0" fontId="10" fillId="24" borderId="50" xfId="3" applyFont="1" applyFill="1" applyBorder="1" applyAlignment="1">
      <alignment horizontal="left" vertical="center" wrapText="1"/>
    </xf>
    <xf numFmtId="0" fontId="0" fillId="0" borderId="39" xfId="0" applyBorder="1"/>
    <xf numFmtId="0" fontId="36" fillId="24" borderId="52" xfId="3" quotePrefix="1" applyFont="1" applyFill="1" applyBorder="1" applyAlignment="1">
      <alignment vertical="top" wrapText="1"/>
    </xf>
    <xf numFmtId="0" fontId="28" fillId="24" borderId="52" xfId="0" applyFont="1" applyFill="1" applyBorder="1" applyAlignment="1">
      <alignment horizontal="left" vertical="center"/>
    </xf>
    <xf numFmtId="0" fontId="43" fillId="4" borderId="52" xfId="3" applyFont="1" applyFill="1" applyBorder="1" applyAlignment="1">
      <alignment horizontal="center" wrapText="1"/>
    </xf>
    <xf numFmtId="0" fontId="11" fillId="23" borderId="41" xfId="3" applyFont="1" applyFill="1" applyBorder="1" applyAlignment="1">
      <alignment horizontal="center" vertical="center" wrapText="1"/>
    </xf>
    <xf numFmtId="0" fontId="11" fillId="23" borderId="8" xfId="3" applyFont="1" applyFill="1" applyBorder="1" applyAlignment="1">
      <alignment horizontal="center" vertical="center" wrapText="1"/>
    </xf>
    <xf numFmtId="0" fontId="7" fillId="32" borderId="92" xfId="3" applyFont="1" applyFill="1" applyBorder="1" applyAlignment="1">
      <alignment horizontal="center" vertical="center" wrapText="1"/>
    </xf>
    <xf numFmtId="0" fontId="7" fillId="32" borderId="93" xfId="3" applyFont="1" applyFill="1" applyBorder="1" applyAlignment="1">
      <alignment horizontal="center" vertical="center" wrapText="1"/>
    </xf>
    <xf numFmtId="0" fontId="11" fillId="4" borderId="29" xfId="3" applyFont="1" applyFill="1" applyAlignment="1">
      <alignment horizontal="center"/>
    </xf>
    <xf numFmtId="0" fontId="10" fillId="0" borderId="0" xfId="3" applyFont="1" applyBorder="1"/>
    <xf numFmtId="0" fontId="6" fillId="12" borderId="85" xfId="3" applyFont="1" applyFill="1" applyBorder="1" applyAlignment="1">
      <alignment horizontal="center" wrapText="1"/>
    </xf>
    <xf numFmtId="0" fontId="0" fillId="0" borderId="63" xfId="0" applyBorder="1"/>
    <xf numFmtId="0" fontId="9" fillId="23" borderId="42" xfId="3" applyFont="1" applyFill="1" applyBorder="1" applyAlignment="1">
      <alignment horizontal="center" vertical="center"/>
    </xf>
    <xf numFmtId="0" fontId="0" fillId="0" borderId="34" xfId="0" applyBorder="1"/>
    <xf numFmtId="0" fontId="9" fillId="23" borderId="59" xfId="3" applyFont="1" applyFill="1" applyBorder="1" applyAlignment="1">
      <alignment horizontal="center" vertical="center"/>
    </xf>
    <xf numFmtId="0" fontId="0" fillId="0" borderId="51" xfId="0" applyBorder="1"/>
    <xf numFmtId="0" fontId="0" fillId="0" borderId="60" xfId="0" applyBorder="1"/>
    <xf numFmtId="0" fontId="0" fillId="0" borderId="78" xfId="0" applyBorder="1"/>
    <xf numFmtId="0" fontId="10" fillId="0" borderId="29" xfId="3" applyFont="1"/>
    <xf numFmtId="0" fontId="0" fillId="0" borderId="30" xfId="0" applyBorder="1"/>
    <xf numFmtId="0" fontId="6" fillId="17" borderId="42" xfId="3" applyFont="1" applyFill="1" applyBorder="1" applyAlignment="1">
      <alignment horizontal="center" vertical="center" wrapText="1"/>
    </xf>
    <xf numFmtId="4" fontId="42" fillId="34" borderId="4" xfId="7" applyNumberFormat="1" applyFont="1" applyFill="1" applyBorder="1" applyAlignment="1" applyProtection="1">
      <alignment horizontal="center"/>
      <protection locked="0"/>
    </xf>
    <xf numFmtId="0" fontId="0" fillId="0" borderId="58" xfId="0" applyBorder="1" applyProtection="1">
      <protection locked="0"/>
    </xf>
    <xf numFmtId="0" fontId="0" fillId="0" borderId="4" xfId="0" applyBorder="1" applyProtection="1">
      <protection locked="0"/>
    </xf>
    <xf numFmtId="0" fontId="9" fillId="20" borderId="55" xfId="3" applyFont="1" applyFill="1" applyBorder="1" applyAlignment="1">
      <alignment horizontal="left" vertical="center" wrapText="1"/>
    </xf>
    <xf numFmtId="0" fontId="9" fillId="23" borderId="35" xfId="3" applyFont="1" applyFill="1" applyBorder="1" applyAlignment="1">
      <alignment horizontal="center" vertical="center" wrapText="1"/>
    </xf>
    <xf numFmtId="0" fontId="0" fillId="0" borderId="61" xfId="0" applyBorder="1"/>
    <xf numFmtId="0" fontId="0" fillId="0" borderId="62" xfId="0" applyBorder="1"/>
    <xf numFmtId="0" fontId="0" fillId="0" borderId="32" xfId="0" applyBorder="1"/>
    <xf numFmtId="0" fontId="9" fillId="6" borderId="52" xfId="3" applyFont="1" applyFill="1" applyBorder="1" applyAlignment="1">
      <alignment horizontal="center" vertical="center"/>
    </xf>
    <xf numFmtId="0" fontId="25" fillId="20" borderId="55" xfId="3" applyFont="1" applyFill="1" applyBorder="1" applyAlignment="1">
      <alignment horizontal="center" vertical="center" wrapText="1"/>
    </xf>
    <xf numFmtId="0" fontId="9" fillId="24" borderId="57" xfId="3" applyFont="1" applyFill="1" applyBorder="1" applyAlignment="1">
      <alignment horizontal="left" vertical="center"/>
    </xf>
    <xf numFmtId="0" fontId="0" fillId="0" borderId="58" xfId="0" applyBorder="1"/>
    <xf numFmtId="0" fontId="0" fillId="0" borderId="76" xfId="0" applyBorder="1"/>
    <xf numFmtId="0" fontId="10" fillId="4" borderId="4" xfId="3" applyFont="1" applyFill="1" applyBorder="1" applyAlignment="1">
      <alignment horizontal="left" vertical="top"/>
    </xf>
    <xf numFmtId="0" fontId="0" fillId="0" borderId="4" xfId="0" applyBorder="1"/>
    <xf numFmtId="0" fontId="9" fillId="24" borderId="36" xfId="3" applyFont="1" applyFill="1" applyBorder="1" applyAlignment="1">
      <alignment horizontal="left" vertical="center"/>
    </xf>
    <xf numFmtId="0" fontId="0" fillId="0" borderId="83" xfId="0" applyBorder="1"/>
    <xf numFmtId="0" fontId="0" fillId="0" borderId="84" xfId="0" applyBorder="1"/>
    <xf numFmtId="0" fontId="13" fillId="0" borderId="29" xfId="3" applyFont="1" applyAlignment="1">
      <alignment horizontal="center"/>
    </xf>
    <xf numFmtId="0" fontId="9" fillId="11" borderId="7" xfId="3" applyFont="1" applyFill="1" applyBorder="1" applyAlignment="1">
      <alignment horizontal="center" vertical="center"/>
    </xf>
    <xf numFmtId="0" fontId="9" fillId="24" borderId="46" xfId="3" applyFont="1" applyFill="1" applyBorder="1" applyAlignment="1">
      <alignment horizontal="left" vertical="center"/>
    </xf>
    <xf numFmtId="0" fontId="0" fillId="0" borderId="47" xfId="0" applyBorder="1"/>
    <xf numFmtId="0" fontId="0" fillId="0" borderId="27" xfId="0" applyBorder="1"/>
    <xf numFmtId="0" fontId="6" fillId="6" borderId="54" xfId="3" applyFont="1" applyFill="1" applyBorder="1" applyAlignment="1">
      <alignment horizontal="left" vertical="center" wrapText="1"/>
    </xf>
    <xf numFmtId="0" fontId="0" fillId="0" borderId="40" xfId="0" applyBorder="1"/>
    <xf numFmtId="0" fontId="0" fillId="0" borderId="56" xfId="0" applyBorder="1"/>
    <xf numFmtId="0" fontId="9" fillId="25" borderId="72" xfId="3" applyFont="1" applyFill="1" applyBorder="1" applyAlignment="1">
      <alignment horizontal="left" vertical="center"/>
    </xf>
    <xf numFmtId="0" fontId="0" fillId="0" borderId="77" xfId="0" applyBorder="1"/>
    <xf numFmtId="0" fontId="2" fillId="23" borderId="42" xfId="3" applyFont="1" applyFill="1" applyBorder="1" applyAlignment="1">
      <alignment horizontal="center" vertical="center" wrapText="1"/>
    </xf>
    <xf numFmtId="0" fontId="9" fillId="6" borderId="39" xfId="3" applyFont="1" applyFill="1" applyBorder="1" applyAlignment="1">
      <alignment horizontal="center" vertical="center"/>
    </xf>
    <xf numFmtId="0" fontId="2" fillId="21" borderId="35" xfId="3" applyFont="1" applyFill="1" applyBorder="1" applyAlignment="1">
      <alignment horizontal="center" vertical="center" wrapText="1"/>
    </xf>
    <xf numFmtId="0" fontId="0" fillId="0" borderId="64" xfId="0" applyBorder="1"/>
    <xf numFmtId="0" fontId="0" fillId="0" borderId="44" xfId="0" applyBorder="1"/>
    <xf numFmtId="0" fontId="21" fillId="53" borderId="55" xfId="0" applyFont="1" applyFill="1" applyBorder="1" applyAlignment="1">
      <alignment horizontal="center" vertical="center" wrapText="1"/>
    </xf>
    <xf numFmtId="0" fontId="0" fillId="53" borderId="43" xfId="0" applyFill="1" applyBorder="1"/>
    <xf numFmtId="0" fontId="0" fillId="53" borderId="66" xfId="0" applyFill="1" applyBorder="1"/>
    <xf numFmtId="0" fontId="22" fillId="32" borderId="67" xfId="0" applyFont="1" applyFill="1" applyBorder="1" applyAlignment="1">
      <alignment vertical="center" wrapText="1"/>
    </xf>
    <xf numFmtId="0" fontId="0" fillId="0" borderId="68" xfId="0" applyBorder="1"/>
    <xf numFmtId="0" fontId="0" fillId="0" borderId="69" xfId="0" applyBorder="1"/>
    <xf numFmtId="0" fontId="56" fillId="0" borderId="29" xfId="0" applyFont="1"/>
    <xf numFmtId="0" fontId="15" fillId="0" borderId="0" xfId="0" applyFont="1" applyBorder="1"/>
    <xf numFmtId="0" fontId="0" fillId="0" borderId="0" xfId="0" applyBorder="1"/>
    <xf numFmtId="0" fontId="15" fillId="0" borderId="0" xfId="3" applyFont="1" applyBorder="1"/>
    <xf numFmtId="0" fontId="25" fillId="41" borderId="55" xfId="3" applyFont="1" applyFill="1" applyBorder="1" applyAlignment="1">
      <alignment horizontal="left" vertical="center" wrapText="1"/>
    </xf>
    <xf numFmtId="0" fontId="17" fillId="0" borderId="52" xfId="3" applyFont="1" applyBorder="1" applyAlignment="1">
      <alignment vertical="center" wrapText="1"/>
    </xf>
    <xf numFmtId="0" fontId="23" fillId="33" borderId="67" xfId="3" applyFont="1" applyFill="1" applyBorder="1" applyAlignment="1">
      <alignment vertical="center" wrapText="1"/>
    </xf>
    <xf numFmtId="0" fontId="22" fillId="32" borderId="67" xfId="3" applyFont="1" applyFill="1" applyBorder="1" applyAlignment="1">
      <alignment vertical="center" wrapText="1"/>
    </xf>
    <xf numFmtId="0" fontId="25" fillId="41" borderId="42" xfId="0" applyFont="1" applyFill="1" applyBorder="1" applyAlignment="1">
      <alignment horizontal="center" vertical="center" wrapText="1"/>
    </xf>
    <xf numFmtId="0" fontId="25" fillId="41" borderId="64" xfId="0" applyFont="1" applyFill="1" applyBorder="1" applyAlignment="1">
      <alignment horizontal="center" vertical="center" wrapText="1"/>
    </xf>
    <xf numFmtId="0" fontId="25" fillId="41" borderId="85" xfId="0" applyFont="1" applyFill="1" applyBorder="1" applyAlignment="1">
      <alignment horizontal="center" vertical="center" wrapText="1"/>
    </xf>
    <xf numFmtId="0" fontId="48" fillId="40" borderId="80" xfId="0" applyFont="1" applyFill="1" applyBorder="1" applyAlignment="1">
      <alignment horizontal="center" vertical="top" wrapText="1"/>
    </xf>
    <xf numFmtId="0" fontId="48" fillId="40" borderId="86" xfId="0" applyFont="1" applyFill="1" applyBorder="1" applyAlignment="1">
      <alignment horizontal="center" vertical="top" wrapText="1"/>
    </xf>
    <xf numFmtId="0" fontId="55" fillId="49" borderId="87" xfId="0" applyFont="1" applyFill="1" applyBorder="1" applyAlignment="1">
      <alignment vertical="top" wrapText="1"/>
    </xf>
    <xf numFmtId="0" fontId="0" fillId="0" borderId="88" xfId="0" applyBorder="1"/>
    <xf numFmtId="0" fontId="0" fillId="0" borderId="89" xfId="0" applyBorder="1"/>
    <xf numFmtId="0" fontId="0" fillId="0" borderId="29" xfId="0"/>
    <xf numFmtId="0" fontId="23" fillId="40" borderId="80" xfId="0" applyFont="1" applyFill="1" applyBorder="1" applyAlignment="1">
      <alignment horizontal="center" vertical="top" wrapText="1"/>
    </xf>
    <xf numFmtId="0" fontId="23" fillId="40" borderId="86" xfId="0" applyFont="1" applyFill="1" applyBorder="1" applyAlignment="1">
      <alignment horizontal="center" vertical="top" wrapText="1"/>
    </xf>
  </cellXfs>
  <cellStyles count="9">
    <cellStyle name="20% - Accent5" xfId="1" xr:uid="{00000000-0005-0000-0000-000001000000}"/>
    <cellStyle name="20% - Accent6" xfId="2" xr:uid="{00000000-0005-0000-0000-000002000000}"/>
    <cellStyle name="Comma" xfId="8" xr:uid="{00000000-0005-0000-0000-000008000000}"/>
    <cellStyle name="Comma 2" xfId="6" xr:uid="{00000000-0005-0000-0000-000006000000}"/>
    <cellStyle name="Currency 2" xfId="5" xr:uid="{00000000-0005-0000-0000-000005000000}"/>
    <cellStyle name="Currency 2 2" xfId="7" xr:uid="{00000000-0005-0000-0000-000007000000}"/>
    <cellStyle name="Hyperlink" xfId="4" xr:uid="{00000000-0005-0000-0000-000004000000}"/>
    <cellStyle name="Normal" xfId="0" builtinId="0"/>
    <cellStyle name="Normal 2" xfId="3" xr:uid="{00000000-0005-0000-0000-000003000000}"/>
  </cellStyles>
  <dxfs count="70">
    <dxf>
      <font>
        <color rgb="FF9C0006"/>
      </font>
      <fill>
        <patternFill>
          <bgColor rgb="FFFFC7CE"/>
        </patternFill>
      </fill>
    </dxf>
    <dxf>
      <font>
        <color rgb="FF006100"/>
      </font>
      <fill>
        <patternFill>
          <bgColor rgb="FFC6EFCE"/>
        </patternFill>
      </fill>
    </dxf>
    <dxf>
      <fill>
        <patternFill patternType="solid">
          <fgColor rgb="FFF4CCCC"/>
        </patternFill>
      </fill>
    </dxf>
    <dxf>
      <fill>
        <patternFill patternType="solid">
          <fgColor rgb="FFE2F0D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solid">
          <fgColor rgb="FFF4CCCC"/>
        </patternFill>
      </fill>
    </dxf>
    <dxf>
      <fill>
        <patternFill patternType="solid">
          <fgColor rgb="FFE2F0D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solid">
          <fgColor rgb="FFF4CCCC"/>
        </patternFill>
      </fill>
    </dxf>
    <dxf>
      <fill>
        <patternFill patternType="solid">
          <fgColor rgb="FFE2F0D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solid">
          <fgColor rgb="FFF4CCCC"/>
        </patternFill>
      </fill>
    </dxf>
    <dxf>
      <fill>
        <patternFill patternType="solid">
          <fgColor rgb="FFE2F0D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solid">
          <fgColor rgb="FFF4CCCC"/>
        </patternFill>
      </fill>
    </dxf>
    <dxf>
      <fill>
        <patternFill patternType="solid">
          <fgColor rgb="FFE2F0D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solid">
          <fgColor rgb="FFF4CCCC"/>
        </patternFill>
      </fill>
    </dxf>
    <dxf>
      <fill>
        <patternFill patternType="solid">
          <fgColor rgb="FFE2F0D9"/>
        </patternFill>
      </fill>
    </dxf>
    <dxf>
      <font>
        <color rgb="FF9C0006"/>
      </font>
      <fill>
        <patternFill>
          <bgColor rgb="FFFFC7CE"/>
        </patternFill>
      </fill>
    </dxf>
    <dxf>
      <font>
        <color rgb="FF006100"/>
      </font>
      <fill>
        <patternFill>
          <bgColor rgb="FFC6EFCE"/>
        </patternFill>
      </fill>
    </dxf>
    <dxf>
      <fill>
        <patternFill patternType="solid">
          <fgColor rgb="FFE2F0D9"/>
        </patternFill>
      </fill>
    </dxf>
    <dxf>
      <fill>
        <patternFill patternType="solid">
          <fgColor rgb="FFF4CCCC"/>
        </patternFill>
      </fill>
    </dxf>
    <dxf>
      <font>
        <color rgb="FF9C0006"/>
      </font>
      <fill>
        <patternFill>
          <bgColor rgb="FFFFC7CE"/>
        </patternFill>
      </fill>
    </dxf>
    <dxf>
      <font>
        <color rgb="FF006100"/>
      </font>
      <fill>
        <patternFill>
          <bgColor rgb="FFC6EFCE"/>
        </patternFill>
      </fill>
    </dxf>
    <dxf>
      <fill>
        <patternFill patternType="solid">
          <fgColor rgb="FFF4CCCC"/>
        </patternFill>
      </fill>
    </dxf>
    <dxf>
      <fill>
        <patternFill patternType="solid">
          <fgColor rgb="FFE2F0D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solid">
          <fgColor rgb="FFF4CCCC"/>
        </patternFill>
      </fill>
    </dxf>
    <dxf>
      <fill>
        <patternFill patternType="solid">
          <fgColor rgb="FFE2F0D9"/>
        </patternFill>
      </fill>
    </dxf>
    <dxf>
      <font>
        <color rgb="FF9C0006"/>
      </font>
      <fill>
        <patternFill>
          <bgColor rgb="FFFFC7CE"/>
        </patternFill>
      </fill>
    </dxf>
    <dxf>
      <font>
        <color rgb="FF006100"/>
      </font>
      <fill>
        <patternFill>
          <bgColor rgb="FFC6EFCE"/>
        </patternFill>
      </fill>
    </dxf>
    <dxf>
      <fill>
        <patternFill patternType="solid">
          <fgColor rgb="FFE2F0D9"/>
        </patternFill>
      </fill>
    </dxf>
    <dxf>
      <fill>
        <patternFill patternType="solid">
          <fgColor rgb="FFF4CCCC"/>
        </patternFill>
      </fill>
    </dxf>
    <dxf>
      <font>
        <color rgb="FF9C0006"/>
      </font>
      <fill>
        <patternFill>
          <bgColor rgb="FFFFC7CE"/>
        </patternFill>
      </fill>
    </dxf>
    <dxf>
      <font>
        <color rgb="FF006100"/>
      </font>
      <fill>
        <patternFill>
          <bgColor rgb="FFC6EFCE"/>
        </patternFill>
      </fill>
    </dxf>
    <dxf>
      <fill>
        <patternFill patternType="solid">
          <fgColor rgb="FFF4CCCC"/>
        </patternFill>
      </fill>
    </dxf>
    <dxf>
      <fill>
        <patternFill patternType="solid">
          <fgColor rgb="FFE2F0D9"/>
        </patternFill>
      </fill>
    </dxf>
    <dxf>
      <font>
        <color rgb="FF9C0006"/>
      </font>
      <fill>
        <patternFill>
          <bgColor rgb="FFFFC7CE"/>
        </patternFill>
      </fill>
    </dxf>
    <dxf>
      <font>
        <color rgb="FF006100"/>
      </font>
      <fill>
        <patternFill>
          <bgColor rgb="FFC6EFCE"/>
        </patternFill>
      </fill>
    </dxf>
    <dxf>
      <fill>
        <patternFill patternType="solid">
          <fgColor rgb="FFF4CCCC"/>
        </patternFill>
      </fill>
    </dxf>
    <dxf>
      <fill>
        <patternFill patternType="solid">
          <fgColor rgb="FFE2F0D9"/>
        </patternFill>
      </fill>
    </dxf>
    <dxf>
      <font>
        <color rgb="FF9C0006"/>
      </font>
      <fill>
        <patternFill>
          <bgColor rgb="FFFFC7CE"/>
        </patternFill>
      </fill>
    </dxf>
    <dxf>
      <font>
        <color rgb="FF006100"/>
      </font>
      <fill>
        <patternFill>
          <bgColor rgb="FFC6EFCE"/>
        </patternFill>
      </fill>
    </dxf>
    <dxf>
      <fill>
        <patternFill patternType="solid">
          <fgColor rgb="FFF4CCCC"/>
        </patternFill>
      </fill>
    </dxf>
    <dxf>
      <fill>
        <patternFill patternType="solid">
          <fgColor rgb="FFE2F0D9"/>
        </patternFill>
      </fill>
    </dxf>
    <dxf>
      <font>
        <color rgb="FF9C0006"/>
      </font>
      <fill>
        <patternFill>
          <bgColor rgb="FFFFC7CE"/>
        </patternFill>
      </fill>
    </dxf>
    <dxf>
      <font>
        <color rgb="FF006100"/>
      </font>
      <fill>
        <patternFill>
          <bgColor rgb="FFC6EFCE"/>
        </patternFill>
      </fill>
    </dxf>
    <dxf>
      <fill>
        <patternFill patternType="solid">
          <fgColor rgb="FFF4CCCC"/>
        </patternFill>
      </fill>
    </dxf>
    <dxf>
      <fill>
        <patternFill patternType="solid">
          <fgColor rgb="FFE2F0D9"/>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a:ea typeface="Calibri"/>
        <a:cs typeface="Calibri"/>
      </a:majorFont>
      <a:minorFont>
        <a:latin typeface="Calibri"/>
        <a:ea typeface="Calibri"/>
        <a:cs typeface="Calibri"/>
      </a:minorFont>
    </a:fontScheme>
    <a:fmtScheme name="Office 2013 - 2022">
      <a:fillStyleLst>
        <a:solidFill>
          <a:schemeClr val="phClr"/>
        </a:solidFill>
        <a:solidFill>
          <a:schemeClr val="dk1"/>
        </a:solidFill>
        <a:solidFill>
          <a:schemeClr val="accent1"/>
        </a:solidFill>
      </a:fillStyleLst>
      <a:lnStyleLst>
        <a:ln w="6350">
          <a:solidFill>
            <a:schemeClr val="phClr"/>
          </a:solidFill>
          <a:prstDash val="solid"/>
        </a:ln>
        <a:ln w="12700">
          <a:solidFill>
            <a:schemeClr val="phClr"/>
          </a:solidFill>
          <a:prstDash val="solid"/>
        </a:ln>
        <a:ln w="19050">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hade val="98000"/>
                <a:lumMod val="102000"/>
                <a:satMod val="150000"/>
              </a:schemeClr>
            </a:gs>
            <a:gs pos="50000">
              <a:schemeClr val="phClr">
                <a:tint val="98000"/>
                <a:shade val="90000"/>
                <a:lumMod val="103000"/>
                <a:satMod val="130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G66"/>
  <sheetViews>
    <sheetView showGridLines="0" tabSelected="1" zoomScale="70" zoomScaleNormal="70" workbookViewId="0">
      <selection activeCell="D5" sqref="D5"/>
    </sheetView>
  </sheetViews>
  <sheetFormatPr defaultColWidth="0" defaultRowHeight="14.25" zeroHeight="1"/>
  <cols>
    <col min="1" max="1" width="3.28515625" style="15" customWidth="1"/>
    <col min="2" max="2" width="3.28515625" style="252" customWidth="1"/>
    <col min="3" max="3" width="55.7109375" style="252" customWidth="1"/>
    <col min="4" max="4" width="136.5703125" style="252" customWidth="1"/>
    <col min="5" max="5" width="3.28515625" style="252" customWidth="1"/>
    <col min="6" max="6" width="3.28515625" style="15" customWidth="1"/>
    <col min="7" max="7" width="9.140625" style="252" hidden="1" customWidth="1"/>
    <col min="8" max="12" width="9.140625" style="253" hidden="1" customWidth="1"/>
    <col min="13" max="16384" width="9.140625" style="253" hidden="1"/>
  </cols>
  <sheetData>
    <row r="1" spans="1:7" s="251" customFormat="1" ht="13.9" customHeight="1" thickBot="1">
      <c r="A1" s="395"/>
      <c r="B1" s="491"/>
      <c r="C1" s="478"/>
      <c r="D1" s="478"/>
      <c r="E1" s="478"/>
      <c r="F1" s="479"/>
    </row>
    <row r="2" spans="1:7" s="395" customFormat="1" ht="13.9" customHeight="1" thickBot="1">
      <c r="A2" s="429"/>
      <c r="B2" s="33"/>
      <c r="C2" s="276" t="s">
        <v>134</v>
      </c>
      <c r="D2" s="276" t="b">
        <f>COUNTBLANK($D$5:$D$13)=0</f>
        <v>0</v>
      </c>
      <c r="E2" s="356"/>
      <c r="F2" s="414"/>
      <c r="G2" s="37"/>
    </row>
    <row r="3" spans="1:7" s="395" customFormat="1" ht="13.9" customHeight="1" thickBot="1">
      <c r="A3" s="429"/>
      <c r="B3" s="33"/>
      <c r="C3" s="356"/>
      <c r="D3" s="17"/>
      <c r="E3" s="356"/>
      <c r="F3" s="414"/>
      <c r="G3" s="37"/>
    </row>
    <row r="4" spans="1:7" ht="51.75" customHeight="1" thickBot="1">
      <c r="A4" s="396"/>
      <c r="B4" s="394"/>
      <c r="C4" s="492" t="s">
        <v>313</v>
      </c>
      <c r="D4" s="473"/>
      <c r="E4" s="17"/>
      <c r="F4" s="398"/>
    </row>
    <row r="5" spans="1:7" ht="21" customHeight="1">
      <c r="A5" s="396"/>
      <c r="C5" s="254" t="s">
        <v>0</v>
      </c>
      <c r="D5" s="463"/>
      <c r="E5" s="17"/>
      <c r="F5" s="396"/>
    </row>
    <row r="6" spans="1:7" ht="21" customHeight="1">
      <c r="A6" s="396"/>
      <c r="C6" s="254" t="s">
        <v>1</v>
      </c>
      <c r="D6" s="463"/>
      <c r="E6" s="17"/>
      <c r="F6" s="396"/>
    </row>
    <row r="7" spans="1:7" ht="21" customHeight="1">
      <c r="A7" s="396"/>
      <c r="C7" s="254" t="s">
        <v>2</v>
      </c>
      <c r="D7" s="463"/>
      <c r="E7" s="17"/>
      <c r="F7" s="396"/>
    </row>
    <row r="8" spans="1:7" ht="21" customHeight="1">
      <c r="A8" s="396"/>
      <c r="C8" s="254" t="s">
        <v>3</v>
      </c>
      <c r="D8" s="463"/>
      <c r="E8" s="17"/>
      <c r="F8" s="396"/>
    </row>
    <row r="9" spans="1:7" ht="21" customHeight="1">
      <c r="A9" s="396"/>
      <c r="C9" s="254" t="s">
        <v>4</v>
      </c>
      <c r="D9" s="463"/>
      <c r="E9" s="17"/>
      <c r="F9" s="396"/>
    </row>
    <row r="10" spans="1:7" ht="21" customHeight="1">
      <c r="A10" s="396"/>
      <c r="C10" s="254" t="s">
        <v>5</v>
      </c>
      <c r="D10" s="463"/>
      <c r="E10" s="17"/>
      <c r="F10" s="396"/>
    </row>
    <row r="11" spans="1:7" ht="21" customHeight="1">
      <c r="A11" s="396"/>
      <c r="C11" s="254" t="s">
        <v>6</v>
      </c>
      <c r="D11" s="463" t="s">
        <v>7</v>
      </c>
      <c r="E11" s="18" t="s">
        <v>8</v>
      </c>
      <c r="F11" s="396"/>
    </row>
    <row r="12" spans="1:7" ht="21" customHeight="1" thickBot="1">
      <c r="A12" s="396"/>
      <c r="C12" s="254" t="s">
        <v>9</v>
      </c>
      <c r="D12" s="463"/>
      <c r="E12" s="18" t="s">
        <v>7</v>
      </c>
      <c r="F12" s="396"/>
    </row>
    <row r="13" spans="1:7" ht="21" customHeight="1" thickBot="1">
      <c r="A13" s="396"/>
      <c r="C13" s="255" t="s">
        <v>308</v>
      </c>
      <c r="D13" s="463"/>
      <c r="E13" s="17"/>
      <c r="F13" s="396"/>
    </row>
    <row r="14" spans="1:7" ht="10.15" customHeight="1">
      <c r="A14" s="396"/>
      <c r="C14" s="256"/>
      <c r="E14" s="17"/>
      <c r="F14" s="396"/>
    </row>
    <row r="15" spans="1:7" ht="156" customHeight="1">
      <c r="A15" s="396"/>
      <c r="C15" s="493" t="s">
        <v>309</v>
      </c>
      <c r="D15" s="494"/>
      <c r="E15" s="17"/>
      <c r="F15" s="396"/>
    </row>
    <row r="16" spans="1:7" s="257" customFormat="1" ht="24" customHeight="1">
      <c r="A16" s="396"/>
      <c r="B16" s="263"/>
      <c r="C16" s="496" t="s">
        <v>10</v>
      </c>
      <c r="D16" s="473"/>
      <c r="E16" s="17"/>
      <c r="F16" s="396"/>
      <c r="G16" s="258"/>
    </row>
    <row r="17" spans="1:7" s="257" customFormat="1" ht="24" customHeight="1">
      <c r="A17" s="396"/>
      <c r="B17" s="263"/>
      <c r="C17" s="482" t="s">
        <v>11</v>
      </c>
      <c r="D17" s="483"/>
      <c r="E17" s="17"/>
      <c r="F17" s="396"/>
      <c r="G17" s="258"/>
    </row>
    <row r="18" spans="1:7" ht="43.9" customHeight="1">
      <c r="A18" s="396"/>
      <c r="C18" s="480" t="s">
        <v>330</v>
      </c>
      <c r="D18" s="473"/>
      <c r="E18" s="17"/>
      <c r="F18" s="396"/>
    </row>
    <row r="19" spans="1:7" ht="8.4499999999999993" customHeight="1">
      <c r="A19" s="396"/>
      <c r="C19" s="497"/>
      <c r="D19" s="473"/>
      <c r="E19" s="17"/>
      <c r="F19" s="396"/>
    </row>
    <row r="20" spans="1:7" ht="43.9" customHeight="1">
      <c r="A20" s="396"/>
      <c r="C20" s="476" t="s">
        <v>12</v>
      </c>
      <c r="D20" s="473"/>
      <c r="E20" s="17"/>
      <c r="F20" s="396"/>
    </row>
    <row r="21" spans="1:7" ht="55.9" customHeight="1">
      <c r="A21" s="396"/>
      <c r="C21" s="472" t="s">
        <v>13</v>
      </c>
      <c r="D21" s="473"/>
      <c r="E21" s="17"/>
      <c r="F21" s="396"/>
    </row>
    <row r="22" spans="1:7" s="259" customFormat="1" ht="10.15" customHeight="1">
      <c r="A22" s="396"/>
      <c r="C22" s="260"/>
      <c r="D22" s="260"/>
      <c r="E22" s="17"/>
      <c r="F22" s="396"/>
      <c r="G22" s="260"/>
    </row>
    <row r="23" spans="1:7" ht="43.9" customHeight="1">
      <c r="A23" s="396"/>
      <c r="C23" s="476" t="s">
        <v>14</v>
      </c>
      <c r="D23" s="473"/>
      <c r="E23" s="17"/>
      <c r="F23" s="396"/>
    </row>
    <row r="24" spans="1:7" ht="61.9" customHeight="1">
      <c r="A24" s="396"/>
      <c r="C24" s="474" t="s">
        <v>15</v>
      </c>
      <c r="D24" s="473"/>
      <c r="E24" s="17"/>
      <c r="F24" s="396"/>
    </row>
    <row r="25" spans="1:7" ht="32.450000000000003" customHeight="1">
      <c r="A25" s="396"/>
      <c r="C25" s="490" t="s">
        <v>16</v>
      </c>
      <c r="D25" s="473"/>
      <c r="E25" s="17"/>
      <c r="F25" s="396"/>
    </row>
    <row r="26" spans="1:7" ht="236.45" customHeight="1">
      <c r="A26" s="396"/>
      <c r="C26" s="484" t="s">
        <v>314</v>
      </c>
      <c r="D26" s="473"/>
      <c r="E26" s="17"/>
      <c r="F26" s="396"/>
    </row>
    <row r="27" spans="1:7" ht="10.15" customHeight="1">
      <c r="A27" s="396"/>
      <c r="C27" s="481"/>
      <c r="D27" s="470"/>
      <c r="E27" s="17"/>
      <c r="F27" s="396"/>
    </row>
    <row r="28" spans="1:7" ht="322.89999999999998" customHeight="1">
      <c r="A28" s="396"/>
      <c r="C28" s="474" t="s">
        <v>17</v>
      </c>
      <c r="D28" s="473"/>
      <c r="E28" s="17"/>
      <c r="F28" s="396"/>
    </row>
    <row r="29" spans="1:7" s="259" customFormat="1" ht="10.15" customHeight="1">
      <c r="A29" s="396"/>
      <c r="C29" s="260"/>
      <c r="D29" s="260"/>
      <c r="E29" s="17"/>
      <c r="F29" s="396"/>
      <c r="G29" s="260"/>
    </row>
    <row r="30" spans="1:7" ht="43.9" customHeight="1">
      <c r="A30" s="396"/>
      <c r="C30" s="476" t="s">
        <v>18</v>
      </c>
      <c r="D30" s="473"/>
      <c r="E30" s="17"/>
      <c r="F30" s="396"/>
    </row>
    <row r="31" spans="1:7" ht="45" customHeight="1">
      <c r="A31" s="396"/>
      <c r="C31" s="472" t="s">
        <v>19</v>
      </c>
      <c r="D31" s="473"/>
      <c r="E31" s="17"/>
      <c r="F31" s="396"/>
    </row>
    <row r="32" spans="1:7" s="259" customFormat="1" ht="10.15" customHeight="1">
      <c r="A32" s="396"/>
      <c r="C32" s="260"/>
      <c r="D32" s="260"/>
      <c r="E32" s="17"/>
      <c r="F32" s="396"/>
      <c r="G32" s="260"/>
    </row>
    <row r="33" spans="1:7" ht="43.9" customHeight="1">
      <c r="A33" s="396"/>
      <c r="C33" s="476" t="s">
        <v>20</v>
      </c>
      <c r="D33" s="473"/>
      <c r="E33" s="17"/>
      <c r="F33" s="396"/>
    </row>
    <row r="34" spans="1:7" ht="45" customHeight="1">
      <c r="A34" s="396"/>
      <c r="C34" s="472" t="s">
        <v>21</v>
      </c>
      <c r="D34" s="473"/>
      <c r="E34" s="17"/>
      <c r="F34" s="396"/>
    </row>
    <row r="35" spans="1:7" s="259" customFormat="1" ht="10.15" customHeight="1">
      <c r="A35" s="396"/>
      <c r="C35" s="487"/>
      <c r="D35" s="488"/>
      <c r="E35" s="17"/>
      <c r="F35" s="396"/>
      <c r="G35" s="260"/>
    </row>
    <row r="36" spans="1:7" s="261" customFormat="1" ht="43.9" customHeight="1">
      <c r="A36" s="396"/>
      <c r="C36" s="476" t="s">
        <v>22</v>
      </c>
      <c r="D36" s="473"/>
      <c r="E36" s="17"/>
      <c r="F36" s="396"/>
      <c r="G36" s="262"/>
    </row>
    <row r="37" spans="1:7" ht="287.45" customHeight="1">
      <c r="A37" s="396"/>
      <c r="C37" s="495" t="s">
        <v>333</v>
      </c>
      <c r="D37" s="473"/>
      <c r="E37" s="17"/>
      <c r="F37" s="396"/>
    </row>
    <row r="38" spans="1:7" ht="10.15" customHeight="1">
      <c r="A38" s="396"/>
      <c r="E38" s="17"/>
      <c r="F38" s="396"/>
    </row>
    <row r="39" spans="1:7" ht="43.9" customHeight="1">
      <c r="A39" s="396"/>
      <c r="C39" s="476" t="s">
        <v>23</v>
      </c>
      <c r="D39" s="473"/>
      <c r="E39" s="17"/>
      <c r="F39" s="396"/>
    </row>
    <row r="40" spans="1:7" ht="28.15" customHeight="1">
      <c r="A40" s="396"/>
      <c r="C40" s="472" t="s">
        <v>24</v>
      </c>
      <c r="D40" s="473"/>
      <c r="E40" s="17"/>
      <c r="F40" s="396"/>
    </row>
    <row r="41" spans="1:7" s="399" customFormat="1" ht="10.15" customHeight="1" thickBot="1">
      <c r="A41" s="396"/>
      <c r="B41" s="394"/>
      <c r="D41" s="356"/>
      <c r="E41" s="17"/>
      <c r="F41" s="396"/>
      <c r="G41" s="394"/>
    </row>
    <row r="42" spans="1:7" s="399" customFormat="1" ht="28.15" customHeight="1" thickBot="1">
      <c r="A42" s="396"/>
      <c r="B42" s="394"/>
      <c r="C42" s="476" t="s">
        <v>310</v>
      </c>
      <c r="D42" s="473"/>
      <c r="E42" s="17"/>
      <c r="F42" s="396"/>
      <c r="G42" s="394"/>
    </row>
    <row r="43" spans="1:7" s="399" customFormat="1" ht="28.15" customHeight="1" thickBot="1">
      <c r="A43" s="396"/>
      <c r="B43" s="394"/>
      <c r="C43" s="472" t="s">
        <v>311</v>
      </c>
      <c r="D43" s="473"/>
      <c r="E43" s="17"/>
      <c r="F43" s="396"/>
      <c r="G43" s="394"/>
    </row>
    <row r="44" spans="1:7" ht="10.15" customHeight="1" thickBot="1">
      <c r="A44" s="396"/>
      <c r="D44" s="258"/>
      <c r="E44" s="17"/>
      <c r="F44" s="396"/>
    </row>
    <row r="45" spans="1:7" ht="43.9" customHeight="1" thickBot="1">
      <c r="A45" s="396"/>
      <c r="C45" s="476" t="s">
        <v>25</v>
      </c>
      <c r="D45" s="473"/>
      <c r="E45" s="17"/>
      <c r="F45" s="396"/>
    </row>
    <row r="46" spans="1:7" ht="154.9" customHeight="1" thickBot="1">
      <c r="A46" s="396"/>
      <c r="C46" s="472" t="s">
        <v>332</v>
      </c>
      <c r="D46" s="473"/>
      <c r="E46" s="17"/>
      <c r="F46" s="396"/>
    </row>
    <row r="47" spans="1:7" ht="10.15" customHeight="1" thickBot="1">
      <c r="A47" s="396"/>
      <c r="C47" s="489"/>
      <c r="D47" s="488"/>
      <c r="E47" s="17"/>
      <c r="F47" s="396"/>
    </row>
    <row r="48" spans="1:7" s="263" customFormat="1" ht="43.9" customHeight="1">
      <c r="A48" s="396"/>
      <c r="C48" s="476" t="s">
        <v>26</v>
      </c>
      <c r="D48" s="473"/>
      <c r="E48" s="17"/>
      <c r="F48" s="396"/>
      <c r="G48" s="264"/>
    </row>
    <row r="49" spans="1:7" ht="30" customHeight="1">
      <c r="A49" s="396"/>
      <c r="C49" s="472" t="s">
        <v>27</v>
      </c>
      <c r="D49" s="473"/>
      <c r="E49" s="17"/>
      <c r="F49" s="396"/>
    </row>
    <row r="50" spans="1:7" ht="10.15" customHeight="1">
      <c r="A50" s="396"/>
      <c r="E50" s="17"/>
      <c r="F50" s="396"/>
    </row>
    <row r="51" spans="1:7" s="263" customFormat="1" ht="43.9" customHeight="1" thickBot="1">
      <c r="A51" s="396"/>
      <c r="C51" s="476" t="s">
        <v>315</v>
      </c>
      <c r="D51" s="473"/>
      <c r="E51" s="17"/>
      <c r="F51" s="396"/>
      <c r="G51" s="264"/>
    </row>
    <row r="52" spans="1:7" ht="14.45" hidden="1" customHeight="1">
      <c r="A52" s="396"/>
      <c r="C52" s="475" t="s">
        <v>28</v>
      </c>
      <c r="D52" s="473"/>
      <c r="E52" s="17"/>
      <c r="F52" s="396"/>
    </row>
    <row r="53" spans="1:7" ht="104.45" customHeight="1" thickBot="1">
      <c r="A53" s="396"/>
      <c r="C53" s="472" t="s">
        <v>29</v>
      </c>
      <c r="D53" s="473"/>
      <c r="E53" s="17"/>
      <c r="F53" s="396"/>
    </row>
    <row r="54" spans="1:7" ht="14.45" customHeight="1">
      <c r="A54" s="396"/>
      <c r="B54" s="485"/>
      <c r="C54" s="486"/>
      <c r="D54" s="486"/>
      <c r="E54" s="486"/>
      <c r="F54" s="396"/>
    </row>
    <row r="55" spans="1:7" s="265" customFormat="1" ht="15">
      <c r="A55" s="397"/>
      <c r="B55" s="477"/>
      <c r="C55" s="478"/>
      <c r="D55" s="478"/>
      <c r="E55" s="479"/>
      <c r="F55" s="397"/>
      <c r="G55" s="266"/>
    </row>
    <row r="56" spans="1:7" hidden="1">
      <c r="A56" s="251"/>
    </row>
    <row r="57" spans="1:7" hidden="1">
      <c r="A57" s="251"/>
    </row>
    <row r="58" spans="1:7" hidden="1">
      <c r="A58" s="251"/>
    </row>
    <row r="59" spans="1:7" hidden="1">
      <c r="A59" s="251"/>
    </row>
    <row r="60" spans="1:7" hidden="1">
      <c r="A60" s="251"/>
    </row>
    <row r="61" spans="1:7" hidden="1">
      <c r="A61" s="251"/>
    </row>
    <row r="62" spans="1:7" hidden="1">
      <c r="A62" s="251"/>
    </row>
    <row r="63" spans="1:7" hidden="1">
      <c r="A63" s="251"/>
    </row>
    <row r="64" spans="1:7"/>
    <row r="65"/>
    <row r="66"/>
  </sheetData>
  <sheetProtection algorithmName="SHA-512" hashValue="xRj3WzKQrMAd7pa6pULizufYjXmpCQrB+4to8A/DNnYljzf69BE471M6wJ1nmEuKtg1GPTxTc7KdZZu938EyDQ==" saltValue="iAyNNh7PLvmVYccZ+Q57Bg==" spinCount="100000" sheet="1" objects="1" scenarios="1"/>
  <mergeCells count="36">
    <mergeCell ref="B1:F1"/>
    <mergeCell ref="C39:D39"/>
    <mergeCell ref="C30:D30"/>
    <mergeCell ref="C45:D45"/>
    <mergeCell ref="C48:D48"/>
    <mergeCell ref="C20:D20"/>
    <mergeCell ref="C4:D4"/>
    <mergeCell ref="C15:D15"/>
    <mergeCell ref="C37:D37"/>
    <mergeCell ref="C16:D16"/>
    <mergeCell ref="C19:D19"/>
    <mergeCell ref="C28:D28"/>
    <mergeCell ref="C21:D21"/>
    <mergeCell ref="B55:E55"/>
    <mergeCell ref="C18:D18"/>
    <mergeCell ref="C36:D36"/>
    <mergeCell ref="C27:D27"/>
    <mergeCell ref="C17:D17"/>
    <mergeCell ref="C51:D51"/>
    <mergeCell ref="C53:D53"/>
    <mergeCell ref="C26:D26"/>
    <mergeCell ref="B54:E54"/>
    <mergeCell ref="C35:D35"/>
    <mergeCell ref="C31:D31"/>
    <mergeCell ref="C33:D33"/>
    <mergeCell ref="C23:D23"/>
    <mergeCell ref="C47:D47"/>
    <mergeCell ref="C25:D25"/>
    <mergeCell ref="C34:D34"/>
    <mergeCell ref="C49:D49"/>
    <mergeCell ref="C24:D24"/>
    <mergeCell ref="C40:D40"/>
    <mergeCell ref="C52:D52"/>
    <mergeCell ref="C46:D46"/>
    <mergeCell ref="C42:D42"/>
    <mergeCell ref="C43:D43"/>
  </mergeCells>
  <conditionalFormatting sqref="D2">
    <cfRule type="cellIs" dxfId="69" priority="1" operator="equal">
      <formula>TRUE</formula>
    </cfRule>
    <cfRule type="cellIs" dxfId="68" priority="2" operator="equal">
      <formula>FALSE</formula>
    </cfRule>
    <cfRule type="cellIs" dxfId="67" priority="3" operator="equal">
      <formula>TRUE</formula>
    </cfRule>
    <cfRule type="cellIs" dxfId="66" priority="4" operator="equal">
      <formula>FALSE</formula>
    </cfRule>
  </conditionalFormatting>
  <dataValidations count="2">
    <dataValidation type="list" allowBlank="1" showInputMessage="1" showErrorMessage="1" sqref="D11" xr:uid="{00000000-0002-0000-0000-000001000000}">
      <formula1>$E$11:$E$12</formula1>
    </dataValidation>
    <dataValidation type="decimal" operator="greaterThan" allowBlank="1" showInputMessage="1" showErrorMessage="1" sqref="D13" xr:uid="{00000000-0002-0000-0000-000000000000}">
      <formula1>0</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DJ513"/>
  <sheetViews>
    <sheetView showGridLines="0" zoomScale="40" zoomScaleNormal="40" workbookViewId="0">
      <selection activeCell="L12" sqref="L12"/>
    </sheetView>
  </sheetViews>
  <sheetFormatPr defaultColWidth="0" defaultRowHeight="15" zeroHeight="1" outlineLevelCol="1"/>
  <cols>
    <col min="1" max="1" width="9.140625" style="274" customWidth="1"/>
    <col min="2" max="2" width="28.42578125" style="34" bestFit="1" customWidth="1"/>
    <col min="3" max="4" width="20" style="34" customWidth="1"/>
    <col min="5" max="20" width="16" style="34" customWidth="1"/>
    <col min="21" max="22" width="20" style="34" customWidth="1"/>
    <col min="23" max="30" width="16" style="34" customWidth="1"/>
    <col min="31" max="46" width="16" style="34" hidden="1" customWidth="1" outlineLevel="1"/>
    <col min="47" max="47" width="16" style="34" customWidth="1" collapsed="1"/>
    <col min="48" max="48" width="16" style="34" customWidth="1"/>
    <col min="49" max="114" width="22" style="34" hidden="1" customWidth="1"/>
    <col min="115" max="16384" width="22" style="34" hidden="1" outlineLevel="1"/>
  </cols>
  <sheetData>
    <row r="1" spans="2:46" s="274" customFormat="1" ht="15.75" customHeight="1" thickBot="1"/>
    <row r="2" spans="2:46" ht="24" customHeight="1" thickBot="1">
      <c r="B2" s="562" t="s">
        <v>248</v>
      </c>
      <c r="C2" s="563"/>
      <c r="D2" s="563"/>
      <c r="E2" s="563"/>
      <c r="F2" s="563"/>
      <c r="G2" s="563"/>
      <c r="H2" s="563"/>
      <c r="I2" s="563"/>
      <c r="J2" s="563"/>
      <c r="K2" s="563"/>
      <c r="L2" s="563"/>
      <c r="M2" s="563"/>
      <c r="N2" s="563"/>
      <c r="O2" s="563"/>
      <c r="P2" s="563"/>
      <c r="Q2" s="563"/>
      <c r="R2" s="563"/>
      <c r="S2" s="563"/>
      <c r="T2" s="563"/>
      <c r="U2" s="563"/>
      <c r="V2" s="563"/>
      <c r="W2" s="563"/>
      <c r="X2" s="563"/>
      <c r="Y2" s="563"/>
      <c r="Z2" s="563"/>
      <c r="AA2" s="563"/>
      <c r="AB2" s="563"/>
      <c r="AC2" s="563"/>
      <c r="AD2" s="564"/>
      <c r="AE2" s="274"/>
      <c r="AF2" s="274"/>
      <c r="AG2" s="274"/>
      <c r="AH2" s="274"/>
      <c r="AI2" s="274"/>
      <c r="AJ2" s="274"/>
      <c r="AK2" s="274"/>
      <c r="AL2" s="274"/>
      <c r="AM2" s="274"/>
      <c r="AN2" s="274"/>
      <c r="AO2" s="274"/>
      <c r="AP2" s="274"/>
      <c r="AQ2" s="274"/>
      <c r="AR2" s="274"/>
      <c r="AS2" s="274"/>
      <c r="AT2" s="274"/>
    </row>
    <row r="3" spans="2:46" ht="15.75" customHeight="1" thickBot="1">
      <c r="B3" s="275"/>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E3" s="274"/>
      <c r="AF3" s="274"/>
      <c r="AG3" s="274"/>
      <c r="AH3" s="274"/>
      <c r="AI3" s="274"/>
      <c r="AJ3" s="274"/>
      <c r="AK3" s="274"/>
      <c r="AL3" s="274"/>
      <c r="AM3" s="274"/>
      <c r="AN3" s="274"/>
      <c r="AO3" s="274"/>
      <c r="AP3" s="274"/>
      <c r="AQ3" s="274"/>
      <c r="AR3" s="274"/>
      <c r="AS3" s="274"/>
      <c r="AT3" s="274"/>
    </row>
    <row r="4" spans="2:46" s="274" customFormat="1" ht="15.75" customHeight="1" thickBot="1">
      <c r="B4" s="276" t="s">
        <v>134</v>
      </c>
      <c r="C4" s="276" t="b">
        <f>COUNTIF($AB$12:$AB$511,FALSE)=0</f>
        <v>1</v>
      </c>
      <c r="D4" s="275"/>
      <c r="E4" s="275"/>
      <c r="F4" s="275"/>
      <c r="G4" s="275"/>
      <c r="H4" s="275"/>
      <c r="I4" s="275"/>
      <c r="J4" s="275"/>
      <c r="K4" s="275"/>
      <c r="L4" s="275"/>
      <c r="M4" s="275"/>
      <c r="N4" s="275"/>
      <c r="O4" s="275"/>
      <c r="P4" s="275"/>
      <c r="Q4" s="275"/>
      <c r="R4" s="275"/>
      <c r="S4" s="275"/>
      <c r="T4" s="275"/>
      <c r="U4" s="275"/>
      <c r="V4" s="275"/>
      <c r="W4" s="275"/>
      <c r="X4" s="275"/>
      <c r="Y4" s="275"/>
      <c r="Z4" s="275"/>
      <c r="AA4" s="275"/>
      <c r="AB4" s="275"/>
      <c r="AC4" s="275"/>
    </row>
    <row r="5" spans="2:46" s="274" customFormat="1" ht="15" customHeight="1">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row>
    <row r="6" spans="2:46" ht="16.149999999999999" customHeight="1">
      <c r="B6" s="277" t="s">
        <v>135</v>
      </c>
      <c r="C6" s="278">
        <f>'Fixed inputs'!$C$4</f>
        <v>2026</v>
      </c>
      <c r="D6" s="275"/>
      <c r="E6" s="275"/>
      <c r="F6" s="275"/>
      <c r="G6" s="275"/>
      <c r="H6" s="275"/>
      <c r="I6" s="275"/>
      <c r="J6" s="275"/>
      <c r="K6" s="275"/>
      <c r="L6" s="275"/>
      <c r="M6" s="275"/>
      <c r="N6" s="275"/>
      <c r="O6" s="275"/>
      <c r="P6" s="275"/>
      <c r="Q6" s="275"/>
      <c r="R6" s="275"/>
      <c r="S6" s="275"/>
      <c r="T6" s="275"/>
      <c r="U6" s="275"/>
      <c r="V6" s="275"/>
      <c r="W6" s="275"/>
      <c r="X6" s="275"/>
      <c r="Y6" s="275"/>
      <c r="Z6" s="275"/>
      <c r="AA6" s="275"/>
      <c r="AB6" s="275"/>
      <c r="AC6" s="275"/>
      <c r="AE6" s="274"/>
      <c r="AF6" s="274"/>
      <c r="AG6" s="274"/>
      <c r="AH6" s="274"/>
      <c r="AI6" s="274"/>
      <c r="AJ6" s="274"/>
      <c r="AK6" s="274"/>
      <c r="AL6" s="274"/>
      <c r="AM6" s="274"/>
      <c r="AN6" s="274"/>
      <c r="AO6" s="274"/>
      <c r="AP6" s="274"/>
      <c r="AQ6" s="274"/>
      <c r="AR6" s="274"/>
      <c r="AS6" s="274"/>
      <c r="AT6" s="274"/>
    </row>
    <row r="7" spans="2:46" ht="15.75" customHeight="1">
      <c r="B7" s="277" t="s">
        <v>136</v>
      </c>
      <c r="C7" s="278" t="str">
        <f>IF('Unit and Contact details'!$D$11='Unit and Contact details'!$E$12,"Northern Ireland", "Republic of Ireland")</f>
        <v>Northern Ireland</v>
      </c>
      <c r="D7" s="275"/>
      <c r="E7" s="275"/>
      <c r="F7" s="275"/>
      <c r="G7" s="275"/>
      <c r="H7" s="275"/>
      <c r="I7" s="275"/>
      <c r="J7" s="275"/>
      <c r="K7" s="275"/>
      <c r="L7" s="275"/>
      <c r="M7" s="275"/>
      <c r="N7" s="275"/>
      <c r="O7" s="275"/>
      <c r="P7" s="275"/>
      <c r="Q7" s="275"/>
      <c r="R7" s="275"/>
      <c r="S7" s="275"/>
      <c r="T7" s="275"/>
      <c r="U7" s="275"/>
      <c r="V7" s="275"/>
      <c r="W7" s="275"/>
      <c r="X7" s="275"/>
      <c r="Y7" s="275"/>
      <c r="Z7" s="275"/>
      <c r="AA7" s="275"/>
      <c r="AB7" s="275"/>
      <c r="AC7" s="275"/>
      <c r="AE7" s="274"/>
      <c r="AF7" s="274"/>
      <c r="AG7" s="274"/>
      <c r="AH7" s="274"/>
      <c r="AI7" s="274"/>
      <c r="AJ7" s="274"/>
      <c r="AK7" s="274"/>
      <c r="AL7" s="274"/>
      <c r="AM7" s="274"/>
      <c r="AN7" s="274"/>
      <c r="AO7" s="274"/>
      <c r="AP7" s="274"/>
      <c r="AQ7" s="274"/>
      <c r="AR7" s="274"/>
      <c r="AS7" s="274"/>
      <c r="AT7" s="274"/>
    </row>
    <row r="8" spans="2:46">
      <c r="B8" s="275"/>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275"/>
      <c r="AC8" s="275"/>
      <c r="AE8" s="274"/>
      <c r="AF8" s="274"/>
      <c r="AG8" s="274"/>
      <c r="AH8" s="274"/>
      <c r="AI8" s="274"/>
      <c r="AJ8" s="274"/>
      <c r="AK8" s="274"/>
      <c r="AL8" s="274"/>
      <c r="AM8" s="274"/>
      <c r="AN8" s="274"/>
      <c r="AO8" s="274"/>
      <c r="AP8" s="274"/>
      <c r="AQ8" s="274"/>
      <c r="AR8" s="274"/>
      <c r="AS8" s="274"/>
      <c r="AT8" s="274"/>
    </row>
    <row r="9" spans="2:46" ht="15.6" customHeight="1">
      <c r="B9" s="571" t="s">
        <v>346</v>
      </c>
      <c r="C9" s="572"/>
      <c r="D9" s="572"/>
      <c r="E9" s="572"/>
      <c r="F9" s="572"/>
      <c r="G9" s="572"/>
      <c r="H9" s="572"/>
      <c r="I9" s="572"/>
      <c r="J9" s="572"/>
      <c r="K9" s="572"/>
      <c r="L9" s="572"/>
      <c r="M9" s="572"/>
      <c r="N9" s="572"/>
      <c r="O9" s="572"/>
      <c r="P9" s="572"/>
      <c r="Q9" s="572"/>
      <c r="R9" s="572"/>
      <c r="S9" s="572"/>
      <c r="T9" s="572"/>
      <c r="U9" s="572"/>
      <c r="V9" s="572"/>
      <c r="W9" s="572"/>
      <c r="X9" s="572"/>
      <c r="Y9" s="572"/>
      <c r="Z9" s="572"/>
      <c r="AA9" s="572"/>
      <c r="AB9" s="572"/>
      <c r="AC9" s="572"/>
      <c r="AD9" s="572"/>
      <c r="AE9" s="274"/>
      <c r="AF9" s="274"/>
      <c r="AG9" s="274"/>
      <c r="AH9" s="274"/>
      <c r="AI9" s="274"/>
      <c r="AJ9" s="274"/>
      <c r="AK9" s="274"/>
      <c r="AL9" s="274"/>
      <c r="AM9" s="274"/>
      <c r="AN9" s="274"/>
      <c r="AO9" s="274"/>
      <c r="AP9" s="274"/>
      <c r="AQ9" s="274"/>
      <c r="AR9" s="274"/>
      <c r="AS9" s="274"/>
      <c r="AT9" s="274"/>
    </row>
    <row r="10" spans="2:46">
      <c r="B10" s="275"/>
      <c r="C10" s="275"/>
      <c r="D10" s="275"/>
      <c r="E10" s="275"/>
      <c r="F10" s="275"/>
      <c r="G10" s="275"/>
      <c r="H10" s="275"/>
      <c r="I10" s="275"/>
      <c r="J10" s="275"/>
      <c r="K10" s="275"/>
      <c r="L10" s="275"/>
      <c r="M10" s="275"/>
      <c r="N10" s="275"/>
      <c r="O10" s="275"/>
      <c r="P10" s="275"/>
      <c r="Q10" s="275"/>
      <c r="R10" s="275"/>
      <c r="S10" s="275"/>
      <c r="T10" s="275"/>
      <c r="U10" s="275"/>
      <c r="V10" s="275"/>
      <c r="W10" s="275"/>
      <c r="X10" s="275"/>
      <c r="Y10" s="275"/>
      <c r="Z10" s="275"/>
      <c r="AA10" s="275"/>
      <c r="AB10" s="275"/>
      <c r="AC10" s="275"/>
    </row>
    <row r="11" spans="2:46" ht="120" customHeight="1">
      <c r="B11" s="388" t="s">
        <v>220</v>
      </c>
      <c r="C11" s="388" t="s">
        <v>137</v>
      </c>
      <c r="D11" s="388" t="s">
        <v>133</v>
      </c>
      <c r="E11" s="388" t="s">
        <v>249</v>
      </c>
      <c r="F11" s="388" t="s">
        <v>229</v>
      </c>
      <c r="G11" s="388" t="s">
        <v>221</v>
      </c>
      <c r="H11" s="388" t="s">
        <v>222</v>
      </c>
      <c r="I11" s="388" t="s">
        <v>138</v>
      </c>
      <c r="J11" s="388" t="s">
        <v>139</v>
      </c>
      <c r="K11" s="388" t="s">
        <v>142</v>
      </c>
      <c r="L11" s="388" t="s">
        <v>354</v>
      </c>
      <c r="M11" s="388" t="s">
        <v>143</v>
      </c>
      <c r="N11" s="388" t="s">
        <v>144</v>
      </c>
      <c r="O11" s="388" t="s">
        <v>145</v>
      </c>
      <c r="P11" s="388" t="s">
        <v>146</v>
      </c>
      <c r="Q11" s="388" t="s">
        <v>147</v>
      </c>
      <c r="R11" s="388" t="s">
        <v>148</v>
      </c>
      <c r="S11" s="388" t="s">
        <v>149</v>
      </c>
      <c r="T11" s="388" t="s">
        <v>150</v>
      </c>
      <c r="U11" s="388" t="s">
        <v>384</v>
      </c>
      <c r="V11" s="388" t="s">
        <v>379</v>
      </c>
      <c r="W11" s="388" t="s">
        <v>374</v>
      </c>
      <c r="X11" s="388" t="s">
        <v>347</v>
      </c>
      <c r="Y11" s="388" t="s">
        <v>348</v>
      </c>
      <c r="Z11" s="388" t="s">
        <v>349</v>
      </c>
      <c r="AA11" s="388" t="s">
        <v>353</v>
      </c>
      <c r="AB11" s="388" t="s">
        <v>151</v>
      </c>
      <c r="AC11" s="388" t="s">
        <v>152</v>
      </c>
      <c r="AD11" s="388" t="s">
        <v>153</v>
      </c>
      <c r="AE11" s="388" t="s">
        <v>154</v>
      </c>
      <c r="AF11" s="388" t="s">
        <v>176</v>
      </c>
      <c r="AG11" s="388" t="s">
        <v>177</v>
      </c>
      <c r="AH11" s="388" t="s">
        <v>223</v>
      </c>
      <c r="AI11" s="388" t="s">
        <v>250</v>
      </c>
      <c r="AJ11" s="388" t="s">
        <v>251</v>
      </c>
      <c r="AK11" s="388" t="s">
        <v>230</v>
      </c>
      <c r="AL11" s="388" t="s">
        <v>231</v>
      </c>
      <c r="AM11" s="388" t="s">
        <v>224</v>
      </c>
      <c r="AN11" s="388" t="s">
        <v>225</v>
      </c>
      <c r="AO11" s="388" t="s">
        <v>226</v>
      </c>
      <c r="AP11" s="388" t="s">
        <v>227</v>
      </c>
      <c r="AQ11" s="388" t="s">
        <v>155</v>
      </c>
      <c r="AR11" s="388" t="s">
        <v>156</v>
      </c>
      <c r="AS11" s="388" t="s">
        <v>157</v>
      </c>
      <c r="AT11" s="388" t="s">
        <v>158</v>
      </c>
    </row>
    <row r="12" spans="2:46" ht="15.75">
      <c r="B12" s="430"/>
      <c r="C12" s="430"/>
      <c r="D12" s="431"/>
      <c r="E12" s="432"/>
      <c r="F12" s="432"/>
      <c r="G12" s="432"/>
      <c r="H12" s="432"/>
      <c r="I12" s="432"/>
      <c r="J12" s="432"/>
      <c r="K12" s="465">
        <f t="shared" ref="K12:K75" si="0">SUM(E12:J12)</f>
        <v>0</v>
      </c>
      <c r="L12" s="433"/>
      <c r="M12" s="433"/>
      <c r="N12" s="434"/>
      <c r="O12" s="383" t="str">
        <f t="shared" ref="O12:O75" si="1">IF($N12="","",IF($N12&lt;2024,"Yes","No"))</f>
        <v/>
      </c>
      <c r="P12" s="434"/>
      <c r="Q12" s="434"/>
      <c r="R12" s="434"/>
      <c r="S12" s="433"/>
      <c r="T12" s="434"/>
      <c r="U12" s="384" t="str">
        <f t="shared" ref="U12:Z12" si="2">IF($B12="","",IFERROR(E12*$AC12*$AD12,0))</f>
        <v/>
      </c>
      <c r="V12" s="384" t="str">
        <f t="shared" si="2"/>
        <v/>
      </c>
      <c r="W12" s="384" t="str">
        <f t="shared" si="2"/>
        <v/>
      </c>
      <c r="X12" s="384" t="str">
        <f t="shared" si="2"/>
        <v/>
      </c>
      <c r="Y12" s="384" t="str">
        <f t="shared" si="2"/>
        <v/>
      </c>
      <c r="Z12" s="384" t="str">
        <f t="shared" si="2"/>
        <v/>
      </c>
      <c r="AA12" s="384">
        <f t="shared" ref="AA12:AA75" si="3">SUM(U12:Z12)</f>
        <v>0</v>
      </c>
      <c r="AB12" s="385" t="b">
        <f>IF(COUNTA($B12:$J12)=0,TRUE,AND($B12&lt;&gt;"",$C12&lt;&gt;"",$D12&lt;&gt;"",$N12&lt;&gt;"",$L12&lt;&gt;"",$M12&lt;&gt;"",$Q12&lt;&gt;"",$R12&lt;&gt;"",$S12&lt;&gt;"",IF($O12="Yes",$P12&lt;&gt;"",TRUE)))</f>
        <v>1</v>
      </c>
      <c r="AC12" s="384" t="str">
        <f>IF($N12="","",IF($C$7="Northern Ireland",INDEX('Fixed inputs'!$H$18:$H$58,MATCH($N12,'Fixed inputs'!$C$18:$C$58,0)),INDEX('Fixed inputs'!$I$18:$I$58,MATCH($N12,'Fixed inputs'!$C$18:$C$58,0))))</f>
        <v/>
      </c>
      <c r="AD12" s="384" t="str">
        <f>IF($C12="","",INDEX('Fixed inputs'!$C$8:$E$10,MATCH($C12,'Fixed inputs'!$B$8:$B$10,0),MATCH(IF($C$7="Northern Ireland","GBP","EUR"),'Fixed inputs'!$C$7:$E$7,0)))</f>
        <v/>
      </c>
      <c r="AE12" s="386"/>
      <c r="AF12" s="386"/>
      <c r="AG12" s="386"/>
      <c r="AH12" s="386"/>
      <c r="AI12" s="386"/>
      <c r="AJ12" s="387">
        <f>IF(AI12&lt;&gt;"",AI12,IF(AND($AE12="Yes",$AF12="Yes",$AG12="Yes",$AH12="Yes"),U12,0))</f>
        <v>0</v>
      </c>
      <c r="AK12" s="386"/>
      <c r="AL12" s="387">
        <f>IF(AK12&lt;&gt;"",AK12,IF(AND($AE12="Yes",$AF12="Yes",$AG12="Yes",$AH12="Yes"),V12,0))</f>
        <v>0</v>
      </c>
      <c r="AM12" s="386"/>
      <c r="AN12" s="387">
        <f>IF(AM12&lt;&gt;"",AM12,IF(AND($AE12="Yes",$AF12="Yes",$AG12="Yes",$AH12="Yes"),W12,0))</f>
        <v>0</v>
      </c>
      <c r="AO12" s="386"/>
      <c r="AP12" s="387">
        <f>IF(AO12&lt;&gt;"",AO12,IF(AND($AE12="Yes",$AF12="Yes",$AG12="Yes",$AH12="Yes"),X12,0))</f>
        <v>0</v>
      </c>
      <c r="AQ12" s="386"/>
      <c r="AR12" s="387">
        <f>IF(AQ12&lt;&gt;"",AQ12,IF(AND($AE12="Yes",$AF12="Yes",$AG12="Yes",$AH12="Yes"),Y12,0))</f>
        <v>0</v>
      </c>
      <c r="AS12" s="386"/>
      <c r="AT12" s="387">
        <f>IF(AS12&lt;&gt;"",AS12,IF(AND($AE12="Yes",$AF12="Yes",$AG12="Yes",$AH12="Yes"),Z12,0))</f>
        <v>0</v>
      </c>
    </row>
    <row r="13" spans="2:46" ht="15.75">
      <c r="B13" s="430"/>
      <c r="C13" s="430"/>
      <c r="D13" s="431"/>
      <c r="E13" s="432"/>
      <c r="F13" s="432"/>
      <c r="G13" s="432"/>
      <c r="H13" s="432"/>
      <c r="I13" s="432"/>
      <c r="J13" s="432"/>
      <c r="K13" s="465">
        <f t="shared" si="0"/>
        <v>0</v>
      </c>
      <c r="L13" s="433"/>
      <c r="M13" s="433"/>
      <c r="N13" s="434"/>
      <c r="O13" s="383" t="str">
        <f t="shared" si="1"/>
        <v/>
      </c>
      <c r="P13" s="434"/>
      <c r="Q13" s="434"/>
      <c r="R13" s="434"/>
      <c r="S13" s="433"/>
      <c r="T13" s="434"/>
      <c r="U13" s="384" t="str">
        <f t="shared" ref="U13:U76" si="4">IF($B13="","",IFERROR(E13*$AC13*$AD13,0))</f>
        <v/>
      </c>
      <c r="V13" s="384" t="str">
        <f t="shared" ref="V13:V76" si="5">IF($B13="","",IFERROR(F13*$AC13*$AD13,0))</f>
        <v/>
      </c>
      <c r="W13" s="384" t="str">
        <f t="shared" ref="W13:W76" si="6">IF($B13="","",IFERROR(G13*$AC13*$AD13,0))</f>
        <v/>
      </c>
      <c r="X13" s="384" t="str">
        <f t="shared" ref="X13:X76" si="7">IF($B13="","",IFERROR(H13*$AC13*$AD13,0))</f>
        <v/>
      </c>
      <c r="Y13" s="384" t="str">
        <f t="shared" ref="Y13:Y76" si="8">IF($B13="","",IFERROR(I13*$AC13*$AD13,0))</f>
        <v/>
      </c>
      <c r="Z13" s="384" t="str">
        <f t="shared" ref="Z13:Z76" si="9">IF($B13="","",IFERROR(J13*$AC13*$AD13,0))</f>
        <v/>
      </c>
      <c r="AA13" s="384">
        <f t="shared" si="3"/>
        <v>0</v>
      </c>
      <c r="AB13" s="385" t="b">
        <f t="shared" ref="AB13:AB76" si="10">IF(COUNTA($B13:$J13)=0,TRUE,AND($B13&lt;&gt;"",$C13&lt;&gt;"",$D13&lt;&gt;"",$N13&lt;&gt;"",$L13&lt;&gt;"",$M13&lt;&gt;"",$Q13&lt;&gt;"",$R13&lt;&gt;"",$S13&lt;&gt;"",IF($O13="Yes",$P13&lt;&gt;"",TRUE)))</f>
        <v>1</v>
      </c>
      <c r="AC13" s="384" t="str">
        <f>IF($N13="","",IF($C$7="Northern Ireland",INDEX('Fixed inputs'!$H$18:$H$58,MATCH($N13,'Fixed inputs'!$C$18:$C$58,0)),INDEX('Fixed inputs'!$I$18:$I$58,MATCH($N13,'Fixed inputs'!$C$18:$C$58,0))))</f>
        <v/>
      </c>
      <c r="AD13" s="384" t="str">
        <f>IF($C13="","",INDEX('Fixed inputs'!$C$8:$E$10,MATCH($C13,'Fixed inputs'!$B$8:$B$10,0),MATCH(IF($C$7="Northern Ireland","GBP","EUR"),'Fixed inputs'!$C$7:$E$7,0)))</f>
        <v/>
      </c>
      <c r="AE13" s="386"/>
      <c r="AF13" s="386"/>
      <c r="AG13" s="386"/>
      <c r="AH13" s="386"/>
      <c r="AI13" s="386"/>
      <c r="AJ13" s="387">
        <f t="shared" ref="AJ13:AJ76" si="11">IF(AI13&lt;&gt;"",AI13,IF(AND($AE13="Yes",$AF13="Yes",$AG13="Yes",$AH13="Yes"),U13,0))</f>
        <v>0</v>
      </c>
      <c r="AK13" s="386"/>
      <c r="AL13" s="387">
        <f t="shared" ref="AL13:AL76" si="12">IF(AK13&lt;&gt;"",AK13,IF(AND($AE13="Yes",$AF13="Yes",$AG13="Yes",$AH13="Yes"),V13,0))</f>
        <v>0</v>
      </c>
      <c r="AM13" s="386"/>
      <c r="AN13" s="387">
        <f t="shared" ref="AN13:AN76" si="13">IF(AM13&lt;&gt;"",AM13,IF(AND($AE13="Yes",$AF13="Yes",$AG13="Yes",$AH13="Yes"),W13,0))</f>
        <v>0</v>
      </c>
      <c r="AO13" s="386"/>
      <c r="AP13" s="387">
        <f t="shared" ref="AP13:AP76" si="14">IF(AO13&lt;&gt;"",AO13,IF(AND($AE13="Yes",$AF13="Yes",$AG13="Yes",$AH13="Yes"),X13,0))</f>
        <v>0</v>
      </c>
      <c r="AQ13" s="386"/>
      <c r="AR13" s="387">
        <f t="shared" ref="AR13:AR76" si="15">IF(AQ13&lt;&gt;"",AQ13,IF(AND($AE13="Yes",$AF13="Yes",$AG13="Yes",$AH13="Yes"),Y13,0))</f>
        <v>0</v>
      </c>
      <c r="AS13" s="386"/>
      <c r="AT13" s="387">
        <f t="shared" ref="AT13:AT76" si="16">IF(AS13&lt;&gt;"",AS13,IF(AND($AE13="Yes",$AF13="Yes",$AG13="Yes",$AH13="Yes"),Z13,0))</f>
        <v>0</v>
      </c>
    </row>
    <row r="14" spans="2:46" ht="15.75">
      <c r="B14" s="430"/>
      <c r="C14" s="430"/>
      <c r="D14" s="431"/>
      <c r="E14" s="432"/>
      <c r="F14" s="432"/>
      <c r="G14" s="432"/>
      <c r="H14" s="432"/>
      <c r="I14" s="432"/>
      <c r="J14" s="432"/>
      <c r="K14" s="465">
        <f t="shared" si="0"/>
        <v>0</v>
      </c>
      <c r="L14" s="433"/>
      <c r="M14" s="433"/>
      <c r="N14" s="434"/>
      <c r="O14" s="383" t="str">
        <f t="shared" si="1"/>
        <v/>
      </c>
      <c r="P14" s="434"/>
      <c r="Q14" s="434"/>
      <c r="R14" s="434"/>
      <c r="S14" s="433"/>
      <c r="T14" s="434"/>
      <c r="U14" s="384" t="str">
        <f t="shared" si="4"/>
        <v/>
      </c>
      <c r="V14" s="384" t="str">
        <f t="shared" si="5"/>
        <v/>
      </c>
      <c r="W14" s="384" t="str">
        <f t="shared" si="6"/>
        <v/>
      </c>
      <c r="X14" s="384" t="str">
        <f t="shared" si="7"/>
        <v/>
      </c>
      <c r="Y14" s="384" t="str">
        <f t="shared" si="8"/>
        <v/>
      </c>
      <c r="Z14" s="384" t="str">
        <f t="shared" si="9"/>
        <v/>
      </c>
      <c r="AA14" s="384">
        <f t="shared" si="3"/>
        <v>0</v>
      </c>
      <c r="AB14" s="385" t="b">
        <f t="shared" si="10"/>
        <v>1</v>
      </c>
      <c r="AC14" s="384" t="str">
        <f>IF($N14="","",IF($C$7="Northern Ireland",INDEX('Fixed inputs'!$H$18:$H$58,MATCH($N14,'Fixed inputs'!$C$18:$C$58,0)),INDEX('Fixed inputs'!$I$18:$I$58,MATCH($N14,'Fixed inputs'!$C$18:$C$58,0))))</f>
        <v/>
      </c>
      <c r="AD14" s="384" t="str">
        <f>IF($C14="","",INDEX('Fixed inputs'!$C$8:$E$10,MATCH($C14,'Fixed inputs'!$B$8:$B$10,0),MATCH(IF($C$7="Northern Ireland","GBP","EUR"),'Fixed inputs'!$C$7:$E$7,0)))</f>
        <v/>
      </c>
      <c r="AE14" s="386"/>
      <c r="AF14" s="386"/>
      <c r="AG14" s="386"/>
      <c r="AH14" s="386"/>
      <c r="AI14" s="386"/>
      <c r="AJ14" s="387">
        <f t="shared" si="11"/>
        <v>0</v>
      </c>
      <c r="AK14" s="386"/>
      <c r="AL14" s="387">
        <f t="shared" si="12"/>
        <v>0</v>
      </c>
      <c r="AM14" s="386"/>
      <c r="AN14" s="387">
        <f t="shared" si="13"/>
        <v>0</v>
      </c>
      <c r="AO14" s="386"/>
      <c r="AP14" s="387">
        <f t="shared" si="14"/>
        <v>0</v>
      </c>
      <c r="AQ14" s="386"/>
      <c r="AR14" s="387">
        <f t="shared" si="15"/>
        <v>0</v>
      </c>
      <c r="AS14" s="386"/>
      <c r="AT14" s="387">
        <f t="shared" si="16"/>
        <v>0</v>
      </c>
    </row>
    <row r="15" spans="2:46" ht="15.75">
      <c r="B15" s="430"/>
      <c r="C15" s="430"/>
      <c r="D15" s="431"/>
      <c r="E15" s="432"/>
      <c r="F15" s="432"/>
      <c r="G15" s="432"/>
      <c r="H15" s="432"/>
      <c r="I15" s="432"/>
      <c r="J15" s="432"/>
      <c r="K15" s="465">
        <f t="shared" si="0"/>
        <v>0</v>
      </c>
      <c r="L15" s="433"/>
      <c r="M15" s="433"/>
      <c r="N15" s="434"/>
      <c r="O15" s="383" t="str">
        <f t="shared" si="1"/>
        <v/>
      </c>
      <c r="P15" s="434"/>
      <c r="Q15" s="434"/>
      <c r="R15" s="434"/>
      <c r="S15" s="433"/>
      <c r="T15" s="434"/>
      <c r="U15" s="384" t="str">
        <f t="shared" si="4"/>
        <v/>
      </c>
      <c r="V15" s="384" t="str">
        <f t="shared" si="5"/>
        <v/>
      </c>
      <c r="W15" s="384" t="str">
        <f t="shared" si="6"/>
        <v/>
      </c>
      <c r="X15" s="384" t="str">
        <f t="shared" si="7"/>
        <v/>
      </c>
      <c r="Y15" s="384" t="str">
        <f t="shared" si="8"/>
        <v/>
      </c>
      <c r="Z15" s="384" t="str">
        <f t="shared" si="9"/>
        <v/>
      </c>
      <c r="AA15" s="384">
        <f t="shared" si="3"/>
        <v>0</v>
      </c>
      <c r="AB15" s="385" t="b">
        <f t="shared" si="10"/>
        <v>1</v>
      </c>
      <c r="AC15" s="384" t="str">
        <f>IF($N15="","",IF($C$7="Northern Ireland",INDEX('Fixed inputs'!$H$18:$H$58,MATCH($N15,'Fixed inputs'!$C$18:$C$58,0)),INDEX('Fixed inputs'!$I$18:$I$58,MATCH($N15,'Fixed inputs'!$C$18:$C$58,0))))</f>
        <v/>
      </c>
      <c r="AD15" s="384" t="str">
        <f>IF($C15="","",INDEX('Fixed inputs'!$C$8:$E$10,MATCH($C15,'Fixed inputs'!$B$8:$B$10,0),MATCH(IF($C$7="Northern Ireland","GBP","EUR"),'Fixed inputs'!$C$7:$E$7,0)))</f>
        <v/>
      </c>
      <c r="AE15" s="386"/>
      <c r="AF15" s="386"/>
      <c r="AG15" s="386"/>
      <c r="AH15" s="386"/>
      <c r="AI15" s="386"/>
      <c r="AJ15" s="387">
        <f t="shared" si="11"/>
        <v>0</v>
      </c>
      <c r="AK15" s="386"/>
      <c r="AL15" s="387">
        <f t="shared" si="12"/>
        <v>0</v>
      </c>
      <c r="AM15" s="386"/>
      <c r="AN15" s="387">
        <f t="shared" si="13"/>
        <v>0</v>
      </c>
      <c r="AO15" s="386"/>
      <c r="AP15" s="387">
        <f t="shared" si="14"/>
        <v>0</v>
      </c>
      <c r="AQ15" s="386"/>
      <c r="AR15" s="387">
        <f t="shared" si="15"/>
        <v>0</v>
      </c>
      <c r="AS15" s="386"/>
      <c r="AT15" s="387">
        <f t="shared" si="16"/>
        <v>0</v>
      </c>
    </row>
    <row r="16" spans="2:46" ht="15.75">
      <c r="B16" s="430"/>
      <c r="C16" s="430"/>
      <c r="D16" s="431"/>
      <c r="E16" s="432"/>
      <c r="F16" s="432"/>
      <c r="G16" s="432"/>
      <c r="H16" s="432"/>
      <c r="I16" s="432"/>
      <c r="J16" s="432"/>
      <c r="K16" s="465">
        <f t="shared" si="0"/>
        <v>0</v>
      </c>
      <c r="L16" s="433"/>
      <c r="M16" s="433"/>
      <c r="N16" s="434"/>
      <c r="O16" s="383" t="str">
        <f t="shared" si="1"/>
        <v/>
      </c>
      <c r="P16" s="434"/>
      <c r="Q16" s="434"/>
      <c r="R16" s="434"/>
      <c r="S16" s="433"/>
      <c r="T16" s="434"/>
      <c r="U16" s="384" t="str">
        <f t="shared" si="4"/>
        <v/>
      </c>
      <c r="V16" s="384" t="str">
        <f t="shared" si="5"/>
        <v/>
      </c>
      <c r="W16" s="384" t="str">
        <f t="shared" si="6"/>
        <v/>
      </c>
      <c r="X16" s="384" t="str">
        <f t="shared" si="7"/>
        <v/>
      </c>
      <c r="Y16" s="384" t="str">
        <f t="shared" si="8"/>
        <v/>
      </c>
      <c r="Z16" s="384" t="str">
        <f t="shared" si="9"/>
        <v/>
      </c>
      <c r="AA16" s="384">
        <f t="shared" si="3"/>
        <v>0</v>
      </c>
      <c r="AB16" s="385" t="b">
        <f t="shared" si="10"/>
        <v>1</v>
      </c>
      <c r="AC16" s="384" t="str">
        <f>IF($N16="","",IF($C$7="Northern Ireland",INDEX('Fixed inputs'!$H$18:$H$58,MATCH($N16,'Fixed inputs'!$C$18:$C$58,0)),INDEX('Fixed inputs'!$I$18:$I$58,MATCH($N16,'Fixed inputs'!$C$18:$C$58,0))))</f>
        <v/>
      </c>
      <c r="AD16" s="384" t="str">
        <f>IF($C16="","",INDEX('Fixed inputs'!$C$8:$E$10,MATCH($C16,'Fixed inputs'!$B$8:$B$10,0),MATCH(IF($C$7="Northern Ireland","GBP","EUR"),'Fixed inputs'!$C$7:$E$7,0)))</f>
        <v/>
      </c>
      <c r="AE16" s="386"/>
      <c r="AF16" s="386"/>
      <c r="AG16" s="386"/>
      <c r="AH16" s="386"/>
      <c r="AI16" s="386"/>
      <c r="AJ16" s="387">
        <f t="shared" si="11"/>
        <v>0</v>
      </c>
      <c r="AK16" s="386"/>
      <c r="AL16" s="387">
        <f t="shared" si="12"/>
        <v>0</v>
      </c>
      <c r="AM16" s="386"/>
      <c r="AN16" s="387">
        <f t="shared" si="13"/>
        <v>0</v>
      </c>
      <c r="AO16" s="386"/>
      <c r="AP16" s="387">
        <f t="shared" si="14"/>
        <v>0</v>
      </c>
      <c r="AQ16" s="386"/>
      <c r="AR16" s="387">
        <f t="shared" si="15"/>
        <v>0</v>
      </c>
      <c r="AS16" s="386"/>
      <c r="AT16" s="387">
        <f t="shared" si="16"/>
        <v>0</v>
      </c>
    </row>
    <row r="17" spans="2:46" ht="15.75">
      <c r="B17" s="430"/>
      <c r="C17" s="430"/>
      <c r="D17" s="431"/>
      <c r="E17" s="432"/>
      <c r="F17" s="432"/>
      <c r="G17" s="432"/>
      <c r="H17" s="432"/>
      <c r="I17" s="432"/>
      <c r="J17" s="432"/>
      <c r="K17" s="465">
        <f t="shared" si="0"/>
        <v>0</v>
      </c>
      <c r="L17" s="433"/>
      <c r="M17" s="433"/>
      <c r="N17" s="434"/>
      <c r="O17" s="383" t="str">
        <f t="shared" si="1"/>
        <v/>
      </c>
      <c r="P17" s="434"/>
      <c r="Q17" s="434"/>
      <c r="R17" s="434"/>
      <c r="S17" s="433"/>
      <c r="T17" s="434"/>
      <c r="U17" s="384" t="str">
        <f t="shared" si="4"/>
        <v/>
      </c>
      <c r="V17" s="384" t="str">
        <f t="shared" si="5"/>
        <v/>
      </c>
      <c r="W17" s="384" t="str">
        <f t="shared" si="6"/>
        <v/>
      </c>
      <c r="X17" s="384" t="str">
        <f t="shared" si="7"/>
        <v/>
      </c>
      <c r="Y17" s="384" t="str">
        <f t="shared" si="8"/>
        <v/>
      </c>
      <c r="Z17" s="384" t="str">
        <f t="shared" si="9"/>
        <v/>
      </c>
      <c r="AA17" s="384">
        <f t="shared" si="3"/>
        <v>0</v>
      </c>
      <c r="AB17" s="385" t="b">
        <f t="shared" si="10"/>
        <v>1</v>
      </c>
      <c r="AC17" s="384" t="str">
        <f>IF($N17="","",IF($C$7="Northern Ireland",INDEX('Fixed inputs'!$H$18:$H$58,MATCH($N17,'Fixed inputs'!$C$18:$C$58,0)),INDEX('Fixed inputs'!$I$18:$I$58,MATCH($N17,'Fixed inputs'!$C$18:$C$58,0))))</f>
        <v/>
      </c>
      <c r="AD17" s="384" t="str">
        <f>IF($C17="","",INDEX('Fixed inputs'!$C$8:$E$10,MATCH($C17,'Fixed inputs'!$B$8:$B$10,0),MATCH(IF($C$7="Northern Ireland","GBP","EUR"),'Fixed inputs'!$C$7:$E$7,0)))</f>
        <v/>
      </c>
      <c r="AE17" s="386"/>
      <c r="AF17" s="386"/>
      <c r="AG17" s="386"/>
      <c r="AH17" s="386"/>
      <c r="AI17" s="386"/>
      <c r="AJ17" s="387">
        <f t="shared" si="11"/>
        <v>0</v>
      </c>
      <c r="AK17" s="386"/>
      <c r="AL17" s="387">
        <f t="shared" si="12"/>
        <v>0</v>
      </c>
      <c r="AM17" s="386"/>
      <c r="AN17" s="387">
        <f t="shared" si="13"/>
        <v>0</v>
      </c>
      <c r="AO17" s="386"/>
      <c r="AP17" s="387">
        <f t="shared" si="14"/>
        <v>0</v>
      </c>
      <c r="AQ17" s="386"/>
      <c r="AR17" s="387">
        <f t="shared" si="15"/>
        <v>0</v>
      </c>
      <c r="AS17" s="386"/>
      <c r="AT17" s="387">
        <f t="shared" si="16"/>
        <v>0</v>
      </c>
    </row>
    <row r="18" spans="2:46" ht="15.75">
      <c r="B18" s="430"/>
      <c r="C18" s="430"/>
      <c r="D18" s="431"/>
      <c r="E18" s="432"/>
      <c r="F18" s="432"/>
      <c r="G18" s="432"/>
      <c r="H18" s="432"/>
      <c r="I18" s="432"/>
      <c r="J18" s="432"/>
      <c r="K18" s="465">
        <f t="shared" si="0"/>
        <v>0</v>
      </c>
      <c r="L18" s="433"/>
      <c r="M18" s="433"/>
      <c r="N18" s="434"/>
      <c r="O18" s="383" t="str">
        <f t="shared" si="1"/>
        <v/>
      </c>
      <c r="P18" s="434"/>
      <c r="Q18" s="434"/>
      <c r="R18" s="434"/>
      <c r="S18" s="433"/>
      <c r="T18" s="434"/>
      <c r="U18" s="384" t="str">
        <f t="shared" si="4"/>
        <v/>
      </c>
      <c r="V18" s="384" t="str">
        <f t="shared" si="5"/>
        <v/>
      </c>
      <c r="W18" s="384" t="str">
        <f t="shared" si="6"/>
        <v/>
      </c>
      <c r="X18" s="384" t="str">
        <f t="shared" si="7"/>
        <v/>
      </c>
      <c r="Y18" s="384" t="str">
        <f t="shared" si="8"/>
        <v/>
      </c>
      <c r="Z18" s="384" t="str">
        <f t="shared" si="9"/>
        <v/>
      </c>
      <c r="AA18" s="384">
        <f t="shared" si="3"/>
        <v>0</v>
      </c>
      <c r="AB18" s="385" t="b">
        <f t="shared" si="10"/>
        <v>1</v>
      </c>
      <c r="AC18" s="384" t="str">
        <f>IF($N18="","",IF($C$7="Northern Ireland",INDEX('Fixed inputs'!$H$18:$H$58,MATCH($N18,'Fixed inputs'!$C$18:$C$58,0)),INDEX('Fixed inputs'!$I$18:$I$58,MATCH($N18,'Fixed inputs'!$C$18:$C$58,0))))</f>
        <v/>
      </c>
      <c r="AD18" s="384" t="str">
        <f>IF($C18="","",INDEX('Fixed inputs'!$C$8:$E$10,MATCH($C18,'Fixed inputs'!$B$8:$B$10,0),MATCH(IF($C$7="Northern Ireland","GBP","EUR"),'Fixed inputs'!$C$7:$E$7,0)))</f>
        <v/>
      </c>
      <c r="AE18" s="386"/>
      <c r="AF18" s="386"/>
      <c r="AG18" s="386"/>
      <c r="AH18" s="386"/>
      <c r="AI18" s="386"/>
      <c r="AJ18" s="387">
        <f t="shared" si="11"/>
        <v>0</v>
      </c>
      <c r="AK18" s="386"/>
      <c r="AL18" s="387">
        <f t="shared" si="12"/>
        <v>0</v>
      </c>
      <c r="AM18" s="386"/>
      <c r="AN18" s="387">
        <f t="shared" si="13"/>
        <v>0</v>
      </c>
      <c r="AO18" s="386"/>
      <c r="AP18" s="387">
        <f t="shared" si="14"/>
        <v>0</v>
      </c>
      <c r="AQ18" s="386"/>
      <c r="AR18" s="387">
        <f t="shared" si="15"/>
        <v>0</v>
      </c>
      <c r="AS18" s="386"/>
      <c r="AT18" s="387">
        <f t="shared" si="16"/>
        <v>0</v>
      </c>
    </row>
    <row r="19" spans="2:46" ht="15.75">
      <c r="B19" s="430"/>
      <c r="C19" s="430"/>
      <c r="D19" s="431"/>
      <c r="E19" s="432"/>
      <c r="F19" s="432"/>
      <c r="G19" s="432"/>
      <c r="H19" s="432"/>
      <c r="I19" s="432"/>
      <c r="J19" s="432"/>
      <c r="K19" s="465">
        <f t="shared" si="0"/>
        <v>0</v>
      </c>
      <c r="L19" s="433"/>
      <c r="M19" s="433"/>
      <c r="N19" s="434"/>
      <c r="O19" s="383" t="str">
        <f t="shared" si="1"/>
        <v/>
      </c>
      <c r="P19" s="434"/>
      <c r="Q19" s="434"/>
      <c r="R19" s="434"/>
      <c r="S19" s="433"/>
      <c r="T19" s="434"/>
      <c r="U19" s="384" t="str">
        <f t="shared" si="4"/>
        <v/>
      </c>
      <c r="V19" s="384" t="str">
        <f t="shared" si="5"/>
        <v/>
      </c>
      <c r="W19" s="384" t="str">
        <f t="shared" si="6"/>
        <v/>
      </c>
      <c r="X19" s="384" t="str">
        <f t="shared" si="7"/>
        <v/>
      </c>
      <c r="Y19" s="384" t="str">
        <f t="shared" si="8"/>
        <v/>
      </c>
      <c r="Z19" s="384" t="str">
        <f t="shared" si="9"/>
        <v/>
      </c>
      <c r="AA19" s="384">
        <f t="shared" si="3"/>
        <v>0</v>
      </c>
      <c r="AB19" s="385" t="b">
        <f t="shared" si="10"/>
        <v>1</v>
      </c>
      <c r="AC19" s="384" t="str">
        <f>IF($N19="","",IF($C$7="Northern Ireland",INDEX('Fixed inputs'!$H$18:$H$58,MATCH($N19,'Fixed inputs'!$C$18:$C$58,0)),INDEX('Fixed inputs'!$I$18:$I$58,MATCH($N19,'Fixed inputs'!$C$18:$C$58,0))))</f>
        <v/>
      </c>
      <c r="AD19" s="384" t="str">
        <f>IF($C19="","",INDEX('Fixed inputs'!$C$8:$E$10,MATCH($C19,'Fixed inputs'!$B$8:$B$10,0),MATCH(IF($C$7="Northern Ireland","GBP","EUR"),'Fixed inputs'!$C$7:$E$7,0)))</f>
        <v/>
      </c>
      <c r="AE19" s="386"/>
      <c r="AF19" s="386"/>
      <c r="AG19" s="386"/>
      <c r="AH19" s="386"/>
      <c r="AI19" s="386"/>
      <c r="AJ19" s="387">
        <f t="shared" si="11"/>
        <v>0</v>
      </c>
      <c r="AK19" s="386"/>
      <c r="AL19" s="387">
        <f t="shared" si="12"/>
        <v>0</v>
      </c>
      <c r="AM19" s="386"/>
      <c r="AN19" s="387">
        <f t="shared" si="13"/>
        <v>0</v>
      </c>
      <c r="AO19" s="386"/>
      <c r="AP19" s="387">
        <f t="shared" si="14"/>
        <v>0</v>
      </c>
      <c r="AQ19" s="386"/>
      <c r="AR19" s="387">
        <f t="shared" si="15"/>
        <v>0</v>
      </c>
      <c r="AS19" s="386"/>
      <c r="AT19" s="387">
        <f t="shared" si="16"/>
        <v>0</v>
      </c>
    </row>
    <row r="20" spans="2:46" ht="15.75">
      <c r="B20" s="430"/>
      <c r="C20" s="430"/>
      <c r="D20" s="431"/>
      <c r="E20" s="432"/>
      <c r="F20" s="432"/>
      <c r="G20" s="432"/>
      <c r="H20" s="432"/>
      <c r="I20" s="432"/>
      <c r="J20" s="432"/>
      <c r="K20" s="465">
        <f t="shared" si="0"/>
        <v>0</v>
      </c>
      <c r="L20" s="433"/>
      <c r="M20" s="433"/>
      <c r="N20" s="434"/>
      <c r="O20" s="383" t="str">
        <f t="shared" si="1"/>
        <v/>
      </c>
      <c r="P20" s="434"/>
      <c r="Q20" s="434"/>
      <c r="R20" s="434"/>
      <c r="S20" s="433"/>
      <c r="T20" s="434"/>
      <c r="U20" s="384" t="str">
        <f t="shared" si="4"/>
        <v/>
      </c>
      <c r="V20" s="384" t="str">
        <f t="shared" si="5"/>
        <v/>
      </c>
      <c r="W20" s="384" t="str">
        <f t="shared" si="6"/>
        <v/>
      </c>
      <c r="X20" s="384" t="str">
        <f t="shared" si="7"/>
        <v/>
      </c>
      <c r="Y20" s="384" t="str">
        <f t="shared" si="8"/>
        <v/>
      </c>
      <c r="Z20" s="384" t="str">
        <f t="shared" si="9"/>
        <v/>
      </c>
      <c r="AA20" s="384">
        <f t="shared" si="3"/>
        <v>0</v>
      </c>
      <c r="AB20" s="385" t="b">
        <f t="shared" si="10"/>
        <v>1</v>
      </c>
      <c r="AC20" s="384" t="str">
        <f>IF($N20="","",IF($C$7="Northern Ireland",INDEX('Fixed inputs'!$H$18:$H$58,MATCH($N20,'Fixed inputs'!$C$18:$C$58,0)),INDEX('Fixed inputs'!$I$18:$I$58,MATCH($N20,'Fixed inputs'!$C$18:$C$58,0))))</f>
        <v/>
      </c>
      <c r="AD20" s="384" t="str">
        <f>IF($C20="","",INDEX('Fixed inputs'!$C$8:$E$10,MATCH($C20,'Fixed inputs'!$B$8:$B$10,0),MATCH(IF($C$7="Northern Ireland","GBP","EUR"),'Fixed inputs'!$C$7:$E$7,0)))</f>
        <v/>
      </c>
      <c r="AE20" s="386"/>
      <c r="AF20" s="386"/>
      <c r="AG20" s="386"/>
      <c r="AH20" s="386"/>
      <c r="AI20" s="386"/>
      <c r="AJ20" s="387">
        <f t="shared" si="11"/>
        <v>0</v>
      </c>
      <c r="AK20" s="386"/>
      <c r="AL20" s="387">
        <f t="shared" si="12"/>
        <v>0</v>
      </c>
      <c r="AM20" s="386"/>
      <c r="AN20" s="387">
        <f t="shared" si="13"/>
        <v>0</v>
      </c>
      <c r="AO20" s="386"/>
      <c r="AP20" s="387">
        <f t="shared" si="14"/>
        <v>0</v>
      </c>
      <c r="AQ20" s="386"/>
      <c r="AR20" s="387">
        <f t="shared" si="15"/>
        <v>0</v>
      </c>
      <c r="AS20" s="386"/>
      <c r="AT20" s="387">
        <f t="shared" si="16"/>
        <v>0</v>
      </c>
    </row>
    <row r="21" spans="2:46" ht="15.75">
      <c r="B21" s="430"/>
      <c r="C21" s="430"/>
      <c r="D21" s="431"/>
      <c r="E21" s="432"/>
      <c r="F21" s="432"/>
      <c r="G21" s="432"/>
      <c r="H21" s="432"/>
      <c r="I21" s="432"/>
      <c r="J21" s="432"/>
      <c r="K21" s="465">
        <f t="shared" si="0"/>
        <v>0</v>
      </c>
      <c r="L21" s="433"/>
      <c r="M21" s="433"/>
      <c r="N21" s="434"/>
      <c r="O21" s="383" t="str">
        <f t="shared" si="1"/>
        <v/>
      </c>
      <c r="P21" s="434"/>
      <c r="Q21" s="434"/>
      <c r="R21" s="434"/>
      <c r="S21" s="433"/>
      <c r="T21" s="434"/>
      <c r="U21" s="384" t="str">
        <f t="shared" si="4"/>
        <v/>
      </c>
      <c r="V21" s="384" t="str">
        <f t="shared" si="5"/>
        <v/>
      </c>
      <c r="W21" s="384" t="str">
        <f t="shared" si="6"/>
        <v/>
      </c>
      <c r="X21" s="384" t="str">
        <f t="shared" si="7"/>
        <v/>
      </c>
      <c r="Y21" s="384" t="str">
        <f t="shared" si="8"/>
        <v/>
      </c>
      <c r="Z21" s="384" t="str">
        <f t="shared" si="9"/>
        <v/>
      </c>
      <c r="AA21" s="384">
        <f t="shared" si="3"/>
        <v>0</v>
      </c>
      <c r="AB21" s="385" t="b">
        <f t="shared" si="10"/>
        <v>1</v>
      </c>
      <c r="AC21" s="384" t="str">
        <f>IF($N21="","",IF($C$7="Northern Ireland",INDEX('Fixed inputs'!$H$18:$H$58,MATCH($N21,'Fixed inputs'!$C$18:$C$58,0)),INDEX('Fixed inputs'!$I$18:$I$58,MATCH($N21,'Fixed inputs'!$C$18:$C$58,0))))</f>
        <v/>
      </c>
      <c r="AD21" s="384" t="str">
        <f>IF($C21="","",INDEX('Fixed inputs'!$C$8:$E$10,MATCH($C21,'Fixed inputs'!$B$8:$B$10,0),MATCH(IF($C$7="Northern Ireland","GBP","EUR"),'Fixed inputs'!$C$7:$E$7,0)))</f>
        <v/>
      </c>
      <c r="AE21" s="386"/>
      <c r="AF21" s="386"/>
      <c r="AG21" s="386"/>
      <c r="AH21" s="386"/>
      <c r="AI21" s="386"/>
      <c r="AJ21" s="387">
        <f t="shared" si="11"/>
        <v>0</v>
      </c>
      <c r="AK21" s="386"/>
      <c r="AL21" s="387">
        <f t="shared" si="12"/>
        <v>0</v>
      </c>
      <c r="AM21" s="386"/>
      <c r="AN21" s="387">
        <f t="shared" si="13"/>
        <v>0</v>
      </c>
      <c r="AO21" s="386"/>
      <c r="AP21" s="387">
        <f t="shared" si="14"/>
        <v>0</v>
      </c>
      <c r="AQ21" s="386"/>
      <c r="AR21" s="387">
        <f t="shared" si="15"/>
        <v>0</v>
      </c>
      <c r="AS21" s="386"/>
      <c r="AT21" s="387">
        <f t="shared" si="16"/>
        <v>0</v>
      </c>
    </row>
    <row r="22" spans="2:46" ht="15.75">
      <c r="B22" s="430"/>
      <c r="C22" s="430"/>
      <c r="D22" s="431"/>
      <c r="E22" s="432"/>
      <c r="F22" s="432"/>
      <c r="G22" s="432"/>
      <c r="H22" s="432"/>
      <c r="I22" s="432"/>
      <c r="J22" s="432"/>
      <c r="K22" s="465">
        <f t="shared" si="0"/>
        <v>0</v>
      </c>
      <c r="L22" s="433"/>
      <c r="M22" s="433"/>
      <c r="N22" s="434"/>
      <c r="O22" s="383" t="str">
        <f t="shared" si="1"/>
        <v/>
      </c>
      <c r="P22" s="434"/>
      <c r="Q22" s="434"/>
      <c r="R22" s="434"/>
      <c r="S22" s="433"/>
      <c r="T22" s="434"/>
      <c r="U22" s="384" t="str">
        <f t="shared" si="4"/>
        <v/>
      </c>
      <c r="V22" s="384" t="str">
        <f t="shared" si="5"/>
        <v/>
      </c>
      <c r="W22" s="384" t="str">
        <f t="shared" si="6"/>
        <v/>
      </c>
      <c r="X22" s="384" t="str">
        <f t="shared" si="7"/>
        <v/>
      </c>
      <c r="Y22" s="384" t="str">
        <f t="shared" si="8"/>
        <v/>
      </c>
      <c r="Z22" s="384" t="str">
        <f t="shared" si="9"/>
        <v/>
      </c>
      <c r="AA22" s="384">
        <f t="shared" si="3"/>
        <v>0</v>
      </c>
      <c r="AB22" s="385" t="b">
        <f t="shared" si="10"/>
        <v>1</v>
      </c>
      <c r="AC22" s="384" t="str">
        <f>IF($N22="","",IF($C$7="Northern Ireland",INDEX('Fixed inputs'!$H$18:$H$58,MATCH($N22,'Fixed inputs'!$C$18:$C$58,0)),INDEX('Fixed inputs'!$I$18:$I$58,MATCH($N22,'Fixed inputs'!$C$18:$C$58,0))))</f>
        <v/>
      </c>
      <c r="AD22" s="384" t="str">
        <f>IF($C22="","",INDEX('Fixed inputs'!$C$8:$E$10,MATCH($C22,'Fixed inputs'!$B$8:$B$10,0),MATCH(IF($C$7="Northern Ireland","GBP","EUR"),'Fixed inputs'!$C$7:$E$7,0)))</f>
        <v/>
      </c>
      <c r="AE22" s="386"/>
      <c r="AF22" s="386"/>
      <c r="AG22" s="386"/>
      <c r="AH22" s="386"/>
      <c r="AI22" s="386"/>
      <c r="AJ22" s="387">
        <f t="shared" si="11"/>
        <v>0</v>
      </c>
      <c r="AK22" s="386"/>
      <c r="AL22" s="387">
        <f t="shared" si="12"/>
        <v>0</v>
      </c>
      <c r="AM22" s="386"/>
      <c r="AN22" s="387">
        <f t="shared" si="13"/>
        <v>0</v>
      </c>
      <c r="AO22" s="386"/>
      <c r="AP22" s="387">
        <f t="shared" si="14"/>
        <v>0</v>
      </c>
      <c r="AQ22" s="386"/>
      <c r="AR22" s="387">
        <f t="shared" si="15"/>
        <v>0</v>
      </c>
      <c r="AS22" s="386"/>
      <c r="AT22" s="387">
        <f t="shared" si="16"/>
        <v>0</v>
      </c>
    </row>
    <row r="23" spans="2:46" ht="15.75">
      <c r="B23" s="430"/>
      <c r="C23" s="430"/>
      <c r="D23" s="431"/>
      <c r="E23" s="432"/>
      <c r="F23" s="432"/>
      <c r="G23" s="432"/>
      <c r="H23" s="432"/>
      <c r="I23" s="432"/>
      <c r="J23" s="432"/>
      <c r="K23" s="465">
        <f t="shared" si="0"/>
        <v>0</v>
      </c>
      <c r="L23" s="433"/>
      <c r="M23" s="433"/>
      <c r="N23" s="434"/>
      <c r="O23" s="383" t="str">
        <f t="shared" si="1"/>
        <v/>
      </c>
      <c r="P23" s="434"/>
      <c r="Q23" s="434"/>
      <c r="R23" s="434"/>
      <c r="S23" s="433"/>
      <c r="T23" s="434"/>
      <c r="U23" s="384" t="str">
        <f t="shared" si="4"/>
        <v/>
      </c>
      <c r="V23" s="384" t="str">
        <f t="shared" si="5"/>
        <v/>
      </c>
      <c r="W23" s="384" t="str">
        <f t="shared" si="6"/>
        <v/>
      </c>
      <c r="X23" s="384" t="str">
        <f t="shared" si="7"/>
        <v/>
      </c>
      <c r="Y23" s="384" t="str">
        <f t="shared" si="8"/>
        <v/>
      </c>
      <c r="Z23" s="384" t="str">
        <f t="shared" si="9"/>
        <v/>
      </c>
      <c r="AA23" s="384">
        <f t="shared" si="3"/>
        <v>0</v>
      </c>
      <c r="AB23" s="385" t="b">
        <f t="shared" si="10"/>
        <v>1</v>
      </c>
      <c r="AC23" s="384" t="str">
        <f>IF($N23="","",IF($C$7="Northern Ireland",INDEX('Fixed inputs'!$H$18:$H$58,MATCH($N23,'Fixed inputs'!$C$18:$C$58,0)),INDEX('Fixed inputs'!$I$18:$I$58,MATCH($N23,'Fixed inputs'!$C$18:$C$58,0))))</f>
        <v/>
      </c>
      <c r="AD23" s="384" t="str">
        <f>IF($C23="","",INDEX('Fixed inputs'!$C$8:$E$10,MATCH($C23,'Fixed inputs'!$B$8:$B$10,0),MATCH(IF($C$7="Northern Ireland","GBP","EUR"),'Fixed inputs'!$C$7:$E$7,0)))</f>
        <v/>
      </c>
      <c r="AE23" s="386"/>
      <c r="AF23" s="386"/>
      <c r="AG23" s="386"/>
      <c r="AH23" s="386"/>
      <c r="AI23" s="386"/>
      <c r="AJ23" s="387">
        <f t="shared" si="11"/>
        <v>0</v>
      </c>
      <c r="AK23" s="386"/>
      <c r="AL23" s="387">
        <f t="shared" si="12"/>
        <v>0</v>
      </c>
      <c r="AM23" s="386"/>
      <c r="AN23" s="387">
        <f t="shared" si="13"/>
        <v>0</v>
      </c>
      <c r="AO23" s="386"/>
      <c r="AP23" s="387">
        <f t="shared" si="14"/>
        <v>0</v>
      </c>
      <c r="AQ23" s="386"/>
      <c r="AR23" s="387">
        <f t="shared" si="15"/>
        <v>0</v>
      </c>
      <c r="AS23" s="386"/>
      <c r="AT23" s="387">
        <f t="shared" si="16"/>
        <v>0</v>
      </c>
    </row>
    <row r="24" spans="2:46" ht="15.75">
      <c r="B24" s="430"/>
      <c r="C24" s="430"/>
      <c r="D24" s="431"/>
      <c r="E24" s="432"/>
      <c r="F24" s="432"/>
      <c r="G24" s="432"/>
      <c r="H24" s="432"/>
      <c r="I24" s="432"/>
      <c r="J24" s="432"/>
      <c r="K24" s="465">
        <f t="shared" si="0"/>
        <v>0</v>
      </c>
      <c r="L24" s="433"/>
      <c r="M24" s="433"/>
      <c r="N24" s="434"/>
      <c r="O24" s="383" t="str">
        <f t="shared" si="1"/>
        <v/>
      </c>
      <c r="P24" s="434"/>
      <c r="Q24" s="434"/>
      <c r="R24" s="434"/>
      <c r="S24" s="433"/>
      <c r="T24" s="434"/>
      <c r="U24" s="384" t="str">
        <f t="shared" si="4"/>
        <v/>
      </c>
      <c r="V24" s="384" t="str">
        <f t="shared" si="5"/>
        <v/>
      </c>
      <c r="W24" s="384" t="str">
        <f t="shared" si="6"/>
        <v/>
      </c>
      <c r="X24" s="384" t="str">
        <f t="shared" si="7"/>
        <v/>
      </c>
      <c r="Y24" s="384" t="str">
        <f t="shared" si="8"/>
        <v/>
      </c>
      <c r="Z24" s="384" t="str">
        <f t="shared" si="9"/>
        <v/>
      </c>
      <c r="AA24" s="384">
        <f t="shared" si="3"/>
        <v>0</v>
      </c>
      <c r="AB24" s="385" t="b">
        <f t="shared" si="10"/>
        <v>1</v>
      </c>
      <c r="AC24" s="384" t="str">
        <f>IF($N24="","",IF($C$7="Northern Ireland",INDEX('Fixed inputs'!$H$18:$H$58,MATCH($N24,'Fixed inputs'!$C$18:$C$58,0)),INDEX('Fixed inputs'!$I$18:$I$58,MATCH($N24,'Fixed inputs'!$C$18:$C$58,0))))</f>
        <v/>
      </c>
      <c r="AD24" s="384" t="str">
        <f>IF($C24="","",INDEX('Fixed inputs'!$C$8:$E$10,MATCH($C24,'Fixed inputs'!$B$8:$B$10,0),MATCH(IF($C$7="Northern Ireland","GBP","EUR"),'Fixed inputs'!$C$7:$E$7,0)))</f>
        <v/>
      </c>
      <c r="AE24" s="386"/>
      <c r="AF24" s="386"/>
      <c r="AG24" s="386"/>
      <c r="AH24" s="386"/>
      <c r="AI24" s="386"/>
      <c r="AJ24" s="387">
        <f t="shared" si="11"/>
        <v>0</v>
      </c>
      <c r="AK24" s="386"/>
      <c r="AL24" s="387">
        <f t="shared" si="12"/>
        <v>0</v>
      </c>
      <c r="AM24" s="386"/>
      <c r="AN24" s="387">
        <f t="shared" si="13"/>
        <v>0</v>
      </c>
      <c r="AO24" s="386"/>
      <c r="AP24" s="387">
        <f t="shared" si="14"/>
        <v>0</v>
      </c>
      <c r="AQ24" s="386"/>
      <c r="AR24" s="387">
        <f t="shared" si="15"/>
        <v>0</v>
      </c>
      <c r="AS24" s="386"/>
      <c r="AT24" s="387">
        <f t="shared" si="16"/>
        <v>0</v>
      </c>
    </row>
    <row r="25" spans="2:46" ht="15.75">
      <c r="B25" s="430"/>
      <c r="C25" s="430"/>
      <c r="D25" s="431"/>
      <c r="E25" s="432"/>
      <c r="F25" s="432"/>
      <c r="G25" s="432"/>
      <c r="H25" s="432"/>
      <c r="I25" s="432"/>
      <c r="J25" s="432"/>
      <c r="K25" s="465">
        <f t="shared" si="0"/>
        <v>0</v>
      </c>
      <c r="L25" s="433"/>
      <c r="M25" s="433"/>
      <c r="N25" s="434"/>
      <c r="O25" s="383" t="str">
        <f t="shared" si="1"/>
        <v/>
      </c>
      <c r="P25" s="434"/>
      <c r="Q25" s="434"/>
      <c r="R25" s="434"/>
      <c r="S25" s="433"/>
      <c r="T25" s="434"/>
      <c r="U25" s="384" t="str">
        <f t="shared" si="4"/>
        <v/>
      </c>
      <c r="V25" s="384" t="str">
        <f t="shared" si="5"/>
        <v/>
      </c>
      <c r="W25" s="384" t="str">
        <f t="shared" si="6"/>
        <v/>
      </c>
      <c r="X25" s="384" t="str">
        <f t="shared" si="7"/>
        <v/>
      </c>
      <c r="Y25" s="384" t="str">
        <f t="shared" si="8"/>
        <v/>
      </c>
      <c r="Z25" s="384" t="str">
        <f t="shared" si="9"/>
        <v/>
      </c>
      <c r="AA25" s="384">
        <f t="shared" si="3"/>
        <v>0</v>
      </c>
      <c r="AB25" s="385" t="b">
        <f t="shared" si="10"/>
        <v>1</v>
      </c>
      <c r="AC25" s="384" t="str">
        <f>IF($N25="","",IF($C$7="Northern Ireland",INDEX('Fixed inputs'!$H$18:$H$58,MATCH($N25,'Fixed inputs'!$C$18:$C$58,0)),INDEX('Fixed inputs'!$I$18:$I$58,MATCH($N25,'Fixed inputs'!$C$18:$C$58,0))))</f>
        <v/>
      </c>
      <c r="AD25" s="384" t="str">
        <f>IF($C25="","",INDEX('Fixed inputs'!$C$8:$E$10,MATCH($C25,'Fixed inputs'!$B$8:$B$10,0),MATCH(IF($C$7="Northern Ireland","GBP","EUR"),'Fixed inputs'!$C$7:$E$7,0)))</f>
        <v/>
      </c>
      <c r="AE25" s="386"/>
      <c r="AF25" s="386"/>
      <c r="AG25" s="386"/>
      <c r="AH25" s="386"/>
      <c r="AI25" s="386"/>
      <c r="AJ25" s="387">
        <f t="shared" si="11"/>
        <v>0</v>
      </c>
      <c r="AK25" s="386"/>
      <c r="AL25" s="387">
        <f t="shared" si="12"/>
        <v>0</v>
      </c>
      <c r="AM25" s="386"/>
      <c r="AN25" s="387">
        <f t="shared" si="13"/>
        <v>0</v>
      </c>
      <c r="AO25" s="386"/>
      <c r="AP25" s="387">
        <f t="shared" si="14"/>
        <v>0</v>
      </c>
      <c r="AQ25" s="386"/>
      <c r="AR25" s="387">
        <f t="shared" si="15"/>
        <v>0</v>
      </c>
      <c r="AS25" s="386"/>
      <c r="AT25" s="387">
        <f t="shared" si="16"/>
        <v>0</v>
      </c>
    </row>
    <row r="26" spans="2:46" ht="15.75">
      <c r="B26" s="430"/>
      <c r="C26" s="430"/>
      <c r="D26" s="431"/>
      <c r="E26" s="432"/>
      <c r="F26" s="432"/>
      <c r="G26" s="432"/>
      <c r="H26" s="432"/>
      <c r="I26" s="432"/>
      <c r="J26" s="432"/>
      <c r="K26" s="465">
        <f t="shared" si="0"/>
        <v>0</v>
      </c>
      <c r="L26" s="433"/>
      <c r="M26" s="433"/>
      <c r="N26" s="434"/>
      <c r="O26" s="383" t="str">
        <f t="shared" si="1"/>
        <v/>
      </c>
      <c r="P26" s="434"/>
      <c r="Q26" s="434"/>
      <c r="R26" s="434"/>
      <c r="S26" s="433"/>
      <c r="T26" s="434"/>
      <c r="U26" s="384" t="str">
        <f t="shared" si="4"/>
        <v/>
      </c>
      <c r="V26" s="384" t="str">
        <f t="shared" si="5"/>
        <v/>
      </c>
      <c r="W26" s="384" t="str">
        <f t="shared" si="6"/>
        <v/>
      </c>
      <c r="X26" s="384" t="str">
        <f t="shared" si="7"/>
        <v/>
      </c>
      <c r="Y26" s="384" t="str">
        <f t="shared" si="8"/>
        <v/>
      </c>
      <c r="Z26" s="384" t="str">
        <f t="shared" si="9"/>
        <v/>
      </c>
      <c r="AA26" s="384">
        <f t="shared" si="3"/>
        <v>0</v>
      </c>
      <c r="AB26" s="385" t="b">
        <f t="shared" si="10"/>
        <v>1</v>
      </c>
      <c r="AC26" s="384" t="str">
        <f>IF($N26="","",IF($C$7="Northern Ireland",INDEX('Fixed inputs'!$H$18:$H$58,MATCH($N26,'Fixed inputs'!$C$18:$C$58,0)),INDEX('Fixed inputs'!$I$18:$I$58,MATCH($N26,'Fixed inputs'!$C$18:$C$58,0))))</f>
        <v/>
      </c>
      <c r="AD26" s="384" t="str">
        <f>IF($C26="","",INDEX('Fixed inputs'!$C$8:$E$10,MATCH($C26,'Fixed inputs'!$B$8:$B$10,0),MATCH(IF($C$7="Northern Ireland","GBP","EUR"),'Fixed inputs'!$C$7:$E$7,0)))</f>
        <v/>
      </c>
      <c r="AE26" s="386"/>
      <c r="AF26" s="386"/>
      <c r="AG26" s="386"/>
      <c r="AH26" s="386"/>
      <c r="AI26" s="386"/>
      <c r="AJ26" s="387">
        <f t="shared" si="11"/>
        <v>0</v>
      </c>
      <c r="AK26" s="386"/>
      <c r="AL26" s="387">
        <f t="shared" si="12"/>
        <v>0</v>
      </c>
      <c r="AM26" s="386"/>
      <c r="AN26" s="387">
        <f t="shared" si="13"/>
        <v>0</v>
      </c>
      <c r="AO26" s="386"/>
      <c r="AP26" s="387">
        <f t="shared" si="14"/>
        <v>0</v>
      </c>
      <c r="AQ26" s="386"/>
      <c r="AR26" s="387">
        <f t="shared" si="15"/>
        <v>0</v>
      </c>
      <c r="AS26" s="386"/>
      <c r="AT26" s="387">
        <f t="shared" si="16"/>
        <v>0</v>
      </c>
    </row>
    <row r="27" spans="2:46" ht="15.75">
      <c r="B27" s="430"/>
      <c r="C27" s="430"/>
      <c r="D27" s="431"/>
      <c r="E27" s="432"/>
      <c r="F27" s="432"/>
      <c r="G27" s="432"/>
      <c r="H27" s="432"/>
      <c r="I27" s="432"/>
      <c r="J27" s="432"/>
      <c r="K27" s="465">
        <f t="shared" si="0"/>
        <v>0</v>
      </c>
      <c r="L27" s="433"/>
      <c r="M27" s="433"/>
      <c r="N27" s="434"/>
      <c r="O27" s="383" t="str">
        <f t="shared" si="1"/>
        <v/>
      </c>
      <c r="P27" s="434"/>
      <c r="Q27" s="434"/>
      <c r="R27" s="434"/>
      <c r="S27" s="433"/>
      <c r="T27" s="434"/>
      <c r="U27" s="384" t="str">
        <f t="shared" si="4"/>
        <v/>
      </c>
      <c r="V27" s="384" t="str">
        <f t="shared" si="5"/>
        <v/>
      </c>
      <c r="W27" s="384" t="str">
        <f t="shared" si="6"/>
        <v/>
      </c>
      <c r="X27" s="384" t="str">
        <f t="shared" si="7"/>
        <v/>
      </c>
      <c r="Y27" s="384" t="str">
        <f t="shared" si="8"/>
        <v/>
      </c>
      <c r="Z27" s="384" t="str">
        <f t="shared" si="9"/>
        <v/>
      </c>
      <c r="AA27" s="384">
        <f t="shared" si="3"/>
        <v>0</v>
      </c>
      <c r="AB27" s="385" t="b">
        <f t="shared" si="10"/>
        <v>1</v>
      </c>
      <c r="AC27" s="384" t="str">
        <f>IF($N27="","",IF($C$7="Northern Ireland",INDEX('Fixed inputs'!$H$18:$H$58,MATCH($N27,'Fixed inputs'!$C$18:$C$58,0)),INDEX('Fixed inputs'!$I$18:$I$58,MATCH($N27,'Fixed inputs'!$C$18:$C$58,0))))</f>
        <v/>
      </c>
      <c r="AD27" s="384" t="str">
        <f>IF($C27="","",INDEX('Fixed inputs'!$C$8:$E$10,MATCH($C27,'Fixed inputs'!$B$8:$B$10,0),MATCH(IF($C$7="Northern Ireland","GBP","EUR"),'Fixed inputs'!$C$7:$E$7,0)))</f>
        <v/>
      </c>
      <c r="AE27" s="386"/>
      <c r="AF27" s="386"/>
      <c r="AG27" s="386"/>
      <c r="AH27" s="386"/>
      <c r="AI27" s="386"/>
      <c r="AJ27" s="387">
        <f t="shared" si="11"/>
        <v>0</v>
      </c>
      <c r="AK27" s="386"/>
      <c r="AL27" s="387">
        <f t="shared" si="12"/>
        <v>0</v>
      </c>
      <c r="AM27" s="386"/>
      <c r="AN27" s="387">
        <f t="shared" si="13"/>
        <v>0</v>
      </c>
      <c r="AO27" s="386"/>
      <c r="AP27" s="387">
        <f t="shared" si="14"/>
        <v>0</v>
      </c>
      <c r="AQ27" s="386"/>
      <c r="AR27" s="387">
        <f t="shared" si="15"/>
        <v>0</v>
      </c>
      <c r="AS27" s="386"/>
      <c r="AT27" s="387">
        <f t="shared" si="16"/>
        <v>0</v>
      </c>
    </row>
    <row r="28" spans="2:46" ht="15.75">
      <c r="B28" s="430"/>
      <c r="C28" s="430"/>
      <c r="D28" s="431"/>
      <c r="E28" s="432"/>
      <c r="F28" s="432"/>
      <c r="G28" s="432"/>
      <c r="H28" s="432"/>
      <c r="I28" s="432"/>
      <c r="J28" s="432"/>
      <c r="K28" s="465">
        <f t="shared" si="0"/>
        <v>0</v>
      </c>
      <c r="L28" s="433"/>
      <c r="M28" s="433"/>
      <c r="N28" s="434"/>
      <c r="O28" s="383" t="str">
        <f t="shared" si="1"/>
        <v/>
      </c>
      <c r="P28" s="434"/>
      <c r="Q28" s="434"/>
      <c r="R28" s="434"/>
      <c r="S28" s="433"/>
      <c r="T28" s="434"/>
      <c r="U28" s="384" t="str">
        <f t="shared" si="4"/>
        <v/>
      </c>
      <c r="V28" s="384" t="str">
        <f t="shared" si="5"/>
        <v/>
      </c>
      <c r="W28" s="384" t="str">
        <f t="shared" si="6"/>
        <v/>
      </c>
      <c r="X28" s="384" t="str">
        <f t="shared" si="7"/>
        <v/>
      </c>
      <c r="Y28" s="384" t="str">
        <f t="shared" si="8"/>
        <v/>
      </c>
      <c r="Z28" s="384" t="str">
        <f t="shared" si="9"/>
        <v/>
      </c>
      <c r="AA28" s="384">
        <f t="shared" si="3"/>
        <v>0</v>
      </c>
      <c r="AB28" s="385" t="b">
        <f t="shared" si="10"/>
        <v>1</v>
      </c>
      <c r="AC28" s="384" t="str">
        <f>IF($N28="","",IF($C$7="Northern Ireland",INDEX('Fixed inputs'!$H$18:$H$58,MATCH($N28,'Fixed inputs'!$C$18:$C$58,0)),INDEX('Fixed inputs'!$I$18:$I$58,MATCH($N28,'Fixed inputs'!$C$18:$C$58,0))))</f>
        <v/>
      </c>
      <c r="AD28" s="384" t="str">
        <f>IF($C28="","",INDEX('Fixed inputs'!$C$8:$E$10,MATCH($C28,'Fixed inputs'!$B$8:$B$10,0),MATCH(IF($C$7="Northern Ireland","GBP","EUR"),'Fixed inputs'!$C$7:$E$7,0)))</f>
        <v/>
      </c>
      <c r="AE28" s="386"/>
      <c r="AF28" s="386"/>
      <c r="AG28" s="386"/>
      <c r="AH28" s="386"/>
      <c r="AI28" s="386"/>
      <c r="AJ28" s="387">
        <f t="shared" si="11"/>
        <v>0</v>
      </c>
      <c r="AK28" s="386"/>
      <c r="AL28" s="387">
        <f t="shared" si="12"/>
        <v>0</v>
      </c>
      <c r="AM28" s="386"/>
      <c r="AN28" s="387">
        <f t="shared" si="13"/>
        <v>0</v>
      </c>
      <c r="AO28" s="386"/>
      <c r="AP28" s="387">
        <f t="shared" si="14"/>
        <v>0</v>
      </c>
      <c r="AQ28" s="386"/>
      <c r="AR28" s="387">
        <f t="shared" si="15"/>
        <v>0</v>
      </c>
      <c r="AS28" s="386"/>
      <c r="AT28" s="387">
        <f t="shared" si="16"/>
        <v>0</v>
      </c>
    </row>
    <row r="29" spans="2:46" ht="15.75">
      <c r="B29" s="430"/>
      <c r="C29" s="430"/>
      <c r="D29" s="431"/>
      <c r="E29" s="432"/>
      <c r="F29" s="432"/>
      <c r="G29" s="432"/>
      <c r="H29" s="432"/>
      <c r="I29" s="432"/>
      <c r="J29" s="432"/>
      <c r="K29" s="465">
        <f t="shared" si="0"/>
        <v>0</v>
      </c>
      <c r="L29" s="433"/>
      <c r="M29" s="433"/>
      <c r="N29" s="434"/>
      <c r="O29" s="383" t="str">
        <f t="shared" si="1"/>
        <v/>
      </c>
      <c r="P29" s="434"/>
      <c r="Q29" s="434"/>
      <c r="R29" s="434"/>
      <c r="S29" s="433"/>
      <c r="T29" s="434"/>
      <c r="U29" s="384" t="str">
        <f t="shared" si="4"/>
        <v/>
      </c>
      <c r="V29" s="384" t="str">
        <f t="shared" si="5"/>
        <v/>
      </c>
      <c r="W29" s="384" t="str">
        <f t="shared" si="6"/>
        <v/>
      </c>
      <c r="X29" s="384" t="str">
        <f t="shared" si="7"/>
        <v/>
      </c>
      <c r="Y29" s="384" t="str">
        <f t="shared" si="8"/>
        <v/>
      </c>
      <c r="Z29" s="384" t="str">
        <f t="shared" si="9"/>
        <v/>
      </c>
      <c r="AA29" s="384">
        <f t="shared" si="3"/>
        <v>0</v>
      </c>
      <c r="AB29" s="385" t="b">
        <f t="shared" si="10"/>
        <v>1</v>
      </c>
      <c r="AC29" s="384" t="str">
        <f>IF($N29="","",IF($C$7="Northern Ireland",INDEX('Fixed inputs'!$H$18:$H$58,MATCH($N29,'Fixed inputs'!$C$18:$C$58,0)),INDEX('Fixed inputs'!$I$18:$I$58,MATCH($N29,'Fixed inputs'!$C$18:$C$58,0))))</f>
        <v/>
      </c>
      <c r="AD29" s="384" t="str">
        <f>IF($C29="","",INDEX('Fixed inputs'!$C$8:$E$10,MATCH($C29,'Fixed inputs'!$B$8:$B$10,0),MATCH(IF($C$7="Northern Ireland","GBP","EUR"),'Fixed inputs'!$C$7:$E$7,0)))</f>
        <v/>
      </c>
      <c r="AE29" s="386"/>
      <c r="AF29" s="386"/>
      <c r="AG29" s="386"/>
      <c r="AH29" s="386"/>
      <c r="AI29" s="386"/>
      <c r="AJ29" s="387">
        <f t="shared" si="11"/>
        <v>0</v>
      </c>
      <c r="AK29" s="386"/>
      <c r="AL29" s="387">
        <f t="shared" si="12"/>
        <v>0</v>
      </c>
      <c r="AM29" s="386"/>
      <c r="AN29" s="387">
        <f t="shared" si="13"/>
        <v>0</v>
      </c>
      <c r="AO29" s="386"/>
      <c r="AP29" s="387">
        <f t="shared" si="14"/>
        <v>0</v>
      </c>
      <c r="AQ29" s="386"/>
      <c r="AR29" s="387">
        <f t="shared" si="15"/>
        <v>0</v>
      </c>
      <c r="AS29" s="386"/>
      <c r="AT29" s="387">
        <f t="shared" si="16"/>
        <v>0</v>
      </c>
    </row>
    <row r="30" spans="2:46" ht="15.75">
      <c r="B30" s="430"/>
      <c r="C30" s="430"/>
      <c r="D30" s="431"/>
      <c r="E30" s="432"/>
      <c r="F30" s="432"/>
      <c r="G30" s="432"/>
      <c r="H30" s="432"/>
      <c r="I30" s="432"/>
      <c r="J30" s="432"/>
      <c r="K30" s="465">
        <f t="shared" si="0"/>
        <v>0</v>
      </c>
      <c r="L30" s="433"/>
      <c r="M30" s="433"/>
      <c r="N30" s="434"/>
      <c r="O30" s="383" t="str">
        <f t="shared" si="1"/>
        <v/>
      </c>
      <c r="P30" s="434"/>
      <c r="Q30" s="434"/>
      <c r="R30" s="434"/>
      <c r="S30" s="433"/>
      <c r="T30" s="434"/>
      <c r="U30" s="384" t="str">
        <f t="shared" si="4"/>
        <v/>
      </c>
      <c r="V30" s="384" t="str">
        <f t="shared" si="5"/>
        <v/>
      </c>
      <c r="W30" s="384" t="str">
        <f t="shared" si="6"/>
        <v/>
      </c>
      <c r="X30" s="384" t="str">
        <f t="shared" si="7"/>
        <v/>
      </c>
      <c r="Y30" s="384" t="str">
        <f t="shared" si="8"/>
        <v/>
      </c>
      <c r="Z30" s="384" t="str">
        <f t="shared" si="9"/>
        <v/>
      </c>
      <c r="AA30" s="384">
        <f t="shared" si="3"/>
        <v>0</v>
      </c>
      <c r="AB30" s="385" t="b">
        <f t="shared" si="10"/>
        <v>1</v>
      </c>
      <c r="AC30" s="384" t="str">
        <f>IF($N30="","",IF($C$7="Northern Ireland",INDEX('Fixed inputs'!$H$18:$H$58,MATCH($N30,'Fixed inputs'!$C$18:$C$58,0)),INDEX('Fixed inputs'!$I$18:$I$58,MATCH($N30,'Fixed inputs'!$C$18:$C$58,0))))</f>
        <v/>
      </c>
      <c r="AD30" s="384" t="str">
        <f>IF($C30="","",INDEX('Fixed inputs'!$C$8:$E$10,MATCH($C30,'Fixed inputs'!$B$8:$B$10,0),MATCH(IF($C$7="Northern Ireland","GBP","EUR"),'Fixed inputs'!$C$7:$E$7,0)))</f>
        <v/>
      </c>
      <c r="AE30" s="386"/>
      <c r="AF30" s="386"/>
      <c r="AG30" s="386"/>
      <c r="AH30" s="386"/>
      <c r="AI30" s="386"/>
      <c r="AJ30" s="387">
        <f t="shared" si="11"/>
        <v>0</v>
      </c>
      <c r="AK30" s="386"/>
      <c r="AL30" s="387">
        <f t="shared" si="12"/>
        <v>0</v>
      </c>
      <c r="AM30" s="386"/>
      <c r="AN30" s="387">
        <f t="shared" si="13"/>
        <v>0</v>
      </c>
      <c r="AO30" s="386"/>
      <c r="AP30" s="387">
        <f t="shared" si="14"/>
        <v>0</v>
      </c>
      <c r="AQ30" s="386"/>
      <c r="AR30" s="387">
        <f t="shared" si="15"/>
        <v>0</v>
      </c>
      <c r="AS30" s="386"/>
      <c r="AT30" s="387">
        <f t="shared" si="16"/>
        <v>0</v>
      </c>
    </row>
    <row r="31" spans="2:46" ht="15.75">
      <c r="B31" s="430"/>
      <c r="C31" s="430"/>
      <c r="D31" s="431"/>
      <c r="E31" s="432"/>
      <c r="F31" s="432"/>
      <c r="G31" s="432"/>
      <c r="H31" s="432"/>
      <c r="I31" s="432"/>
      <c r="J31" s="432"/>
      <c r="K31" s="465">
        <f t="shared" si="0"/>
        <v>0</v>
      </c>
      <c r="L31" s="433"/>
      <c r="M31" s="433"/>
      <c r="N31" s="434"/>
      <c r="O31" s="383" t="str">
        <f t="shared" si="1"/>
        <v/>
      </c>
      <c r="P31" s="434"/>
      <c r="Q31" s="434"/>
      <c r="R31" s="434"/>
      <c r="S31" s="433"/>
      <c r="T31" s="434"/>
      <c r="U31" s="384" t="str">
        <f t="shared" si="4"/>
        <v/>
      </c>
      <c r="V31" s="384" t="str">
        <f t="shared" si="5"/>
        <v/>
      </c>
      <c r="W31" s="384" t="str">
        <f t="shared" si="6"/>
        <v/>
      </c>
      <c r="X31" s="384" t="str">
        <f t="shared" si="7"/>
        <v/>
      </c>
      <c r="Y31" s="384" t="str">
        <f t="shared" si="8"/>
        <v/>
      </c>
      <c r="Z31" s="384" t="str">
        <f t="shared" si="9"/>
        <v/>
      </c>
      <c r="AA31" s="384">
        <f t="shared" si="3"/>
        <v>0</v>
      </c>
      <c r="AB31" s="385" t="b">
        <f t="shared" si="10"/>
        <v>1</v>
      </c>
      <c r="AC31" s="384" t="str">
        <f>IF($N31="","",IF($C$7="Northern Ireland",INDEX('Fixed inputs'!$H$18:$H$58,MATCH($N31,'Fixed inputs'!$C$18:$C$58,0)),INDEX('Fixed inputs'!$I$18:$I$58,MATCH($N31,'Fixed inputs'!$C$18:$C$58,0))))</f>
        <v/>
      </c>
      <c r="AD31" s="384" t="str">
        <f>IF($C31="","",INDEX('Fixed inputs'!$C$8:$E$10,MATCH($C31,'Fixed inputs'!$B$8:$B$10,0),MATCH(IF($C$7="Northern Ireland","GBP","EUR"),'Fixed inputs'!$C$7:$E$7,0)))</f>
        <v/>
      </c>
      <c r="AE31" s="386"/>
      <c r="AF31" s="386"/>
      <c r="AG31" s="386"/>
      <c r="AH31" s="386"/>
      <c r="AI31" s="386"/>
      <c r="AJ31" s="387">
        <f t="shared" si="11"/>
        <v>0</v>
      </c>
      <c r="AK31" s="386"/>
      <c r="AL31" s="387">
        <f t="shared" si="12"/>
        <v>0</v>
      </c>
      <c r="AM31" s="386"/>
      <c r="AN31" s="387">
        <f t="shared" si="13"/>
        <v>0</v>
      </c>
      <c r="AO31" s="386"/>
      <c r="AP31" s="387">
        <f t="shared" si="14"/>
        <v>0</v>
      </c>
      <c r="AQ31" s="386"/>
      <c r="AR31" s="387">
        <f t="shared" si="15"/>
        <v>0</v>
      </c>
      <c r="AS31" s="386"/>
      <c r="AT31" s="387">
        <f t="shared" si="16"/>
        <v>0</v>
      </c>
    </row>
    <row r="32" spans="2:46" ht="15.75">
      <c r="B32" s="430"/>
      <c r="C32" s="430"/>
      <c r="D32" s="431"/>
      <c r="E32" s="432"/>
      <c r="F32" s="432"/>
      <c r="G32" s="432"/>
      <c r="H32" s="432"/>
      <c r="I32" s="432"/>
      <c r="J32" s="432"/>
      <c r="K32" s="465">
        <f t="shared" si="0"/>
        <v>0</v>
      </c>
      <c r="L32" s="433"/>
      <c r="M32" s="433"/>
      <c r="N32" s="434"/>
      <c r="O32" s="383" t="str">
        <f t="shared" si="1"/>
        <v/>
      </c>
      <c r="P32" s="434"/>
      <c r="Q32" s="434"/>
      <c r="R32" s="434"/>
      <c r="S32" s="433"/>
      <c r="T32" s="434"/>
      <c r="U32" s="384" t="str">
        <f t="shared" si="4"/>
        <v/>
      </c>
      <c r="V32" s="384" t="str">
        <f t="shared" si="5"/>
        <v/>
      </c>
      <c r="W32" s="384" t="str">
        <f t="shared" si="6"/>
        <v/>
      </c>
      <c r="X32" s="384" t="str">
        <f t="shared" si="7"/>
        <v/>
      </c>
      <c r="Y32" s="384" t="str">
        <f t="shared" si="8"/>
        <v/>
      </c>
      <c r="Z32" s="384" t="str">
        <f t="shared" si="9"/>
        <v/>
      </c>
      <c r="AA32" s="384">
        <f t="shared" si="3"/>
        <v>0</v>
      </c>
      <c r="AB32" s="385" t="b">
        <f t="shared" si="10"/>
        <v>1</v>
      </c>
      <c r="AC32" s="384" t="str">
        <f>IF($N32="","",IF($C$7="Northern Ireland",INDEX('Fixed inputs'!$H$18:$H$58,MATCH($N32,'Fixed inputs'!$C$18:$C$58,0)),INDEX('Fixed inputs'!$I$18:$I$58,MATCH($N32,'Fixed inputs'!$C$18:$C$58,0))))</f>
        <v/>
      </c>
      <c r="AD32" s="384" t="str">
        <f>IF($C32="","",INDEX('Fixed inputs'!$C$8:$E$10,MATCH($C32,'Fixed inputs'!$B$8:$B$10,0),MATCH(IF($C$7="Northern Ireland","GBP","EUR"),'Fixed inputs'!$C$7:$E$7,0)))</f>
        <v/>
      </c>
      <c r="AE32" s="386"/>
      <c r="AF32" s="386"/>
      <c r="AG32" s="386"/>
      <c r="AH32" s="386"/>
      <c r="AI32" s="386"/>
      <c r="AJ32" s="387">
        <f t="shared" si="11"/>
        <v>0</v>
      </c>
      <c r="AK32" s="386"/>
      <c r="AL32" s="387">
        <f t="shared" si="12"/>
        <v>0</v>
      </c>
      <c r="AM32" s="386"/>
      <c r="AN32" s="387">
        <f t="shared" si="13"/>
        <v>0</v>
      </c>
      <c r="AO32" s="386"/>
      <c r="AP32" s="387">
        <f t="shared" si="14"/>
        <v>0</v>
      </c>
      <c r="AQ32" s="386"/>
      <c r="AR32" s="387">
        <f t="shared" si="15"/>
        <v>0</v>
      </c>
      <c r="AS32" s="386"/>
      <c r="AT32" s="387">
        <f t="shared" si="16"/>
        <v>0</v>
      </c>
    </row>
    <row r="33" spans="2:46" ht="15.75">
      <c r="B33" s="430"/>
      <c r="C33" s="430"/>
      <c r="D33" s="431"/>
      <c r="E33" s="432"/>
      <c r="F33" s="432"/>
      <c r="G33" s="432"/>
      <c r="H33" s="432"/>
      <c r="I33" s="432"/>
      <c r="J33" s="432"/>
      <c r="K33" s="465">
        <f t="shared" si="0"/>
        <v>0</v>
      </c>
      <c r="L33" s="433"/>
      <c r="M33" s="433"/>
      <c r="N33" s="434"/>
      <c r="O33" s="383" t="str">
        <f t="shared" si="1"/>
        <v/>
      </c>
      <c r="P33" s="434"/>
      <c r="Q33" s="434"/>
      <c r="R33" s="434"/>
      <c r="S33" s="433"/>
      <c r="T33" s="434"/>
      <c r="U33" s="384" t="str">
        <f t="shared" si="4"/>
        <v/>
      </c>
      <c r="V33" s="384" t="str">
        <f t="shared" si="5"/>
        <v/>
      </c>
      <c r="W33" s="384" t="str">
        <f t="shared" si="6"/>
        <v/>
      </c>
      <c r="X33" s="384" t="str">
        <f t="shared" si="7"/>
        <v/>
      </c>
      <c r="Y33" s="384" t="str">
        <f t="shared" si="8"/>
        <v/>
      </c>
      <c r="Z33" s="384" t="str">
        <f t="shared" si="9"/>
        <v/>
      </c>
      <c r="AA33" s="384">
        <f t="shared" si="3"/>
        <v>0</v>
      </c>
      <c r="AB33" s="385" t="b">
        <f t="shared" si="10"/>
        <v>1</v>
      </c>
      <c r="AC33" s="384" t="str">
        <f>IF($N33="","",IF($C$7="Northern Ireland",INDEX('Fixed inputs'!$H$18:$H$58,MATCH($N33,'Fixed inputs'!$C$18:$C$58,0)),INDEX('Fixed inputs'!$I$18:$I$58,MATCH($N33,'Fixed inputs'!$C$18:$C$58,0))))</f>
        <v/>
      </c>
      <c r="AD33" s="384" t="str">
        <f>IF($C33="","",INDEX('Fixed inputs'!$C$8:$E$10,MATCH($C33,'Fixed inputs'!$B$8:$B$10,0),MATCH(IF($C$7="Northern Ireland","GBP","EUR"),'Fixed inputs'!$C$7:$E$7,0)))</f>
        <v/>
      </c>
      <c r="AE33" s="386"/>
      <c r="AF33" s="386"/>
      <c r="AG33" s="386"/>
      <c r="AH33" s="386"/>
      <c r="AI33" s="386"/>
      <c r="AJ33" s="387">
        <f t="shared" si="11"/>
        <v>0</v>
      </c>
      <c r="AK33" s="386"/>
      <c r="AL33" s="387">
        <f t="shared" si="12"/>
        <v>0</v>
      </c>
      <c r="AM33" s="386"/>
      <c r="AN33" s="387">
        <f t="shared" si="13"/>
        <v>0</v>
      </c>
      <c r="AO33" s="386"/>
      <c r="AP33" s="387">
        <f t="shared" si="14"/>
        <v>0</v>
      </c>
      <c r="AQ33" s="386"/>
      <c r="AR33" s="387">
        <f t="shared" si="15"/>
        <v>0</v>
      </c>
      <c r="AS33" s="386"/>
      <c r="AT33" s="387">
        <f t="shared" si="16"/>
        <v>0</v>
      </c>
    </row>
    <row r="34" spans="2:46" ht="15.75">
      <c r="B34" s="430"/>
      <c r="C34" s="430"/>
      <c r="D34" s="431"/>
      <c r="E34" s="432"/>
      <c r="F34" s="432"/>
      <c r="G34" s="432"/>
      <c r="H34" s="432"/>
      <c r="I34" s="432"/>
      <c r="J34" s="432"/>
      <c r="K34" s="465">
        <f t="shared" si="0"/>
        <v>0</v>
      </c>
      <c r="L34" s="433"/>
      <c r="M34" s="433"/>
      <c r="N34" s="434"/>
      <c r="O34" s="383" t="str">
        <f t="shared" si="1"/>
        <v/>
      </c>
      <c r="P34" s="434"/>
      <c r="Q34" s="434"/>
      <c r="R34" s="434"/>
      <c r="S34" s="433"/>
      <c r="T34" s="434"/>
      <c r="U34" s="384" t="str">
        <f t="shared" si="4"/>
        <v/>
      </c>
      <c r="V34" s="384" t="str">
        <f t="shared" si="5"/>
        <v/>
      </c>
      <c r="W34" s="384" t="str">
        <f t="shared" si="6"/>
        <v/>
      </c>
      <c r="X34" s="384" t="str">
        <f t="shared" si="7"/>
        <v/>
      </c>
      <c r="Y34" s="384" t="str">
        <f t="shared" si="8"/>
        <v/>
      </c>
      <c r="Z34" s="384" t="str">
        <f t="shared" si="9"/>
        <v/>
      </c>
      <c r="AA34" s="384">
        <f t="shared" si="3"/>
        <v>0</v>
      </c>
      <c r="AB34" s="385" t="b">
        <f t="shared" si="10"/>
        <v>1</v>
      </c>
      <c r="AC34" s="384" t="str">
        <f>IF($N34="","",IF($C$7="Northern Ireland",INDEX('Fixed inputs'!$H$18:$H$58,MATCH($N34,'Fixed inputs'!$C$18:$C$58,0)),INDEX('Fixed inputs'!$I$18:$I$58,MATCH($N34,'Fixed inputs'!$C$18:$C$58,0))))</f>
        <v/>
      </c>
      <c r="AD34" s="384" t="str">
        <f>IF($C34="","",INDEX('Fixed inputs'!$C$8:$E$10,MATCH($C34,'Fixed inputs'!$B$8:$B$10,0),MATCH(IF($C$7="Northern Ireland","GBP","EUR"),'Fixed inputs'!$C$7:$E$7,0)))</f>
        <v/>
      </c>
      <c r="AE34" s="386"/>
      <c r="AF34" s="386"/>
      <c r="AG34" s="386"/>
      <c r="AH34" s="386"/>
      <c r="AI34" s="386"/>
      <c r="AJ34" s="387">
        <f t="shared" si="11"/>
        <v>0</v>
      </c>
      <c r="AK34" s="386"/>
      <c r="AL34" s="387">
        <f t="shared" si="12"/>
        <v>0</v>
      </c>
      <c r="AM34" s="386"/>
      <c r="AN34" s="387">
        <f t="shared" si="13"/>
        <v>0</v>
      </c>
      <c r="AO34" s="386"/>
      <c r="AP34" s="387">
        <f t="shared" si="14"/>
        <v>0</v>
      </c>
      <c r="AQ34" s="386"/>
      <c r="AR34" s="387">
        <f t="shared" si="15"/>
        <v>0</v>
      </c>
      <c r="AS34" s="386"/>
      <c r="AT34" s="387">
        <f t="shared" si="16"/>
        <v>0</v>
      </c>
    </row>
    <row r="35" spans="2:46" ht="15.75">
      <c r="B35" s="430"/>
      <c r="C35" s="430"/>
      <c r="D35" s="431"/>
      <c r="E35" s="432"/>
      <c r="F35" s="432"/>
      <c r="G35" s="432"/>
      <c r="H35" s="432"/>
      <c r="I35" s="432"/>
      <c r="J35" s="432"/>
      <c r="K35" s="465">
        <f t="shared" si="0"/>
        <v>0</v>
      </c>
      <c r="L35" s="433"/>
      <c r="M35" s="433"/>
      <c r="N35" s="434"/>
      <c r="O35" s="383" t="str">
        <f t="shared" si="1"/>
        <v/>
      </c>
      <c r="P35" s="434"/>
      <c r="Q35" s="434"/>
      <c r="R35" s="434"/>
      <c r="S35" s="433"/>
      <c r="T35" s="434"/>
      <c r="U35" s="384" t="str">
        <f t="shared" si="4"/>
        <v/>
      </c>
      <c r="V35" s="384" t="str">
        <f t="shared" si="5"/>
        <v/>
      </c>
      <c r="W35" s="384" t="str">
        <f t="shared" si="6"/>
        <v/>
      </c>
      <c r="X35" s="384" t="str">
        <f t="shared" si="7"/>
        <v/>
      </c>
      <c r="Y35" s="384" t="str">
        <f t="shared" si="8"/>
        <v/>
      </c>
      <c r="Z35" s="384" t="str">
        <f t="shared" si="9"/>
        <v/>
      </c>
      <c r="AA35" s="384">
        <f t="shared" si="3"/>
        <v>0</v>
      </c>
      <c r="AB35" s="385" t="b">
        <f t="shared" si="10"/>
        <v>1</v>
      </c>
      <c r="AC35" s="384" t="str">
        <f>IF($N35="","",IF($C$7="Northern Ireland",INDEX('Fixed inputs'!$H$18:$H$58,MATCH($N35,'Fixed inputs'!$C$18:$C$58,0)),INDEX('Fixed inputs'!$I$18:$I$58,MATCH($N35,'Fixed inputs'!$C$18:$C$58,0))))</f>
        <v/>
      </c>
      <c r="AD35" s="384" t="str">
        <f>IF($C35="","",INDEX('Fixed inputs'!$C$8:$E$10,MATCH($C35,'Fixed inputs'!$B$8:$B$10,0),MATCH(IF($C$7="Northern Ireland","GBP","EUR"),'Fixed inputs'!$C$7:$E$7,0)))</f>
        <v/>
      </c>
      <c r="AE35" s="386"/>
      <c r="AF35" s="386"/>
      <c r="AG35" s="386"/>
      <c r="AH35" s="386"/>
      <c r="AI35" s="386"/>
      <c r="AJ35" s="387">
        <f t="shared" si="11"/>
        <v>0</v>
      </c>
      <c r="AK35" s="386"/>
      <c r="AL35" s="387">
        <f t="shared" si="12"/>
        <v>0</v>
      </c>
      <c r="AM35" s="386"/>
      <c r="AN35" s="387">
        <f t="shared" si="13"/>
        <v>0</v>
      </c>
      <c r="AO35" s="386"/>
      <c r="AP35" s="387">
        <f t="shared" si="14"/>
        <v>0</v>
      </c>
      <c r="AQ35" s="386"/>
      <c r="AR35" s="387">
        <f t="shared" si="15"/>
        <v>0</v>
      </c>
      <c r="AS35" s="386"/>
      <c r="AT35" s="387">
        <f t="shared" si="16"/>
        <v>0</v>
      </c>
    </row>
    <row r="36" spans="2:46" ht="15.75">
      <c r="B36" s="430"/>
      <c r="C36" s="430"/>
      <c r="D36" s="431"/>
      <c r="E36" s="432"/>
      <c r="F36" s="432"/>
      <c r="G36" s="432"/>
      <c r="H36" s="432"/>
      <c r="I36" s="432"/>
      <c r="J36" s="432"/>
      <c r="K36" s="465">
        <f t="shared" si="0"/>
        <v>0</v>
      </c>
      <c r="L36" s="433"/>
      <c r="M36" s="433"/>
      <c r="N36" s="434"/>
      <c r="O36" s="383" t="str">
        <f t="shared" si="1"/>
        <v/>
      </c>
      <c r="P36" s="434"/>
      <c r="Q36" s="434"/>
      <c r="R36" s="434"/>
      <c r="S36" s="433"/>
      <c r="T36" s="434"/>
      <c r="U36" s="384" t="str">
        <f t="shared" si="4"/>
        <v/>
      </c>
      <c r="V36" s="384" t="str">
        <f t="shared" si="5"/>
        <v/>
      </c>
      <c r="W36" s="384" t="str">
        <f t="shared" si="6"/>
        <v/>
      </c>
      <c r="X36" s="384" t="str">
        <f t="shared" si="7"/>
        <v/>
      </c>
      <c r="Y36" s="384" t="str">
        <f t="shared" si="8"/>
        <v/>
      </c>
      <c r="Z36" s="384" t="str">
        <f t="shared" si="9"/>
        <v/>
      </c>
      <c r="AA36" s="384">
        <f t="shared" si="3"/>
        <v>0</v>
      </c>
      <c r="AB36" s="385" t="b">
        <f t="shared" si="10"/>
        <v>1</v>
      </c>
      <c r="AC36" s="384" t="str">
        <f>IF($N36="","",IF($C$7="Northern Ireland",INDEX('Fixed inputs'!$H$18:$H$58,MATCH($N36,'Fixed inputs'!$C$18:$C$58,0)),INDEX('Fixed inputs'!$I$18:$I$58,MATCH($N36,'Fixed inputs'!$C$18:$C$58,0))))</f>
        <v/>
      </c>
      <c r="AD36" s="384" t="str">
        <f>IF($C36="","",INDEX('Fixed inputs'!$C$8:$E$10,MATCH($C36,'Fixed inputs'!$B$8:$B$10,0),MATCH(IF($C$7="Northern Ireland","GBP","EUR"),'Fixed inputs'!$C$7:$E$7,0)))</f>
        <v/>
      </c>
      <c r="AE36" s="386"/>
      <c r="AF36" s="386"/>
      <c r="AG36" s="386"/>
      <c r="AH36" s="386"/>
      <c r="AI36" s="386"/>
      <c r="AJ36" s="387">
        <f t="shared" si="11"/>
        <v>0</v>
      </c>
      <c r="AK36" s="386"/>
      <c r="AL36" s="387">
        <f t="shared" si="12"/>
        <v>0</v>
      </c>
      <c r="AM36" s="386"/>
      <c r="AN36" s="387">
        <f t="shared" si="13"/>
        <v>0</v>
      </c>
      <c r="AO36" s="386"/>
      <c r="AP36" s="387">
        <f t="shared" si="14"/>
        <v>0</v>
      </c>
      <c r="AQ36" s="386"/>
      <c r="AR36" s="387">
        <f t="shared" si="15"/>
        <v>0</v>
      </c>
      <c r="AS36" s="386"/>
      <c r="AT36" s="387">
        <f t="shared" si="16"/>
        <v>0</v>
      </c>
    </row>
    <row r="37" spans="2:46" ht="15.75">
      <c r="B37" s="430"/>
      <c r="C37" s="430"/>
      <c r="D37" s="431"/>
      <c r="E37" s="432"/>
      <c r="F37" s="432"/>
      <c r="G37" s="432"/>
      <c r="H37" s="432"/>
      <c r="I37" s="432"/>
      <c r="J37" s="432"/>
      <c r="K37" s="465">
        <f t="shared" si="0"/>
        <v>0</v>
      </c>
      <c r="L37" s="433"/>
      <c r="M37" s="433"/>
      <c r="N37" s="434"/>
      <c r="O37" s="383" t="str">
        <f t="shared" si="1"/>
        <v/>
      </c>
      <c r="P37" s="434"/>
      <c r="Q37" s="434"/>
      <c r="R37" s="434"/>
      <c r="S37" s="433"/>
      <c r="T37" s="434"/>
      <c r="U37" s="384" t="str">
        <f t="shared" si="4"/>
        <v/>
      </c>
      <c r="V37" s="384" t="str">
        <f t="shared" si="5"/>
        <v/>
      </c>
      <c r="W37" s="384" t="str">
        <f t="shared" si="6"/>
        <v/>
      </c>
      <c r="X37" s="384" t="str">
        <f t="shared" si="7"/>
        <v/>
      </c>
      <c r="Y37" s="384" t="str">
        <f t="shared" si="8"/>
        <v/>
      </c>
      <c r="Z37" s="384" t="str">
        <f t="shared" si="9"/>
        <v/>
      </c>
      <c r="AA37" s="384">
        <f t="shared" si="3"/>
        <v>0</v>
      </c>
      <c r="AB37" s="385" t="b">
        <f t="shared" si="10"/>
        <v>1</v>
      </c>
      <c r="AC37" s="384" t="str">
        <f>IF($N37="","",IF($C$7="Northern Ireland",INDEX('Fixed inputs'!$H$18:$H$58,MATCH($N37,'Fixed inputs'!$C$18:$C$58,0)),INDEX('Fixed inputs'!$I$18:$I$58,MATCH($N37,'Fixed inputs'!$C$18:$C$58,0))))</f>
        <v/>
      </c>
      <c r="AD37" s="384" t="str">
        <f>IF($C37="","",INDEX('Fixed inputs'!$C$8:$E$10,MATCH($C37,'Fixed inputs'!$B$8:$B$10,0),MATCH(IF($C$7="Northern Ireland","GBP","EUR"),'Fixed inputs'!$C$7:$E$7,0)))</f>
        <v/>
      </c>
      <c r="AE37" s="386"/>
      <c r="AF37" s="386"/>
      <c r="AG37" s="386"/>
      <c r="AH37" s="386"/>
      <c r="AI37" s="386"/>
      <c r="AJ37" s="387">
        <f t="shared" si="11"/>
        <v>0</v>
      </c>
      <c r="AK37" s="386"/>
      <c r="AL37" s="387">
        <f t="shared" si="12"/>
        <v>0</v>
      </c>
      <c r="AM37" s="386"/>
      <c r="AN37" s="387">
        <f t="shared" si="13"/>
        <v>0</v>
      </c>
      <c r="AO37" s="386"/>
      <c r="AP37" s="387">
        <f t="shared" si="14"/>
        <v>0</v>
      </c>
      <c r="AQ37" s="386"/>
      <c r="AR37" s="387">
        <f t="shared" si="15"/>
        <v>0</v>
      </c>
      <c r="AS37" s="386"/>
      <c r="AT37" s="387">
        <f t="shared" si="16"/>
        <v>0</v>
      </c>
    </row>
    <row r="38" spans="2:46" ht="15.75">
      <c r="B38" s="430"/>
      <c r="C38" s="430"/>
      <c r="D38" s="431"/>
      <c r="E38" s="432"/>
      <c r="F38" s="432"/>
      <c r="G38" s="432"/>
      <c r="H38" s="432"/>
      <c r="I38" s="432"/>
      <c r="J38" s="432"/>
      <c r="K38" s="465">
        <f t="shared" si="0"/>
        <v>0</v>
      </c>
      <c r="L38" s="433"/>
      <c r="M38" s="433"/>
      <c r="N38" s="434"/>
      <c r="O38" s="383" t="str">
        <f t="shared" si="1"/>
        <v/>
      </c>
      <c r="P38" s="434"/>
      <c r="Q38" s="434"/>
      <c r="R38" s="434"/>
      <c r="S38" s="433"/>
      <c r="T38" s="434"/>
      <c r="U38" s="384" t="str">
        <f t="shared" si="4"/>
        <v/>
      </c>
      <c r="V38" s="384" t="str">
        <f t="shared" si="5"/>
        <v/>
      </c>
      <c r="W38" s="384" t="str">
        <f t="shared" si="6"/>
        <v/>
      </c>
      <c r="X38" s="384" t="str">
        <f t="shared" si="7"/>
        <v/>
      </c>
      <c r="Y38" s="384" t="str">
        <f t="shared" si="8"/>
        <v/>
      </c>
      <c r="Z38" s="384" t="str">
        <f t="shared" si="9"/>
        <v/>
      </c>
      <c r="AA38" s="384">
        <f t="shared" si="3"/>
        <v>0</v>
      </c>
      <c r="AB38" s="385" t="b">
        <f t="shared" si="10"/>
        <v>1</v>
      </c>
      <c r="AC38" s="384" t="str">
        <f>IF($N38="","",IF($C$7="Northern Ireland",INDEX('Fixed inputs'!$H$18:$H$58,MATCH($N38,'Fixed inputs'!$C$18:$C$58,0)),INDEX('Fixed inputs'!$I$18:$I$58,MATCH($N38,'Fixed inputs'!$C$18:$C$58,0))))</f>
        <v/>
      </c>
      <c r="AD38" s="384" t="str">
        <f>IF($C38="","",INDEX('Fixed inputs'!$C$8:$E$10,MATCH($C38,'Fixed inputs'!$B$8:$B$10,0),MATCH(IF($C$7="Northern Ireland","GBP","EUR"),'Fixed inputs'!$C$7:$E$7,0)))</f>
        <v/>
      </c>
      <c r="AE38" s="386"/>
      <c r="AF38" s="386"/>
      <c r="AG38" s="386"/>
      <c r="AH38" s="386"/>
      <c r="AI38" s="386"/>
      <c r="AJ38" s="387">
        <f t="shared" si="11"/>
        <v>0</v>
      </c>
      <c r="AK38" s="386"/>
      <c r="AL38" s="387">
        <f t="shared" si="12"/>
        <v>0</v>
      </c>
      <c r="AM38" s="386"/>
      <c r="AN38" s="387">
        <f t="shared" si="13"/>
        <v>0</v>
      </c>
      <c r="AO38" s="386"/>
      <c r="AP38" s="387">
        <f t="shared" si="14"/>
        <v>0</v>
      </c>
      <c r="AQ38" s="386"/>
      <c r="AR38" s="387">
        <f t="shared" si="15"/>
        <v>0</v>
      </c>
      <c r="AS38" s="386"/>
      <c r="AT38" s="387">
        <f t="shared" si="16"/>
        <v>0</v>
      </c>
    </row>
    <row r="39" spans="2:46" ht="15.75">
      <c r="B39" s="430"/>
      <c r="C39" s="430"/>
      <c r="D39" s="431"/>
      <c r="E39" s="432"/>
      <c r="F39" s="432"/>
      <c r="G39" s="432"/>
      <c r="H39" s="432"/>
      <c r="I39" s="432"/>
      <c r="J39" s="432"/>
      <c r="K39" s="465">
        <f t="shared" si="0"/>
        <v>0</v>
      </c>
      <c r="L39" s="433"/>
      <c r="M39" s="433"/>
      <c r="N39" s="434"/>
      <c r="O39" s="383" t="str">
        <f t="shared" si="1"/>
        <v/>
      </c>
      <c r="P39" s="434"/>
      <c r="Q39" s="434"/>
      <c r="R39" s="434"/>
      <c r="S39" s="433"/>
      <c r="T39" s="434"/>
      <c r="U39" s="384" t="str">
        <f t="shared" si="4"/>
        <v/>
      </c>
      <c r="V39" s="384" t="str">
        <f t="shared" si="5"/>
        <v/>
      </c>
      <c r="W39" s="384" t="str">
        <f t="shared" si="6"/>
        <v/>
      </c>
      <c r="X39" s="384" t="str">
        <f t="shared" si="7"/>
        <v/>
      </c>
      <c r="Y39" s="384" t="str">
        <f t="shared" si="8"/>
        <v/>
      </c>
      <c r="Z39" s="384" t="str">
        <f t="shared" si="9"/>
        <v/>
      </c>
      <c r="AA39" s="384">
        <f t="shared" si="3"/>
        <v>0</v>
      </c>
      <c r="AB39" s="385" t="b">
        <f t="shared" si="10"/>
        <v>1</v>
      </c>
      <c r="AC39" s="384" t="str">
        <f>IF($N39="","",IF($C$7="Northern Ireland",INDEX('Fixed inputs'!$H$18:$H$58,MATCH($N39,'Fixed inputs'!$C$18:$C$58,0)),INDEX('Fixed inputs'!$I$18:$I$58,MATCH($N39,'Fixed inputs'!$C$18:$C$58,0))))</f>
        <v/>
      </c>
      <c r="AD39" s="384" t="str">
        <f>IF($C39="","",INDEX('Fixed inputs'!$C$8:$E$10,MATCH($C39,'Fixed inputs'!$B$8:$B$10,0),MATCH(IF($C$7="Northern Ireland","GBP","EUR"),'Fixed inputs'!$C$7:$E$7,0)))</f>
        <v/>
      </c>
      <c r="AE39" s="386"/>
      <c r="AF39" s="386"/>
      <c r="AG39" s="386"/>
      <c r="AH39" s="386"/>
      <c r="AI39" s="386"/>
      <c r="AJ39" s="387">
        <f t="shared" si="11"/>
        <v>0</v>
      </c>
      <c r="AK39" s="386"/>
      <c r="AL39" s="387">
        <f t="shared" si="12"/>
        <v>0</v>
      </c>
      <c r="AM39" s="386"/>
      <c r="AN39" s="387">
        <f t="shared" si="13"/>
        <v>0</v>
      </c>
      <c r="AO39" s="386"/>
      <c r="AP39" s="387">
        <f t="shared" si="14"/>
        <v>0</v>
      </c>
      <c r="AQ39" s="386"/>
      <c r="AR39" s="387">
        <f t="shared" si="15"/>
        <v>0</v>
      </c>
      <c r="AS39" s="386"/>
      <c r="AT39" s="387">
        <f t="shared" si="16"/>
        <v>0</v>
      </c>
    </row>
    <row r="40" spans="2:46" ht="15.75">
      <c r="B40" s="430"/>
      <c r="C40" s="430"/>
      <c r="D40" s="431"/>
      <c r="E40" s="432"/>
      <c r="F40" s="432"/>
      <c r="G40" s="432"/>
      <c r="H40" s="432"/>
      <c r="I40" s="432"/>
      <c r="J40" s="432"/>
      <c r="K40" s="465">
        <f t="shared" si="0"/>
        <v>0</v>
      </c>
      <c r="L40" s="433"/>
      <c r="M40" s="433"/>
      <c r="N40" s="434"/>
      <c r="O40" s="383" t="str">
        <f t="shared" si="1"/>
        <v/>
      </c>
      <c r="P40" s="434"/>
      <c r="Q40" s="434"/>
      <c r="R40" s="434"/>
      <c r="S40" s="433"/>
      <c r="T40" s="434"/>
      <c r="U40" s="384" t="str">
        <f t="shared" si="4"/>
        <v/>
      </c>
      <c r="V40" s="384" t="str">
        <f t="shared" si="5"/>
        <v/>
      </c>
      <c r="W40" s="384" t="str">
        <f t="shared" si="6"/>
        <v/>
      </c>
      <c r="X40" s="384" t="str">
        <f t="shared" si="7"/>
        <v/>
      </c>
      <c r="Y40" s="384" t="str">
        <f t="shared" si="8"/>
        <v/>
      </c>
      <c r="Z40" s="384" t="str">
        <f t="shared" si="9"/>
        <v/>
      </c>
      <c r="AA40" s="384">
        <f t="shared" si="3"/>
        <v>0</v>
      </c>
      <c r="AB40" s="385" t="b">
        <f t="shared" si="10"/>
        <v>1</v>
      </c>
      <c r="AC40" s="384" t="str">
        <f>IF($N40="","",IF($C$7="Northern Ireland",INDEX('Fixed inputs'!$H$18:$H$58,MATCH($N40,'Fixed inputs'!$C$18:$C$58,0)),INDEX('Fixed inputs'!$I$18:$I$58,MATCH($N40,'Fixed inputs'!$C$18:$C$58,0))))</f>
        <v/>
      </c>
      <c r="AD40" s="384" t="str">
        <f>IF($C40="","",INDEX('Fixed inputs'!$C$8:$E$10,MATCH($C40,'Fixed inputs'!$B$8:$B$10,0),MATCH(IF($C$7="Northern Ireland","GBP","EUR"),'Fixed inputs'!$C$7:$E$7,0)))</f>
        <v/>
      </c>
      <c r="AE40" s="386"/>
      <c r="AF40" s="386"/>
      <c r="AG40" s="386"/>
      <c r="AH40" s="386"/>
      <c r="AI40" s="386"/>
      <c r="AJ40" s="387">
        <f t="shared" si="11"/>
        <v>0</v>
      </c>
      <c r="AK40" s="386"/>
      <c r="AL40" s="387">
        <f t="shared" si="12"/>
        <v>0</v>
      </c>
      <c r="AM40" s="386"/>
      <c r="AN40" s="387">
        <f t="shared" si="13"/>
        <v>0</v>
      </c>
      <c r="AO40" s="386"/>
      <c r="AP40" s="387">
        <f t="shared" si="14"/>
        <v>0</v>
      </c>
      <c r="AQ40" s="386"/>
      <c r="AR40" s="387">
        <f t="shared" si="15"/>
        <v>0</v>
      </c>
      <c r="AS40" s="386"/>
      <c r="AT40" s="387">
        <f t="shared" si="16"/>
        <v>0</v>
      </c>
    </row>
    <row r="41" spans="2:46" ht="15.75">
      <c r="B41" s="430"/>
      <c r="C41" s="430"/>
      <c r="D41" s="431"/>
      <c r="E41" s="432"/>
      <c r="F41" s="432"/>
      <c r="G41" s="432"/>
      <c r="H41" s="432"/>
      <c r="I41" s="432"/>
      <c r="J41" s="432"/>
      <c r="K41" s="465">
        <f t="shared" si="0"/>
        <v>0</v>
      </c>
      <c r="L41" s="433"/>
      <c r="M41" s="433"/>
      <c r="N41" s="434"/>
      <c r="O41" s="383" t="str">
        <f t="shared" si="1"/>
        <v/>
      </c>
      <c r="P41" s="434"/>
      <c r="Q41" s="434"/>
      <c r="R41" s="434"/>
      <c r="S41" s="433"/>
      <c r="T41" s="434"/>
      <c r="U41" s="384" t="str">
        <f t="shared" si="4"/>
        <v/>
      </c>
      <c r="V41" s="384" t="str">
        <f t="shared" si="5"/>
        <v/>
      </c>
      <c r="W41" s="384" t="str">
        <f t="shared" si="6"/>
        <v/>
      </c>
      <c r="X41" s="384" t="str">
        <f t="shared" si="7"/>
        <v/>
      </c>
      <c r="Y41" s="384" t="str">
        <f t="shared" si="8"/>
        <v/>
      </c>
      <c r="Z41" s="384" t="str">
        <f t="shared" si="9"/>
        <v/>
      </c>
      <c r="AA41" s="384">
        <f t="shared" si="3"/>
        <v>0</v>
      </c>
      <c r="AB41" s="385" t="b">
        <f t="shared" si="10"/>
        <v>1</v>
      </c>
      <c r="AC41" s="384" t="str">
        <f>IF($N41="","",IF($C$7="Northern Ireland",INDEX('Fixed inputs'!$H$18:$H$58,MATCH($N41,'Fixed inputs'!$C$18:$C$58,0)),INDEX('Fixed inputs'!$I$18:$I$58,MATCH($N41,'Fixed inputs'!$C$18:$C$58,0))))</f>
        <v/>
      </c>
      <c r="AD41" s="384" t="str">
        <f>IF($C41="","",INDEX('Fixed inputs'!$C$8:$E$10,MATCH($C41,'Fixed inputs'!$B$8:$B$10,0),MATCH(IF($C$7="Northern Ireland","GBP","EUR"),'Fixed inputs'!$C$7:$E$7,0)))</f>
        <v/>
      </c>
      <c r="AE41" s="386"/>
      <c r="AF41" s="386"/>
      <c r="AG41" s="386"/>
      <c r="AH41" s="386"/>
      <c r="AI41" s="386"/>
      <c r="AJ41" s="387">
        <f t="shared" si="11"/>
        <v>0</v>
      </c>
      <c r="AK41" s="386"/>
      <c r="AL41" s="387">
        <f t="shared" si="12"/>
        <v>0</v>
      </c>
      <c r="AM41" s="386"/>
      <c r="AN41" s="387">
        <f t="shared" si="13"/>
        <v>0</v>
      </c>
      <c r="AO41" s="386"/>
      <c r="AP41" s="387">
        <f t="shared" si="14"/>
        <v>0</v>
      </c>
      <c r="AQ41" s="386"/>
      <c r="AR41" s="387">
        <f t="shared" si="15"/>
        <v>0</v>
      </c>
      <c r="AS41" s="386"/>
      <c r="AT41" s="387">
        <f t="shared" si="16"/>
        <v>0</v>
      </c>
    </row>
    <row r="42" spans="2:46" ht="15.75">
      <c r="B42" s="430"/>
      <c r="C42" s="430"/>
      <c r="D42" s="431"/>
      <c r="E42" s="432"/>
      <c r="F42" s="432"/>
      <c r="G42" s="432"/>
      <c r="H42" s="432"/>
      <c r="I42" s="432"/>
      <c r="J42" s="432"/>
      <c r="K42" s="465">
        <f t="shared" si="0"/>
        <v>0</v>
      </c>
      <c r="L42" s="433"/>
      <c r="M42" s="433"/>
      <c r="N42" s="434"/>
      <c r="O42" s="383" t="str">
        <f t="shared" si="1"/>
        <v/>
      </c>
      <c r="P42" s="434"/>
      <c r="Q42" s="434"/>
      <c r="R42" s="434"/>
      <c r="S42" s="433"/>
      <c r="T42" s="434"/>
      <c r="U42" s="384" t="str">
        <f t="shared" si="4"/>
        <v/>
      </c>
      <c r="V42" s="384" t="str">
        <f t="shared" si="5"/>
        <v/>
      </c>
      <c r="W42" s="384" t="str">
        <f t="shared" si="6"/>
        <v/>
      </c>
      <c r="X42" s="384" t="str">
        <f t="shared" si="7"/>
        <v/>
      </c>
      <c r="Y42" s="384" t="str">
        <f t="shared" si="8"/>
        <v/>
      </c>
      <c r="Z42" s="384" t="str">
        <f t="shared" si="9"/>
        <v/>
      </c>
      <c r="AA42" s="384">
        <f t="shared" si="3"/>
        <v>0</v>
      </c>
      <c r="AB42" s="385" t="b">
        <f t="shared" si="10"/>
        <v>1</v>
      </c>
      <c r="AC42" s="384" t="str">
        <f>IF($N42="","",IF($C$7="Northern Ireland",INDEX('Fixed inputs'!$H$18:$H$58,MATCH($N42,'Fixed inputs'!$C$18:$C$58,0)),INDEX('Fixed inputs'!$I$18:$I$58,MATCH($N42,'Fixed inputs'!$C$18:$C$58,0))))</f>
        <v/>
      </c>
      <c r="AD42" s="384" t="str">
        <f>IF($C42="","",INDEX('Fixed inputs'!$C$8:$E$10,MATCH($C42,'Fixed inputs'!$B$8:$B$10,0),MATCH(IF($C$7="Northern Ireland","GBP","EUR"),'Fixed inputs'!$C$7:$E$7,0)))</f>
        <v/>
      </c>
      <c r="AE42" s="386"/>
      <c r="AF42" s="386"/>
      <c r="AG42" s="386"/>
      <c r="AH42" s="386"/>
      <c r="AI42" s="386"/>
      <c r="AJ42" s="387">
        <f t="shared" si="11"/>
        <v>0</v>
      </c>
      <c r="AK42" s="386"/>
      <c r="AL42" s="387">
        <f t="shared" si="12"/>
        <v>0</v>
      </c>
      <c r="AM42" s="386"/>
      <c r="AN42" s="387">
        <f t="shared" si="13"/>
        <v>0</v>
      </c>
      <c r="AO42" s="386"/>
      <c r="AP42" s="387">
        <f t="shared" si="14"/>
        <v>0</v>
      </c>
      <c r="AQ42" s="386"/>
      <c r="AR42" s="387">
        <f t="shared" si="15"/>
        <v>0</v>
      </c>
      <c r="AS42" s="386"/>
      <c r="AT42" s="387">
        <f t="shared" si="16"/>
        <v>0</v>
      </c>
    </row>
    <row r="43" spans="2:46" ht="15.75">
      <c r="B43" s="430"/>
      <c r="C43" s="430"/>
      <c r="D43" s="431"/>
      <c r="E43" s="432"/>
      <c r="F43" s="432"/>
      <c r="G43" s="432"/>
      <c r="H43" s="432"/>
      <c r="I43" s="432"/>
      <c r="J43" s="432"/>
      <c r="K43" s="465">
        <f t="shared" si="0"/>
        <v>0</v>
      </c>
      <c r="L43" s="433"/>
      <c r="M43" s="433"/>
      <c r="N43" s="434"/>
      <c r="O43" s="383" t="str">
        <f t="shared" si="1"/>
        <v/>
      </c>
      <c r="P43" s="434"/>
      <c r="Q43" s="434"/>
      <c r="R43" s="434"/>
      <c r="S43" s="433"/>
      <c r="T43" s="434"/>
      <c r="U43" s="384" t="str">
        <f t="shared" si="4"/>
        <v/>
      </c>
      <c r="V43" s="384" t="str">
        <f t="shared" si="5"/>
        <v/>
      </c>
      <c r="W43" s="384" t="str">
        <f t="shared" si="6"/>
        <v/>
      </c>
      <c r="X43" s="384" t="str">
        <f t="shared" si="7"/>
        <v/>
      </c>
      <c r="Y43" s="384" t="str">
        <f t="shared" si="8"/>
        <v/>
      </c>
      <c r="Z43" s="384" t="str">
        <f t="shared" si="9"/>
        <v/>
      </c>
      <c r="AA43" s="384">
        <f t="shared" si="3"/>
        <v>0</v>
      </c>
      <c r="AB43" s="385" t="b">
        <f t="shared" si="10"/>
        <v>1</v>
      </c>
      <c r="AC43" s="384" t="str">
        <f>IF($N43="","",IF($C$7="Northern Ireland",INDEX('Fixed inputs'!$H$18:$H$58,MATCH($N43,'Fixed inputs'!$C$18:$C$58,0)),INDEX('Fixed inputs'!$I$18:$I$58,MATCH($N43,'Fixed inputs'!$C$18:$C$58,0))))</f>
        <v/>
      </c>
      <c r="AD43" s="384" t="str">
        <f>IF($C43="","",INDEX('Fixed inputs'!$C$8:$E$10,MATCH($C43,'Fixed inputs'!$B$8:$B$10,0),MATCH(IF($C$7="Northern Ireland","GBP","EUR"),'Fixed inputs'!$C$7:$E$7,0)))</f>
        <v/>
      </c>
      <c r="AE43" s="386"/>
      <c r="AF43" s="386"/>
      <c r="AG43" s="386"/>
      <c r="AH43" s="386"/>
      <c r="AI43" s="386"/>
      <c r="AJ43" s="387">
        <f t="shared" si="11"/>
        <v>0</v>
      </c>
      <c r="AK43" s="386"/>
      <c r="AL43" s="387">
        <f t="shared" si="12"/>
        <v>0</v>
      </c>
      <c r="AM43" s="386"/>
      <c r="AN43" s="387">
        <f t="shared" si="13"/>
        <v>0</v>
      </c>
      <c r="AO43" s="386"/>
      <c r="AP43" s="387">
        <f t="shared" si="14"/>
        <v>0</v>
      </c>
      <c r="AQ43" s="386"/>
      <c r="AR43" s="387">
        <f t="shared" si="15"/>
        <v>0</v>
      </c>
      <c r="AS43" s="386"/>
      <c r="AT43" s="387">
        <f t="shared" si="16"/>
        <v>0</v>
      </c>
    </row>
    <row r="44" spans="2:46" ht="15.75">
      <c r="B44" s="430"/>
      <c r="C44" s="430"/>
      <c r="D44" s="431"/>
      <c r="E44" s="432"/>
      <c r="F44" s="432"/>
      <c r="G44" s="432"/>
      <c r="H44" s="432"/>
      <c r="I44" s="432"/>
      <c r="J44" s="432"/>
      <c r="K44" s="465">
        <f t="shared" si="0"/>
        <v>0</v>
      </c>
      <c r="L44" s="433"/>
      <c r="M44" s="433"/>
      <c r="N44" s="434"/>
      <c r="O44" s="383" t="str">
        <f t="shared" si="1"/>
        <v/>
      </c>
      <c r="P44" s="434"/>
      <c r="Q44" s="434"/>
      <c r="R44" s="434"/>
      <c r="S44" s="433"/>
      <c r="T44" s="434"/>
      <c r="U44" s="384" t="str">
        <f t="shared" si="4"/>
        <v/>
      </c>
      <c r="V44" s="384" t="str">
        <f t="shared" si="5"/>
        <v/>
      </c>
      <c r="W44" s="384" t="str">
        <f t="shared" si="6"/>
        <v/>
      </c>
      <c r="X44" s="384" t="str">
        <f t="shared" si="7"/>
        <v/>
      </c>
      <c r="Y44" s="384" t="str">
        <f t="shared" si="8"/>
        <v/>
      </c>
      <c r="Z44" s="384" t="str">
        <f t="shared" si="9"/>
        <v/>
      </c>
      <c r="AA44" s="384">
        <f t="shared" si="3"/>
        <v>0</v>
      </c>
      <c r="AB44" s="385" t="b">
        <f t="shared" si="10"/>
        <v>1</v>
      </c>
      <c r="AC44" s="384" t="str">
        <f>IF($N44="","",IF($C$7="Northern Ireland",INDEX('Fixed inputs'!$H$18:$H$58,MATCH($N44,'Fixed inputs'!$C$18:$C$58,0)),INDEX('Fixed inputs'!$I$18:$I$58,MATCH($N44,'Fixed inputs'!$C$18:$C$58,0))))</f>
        <v/>
      </c>
      <c r="AD44" s="384" t="str">
        <f>IF($C44="","",INDEX('Fixed inputs'!$C$8:$E$10,MATCH($C44,'Fixed inputs'!$B$8:$B$10,0),MATCH(IF($C$7="Northern Ireland","GBP","EUR"),'Fixed inputs'!$C$7:$E$7,0)))</f>
        <v/>
      </c>
      <c r="AE44" s="386"/>
      <c r="AF44" s="386"/>
      <c r="AG44" s="386"/>
      <c r="AH44" s="386"/>
      <c r="AI44" s="386"/>
      <c r="AJ44" s="387">
        <f t="shared" si="11"/>
        <v>0</v>
      </c>
      <c r="AK44" s="386"/>
      <c r="AL44" s="387">
        <f t="shared" si="12"/>
        <v>0</v>
      </c>
      <c r="AM44" s="386"/>
      <c r="AN44" s="387">
        <f t="shared" si="13"/>
        <v>0</v>
      </c>
      <c r="AO44" s="386"/>
      <c r="AP44" s="387">
        <f t="shared" si="14"/>
        <v>0</v>
      </c>
      <c r="AQ44" s="386"/>
      <c r="AR44" s="387">
        <f t="shared" si="15"/>
        <v>0</v>
      </c>
      <c r="AS44" s="386"/>
      <c r="AT44" s="387">
        <f t="shared" si="16"/>
        <v>0</v>
      </c>
    </row>
    <row r="45" spans="2:46" ht="15.75">
      <c r="B45" s="430"/>
      <c r="C45" s="430"/>
      <c r="D45" s="431"/>
      <c r="E45" s="432"/>
      <c r="F45" s="432"/>
      <c r="G45" s="432"/>
      <c r="H45" s="432"/>
      <c r="I45" s="432"/>
      <c r="J45" s="432"/>
      <c r="K45" s="465">
        <f t="shared" si="0"/>
        <v>0</v>
      </c>
      <c r="L45" s="433"/>
      <c r="M45" s="433"/>
      <c r="N45" s="434"/>
      <c r="O45" s="383" t="str">
        <f t="shared" si="1"/>
        <v/>
      </c>
      <c r="P45" s="434"/>
      <c r="Q45" s="434"/>
      <c r="R45" s="434"/>
      <c r="S45" s="433"/>
      <c r="T45" s="434"/>
      <c r="U45" s="384" t="str">
        <f t="shared" si="4"/>
        <v/>
      </c>
      <c r="V45" s="384" t="str">
        <f t="shared" si="5"/>
        <v/>
      </c>
      <c r="W45" s="384" t="str">
        <f t="shared" si="6"/>
        <v/>
      </c>
      <c r="X45" s="384" t="str">
        <f t="shared" si="7"/>
        <v/>
      </c>
      <c r="Y45" s="384" t="str">
        <f t="shared" si="8"/>
        <v/>
      </c>
      <c r="Z45" s="384" t="str">
        <f t="shared" si="9"/>
        <v/>
      </c>
      <c r="AA45" s="384">
        <f t="shared" si="3"/>
        <v>0</v>
      </c>
      <c r="AB45" s="385" t="b">
        <f t="shared" si="10"/>
        <v>1</v>
      </c>
      <c r="AC45" s="384" t="str">
        <f>IF($N45="","",IF($C$7="Northern Ireland",INDEX('Fixed inputs'!$H$18:$H$58,MATCH($N45,'Fixed inputs'!$C$18:$C$58,0)),INDEX('Fixed inputs'!$I$18:$I$58,MATCH($N45,'Fixed inputs'!$C$18:$C$58,0))))</f>
        <v/>
      </c>
      <c r="AD45" s="384" t="str">
        <f>IF($C45="","",INDEX('Fixed inputs'!$C$8:$E$10,MATCH($C45,'Fixed inputs'!$B$8:$B$10,0),MATCH(IF($C$7="Northern Ireland","GBP","EUR"),'Fixed inputs'!$C$7:$E$7,0)))</f>
        <v/>
      </c>
      <c r="AE45" s="386"/>
      <c r="AF45" s="386"/>
      <c r="AG45" s="386"/>
      <c r="AH45" s="386"/>
      <c r="AI45" s="386"/>
      <c r="AJ45" s="387">
        <f t="shared" si="11"/>
        <v>0</v>
      </c>
      <c r="AK45" s="386"/>
      <c r="AL45" s="387">
        <f t="shared" si="12"/>
        <v>0</v>
      </c>
      <c r="AM45" s="386"/>
      <c r="AN45" s="387">
        <f t="shared" si="13"/>
        <v>0</v>
      </c>
      <c r="AO45" s="386"/>
      <c r="AP45" s="387">
        <f t="shared" si="14"/>
        <v>0</v>
      </c>
      <c r="AQ45" s="386"/>
      <c r="AR45" s="387">
        <f t="shared" si="15"/>
        <v>0</v>
      </c>
      <c r="AS45" s="386"/>
      <c r="AT45" s="387">
        <f t="shared" si="16"/>
        <v>0</v>
      </c>
    </row>
    <row r="46" spans="2:46" ht="15.75">
      <c r="B46" s="430"/>
      <c r="C46" s="430"/>
      <c r="D46" s="431"/>
      <c r="E46" s="432"/>
      <c r="F46" s="432"/>
      <c r="G46" s="432"/>
      <c r="H46" s="432"/>
      <c r="I46" s="432"/>
      <c r="J46" s="432"/>
      <c r="K46" s="465">
        <f t="shared" si="0"/>
        <v>0</v>
      </c>
      <c r="L46" s="433"/>
      <c r="M46" s="433"/>
      <c r="N46" s="434"/>
      <c r="O46" s="383" t="str">
        <f t="shared" si="1"/>
        <v/>
      </c>
      <c r="P46" s="434"/>
      <c r="Q46" s="434"/>
      <c r="R46" s="434"/>
      <c r="S46" s="433"/>
      <c r="T46" s="434"/>
      <c r="U46" s="384" t="str">
        <f t="shared" si="4"/>
        <v/>
      </c>
      <c r="V46" s="384" t="str">
        <f t="shared" si="5"/>
        <v/>
      </c>
      <c r="W46" s="384" t="str">
        <f t="shared" si="6"/>
        <v/>
      </c>
      <c r="X46" s="384" t="str">
        <f t="shared" si="7"/>
        <v/>
      </c>
      <c r="Y46" s="384" t="str">
        <f t="shared" si="8"/>
        <v/>
      </c>
      <c r="Z46" s="384" t="str">
        <f t="shared" si="9"/>
        <v/>
      </c>
      <c r="AA46" s="384">
        <f t="shared" si="3"/>
        <v>0</v>
      </c>
      <c r="AB46" s="385" t="b">
        <f t="shared" si="10"/>
        <v>1</v>
      </c>
      <c r="AC46" s="384" t="str">
        <f>IF($N46="","",IF($C$7="Northern Ireland",INDEX('Fixed inputs'!$H$18:$H$58,MATCH($N46,'Fixed inputs'!$C$18:$C$58,0)),INDEX('Fixed inputs'!$I$18:$I$58,MATCH($N46,'Fixed inputs'!$C$18:$C$58,0))))</f>
        <v/>
      </c>
      <c r="AD46" s="384" t="str">
        <f>IF($C46="","",INDEX('Fixed inputs'!$C$8:$E$10,MATCH($C46,'Fixed inputs'!$B$8:$B$10,0),MATCH(IF($C$7="Northern Ireland","GBP","EUR"),'Fixed inputs'!$C$7:$E$7,0)))</f>
        <v/>
      </c>
      <c r="AE46" s="386"/>
      <c r="AF46" s="386"/>
      <c r="AG46" s="386"/>
      <c r="AH46" s="386"/>
      <c r="AI46" s="386"/>
      <c r="AJ46" s="387">
        <f t="shared" si="11"/>
        <v>0</v>
      </c>
      <c r="AK46" s="386"/>
      <c r="AL46" s="387">
        <f t="shared" si="12"/>
        <v>0</v>
      </c>
      <c r="AM46" s="386"/>
      <c r="AN46" s="387">
        <f t="shared" si="13"/>
        <v>0</v>
      </c>
      <c r="AO46" s="386"/>
      <c r="AP46" s="387">
        <f t="shared" si="14"/>
        <v>0</v>
      </c>
      <c r="AQ46" s="386"/>
      <c r="AR46" s="387">
        <f t="shared" si="15"/>
        <v>0</v>
      </c>
      <c r="AS46" s="386"/>
      <c r="AT46" s="387">
        <f t="shared" si="16"/>
        <v>0</v>
      </c>
    </row>
    <row r="47" spans="2:46" ht="15.75">
      <c r="B47" s="430"/>
      <c r="C47" s="430"/>
      <c r="D47" s="431"/>
      <c r="E47" s="432"/>
      <c r="F47" s="432"/>
      <c r="G47" s="432"/>
      <c r="H47" s="432"/>
      <c r="I47" s="432"/>
      <c r="J47" s="432"/>
      <c r="K47" s="465">
        <f t="shared" si="0"/>
        <v>0</v>
      </c>
      <c r="L47" s="433"/>
      <c r="M47" s="433"/>
      <c r="N47" s="434"/>
      <c r="O47" s="383" t="str">
        <f t="shared" si="1"/>
        <v/>
      </c>
      <c r="P47" s="434"/>
      <c r="Q47" s="434"/>
      <c r="R47" s="434"/>
      <c r="S47" s="433"/>
      <c r="T47" s="434"/>
      <c r="U47" s="384" t="str">
        <f t="shared" si="4"/>
        <v/>
      </c>
      <c r="V47" s="384" t="str">
        <f t="shared" si="5"/>
        <v/>
      </c>
      <c r="W47" s="384" t="str">
        <f t="shared" si="6"/>
        <v/>
      </c>
      <c r="X47" s="384" t="str">
        <f t="shared" si="7"/>
        <v/>
      </c>
      <c r="Y47" s="384" t="str">
        <f t="shared" si="8"/>
        <v/>
      </c>
      <c r="Z47" s="384" t="str">
        <f t="shared" si="9"/>
        <v/>
      </c>
      <c r="AA47" s="384">
        <f t="shared" si="3"/>
        <v>0</v>
      </c>
      <c r="AB47" s="385" t="b">
        <f t="shared" si="10"/>
        <v>1</v>
      </c>
      <c r="AC47" s="384" t="str">
        <f>IF($N47="","",IF($C$7="Northern Ireland",INDEX('Fixed inputs'!$H$18:$H$58,MATCH($N47,'Fixed inputs'!$C$18:$C$58,0)),INDEX('Fixed inputs'!$I$18:$I$58,MATCH($N47,'Fixed inputs'!$C$18:$C$58,0))))</f>
        <v/>
      </c>
      <c r="AD47" s="384" t="str">
        <f>IF($C47="","",INDEX('Fixed inputs'!$C$8:$E$10,MATCH($C47,'Fixed inputs'!$B$8:$B$10,0),MATCH(IF($C$7="Northern Ireland","GBP","EUR"),'Fixed inputs'!$C$7:$E$7,0)))</f>
        <v/>
      </c>
      <c r="AE47" s="386"/>
      <c r="AF47" s="386"/>
      <c r="AG47" s="386"/>
      <c r="AH47" s="386"/>
      <c r="AI47" s="386"/>
      <c r="AJ47" s="387">
        <f t="shared" si="11"/>
        <v>0</v>
      </c>
      <c r="AK47" s="386"/>
      <c r="AL47" s="387">
        <f t="shared" si="12"/>
        <v>0</v>
      </c>
      <c r="AM47" s="386"/>
      <c r="AN47" s="387">
        <f t="shared" si="13"/>
        <v>0</v>
      </c>
      <c r="AO47" s="386"/>
      <c r="AP47" s="387">
        <f t="shared" si="14"/>
        <v>0</v>
      </c>
      <c r="AQ47" s="386"/>
      <c r="AR47" s="387">
        <f t="shared" si="15"/>
        <v>0</v>
      </c>
      <c r="AS47" s="386"/>
      <c r="AT47" s="387">
        <f t="shared" si="16"/>
        <v>0</v>
      </c>
    </row>
    <row r="48" spans="2:46" ht="15.75">
      <c r="B48" s="430"/>
      <c r="C48" s="430"/>
      <c r="D48" s="431"/>
      <c r="E48" s="432"/>
      <c r="F48" s="432"/>
      <c r="G48" s="432"/>
      <c r="H48" s="432"/>
      <c r="I48" s="432"/>
      <c r="J48" s="432"/>
      <c r="K48" s="465">
        <f t="shared" si="0"/>
        <v>0</v>
      </c>
      <c r="L48" s="433"/>
      <c r="M48" s="433"/>
      <c r="N48" s="434"/>
      <c r="O48" s="383" t="str">
        <f t="shared" si="1"/>
        <v/>
      </c>
      <c r="P48" s="434"/>
      <c r="Q48" s="434"/>
      <c r="R48" s="434"/>
      <c r="S48" s="433"/>
      <c r="T48" s="434"/>
      <c r="U48" s="384" t="str">
        <f t="shared" si="4"/>
        <v/>
      </c>
      <c r="V48" s="384" t="str">
        <f t="shared" si="5"/>
        <v/>
      </c>
      <c r="W48" s="384" t="str">
        <f t="shared" si="6"/>
        <v/>
      </c>
      <c r="X48" s="384" t="str">
        <f t="shared" si="7"/>
        <v/>
      </c>
      <c r="Y48" s="384" t="str">
        <f t="shared" si="8"/>
        <v/>
      </c>
      <c r="Z48" s="384" t="str">
        <f t="shared" si="9"/>
        <v/>
      </c>
      <c r="AA48" s="384">
        <f t="shared" si="3"/>
        <v>0</v>
      </c>
      <c r="AB48" s="385" t="b">
        <f t="shared" si="10"/>
        <v>1</v>
      </c>
      <c r="AC48" s="384" t="str">
        <f>IF($N48="","",IF($C$7="Northern Ireland",INDEX('Fixed inputs'!$H$18:$H$58,MATCH($N48,'Fixed inputs'!$C$18:$C$58,0)),INDEX('Fixed inputs'!$I$18:$I$58,MATCH($N48,'Fixed inputs'!$C$18:$C$58,0))))</f>
        <v/>
      </c>
      <c r="AD48" s="384" t="str">
        <f>IF($C48="","",INDEX('Fixed inputs'!$C$8:$E$10,MATCH($C48,'Fixed inputs'!$B$8:$B$10,0),MATCH(IF($C$7="Northern Ireland","GBP","EUR"),'Fixed inputs'!$C$7:$E$7,0)))</f>
        <v/>
      </c>
      <c r="AE48" s="386"/>
      <c r="AF48" s="386"/>
      <c r="AG48" s="386"/>
      <c r="AH48" s="386"/>
      <c r="AI48" s="386"/>
      <c r="AJ48" s="387">
        <f t="shared" si="11"/>
        <v>0</v>
      </c>
      <c r="AK48" s="386"/>
      <c r="AL48" s="387">
        <f t="shared" si="12"/>
        <v>0</v>
      </c>
      <c r="AM48" s="386"/>
      <c r="AN48" s="387">
        <f t="shared" si="13"/>
        <v>0</v>
      </c>
      <c r="AO48" s="386"/>
      <c r="AP48" s="387">
        <f t="shared" si="14"/>
        <v>0</v>
      </c>
      <c r="AQ48" s="386"/>
      <c r="AR48" s="387">
        <f t="shared" si="15"/>
        <v>0</v>
      </c>
      <c r="AS48" s="386"/>
      <c r="AT48" s="387">
        <f t="shared" si="16"/>
        <v>0</v>
      </c>
    </row>
    <row r="49" spans="2:46" ht="15.75">
      <c r="B49" s="430"/>
      <c r="C49" s="430"/>
      <c r="D49" s="431"/>
      <c r="E49" s="432"/>
      <c r="F49" s="432"/>
      <c r="G49" s="432"/>
      <c r="H49" s="432"/>
      <c r="I49" s="432"/>
      <c r="J49" s="432"/>
      <c r="K49" s="465">
        <f t="shared" si="0"/>
        <v>0</v>
      </c>
      <c r="L49" s="433"/>
      <c r="M49" s="433"/>
      <c r="N49" s="434"/>
      <c r="O49" s="383" t="str">
        <f t="shared" si="1"/>
        <v/>
      </c>
      <c r="P49" s="434"/>
      <c r="Q49" s="434"/>
      <c r="R49" s="434"/>
      <c r="S49" s="433"/>
      <c r="T49" s="434"/>
      <c r="U49" s="384" t="str">
        <f t="shared" si="4"/>
        <v/>
      </c>
      <c r="V49" s="384" t="str">
        <f t="shared" si="5"/>
        <v/>
      </c>
      <c r="W49" s="384" t="str">
        <f t="shared" si="6"/>
        <v/>
      </c>
      <c r="X49" s="384" t="str">
        <f t="shared" si="7"/>
        <v/>
      </c>
      <c r="Y49" s="384" t="str">
        <f t="shared" si="8"/>
        <v/>
      </c>
      <c r="Z49" s="384" t="str">
        <f t="shared" si="9"/>
        <v/>
      </c>
      <c r="AA49" s="384">
        <f t="shared" si="3"/>
        <v>0</v>
      </c>
      <c r="AB49" s="385" t="b">
        <f t="shared" si="10"/>
        <v>1</v>
      </c>
      <c r="AC49" s="384" t="str">
        <f>IF($N49="","",IF($C$7="Northern Ireland",INDEX('Fixed inputs'!$H$18:$H$58,MATCH($N49,'Fixed inputs'!$C$18:$C$58,0)),INDEX('Fixed inputs'!$I$18:$I$58,MATCH($N49,'Fixed inputs'!$C$18:$C$58,0))))</f>
        <v/>
      </c>
      <c r="AD49" s="384" t="str">
        <f>IF($C49="","",INDEX('Fixed inputs'!$C$8:$E$10,MATCH($C49,'Fixed inputs'!$B$8:$B$10,0),MATCH(IF($C$7="Northern Ireland","GBP","EUR"),'Fixed inputs'!$C$7:$E$7,0)))</f>
        <v/>
      </c>
      <c r="AE49" s="386"/>
      <c r="AF49" s="386"/>
      <c r="AG49" s="386"/>
      <c r="AH49" s="386"/>
      <c r="AI49" s="386"/>
      <c r="AJ49" s="387">
        <f t="shared" si="11"/>
        <v>0</v>
      </c>
      <c r="AK49" s="386"/>
      <c r="AL49" s="387">
        <f t="shared" si="12"/>
        <v>0</v>
      </c>
      <c r="AM49" s="386"/>
      <c r="AN49" s="387">
        <f t="shared" si="13"/>
        <v>0</v>
      </c>
      <c r="AO49" s="386"/>
      <c r="AP49" s="387">
        <f t="shared" si="14"/>
        <v>0</v>
      </c>
      <c r="AQ49" s="386"/>
      <c r="AR49" s="387">
        <f t="shared" si="15"/>
        <v>0</v>
      </c>
      <c r="AS49" s="386"/>
      <c r="AT49" s="387">
        <f t="shared" si="16"/>
        <v>0</v>
      </c>
    </row>
    <row r="50" spans="2:46" ht="15.75">
      <c r="B50" s="430"/>
      <c r="C50" s="430"/>
      <c r="D50" s="431"/>
      <c r="E50" s="432"/>
      <c r="F50" s="432"/>
      <c r="G50" s="432"/>
      <c r="H50" s="432"/>
      <c r="I50" s="432"/>
      <c r="J50" s="432"/>
      <c r="K50" s="465">
        <f t="shared" si="0"/>
        <v>0</v>
      </c>
      <c r="L50" s="433"/>
      <c r="M50" s="433"/>
      <c r="N50" s="434"/>
      <c r="O50" s="383" t="str">
        <f t="shared" si="1"/>
        <v/>
      </c>
      <c r="P50" s="434"/>
      <c r="Q50" s="434"/>
      <c r="R50" s="434"/>
      <c r="S50" s="433"/>
      <c r="T50" s="434"/>
      <c r="U50" s="384" t="str">
        <f t="shared" si="4"/>
        <v/>
      </c>
      <c r="V50" s="384" t="str">
        <f t="shared" si="5"/>
        <v/>
      </c>
      <c r="W50" s="384" t="str">
        <f t="shared" si="6"/>
        <v/>
      </c>
      <c r="X50" s="384" t="str">
        <f t="shared" si="7"/>
        <v/>
      </c>
      <c r="Y50" s="384" t="str">
        <f t="shared" si="8"/>
        <v/>
      </c>
      <c r="Z50" s="384" t="str">
        <f t="shared" si="9"/>
        <v/>
      </c>
      <c r="AA50" s="384">
        <f t="shared" si="3"/>
        <v>0</v>
      </c>
      <c r="AB50" s="385" t="b">
        <f t="shared" si="10"/>
        <v>1</v>
      </c>
      <c r="AC50" s="384" t="str">
        <f>IF($N50="","",IF($C$7="Northern Ireland",INDEX('Fixed inputs'!$H$18:$H$58,MATCH($N50,'Fixed inputs'!$C$18:$C$58,0)),INDEX('Fixed inputs'!$I$18:$I$58,MATCH($N50,'Fixed inputs'!$C$18:$C$58,0))))</f>
        <v/>
      </c>
      <c r="AD50" s="384" t="str">
        <f>IF($C50="","",INDEX('Fixed inputs'!$C$8:$E$10,MATCH($C50,'Fixed inputs'!$B$8:$B$10,0),MATCH(IF($C$7="Northern Ireland","GBP","EUR"),'Fixed inputs'!$C$7:$E$7,0)))</f>
        <v/>
      </c>
      <c r="AE50" s="386"/>
      <c r="AF50" s="386"/>
      <c r="AG50" s="386"/>
      <c r="AH50" s="386"/>
      <c r="AI50" s="386"/>
      <c r="AJ50" s="387">
        <f t="shared" si="11"/>
        <v>0</v>
      </c>
      <c r="AK50" s="386"/>
      <c r="AL50" s="387">
        <f t="shared" si="12"/>
        <v>0</v>
      </c>
      <c r="AM50" s="386"/>
      <c r="AN50" s="387">
        <f t="shared" si="13"/>
        <v>0</v>
      </c>
      <c r="AO50" s="386"/>
      <c r="AP50" s="387">
        <f t="shared" si="14"/>
        <v>0</v>
      </c>
      <c r="AQ50" s="386"/>
      <c r="AR50" s="387">
        <f t="shared" si="15"/>
        <v>0</v>
      </c>
      <c r="AS50" s="386"/>
      <c r="AT50" s="387">
        <f t="shared" si="16"/>
        <v>0</v>
      </c>
    </row>
    <row r="51" spans="2:46" ht="15.75">
      <c r="B51" s="430"/>
      <c r="C51" s="430"/>
      <c r="D51" s="431"/>
      <c r="E51" s="432"/>
      <c r="F51" s="432"/>
      <c r="G51" s="432"/>
      <c r="H51" s="432"/>
      <c r="I51" s="432"/>
      <c r="J51" s="432"/>
      <c r="K51" s="465">
        <f t="shared" si="0"/>
        <v>0</v>
      </c>
      <c r="L51" s="433"/>
      <c r="M51" s="433"/>
      <c r="N51" s="434"/>
      <c r="O51" s="383" t="str">
        <f t="shared" si="1"/>
        <v/>
      </c>
      <c r="P51" s="434"/>
      <c r="Q51" s="434"/>
      <c r="R51" s="434"/>
      <c r="S51" s="433"/>
      <c r="T51" s="434"/>
      <c r="U51" s="384" t="str">
        <f t="shared" si="4"/>
        <v/>
      </c>
      <c r="V51" s="384" t="str">
        <f t="shared" si="5"/>
        <v/>
      </c>
      <c r="W51" s="384" t="str">
        <f t="shared" si="6"/>
        <v/>
      </c>
      <c r="X51" s="384" t="str">
        <f t="shared" si="7"/>
        <v/>
      </c>
      <c r="Y51" s="384" t="str">
        <f t="shared" si="8"/>
        <v/>
      </c>
      <c r="Z51" s="384" t="str">
        <f t="shared" si="9"/>
        <v/>
      </c>
      <c r="AA51" s="384">
        <f t="shared" si="3"/>
        <v>0</v>
      </c>
      <c r="AB51" s="385" t="b">
        <f t="shared" si="10"/>
        <v>1</v>
      </c>
      <c r="AC51" s="384" t="str">
        <f>IF($N51="","",IF($C$7="Northern Ireland",INDEX('Fixed inputs'!$H$18:$H$58,MATCH($N51,'Fixed inputs'!$C$18:$C$58,0)),INDEX('Fixed inputs'!$I$18:$I$58,MATCH($N51,'Fixed inputs'!$C$18:$C$58,0))))</f>
        <v/>
      </c>
      <c r="AD51" s="384" t="str">
        <f>IF($C51="","",INDEX('Fixed inputs'!$C$8:$E$10,MATCH($C51,'Fixed inputs'!$B$8:$B$10,0),MATCH(IF($C$7="Northern Ireland","GBP","EUR"),'Fixed inputs'!$C$7:$E$7,0)))</f>
        <v/>
      </c>
      <c r="AE51" s="386"/>
      <c r="AF51" s="386"/>
      <c r="AG51" s="386"/>
      <c r="AH51" s="386"/>
      <c r="AI51" s="386"/>
      <c r="AJ51" s="387">
        <f t="shared" si="11"/>
        <v>0</v>
      </c>
      <c r="AK51" s="386"/>
      <c r="AL51" s="387">
        <f t="shared" si="12"/>
        <v>0</v>
      </c>
      <c r="AM51" s="386"/>
      <c r="AN51" s="387">
        <f t="shared" si="13"/>
        <v>0</v>
      </c>
      <c r="AO51" s="386"/>
      <c r="AP51" s="387">
        <f t="shared" si="14"/>
        <v>0</v>
      </c>
      <c r="AQ51" s="386"/>
      <c r="AR51" s="387">
        <f t="shared" si="15"/>
        <v>0</v>
      </c>
      <c r="AS51" s="386"/>
      <c r="AT51" s="387">
        <f t="shared" si="16"/>
        <v>0</v>
      </c>
    </row>
    <row r="52" spans="2:46" ht="15.75">
      <c r="B52" s="430"/>
      <c r="C52" s="430"/>
      <c r="D52" s="431"/>
      <c r="E52" s="432"/>
      <c r="F52" s="432"/>
      <c r="G52" s="432"/>
      <c r="H52" s="432"/>
      <c r="I52" s="432"/>
      <c r="J52" s="432"/>
      <c r="K52" s="465">
        <f t="shared" si="0"/>
        <v>0</v>
      </c>
      <c r="L52" s="433"/>
      <c r="M52" s="433"/>
      <c r="N52" s="434"/>
      <c r="O52" s="383" t="str">
        <f t="shared" si="1"/>
        <v/>
      </c>
      <c r="P52" s="434"/>
      <c r="Q52" s="434"/>
      <c r="R52" s="434"/>
      <c r="S52" s="433"/>
      <c r="T52" s="434"/>
      <c r="U52" s="384" t="str">
        <f t="shared" si="4"/>
        <v/>
      </c>
      <c r="V52" s="384" t="str">
        <f t="shared" si="5"/>
        <v/>
      </c>
      <c r="W52" s="384" t="str">
        <f t="shared" si="6"/>
        <v/>
      </c>
      <c r="X52" s="384" t="str">
        <f t="shared" si="7"/>
        <v/>
      </c>
      <c r="Y52" s="384" t="str">
        <f t="shared" si="8"/>
        <v/>
      </c>
      <c r="Z52" s="384" t="str">
        <f t="shared" si="9"/>
        <v/>
      </c>
      <c r="AA52" s="384">
        <f t="shared" si="3"/>
        <v>0</v>
      </c>
      <c r="AB52" s="385" t="b">
        <f t="shared" si="10"/>
        <v>1</v>
      </c>
      <c r="AC52" s="384" t="str">
        <f>IF($N52="","",IF($C$7="Northern Ireland",INDEX('Fixed inputs'!$H$18:$H$58,MATCH($N52,'Fixed inputs'!$C$18:$C$58,0)),INDEX('Fixed inputs'!$I$18:$I$58,MATCH($N52,'Fixed inputs'!$C$18:$C$58,0))))</f>
        <v/>
      </c>
      <c r="AD52" s="384" t="str">
        <f>IF($C52="","",INDEX('Fixed inputs'!$C$8:$E$10,MATCH($C52,'Fixed inputs'!$B$8:$B$10,0),MATCH(IF($C$7="Northern Ireland","GBP","EUR"),'Fixed inputs'!$C$7:$E$7,0)))</f>
        <v/>
      </c>
      <c r="AE52" s="386"/>
      <c r="AF52" s="386"/>
      <c r="AG52" s="386"/>
      <c r="AH52" s="386"/>
      <c r="AI52" s="386"/>
      <c r="AJ52" s="387">
        <f t="shared" si="11"/>
        <v>0</v>
      </c>
      <c r="AK52" s="386"/>
      <c r="AL52" s="387">
        <f t="shared" si="12"/>
        <v>0</v>
      </c>
      <c r="AM52" s="386"/>
      <c r="AN52" s="387">
        <f t="shared" si="13"/>
        <v>0</v>
      </c>
      <c r="AO52" s="386"/>
      <c r="AP52" s="387">
        <f t="shared" si="14"/>
        <v>0</v>
      </c>
      <c r="AQ52" s="386"/>
      <c r="AR52" s="387">
        <f t="shared" si="15"/>
        <v>0</v>
      </c>
      <c r="AS52" s="386"/>
      <c r="AT52" s="387">
        <f t="shared" si="16"/>
        <v>0</v>
      </c>
    </row>
    <row r="53" spans="2:46" ht="15.75">
      <c r="B53" s="430"/>
      <c r="C53" s="430"/>
      <c r="D53" s="431"/>
      <c r="E53" s="432"/>
      <c r="F53" s="432"/>
      <c r="G53" s="432"/>
      <c r="H53" s="432"/>
      <c r="I53" s="432"/>
      <c r="J53" s="432"/>
      <c r="K53" s="465">
        <f t="shared" si="0"/>
        <v>0</v>
      </c>
      <c r="L53" s="433"/>
      <c r="M53" s="433"/>
      <c r="N53" s="434"/>
      <c r="O53" s="383" t="str">
        <f t="shared" si="1"/>
        <v/>
      </c>
      <c r="P53" s="434"/>
      <c r="Q53" s="434"/>
      <c r="R53" s="434"/>
      <c r="S53" s="433"/>
      <c r="T53" s="434"/>
      <c r="U53" s="384" t="str">
        <f t="shared" si="4"/>
        <v/>
      </c>
      <c r="V53" s="384" t="str">
        <f t="shared" si="5"/>
        <v/>
      </c>
      <c r="W53" s="384" t="str">
        <f t="shared" si="6"/>
        <v/>
      </c>
      <c r="X53" s="384" t="str">
        <f t="shared" si="7"/>
        <v/>
      </c>
      <c r="Y53" s="384" t="str">
        <f t="shared" si="8"/>
        <v/>
      </c>
      <c r="Z53" s="384" t="str">
        <f t="shared" si="9"/>
        <v/>
      </c>
      <c r="AA53" s="384">
        <f t="shared" si="3"/>
        <v>0</v>
      </c>
      <c r="AB53" s="385" t="b">
        <f t="shared" si="10"/>
        <v>1</v>
      </c>
      <c r="AC53" s="384" t="str">
        <f>IF($N53="","",IF($C$7="Northern Ireland",INDEX('Fixed inputs'!$H$18:$H$58,MATCH($N53,'Fixed inputs'!$C$18:$C$58,0)),INDEX('Fixed inputs'!$I$18:$I$58,MATCH($N53,'Fixed inputs'!$C$18:$C$58,0))))</f>
        <v/>
      </c>
      <c r="AD53" s="384" t="str">
        <f>IF($C53="","",INDEX('Fixed inputs'!$C$8:$E$10,MATCH($C53,'Fixed inputs'!$B$8:$B$10,0),MATCH(IF($C$7="Northern Ireland","GBP","EUR"),'Fixed inputs'!$C$7:$E$7,0)))</f>
        <v/>
      </c>
      <c r="AE53" s="386"/>
      <c r="AF53" s="386"/>
      <c r="AG53" s="386"/>
      <c r="AH53" s="386"/>
      <c r="AI53" s="386"/>
      <c r="AJ53" s="387">
        <f t="shared" si="11"/>
        <v>0</v>
      </c>
      <c r="AK53" s="386"/>
      <c r="AL53" s="387">
        <f t="shared" si="12"/>
        <v>0</v>
      </c>
      <c r="AM53" s="386"/>
      <c r="AN53" s="387">
        <f t="shared" si="13"/>
        <v>0</v>
      </c>
      <c r="AO53" s="386"/>
      <c r="AP53" s="387">
        <f t="shared" si="14"/>
        <v>0</v>
      </c>
      <c r="AQ53" s="386"/>
      <c r="AR53" s="387">
        <f t="shared" si="15"/>
        <v>0</v>
      </c>
      <c r="AS53" s="386"/>
      <c r="AT53" s="387">
        <f t="shared" si="16"/>
        <v>0</v>
      </c>
    </row>
    <row r="54" spans="2:46" ht="15.75">
      <c r="B54" s="430"/>
      <c r="C54" s="430"/>
      <c r="D54" s="431"/>
      <c r="E54" s="432"/>
      <c r="F54" s="432"/>
      <c r="G54" s="432"/>
      <c r="H54" s="432"/>
      <c r="I54" s="432"/>
      <c r="J54" s="432"/>
      <c r="K54" s="465">
        <f t="shared" si="0"/>
        <v>0</v>
      </c>
      <c r="L54" s="433"/>
      <c r="M54" s="433"/>
      <c r="N54" s="434"/>
      <c r="O54" s="383" t="str">
        <f t="shared" si="1"/>
        <v/>
      </c>
      <c r="P54" s="434"/>
      <c r="Q54" s="434"/>
      <c r="R54" s="434"/>
      <c r="S54" s="433"/>
      <c r="T54" s="434"/>
      <c r="U54" s="384" t="str">
        <f t="shared" si="4"/>
        <v/>
      </c>
      <c r="V54" s="384" t="str">
        <f t="shared" si="5"/>
        <v/>
      </c>
      <c r="W54" s="384" t="str">
        <f t="shared" si="6"/>
        <v/>
      </c>
      <c r="X54" s="384" t="str">
        <f t="shared" si="7"/>
        <v/>
      </c>
      <c r="Y54" s="384" t="str">
        <f t="shared" si="8"/>
        <v/>
      </c>
      <c r="Z54" s="384" t="str">
        <f t="shared" si="9"/>
        <v/>
      </c>
      <c r="AA54" s="384">
        <f t="shared" si="3"/>
        <v>0</v>
      </c>
      <c r="AB54" s="385" t="b">
        <f t="shared" si="10"/>
        <v>1</v>
      </c>
      <c r="AC54" s="384" t="str">
        <f>IF($N54="","",IF($C$7="Northern Ireland",INDEX('Fixed inputs'!$H$18:$H$58,MATCH($N54,'Fixed inputs'!$C$18:$C$58,0)),INDEX('Fixed inputs'!$I$18:$I$58,MATCH($N54,'Fixed inputs'!$C$18:$C$58,0))))</f>
        <v/>
      </c>
      <c r="AD54" s="384" t="str">
        <f>IF($C54="","",INDEX('Fixed inputs'!$C$8:$E$10,MATCH($C54,'Fixed inputs'!$B$8:$B$10,0),MATCH(IF($C$7="Northern Ireland","GBP","EUR"),'Fixed inputs'!$C$7:$E$7,0)))</f>
        <v/>
      </c>
      <c r="AE54" s="386"/>
      <c r="AF54" s="386"/>
      <c r="AG54" s="386"/>
      <c r="AH54" s="386"/>
      <c r="AI54" s="386"/>
      <c r="AJ54" s="387">
        <f t="shared" si="11"/>
        <v>0</v>
      </c>
      <c r="AK54" s="386"/>
      <c r="AL54" s="387">
        <f t="shared" si="12"/>
        <v>0</v>
      </c>
      <c r="AM54" s="386"/>
      <c r="AN54" s="387">
        <f t="shared" si="13"/>
        <v>0</v>
      </c>
      <c r="AO54" s="386"/>
      <c r="AP54" s="387">
        <f t="shared" si="14"/>
        <v>0</v>
      </c>
      <c r="AQ54" s="386"/>
      <c r="AR54" s="387">
        <f t="shared" si="15"/>
        <v>0</v>
      </c>
      <c r="AS54" s="386"/>
      <c r="AT54" s="387">
        <f t="shared" si="16"/>
        <v>0</v>
      </c>
    </row>
    <row r="55" spans="2:46" ht="15.75">
      <c r="B55" s="430"/>
      <c r="C55" s="430"/>
      <c r="D55" s="431"/>
      <c r="E55" s="432"/>
      <c r="F55" s="432"/>
      <c r="G55" s="432"/>
      <c r="H55" s="432"/>
      <c r="I55" s="432"/>
      <c r="J55" s="432"/>
      <c r="K55" s="465">
        <f t="shared" si="0"/>
        <v>0</v>
      </c>
      <c r="L55" s="433"/>
      <c r="M55" s="433"/>
      <c r="N55" s="434"/>
      <c r="O55" s="383" t="str">
        <f t="shared" si="1"/>
        <v/>
      </c>
      <c r="P55" s="434"/>
      <c r="Q55" s="434"/>
      <c r="R55" s="434"/>
      <c r="S55" s="433"/>
      <c r="T55" s="434"/>
      <c r="U55" s="384" t="str">
        <f t="shared" si="4"/>
        <v/>
      </c>
      <c r="V55" s="384" t="str">
        <f t="shared" si="5"/>
        <v/>
      </c>
      <c r="W55" s="384" t="str">
        <f t="shared" si="6"/>
        <v/>
      </c>
      <c r="X55" s="384" t="str">
        <f t="shared" si="7"/>
        <v/>
      </c>
      <c r="Y55" s="384" t="str">
        <f t="shared" si="8"/>
        <v/>
      </c>
      <c r="Z55" s="384" t="str">
        <f t="shared" si="9"/>
        <v/>
      </c>
      <c r="AA55" s="384">
        <f t="shared" si="3"/>
        <v>0</v>
      </c>
      <c r="AB55" s="385" t="b">
        <f t="shared" si="10"/>
        <v>1</v>
      </c>
      <c r="AC55" s="384" t="str">
        <f>IF($N55="","",IF($C$7="Northern Ireland",INDEX('Fixed inputs'!$H$18:$H$58,MATCH($N55,'Fixed inputs'!$C$18:$C$58,0)),INDEX('Fixed inputs'!$I$18:$I$58,MATCH($N55,'Fixed inputs'!$C$18:$C$58,0))))</f>
        <v/>
      </c>
      <c r="AD55" s="384" t="str">
        <f>IF($C55="","",INDEX('Fixed inputs'!$C$8:$E$10,MATCH($C55,'Fixed inputs'!$B$8:$B$10,0),MATCH(IF($C$7="Northern Ireland","GBP","EUR"),'Fixed inputs'!$C$7:$E$7,0)))</f>
        <v/>
      </c>
      <c r="AE55" s="386"/>
      <c r="AF55" s="386"/>
      <c r="AG55" s="386"/>
      <c r="AH55" s="386"/>
      <c r="AI55" s="386"/>
      <c r="AJ55" s="387">
        <f t="shared" si="11"/>
        <v>0</v>
      </c>
      <c r="AK55" s="386"/>
      <c r="AL55" s="387">
        <f t="shared" si="12"/>
        <v>0</v>
      </c>
      <c r="AM55" s="386"/>
      <c r="AN55" s="387">
        <f t="shared" si="13"/>
        <v>0</v>
      </c>
      <c r="AO55" s="386"/>
      <c r="AP55" s="387">
        <f t="shared" si="14"/>
        <v>0</v>
      </c>
      <c r="AQ55" s="386"/>
      <c r="AR55" s="387">
        <f t="shared" si="15"/>
        <v>0</v>
      </c>
      <c r="AS55" s="386"/>
      <c r="AT55" s="387">
        <f t="shared" si="16"/>
        <v>0</v>
      </c>
    </row>
    <row r="56" spans="2:46" ht="15.75">
      <c r="B56" s="430"/>
      <c r="C56" s="430"/>
      <c r="D56" s="431"/>
      <c r="E56" s="432"/>
      <c r="F56" s="432"/>
      <c r="G56" s="432"/>
      <c r="H56" s="432"/>
      <c r="I56" s="432"/>
      <c r="J56" s="432"/>
      <c r="K56" s="465">
        <f t="shared" si="0"/>
        <v>0</v>
      </c>
      <c r="L56" s="433"/>
      <c r="M56" s="433"/>
      <c r="N56" s="434"/>
      <c r="O56" s="383" t="str">
        <f t="shared" si="1"/>
        <v/>
      </c>
      <c r="P56" s="434"/>
      <c r="Q56" s="434"/>
      <c r="R56" s="434"/>
      <c r="S56" s="433"/>
      <c r="T56" s="434"/>
      <c r="U56" s="384" t="str">
        <f t="shared" si="4"/>
        <v/>
      </c>
      <c r="V56" s="384" t="str">
        <f t="shared" si="5"/>
        <v/>
      </c>
      <c r="W56" s="384" t="str">
        <f t="shared" si="6"/>
        <v/>
      </c>
      <c r="X56" s="384" t="str">
        <f t="shared" si="7"/>
        <v/>
      </c>
      <c r="Y56" s="384" t="str">
        <f t="shared" si="8"/>
        <v/>
      </c>
      <c r="Z56" s="384" t="str">
        <f t="shared" si="9"/>
        <v/>
      </c>
      <c r="AA56" s="384">
        <f t="shared" si="3"/>
        <v>0</v>
      </c>
      <c r="AB56" s="385" t="b">
        <f t="shared" si="10"/>
        <v>1</v>
      </c>
      <c r="AC56" s="384" t="str">
        <f>IF($N56="","",IF($C$7="Northern Ireland",INDEX('Fixed inputs'!$H$18:$H$58,MATCH($N56,'Fixed inputs'!$C$18:$C$58,0)),INDEX('Fixed inputs'!$I$18:$I$58,MATCH($N56,'Fixed inputs'!$C$18:$C$58,0))))</f>
        <v/>
      </c>
      <c r="AD56" s="384" t="str">
        <f>IF($C56="","",INDEX('Fixed inputs'!$C$8:$E$10,MATCH($C56,'Fixed inputs'!$B$8:$B$10,0),MATCH(IF($C$7="Northern Ireland","GBP","EUR"),'Fixed inputs'!$C$7:$E$7,0)))</f>
        <v/>
      </c>
      <c r="AE56" s="386"/>
      <c r="AF56" s="386"/>
      <c r="AG56" s="386"/>
      <c r="AH56" s="386"/>
      <c r="AI56" s="386"/>
      <c r="AJ56" s="387">
        <f t="shared" si="11"/>
        <v>0</v>
      </c>
      <c r="AK56" s="386"/>
      <c r="AL56" s="387">
        <f t="shared" si="12"/>
        <v>0</v>
      </c>
      <c r="AM56" s="386"/>
      <c r="AN56" s="387">
        <f t="shared" si="13"/>
        <v>0</v>
      </c>
      <c r="AO56" s="386"/>
      <c r="AP56" s="387">
        <f t="shared" si="14"/>
        <v>0</v>
      </c>
      <c r="AQ56" s="386"/>
      <c r="AR56" s="387">
        <f t="shared" si="15"/>
        <v>0</v>
      </c>
      <c r="AS56" s="386"/>
      <c r="AT56" s="387">
        <f t="shared" si="16"/>
        <v>0</v>
      </c>
    </row>
    <row r="57" spans="2:46" ht="15.75">
      <c r="B57" s="430"/>
      <c r="C57" s="430"/>
      <c r="D57" s="431"/>
      <c r="E57" s="432"/>
      <c r="F57" s="432"/>
      <c r="G57" s="432"/>
      <c r="H57" s="432"/>
      <c r="I57" s="432"/>
      <c r="J57" s="432"/>
      <c r="K57" s="465">
        <f t="shared" si="0"/>
        <v>0</v>
      </c>
      <c r="L57" s="433"/>
      <c r="M57" s="433"/>
      <c r="N57" s="434"/>
      <c r="O57" s="383" t="str">
        <f t="shared" si="1"/>
        <v/>
      </c>
      <c r="P57" s="434"/>
      <c r="Q57" s="434"/>
      <c r="R57" s="434"/>
      <c r="S57" s="433"/>
      <c r="T57" s="434"/>
      <c r="U57" s="384" t="str">
        <f t="shared" si="4"/>
        <v/>
      </c>
      <c r="V57" s="384" t="str">
        <f t="shared" si="5"/>
        <v/>
      </c>
      <c r="W57" s="384" t="str">
        <f t="shared" si="6"/>
        <v/>
      </c>
      <c r="X57" s="384" t="str">
        <f t="shared" si="7"/>
        <v/>
      </c>
      <c r="Y57" s="384" t="str">
        <f t="shared" si="8"/>
        <v/>
      </c>
      <c r="Z57" s="384" t="str">
        <f t="shared" si="9"/>
        <v/>
      </c>
      <c r="AA57" s="384">
        <f t="shared" si="3"/>
        <v>0</v>
      </c>
      <c r="AB57" s="385" t="b">
        <f t="shared" si="10"/>
        <v>1</v>
      </c>
      <c r="AC57" s="384" t="str">
        <f>IF($N57="","",IF($C$7="Northern Ireland",INDEX('Fixed inputs'!$H$18:$H$58,MATCH($N57,'Fixed inputs'!$C$18:$C$58,0)),INDEX('Fixed inputs'!$I$18:$I$58,MATCH($N57,'Fixed inputs'!$C$18:$C$58,0))))</f>
        <v/>
      </c>
      <c r="AD57" s="384" t="str">
        <f>IF($C57="","",INDEX('Fixed inputs'!$C$8:$E$10,MATCH($C57,'Fixed inputs'!$B$8:$B$10,0),MATCH(IF($C$7="Northern Ireland","GBP","EUR"),'Fixed inputs'!$C$7:$E$7,0)))</f>
        <v/>
      </c>
      <c r="AE57" s="386"/>
      <c r="AF57" s="386"/>
      <c r="AG57" s="386"/>
      <c r="AH57" s="386"/>
      <c r="AI57" s="386"/>
      <c r="AJ57" s="387">
        <f t="shared" si="11"/>
        <v>0</v>
      </c>
      <c r="AK57" s="386"/>
      <c r="AL57" s="387">
        <f t="shared" si="12"/>
        <v>0</v>
      </c>
      <c r="AM57" s="386"/>
      <c r="AN57" s="387">
        <f t="shared" si="13"/>
        <v>0</v>
      </c>
      <c r="AO57" s="386"/>
      <c r="AP57" s="387">
        <f t="shared" si="14"/>
        <v>0</v>
      </c>
      <c r="AQ57" s="386"/>
      <c r="AR57" s="387">
        <f t="shared" si="15"/>
        <v>0</v>
      </c>
      <c r="AS57" s="386"/>
      <c r="AT57" s="387">
        <f t="shared" si="16"/>
        <v>0</v>
      </c>
    </row>
    <row r="58" spans="2:46" ht="15.75">
      <c r="B58" s="430"/>
      <c r="C58" s="430"/>
      <c r="D58" s="431"/>
      <c r="E58" s="432"/>
      <c r="F58" s="432"/>
      <c r="G58" s="432"/>
      <c r="H58" s="432"/>
      <c r="I58" s="432"/>
      <c r="J58" s="432"/>
      <c r="K58" s="465">
        <f t="shared" si="0"/>
        <v>0</v>
      </c>
      <c r="L58" s="433"/>
      <c r="M58" s="433"/>
      <c r="N58" s="434"/>
      <c r="O58" s="383" t="str">
        <f t="shared" si="1"/>
        <v/>
      </c>
      <c r="P58" s="434"/>
      <c r="Q58" s="434"/>
      <c r="R58" s="434"/>
      <c r="S58" s="433"/>
      <c r="T58" s="434"/>
      <c r="U58" s="384" t="str">
        <f t="shared" si="4"/>
        <v/>
      </c>
      <c r="V58" s="384" t="str">
        <f t="shared" si="5"/>
        <v/>
      </c>
      <c r="W58" s="384" t="str">
        <f t="shared" si="6"/>
        <v/>
      </c>
      <c r="X58" s="384" t="str">
        <f t="shared" si="7"/>
        <v/>
      </c>
      <c r="Y58" s="384" t="str">
        <f t="shared" si="8"/>
        <v/>
      </c>
      <c r="Z58" s="384" t="str">
        <f t="shared" si="9"/>
        <v/>
      </c>
      <c r="AA58" s="384">
        <f t="shared" si="3"/>
        <v>0</v>
      </c>
      <c r="AB58" s="385" t="b">
        <f t="shared" si="10"/>
        <v>1</v>
      </c>
      <c r="AC58" s="384" t="str">
        <f>IF($N58="","",IF($C$7="Northern Ireland",INDEX('Fixed inputs'!$H$18:$H$58,MATCH($N58,'Fixed inputs'!$C$18:$C$58,0)),INDEX('Fixed inputs'!$I$18:$I$58,MATCH($N58,'Fixed inputs'!$C$18:$C$58,0))))</f>
        <v/>
      </c>
      <c r="AD58" s="384" t="str">
        <f>IF($C58="","",INDEX('Fixed inputs'!$C$8:$E$10,MATCH($C58,'Fixed inputs'!$B$8:$B$10,0),MATCH(IF($C$7="Northern Ireland","GBP","EUR"),'Fixed inputs'!$C$7:$E$7,0)))</f>
        <v/>
      </c>
      <c r="AE58" s="386"/>
      <c r="AF58" s="386"/>
      <c r="AG58" s="386"/>
      <c r="AH58" s="386"/>
      <c r="AI58" s="386"/>
      <c r="AJ58" s="387">
        <f t="shared" si="11"/>
        <v>0</v>
      </c>
      <c r="AK58" s="386"/>
      <c r="AL58" s="387">
        <f t="shared" si="12"/>
        <v>0</v>
      </c>
      <c r="AM58" s="386"/>
      <c r="AN58" s="387">
        <f t="shared" si="13"/>
        <v>0</v>
      </c>
      <c r="AO58" s="386"/>
      <c r="AP58" s="387">
        <f t="shared" si="14"/>
        <v>0</v>
      </c>
      <c r="AQ58" s="386"/>
      <c r="AR58" s="387">
        <f t="shared" si="15"/>
        <v>0</v>
      </c>
      <c r="AS58" s="386"/>
      <c r="AT58" s="387">
        <f t="shared" si="16"/>
        <v>0</v>
      </c>
    </row>
    <row r="59" spans="2:46" ht="15.75">
      <c r="B59" s="430"/>
      <c r="C59" s="430"/>
      <c r="D59" s="431"/>
      <c r="E59" s="432"/>
      <c r="F59" s="432"/>
      <c r="G59" s="432"/>
      <c r="H59" s="432"/>
      <c r="I59" s="432"/>
      <c r="J59" s="432"/>
      <c r="K59" s="465">
        <f t="shared" si="0"/>
        <v>0</v>
      </c>
      <c r="L59" s="433"/>
      <c r="M59" s="433"/>
      <c r="N59" s="434"/>
      <c r="O59" s="383" t="str">
        <f t="shared" si="1"/>
        <v/>
      </c>
      <c r="P59" s="434"/>
      <c r="Q59" s="434"/>
      <c r="R59" s="434"/>
      <c r="S59" s="433"/>
      <c r="T59" s="434"/>
      <c r="U59" s="384" t="str">
        <f t="shared" si="4"/>
        <v/>
      </c>
      <c r="V59" s="384" t="str">
        <f t="shared" si="5"/>
        <v/>
      </c>
      <c r="W59" s="384" t="str">
        <f t="shared" si="6"/>
        <v/>
      </c>
      <c r="X59" s="384" t="str">
        <f t="shared" si="7"/>
        <v/>
      </c>
      <c r="Y59" s="384" t="str">
        <f t="shared" si="8"/>
        <v/>
      </c>
      <c r="Z59" s="384" t="str">
        <f t="shared" si="9"/>
        <v/>
      </c>
      <c r="AA59" s="384">
        <f t="shared" si="3"/>
        <v>0</v>
      </c>
      <c r="AB59" s="385" t="b">
        <f t="shared" si="10"/>
        <v>1</v>
      </c>
      <c r="AC59" s="384" t="str">
        <f>IF($N59="","",IF($C$7="Northern Ireland",INDEX('Fixed inputs'!$H$18:$H$58,MATCH($N59,'Fixed inputs'!$C$18:$C$58,0)),INDEX('Fixed inputs'!$I$18:$I$58,MATCH($N59,'Fixed inputs'!$C$18:$C$58,0))))</f>
        <v/>
      </c>
      <c r="AD59" s="384" t="str">
        <f>IF($C59="","",INDEX('Fixed inputs'!$C$8:$E$10,MATCH($C59,'Fixed inputs'!$B$8:$B$10,0),MATCH(IF($C$7="Northern Ireland","GBP","EUR"),'Fixed inputs'!$C$7:$E$7,0)))</f>
        <v/>
      </c>
      <c r="AE59" s="386"/>
      <c r="AF59" s="386"/>
      <c r="AG59" s="386"/>
      <c r="AH59" s="386"/>
      <c r="AI59" s="386"/>
      <c r="AJ59" s="387">
        <f t="shared" si="11"/>
        <v>0</v>
      </c>
      <c r="AK59" s="386"/>
      <c r="AL59" s="387">
        <f t="shared" si="12"/>
        <v>0</v>
      </c>
      <c r="AM59" s="386"/>
      <c r="AN59" s="387">
        <f t="shared" si="13"/>
        <v>0</v>
      </c>
      <c r="AO59" s="386"/>
      <c r="AP59" s="387">
        <f t="shared" si="14"/>
        <v>0</v>
      </c>
      <c r="AQ59" s="386"/>
      <c r="AR59" s="387">
        <f t="shared" si="15"/>
        <v>0</v>
      </c>
      <c r="AS59" s="386"/>
      <c r="AT59" s="387">
        <f t="shared" si="16"/>
        <v>0</v>
      </c>
    </row>
    <row r="60" spans="2:46" ht="15.75">
      <c r="B60" s="430"/>
      <c r="C60" s="430"/>
      <c r="D60" s="431"/>
      <c r="E60" s="432"/>
      <c r="F60" s="432"/>
      <c r="G60" s="432"/>
      <c r="H60" s="432"/>
      <c r="I60" s="432"/>
      <c r="J60" s="432"/>
      <c r="K60" s="465">
        <f t="shared" si="0"/>
        <v>0</v>
      </c>
      <c r="L60" s="433"/>
      <c r="M60" s="433"/>
      <c r="N60" s="434"/>
      <c r="O60" s="383" t="str">
        <f t="shared" si="1"/>
        <v/>
      </c>
      <c r="P60" s="434"/>
      <c r="Q60" s="434"/>
      <c r="R60" s="434"/>
      <c r="S60" s="433"/>
      <c r="T60" s="434"/>
      <c r="U60" s="384" t="str">
        <f t="shared" si="4"/>
        <v/>
      </c>
      <c r="V60" s="384" t="str">
        <f t="shared" si="5"/>
        <v/>
      </c>
      <c r="W60" s="384" t="str">
        <f t="shared" si="6"/>
        <v/>
      </c>
      <c r="X60" s="384" t="str">
        <f t="shared" si="7"/>
        <v/>
      </c>
      <c r="Y60" s="384" t="str">
        <f t="shared" si="8"/>
        <v/>
      </c>
      <c r="Z60" s="384" t="str">
        <f t="shared" si="9"/>
        <v/>
      </c>
      <c r="AA60" s="384">
        <f t="shared" si="3"/>
        <v>0</v>
      </c>
      <c r="AB60" s="385" t="b">
        <f t="shared" si="10"/>
        <v>1</v>
      </c>
      <c r="AC60" s="384" t="str">
        <f>IF($N60="","",IF($C$7="Northern Ireland",INDEX('Fixed inputs'!$H$18:$H$58,MATCH($N60,'Fixed inputs'!$C$18:$C$58,0)),INDEX('Fixed inputs'!$I$18:$I$58,MATCH($N60,'Fixed inputs'!$C$18:$C$58,0))))</f>
        <v/>
      </c>
      <c r="AD60" s="384" t="str">
        <f>IF($C60="","",INDEX('Fixed inputs'!$C$8:$E$10,MATCH($C60,'Fixed inputs'!$B$8:$B$10,0),MATCH(IF($C$7="Northern Ireland","GBP","EUR"),'Fixed inputs'!$C$7:$E$7,0)))</f>
        <v/>
      </c>
      <c r="AE60" s="386"/>
      <c r="AF60" s="386"/>
      <c r="AG60" s="386"/>
      <c r="AH60" s="386"/>
      <c r="AI60" s="386"/>
      <c r="AJ60" s="387">
        <f t="shared" si="11"/>
        <v>0</v>
      </c>
      <c r="AK60" s="386"/>
      <c r="AL60" s="387">
        <f t="shared" si="12"/>
        <v>0</v>
      </c>
      <c r="AM60" s="386"/>
      <c r="AN60" s="387">
        <f t="shared" si="13"/>
        <v>0</v>
      </c>
      <c r="AO60" s="386"/>
      <c r="AP60" s="387">
        <f t="shared" si="14"/>
        <v>0</v>
      </c>
      <c r="AQ60" s="386"/>
      <c r="AR60" s="387">
        <f t="shared" si="15"/>
        <v>0</v>
      </c>
      <c r="AS60" s="386"/>
      <c r="AT60" s="387">
        <f t="shared" si="16"/>
        <v>0</v>
      </c>
    </row>
    <row r="61" spans="2:46" ht="15.75">
      <c r="B61" s="430"/>
      <c r="C61" s="430"/>
      <c r="D61" s="431"/>
      <c r="E61" s="432"/>
      <c r="F61" s="432"/>
      <c r="G61" s="432"/>
      <c r="H61" s="432"/>
      <c r="I61" s="432"/>
      <c r="J61" s="432"/>
      <c r="K61" s="465">
        <f t="shared" si="0"/>
        <v>0</v>
      </c>
      <c r="L61" s="433"/>
      <c r="M61" s="433"/>
      <c r="N61" s="434"/>
      <c r="O61" s="383" t="str">
        <f t="shared" si="1"/>
        <v/>
      </c>
      <c r="P61" s="434"/>
      <c r="Q61" s="434"/>
      <c r="R61" s="434"/>
      <c r="S61" s="433"/>
      <c r="T61" s="434"/>
      <c r="U61" s="384" t="str">
        <f t="shared" si="4"/>
        <v/>
      </c>
      <c r="V61" s="384" t="str">
        <f t="shared" si="5"/>
        <v/>
      </c>
      <c r="W61" s="384" t="str">
        <f t="shared" si="6"/>
        <v/>
      </c>
      <c r="X61" s="384" t="str">
        <f t="shared" si="7"/>
        <v/>
      </c>
      <c r="Y61" s="384" t="str">
        <f t="shared" si="8"/>
        <v/>
      </c>
      <c r="Z61" s="384" t="str">
        <f t="shared" si="9"/>
        <v/>
      </c>
      <c r="AA61" s="384">
        <f t="shared" si="3"/>
        <v>0</v>
      </c>
      <c r="AB61" s="385" t="b">
        <f t="shared" si="10"/>
        <v>1</v>
      </c>
      <c r="AC61" s="384" t="str">
        <f>IF($N61="","",IF($C$7="Northern Ireland",INDEX('Fixed inputs'!$H$18:$H$58,MATCH($N61,'Fixed inputs'!$C$18:$C$58,0)),INDEX('Fixed inputs'!$I$18:$I$58,MATCH($N61,'Fixed inputs'!$C$18:$C$58,0))))</f>
        <v/>
      </c>
      <c r="AD61" s="384" t="str">
        <f>IF($C61="","",INDEX('Fixed inputs'!$C$8:$E$10,MATCH($C61,'Fixed inputs'!$B$8:$B$10,0),MATCH(IF($C$7="Northern Ireland","GBP","EUR"),'Fixed inputs'!$C$7:$E$7,0)))</f>
        <v/>
      </c>
      <c r="AE61" s="386"/>
      <c r="AF61" s="386"/>
      <c r="AG61" s="386"/>
      <c r="AH61" s="386"/>
      <c r="AI61" s="386"/>
      <c r="AJ61" s="387">
        <f t="shared" si="11"/>
        <v>0</v>
      </c>
      <c r="AK61" s="386"/>
      <c r="AL61" s="387">
        <f t="shared" si="12"/>
        <v>0</v>
      </c>
      <c r="AM61" s="386"/>
      <c r="AN61" s="387">
        <f t="shared" si="13"/>
        <v>0</v>
      </c>
      <c r="AO61" s="386"/>
      <c r="AP61" s="387">
        <f t="shared" si="14"/>
        <v>0</v>
      </c>
      <c r="AQ61" s="386"/>
      <c r="AR61" s="387">
        <f t="shared" si="15"/>
        <v>0</v>
      </c>
      <c r="AS61" s="386"/>
      <c r="AT61" s="387">
        <f t="shared" si="16"/>
        <v>0</v>
      </c>
    </row>
    <row r="62" spans="2:46" ht="15.75">
      <c r="B62" s="430"/>
      <c r="C62" s="430"/>
      <c r="D62" s="431"/>
      <c r="E62" s="432"/>
      <c r="F62" s="432"/>
      <c r="G62" s="432"/>
      <c r="H62" s="432"/>
      <c r="I62" s="432"/>
      <c r="J62" s="432"/>
      <c r="K62" s="465">
        <f t="shared" si="0"/>
        <v>0</v>
      </c>
      <c r="L62" s="433"/>
      <c r="M62" s="433"/>
      <c r="N62" s="434"/>
      <c r="O62" s="383" t="str">
        <f t="shared" si="1"/>
        <v/>
      </c>
      <c r="P62" s="434"/>
      <c r="Q62" s="434"/>
      <c r="R62" s="434"/>
      <c r="S62" s="433"/>
      <c r="T62" s="434"/>
      <c r="U62" s="384" t="str">
        <f t="shared" si="4"/>
        <v/>
      </c>
      <c r="V62" s="384" t="str">
        <f t="shared" si="5"/>
        <v/>
      </c>
      <c r="W62" s="384" t="str">
        <f t="shared" si="6"/>
        <v/>
      </c>
      <c r="X62" s="384" t="str">
        <f t="shared" si="7"/>
        <v/>
      </c>
      <c r="Y62" s="384" t="str">
        <f t="shared" si="8"/>
        <v/>
      </c>
      <c r="Z62" s="384" t="str">
        <f t="shared" si="9"/>
        <v/>
      </c>
      <c r="AA62" s="384">
        <f t="shared" si="3"/>
        <v>0</v>
      </c>
      <c r="AB62" s="385" t="b">
        <f t="shared" si="10"/>
        <v>1</v>
      </c>
      <c r="AC62" s="384" t="str">
        <f>IF($N62="","",IF($C$7="Northern Ireland",INDEX('Fixed inputs'!$H$18:$H$58,MATCH($N62,'Fixed inputs'!$C$18:$C$58,0)),INDEX('Fixed inputs'!$I$18:$I$58,MATCH($N62,'Fixed inputs'!$C$18:$C$58,0))))</f>
        <v/>
      </c>
      <c r="AD62" s="384" t="str">
        <f>IF($C62="","",INDEX('Fixed inputs'!$C$8:$E$10,MATCH($C62,'Fixed inputs'!$B$8:$B$10,0),MATCH(IF($C$7="Northern Ireland","GBP","EUR"),'Fixed inputs'!$C$7:$E$7,0)))</f>
        <v/>
      </c>
      <c r="AE62" s="386"/>
      <c r="AF62" s="386"/>
      <c r="AG62" s="386"/>
      <c r="AH62" s="386"/>
      <c r="AI62" s="386"/>
      <c r="AJ62" s="387">
        <f t="shared" si="11"/>
        <v>0</v>
      </c>
      <c r="AK62" s="386"/>
      <c r="AL62" s="387">
        <f t="shared" si="12"/>
        <v>0</v>
      </c>
      <c r="AM62" s="386"/>
      <c r="AN62" s="387">
        <f t="shared" si="13"/>
        <v>0</v>
      </c>
      <c r="AO62" s="386"/>
      <c r="AP62" s="387">
        <f t="shared" si="14"/>
        <v>0</v>
      </c>
      <c r="AQ62" s="386"/>
      <c r="AR62" s="387">
        <f t="shared" si="15"/>
        <v>0</v>
      </c>
      <c r="AS62" s="386"/>
      <c r="AT62" s="387">
        <f t="shared" si="16"/>
        <v>0</v>
      </c>
    </row>
    <row r="63" spans="2:46" ht="15.75">
      <c r="B63" s="430"/>
      <c r="C63" s="430"/>
      <c r="D63" s="431"/>
      <c r="E63" s="432"/>
      <c r="F63" s="432"/>
      <c r="G63" s="432"/>
      <c r="H63" s="432"/>
      <c r="I63" s="432"/>
      <c r="J63" s="432"/>
      <c r="K63" s="465">
        <f t="shared" si="0"/>
        <v>0</v>
      </c>
      <c r="L63" s="433"/>
      <c r="M63" s="433"/>
      <c r="N63" s="434"/>
      <c r="O63" s="383" t="str">
        <f t="shared" si="1"/>
        <v/>
      </c>
      <c r="P63" s="434"/>
      <c r="Q63" s="434"/>
      <c r="R63" s="434"/>
      <c r="S63" s="433"/>
      <c r="T63" s="434"/>
      <c r="U63" s="384" t="str">
        <f t="shared" si="4"/>
        <v/>
      </c>
      <c r="V63" s="384" t="str">
        <f t="shared" si="5"/>
        <v/>
      </c>
      <c r="W63" s="384" t="str">
        <f t="shared" si="6"/>
        <v/>
      </c>
      <c r="X63" s="384" t="str">
        <f t="shared" si="7"/>
        <v/>
      </c>
      <c r="Y63" s="384" t="str">
        <f t="shared" si="8"/>
        <v/>
      </c>
      <c r="Z63" s="384" t="str">
        <f t="shared" si="9"/>
        <v/>
      </c>
      <c r="AA63" s="384">
        <f t="shared" si="3"/>
        <v>0</v>
      </c>
      <c r="AB63" s="385" t="b">
        <f t="shared" si="10"/>
        <v>1</v>
      </c>
      <c r="AC63" s="384" t="str">
        <f>IF($N63="","",IF($C$7="Northern Ireland",INDEX('Fixed inputs'!$H$18:$H$58,MATCH($N63,'Fixed inputs'!$C$18:$C$58,0)),INDEX('Fixed inputs'!$I$18:$I$58,MATCH($N63,'Fixed inputs'!$C$18:$C$58,0))))</f>
        <v/>
      </c>
      <c r="AD63" s="384" t="str">
        <f>IF($C63="","",INDEX('Fixed inputs'!$C$8:$E$10,MATCH($C63,'Fixed inputs'!$B$8:$B$10,0),MATCH(IF($C$7="Northern Ireland","GBP","EUR"),'Fixed inputs'!$C$7:$E$7,0)))</f>
        <v/>
      </c>
      <c r="AE63" s="386"/>
      <c r="AF63" s="386"/>
      <c r="AG63" s="386"/>
      <c r="AH63" s="386"/>
      <c r="AI63" s="386"/>
      <c r="AJ63" s="387">
        <f t="shared" si="11"/>
        <v>0</v>
      </c>
      <c r="AK63" s="386"/>
      <c r="AL63" s="387">
        <f t="shared" si="12"/>
        <v>0</v>
      </c>
      <c r="AM63" s="386"/>
      <c r="AN63" s="387">
        <f t="shared" si="13"/>
        <v>0</v>
      </c>
      <c r="AO63" s="386"/>
      <c r="AP63" s="387">
        <f t="shared" si="14"/>
        <v>0</v>
      </c>
      <c r="AQ63" s="386"/>
      <c r="AR63" s="387">
        <f t="shared" si="15"/>
        <v>0</v>
      </c>
      <c r="AS63" s="386"/>
      <c r="AT63" s="387">
        <f t="shared" si="16"/>
        <v>0</v>
      </c>
    </row>
    <row r="64" spans="2:46" ht="15.75">
      <c r="B64" s="430"/>
      <c r="C64" s="430"/>
      <c r="D64" s="431"/>
      <c r="E64" s="432"/>
      <c r="F64" s="432"/>
      <c r="G64" s="432"/>
      <c r="H64" s="432"/>
      <c r="I64" s="432"/>
      <c r="J64" s="432"/>
      <c r="K64" s="465">
        <f t="shared" si="0"/>
        <v>0</v>
      </c>
      <c r="L64" s="433"/>
      <c r="M64" s="433"/>
      <c r="N64" s="434"/>
      <c r="O64" s="383" t="str">
        <f t="shared" si="1"/>
        <v/>
      </c>
      <c r="P64" s="434"/>
      <c r="Q64" s="434"/>
      <c r="R64" s="434"/>
      <c r="S64" s="433"/>
      <c r="T64" s="434"/>
      <c r="U64" s="384" t="str">
        <f t="shared" si="4"/>
        <v/>
      </c>
      <c r="V64" s="384" t="str">
        <f t="shared" si="5"/>
        <v/>
      </c>
      <c r="W64" s="384" t="str">
        <f t="shared" si="6"/>
        <v/>
      </c>
      <c r="X64" s="384" t="str">
        <f t="shared" si="7"/>
        <v/>
      </c>
      <c r="Y64" s="384" t="str">
        <f t="shared" si="8"/>
        <v/>
      </c>
      <c r="Z64" s="384" t="str">
        <f t="shared" si="9"/>
        <v/>
      </c>
      <c r="AA64" s="384">
        <f t="shared" si="3"/>
        <v>0</v>
      </c>
      <c r="AB64" s="385" t="b">
        <f t="shared" si="10"/>
        <v>1</v>
      </c>
      <c r="AC64" s="384" t="str">
        <f>IF($N64="","",IF($C$7="Northern Ireland",INDEX('Fixed inputs'!$H$18:$H$58,MATCH($N64,'Fixed inputs'!$C$18:$C$58,0)),INDEX('Fixed inputs'!$I$18:$I$58,MATCH($N64,'Fixed inputs'!$C$18:$C$58,0))))</f>
        <v/>
      </c>
      <c r="AD64" s="384" t="str">
        <f>IF($C64="","",INDEX('Fixed inputs'!$C$8:$E$10,MATCH($C64,'Fixed inputs'!$B$8:$B$10,0),MATCH(IF($C$7="Northern Ireland","GBP","EUR"),'Fixed inputs'!$C$7:$E$7,0)))</f>
        <v/>
      </c>
      <c r="AE64" s="386"/>
      <c r="AF64" s="386"/>
      <c r="AG64" s="386"/>
      <c r="AH64" s="386"/>
      <c r="AI64" s="386"/>
      <c r="AJ64" s="387">
        <f t="shared" si="11"/>
        <v>0</v>
      </c>
      <c r="AK64" s="386"/>
      <c r="AL64" s="387">
        <f t="shared" si="12"/>
        <v>0</v>
      </c>
      <c r="AM64" s="386"/>
      <c r="AN64" s="387">
        <f t="shared" si="13"/>
        <v>0</v>
      </c>
      <c r="AO64" s="386"/>
      <c r="AP64" s="387">
        <f t="shared" si="14"/>
        <v>0</v>
      </c>
      <c r="AQ64" s="386"/>
      <c r="AR64" s="387">
        <f t="shared" si="15"/>
        <v>0</v>
      </c>
      <c r="AS64" s="386"/>
      <c r="AT64" s="387">
        <f t="shared" si="16"/>
        <v>0</v>
      </c>
    </row>
    <row r="65" spans="2:46" ht="15.75">
      <c r="B65" s="430"/>
      <c r="C65" s="430"/>
      <c r="D65" s="431"/>
      <c r="E65" s="432"/>
      <c r="F65" s="432"/>
      <c r="G65" s="432"/>
      <c r="H65" s="432"/>
      <c r="I65" s="432"/>
      <c r="J65" s="432"/>
      <c r="K65" s="465">
        <f t="shared" si="0"/>
        <v>0</v>
      </c>
      <c r="L65" s="433"/>
      <c r="M65" s="433"/>
      <c r="N65" s="434"/>
      <c r="O65" s="383" t="str">
        <f t="shared" si="1"/>
        <v/>
      </c>
      <c r="P65" s="434"/>
      <c r="Q65" s="434"/>
      <c r="R65" s="434"/>
      <c r="S65" s="433"/>
      <c r="T65" s="434"/>
      <c r="U65" s="384" t="str">
        <f t="shared" si="4"/>
        <v/>
      </c>
      <c r="V65" s="384" t="str">
        <f t="shared" si="5"/>
        <v/>
      </c>
      <c r="W65" s="384" t="str">
        <f t="shared" si="6"/>
        <v/>
      </c>
      <c r="X65" s="384" t="str">
        <f t="shared" si="7"/>
        <v/>
      </c>
      <c r="Y65" s="384" t="str">
        <f t="shared" si="8"/>
        <v/>
      </c>
      <c r="Z65" s="384" t="str">
        <f t="shared" si="9"/>
        <v/>
      </c>
      <c r="AA65" s="384">
        <f t="shared" si="3"/>
        <v>0</v>
      </c>
      <c r="AB65" s="385" t="b">
        <f t="shared" si="10"/>
        <v>1</v>
      </c>
      <c r="AC65" s="384" t="str">
        <f>IF($N65="","",IF($C$7="Northern Ireland",INDEX('Fixed inputs'!$H$18:$H$58,MATCH($N65,'Fixed inputs'!$C$18:$C$58,0)),INDEX('Fixed inputs'!$I$18:$I$58,MATCH($N65,'Fixed inputs'!$C$18:$C$58,0))))</f>
        <v/>
      </c>
      <c r="AD65" s="384" t="str">
        <f>IF($C65="","",INDEX('Fixed inputs'!$C$8:$E$10,MATCH($C65,'Fixed inputs'!$B$8:$B$10,0),MATCH(IF($C$7="Northern Ireland","GBP","EUR"),'Fixed inputs'!$C$7:$E$7,0)))</f>
        <v/>
      </c>
      <c r="AE65" s="386"/>
      <c r="AF65" s="386"/>
      <c r="AG65" s="386"/>
      <c r="AH65" s="386"/>
      <c r="AI65" s="386"/>
      <c r="AJ65" s="387">
        <f t="shared" si="11"/>
        <v>0</v>
      </c>
      <c r="AK65" s="386"/>
      <c r="AL65" s="387">
        <f t="shared" si="12"/>
        <v>0</v>
      </c>
      <c r="AM65" s="386"/>
      <c r="AN65" s="387">
        <f t="shared" si="13"/>
        <v>0</v>
      </c>
      <c r="AO65" s="386"/>
      <c r="AP65" s="387">
        <f t="shared" si="14"/>
        <v>0</v>
      </c>
      <c r="AQ65" s="386"/>
      <c r="AR65" s="387">
        <f t="shared" si="15"/>
        <v>0</v>
      </c>
      <c r="AS65" s="386"/>
      <c r="AT65" s="387">
        <f t="shared" si="16"/>
        <v>0</v>
      </c>
    </row>
    <row r="66" spans="2:46" ht="15.75">
      <c r="B66" s="430"/>
      <c r="C66" s="430"/>
      <c r="D66" s="431"/>
      <c r="E66" s="432"/>
      <c r="F66" s="432"/>
      <c r="G66" s="432"/>
      <c r="H66" s="432"/>
      <c r="I66" s="432"/>
      <c r="J66" s="432"/>
      <c r="K66" s="465">
        <f t="shared" si="0"/>
        <v>0</v>
      </c>
      <c r="L66" s="433"/>
      <c r="M66" s="433"/>
      <c r="N66" s="434"/>
      <c r="O66" s="383" t="str">
        <f t="shared" si="1"/>
        <v/>
      </c>
      <c r="P66" s="434"/>
      <c r="Q66" s="434"/>
      <c r="R66" s="434"/>
      <c r="S66" s="433"/>
      <c r="T66" s="434"/>
      <c r="U66" s="384" t="str">
        <f t="shared" si="4"/>
        <v/>
      </c>
      <c r="V66" s="384" t="str">
        <f t="shared" si="5"/>
        <v/>
      </c>
      <c r="W66" s="384" t="str">
        <f t="shared" si="6"/>
        <v/>
      </c>
      <c r="X66" s="384" t="str">
        <f t="shared" si="7"/>
        <v/>
      </c>
      <c r="Y66" s="384" t="str">
        <f t="shared" si="8"/>
        <v/>
      </c>
      <c r="Z66" s="384" t="str">
        <f t="shared" si="9"/>
        <v/>
      </c>
      <c r="AA66" s="384">
        <f t="shared" si="3"/>
        <v>0</v>
      </c>
      <c r="AB66" s="385" t="b">
        <f t="shared" si="10"/>
        <v>1</v>
      </c>
      <c r="AC66" s="384" t="str">
        <f>IF($N66="","",IF($C$7="Northern Ireland",INDEX('Fixed inputs'!$H$18:$H$58,MATCH($N66,'Fixed inputs'!$C$18:$C$58,0)),INDEX('Fixed inputs'!$I$18:$I$58,MATCH($N66,'Fixed inputs'!$C$18:$C$58,0))))</f>
        <v/>
      </c>
      <c r="AD66" s="384" t="str">
        <f>IF($C66="","",INDEX('Fixed inputs'!$C$8:$E$10,MATCH($C66,'Fixed inputs'!$B$8:$B$10,0),MATCH(IF($C$7="Northern Ireland","GBP","EUR"),'Fixed inputs'!$C$7:$E$7,0)))</f>
        <v/>
      </c>
      <c r="AE66" s="386"/>
      <c r="AF66" s="386"/>
      <c r="AG66" s="386"/>
      <c r="AH66" s="386"/>
      <c r="AI66" s="386"/>
      <c r="AJ66" s="387">
        <f t="shared" si="11"/>
        <v>0</v>
      </c>
      <c r="AK66" s="386"/>
      <c r="AL66" s="387">
        <f t="shared" si="12"/>
        <v>0</v>
      </c>
      <c r="AM66" s="386"/>
      <c r="AN66" s="387">
        <f t="shared" si="13"/>
        <v>0</v>
      </c>
      <c r="AO66" s="386"/>
      <c r="AP66" s="387">
        <f t="shared" si="14"/>
        <v>0</v>
      </c>
      <c r="AQ66" s="386"/>
      <c r="AR66" s="387">
        <f t="shared" si="15"/>
        <v>0</v>
      </c>
      <c r="AS66" s="386"/>
      <c r="AT66" s="387">
        <f t="shared" si="16"/>
        <v>0</v>
      </c>
    </row>
    <row r="67" spans="2:46" ht="15.75">
      <c r="B67" s="430"/>
      <c r="C67" s="430"/>
      <c r="D67" s="431"/>
      <c r="E67" s="432"/>
      <c r="F67" s="432"/>
      <c r="G67" s="432"/>
      <c r="H67" s="432"/>
      <c r="I67" s="432"/>
      <c r="J67" s="432"/>
      <c r="K67" s="465">
        <f t="shared" si="0"/>
        <v>0</v>
      </c>
      <c r="L67" s="433"/>
      <c r="M67" s="433"/>
      <c r="N67" s="434"/>
      <c r="O67" s="383" t="str">
        <f t="shared" si="1"/>
        <v/>
      </c>
      <c r="P67" s="434"/>
      <c r="Q67" s="434"/>
      <c r="R67" s="434"/>
      <c r="S67" s="433"/>
      <c r="T67" s="434"/>
      <c r="U67" s="384" t="str">
        <f t="shared" si="4"/>
        <v/>
      </c>
      <c r="V67" s="384" t="str">
        <f t="shared" si="5"/>
        <v/>
      </c>
      <c r="W67" s="384" t="str">
        <f t="shared" si="6"/>
        <v/>
      </c>
      <c r="X67" s="384" t="str">
        <f t="shared" si="7"/>
        <v/>
      </c>
      <c r="Y67" s="384" t="str">
        <f t="shared" si="8"/>
        <v/>
      </c>
      <c r="Z67" s="384" t="str">
        <f t="shared" si="9"/>
        <v/>
      </c>
      <c r="AA67" s="384">
        <f t="shared" si="3"/>
        <v>0</v>
      </c>
      <c r="AB67" s="385" t="b">
        <f t="shared" si="10"/>
        <v>1</v>
      </c>
      <c r="AC67" s="384" t="str">
        <f>IF($N67="","",IF($C$7="Northern Ireland",INDEX('Fixed inputs'!$H$18:$H$58,MATCH($N67,'Fixed inputs'!$C$18:$C$58,0)),INDEX('Fixed inputs'!$I$18:$I$58,MATCH($N67,'Fixed inputs'!$C$18:$C$58,0))))</f>
        <v/>
      </c>
      <c r="AD67" s="384" t="str">
        <f>IF($C67="","",INDEX('Fixed inputs'!$C$8:$E$10,MATCH($C67,'Fixed inputs'!$B$8:$B$10,0),MATCH(IF($C$7="Northern Ireland","GBP","EUR"),'Fixed inputs'!$C$7:$E$7,0)))</f>
        <v/>
      </c>
      <c r="AE67" s="386"/>
      <c r="AF67" s="386"/>
      <c r="AG67" s="386"/>
      <c r="AH67" s="386"/>
      <c r="AI67" s="386"/>
      <c r="AJ67" s="387">
        <f t="shared" si="11"/>
        <v>0</v>
      </c>
      <c r="AK67" s="386"/>
      <c r="AL67" s="387">
        <f t="shared" si="12"/>
        <v>0</v>
      </c>
      <c r="AM67" s="386"/>
      <c r="AN67" s="387">
        <f t="shared" si="13"/>
        <v>0</v>
      </c>
      <c r="AO67" s="386"/>
      <c r="AP67" s="387">
        <f t="shared" si="14"/>
        <v>0</v>
      </c>
      <c r="AQ67" s="386"/>
      <c r="AR67" s="387">
        <f t="shared" si="15"/>
        <v>0</v>
      </c>
      <c r="AS67" s="386"/>
      <c r="AT67" s="387">
        <f t="shared" si="16"/>
        <v>0</v>
      </c>
    </row>
    <row r="68" spans="2:46" ht="15.75">
      <c r="B68" s="430"/>
      <c r="C68" s="430"/>
      <c r="D68" s="431"/>
      <c r="E68" s="432"/>
      <c r="F68" s="432"/>
      <c r="G68" s="432"/>
      <c r="H68" s="432"/>
      <c r="I68" s="432"/>
      <c r="J68" s="432"/>
      <c r="K68" s="465">
        <f t="shared" si="0"/>
        <v>0</v>
      </c>
      <c r="L68" s="433"/>
      <c r="M68" s="433"/>
      <c r="N68" s="434"/>
      <c r="O68" s="383" t="str">
        <f t="shared" si="1"/>
        <v/>
      </c>
      <c r="P68" s="434"/>
      <c r="Q68" s="434"/>
      <c r="R68" s="434"/>
      <c r="S68" s="433"/>
      <c r="T68" s="434"/>
      <c r="U68" s="384" t="str">
        <f t="shared" si="4"/>
        <v/>
      </c>
      <c r="V68" s="384" t="str">
        <f t="shared" si="5"/>
        <v/>
      </c>
      <c r="W68" s="384" t="str">
        <f t="shared" si="6"/>
        <v/>
      </c>
      <c r="X68" s="384" t="str">
        <f t="shared" si="7"/>
        <v/>
      </c>
      <c r="Y68" s="384" t="str">
        <f t="shared" si="8"/>
        <v/>
      </c>
      <c r="Z68" s="384" t="str">
        <f t="shared" si="9"/>
        <v/>
      </c>
      <c r="AA68" s="384">
        <f t="shared" si="3"/>
        <v>0</v>
      </c>
      <c r="AB68" s="385" t="b">
        <f t="shared" si="10"/>
        <v>1</v>
      </c>
      <c r="AC68" s="384" t="str">
        <f>IF($N68="","",IF($C$7="Northern Ireland",INDEX('Fixed inputs'!$H$18:$H$58,MATCH($N68,'Fixed inputs'!$C$18:$C$58,0)),INDEX('Fixed inputs'!$I$18:$I$58,MATCH($N68,'Fixed inputs'!$C$18:$C$58,0))))</f>
        <v/>
      </c>
      <c r="AD68" s="384" t="str">
        <f>IF($C68="","",INDEX('Fixed inputs'!$C$8:$E$10,MATCH($C68,'Fixed inputs'!$B$8:$B$10,0),MATCH(IF($C$7="Northern Ireland","GBP","EUR"),'Fixed inputs'!$C$7:$E$7,0)))</f>
        <v/>
      </c>
      <c r="AE68" s="386"/>
      <c r="AF68" s="386"/>
      <c r="AG68" s="386"/>
      <c r="AH68" s="386"/>
      <c r="AI68" s="386"/>
      <c r="AJ68" s="387">
        <f t="shared" si="11"/>
        <v>0</v>
      </c>
      <c r="AK68" s="386"/>
      <c r="AL68" s="387">
        <f t="shared" si="12"/>
        <v>0</v>
      </c>
      <c r="AM68" s="386"/>
      <c r="AN68" s="387">
        <f t="shared" si="13"/>
        <v>0</v>
      </c>
      <c r="AO68" s="386"/>
      <c r="AP68" s="387">
        <f t="shared" si="14"/>
        <v>0</v>
      </c>
      <c r="AQ68" s="386"/>
      <c r="AR68" s="387">
        <f t="shared" si="15"/>
        <v>0</v>
      </c>
      <c r="AS68" s="386"/>
      <c r="AT68" s="387">
        <f t="shared" si="16"/>
        <v>0</v>
      </c>
    </row>
    <row r="69" spans="2:46" ht="15.75">
      <c r="B69" s="430"/>
      <c r="C69" s="430"/>
      <c r="D69" s="431"/>
      <c r="E69" s="432"/>
      <c r="F69" s="432"/>
      <c r="G69" s="432"/>
      <c r="H69" s="432"/>
      <c r="I69" s="432"/>
      <c r="J69" s="432"/>
      <c r="K69" s="465">
        <f t="shared" si="0"/>
        <v>0</v>
      </c>
      <c r="L69" s="433"/>
      <c r="M69" s="433"/>
      <c r="N69" s="434"/>
      <c r="O69" s="383" t="str">
        <f t="shared" si="1"/>
        <v/>
      </c>
      <c r="P69" s="434"/>
      <c r="Q69" s="434"/>
      <c r="R69" s="434"/>
      <c r="S69" s="433"/>
      <c r="T69" s="434"/>
      <c r="U69" s="384" t="str">
        <f t="shared" si="4"/>
        <v/>
      </c>
      <c r="V69" s="384" t="str">
        <f t="shared" si="5"/>
        <v/>
      </c>
      <c r="W69" s="384" t="str">
        <f t="shared" si="6"/>
        <v/>
      </c>
      <c r="X69" s="384" t="str">
        <f t="shared" si="7"/>
        <v/>
      </c>
      <c r="Y69" s="384" t="str">
        <f t="shared" si="8"/>
        <v/>
      </c>
      <c r="Z69" s="384" t="str">
        <f t="shared" si="9"/>
        <v/>
      </c>
      <c r="AA69" s="384">
        <f t="shared" si="3"/>
        <v>0</v>
      </c>
      <c r="AB69" s="385" t="b">
        <f t="shared" si="10"/>
        <v>1</v>
      </c>
      <c r="AC69" s="384" t="str">
        <f>IF($N69="","",IF($C$7="Northern Ireland",INDEX('Fixed inputs'!$H$18:$H$58,MATCH($N69,'Fixed inputs'!$C$18:$C$58,0)),INDEX('Fixed inputs'!$I$18:$I$58,MATCH($N69,'Fixed inputs'!$C$18:$C$58,0))))</f>
        <v/>
      </c>
      <c r="AD69" s="384" t="str">
        <f>IF($C69="","",INDEX('Fixed inputs'!$C$8:$E$10,MATCH($C69,'Fixed inputs'!$B$8:$B$10,0),MATCH(IF($C$7="Northern Ireland","GBP","EUR"),'Fixed inputs'!$C$7:$E$7,0)))</f>
        <v/>
      </c>
      <c r="AE69" s="386"/>
      <c r="AF69" s="386"/>
      <c r="AG69" s="386"/>
      <c r="AH69" s="386"/>
      <c r="AI69" s="386"/>
      <c r="AJ69" s="387">
        <f t="shared" si="11"/>
        <v>0</v>
      </c>
      <c r="AK69" s="386"/>
      <c r="AL69" s="387">
        <f t="shared" si="12"/>
        <v>0</v>
      </c>
      <c r="AM69" s="386"/>
      <c r="AN69" s="387">
        <f t="shared" si="13"/>
        <v>0</v>
      </c>
      <c r="AO69" s="386"/>
      <c r="AP69" s="387">
        <f t="shared" si="14"/>
        <v>0</v>
      </c>
      <c r="AQ69" s="386"/>
      <c r="AR69" s="387">
        <f t="shared" si="15"/>
        <v>0</v>
      </c>
      <c r="AS69" s="386"/>
      <c r="AT69" s="387">
        <f t="shared" si="16"/>
        <v>0</v>
      </c>
    </row>
    <row r="70" spans="2:46" ht="15.75">
      <c r="B70" s="430"/>
      <c r="C70" s="430"/>
      <c r="D70" s="431"/>
      <c r="E70" s="432"/>
      <c r="F70" s="432"/>
      <c r="G70" s="432"/>
      <c r="H70" s="432"/>
      <c r="I70" s="432"/>
      <c r="J70" s="432"/>
      <c r="K70" s="465">
        <f t="shared" si="0"/>
        <v>0</v>
      </c>
      <c r="L70" s="433"/>
      <c r="M70" s="433"/>
      <c r="N70" s="434"/>
      <c r="O70" s="383" t="str">
        <f t="shared" si="1"/>
        <v/>
      </c>
      <c r="P70" s="434"/>
      <c r="Q70" s="434"/>
      <c r="R70" s="434"/>
      <c r="S70" s="433"/>
      <c r="T70" s="434"/>
      <c r="U70" s="384" t="str">
        <f t="shared" si="4"/>
        <v/>
      </c>
      <c r="V70" s="384" t="str">
        <f t="shared" si="5"/>
        <v/>
      </c>
      <c r="W70" s="384" t="str">
        <f t="shared" si="6"/>
        <v/>
      </c>
      <c r="X70" s="384" t="str">
        <f t="shared" si="7"/>
        <v/>
      </c>
      <c r="Y70" s="384" t="str">
        <f t="shared" si="8"/>
        <v/>
      </c>
      <c r="Z70" s="384" t="str">
        <f t="shared" si="9"/>
        <v/>
      </c>
      <c r="AA70" s="384">
        <f t="shared" si="3"/>
        <v>0</v>
      </c>
      <c r="AB70" s="385" t="b">
        <f t="shared" si="10"/>
        <v>1</v>
      </c>
      <c r="AC70" s="384" t="str">
        <f>IF($N70="","",IF($C$7="Northern Ireland",INDEX('Fixed inputs'!$H$18:$H$58,MATCH($N70,'Fixed inputs'!$C$18:$C$58,0)),INDEX('Fixed inputs'!$I$18:$I$58,MATCH($N70,'Fixed inputs'!$C$18:$C$58,0))))</f>
        <v/>
      </c>
      <c r="AD70" s="384" t="str">
        <f>IF($C70="","",INDEX('Fixed inputs'!$C$8:$E$10,MATCH($C70,'Fixed inputs'!$B$8:$B$10,0),MATCH(IF($C$7="Northern Ireland","GBP","EUR"),'Fixed inputs'!$C$7:$E$7,0)))</f>
        <v/>
      </c>
      <c r="AE70" s="386"/>
      <c r="AF70" s="386"/>
      <c r="AG70" s="386"/>
      <c r="AH70" s="386"/>
      <c r="AI70" s="386"/>
      <c r="AJ70" s="387">
        <f t="shared" si="11"/>
        <v>0</v>
      </c>
      <c r="AK70" s="386"/>
      <c r="AL70" s="387">
        <f t="shared" si="12"/>
        <v>0</v>
      </c>
      <c r="AM70" s="386"/>
      <c r="AN70" s="387">
        <f t="shared" si="13"/>
        <v>0</v>
      </c>
      <c r="AO70" s="386"/>
      <c r="AP70" s="387">
        <f t="shared" si="14"/>
        <v>0</v>
      </c>
      <c r="AQ70" s="386"/>
      <c r="AR70" s="387">
        <f t="shared" si="15"/>
        <v>0</v>
      </c>
      <c r="AS70" s="386"/>
      <c r="AT70" s="387">
        <f t="shared" si="16"/>
        <v>0</v>
      </c>
    </row>
    <row r="71" spans="2:46" ht="15.75">
      <c r="B71" s="430"/>
      <c r="C71" s="430"/>
      <c r="D71" s="431"/>
      <c r="E71" s="432"/>
      <c r="F71" s="432"/>
      <c r="G71" s="432"/>
      <c r="H71" s="432"/>
      <c r="I71" s="432"/>
      <c r="J71" s="432"/>
      <c r="K71" s="465">
        <f t="shared" si="0"/>
        <v>0</v>
      </c>
      <c r="L71" s="433"/>
      <c r="M71" s="433"/>
      <c r="N71" s="434"/>
      <c r="O71" s="383" t="str">
        <f t="shared" si="1"/>
        <v/>
      </c>
      <c r="P71" s="434"/>
      <c r="Q71" s="434"/>
      <c r="R71" s="434"/>
      <c r="S71" s="433"/>
      <c r="T71" s="434"/>
      <c r="U71" s="384" t="str">
        <f t="shared" si="4"/>
        <v/>
      </c>
      <c r="V71" s="384" t="str">
        <f t="shared" si="5"/>
        <v/>
      </c>
      <c r="W71" s="384" t="str">
        <f t="shared" si="6"/>
        <v/>
      </c>
      <c r="X71" s="384" t="str">
        <f t="shared" si="7"/>
        <v/>
      </c>
      <c r="Y71" s="384" t="str">
        <f t="shared" si="8"/>
        <v/>
      </c>
      <c r="Z71" s="384" t="str">
        <f t="shared" si="9"/>
        <v/>
      </c>
      <c r="AA71" s="384">
        <f t="shared" si="3"/>
        <v>0</v>
      </c>
      <c r="AB71" s="385" t="b">
        <f t="shared" si="10"/>
        <v>1</v>
      </c>
      <c r="AC71" s="384" t="str">
        <f>IF($N71="","",IF($C$7="Northern Ireland",INDEX('Fixed inputs'!$H$18:$H$58,MATCH($N71,'Fixed inputs'!$C$18:$C$58,0)),INDEX('Fixed inputs'!$I$18:$I$58,MATCH($N71,'Fixed inputs'!$C$18:$C$58,0))))</f>
        <v/>
      </c>
      <c r="AD71" s="384" t="str">
        <f>IF($C71="","",INDEX('Fixed inputs'!$C$8:$E$10,MATCH($C71,'Fixed inputs'!$B$8:$B$10,0),MATCH(IF($C$7="Northern Ireland","GBP","EUR"),'Fixed inputs'!$C$7:$E$7,0)))</f>
        <v/>
      </c>
      <c r="AE71" s="386"/>
      <c r="AF71" s="386"/>
      <c r="AG71" s="386"/>
      <c r="AH71" s="386"/>
      <c r="AI71" s="386"/>
      <c r="AJ71" s="387">
        <f t="shared" si="11"/>
        <v>0</v>
      </c>
      <c r="AK71" s="386"/>
      <c r="AL71" s="387">
        <f t="shared" si="12"/>
        <v>0</v>
      </c>
      <c r="AM71" s="386"/>
      <c r="AN71" s="387">
        <f t="shared" si="13"/>
        <v>0</v>
      </c>
      <c r="AO71" s="386"/>
      <c r="AP71" s="387">
        <f t="shared" si="14"/>
        <v>0</v>
      </c>
      <c r="AQ71" s="386"/>
      <c r="AR71" s="387">
        <f t="shared" si="15"/>
        <v>0</v>
      </c>
      <c r="AS71" s="386"/>
      <c r="AT71" s="387">
        <f t="shared" si="16"/>
        <v>0</v>
      </c>
    </row>
    <row r="72" spans="2:46" ht="15.75">
      <c r="B72" s="430"/>
      <c r="C72" s="430"/>
      <c r="D72" s="431"/>
      <c r="E72" s="432"/>
      <c r="F72" s="432"/>
      <c r="G72" s="432"/>
      <c r="H72" s="432"/>
      <c r="I72" s="432"/>
      <c r="J72" s="432"/>
      <c r="K72" s="465">
        <f t="shared" si="0"/>
        <v>0</v>
      </c>
      <c r="L72" s="433"/>
      <c r="M72" s="433"/>
      <c r="N72" s="434"/>
      <c r="O72" s="383" t="str">
        <f t="shared" si="1"/>
        <v/>
      </c>
      <c r="P72" s="434"/>
      <c r="Q72" s="434"/>
      <c r="R72" s="434"/>
      <c r="S72" s="433"/>
      <c r="T72" s="434"/>
      <c r="U72" s="384" t="str">
        <f t="shared" si="4"/>
        <v/>
      </c>
      <c r="V72" s="384" t="str">
        <f t="shared" si="5"/>
        <v/>
      </c>
      <c r="W72" s="384" t="str">
        <f t="shared" si="6"/>
        <v/>
      </c>
      <c r="X72" s="384" t="str">
        <f t="shared" si="7"/>
        <v/>
      </c>
      <c r="Y72" s="384" t="str">
        <f t="shared" si="8"/>
        <v/>
      </c>
      <c r="Z72" s="384" t="str">
        <f t="shared" si="9"/>
        <v/>
      </c>
      <c r="AA72" s="384">
        <f t="shared" si="3"/>
        <v>0</v>
      </c>
      <c r="AB72" s="385" t="b">
        <f t="shared" si="10"/>
        <v>1</v>
      </c>
      <c r="AC72" s="384" t="str">
        <f>IF($N72="","",IF($C$7="Northern Ireland",INDEX('Fixed inputs'!$H$18:$H$58,MATCH($N72,'Fixed inputs'!$C$18:$C$58,0)),INDEX('Fixed inputs'!$I$18:$I$58,MATCH($N72,'Fixed inputs'!$C$18:$C$58,0))))</f>
        <v/>
      </c>
      <c r="AD72" s="384" t="str">
        <f>IF($C72="","",INDEX('Fixed inputs'!$C$8:$E$10,MATCH($C72,'Fixed inputs'!$B$8:$B$10,0),MATCH(IF($C$7="Northern Ireland","GBP","EUR"),'Fixed inputs'!$C$7:$E$7,0)))</f>
        <v/>
      </c>
      <c r="AE72" s="386"/>
      <c r="AF72" s="386"/>
      <c r="AG72" s="386"/>
      <c r="AH72" s="386"/>
      <c r="AI72" s="386"/>
      <c r="AJ72" s="387">
        <f t="shared" si="11"/>
        <v>0</v>
      </c>
      <c r="AK72" s="386"/>
      <c r="AL72" s="387">
        <f t="shared" si="12"/>
        <v>0</v>
      </c>
      <c r="AM72" s="386"/>
      <c r="AN72" s="387">
        <f t="shared" si="13"/>
        <v>0</v>
      </c>
      <c r="AO72" s="386"/>
      <c r="AP72" s="387">
        <f t="shared" si="14"/>
        <v>0</v>
      </c>
      <c r="AQ72" s="386"/>
      <c r="AR72" s="387">
        <f t="shared" si="15"/>
        <v>0</v>
      </c>
      <c r="AS72" s="386"/>
      <c r="AT72" s="387">
        <f t="shared" si="16"/>
        <v>0</v>
      </c>
    </row>
    <row r="73" spans="2:46" ht="15.75">
      <c r="B73" s="430"/>
      <c r="C73" s="430"/>
      <c r="D73" s="431"/>
      <c r="E73" s="432"/>
      <c r="F73" s="432"/>
      <c r="G73" s="432"/>
      <c r="H73" s="432"/>
      <c r="I73" s="432"/>
      <c r="J73" s="432"/>
      <c r="K73" s="465">
        <f t="shared" si="0"/>
        <v>0</v>
      </c>
      <c r="L73" s="433"/>
      <c r="M73" s="433"/>
      <c r="N73" s="434"/>
      <c r="O73" s="383" t="str">
        <f t="shared" si="1"/>
        <v/>
      </c>
      <c r="P73" s="434"/>
      <c r="Q73" s="434"/>
      <c r="R73" s="434"/>
      <c r="S73" s="433"/>
      <c r="T73" s="434"/>
      <c r="U73" s="384" t="str">
        <f t="shared" si="4"/>
        <v/>
      </c>
      <c r="V73" s="384" t="str">
        <f t="shared" si="5"/>
        <v/>
      </c>
      <c r="W73" s="384" t="str">
        <f t="shared" si="6"/>
        <v/>
      </c>
      <c r="X73" s="384" t="str">
        <f t="shared" si="7"/>
        <v/>
      </c>
      <c r="Y73" s="384" t="str">
        <f t="shared" si="8"/>
        <v/>
      </c>
      <c r="Z73" s="384" t="str">
        <f t="shared" si="9"/>
        <v/>
      </c>
      <c r="AA73" s="384">
        <f t="shared" si="3"/>
        <v>0</v>
      </c>
      <c r="AB73" s="385" t="b">
        <f t="shared" si="10"/>
        <v>1</v>
      </c>
      <c r="AC73" s="384" t="str">
        <f>IF($N73="","",IF($C$7="Northern Ireland",INDEX('Fixed inputs'!$H$18:$H$58,MATCH($N73,'Fixed inputs'!$C$18:$C$58,0)),INDEX('Fixed inputs'!$I$18:$I$58,MATCH($N73,'Fixed inputs'!$C$18:$C$58,0))))</f>
        <v/>
      </c>
      <c r="AD73" s="384" t="str">
        <f>IF($C73="","",INDEX('Fixed inputs'!$C$8:$E$10,MATCH($C73,'Fixed inputs'!$B$8:$B$10,0),MATCH(IF($C$7="Northern Ireland","GBP","EUR"),'Fixed inputs'!$C$7:$E$7,0)))</f>
        <v/>
      </c>
      <c r="AE73" s="386"/>
      <c r="AF73" s="386"/>
      <c r="AG73" s="386"/>
      <c r="AH73" s="386"/>
      <c r="AI73" s="386"/>
      <c r="AJ73" s="387">
        <f t="shared" si="11"/>
        <v>0</v>
      </c>
      <c r="AK73" s="386"/>
      <c r="AL73" s="387">
        <f t="shared" si="12"/>
        <v>0</v>
      </c>
      <c r="AM73" s="386"/>
      <c r="AN73" s="387">
        <f t="shared" si="13"/>
        <v>0</v>
      </c>
      <c r="AO73" s="386"/>
      <c r="AP73" s="387">
        <f t="shared" si="14"/>
        <v>0</v>
      </c>
      <c r="AQ73" s="386"/>
      <c r="AR73" s="387">
        <f t="shared" si="15"/>
        <v>0</v>
      </c>
      <c r="AS73" s="386"/>
      <c r="AT73" s="387">
        <f t="shared" si="16"/>
        <v>0</v>
      </c>
    </row>
    <row r="74" spans="2:46" ht="15.75">
      <c r="B74" s="430"/>
      <c r="C74" s="430"/>
      <c r="D74" s="431"/>
      <c r="E74" s="432"/>
      <c r="F74" s="432"/>
      <c r="G74" s="432"/>
      <c r="H74" s="432"/>
      <c r="I74" s="432"/>
      <c r="J74" s="432"/>
      <c r="K74" s="465">
        <f t="shared" si="0"/>
        <v>0</v>
      </c>
      <c r="L74" s="433"/>
      <c r="M74" s="433"/>
      <c r="N74" s="434"/>
      <c r="O74" s="383" t="str">
        <f t="shared" si="1"/>
        <v/>
      </c>
      <c r="P74" s="434"/>
      <c r="Q74" s="434"/>
      <c r="R74" s="434"/>
      <c r="S74" s="433"/>
      <c r="T74" s="434"/>
      <c r="U74" s="384" t="str">
        <f t="shared" si="4"/>
        <v/>
      </c>
      <c r="V74" s="384" t="str">
        <f t="shared" si="5"/>
        <v/>
      </c>
      <c r="W74" s="384" t="str">
        <f t="shared" si="6"/>
        <v/>
      </c>
      <c r="X74" s="384" t="str">
        <f t="shared" si="7"/>
        <v/>
      </c>
      <c r="Y74" s="384" t="str">
        <f t="shared" si="8"/>
        <v/>
      </c>
      <c r="Z74" s="384" t="str">
        <f t="shared" si="9"/>
        <v/>
      </c>
      <c r="AA74" s="384">
        <f t="shared" si="3"/>
        <v>0</v>
      </c>
      <c r="AB74" s="385" t="b">
        <f t="shared" si="10"/>
        <v>1</v>
      </c>
      <c r="AC74" s="384" t="str">
        <f>IF($N74="","",IF($C$7="Northern Ireland",INDEX('Fixed inputs'!$H$18:$H$58,MATCH($N74,'Fixed inputs'!$C$18:$C$58,0)),INDEX('Fixed inputs'!$I$18:$I$58,MATCH($N74,'Fixed inputs'!$C$18:$C$58,0))))</f>
        <v/>
      </c>
      <c r="AD74" s="384" t="str">
        <f>IF($C74="","",INDEX('Fixed inputs'!$C$8:$E$10,MATCH($C74,'Fixed inputs'!$B$8:$B$10,0),MATCH(IF($C$7="Northern Ireland","GBP","EUR"),'Fixed inputs'!$C$7:$E$7,0)))</f>
        <v/>
      </c>
      <c r="AE74" s="386"/>
      <c r="AF74" s="386"/>
      <c r="AG74" s="386"/>
      <c r="AH74" s="386"/>
      <c r="AI74" s="386"/>
      <c r="AJ74" s="387">
        <f t="shared" si="11"/>
        <v>0</v>
      </c>
      <c r="AK74" s="386"/>
      <c r="AL74" s="387">
        <f t="shared" si="12"/>
        <v>0</v>
      </c>
      <c r="AM74" s="386"/>
      <c r="AN74" s="387">
        <f t="shared" si="13"/>
        <v>0</v>
      </c>
      <c r="AO74" s="386"/>
      <c r="AP74" s="387">
        <f t="shared" si="14"/>
        <v>0</v>
      </c>
      <c r="AQ74" s="386"/>
      <c r="AR74" s="387">
        <f t="shared" si="15"/>
        <v>0</v>
      </c>
      <c r="AS74" s="386"/>
      <c r="AT74" s="387">
        <f t="shared" si="16"/>
        <v>0</v>
      </c>
    </row>
    <row r="75" spans="2:46" ht="15.75">
      <c r="B75" s="430"/>
      <c r="C75" s="430"/>
      <c r="D75" s="431"/>
      <c r="E75" s="432"/>
      <c r="F75" s="432"/>
      <c r="G75" s="432"/>
      <c r="H75" s="432"/>
      <c r="I75" s="432"/>
      <c r="J75" s="432"/>
      <c r="K75" s="465">
        <f t="shared" si="0"/>
        <v>0</v>
      </c>
      <c r="L75" s="433"/>
      <c r="M75" s="433"/>
      <c r="N75" s="434"/>
      <c r="O75" s="383" t="str">
        <f t="shared" si="1"/>
        <v/>
      </c>
      <c r="P75" s="434"/>
      <c r="Q75" s="434"/>
      <c r="R75" s="434"/>
      <c r="S75" s="433"/>
      <c r="T75" s="434"/>
      <c r="U75" s="384" t="str">
        <f t="shared" si="4"/>
        <v/>
      </c>
      <c r="V75" s="384" t="str">
        <f t="shared" si="5"/>
        <v/>
      </c>
      <c r="W75" s="384" t="str">
        <f t="shared" si="6"/>
        <v/>
      </c>
      <c r="X75" s="384" t="str">
        <f t="shared" si="7"/>
        <v/>
      </c>
      <c r="Y75" s="384" t="str">
        <f t="shared" si="8"/>
        <v/>
      </c>
      <c r="Z75" s="384" t="str">
        <f t="shared" si="9"/>
        <v/>
      </c>
      <c r="AA75" s="384">
        <f t="shared" si="3"/>
        <v>0</v>
      </c>
      <c r="AB75" s="385" t="b">
        <f t="shared" si="10"/>
        <v>1</v>
      </c>
      <c r="AC75" s="384" t="str">
        <f>IF($N75="","",IF($C$7="Northern Ireland",INDEX('Fixed inputs'!$H$18:$H$58,MATCH($N75,'Fixed inputs'!$C$18:$C$58,0)),INDEX('Fixed inputs'!$I$18:$I$58,MATCH($N75,'Fixed inputs'!$C$18:$C$58,0))))</f>
        <v/>
      </c>
      <c r="AD75" s="384" t="str">
        <f>IF($C75="","",INDEX('Fixed inputs'!$C$8:$E$10,MATCH($C75,'Fixed inputs'!$B$8:$B$10,0),MATCH(IF($C$7="Northern Ireland","GBP","EUR"),'Fixed inputs'!$C$7:$E$7,0)))</f>
        <v/>
      </c>
      <c r="AE75" s="386"/>
      <c r="AF75" s="386"/>
      <c r="AG75" s="386"/>
      <c r="AH75" s="386"/>
      <c r="AI75" s="386"/>
      <c r="AJ75" s="387">
        <f t="shared" si="11"/>
        <v>0</v>
      </c>
      <c r="AK75" s="386"/>
      <c r="AL75" s="387">
        <f t="shared" si="12"/>
        <v>0</v>
      </c>
      <c r="AM75" s="386"/>
      <c r="AN75" s="387">
        <f t="shared" si="13"/>
        <v>0</v>
      </c>
      <c r="AO75" s="386"/>
      <c r="AP75" s="387">
        <f t="shared" si="14"/>
        <v>0</v>
      </c>
      <c r="AQ75" s="386"/>
      <c r="AR75" s="387">
        <f t="shared" si="15"/>
        <v>0</v>
      </c>
      <c r="AS75" s="386"/>
      <c r="AT75" s="387">
        <f t="shared" si="16"/>
        <v>0</v>
      </c>
    </row>
    <row r="76" spans="2:46" ht="15.75">
      <c r="B76" s="430"/>
      <c r="C76" s="430"/>
      <c r="D76" s="431"/>
      <c r="E76" s="432"/>
      <c r="F76" s="432"/>
      <c r="G76" s="432"/>
      <c r="H76" s="432"/>
      <c r="I76" s="432"/>
      <c r="J76" s="432"/>
      <c r="K76" s="465">
        <f t="shared" ref="K76:K139" si="17">SUM(E76:J76)</f>
        <v>0</v>
      </c>
      <c r="L76" s="433"/>
      <c r="M76" s="433"/>
      <c r="N76" s="434"/>
      <c r="O76" s="383" t="str">
        <f t="shared" ref="O76:O139" si="18">IF($N76="","",IF($N76&lt;2024,"Yes","No"))</f>
        <v/>
      </c>
      <c r="P76" s="434"/>
      <c r="Q76" s="434"/>
      <c r="R76" s="434"/>
      <c r="S76" s="433"/>
      <c r="T76" s="434"/>
      <c r="U76" s="384" t="str">
        <f t="shared" si="4"/>
        <v/>
      </c>
      <c r="V76" s="384" t="str">
        <f t="shared" si="5"/>
        <v/>
      </c>
      <c r="W76" s="384" t="str">
        <f t="shared" si="6"/>
        <v/>
      </c>
      <c r="X76" s="384" t="str">
        <f t="shared" si="7"/>
        <v/>
      </c>
      <c r="Y76" s="384" t="str">
        <f t="shared" si="8"/>
        <v/>
      </c>
      <c r="Z76" s="384" t="str">
        <f t="shared" si="9"/>
        <v/>
      </c>
      <c r="AA76" s="384">
        <f t="shared" ref="AA76:AA139" si="19">SUM(U76:Z76)</f>
        <v>0</v>
      </c>
      <c r="AB76" s="385" t="b">
        <f t="shared" si="10"/>
        <v>1</v>
      </c>
      <c r="AC76" s="384" t="str">
        <f>IF($N76="","",IF($C$7="Northern Ireland",INDEX('Fixed inputs'!$H$18:$H$58,MATCH($N76,'Fixed inputs'!$C$18:$C$58,0)),INDEX('Fixed inputs'!$I$18:$I$58,MATCH($N76,'Fixed inputs'!$C$18:$C$58,0))))</f>
        <v/>
      </c>
      <c r="AD76" s="384" t="str">
        <f>IF($C76="","",INDEX('Fixed inputs'!$C$8:$E$10,MATCH($C76,'Fixed inputs'!$B$8:$B$10,0),MATCH(IF($C$7="Northern Ireland","GBP","EUR"),'Fixed inputs'!$C$7:$E$7,0)))</f>
        <v/>
      </c>
      <c r="AE76" s="386"/>
      <c r="AF76" s="386"/>
      <c r="AG76" s="386"/>
      <c r="AH76" s="386"/>
      <c r="AI76" s="386"/>
      <c r="AJ76" s="387">
        <f t="shared" si="11"/>
        <v>0</v>
      </c>
      <c r="AK76" s="386"/>
      <c r="AL76" s="387">
        <f t="shared" si="12"/>
        <v>0</v>
      </c>
      <c r="AM76" s="386"/>
      <c r="AN76" s="387">
        <f t="shared" si="13"/>
        <v>0</v>
      </c>
      <c r="AO76" s="386"/>
      <c r="AP76" s="387">
        <f t="shared" si="14"/>
        <v>0</v>
      </c>
      <c r="AQ76" s="386"/>
      <c r="AR76" s="387">
        <f t="shared" si="15"/>
        <v>0</v>
      </c>
      <c r="AS76" s="386"/>
      <c r="AT76" s="387">
        <f t="shared" si="16"/>
        <v>0</v>
      </c>
    </row>
    <row r="77" spans="2:46" ht="15.75">
      <c r="B77" s="430"/>
      <c r="C77" s="430"/>
      <c r="D77" s="431"/>
      <c r="E77" s="432"/>
      <c r="F77" s="432"/>
      <c r="G77" s="432"/>
      <c r="H77" s="432"/>
      <c r="I77" s="432"/>
      <c r="J77" s="432"/>
      <c r="K77" s="465">
        <f t="shared" si="17"/>
        <v>0</v>
      </c>
      <c r="L77" s="433"/>
      <c r="M77" s="433"/>
      <c r="N77" s="434"/>
      <c r="O77" s="383" t="str">
        <f t="shared" si="18"/>
        <v/>
      </c>
      <c r="P77" s="434"/>
      <c r="Q77" s="434"/>
      <c r="R77" s="434"/>
      <c r="S77" s="433"/>
      <c r="T77" s="434"/>
      <c r="U77" s="384" t="str">
        <f t="shared" ref="U77:U140" si="20">IF($B77="","",IFERROR(E77*$AC77*$AD77,0))</f>
        <v/>
      </c>
      <c r="V77" s="384" t="str">
        <f t="shared" ref="V77:V140" si="21">IF($B77="","",IFERROR(F77*$AC77*$AD77,0))</f>
        <v/>
      </c>
      <c r="W77" s="384" t="str">
        <f t="shared" ref="W77:W140" si="22">IF($B77="","",IFERROR(G77*$AC77*$AD77,0))</f>
        <v/>
      </c>
      <c r="X77" s="384" t="str">
        <f t="shared" ref="X77:X140" si="23">IF($B77="","",IFERROR(H77*$AC77*$AD77,0))</f>
        <v/>
      </c>
      <c r="Y77" s="384" t="str">
        <f t="shared" ref="Y77:Y140" si="24">IF($B77="","",IFERROR(I77*$AC77*$AD77,0))</f>
        <v/>
      </c>
      <c r="Z77" s="384" t="str">
        <f t="shared" ref="Z77:Z140" si="25">IF($B77="","",IFERROR(J77*$AC77*$AD77,0))</f>
        <v/>
      </c>
      <c r="AA77" s="384">
        <f t="shared" si="19"/>
        <v>0</v>
      </c>
      <c r="AB77" s="385" t="b">
        <f t="shared" ref="AB77:AB140" si="26">IF(COUNTA($B77:$J77)=0,TRUE,AND($B77&lt;&gt;"",$C77&lt;&gt;"",$D77&lt;&gt;"",$N77&lt;&gt;"",$L77&lt;&gt;"",$M77&lt;&gt;"",$Q77&lt;&gt;"",$R77&lt;&gt;"",$S77&lt;&gt;"",IF($O77="Yes",$P77&lt;&gt;"",TRUE)))</f>
        <v>1</v>
      </c>
      <c r="AC77" s="384" t="str">
        <f>IF($N77="","",IF($C$7="Northern Ireland",INDEX('Fixed inputs'!$H$18:$H$58,MATCH($N77,'Fixed inputs'!$C$18:$C$58,0)),INDEX('Fixed inputs'!$I$18:$I$58,MATCH($N77,'Fixed inputs'!$C$18:$C$58,0))))</f>
        <v/>
      </c>
      <c r="AD77" s="384" t="str">
        <f>IF($C77="","",INDEX('Fixed inputs'!$C$8:$E$10,MATCH($C77,'Fixed inputs'!$B$8:$B$10,0),MATCH(IF($C$7="Northern Ireland","GBP","EUR"),'Fixed inputs'!$C$7:$E$7,0)))</f>
        <v/>
      </c>
      <c r="AE77" s="386"/>
      <c r="AF77" s="386"/>
      <c r="AG77" s="386"/>
      <c r="AH77" s="386"/>
      <c r="AI77" s="386"/>
      <c r="AJ77" s="387">
        <f t="shared" ref="AJ77:AJ140" si="27">IF(AI77&lt;&gt;"",AI77,IF(AND($AE77="Yes",$AF77="Yes",$AG77="Yes",$AH77="Yes"),U77,0))</f>
        <v>0</v>
      </c>
      <c r="AK77" s="386"/>
      <c r="AL77" s="387">
        <f t="shared" ref="AL77:AL140" si="28">IF(AK77&lt;&gt;"",AK77,IF(AND($AE77="Yes",$AF77="Yes",$AG77="Yes",$AH77="Yes"),V77,0))</f>
        <v>0</v>
      </c>
      <c r="AM77" s="386"/>
      <c r="AN77" s="387">
        <f t="shared" ref="AN77:AN140" si="29">IF(AM77&lt;&gt;"",AM77,IF(AND($AE77="Yes",$AF77="Yes",$AG77="Yes",$AH77="Yes"),W77,0))</f>
        <v>0</v>
      </c>
      <c r="AO77" s="386"/>
      <c r="AP77" s="387">
        <f t="shared" ref="AP77:AP140" si="30">IF(AO77&lt;&gt;"",AO77,IF(AND($AE77="Yes",$AF77="Yes",$AG77="Yes",$AH77="Yes"),X77,0))</f>
        <v>0</v>
      </c>
      <c r="AQ77" s="386"/>
      <c r="AR77" s="387">
        <f t="shared" ref="AR77:AR140" si="31">IF(AQ77&lt;&gt;"",AQ77,IF(AND($AE77="Yes",$AF77="Yes",$AG77="Yes",$AH77="Yes"),Y77,0))</f>
        <v>0</v>
      </c>
      <c r="AS77" s="386"/>
      <c r="AT77" s="387">
        <f t="shared" ref="AT77:AT140" si="32">IF(AS77&lt;&gt;"",AS77,IF(AND($AE77="Yes",$AF77="Yes",$AG77="Yes",$AH77="Yes"),Z77,0))</f>
        <v>0</v>
      </c>
    </row>
    <row r="78" spans="2:46" ht="15.75">
      <c r="B78" s="430"/>
      <c r="C78" s="430"/>
      <c r="D78" s="431"/>
      <c r="E78" s="432"/>
      <c r="F78" s="432"/>
      <c r="G78" s="432"/>
      <c r="H78" s="432"/>
      <c r="I78" s="432"/>
      <c r="J78" s="432"/>
      <c r="K78" s="465">
        <f t="shared" si="17"/>
        <v>0</v>
      </c>
      <c r="L78" s="433"/>
      <c r="M78" s="433"/>
      <c r="N78" s="434"/>
      <c r="O78" s="383" t="str">
        <f t="shared" si="18"/>
        <v/>
      </c>
      <c r="P78" s="434"/>
      <c r="Q78" s="434"/>
      <c r="R78" s="434"/>
      <c r="S78" s="433"/>
      <c r="T78" s="434"/>
      <c r="U78" s="384" t="str">
        <f t="shared" si="20"/>
        <v/>
      </c>
      <c r="V78" s="384" t="str">
        <f t="shared" si="21"/>
        <v/>
      </c>
      <c r="W78" s="384" t="str">
        <f t="shared" si="22"/>
        <v/>
      </c>
      <c r="X78" s="384" t="str">
        <f t="shared" si="23"/>
        <v/>
      </c>
      <c r="Y78" s="384" t="str">
        <f t="shared" si="24"/>
        <v/>
      </c>
      <c r="Z78" s="384" t="str">
        <f t="shared" si="25"/>
        <v/>
      </c>
      <c r="AA78" s="384">
        <f t="shared" si="19"/>
        <v>0</v>
      </c>
      <c r="AB78" s="385" t="b">
        <f t="shared" si="26"/>
        <v>1</v>
      </c>
      <c r="AC78" s="384" t="str">
        <f>IF($N78="","",IF($C$7="Northern Ireland",INDEX('Fixed inputs'!$H$18:$H$58,MATCH($N78,'Fixed inputs'!$C$18:$C$58,0)),INDEX('Fixed inputs'!$I$18:$I$58,MATCH($N78,'Fixed inputs'!$C$18:$C$58,0))))</f>
        <v/>
      </c>
      <c r="AD78" s="384" t="str">
        <f>IF($C78="","",INDEX('Fixed inputs'!$C$8:$E$10,MATCH($C78,'Fixed inputs'!$B$8:$B$10,0),MATCH(IF($C$7="Northern Ireland","GBP","EUR"),'Fixed inputs'!$C$7:$E$7,0)))</f>
        <v/>
      </c>
      <c r="AE78" s="386"/>
      <c r="AF78" s="386"/>
      <c r="AG78" s="386"/>
      <c r="AH78" s="386"/>
      <c r="AI78" s="386"/>
      <c r="AJ78" s="387">
        <f t="shared" si="27"/>
        <v>0</v>
      </c>
      <c r="AK78" s="386"/>
      <c r="AL78" s="387">
        <f t="shared" si="28"/>
        <v>0</v>
      </c>
      <c r="AM78" s="386"/>
      <c r="AN78" s="387">
        <f t="shared" si="29"/>
        <v>0</v>
      </c>
      <c r="AO78" s="386"/>
      <c r="AP78" s="387">
        <f t="shared" si="30"/>
        <v>0</v>
      </c>
      <c r="AQ78" s="386"/>
      <c r="AR78" s="387">
        <f t="shared" si="31"/>
        <v>0</v>
      </c>
      <c r="AS78" s="386"/>
      <c r="AT78" s="387">
        <f t="shared" si="32"/>
        <v>0</v>
      </c>
    </row>
    <row r="79" spans="2:46" ht="15.75">
      <c r="B79" s="430"/>
      <c r="C79" s="430"/>
      <c r="D79" s="431"/>
      <c r="E79" s="432"/>
      <c r="F79" s="432"/>
      <c r="G79" s="432"/>
      <c r="H79" s="432"/>
      <c r="I79" s="432"/>
      <c r="J79" s="432"/>
      <c r="K79" s="465">
        <f t="shared" si="17"/>
        <v>0</v>
      </c>
      <c r="L79" s="433"/>
      <c r="M79" s="433"/>
      <c r="N79" s="434"/>
      <c r="O79" s="383" t="str">
        <f t="shared" si="18"/>
        <v/>
      </c>
      <c r="P79" s="434"/>
      <c r="Q79" s="434"/>
      <c r="R79" s="434"/>
      <c r="S79" s="433"/>
      <c r="T79" s="434"/>
      <c r="U79" s="384" t="str">
        <f t="shared" si="20"/>
        <v/>
      </c>
      <c r="V79" s="384" t="str">
        <f t="shared" si="21"/>
        <v/>
      </c>
      <c r="W79" s="384" t="str">
        <f t="shared" si="22"/>
        <v/>
      </c>
      <c r="X79" s="384" t="str">
        <f t="shared" si="23"/>
        <v/>
      </c>
      <c r="Y79" s="384" t="str">
        <f t="shared" si="24"/>
        <v/>
      </c>
      <c r="Z79" s="384" t="str">
        <f t="shared" si="25"/>
        <v/>
      </c>
      <c r="AA79" s="384">
        <f t="shared" si="19"/>
        <v>0</v>
      </c>
      <c r="AB79" s="385" t="b">
        <f t="shared" si="26"/>
        <v>1</v>
      </c>
      <c r="AC79" s="384" t="str">
        <f>IF($N79="","",IF($C$7="Northern Ireland",INDEX('Fixed inputs'!$H$18:$H$58,MATCH($N79,'Fixed inputs'!$C$18:$C$58,0)),INDEX('Fixed inputs'!$I$18:$I$58,MATCH($N79,'Fixed inputs'!$C$18:$C$58,0))))</f>
        <v/>
      </c>
      <c r="AD79" s="384" t="str">
        <f>IF($C79="","",INDEX('Fixed inputs'!$C$8:$E$10,MATCH($C79,'Fixed inputs'!$B$8:$B$10,0),MATCH(IF($C$7="Northern Ireland","GBP","EUR"),'Fixed inputs'!$C$7:$E$7,0)))</f>
        <v/>
      </c>
      <c r="AE79" s="386"/>
      <c r="AF79" s="386"/>
      <c r="AG79" s="386"/>
      <c r="AH79" s="386"/>
      <c r="AI79" s="386"/>
      <c r="AJ79" s="387">
        <f t="shared" si="27"/>
        <v>0</v>
      </c>
      <c r="AK79" s="386"/>
      <c r="AL79" s="387">
        <f t="shared" si="28"/>
        <v>0</v>
      </c>
      <c r="AM79" s="386"/>
      <c r="AN79" s="387">
        <f t="shared" si="29"/>
        <v>0</v>
      </c>
      <c r="AO79" s="386"/>
      <c r="AP79" s="387">
        <f t="shared" si="30"/>
        <v>0</v>
      </c>
      <c r="AQ79" s="386"/>
      <c r="AR79" s="387">
        <f t="shared" si="31"/>
        <v>0</v>
      </c>
      <c r="AS79" s="386"/>
      <c r="AT79" s="387">
        <f t="shared" si="32"/>
        <v>0</v>
      </c>
    </row>
    <row r="80" spans="2:46" ht="15.75">
      <c r="B80" s="430"/>
      <c r="C80" s="430"/>
      <c r="D80" s="431"/>
      <c r="E80" s="432"/>
      <c r="F80" s="432"/>
      <c r="G80" s="432"/>
      <c r="H80" s="432"/>
      <c r="I80" s="432"/>
      <c r="J80" s="432"/>
      <c r="K80" s="465">
        <f t="shared" si="17"/>
        <v>0</v>
      </c>
      <c r="L80" s="433"/>
      <c r="M80" s="433"/>
      <c r="N80" s="434"/>
      <c r="O80" s="383" t="str">
        <f t="shared" si="18"/>
        <v/>
      </c>
      <c r="P80" s="434"/>
      <c r="Q80" s="434"/>
      <c r="R80" s="434"/>
      <c r="S80" s="433"/>
      <c r="T80" s="434"/>
      <c r="U80" s="384" t="str">
        <f t="shared" si="20"/>
        <v/>
      </c>
      <c r="V80" s="384" t="str">
        <f t="shared" si="21"/>
        <v/>
      </c>
      <c r="W80" s="384" t="str">
        <f t="shared" si="22"/>
        <v/>
      </c>
      <c r="X80" s="384" t="str">
        <f t="shared" si="23"/>
        <v/>
      </c>
      <c r="Y80" s="384" t="str">
        <f t="shared" si="24"/>
        <v/>
      </c>
      <c r="Z80" s="384" t="str">
        <f t="shared" si="25"/>
        <v/>
      </c>
      <c r="AA80" s="384">
        <f t="shared" si="19"/>
        <v>0</v>
      </c>
      <c r="AB80" s="385" t="b">
        <f t="shared" si="26"/>
        <v>1</v>
      </c>
      <c r="AC80" s="384" t="str">
        <f>IF($N80="","",IF($C$7="Northern Ireland",INDEX('Fixed inputs'!$H$18:$H$58,MATCH($N80,'Fixed inputs'!$C$18:$C$58,0)),INDEX('Fixed inputs'!$I$18:$I$58,MATCH($N80,'Fixed inputs'!$C$18:$C$58,0))))</f>
        <v/>
      </c>
      <c r="AD80" s="384" t="str">
        <f>IF($C80="","",INDEX('Fixed inputs'!$C$8:$E$10,MATCH($C80,'Fixed inputs'!$B$8:$B$10,0),MATCH(IF($C$7="Northern Ireland","GBP","EUR"),'Fixed inputs'!$C$7:$E$7,0)))</f>
        <v/>
      </c>
      <c r="AE80" s="386"/>
      <c r="AF80" s="386"/>
      <c r="AG80" s="386"/>
      <c r="AH80" s="386"/>
      <c r="AI80" s="386"/>
      <c r="AJ80" s="387">
        <f t="shared" si="27"/>
        <v>0</v>
      </c>
      <c r="AK80" s="386"/>
      <c r="AL80" s="387">
        <f t="shared" si="28"/>
        <v>0</v>
      </c>
      <c r="AM80" s="386"/>
      <c r="AN80" s="387">
        <f t="shared" si="29"/>
        <v>0</v>
      </c>
      <c r="AO80" s="386"/>
      <c r="AP80" s="387">
        <f t="shared" si="30"/>
        <v>0</v>
      </c>
      <c r="AQ80" s="386"/>
      <c r="AR80" s="387">
        <f t="shared" si="31"/>
        <v>0</v>
      </c>
      <c r="AS80" s="386"/>
      <c r="AT80" s="387">
        <f t="shared" si="32"/>
        <v>0</v>
      </c>
    </row>
    <row r="81" spans="2:46" ht="15.75">
      <c r="B81" s="430"/>
      <c r="C81" s="430"/>
      <c r="D81" s="431"/>
      <c r="E81" s="432"/>
      <c r="F81" s="432"/>
      <c r="G81" s="432"/>
      <c r="H81" s="432"/>
      <c r="I81" s="432"/>
      <c r="J81" s="432"/>
      <c r="K81" s="465">
        <f t="shared" si="17"/>
        <v>0</v>
      </c>
      <c r="L81" s="433"/>
      <c r="M81" s="433"/>
      <c r="N81" s="434"/>
      <c r="O81" s="383" t="str">
        <f t="shared" si="18"/>
        <v/>
      </c>
      <c r="P81" s="434"/>
      <c r="Q81" s="434"/>
      <c r="R81" s="434"/>
      <c r="S81" s="433"/>
      <c r="T81" s="434"/>
      <c r="U81" s="384" t="str">
        <f t="shared" si="20"/>
        <v/>
      </c>
      <c r="V81" s="384" t="str">
        <f t="shared" si="21"/>
        <v/>
      </c>
      <c r="W81" s="384" t="str">
        <f t="shared" si="22"/>
        <v/>
      </c>
      <c r="X81" s="384" t="str">
        <f t="shared" si="23"/>
        <v/>
      </c>
      <c r="Y81" s="384" t="str">
        <f t="shared" si="24"/>
        <v/>
      </c>
      <c r="Z81" s="384" t="str">
        <f t="shared" si="25"/>
        <v/>
      </c>
      <c r="AA81" s="384">
        <f t="shared" si="19"/>
        <v>0</v>
      </c>
      <c r="AB81" s="385" t="b">
        <f t="shared" si="26"/>
        <v>1</v>
      </c>
      <c r="AC81" s="384" t="str">
        <f>IF($N81="","",IF($C$7="Northern Ireland",INDEX('Fixed inputs'!$H$18:$H$58,MATCH($N81,'Fixed inputs'!$C$18:$C$58,0)),INDEX('Fixed inputs'!$I$18:$I$58,MATCH($N81,'Fixed inputs'!$C$18:$C$58,0))))</f>
        <v/>
      </c>
      <c r="AD81" s="384" t="str">
        <f>IF($C81="","",INDEX('Fixed inputs'!$C$8:$E$10,MATCH($C81,'Fixed inputs'!$B$8:$B$10,0),MATCH(IF($C$7="Northern Ireland","GBP","EUR"),'Fixed inputs'!$C$7:$E$7,0)))</f>
        <v/>
      </c>
      <c r="AE81" s="386"/>
      <c r="AF81" s="386"/>
      <c r="AG81" s="386"/>
      <c r="AH81" s="386"/>
      <c r="AI81" s="386"/>
      <c r="AJ81" s="387">
        <f t="shared" si="27"/>
        <v>0</v>
      </c>
      <c r="AK81" s="386"/>
      <c r="AL81" s="387">
        <f t="shared" si="28"/>
        <v>0</v>
      </c>
      <c r="AM81" s="386"/>
      <c r="AN81" s="387">
        <f t="shared" si="29"/>
        <v>0</v>
      </c>
      <c r="AO81" s="386"/>
      <c r="AP81" s="387">
        <f t="shared" si="30"/>
        <v>0</v>
      </c>
      <c r="AQ81" s="386"/>
      <c r="AR81" s="387">
        <f t="shared" si="31"/>
        <v>0</v>
      </c>
      <c r="AS81" s="386"/>
      <c r="AT81" s="387">
        <f t="shared" si="32"/>
        <v>0</v>
      </c>
    </row>
    <row r="82" spans="2:46" ht="15.75">
      <c r="B82" s="430"/>
      <c r="C82" s="430"/>
      <c r="D82" s="431"/>
      <c r="E82" s="432"/>
      <c r="F82" s="432"/>
      <c r="G82" s="432"/>
      <c r="H82" s="432"/>
      <c r="I82" s="432"/>
      <c r="J82" s="432"/>
      <c r="K82" s="465">
        <f t="shared" si="17"/>
        <v>0</v>
      </c>
      <c r="L82" s="433"/>
      <c r="M82" s="433"/>
      <c r="N82" s="434"/>
      <c r="O82" s="383" t="str">
        <f t="shared" si="18"/>
        <v/>
      </c>
      <c r="P82" s="434"/>
      <c r="Q82" s="434"/>
      <c r="R82" s="434"/>
      <c r="S82" s="433"/>
      <c r="T82" s="434"/>
      <c r="U82" s="384" t="str">
        <f t="shared" si="20"/>
        <v/>
      </c>
      <c r="V82" s="384" t="str">
        <f t="shared" si="21"/>
        <v/>
      </c>
      <c r="W82" s="384" t="str">
        <f t="shared" si="22"/>
        <v/>
      </c>
      <c r="X82" s="384" t="str">
        <f t="shared" si="23"/>
        <v/>
      </c>
      <c r="Y82" s="384" t="str">
        <f t="shared" si="24"/>
        <v/>
      </c>
      <c r="Z82" s="384" t="str">
        <f t="shared" si="25"/>
        <v/>
      </c>
      <c r="AA82" s="384">
        <f t="shared" si="19"/>
        <v>0</v>
      </c>
      <c r="AB82" s="385" t="b">
        <f t="shared" si="26"/>
        <v>1</v>
      </c>
      <c r="AC82" s="384" t="str">
        <f>IF($N82="","",IF($C$7="Northern Ireland",INDEX('Fixed inputs'!$H$18:$H$58,MATCH($N82,'Fixed inputs'!$C$18:$C$58,0)),INDEX('Fixed inputs'!$I$18:$I$58,MATCH($N82,'Fixed inputs'!$C$18:$C$58,0))))</f>
        <v/>
      </c>
      <c r="AD82" s="384" t="str">
        <f>IF($C82="","",INDEX('Fixed inputs'!$C$8:$E$10,MATCH($C82,'Fixed inputs'!$B$8:$B$10,0),MATCH(IF($C$7="Northern Ireland","GBP","EUR"),'Fixed inputs'!$C$7:$E$7,0)))</f>
        <v/>
      </c>
      <c r="AE82" s="386"/>
      <c r="AF82" s="386"/>
      <c r="AG82" s="386"/>
      <c r="AH82" s="386"/>
      <c r="AI82" s="386"/>
      <c r="AJ82" s="387">
        <f t="shared" si="27"/>
        <v>0</v>
      </c>
      <c r="AK82" s="386"/>
      <c r="AL82" s="387">
        <f t="shared" si="28"/>
        <v>0</v>
      </c>
      <c r="AM82" s="386"/>
      <c r="AN82" s="387">
        <f t="shared" si="29"/>
        <v>0</v>
      </c>
      <c r="AO82" s="386"/>
      <c r="AP82" s="387">
        <f t="shared" si="30"/>
        <v>0</v>
      </c>
      <c r="AQ82" s="386"/>
      <c r="AR82" s="387">
        <f t="shared" si="31"/>
        <v>0</v>
      </c>
      <c r="AS82" s="386"/>
      <c r="AT82" s="387">
        <f t="shared" si="32"/>
        <v>0</v>
      </c>
    </row>
    <row r="83" spans="2:46" ht="15.75">
      <c r="B83" s="430"/>
      <c r="C83" s="430"/>
      <c r="D83" s="431"/>
      <c r="E83" s="432"/>
      <c r="F83" s="432"/>
      <c r="G83" s="432"/>
      <c r="H83" s="432"/>
      <c r="I83" s="432"/>
      <c r="J83" s="432"/>
      <c r="K83" s="465">
        <f t="shared" si="17"/>
        <v>0</v>
      </c>
      <c r="L83" s="433"/>
      <c r="M83" s="433"/>
      <c r="N83" s="434"/>
      <c r="O83" s="383" t="str">
        <f t="shared" si="18"/>
        <v/>
      </c>
      <c r="P83" s="434"/>
      <c r="Q83" s="434"/>
      <c r="R83" s="434"/>
      <c r="S83" s="433"/>
      <c r="T83" s="434"/>
      <c r="U83" s="384" t="str">
        <f t="shared" si="20"/>
        <v/>
      </c>
      <c r="V83" s="384" t="str">
        <f t="shared" si="21"/>
        <v/>
      </c>
      <c r="W83" s="384" t="str">
        <f t="shared" si="22"/>
        <v/>
      </c>
      <c r="X83" s="384" t="str">
        <f t="shared" si="23"/>
        <v/>
      </c>
      <c r="Y83" s="384" t="str">
        <f t="shared" si="24"/>
        <v/>
      </c>
      <c r="Z83" s="384" t="str">
        <f t="shared" si="25"/>
        <v/>
      </c>
      <c r="AA83" s="384">
        <f t="shared" si="19"/>
        <v>0</v>
      </c>
      <c r="AB83" s="385" t="b">
        <f t="shared" si="26"/>
        <v>1</v>
      </c>
      <c r="AC83" s="384" t="str">
        <f>IF($N83="","",IF($C$7="Northern Ireland",INDEX('Fixed inputs'!$H$18:$H$58,MATCH($N83,'Fixed inputs'!$C$18:$C$58,0)),INDEX('Fixed inputs'!$I$18:$I$58,MATCH($N83,'Fixed inputs'!$C$18:$C$58,0))))</f>
        <v/>
      </c>
      <c r="AD83" s="384" t="str">
        <f>IF($C83="","",INDEX('Fixed inputs'!$C$8:$E$10,MATCH($C83,'Fixed inputs'!$B$8:$B$10,0),MATCH(IF($C$7="Northern Ireland","GBP","EUR"),'Fixed inputs'!$C$7:$E$7,0)))</f>
        <v/>
      </c>
      <c r="AE83" s="386"/>
      <c r="AF83" s="386"/>
      <c r="AG83" s="386"/>
      <c r="AH83" s="386"/>
      <c r="AI83" s="386"/>
      <c r="AJ83" s="387">
        <f t="shared" si="27"/>
        <v>0</v>
      </c>
      <c r="AK83" s="386"/>
      <c r="AL83" s="387">
        <f t="shared" si="28"/>
        <v>0</v>
      </c>
      <c r="AM83" s="386"/>
      <c r="AN83" s="387">
        <f t="shared" si="29"/>
        <v>0</v>
      </c>
      <c r="AO83" s="386"/>
      <c r="AP83" s="387">
        <f t="shared" si="30"/>
        <v>0</v>
      </c>
      <c r="AQ83" s="386"/>
      <c r="AR83" s="387">
        <f t="shared" si="31"/>
        <v>0</v>
      </c>
      <c r="AS83" s="386"/>
      <c r="AT83" s="387">
        <f t="shared" si="32"/>
        <v>0</v>
      </c>
    </row>
    <row r="84" spans="2:46" ht="15.75">
      <c r="B84" s="430"/>
      <c r="C84" s="430"/>
      <c r="D84" s="431"/>
      <c r="E84" s="432"/>
      <c r="F84" s="432"/>
      <c r="G84" s="432"/>
      <c r="H84" s="432"/>
      <c r="I84" s="432"/>
      <c r="J84" s="432"/>
      <c r="K84" s="465">
        <f t="shared" si="17"/>
        <v>0</v>
      </c>
      <c r="L84" s="433"/>
      <c r="M84" s="433"/>
      <c r="N84" s="434"/>
      <c r="O84" s="383" t="str">
        <f t="shared" si="18"/>
        <v/>
      </c>
      <c r="P84" s="434"/>
      <c r="Q84" s="434"/>
      <c r="R84" s="434"/>
      <c r="S84" s="433"/>
      <c r="T84" s="434"/>
      <c r="U84" s="384" t="str">
        <f t="shared" si="20"/>
        <v/>
      </c>
      <c r="V84" s="384" t="str">
        <f t="shared" si="21"/>
        <v/>
      </c>
      <c r="W84" s="384" t="str">
        <f t="shared" si="22"/>
        <v/>
      </c>
      <c r="X84" s="384" t="str">
        <f t="shared" si="23"/>
        <v/>
      </c>
      <c r="Y84" s="384" t="str">
        <f t="shared" si="24"/>
        <v/>
      </c>
      <c r="Z84" s="384" t="str">
        <f t="shared" si="25"/>
        <v/>
      </c>
      <c r="AA84" s="384">
        <f t="shared" si="19"/>
        <v>0</v>
      </c>
      <c r="AB84" s="385" t="b">
        <f t="shared" si="26"/>
        <v>1</v>
      </c>
      <c r="AC84" s="384" t="str">
        <f>IF($N84="","",IF($C$7="Northern Ireland",INDEX('Fixed inputs'!$H$18:$H$58,MATCH($N84,'Fixed inputs'!$C$18:$C$58,0)),INDEX('Fixed inputs'!$I$18:$I$58,MATCH($N84,'Fixed inputs'!$C$18:$C$58,0))))</f>
        <v/>
      </c>
      <c r="AD84" s="384" t="str">
        <f>IF($C84="","",INDEX('Fixed inputs'!$C$8:$E$10,MATCH($C84,'Fixed inputs'!$B$8:$B$10,0),MATCH(IF($C$7="Northern Ireland","GBP","EUR"),'Fixed inputs'!$C$7:$E$7,0)))</f>
        <v/>
      </c>
      <c r="AE84" s="386"/>
      <c r="AF84" s="386"/>
      <c r="AG84" s="386"/>
      <c r="AH84" s="386"/>
      <c r="AI84" s="386"/>
      <c r="AJ84" s="387">
        <f t="shared" si="27"/>
        <v>0</v>
      </c>
      <c r="AK84" s="386"/>
      <c r="AL84" s="387">
        <f t="shared" si="28"/>
        <v>0</v>
      </c>
      <c r="AM84" s="386"/>
      <c r="AN84" s="387">
        <f t="shared" si="29"/>
        <v>0</v>
      </c>
      <c r="AO84" s="386"/>
      <c r="AP84" s="387">
        <f t="shared" si="30"/>
        <v>0</v>
      </c>
      <c r="AQ84" s="386"/>
      <c r="AR84" s="387">
        <f t="shared" si="31"/>
        <v>0</v>
      </c>
      <c r="AS84" s="386"/>
      <c r="AT84" s="387">
        <f t="shared" si="32"/>
        <v>0</v>
      </c>
    </row>
    <row r="85" spans="2:46" ht="15.75">
      <c r="B85" s="430"/>
      <c r="C85" s="430"/>
      <c r="D85" s="431"/>
      <c r="E85" s="432"/>
      <c r="F85" s="432"/>
      <c r="G85" s="432"/>
      <c r="H85" s="432"/>
      <c r="I85" s="432"/>
      <c r="J85" s="432"/>
      <c r="K85" s="465">
        <f t="shared" si="17"/>
        <v>0</v>
      </c>
      <c r="L85" s="433"/>
      <c r="M85" s="433"/>
      <c r="N85" s="434"/>
      <c r="O85" s="383" t="str">
        <f t="shared" si="18"/>
        <v/>
      </c>
      <c r="P85" s="434"/>
      <c r="Q85" s="434"/>
      <c r="R85" s="434"/>
      <c r="S85" s="433"/>
      <c r="T85" s="434"/>
      <c r="U85" s="384" t="str">
        <f t="shared" si="20"/>
        <v/>
      </c>
      <c r="V85" s="384" t="str">
        <f t="shared" si="21"/>
        <v/>
      </c>
      <c r="W85" s="384" t="str">
        <f t="shared" si="22"/>
        <v/>
      </c>
      <c r="X85" s="384" t="str">
        <f t="shared" si="23"/>
        <v/>
      </c>
      <c r="Y85" s="384" t="str">
        <f t="shared" si="24"/>
        <v/>
      </c>
      <c r="Z85" s="384" t="str">
        <f t="shared" si="25"/>
        <v/>
      </c>
      <c r="AA85" s="384">
        <f t="shared" si="19"/>
        <v>0</v>
      </c>
      <c r="AB85" s="385" t="b">
        <f t="shared" si="26"/>
        <v>1</v>
      </c>
      <c r="AC85" s="384" t="str">
        <f>IF($N85="","",IF($C$7="Northern Ireland",INDEX('Fixed inputs'!$H$18:$H$58,MATCH($N85,'Fixed inputs'!$C$18:$C$58,0)),INDEX('Fixed inputs'!$I$18:$I$58,MATCH($N85,'Fixed inputs'!$C$18:$C$58,0))))</f>
        <v/>
      </c>
      <c r="AD85" s="384" t="str">
        <f>IF($C85="","",INDEX('Fixed inputs'!$C$8:$E$10,MATCH($C85,'Fixed inputs'!$B$8:$B$10,0),MATCH(IF($C$7="Northern Ireland","GBP","EUR"),'Fixed inputs'!$C$7:$E$7,0)))</f>
        <v/>
      </c>
      <c r="AE85" s="386"/>
      <c r="AF85" s="386"/>
      <c r="AG85" s="386"/>
      <c r="AH85" s="386"/>
      <c r="AI85" s="386"/>
      <c r="AJ85" s="387">
        <f t="shared" si="27"/>
        <v>0</v>
      </c>
      <c r="AK85" s="386"/>
      <c r="AL85" s="387">
        <f t="shared" si="28"/>
        <v>0</v>
      </c>
      <c r="AM85" s="386"/>
      <c r="AN85" s="387">
        <f t="shared" si="29"/>
        <v>0</v>
      </c>
      <c r="AO85" s="386"/>
      <c r="AP85" s="387">
        <f t="shared" si="30"/>
        <v>0</v>
      </c>
      <c r="AQ85" s="386"/>
      <c r="AR85" s="387">
        <f t="shared" si="31"/>
        <v>0</v>
      </c>
      <c r="AS85" s="386"/>
      <c r="AT85" s="387">
        <f t="shared" si="32"/>
        <v>0</v>
      </c>
    </row>
    <row r="86" spans="2:46" ht="15.75">
      <c r="B86" s="430"/>
      <c r="C86" s="430"/>
      <c r="D86" s="431"/>
      <c r="E86" s="432"/>
      <c r="F86" s="432"/>
      <c r="G86" s="432"/>
      <c r="H86" s="432"/>
      <c r="I86" s="432"/>
      <c r="J86" s="432"/>
      <c r="K86" s="465">
        <f t="shared" si="17"/>
        <v>0</v>
      </c>
      <c r="L86" s="433"/>
      <c r="M86" s="433"/>
      <c r="N86" s="434"/>
      <c r="O86" s="383" t="str">
        <f t="shared" si="18"/>
        <v/>
      </c>
      <c r="P86" s="434"/>
      <c r="Q86" s="434"/>
      <c r="R86" s="434"/>
      <c r="S86" s="433"/>
      <c r="T86" s="434"/>
      <c r="U86" s="384" t="str">
        <f t="shared" si="20"/>
        <v/>
      </c>
      <c r="V86" s="384" t="str">
        <f t="shared" si="21"/>
        <v/>
      </c>
      <c r="W86" s="384" t="str">
        <f t="shared" si="22"/>
        <v/>
      </c>
      <c r="X86" s="384" t="str">
        <f t="shared" si="23"/>
        <v/>
      </c>
      <c r="Y86" s="384" t="str">
        <f t="shared" si="24"/>
        <v/>
      </c>
      <c r="Z86" s="384" t="str">
        <f t="shared" si="25"/>
        <v/>
      </c>
      <c r="AA86" s="384">
        <f t="shared" si="19"/>
        <v>0</v>
      </c>
      <c r="AB86" s="385" t="b">
        <f t="shared" si="26"/>
        <v>1</v>
      </c>
      <c r="AC86" s="384" t="str">
        <f>IF($N86="","",IF($C$7="Northern Ireland",INDEX('Fixed inputs'!$H$18:$H$58,MATCH($N86,'Fixed inputs'!$C$18:$C$58,0)),INDEX('Fixed inputs'!$I$18:$I$58,MATCH($N86,'Fixed inputs'!$C$18:$C$58,0))))</f>
        <v/>
      </c>
      <c r="AD86" s="384" t="str">
        <f>IF($C86="","",INDEX('Fixed inputs'!$C$8:$E$10,MATCH($C86,'Fixed inputs'!$B$8:$B$10,0),MATCH(IF($C$7="Northern Ireland","GBP","EUR"),'Fixed inputs'!$C$7:$E$7,0)))</f>
        <v/>
      </c>
      <c r="AE86" s="386"/>
      <c r="AF86" s="386"/>
      <c r="AG86" s="386"/>
      <c r="AH86" s="386"/>
      <c r="AI86" s="386"/>
      <c r="AJ86" s="387">
        <f t="shared" si="27"/>
        <v>0</v>
      </c>
      <c r="AK86" s="386"/>
      <c r="AL86" s="387">
        <f t="shared" si="28"/>
        <v>0</v>
      </c>
      <c r="AM86" s="386"/>
      <c r="AN86" s="387">
        <f t="shared" si="29"/>
        <v>0</v>
      </c>
      <c r="AO86" s="386"/>
      <c r="AP86" s="387">
        <f t="shared" si="30"/>
        <v>0</v>
      </c>
      <c r="AQ86" s="386"/>
      <c r="AR86" s="387">
        <f t="shared" si="31"/>
        <v>0</v>
      </c>
      <c r="AS86" s="386"/>
      <c r="AT86" s="387">
        <f t="shared" si="32"/>
        <v>0</v>
      </c>
    </row>
    <row r="87" spans="2:46" ht="15.75">
      <c r="B87" s="430"/>
      <c r="C87" s="430"/>
      <c r="D87" s="431"/>
      <c r="E87" s="432"/>
      <c r="F87" s="432"/>
      <c r="G87" s="432"/>
      <c r="H87" s="432"/>
      <c r="I87" s="432"/>
      <c r="J87" s="432"/>
      <c r="K87" s="465">
        <f t="shared" si="17"/>
        <v>0</v>
      </c>
      <c r="L87" s="433"/>
      <c r="M87" s="433"/>
      <c r="N87" s="434"/>
      <c r="O87" s="383" t="str">
        <f t="shared" si="18"/>
        <v/>
      </c>
      <c r="P87" s="434"/>
      <c r="Q87" s="434"/>
      <c r="R87" s="434"/>
      <c r="S87" s="433"/>
      <c r="T87" s="434"/>
      <c r="U87" s="384" t="str">
        <f t="shared" si="20"/>
        <v/>
      </c>
      <c r="V87" s="384" t="str">
        <f t="shared" si="21"/>
        <v/>
      </c>
      <c r="W87" s="384" t="str">
        <f t="shared" si="22"/>
        <v/>
      </c>
      <c r="X87" s="384" t="str">
        <f t="shared" si="23"/>
        <v/>
      </c>
      <c r="Y87" s="384" t="str">
        <f t="shared" si="24"/>
        <v/>
      </c>
      <c r="Z87" s="384" t="str">
        <f t="shared" si="25"/>
        <v/>
      </c>
      <c r="AA87" s="384">
        <f t="shared" si="19"/>
        <v>0</v>
      </c>
      <c r="AB87" s="385" t="b">
        <f t="shared" si="26"/>
        <v>1</v>
      </c>
      <c r="AC87" s="384" t="str">
        <f>IF($N87="","",IF($C$7="Northern Ireland",INDEX('Fixed inputs'!$H$18:$H$58,MATCH($N87,'Fixed inputs'!$C$18:$C$58,0)),INDEX('Fixed inputs'!$I$18:$I$58,MATCH($N87,'Fixed inputs'!$C$18:$C$58,0))))</f>
        <v/>
      </c>
      <c r="AD87" s="384" t="str">
        <f>IF($C87="","",INDEX('Fixed inputs'!$C$8:$E$10,MATCH($C87,'Fixed inputs'!$B$8:$B$10,0),MATCH(IF($C$7="Northern Ireland","GBP","EUR"),'Fixed inputs'!$C$7:$E$7,0)))</f>
        <v/>
      </c>
      <c r="AE87" s="386"/>
      <c r="AF87" s="386"/>
      <c r="AG87" s="386"/>
      <c r="AH87" s="386"/>
      <c r="AI87" s="386"/>
      <c r="AJ87" s="387">
        <f t="shared" si="27"/>
        <v>0</v>
      </c>
      <c r="AK87" s="386"/>
      <c r="AL87" s="387">
        <f t="shared" si="28"/>
        <v>0</v>
      </c>
      <c r="AM87" s="386"/>
      <c r="AN87" s="387">
        <f t="shared" si="29"/>
        <v>0</v>
      </c>
      <c r="AO87" s="386"/>
      <c r="AP87" s="387">
        <f t="shared" si="30"/>
        <v>0</v>
      </c>
      <c r="AQ87" s="386"/>
      <c r="AR87" s="387">
        <f t="shared" si="31"/>
        <v>0</v>
      </c>
      <c r="AS87" s="386"/>
      <c r="AT87" s="387">
        <f t="shared" si="32"/>
        <v>0</v>
      </c>
    </row>
    <row r="88" spans="2:46" ht="15.75">
      <c r="B88" s="430"/>
      <c r="C88" s="430"/>
      <c r="D88" s="431"/>
      <c r="E88" s="432"/>
      <c r="F88" s="432"/>
      <c r="G88" s="432"/>
      <c r="H88" s="432"/>
      <c r="I88" s="432"/>
      <c r="J88" s="432"/>
      <c r="K88" s="465">
        <f t="shared" si="17"/>
        <v>0</v>
      </c>
      <c r="L88" s="433"/>
      <c r="M88" s="433"/>
      <c r="N88" s="434"/>
      <c r="O88" s="383" t="str">
        <f t="shared" si="18"/>
        <v/>
      </c>
      <c r="P88" s="434"/>
      <c r="Q88" s="434"/>
      <c r="R88" s="434"/>
      <c r="S88" s="433"/>
      <c r="T88" s="434"/>
      <c r="U88" s="384" t="str">
        <f t="shared" si="20"/>
        <v/>
      </c>
      <c r="V88" s="384" t="str">
        <f t="shared" si="21"/>
        <v/>
      </c>
      <c r="W88" s="384" t="str">
        <f t="shared" si="22"/>
        <v/>
      </c>
      <c r="X88" s="384" t="str">
        <f t="shared" si="23"/>
        <v/>
      </c>
      <c r="Y88" s="384" t="str">
        <f t="shared" si="24"/>
        <v/>
      </c>
      <c r="Z88" s="384" t="str">
        <f t="shared" si="25"/>
        <v/>
      </c>
      <c r="AA88" s="384">
        <f t="shared" si="19"/>
        <v>0</v>
      </c>
      <c r="AB88" s="385" t="b">
        <f t="shared" si="26"/>
        <v>1</v>
      </c>
      <c r="AC88" s="384" t="str">
        <f>IF($N88="","",IF($C$7="Northern Ireland",INDEX('Fixed inputs'!$H$18:$H$58,MATCH($N88,'Fixed inputs'!$C$18:$C$58,0)),INDEX('Fixed inputs'!$I$18:$I$58,MATCH($N88,'Fixed inputs'!$C$18:$C$58,0))))</f>
        <v/>
      </c>
      <c r="AD88" s="384" t="str">
        <f>IF($C88="","",INDEX('Fixed inputs'!$C$8:$E$10,MATCH($C88,'Fixed inputs'!$B$8:$B$10,0),MATCH(IF($C$7="Northern Ireland","GBP","EUR"),'Fixed inputs'!$C$7:$E$7,0)))</f>
        <v/>
      </c>
      <c r="AE88" s="386"/>
      <c r="AF88" s="386"/>
      <c r="AG88" s="386"/>
      <c r="AH88" s="386"/>
      <c r="AI88" s="386"/>
      <c r="AJ88" s="387">
        <f t="shared" si="27"/>
        <v>0</v>
      </c>
      <c r="AK88" s="386"/>
      <c r="AL88" s="387">
        <f t="shared" si="28"/>
        <v>0</v>
      </c>
      <c r="AM88" s="386"/>
      <c r="AN88" s="387">
        <f t="shared" si="29"/>
        <v>0</v>
      </c>
      <c r="AO88" s="386"/>
      <c r="AP88" s="387">
        <f t="shared" si="30"/>
        <v>0</v>
      </c>
      <c r="AQ88" s="386"/>
      <c r="AR88" s="387">
        <f t="shared" si="31"/>
        <v>0</v>
      </c>
      <c r="AS88" s="386"/>
      <c r="AT88" s="387">
        <f t="shared" si="32"/>
        <v>0</v>
      </c>
    </row>
    <row r="89" spans="2:46" ht="15.75">
      <c r="B89" s="430"/>
      <c r="C89" s="430"/>
      <c r="D89" s="431"/>
      <c r="E89" s="432"/>
      <c r="F89" s="432"/>
      <c r="G89" s="432"/>
      <c r="H89" s="432"/>
      <c r="I89" s="432"/>
      <c r="J89" s="432"/>
      <c r="K89" s="465">
        <f t="shared" si="17"/>
        <v>0</v>
      </c>
      <c r="L89" s="433"/>
      <c r="M89" s="433"/>
      <c r="N89" s="434"/>
      <c r="O89" s="383" t="str">
        <f t="shared" si="18"/>
        <v/>
      </c>
      <c r="P89" s="434"/>
      <c r="Q89" s="434"/>
      <c r="R89" s="434"/>
      <c r="S89" s="433"/>
      <c r="T89" s="434"/>
      <c r="U89" s="384" t="str">
        <f t="shared" si="20"/>
        <v/>
      </c>
      <c r="V89" s="384" t="str">
        <f t="shared" si="21"/>
        <v/>
      </c>
      <c r="W89" s="384" t="str">
        <f t="shared" si="22"/>
        <v/>
      </c>
      <c r="X89" s="384" t="str">
        <f t="shared" si="23"/>
        <v/>
      </c>
      <c r="Y89" s="384" t="str">
        <f t="shared" si="24"/>
        <v/>
      </c>
      <c r="Z89" s="384" t="str">
        <f t="shared" si="25"/>
        <v/>
      </c>
      <c r="AA89" s="384">
        <f t="shared" si="19"/>
        <v>0</v>
      </c>
      <c r="AB89" s="385" t="b">
        <f t="shared" si="26"/>
        <v>1</v>
      </c>
      <c r="AC89" s="384" t="str">
        <f>IF($N89="","",IF($C$7="Northern Ireland",INDEX('Fixed inputs'!$H$18:$H$58,MATCH($N89,'Fixed inputs'!$C$18:$C$58,0)),INDEX('Fixed inputs'!$I$18:$I$58,MATCH($N89,'Fixed inputs'!$C$18:$C$58,0))))</f>
        <v/>
      </c>
      <c r="AD89" s="384" t="str">
        <f>IF($C89="","",INDEX('Fixed inputs'!$C$8:$E$10,MATCH($C89,'Fixed inputs'!$B$8:$B$10,0),MATCH(IF($C$7="Northern Ireland","GBP","EUR"),'Fixed inputs'!$C$7:$E$7,0)))</f>
        <v/>
      </c>
      <c r="AE89" s="386"/>
      <c r="AF89" s="386"/>
      <c r="AG89" s="386"/>
      <c r="AH89" s="386"/>
      <c r="AI89" s="386"/>
      <c r="AJ89" s="387">
        <f t="shared" si="27"/>
        <v>0</v>
      </c>
      <c r="AK89" s="386"/>
      <c r="AL89" s="387">
        <f t="shared" si="28"/>
        <v>0</v>
      </c>
      <c r="AM89" s="386"/>
      <c r="AN89" s="387">
        <f t="shared" si="29"/>
        <v>0</v>
      </c>
      <c r="AO89" s="386"/>
      <c r="AP89" s="387">
        <f t="shared" si="30"/>
        <v>0</v>
      </c>
      <c r="AQ89" s="386"/>
      <c r="AR89" s="387">
        <f t="shared" si="31"/>
        <v>0</v>
      </c>
      <c r="AS89" s="386"/>
      <c r="AT89" s="387">
        <f t="shared" si="32"/>
        <v>0</v>
      </c>
    </row>
    <row r="90" spans="2:46" ht="15.75">
      <c r="B90" s="430"/>
      <c r="C90" s="430"/>
      <c r="D90" s="431"/>
      <c r="E90" s="432"/>
      <c r="F90" s="432"/>
      <c r="G90" s="432"/>
      <c r="H90" s="432"/>
      <c r="I90" s="432"/>
      <c r="J90" s="432"/>
      <c r="K90" s="465">
        <f t="shared" si="17"/>
        <v>0</v>
      </c>
      <c r="L90" s="433"/>
      <c r="M90" s="433"/>
      <c r="N90" s="434"/>
      <c r="O90" s="383" t="str">
        <f t="shared" si="18"/>
        <v/>
      </c>
      <c r="P90" s="434"/>
      <c r="Q90" s="434"/>
      <c r="R90" s="434"/>
      <c r="S90" s="433"/>
      <c r="T90" s="434"/>
      <c r="U90" s="384" t="str">
        <f t="shared" si="20"/>
        <v/>
      </c>
      <c r="V90" s="384" t="str">
        <f t="shared" si="21"/>
        <v/>
      </c>
      <c r="W90" s="384" t="str">
        <f t="shared" si="22"/>
        <v/>
      </c>
      <c r="X90" s="384" t="str">
        <f t="shared" si="23"/>
        <v/>
      </c>
      <c r="Y90" s="384" t="str">
        <f t="shared" si="24"/>
        <v/>
      </c>
      <c r="Z90" s="384" t="str">
        <f t="shared" si="25"/>
        <v/>
      </c>
      <c r="AA90" s="384">
        <f t="shared" si="19"/>
        <v>0</v>
      </c>
      <c r="AB90" s="385" t="b">
        <f t="shared" si="26"/>
        <v>1</v>
      </c>
      <c r="AC90" s="384" t="str">
        <f>IF($N90="","",IF($C$7="Northern Ireland",INDEX('Fixed inputs'!$H$18:$H$58,MATCH($N90,'Fixed inputs'!$C$18:$C$58,0)),INDEX('Fixed inputs'!$I$18:$I$58,MATCH($N90,'Fixed inputs'!$C$18:$C$58,0))))</f>
        <v/>
      </c>
      <c r="AD90" s="384" t="str">
        <f>IF($C90="","",INDEX('Fixed inputs'!$C$8:$E$10,MATCH($C90,'Fixed inputs'!$B$8:$B$10,0),MATCH(IF($C$7="Northern Ireland","GBP","EUR"),'Fixed inputs'!$C$7:$E$7,0)))</f>
        <v/>
      </c>
      <c r="AE90" s="386"/>
      <c r="AF90" s="386"/>
      <c r="AG90" s="386"/>
      <c r="AH90" s="386"/>
      <c r="AI90" s="386"/>
      <c r="AJ90" s="387">
        <f t="shared" si="27"/>
        <v>0</v>
      </c>
      <c r="AK90" s="386"/>
      <c r="AL90" s="387">
        <f t="shared" si="28"/>
        <v>0</v>
      </c>
      <c r="AM90" s="386"/>
      <c r="AN90" s="387">
        <f t="shared" si="29"/>
        <v>0</v>
      </c>
      <c r="AO90" s="386"/>
      <c r="AP90" s="387">
        <f t="shared" si="30"/>
        <v>0</v>
      </c>
      <c r="AQ90" s="386"/>
      <c r="AR90" s="387">
        <f t="shared" si="31"/>
        <v>0</v>
      </c>
      <c r="AS90" s="386"/>
      <c r="AT90" s="387">
        <f t="shared" si="32"/>
        <v>0</v>
      </c>
    </row>
    <row r="91" spans="2:46" ht="15.75">
      <c r="B91" s="430"/>
      <c r="C91" s="430"/>
      <c r="D91" s="431"/>
      <c r="E91" s="432"/>
      <c r="F91" s="432"/>
      <c r="G91" s="432"/>
      <c r="H91" s="432"/>
      <c r="I91" s="432"/>
      <c r="J91" s="432"/>
      <c r="K91" s="465">
        <f t="shared" si="17"/>
        <v>0</v>
      </c>
      <c r="L91" s="433"/>
      <c r="M91" s="433"/>
      <c r="N91" s="434"/>
      <c r="O91" s="383" t="str">
        <f t="shared" si="18"/>
        <v/>
      </c>
      <c r="P91" s="434"/>
      <c r="Q91" s="434"/>
      <c r="R91" s="434"/>
      <c r="S91" s="433"/>
      <c r="T91" s="434"/>
      <c r="U91" s="384" t="str">
        <f t="shared" si="20"/>
        <v/>
      </c>
      <c r="V91" s="384" t="str">
        <f t="shared" si="21"/>
        <v/>
      </c>
      <c r="W91" s="384" t="str">
        <f t="shared" si="22"/>
        <v/>
      </c>
      <c r="X91" s="384" t="str">
        <f t="shared" si="23"/>
        <v/>
      </c>
      <c r="Y91" s="384" t="str">
        <f t="shared" si="24"/>
        <v/>
      </c>
      <c r="Z91" s="384" t="str">
        <f t="shared" si="25"/>
        <v/>
      </c>
      <c r="AA91" s="384">
        <f t="shared" si="19"/>
        <v>0</v>
      </c>
      <c r="AB91" s="385" t="b">
        <f t="shared" si="26"/>
        <v>1</v>
      </c>
      <c r="AC91" s="384" t="str">
        <f>IF($N91="","",IF($C$7="Northern Ireland",INDEX('Fixed inputs'!$H$18:$H$58,MATCH($N91,'Fixed inputs'!$C$18:$C$58,0)),INDEX('Fixed inputs'!$I$18:$I$58,MATCH($N91,'Fixed inputs'!$C$18:$C$58,0))))</f>
        <v/>
      </c>
      <c r="AD91" s="384" t="str">
        <f>IF($C91="","",INDEX('Fixed inputs'!$C$8:$E$10,MATCH($C91,'Fixed inputs'!$B$8:$B$10,0),MATCH(IF($C$7="Northern Ireland","GBP","EUR"),'Fixed inputs'!$C$7:$E$7,0)))</f>
        <v/>
      </c>
      <c r="AE91" s="386"/>
      <c r="AF91" s="386"/>
      <c r="AG91" s="386"/>
      <c r="AH91" s="386"/>
      <c r="AI91" s="386"/>
      <c r="AJ91" s="387">
        <f t="shared" si="27"/>
        <v>0</v>
      </c>
      <c r="AK91" s="386"/>
      <c r="AL91" s="387">
        <f t="shared" si="28"/>
        <v>0</v>
      </c>
      <c r="AM91" s="386"/>
      <c r="AN91" s="387">
        <f t="shared" si="29"/>
        <v>0</v>
      </c>
      <c r="AO91" s="386"/>
      <c r="AP91" s="387">
        <f t="shared" si="30"/>
        <v>0</v>
      </c>
      <c r="AQ91" s="386"/>
      <c r="AR91" s="387">
        <f t="shared" si="31"/>
        <v>0</v>
      </c>
      <c r="AS91" s="386"/>
      <c r="AT91" s="387">
        <f t="shared" si="32"/>
        <v>0</v>
      </c>
    </row>
    <row r="92" spans="2:46" ht="15.75">
      <c r="B92" s="430"/>
      <c r="C92" s="430"/>
      <c r="D92" s="431"/>
      <c r="E92" s="432"/>
      <c r="F92" s="432"/>
      <c r="G92" s="432"/>
      <c r="H92" s="432"/>
      <c r="I92" s="432"/>
      <c r="J92" s="432"/>
      <c r="K92" s="465">
        <f t="shared" si="17"/>
        <v>0</v>
      </c>
      <c r="L92" s="433"/>
      <c r="M92" s="433"/>
      <c r="N92" s="434"/>
      <c r="O92" s="383" t="str">
        <f t="shared" si="18"/>
        <v/>
      </c>
      <c r="P92" s="434"/>
      <c r="Q92" s="434"/>
      <c r="R92" s="434"/>
      <c r="S92" s="433"/>
      <c r="T92" s="434"/>
      <c r="U92" s="384" t="str">
        <f t="shared" si="20"/>
        <v/>
      </c>
      <c r="V92" s="384" t="str">
        <f t="shared" si="21"/>
        <v/>
      </c>
      <c r="W92" s="384" t="str">
        <f t="shared" si="22"/>
        <v/>
      </c>
      <c r="X92" s="384" t="str">
        <f t="shared" si="23"/>
        <v/>
      </c>
      <c r="Y92" s="384" t="str">
        <f t="shared" si="24"/>
        <v/>
      </c>
      <c r="Z92" s="384" t="str">
        <f t="shared" si="25"/>
        <v/>
      </c>
      <c r="AA92" s="384">
        <f t="shared" si="19"/>
        <v>0</v>
      </c>
      <c r="AB92" s="385" t="b">
        <f t="shared" si="26"/>
        <v>1</v>
      </c>
      <c r="AC92" s="384" t="str">
        <f>IF($N92="","",IF($C$7="Northern Ireland",INDEX('Fixed inputs'!$H$18:$H$58,MATCH($N92,'Fixed inputs'!$C$18:$C$58,0)),INDEX('Fixed inputs'!$I$18:$I$58,MATCH($N92,'Fixed inputs'!$C$18:$C$58,0))))</f>
        <v/>
      </c>
      <c r="AD92" s="384" t="str">
        <f>IF($C92="","",INDEX('Fixed inputs'!$C$8:$E$10,MATCH($C92,'Fixed inputs'!$B$8:$B$10,0),MATCH(IF($C$7="Northern Ireland","GBP","EUR"),'Fixed inputs'!$C$7:$E$7,0)))</f>
        <v/>
      </c>
      <c r="AE92" s="386"/>
      <c r="AF92" s="386"/>
      <c r="AG92" s="386"/>
      <c r="AH92" s="386"/>
      <c r="AI92" s="386"/>
      <c r="AJ92" s="387">
        <f t="shared" si="27"/>
        <v>0</v>
      </c>
      <c r="AK92" s="386"/>
      <c r="AL92" s="387">
        <f t="shared" si="28"/>
        <v>0</v>
      </c>
      <c r="AM92" s="386"/>
      <c r="AN92" s="387">
        <f t="shared" si="29"/>
        <v>0</v>
      </c>
      <c r="AO92" s="386"/>
      <c r="AP92" s="387">
        <f t="shared" si="30"/>
        <v>0</v>
      </c>
      <c r="AQ92" s="386"/>
      <c r="AR92" s="387">
        <f t="shared" si="31"/>
        <v>0</v>
      </c>
      <c r="AS92" s="386"/>
      <c r="AT92" s="387">
        <f t="shared" si="32"/>
        <v>0</v>
      </c>
    </row>
    <row r="93" spans="2:46" ht="15.75">
      <c r="B93" s="430"/>
      <c r="C93" s="430"/>
      <c r="D93" s="431"/>
      <c r="E93" s="432"/>
      <c r="F93" s="432"/>
      <c r="G93" s="432"/>
      <c r="H93" s="432"/>
      <c r="I93" s="432"/>
      <c r="J93" s="432"/>
      <c r="K93" s="465">
        <f t="shared" si="17"/>
        <v>0</v>
      </c>
      <c r="L93" s="433"/>
      <c r="M93" s="433"/>
      <c r="N93" s="434"/>
      <c r="O93" s="383" t="str">
        <f t="shared" si="18"/>
        <v/>
      </c>
      <c r="P93" s="434"/>
      <c r="Q93" s="434"/>
      <c r="R93" s="434"/>
      <c r="S93" s="433"/>
      <c r="T93" s="434"/>
      <c r="U93" s="384" t="str">
        <f t="shared" si="20"/>
        <v/>
      </c>
      <c r="V93" s="384" t="str">
        <f t="shared" si="21"/>
        <v/>
      </c>
      <c r="W93" s="384" t="str">
        <f t="shared" si="22"/>
        <v/>
      </c>
      <c r="X93" s="384" t="str">
        <f t="shared" si="23"/>
        <v/>
      </c>
      <c r="Y93" s="384" t="str">
        <f t="shared" si="24"/>
        <v/>
      </c>
      <c r="Z93" s="384" t="str">
        <f t="shared" si="25"/>
        <v/>
      </c>
      <c r="AA93" s="384">
        <f t="shared" si="19"/>
        <v>0</v>
      </c>
      <c r="AB93" s="385" t="b">
        <f t="shared" si="26"/>
        <v>1</v>
      </c>
      <c r="AC93" s="384" t="str">
        <f>IF($N93="","",IF($C$7="Northern Ireland",INDEX('Fixed inputs'!$H$18:$H$58,MATCH($N93,'Fixed inputs'!$C$18:$C$58,0)),INDEX('Fixed inputs'!$I$18:$I$58,MATCH($N93,'Fixed inputs'!$C$18:$C$58,0))))</f>
        <v/>
      </c>
      <c r="AD93" s="384" t="str">
        <f>IF($C93="","",INDEX('Fixed inputs'!$C$8:$E$10,MATCH($C93,'Fixed inputs'!$B$8:$B$10,0),MATCH(IF($C$7="Northern Ireland","GBP","EUR"),'Fixed inputs'!$C$7:$E$7,0)))</f>
        <v/>
      </c>
      <c r="AE93" s="386"/>
      <c r="AF93" s="386"/>
      <c r="AG93" s="386"/>
      <c r="AH93" s="386"/>
      <c r="AI93" s="386"/>
      <c r="AJ93" s="387">
        <f t="shared" si="27"/>
        <v>0</v>
      </c>
      <c r="AK93" s="386"/>
      <c r="AL93" s="387">
        <f t="shared" si="28"/>
        <v>0</v>
      </c>
      <c r="AM93" s="386"/>
      <c r="AN93" s="387">
        <f t="shared" si="29"/>
        <v>0</v>
      </c>
      <c r="AO93" s="386"/>
      <c r="AP93" s="387">
        <f t="shared" si="30"/>
        <v>0</v>
      </c>
      <c r="AQ93" s="386"/>
      <c r="AR93" s="387">
        <f t="shared" si="31"/>
        <v>0</v>
      </c>
      <c r="AS93" s="386"/>
      <c r="AT93" s="387">
        <f t="shared" si="32"/>
        <v>0</v>
      </c>
    </row>
    <row r="94" spans="2:46" ht="15.75">
      <c r="B94" s="430"/>
      <c r="C94" s="430"/>
      <c r="D94" s="431"/>
      <c r="E94" s="432"/>
      <c r="F94" s="432"/>
      <c r="G94" s="432"/>
      <c r="H94" s="432"/>
      <c r="I94" s="432"/>
      <c r="J94" s="432"/>
      <c r="K94" s="465">
        <f t="shared" si="17"/>
        <v>0</v>
      </c>
      <c r="L94" s="433"/>
      <c r="M94" s="433"/>
      <c r="N94" s="434"/>
      <c r="O94" s="383" t="str">
        <f t="shared" si="18"/>
        <v/>
      </c>
      <c r="P94" s="434"/>
      <c r="Q94" s="434"/>
      <c r="R94" s="434"/>
      <c r="S94" s="433"/>
      <c r="T94" s="434"/>
      <c r="U94" s="384" t="str">
        <f t="shared" si="20"/>
        <v/>
      </c>
      <c r="V94" s="384" t="str">
        <f t="shared" si="21"/>
        <v/>
      </c>
      <c r="W94" s="384" t="str">
        <f t="shared" si="22"/>
        <v/>
      </c>
      <c r="X94" s="384" t="str">
        <f t="shared" si="23"/>
        <v/>
      </c>
      <c r="Y94" s="384" t="str">
        <f t="shared" si="24"/>
        <v/>
      </c>
      <c r="Z94" s="384" t="str">
        <f t="shared" si="25"/>
        <v/>
      </c>
      <c r="AA94" s="384">
        <f t="shared" si="19"/>
        <v>0</v>
      </c>
      <c r="AB94" s="385" t="b">
        <f t="shared" si="26"/>
        <v>1</v>
      </c>
      <c r="AC94" s="384" t="str">
        <f>IF($N94="","",IF($C$7="Northern Ireland",INDEX('Fixed inputs'!$H$18:$H$58,MATCH($N94,'Fixed inputs'!$C$18:$C$58,0)),INDEX('Fixed inputs'!$I$18:$I$58,MATCH($N94,'Fixed inputs'!$C$18:$C$58,0))))</f>
        <v/>
      </c>
      <c r="AD94" s="384" t="str">
        <f>IF($C94="","",INDEX('Fixed inputs'!$C$8:$E$10,MATCH($C94,'Fixed inputs'!$B$8:$B$10,0),MATCH(IF($C$7="Northern Ireland","GBP","EUR"),'Fixed inputs'!$C$7:$E$7,0)))</f>
        <v/>
      </c>
      <c r="AE94" s="386"/>
      <c r="AF94" s="386"/>
      <c r="AG94" s="386"/>
      <c r="AH94" s="386"/>
      <c r="AI94" s="386"/>
      <c r="AJ94" s="387">
        <f t="shared" si="27"/>
        <v>0</v>
      </c>
      <c r="AK94" s="386"/>
      <c r="AL94" s="387">
        <f t="shared" si="28"/>
        <v>0</v>
      </c>
      <c r="AM94" s="386"/>
      <c r="AN94" s="387">
        <f t="shared" si="29"/>
        <v>0</v>
      </c>
      <c r="AO94" s="386"/>
      <c r="AP94" s="387">
        <f t="shared" si="30"/>
        <v>0</v>
      </c>
      <c r="AQ94" s="386"/>
      <c r="AR94" s="387">
        <f t="shared" si="31"/>
        <v>0</v>
      </c>
      <c r="AS94" s="386"/>
      <c r="AT94" s="387">
        <f t="shared" si="32"/>
        <v>0</v>
      </c>
    </row>
    <row r="95" spans="2:46" ht="15.75">
      <c r="B95" s="430"/>
      <c r="C95" s="430"/>
      <c r="D95" s="431"/>
      <c r="E95" s="432"/>
      <c r="F95" s="432"/>
      <c r="G95" s="432"/>
      <c r="H95" s="432"/>
      <c r="I95" s="432"/>
      <c r="J95" s="432"/>
      <c r="K95" s="465">
        <f t="shared" si="17"/>
        <v>0</v>
      </c>
      <c r="L95" s="433"/>
      <c r="M95" s="433"/>
      <c r="N95" s="434"/>
      <c r="O95" s="383" t="str">
        <f t="shared" si="18"/>
        <v/>
      </c>
      <c r="P95" s="434"/>
      <c r="Q95" s="434"/>
      <c r="R95" s="434"/>
      <c r="S95" s="433"/>
      <c r="T95" s="434"/>
      <c r="U95" s="384" t="str">
        <f t="shared" si="20"/>
        <v/>
      </c>
      <c r="V95" s="384" t="str">
        <f t="shared" si="21"/>
        <v/>
      </c>
      <c r="W95" s="384" t="str">
        <f t="shared" si="22"/>
        <v/>
      </c>
      <c r="X95" s="384" t="str">
        <f t="shared" si="23"/>
        <v/>
      </c>
      <c r="Y95" s="384" t="str">
        <f t="shared" si="24"/>
        <v/>
      </c>
      <c r="Z95" s="384" t="str">
        <f t="shared" si="25"/>
        <v/>
      </c>
      <c r="AA95" s="384">
        <f t="shared" si="19"/>
        <v>0</v>
      </c>
      <c r="AB95" s="385" t="b">
        <f t="shared" si="26"/>
        <v>1</v>
      </c>
      <c r="AC95" s="384" t="str">
        <f>IF($N95="","",IF($C$7="Northern Ireland",INDEX('Fixed inputs'!$H$18:$H$58,MATCH($N95,'Fixed inputs'!$C$18:$C$58,0)),INDEX('Fixed inputs'!$I$18:$I$58,MATCH($N95,'Fixed inputs'!$C$18:$C$58,0))))</f>
        <v/>
      </c>
      <c r="AD95" s="384" t="str">
        <f>IF($C95="","",INDEX('Fixed inputs'!$C$8:$E$10,MATCH($C95,'Fixed inputs'!$B$8:$B$10,0),MATCH(IF($C$7="Northern Ireland","GBP","EUR"),'Fixed inputs'!$C$7:$E$7,0)))</f>
        <v/>
      </c>
      <c r="AE95" s="386"/>
      <c r="AF95" s="386"/>
      <c r="AG95" s="386"/>
      <c r="AH95" s="386"/>
      <c r="AI95" s="386"/>
      <c r="AJ95" s="387">
        <f t="shared" si="27"/>
        <v>0</v>
      </c>
      <c r="AK95" s="386"/>
      <c r="AL95" s="387">
        <f t="shared" si="28"/>
        <v>0</v>
      </c>
      <c r="AM95" s="386"/>
      <c r="AN95" s="387">
        <f t="shared" si="29"/>
        <v>0</v>
      </c>
      <c r="AO95" s="386"/>
      <c r="AP95" s="387">
        <f t="shared" si="30"/>
        <v>0</v>
      </c>
      <c r="AQ95" s="386"/>
      <c r="AR95" s="387">
        <f t="shared" si="31"/>
        <v>0</v>
      </c>
      <c r="AS95" s="386"/>
      <c r="AT95" s="387">
        <f t="shared" si="32"/>
        <v>0</v>
      </c>
    </row>
    <row r="96" spans="2:46" ht="15.75">
      <c r="B96" s="430"/>
      <c r="C96" s="430"/>
      <c r="D96" s="431"/>
      <c r="E96" s="432"/>
      <c r="F96" s="432"/>
      <c r="G96" s="432"/>
      <c r="H96" s="432"/>
      <c r="I96" s="432"/>
      <c r="J96" s="432"/>
      <c r="K96" s="465">
        <f t="shared" si="17"/>
        <v>0</v>
      </c>
      <c r="L96" s="433"/>
      <c r="M96" s="433"/>
      <c r="N96" s="434"/>
      <c r="O96" s="383" t="str">
        <f t="shared" si="18"/>
        <v/>
      </c>
      <c r="P96" s="434"/>
      <c r="Q96" s="434"/>
      <c r="R96" s="434"/>
      <c r="S96" s="433"/>
      <c r="T96" s="434"/>
      <c r="U96" s="384" t="str">
        <f t="shared" si="20"/>
        <v/>
      </c>
      <c r="V96" s="384" t="str">
        <f t="shared" si="21"/>
        <v/>
      </c>
      <c r="W96" s="384" t="str">
        <f t="shared" si="22"/>
        <v/>
      </c>
      <c r="X96" s="384" t="str">
        <f t="shared" si="23"/>
        <v/>
      </c>
      <c r="Y96" s="384" t="str">
        <f t="shared" si="24"/>
        <v/>
      </c>
      <c r="Z96" s="384" t="str">
        <f t="shared" si="25"/>
        <v/>
      </c>
      <c r="AA96" s="384">
        <f t="shared" si="19"/>
        <v>0</v>
      </c>
      <c r="AB96" s="385" t="b">
        <f t="shared" si="26"/>
        <v>1</v>
      </c>
      <c r="AC96" s="384" t="str">
        <f>IF($N96="","",IF($C$7="Northern Ireland",INDEX('Fixed inputs'!$H$18:$H$58,MATCH($N96,'Fixed inputs'!$C$18:$C$58,0)),INDEX('Fixed inputs'!$I$18:$I$58,MATCH($N96,'Fixed inputs'!$C$18:$C$58,0))))</f>
        <v/>
      </c>
      <c r="AD96" s="384" t="str">
        <f>IF($C96="","",INDEX('Fixed inputs'!$C$8:$E$10,MATCH($C96,'Fixed inputs'!$B$8:$B$10,0),MATCH(IF($C$7="Northern Ireland","GBP","EUR"),'Fixed inputs'!$C$7:$E$7,0)))</f>
        <v/>
      </c>
      <c r="AE96" s="386"/>
      <c r="AF96" s="386"/>
      <c r="AG96" s="386"/>
      <c r="AH96" s="386"/>
      <c r="AI96" s="386"/>
      <c r="AJ96" s="387">
        <f t="shared" si="27"/>
        <v>0</v>
      </c>
      <c r="AK96" s="386"/>
      <c r="AL96" s="387">
        <f t="shared" si="28"/>
        <v>0</v>
      </c>
      <c r="AM96" s="386"/>
      <c r="AN96" s="387">
        <f t="shared" si="29"/>
        <v>0</v>
      </c>
      <c r="AO96" s="386"/>
      <c r="AP96" s="387">
        <f t="shared" si="30"/>
        <v>0</v>
      </c>
      <c r="AQ96" s="386"/>
      <c r="AR96" s="387">
        <f t="shared" si="31"/>
        <v>0</v>
      </c>
      <c r="AS96" s="386"/>
      <c r="AT96" s="387">
        <f t="shared" si="32"/>
        <v>0</v>
      </c>
    </row>
    <row r="97" spans="2:46" ht="15.75">
      <c r="B97" s="430"/>
      <c r="C97" s="430"/>
      <c r="D97" s="431"/>
      <c r="E97" s="432"/>
      <c r="F97" s="432"/>
      <c r="G97" s="432"/>
      <c r="H97" s="432"/>
      <c r="I97" s="432"/>
      <c r="J97" s="432"/>
      <c r="K97" s="465">
        <f t="shared" si="17"/>
        <v>0</v>
      </c>
      <c r="L97" s="433"/>
      <c r="M97" s="433"/>
      <c r="N97" s="434"/>
      <c r="O97" s="383" t="str">
        <f t="shared" si="18"/>
        <v/>
      </c>
      <c r="P97" s="434"/>
      <c r="Q97" s="434"/>
      <c r="R97" s="434"/>
      <c r="S97" s="433"/>
      <c r="T97" s="434"/>
      <c r="U97" s="384" t="str">
        <f t="shared" si="20"/>
        <v/>
      </c>
      <c r="V97" s="384" t="str">
        <f t="shared" si="21"/>
        <v/>
      </c>
      <c r="W97" s="384" t="str">
        <f t="shared" si="22"/>
        <v/>
      </c>
      <c r="X97" s="384" t="str">
        <f t="shared" si="23"/>
        <v/>
      </c>
      <c r="Y97" s="384" t="str">
        <f t="shared" si="24"/>
        <v/>
      </c>
      <c r="Z97" s="384" t="str">
        <f t="shared" si="25"/>
        <v/>
      </c>
      <c r="AA97" s="384">
        <f t="shared" si="19"/>
        <v>0</v>
      </c>
      <c r="AB97" s="385" t="b">
        <f t="shared" si="26"/>
        <v>1</v>
      </c>
      <c r="AC97" s="384" t="str">
        <f>IF($N97="","",IF($C$7="Northern Ireland",INDEX('Fixed inputs'!$H$18:$H$58,MATCH($N97,'Fixed inputs'!$C$18:$C$58,0)),INDEX('Fixed inputs'!$I$18:$I$58,MATCH($N97,'Fixed inputs'!$C$18:$C$58,0))))</f>
        <v/>
      </c>
      <c r="AD97" s="384" t="str">
        <f>IF($C97="","",INDEX('Fixed inputs'!$C$8:$E$10,MATCH($C97,'Fixed inputs'!$B$8:$B$10,0),MATCH(IF($C$7="Northern Ireland","GBP","EUR"),'Fixed inputs'!$C$7:$E$7,0)))</f>
        <v/>
      </c>
      <c r="AE97" s="386"/>
      <c r="AF97" s="386"/>
      <c r="AG97" s="386"/>
      <c r="AH97" s="386"/>
      <c r="AI97" s="386"/>
      <c r="AJ97" s="387">
        <f t="shared" si="27"/>
        <v>0</v>
      </c>
      <c r="AK97" s="386"/>
      <c r="AL97" s="387">
        <f t="shared" si="28"/>
        <v>0</v>
      </c>
      <c r="AM97" s="386"/>
      <c r="AN97" s="387">
        <f t="shared" si="29"/>
        <v>0</v>
      </c>
      <c r="AO97" s="386"/>
      <c r="AP97" s="387">
        <f t="shared" si="30"/>
        <v>0</v>
      </c>
      <c r="AQ97" s="386"/>
      <c r="AR97" s="387">
        <f t="shared" si="31"/>
        <v>0</v>
      </c>
      <c r="AS97" s="386"/>
      <c r="AT97" s="387">
        <f t="shared" si="32"/>
        <v>0</v>
      </c>
    </row>
    <row r="98" spans="2:46" ht="15.75">
      <c r="B98" s="430"/>
      <c r="C98" s="430"/>
      <c r="D98" s="431"/>
      <c r="E98" s="432"/>
      <c r="F98" s="432"/>
      <c r="G98" s="432"/>
      <c r="H98" s="432"/>
      <c r="I98" s="432"/>
      <c r="J98" s="432"/>
      <c r="K98" s="465">
        <f t="shared" si="17"/>
        <v>0</v>
      </c>
      <c r="L98" s="433"/>
      <c r="M98" s="433"/>
      <c r="N98" s="434"/>
      <c r="O98" s="383" t="str">
        <f t="shared" si="18"/>
        <v/>
      </c>
      <c r="P98" s="434"/>
      <c r="Q98" s="434"/>
      <c r="R98" s="434"/>
      <c r="S98" s="433"/>
      <c r="T98" s="434"/>
      <c r="U98" s="384" t="str">
        <f t="shared" si="20"/>
        <v/>
      </c>
      <c r="V98" s="384" t="str">
        <f t="shared" si="21"/>
        <v/>
      </c>
      <c r="W98" s="384" t="str">
        <f t="shared" si="22"/>
        <v/>
      </c>
      <c r="X98" s="384" t="str">
        <f t="shared" si="23"/>
        <v/>
      </c>
      <c r="Y98" s="384" t="str">
        <f t="shared" si="24"/>
        <v/>
      </c>
      <c r="Z98" s="384" t="str">
        <f t="shared" si="25"/>
        <v/>
      </c>
      <c r="AA98" s="384">
        <f t="shared" si="19"/>
        <v>0</v>
      </c>
      <c r="AB98" s="385" t="b">
        <f t="shared" si="26"/>
        <v>1</v>
      </c>
      <c r="AC98" s="384" t="str">
        <f>IF($N98="","",IF($C$7="Northern Ireland",INDEX('Fixed inputs'!$H$18:$H$58,MATCH($N98,'Fixed inputs'!$C$18:$C$58,0)),INDEX('Fixed inputs'!$I$18:$I$58,MATCH($N98,'Fixed inputs'!$C$18:$C$58,0))))</f>
        <v/>
      </c>
      <c r="AD98" s="384" t="str">
        <f>IF($C98="","",INDEX('Fixed inputs'!$C$8:$E$10,MATCH($C98,'Fixed inputs'!$B$8:$B$10,0),MATCH(IF($C$7="Northern Ireland","GBP","EUR"),'Fixed inputs'!$C$7:$E$7,0)))</f>
        <v/>
      </c>
      <c r="AE98" s="386"/>
      <c r="AF98" s="386"/>
      <c r="AG98" s="386"/>
      <c r="AH98" s="386"/>
      <c r="AI98" s="386"/>
      <c r="AJ98" s="387">
        <f t="shared" si="27"/>
        <v>0</v>
      </c>
      <c r="AK98" s="386"/>
      <c r="AL98" s="387">
        <f t="shared" si="28"/>
        <v>0</v>
      </c>
      <c r="AM98" s="386"/>
      <c r="AN98" s="387">
        <f t="shared" si="29"/>
        <v>0</v>
      </c>
      <c r="AO98" s="386"/>
      <c r="AP98" s="387">
        <f t="shared" si="30"/>
        <v>0</v>
      </c>
      <c r="AQ98" s="386"/>
      <c r="AR98" s="387">
        <f t="shared" si="31"/>
        <v>0</v>
      </c>
      <c r="AS98" s="386"/>
      <c r="AT98" s="387">
        <f t="shared" si="32"/>
        <v>0</v>
      </c>
    </row>
    <row r="99" spans="2:46" ht="15.75">
      <c r="B99" s="430"/>
      <c r="C99" s="430"/>
      <c r="D99" s="431"/>
      <c r="E99" s="432"/>
      <c r="F99" s="432"/>
      <c r="G99" s="432"/>
      <c r="H99" s="432"/>
      <c r="I99" s="432"/>
      <c r="J99" s="432"/>
      <c r="K99" s="465">
        <f t="shared" si="17"/>
        <v>0</v>
      </c>
      <c r="L99" s="433"/>
      <c r="M99" s="433"/>
      <c r="N99" s="434"/>
      <c r="O99" s="383" t="str">
        <f t="shared" si="18"/>
        <v/>
      </c>
      <c r="P99" s="434"/>
      <c r="Q99" s="434"/>
      <c r="R99" s="434"/>
      <c r="S99" s="433"/>
      <c r="T99" s="434"/>
      <c r="U99" s="384" t="str">
        <f t="shared" si="20"/>
        <v/>
      </c>
      <c r="V99" s="384" t="str">
        <f t="shared" si="21"/>
        <v/>
      </c>
      <c r="W99" s="384" t="str">
        <f t="shared" si="22"/>
        <v/>
      </c>
      <c r="X99" s="384" t="str">
        <f t="shared" si="23"/>
        <v/>
      </c>
      <c r="Y99" s="384" t="str">
        <f t="shared" si="24"/>
        <v/>
      </c>
      <c r="Z99" s="384" t="str">
        <f t="shared" si="25"/>
        <v/>
      </c>
      <c r="AA99" s="384">
        <f t="shared" si="19"/>
        <v>0</v>
      </c>
      <c r="AB99" s="385" t="b">
        <f t="shared" si="26"/>
        <v>1</v>
      </c>
      <c r="AC99" s="384" t="str">
        <f>IF($N99="","",IF($C$7="Northern Ireland",INDEX('Fixed inputs'!$H$18:$H$58,MATCH($N99,'Fixed inputs'!$C$18:$C$58,0)),INDEX('Fixed inputs'!$I$18:$I$58,MATCH($N99,'Fixed inputs'!$C$18:$C$58,0))))</f>
        <v/>
      </c>
      <c r="AD99" s="384" t="str">
        <f>IF($C99="","",INDEX('Fixed inputs'!$C$8:$E$10,MATCH($C99,'Fixed inputs'!$B$8:$B$10,0),MATCH(IF($C$7="Northern Ireland","GBP","EUR"),'Fixed inputs'!$C$7:$E$7,0)))</f>
        <v/>
      </c>
      <c r="AE99" s="386"/>
      <c r="AF99" s="386"/>
      <c r="AG99" s="386"/>
      <c r="AH99" s="386"/>
      <c r="AI99" s="386"/>
      <c r="AJ99" s="387">
        <f t="shared" si="27"/>
        <v>0</v>
      </c>
      <c r="AK99" s="386"/>
      <c r="AL99" s="387">
        <f t="shared" si="28"/>
        <v>0</v>
      </c>
      <c r="AM99" s="386"/>
      <c r="AN99" s="387">
        <f t="shared" si="29"/>
        <v>0</v>
      </c>
      <c r="AO99" s="386"/>
      <c r="AP99" s="387">
        <f t="shared" si="30"/>
        <v>0</v>
      </c>
      <c r="AQ99" s="386"/>
      <c r="AR99" s="387">
        <f t="shared" si="31"/>
        <v>0</v>
      </c>
      <c r="AS99" s="386"/>
      <c r="AT99" s="387">
        <f t="shared" si="32"/>
        <v>0</v>
      </c>
    </row>
    <row r="100" spans="2:46" ht="15.75">
      <c r="B100" s="430"/>
      <c r="C100" s="430"/>
      <c r="D100" s="431"/>
      <c r="E100" s="432"/>
      <c r="F100" s="432"/>
      <c r="G100" s="432"/>
      <c r="H100" s="432"/>
      <c r="I100" s="432"/>
      <c r="J100" s="432"/>
      <c r="K100" s="465">
        <f t="shared" si="17"/>
        <v>0</v>
      </c>
      <c r="L100" s="433"/>
      <c r="M100" s="433"/>
      <c r="N100" s="434"/>
      <c r="O100" s="383" t="str">
        <f t="shared" si="18"/>
        <v/>
      </c>
      <c r="P100" s="434"/>
      <c r="Q100" s="434"/>
      <c r="R100" s="434"/>
      <c r="S100" s="433"/>
      <c r="T100" s="434"/>
      <c r="U100" s="384" t="str">
        <f t="shared" si="20"/>
        <v/>
      </c>
      <c r="V100" s="384" t="str">
        <f t="shared" si="21"/>
        <v/>
      </c>
      <c r="W100" s="384" t="str">
        <f t="shared" si="22"/>
        <v/>
      </c>
      <c r="X100" s="384" t="str">
        <f t="shared" si="23"/>
        <v/>
      </c>
      <c r="Y100" s="384" t="str">
        <f t="shared" si="24"/>
        <v/>
      </c>
      <c r="Z100" s="384" t="str">
        <f t="shared" si="25"/>
        <v/>
      </c>
      <c r="AA100" s="384">
        <f t="shared" si="19"/>
        <v>0</v>
      </c>
      <c r="AB100" s="385" t="b">
        <f t="shared" si="26"/>
        <v>1</v>
      </c>
      <c r="AC100" s="384" t="str">
        <f>IF($N100="","",IF($C$7="Northern Ireland",INDEX('Fixed inputs'!$H$18:$H$58,MATCH($N100,'Fixed inputs'!$C$18:$C$58,0)),INDEX('Fixed inputs'!$I$18:$I$58,MATCH($N100,'Fixed inputs'!$C$18:$C$58,0))))</f>
        <v/>
      </c>
      <c r="AD100" s="384" t="str">
        <f>IF($C100="","",INDEX('Fixed inputs'!$C$8:$E$10,MATCH($C100,'Fixed inputs'!$B$8:$B$10,0),MATCH(IF($C$7="Northern Ireland","GBP","EUR"),'Fixed inputs'!$C$7:$E$7,0)))</f>
        <v/>
      </c>
      <c r="AE100" s="386"/>
      <c r="AF100" s="386"/>
      <c r="AG100" s="386"/>
      <c r="AH100" s="386"/>
      <c r="AI100" s="386"/>
      <c r="AJ100" s="387">
        <f t="shared" si="27"/>
        <v>0</v>
      </c>
      <c r="AK100" s="386"/>
      <c r="AL100" s="387">
        <f t="shared" si="28"/>
        <v>0</v>
      </c>
      <c r="AM100" s="386"/>
      <c r="AN100" s="387">
        <f t="shared" si="29"/>
        <v>0</v>
      </c>
      <c r="AO100" s="386"/>
      <c r="AP100" s="387">
        <f t="shared" si="30"/>
        <v>0</v>
      </c>
      <c r="AQ100" s="386"/>
      <c r="AR100" s="387">
        <f t="shared" si="31"/>
        <v>0</v>
      </c>
      <c r="AS100" s="386"/>
      <c r="AT100" s="387">
        <f t="shared" si="32"/>
        <v>0</v>
      </c>
    </row>
    <row r="101" spans="2:46" ht="15.75">
      <c r="B101" s="430"/>
      <c r="C101" s="430"/>
      <c r="D101" s="431"/>
      <c r="E101" s="432"/>
      <c r="F101" s="432"/>
      <c r="G101" s="432"/>
      <c r="H101" s="432"/>
      <c r="I101" s="432"/>
      <c r="J101" s="432"/>
      <c r="K101" s="465">
        <f t="shared" si="17"/>
        <v>0</v>
      </c>
      <c r="L101" s="433"/>
      <c r="M101" s="433"/>
      <c r="N101" s="434"/>
      <c r="O101" s="383" t="str">
        <f t="shared" si="18"/>
        <v/>
      </c>
      <c r="P101" s="434"/>
      <c r="Q101" s="434"/>
      <c r="R101" s="434"/>
      <c r="S101" s="433"/>
      <c r="T101" s="434"/>
      <c r="U101" s="384" t="str">
        <f t="shared" si="20"/>
        <v/>
      </c>
      <c r="V101" s="384" t="str">
        <f t="shared" si="21"/>
        <v/>
      </c>
      <c r="W101" s="384" t="str">
        <f t="shared" si="22"/>
        <v/>
      </c>
      <c r="X101" s="384" t="str">
        <f t="shared" si="23"/>
        <v/>
      </c>
      <c r="Y101" s="384" t="str">
        <f t="shared" si="24"/>
        <v/>
      </c>
      <c r="Z101" s="384" t="str">
        <f t="shared" si="25"/>
        <v/>
      </c>
      <c r="AA101" s="384">
        <f t="shared" si="19"/>
        <v>0</v>
      </c>
      <c r="AB101" s="385" t="b">
        <f t="shared" si="26"/>
        <v>1</v>
      </c>
      <c r="AC101" s="384" t="str">
        <f>IF($N101="","",IF($C$7="Northern Ireland",INDEX('Fixed inputs'!$H$18:$H$58,MATCH($N101,'Fixed inputs'!$C$18:$C$58,0)),INDEX('Fixed inputs'!$I$18:$I$58,MATCH($N101,'Fixed inputs'!$C$18:$C$58,0))))</f>
        <v/>
      </c>
      <c r="AD101" s="384" t="str">
        <f>IF($C101="","",INDEX('Fixed inputs'!$C$8:$E$10,MATCH($C101,'Fixed inputs'!$B$8:$B$10,0),MATCH(IF($C$7="Northern Ireland","GBP","EUR"),'Fixed inputs'!$C$7:$E$7,0)))</f>
        <v/>
      </c>
      <c r="AE101" s="386"/>
      <c r="AF101" s="386"/>
      <c r="AG101" s="386"/>
      <c r="AH101" s="386"/>
      <c r="AI101" s="386"/>
      <c r="AJ101" s="387">
        <f t="shared" si="27"/>
        <v>0</v>
      </c>
      <c r="AK101" s="386"/>
      <c r="AL101" s="387">
        <f t="shared" si="28"/>
        <v>0</v>
      </c>
      <c r="AM101" s="386"/>
      <c r="AN101" s="387">
        <f t="shared" si="29"/>
        <v>0</v>
      </c>
      <c r="AO101" s="386"/>
      <c r="AP101" s="387">
        <f t="shared" si="30"/>
        <v>0</v>
      </c>
      <c r="AQ101" s="386"/>
      <c r="AR101" s="387">
        <f t="shared" si="31"/>
        <v>0</v>
      </c>
      <c r="AS101" s="386"/>
      <c r="AT101" s="387">
        <f t="shared" si="32"/>
        <v>0</v>
      </c>
    </row>
    <row r="102" spans="2:46" ht="15.75">
      <c r="B102" s="430"/>
      <c r="C102" s="430"/>
      <c r="D102" s="431"/>
      <c r="E102" s="432"/>
      <c r="F102" s="432"/>
      <c r="G102" s="432"/>
      <c r="H102" s="432"/>
      <c r="I102" s="432"/>
      <c r="J102" s="432"/>
      <c r="K102" s="465">
        <f t="shared" si="17"/>
        <v>0</v>
      </c>
      <c r="L102" s="433"/>
      <c r="M102" s="433"/>
      <c r="N102" s="434"/>
      <c r="O102" s="383" t="str">
        <f t="shared" si="18"/>
        <v/>
      </c>
      <c r="P102" s="434"/>
      <c r="Q102" s="434"/>
      <c r="R102" s="434"/>
      <c r="S102" s="433"/>
      <c r="T102" s="434"/>
      <c r="U102" s="384" t="str">
        <f t="shared" si="20"/>
        <v/>
      </c>
      <c r="V102" s="384" t="str">
        <f t="shared" si="21"/>
        <v/>
      </c>
      <c r="W102" s="384" t="str">
        <f t="shared" si="22"/>
        <v/>
      </c>
      <c r="X102" s="384" t="str">
        <f t="shared" si="23"/>
        <v/>
      </c>
      <c r="Y102" s="384" t="str">
        <f t="shared" si="24"/>
        <v/>
      </c>
      <c r="Z102" s="384" t="str">
        <f t="shared" si="25"/>
        <v/>
      </c>
      <c r="AA102" s="384">
        <f t="shared" si="19"/>
        <v>0</v>
      </c>
      <c r="AB102" s="385" t="b">
        <f t="shared" si="26"/>
        <v>1</v>
      </c>
      <c r="AC102" s="384" t="str">
        <f>IF($N102="","",IF($C$7="Northern Ireland",INDEX('Fixed inputs'!$H$18:$H$58,MATCH($N102,'Fixed inputs'!$C$18:$C$58,0)),INDEX('Fixed inputs'!$I$18:$I$58,MATCH($N102,'Fixed inputs'!$C$18:$C$58,0))))</f>
        <v/>
      </c>
      <c r="AD102" s="384" t="str">
        <f>IF($C102="","",INDEX('Fixed inputs'!$C$8:$E$10,MATCH($C102,'Fixed inputs'!$B$8:$B$10,0),MATCH(IF($C$7="Northern Ireland","GBP","EUR"),'Fixed inputs'!$C$7:$E$7,0)))</f>
        <v/>
      </c>
      <c r="AE102" s="386"/>
      <c r="AF102" s="386"/>
      <c r="AG102" s="386"/>
      <c r="AH102" s="386"/>
      <c r="AI102" s="386"/>
      <c r="AJ102" s="387">
        <f t="shared" si="27"/>
        <v>0</v>
      </c>
      <c r="AK102" s="386"/>
      <c r="AL102" s="387">
        <f t="shared" si="28"/>
        <v>0</v>
      </c>
      <c r="AM102" s="386"/>
      <c r="AN102" s="387">
        <f t="shared" si="29"/>
        <v>0</v>
      </c>
      <c r="AO102" s="386"/>
      <c r="AP102" s="387">
        <f t="shared" si="30"/>
        <v>0</v>
      </c>
      <c r="AQ102" s="386"/>
      <c r="AR102" s="387">
        <f t="shared" si="31"/>
        <v>0</v>
      </c>
      <c r="AS102" s="386"/>
      <c r="AT102" s="387">
        <f t="shared" si="32"/>
        <v>0</v>
      </c>
    </row>
    <row r="103" spans="2:46" ht="15.75">
      <c r="B103" s="430"/>
      <c r="C103" s="430"/>
      <c r="D103" s="431"/>
      <c r="E103" s="432"/>
      <c r="F103" s="432"/>
      <c r="G103" s="432"/>
      <c r="H103" s="432"/>
      <c r="I103" s="432"/>
      <c r="J103" s="432"/>
      <c r="K103" s="465">
        <f t="shared" si="17"/>
        <v>0</v>
      </c>
      <c r="L103" s="433"/>
      <c r="M103" s="433"/>
      <c r="N103" s="434"/>
      <c r="O103" s="383" t="str">
        <f t="shared" si="18"/>
        <v/>
      </c>
      <c r="P103" s="434"/>
      <c r="Q103" s="434"/>
      <c r="R103" s="434"/>
      <c r="S103" s="433"/>
      <c r="T103" s="434"/>
      <c r="U103" s="384" t="str">
        <f t="shared" si="20"/>
        <v/>
      </c>
      <c r="V103" s="384" t="str">
        <f t="shared" si="21"/>
        <v/>
      </c>
      <c r="W103" s="384" t="str">
        <f t="shared" si="22"/>
        <v/>
      </c>
      <c r="X103" s="384" t="str">
        <f t="shared" si="23"/>
        <v/>
      </c>
      <c r="Y103" s="384" t="str">
        <f t="shared" si="24"/>
        <v/>
      </c>
      <c r="Z103" s="384" t="str">
        <f t="shared" si="25"/>
        <v/>
      </c>
      <c r="AA103" s="384">
        <f t="shared" si="19"/>
        <v>0</v>
      </c>
      <c r="AB103" s="385" t="b">
        <f t="shared" si="26"/>
        <v>1</v>
      </c>
      <c r="AC103" s="384" t="str">
        <f>IF($N103="","",IF($C$7="Northern Ireland",INDEX('Fixed inputs'!$H$18:$H$58,MATCH($N103,'Fixed inputs'!$C$18:$C$58,0)),INDEX('Fixed inputs'!$I$18:$I$58,MATCH($N103,'Fixed inputs'!$C$18:$C$58,0))))</f>
        <v/>
      </c>
      <c r="AD103" s="384" t="str">
        <f>IF($C103="","",INDEX('Fixed inputs'!$C$8:$E$10,MATCH($C103,'Fixed inputs'!$B$8:$B$10,0),MATCH(IF($C$7="Northern Ireland","GBP","EUR"),'Fixed inputs'!$C$7:$E$7,0)))</f>
        <v/>
      </c>
      <c r="AE103" s="386"/>
      <c r="AF103" s="386"/>
      <c r="AG103" s="386"/>
      <c r="AH103" s="386"/>
      <c r="AI103" s="386"/>
      <c r="AJ103" s="387">
        <f t="shared" si="27"/>
        <v>0</v>
      </c>
      <c r="AK103" s="386"/>
      <c r="AL103" s="387">
        <f t="shared" si="28"/>
        <v>0</v>
      </c>
      <c r="AM103" s="386"/>
      <c r="AN103" s="387">
        <f t="shared" si="29"/>
        <v>0</v>
      </c>
      <c r="AO103" s="386"/>
      <c r="AP103" s="387">
        <f t="shared" si="30"/>
        <v>0</v>
      </c>
      <c r="AQ103" s="386"/>
      <c r="AR103" s="387">
        <f t="shared" si="31"/>
        <v>0</v>
      </c>
      <c r="AS103" s="386"/>
      <c r="AT103" s="387">
        <f t="shared" si="32"/>
        <v>0</v>
      </c>
    </row>
    <row r="104" spans="2:46" ht="15.75">
      <c r="B104" s="430"/>
      <c r="C104" s="430"/>
      <c r="D104" s="431"/>
      <c r="E104" s="432"/>
      <c r="F104" s="432"/>
      <c r="G104" s="432"/>
      <c r="H104" s="432"/>
      <c r="I104" s="432"/>
      <c r="J104" s="432"/>
      <c r="K104" s="465">
        <f t="shared" si="17"/>
        <v>0</v>
      </c>
      <c r="L104" s="433"/>
      <c r="M104" s="433"/>
      <c r="N104" s="434"/>
      <c r="O104" s="383" t="str">
        <f t="shared" si="18"/>
        <v/>
      </c>
      <c r="P104" s="434"/>
      <c r="Q104" s="434"/>
      <c r="R104" s="434"/>
      <c r="S104" s="433"/>
      <c r="T104" s="434"/>
      <c r="U104" s="384" t="str">
        <f t="shared" si="20"/>
        <v/>
      </c>
      <c r="V104" s="384" t="str">
        <f t="shared" si="21"/>
        <v/>
      </c>
      <c r="W104" s="384" t="str">
        <f t="shared" si="22"/>
        <v/>
      </c>
      <c r="X104" s="384" t="str">
        <f t="shared" si="23"/>
        <v/>
      </c>
      <c r="Y104" s="384" t="str">
        <f t="shared" si="24"/>
        <v/>
      </c>
      <c r="Z104" s="384" t="str">
        <f t="shared" si="25"/>
        <v/>
      </c>
      <c r="AA104" s="384">
        <f t="shared" si="19"/>
        <v>0</v>
      </c>
      <c r="AB104" s="385" t="b">
        <f t="shared" si="26"/>
        <v>1</v>
      </c>
      <c r="AC104" s="384" t="str">
        <f>IF($N104="","",IF($C$7="Northern Ireland",INDEX('Fixed inputs'!$H$18:$H$58,MATCH($N104,'Fixed inputs'!$C$18:$C$58,0)),INDEX('Fixed inputs'!$I$18:$I$58,MATCH($N104,'Fixed inputs'!$C$18:$C$58,0))))</f>
        <v/>
      </c>
      <c r="AD104" s="384" t="str">
        <f>IF($C104="","",INDEX('Fixed inputs'!$C$8:$E$10,MATCH($C104,'Fixed inputs'!$B$8:$B$10,0),MATCH(IF($C$7="Northern Ireland","GBP","EUR"),'Fixed inputs'!$C$7:$E$7,0)))</f>
        <v/>
      </c>
      <c r="AE104" s="386"/>
      <c r="AF104" s="386"/>
      <c r="AG104" s="386"/>
      <c r="AH104" s="386"/>
      <c r="AI104" s="386"/>
      <c r="AJ104" s="387">
        <f t="shared" si="27"/>
        <v>0</v>
      </c>
      <c r="AK104" s="386"/>
      <c r="AL104" s="387">
        <f t="shared" si="28"/>
        <v>0</v>
      </c>
      <c r="AM104" s="386"/>
      <c r="AN104" s="387">
        <f t="shared" si="29"/>
        <v>0</v>
      </c>
      <c r="AO104" s="386"/>
      <c r="AP104" s="387">
        <f t="shared" si="30"/>
        <v>0</v>
      </c>
      <c r="AQ104" s="386"/>
      <c r="AR104" s="387">
        <f t="shared" si="31"/>
        <v>0</v>
      </c>
      <c r="AS104" s="386"/>
      <c r="AT104" s="387">
        <f t="shared" si="32"/>
        <v>0</v>
      </c>
    </row>
    <row r="105" spans="2:46" ht="15.75">
      <c r="B105" s="430"/>
      <c r="C105" s="430"/>
      <c r="D105" s="431"/>
      <c r="E105" s="432"/>
      <c r="F105" s="432"/>
      <c r="G105" s="432"/>
      <c r="H105" s="432"/>
      <c r="I105" s="432"/>
      <c r="J105" s="432"/>
      <c r="K105" s="465">
        <f t="shared" si="17"/>
        <v>0</v>
      </c>
      <c r="L105" s="433"/>
      <c r="M105" s="433"/>
      <c r="N105" s="434"/>
      <c r="O105" s="383" t="str">
        <f t="shared" si="18"/>
        <v/>
      </c>
      <c r="P105" s="434"/>
      <c r="Q105" s="434"/>
      <c r="R105" s="434"/>
      <c r="S105" s="433"/>
      <c r="T105" s="434"/>
      <c r="U105" s="384" t="str">
        <f t="shared" si="20"/>
        <v/>
      </c>
      <c r="V105" s="384" t="str">
        <f t="shared" si="21"/>
        <v/>
      </c>
      <c r="W105" s="384" t="str">
        <f t="shared" si="22"/>
        <v/>
      </c>
      <c r="X105" s="384" t="str">
        <f t="shared" si="23"/>
        <v/>
      </c>
      <c r="Y105" s="384" t="str">
        <f t="shared" si="24"/>
        <v/>
      </c>
      <c r="Z105" s="384" t="str">
        <f t="shared" si="25"/>
        <v/>
      </c>
      <c r="AA105" s="384">
        <f t="shared" si="19"/>
        <v>0</v>
      </c>
      <c r="AB105" s="385" t="b">
        <f t="shared" si="26"/>
        <v>1</v>
      </c>
      <c r="AC105" s="384" t="str">
        <f>IF($N105="","",IF($C$7="Northern Ireland",INDEX('Fixed inputs'!$H$18:$H$58,MATCH($N105,'Fixed inputs'!$C$18:$C$58,0)),INDEX('Fixed inputs'!$I$18:$I$58,MATCH($N105,'Fixed inputs'!$C$18:$C$58,0))))</f>
        <v/>
      </c>
      <c r="AD105" s="384" t="str">
        <f>IF($C105="","",INDEX('Fixed inputs'!$C$8:$E$10,MATCH($C105,'Fixed inputs'!$B$8:$B$10,0),MATCH(IF($C$7="Northern Ireland","GBP","EUR"),'Fixed inputs'!$C$7:$E$7,0)))</f>
        <v/>
      </c>
      <c r="AE105" s="386"/>
      <c r="AF105" s="386"/>
      <c r="AG105" s="386"/>
      <c r="AH105" s="386"/>
      <c r="AI105" s="386"/>
      <c r="AJ105" s="387">
        <f t="shared" si="27"/>
        <v>0</v>
      </c>
      <c r="AK105" s="386"/>
      <c r="AL105" s="387">
        <f t="shared" si="28"/>
        <v>0</v>
      </c>
      <c r="AM105" s="386"/>
      <c r="AN105" s="387">
        <f t="shared" si="29"/>
        <v>0</v>
      </c>
      <c r="AO105" s="386"/>
      <c r="AP105" s="387">
        <f t="shared" si="30"/>
        <v>0</v>
      </c>
      <c r="AQ105" s="386"/>
      <c r="AR105" s="387">
        <f t="shared" si="31"/>
        <v>0</v>
      </c>
      <c r="AS105" s="386"/>
      <c r="AT105" s="387">
        <f t="shared" si="32"/>
        <v>0</v>
      </c>
    </row>
    <row r="106" spans="2:46" ht="15.75">
      <c r="B106" s="435"/>
      <c r="C106" s="435"/>
      <c r="D106" s="436"/>
      <c r="E106" s="437"/>
      <c r="F106" s="437"/>
      <c r="G106" s="437"/>
      <c r="H106" s="437"/>
      <c r="I106" s="437"/>
      <c r="J106" s="437"/>
      <c r="K106" s="465">
        <f t="shared" si="17"/>
        <v>0</v>
      </c>
      <c r="L106" s="433"/>
      <c r="M106" s="433"/>
      <c r="N106" s="434"/>
      <c r="O106" s="383" t="str">
        <f t="shared" si="18"/>
        <v/>
      </c>
      <c r="P106" s="434"/>
      <c r="Q106" s="434"/>
      <c r="R106" s="434"/>
      <c r="S106" s="433"/>
      <c r="T106" s="434"/>
      <c r="U106" s="384" t="str">
        <f t="shared" si="20"/>
        <v/>
      </c>
      <c r="V106" s="384" t="str">
        <f t="shared" si="21"/>
        <v/>
      </c>
      <c r="W106" s="384" t="str">
        <f t="shared" si="22"/>
        <v/>
      </c>
      <c r="X106" s="384" t="str">
        <f t="shared" si="23"/>
        <v/>
      </c>
      <c r="Y106" s="384" t="str">
        <f t="shared" si="24"/>
        <v/>
      </c>
      <c r="Z106" s="384" t="str">
        <f t="shared" si="25"/>
        <v/>
      </c>
      <c r="AA106" s="384">
        <f t="shared" si="19"/>
        <v>0</v>
      </c>
      <c r="AB106" s="385" t="b">
        <f t="shared" si="26"/>
        <v>1</v>
      </c>
      <c r="AC106" s="384" t="str">
        <f>IF($N106="","",IF($C$7="Northern Ireland",INDEX('Fixed inputs'!$H$18:$H$58,MATCH($N106,'Fixed inputs'!$C$18:$C$58,0)),INDEX('Fixed inputs'!$I$18:$I$58,MATCH($N106,'Fixed inputs'!$C$18:$C$58,0))))</f>
        <v/>
      </c>
      <c r="AD106" s="384" t="str">
        <f>IF($C106="","",INDEX('Fixed inputs'!$C$8:$E$10,MATCH($C106,'Fixed inputs'!$B$8:$B$10,0),MATCH(IF($C$7="Northern Ireland","GBP","EUR"),'Fixed inputs'!$C$7:$E$7,0)))</f>
        <v/>
      </c>
      <c r="AE106" s="386"/>
      <c r="AF106" s="386"/>
      <c r="AG106" s="386"/>
      <c r="AH106" s="386"/>
      <c r="AI106" s="386"/>
      <c r="AJ106" s="387">
        <f t="shared" si="27"/>
        <v>0</v>
      </c>
      <c r="AK106" s="386"/>
      <c r="AL106" s="387">
        <f t="shared" si="28"/>
        <v>0</v>
      </c>
      <c r="AM106" s="386"/>
      <c r="AN106" s="387">
        <f t="shared" si="29"/>
        <v>0</v>
      </c>
      <c r="AO106" s="386"/>
      <c r="AP106" s="387">
        <f t="shared" si="30"/>
        <v>0</v>
      </c>
      <c r="AQ106" s="386"/>
      <c r="AR106" s="387">
        <f t="shared" si="31"/>
        <v>0</v>
      </c>
      <c r="AS106" s="386"/>
      <c r="AT106" s="387">
        <f t="shared" si="32"/>
        <v>0</v>
      </c>
    </row>
    <row r="107" spans="2:46" ht="15.75">
      <c r="B107" s="435"/>
      <c r="C107" s="435"/>
      <c r="D107" s="436"/>
      <c r="E107" s="437"/>
      <c r="F107" s="437"/>
      <c r="G107" s="437"/>
      <c r="H107" s="437"/>
      <c r="I107" s="437"/>
      <c r="J107" s="437"/>
      <c r="K107" s="465">
        <f t="shared" si="17"/>
        <v>0</v>
      </c>
      <c r="L107" s="433"/>
      <c r="M107" s="433"/>
      <c r="N107" s="434"/>
      <c r="O107" s="383" t="str">
        <f t="shared" si="18"/>
        <v/>
      </c>
      <c r="P107" s="434"/>
      <c r="Q107" s="434"/>
      <c r="R107" s="434"/>
      <c r="S107" s="433"/>
      <c r="T107" s="434"/>
      <c r="U107" s="384" t="str">
        <f t="shared" si="20"/>
        <v/>
      </c>
      <c r="V107" s="384" t="str">
        <f t="shared" si="21"/>
        <v/>
      </c>
      <c r="W107" s="384" t="str">
        <f t="shared" si="22"/>
        <v/>
      </c>
      <c r="X107" s="384" t="str">
        <f t="shared" si="23"/>
        <v/>
      </c>
      <c r="Y107" s="384" t="str">
        <f t="shared" si="24"/>
        <v/>
      </c>
      <c r="Z107" s="384" t="str">
        <f t="shared" si="25"/>
        <v/>
      </c>
      <c r="AA107" s="384">
        <f t="shared" si="19"/>
        <v>0</v>
      </c>
      <c r="AB107" s="385" t="b">
        <f t="shared" si="26"/>
        <v>1</v>
      </c>
      <c r="AC107" s="384" t="str">
        <f>IF($N107="","",IF($C$7="Northern Ireland",INDEX('Fixed inputs'!$H$18:$H$58,MATCH($N107,'Fixed inputs'!$C$18:$C$58,0)),INDEX('Fixed inputs'!$I$18:$I$58,MATCH($N107,'Fixed inputs'!$C$18:$C$58,0))))</f>
        <v/>
      </c>
      <c r="AD107" s="384" t="str">
        <f>IF($C107="","",INDEX('Fixed inputs'!$C$8:$E$10,MATCH($C107,'Fixed inputs'!$B$8:$B$10,0),MATCH(IF($C$7="Northern Ireland","GBP","EUR"),'Fixed inputs'!$C$7:$E$7,0)))</f>
        <v/>
      </c>
      <c r="AE107" s="386"/>
      <c r="AF107" s="386"/>
      <c r="AG107" s="386"/>
      <c r="AH107" s="386"/>
      <c r="AI107" s="386"/>
      <c r="AJ107" s="387">
        <f t="shared" si="27"/>
        <v>0</v>
      </c>
      <c r="AK107" s="386"/>
      <c r="AL107" s="387">
        <f t="shared" si="28"/>
        <v>0</v>
      </c>
      <c r="AM107" s="386"/>
      <c r="AN107" s="387">
        <f t="shared" si="29"/>
        <v>0</v>
      </c>
      <c r="AO107" s="386"/>
      <c r="AP107" s="387">
        <f t="shared" si="30"/>
        <v>0</v>
      </c>
      <c r="AQ107" s="386"/>
      <c r="AR107" s="387">
        <f t="shared" si="31"/>
        <v>0</v>
      </c>
      <c r="AS107" s="386"/>
      <c r="AT107" s="387">
        <f t="shared" si="32"/>
        <v>0</v>
      </c>
    </row>
    <row r="108" spans="2:46" ht="15.75">
      <c r="B108" s="435"/>
      <c r="C108" s="435"/>
      <c r="D108" s="436"/>
      <c r="E108" s="437"/>
      <c r="F108" s="437"/>
      <c r="G108" s="437"/>
      <c r="H108" s="437"/>
      <c r="I108" s="437"/>
      <c r="J108" s="437"/>
      <c r="K108" s="465">
        <f t="shared" si="17"/>
        <v>0</v>
      </c>
      <c r="L108" s="433"/>
      <c r="M108" s="433"/>
      <c r="N108" s="434"/>
      <c r="O108" s="383" t="str">
        <f t="shared" si="18"/>
        <v/>
      </c>
      <c r="P108" s="434"/>
      <c r="Q108" s="434"/>
      <c r="R108" s="434"/>
      <c r="S108" s="433"/>
      <c r="T108" s="434"/>
      <c r="U108" s="384" t="str">
        <f t="shared" si="20"/>
        <v/>
      </c>
      <c r="V108" s="384" t="str">
        <f t="shared" si="21"/>
        <v/>
      </c>
      <c r="W108" s="384" t="str">
        <f t="shared" si="22"/>
        <v/>
      </c>
      <c r="X108" s="384" t="str">
        <f t="shared" si="23"/>
        <v/>
      </c>
      <c r="Y108" s="384" t="str">
        <f t="shared" si="24"/>
        <v/>
      </c>
      <c r="Z108" s="384" t="str">
        <f t="shared" si="25"/>
        <v/>
      </c>
      <c r="AA108" s="384">
        <f t="shared" si="19"/>
        <v>0</v>
      </c>
      <c r="AB108" s="385" t="b">
        <f t="shared" si="26"/>
        <v>1</v>
      </c>
      <c r="AC108" s="384" t="str">
        <f>IF($N108="","",IF($C$7="Northern Ireland",INDEX('Fixed inputs'!$H$18:$H$58,MATCH($N108,'Fixed inputs'!$C$18:$C$58,0)),INDEX('Fixed inputs'!$I$18:$I$58,MATCH($N108,'Fixed inputs'!$C$18:$C$58,0))))</f>
        <v/>
      </c>
      <c r="AD108" s="384" t="str">
        <f>IF($C108="","",INDEX('Fixed inputs'!$C$8:$E$10,MATCH($C108,'Fixed inputs'!$B$8:$B$10,0),MATCH(IF($C$7="Northern Ireland","GBP","EUR"),'Fixed inputs'!$C$7:$E$7,0)))</f>
        <v/>
      </c>
      <c r="AE108" s="386"/>
      <c r="AF108" s="386"/>
      <c r="AG108" s="386"/>
      <c r="AH108" s="386"/>
      <c r="AI108" s="386"/>
      <c r="AJ108" s="387">
        <f t="shared" si="27"/>
        <v>0</v>
      </c>
      <c r="AK108" s="386"/>
      <c r="AL108" s="387">
        <f t="shared" si="28"/>
        <v>0</v>
      </c>
      <c r="AM108" s="386"/>
      <c r="AN108" s="387">
        <f t="shared" si="29"/>
        <v>0</v>
      </c>
      <c r="AO108" s="386"/>
      <c r="AP108" s="387">
        <f t="shared" si="30"/>
        <v>0</v>
      </c>
      <c r="AQ108" s="386"/>
      <c r="AR108" s="387">
        <f t="shared" si="31"/>
        <v>0</v>
      </c>
      <c r="AS108" s="386"/>
      <c r="AT108" s="387">
        <f t="shared" si="32"/>
        <v>0</v>
      </c>
    </row>
    <row r="109" spans="2:46" ht="15.75">
      <c r="B109" s="435"/>
      <c r="C109" s="435"/>
      <c r="D109" s="436"/>
      <c r="E109" s="437"/>
      <c r="F109" s="437"/>
      <c r="G109" s="437"/>
      <c r="H109" s="437"/>
      <c r="I109" s="437"/>
      <c r="J109" s="437"/>
      <c r="K109" s="465">
        <f t="shared" si="17"/>
        <v>0</v>
      </c>
      <c r="L109" s="433"/>
      <c r="M109" s="433"/>
      <c r="N109" s="434"/>
      <c r="O109" s="383" t="str">
        <f t="shared" si="18"/>
        <v/>
      </c>
      <c r="P109" s="434"/>
      <c r="Q109" s="434"/>
      <c r="R109" s="434"/>
      <c r="S109" s="433"/>
      <c r="T109" s="434"/>
      <c r="U109" s="384" t="str">
        <f t="shared" si="20"/>
        <v/>
      </c>
      <c r="V109" s="384" t="str">
        <f t="shared" si="21"/>
        <v/>
      </c>
      <c r="W109" s="384" t="str">
        <f t="shared" si="22"/>
        <v/>
      </c>
      <c r="X109" s="384" t="str">
        <f t="shared" si="23"/>
        <v/>
      </c>
      <c r="Y109" s="384" t="str">
        <f t="shared" si="24"/>
        <v/>
      </c>
      <c r="Z109" s="384" t="str">
        <f t="shared" si="25"/>
        <v/>
      </c>
      <c r="AA109" s="384">
        <f t="shared" si="19"/>
        <v>0</v>
      </c>
      <c r="AB109" s="385" t="b">
        <f t="shared" si="26"/>
        <v>1</v>
      </c>
      <c r="AC109" s="384" t="str">
        <f>IF($N109="","",IF($C$7="Northern Ireland",INDEX('Fixed inputs'!$H$18:$H$58,MATCH($N109,'Fixed inputs'!$C$18:$C$58,0)),INDEX('Fixed inputs'!$I$18:$I$58,MATCH($N109,'Fixed inputs'!$C$18:$C$58,0))))</f>
        <v/>
      </c>
      <c r="AD109" s="384" t="str">
        <f>IF($C109="","",INDEX('Fixed inputs'!$C$8:$E$10,MATCH($C109,'Fixed inputs'!$B$8:$B$10,0),MATCH(IF($C$7="Northern Ireland","GBP","EUR"),'Fixed inputs'!$C$7:$E$7,0)))</f>
        <v/>
      </c>
      <c r="AE109" s="386"/>
      <c r="AF109" s="386"/>
      <c r="AG109" s="386"/>
      <c r="AH109" s="386"/>
      <c r="AI109" s="386"/>
      <c r="AJ109" s="387">
        <f t="shared" si="27"/>
        <v>0</v>
      </c>
      <c r="AK109" s="386"/>
      <c r="AL109" s="387">
        <f t="shared" si="28"/>
        <v>0</v>
      </c>
      <c r="AM109" s="386"/>
      <c r="AN109" s="387">
        <f t="shared" si="29"/>
        <v>0</v>
      </c>
      <c r="AO109" s="386"/>
      <c r="AP109" s="387">
        <f t="shared" si="30"/>
        <v>0</v>
      </c>
      <c r="AQ109" s="386"/>
      <c r="AR109" s="387">
        <f t="shared" si="31"/>
        <v>0</v>
      </c>
      <c r="AS109" s="386"/>
      <c r="AT109" s="387">
        <f t="shared" si="32"/>
        <v>0</v>
      </c>
    </row>
    <row r="110" spans="2:46" ht="15.75">
      <c r="B110" s="435"/>
      <c r="C110" s="435"/>
      <c r="D110" s="436"/>
      <c r="E110" s="437"/>
      <c r="F110" s="437"/>
      <c r="G110" s="437"/>
      <c r="H110" s="437"/>
      <c r="I110" s="437"/>
      <c r="J110" s="437"/>
      <c r="K110" s="465">
        <f t="shared" si="17"/>
        <v>0</v>
      </c>
      <c r="L110" s="433"/>
      <c r="M110" s="433"/>
      <c r="N110" s="434"/>
      <c r="O110" s="383" t="str">
        <f t="shared" si="18"/>
        <v/>
      </c>
      <c r="P110" s="434"/>
      <c r="Q110" s="434"/>
      <c r="R110" s="434"/>
      <c r="S110" s="433"/>
      <c r="T110" s="434"/>
      <c r="U110" s="384" t="str">
        <f t="shared" si="20"/>
        <v/>
      </c>
      <c r="V110" s="384" t="str">
        <f t="shared" si="21"/>
        <v/>
      </c>
      <c r="W110" s="384" t="str">
        <f t="shared" si="22"/>
        <v/>
      </c>
      <c r="X110" s="384" t="str">
        <f t="shared" si="23"/>
        <v/>
      </c>
      <c r="Y110" s="384" t="str">
        <f t="shared" si="24"/>
        <v/>
      </c>
      <c r="Z110" s="384" t="str">
        <f t="shared" si="25"/>
        <v/>
      </c>
      <c r="AA110" s="384">
        <f t="shared" si="19"/>
        <v>0</v>
      </c>
      <c r="AB110" s="385" t="b">
        <f t="shared" si="26"/>
        <v>1</v>
      </c>
      <c r="AC110" s="384" t="str">
        <f>IF($N110="","",IF($C$7="Northern Ireland",INDEX('Fixed inputs'!$H$18:$H$58,MATCH($N110,'Fixed inputs'!$C$18:$C$58,0)),INDEX('Fixed inputs'!$I$18:$I$58,MATCH($N110,'Fixed inputs'!$C$18:$C$58,0))))</f>
        <v/>
      </c>
      <c r="AD110" s="384" t="str">
        <f>IF($C110="","",INDEX('Fixed inputs'!$C$8:$E$10,MATCH($C110,'Fixed inputs'!$B$8:$B$10,0),MATCH(IF($C$7="Northern Ireland","GBP","EUR"),'Fixed inputs'!$C$7:$E$7,0)))</f>
        <v/>
      </c>
      <c r="AE110" s="386"/>
      <c r="AF110" s="386"/>
      <c r="AG110" s="386"/>
      <c r="AH110" s="386"/>
      <c r="AI110" s="386"/>
      <c r="AJ110" s="387">
        <f t="shared" si="27"/>
        <v>0</v>
      </c>
      <c r="AK110" s="386"/>
      <c r="AL110" s="387">
        <f t="shared" si="28"/>
        <v>0</v>
      </c>
      <c r="AM110" s="386"/>
      <c r="AN110" s="387">
        <f t="shared" si="29"/>
        <v>0</v>
      </c>
      <c r="AO110" s="386"/>
      <c r="AP110" s="387">
        <f t="shared" si="30"/>
        <v>0</v>
      </c>
      <c r="AQ110" s="386"/>
      <c r="AR110" s="387">
        <f t="shared" si="31"/>
        <v>0</v>
      </c>
      <c r="AS110" s="386"/>
      <c r="AT110" s="387">
        <f t="shared" si="32"/>
        <v>0</v>
      </c>
    </row>
    <row r="111" spans="2:46" ht="15.75">
      <c r="B111" s="435"/>
      <c r="C111" s="435"/>
      <c r="D111" s="436"/>
      <c r="E111" s="437"/>
      <c r="F111" s="437"/>
      <c r="G111" s="437"/>
      <c r="H111" s="437"/>
      <c r="I111" s="437"/>
      <c r="J111" s="437"/>
      <c r="K111" s="465">
        <f t="shared" si="17"/>
        <v>0</v>
      </c>
      <c r="L111" s="433"/>
      <c r="M111" s="433"/>
      <c r="N111" s="434"/>
      <c r="O111" s="383" t="str">
        <f t="shared" si="18"/>
        <v/>
      </c>
      <c r="P111" s="434"/>
      <c r="Q111" s="434"/>
      <c r="R111" s="434"/>
      <c r="S111" s="433"/>
      <c r="T111" s="434"/>
      <c r="U111" s="384" t="str">
        <f t="shared" si="20"/>
        <v/>
      </c>
      <c r="V111" s="384" t="str">
        <f t="shared" si="21"/>
        <v/>
      </c>
      <c r="W111" s="384" t="str">
        <f t="shared" si="22"/>
        <v/>
      </c>
      <c r="X111" s="384" t="str">
        <f t="shared" si="23"/>
        <v/>
      </c>
      <c r="Y111" s="384" t="str">
        <f t="shared" si="24"/>
        <v/>
      </c>
      <c r="Z111" s="384" t="str">
        <f t="shared" si="25"/>
        <v/>
      </c>
      <c r="AA111" s="384">
        <f t="shared" si="19"/>
        <v>0</v>
      </c>
      <c r="AB111" s="385" t="b">
        <f t="shared" si="26"/>
        <v>1</v>
      </c>
      <c r="AC111" s="384" t="str">
        <f>IF($N111="","",IF($C$7="Northern Ireland",INDEX('Fixed inputs'!$H$18:$H$58,MATCH($N111,'Fixed inputs'!$C$18:$C$58,0)),INDEX('Fixed inputs'!$I$18:$I$58,MATCH($N111,'Fixed inputs'!$C$18:$C$58,0))))</f>
        <v/>
      </c>
      <c r="AD111" s="384" t="str">
        <f>IF($C111="","",INDEX('Fixed inputs'!$C$8:$E$10,MATCH($C111,'Fixed inputs'!$B$8:$B$10,0),MATCH(IF($C$7="Northern Ireland","GBP","EUR"),'Fixed inputs'!$C$7:$E$7,0)))</f>
        <v/>
      </c>
      <c r="AE111" s="386"/>
      <c r="AF111" s="386"/>
      <c r="AG111" s="386"/>
      <c r="AH111" s="386"/>
      <c r="AI111" s="386"/>
      <c r="AJ111" s="387">
        <f t="shared" si="27"/>
        <v>0</v>
      </c>
      <c r="AK111" s="386"/>
      <c r="AL111" s="387">
        <f t="shared" si="28"/>
        <v>0</v>
      </c>
      <c r="AM111" s="386"/>
      <c r="AN111" s="387">
        <f t="shared" si="29"/>
        <v>0</v>
      </c>
      <c r="AO111" s="386"/>
      <c r="AP111" s="387">
        <f t="shared" si="30"/>
        <v>0</v>
      </c>
      <c r="AQ111" s="386"/>
      <c r="AR111" s="387">
        <f t="shared" si="31"/>
        <v>0</v>
      </c>
      <c r="AS111" s="386"/>
      <c r="AT111" s="387">
        <f t="shared" si="32"/>
        <v>0</v>
      </c>
    </row>
    <row r="112" spans="2:46" ht="15.75">
      <c r="B112" s="435"/>
      <c r="C112" s="435"/>
      <c r="D112" s="436"/>
      <c r="E112" s="437"/>
      <c r="F112" s="437"/>
      <c r="G112" s="437"/>
      <c r="H112" s="437"/>
      <c r="I112" s="437"/>
      <c r="J112" s="437"/>
      <c r="K112" s="465">
        <f t="shared" si="17"/>
        <v>0</v>
      </c>
      <c r="L112" s="433"/>
      <c r="M112" s="433"/>
      <c r="N112" s="434"/>
      <c r="O112" s="383" t="str">
        <f t="shared" si="18"/>
        <v/>
      </c>
      <c r="P112" s="434"/>
      <c r="Q112" s="434"/>
      <c r="R112" s="434"/>
      <c r="S112" s="433"/>
      <c r="T112" s="434"/>
      <c r="U112" s="384" t="str">
        <f t="shared" si="20"/>
        <v/>
      </c>
      <c r="V112" s="384" t="str">
        <f t="shared" si="21"/>
        <v/>
      </c>
      <c r="W112" s="384" t="str">
        <f t="shared" si="22"/>
        <v/>
      </c>
      <c r="X112" s="384" t="str">
        <f t="shared" si="23"/>
        <v/>
      </c>
      <c r="Y112" s="384" t="str">
        <f t="shared" si="24"/>
        <v/>
      </c>
      <c r="Z112" s="384" t="str">
        <f t="shared" si="25"/>
        <v/>
      </c>
      <c r="AA112" s="384">
        <f t="shared" si="19"/>
        <v>0</v>
      </c>
      <c r="AB112" s="385" t="b">
        <f t="shared" si="26"/>
        <v>1</v>
      </c>
      <c r="AC112" s="384" t="str">
        <f>IF($N112="","",IF($C$7="Northern Ireland",INDEX('Fixed inputs'!$H$18:$H$58,MATCH($N112,'Fixed inputs'!$C$18:$C$58,0)),INDEX('Fixed inputs'!$I$18:$I$58,MATCH($N112,'Fixed inputs'!$C$18:$C$58,0))))</f>
        <v/>
      </c>
      <c r="AD112" s="384" t="str">
        <f>IF($C112="","",INDEX('Fixed inputs'!$C$8:$E$10,MATCH($C112,'Fixed inputs'!$B$8:$B$10,0),MATCH(IF($C$7="Northern Ireland","GBP","EUR"),'Fixed inputs'!$C$7:$E$7,0)))</f>
        <v/>
      </c>
      <c r="AE112" s="386"/>
      <c r="AF112" s="386"/>
      <c r="AG112" s="386"/>
      <c r="AH112" s="386"/>
      <c r="AI112" s="386"/>
      <c r="AJ112" s="387">
        <f t="shared" si="27"/>
        <v>0</v>
      </c>
      <c r="AK112" s="386"/>
      <c r="AL112" s="387">
        <f t="shared" si="28"/>
        <v>0</v>
      </c>
      <c r="AM112" s="386"/>
      <c r="AN112" s="387">
        <f t="shared" si="29"/>
        <v>0</v>
      </c>
      <c r="AO112" s="386"/>
      <c r="AP112" s="387">
        <f t="shared" si="30"/>
        <v>0</v>
      </c>
      <c r="AQ112" s="386"/>
      <c r="AR112" s="387">
        <f t="shared" si="31"/>
        <v>0</v>
      </c>
      <c r="AS112" s="386"/>
      <c r="AT112" s="387">
        <f t="shared" si="32"/>
        <v>0</v>
      </c>
    </row>
    <row r="113" spans="2:46" ht="15.75">
      <c r="B113" s="435"/>
      <c r="C113" s="435"/>
      <c r="D113" s="436"/>
      <c r="E113" s="437"/>
      <c r="F113" s="437"/>
      <c r="G113" s="437"/>
      <c r="H113" s="437"/>
      <c r="I113" s="437"/>
      <c r="J113" s="437"/>
      <c r="K113" s="465">
        <f t="shared" si="17"/>
        <v>0</v>
      </c>
      <c r="L113" s="433"/>
      <c r="M113" s="433"/>
      <c r="N113" s="434"/>
      <c r="O113" s="383" t="str">
        <f t="shared" si="18"/>
        <v/>
      </c>
      <c r="P113" s="434"/>
      <c r="Q113" s="434"/>
      <c r="R113" s="434"/>
      <c r="S113" s="433"/>
      <c r="T113" s="434"/>
      <c r="U113" s="384" t="str">
        <f t="shared" si="20"/>
        <v/>
      </c>
      <c r="V113" s="384" t="str">
        <f t="shared" si="21"/>
        <v/>
      </c>
      <c r="W113" s="384" t="str">
        <f t="shared" si="22"/>
        <v/>
      </c>
      <c r="X113" s="384" t="str">
        <f t="shared" si="23"/>
        <v/>
      </c>
      <c r="Y113" s="384" t="str">
        <f t="shared" si="24"/>
        <v/>
      </c>
      <c r="Z113" s="384" t="str">
        <f t="shared" si="25"/>
        <v/>
      </c>
      <c r="AA113" s="384">
        <f t="shared" si="19"/>
        <v>0</v>
      </c>
      <c r="AB113" s="385" t="b">
        <f t="shared" si="26"/>
        <v>1</v>
      </c>
      <c r="AC113" s="384" t="str">
        <f>IF($N113="","",IF($C$7="Northern Ireland",INDEX('Fixed inputs'!$H$18:$H$58,MATCH($N113,'Fixed inputs'!$C$18:$C$58,0)),INDEX('Fixed inputs'!$I$18:$I$58,MATCH($N113,'Fixed inputs'!$C$18:$C$58,0))))</f>
        <v/>
      </c>
      <c r="AD113" s="384" t="str">
        <f>IF($C113="","",INDEX('Fixed inputs'!$C$8:$E$10,MATCH($C113,'Fixed inputs'!$B$8:$B$10,0),MATCH(IF($C$7="Northern Ireland","GBP","EUR"),'Fixed inputs'!$C$7:$E$7,0)))</f>
        <v/>
      </c>
      <c r="AE113" s="386"/>
      <c r="AF113" s="386"/>
      <c r="AG113" s="386"/>
      <c r="AH113" s="386"/>
      <c r="AI113" s="386"/>
      <c r="AJ113" s="387">
        <f t="shared" si="27"/>
        <v>0</v>
      </c>
      <c r="AK113" s="386"/>
      <c r="AL113" s="387">
        <f t="shared" si="28"/>
        <v>0</v>
      </c>
      <c r="AM113" s="386"/>
      <c r="AN113" s="387">
        <f t="shared" si="29"/>
        <v>0</v>
      </c>
      <c r="AO113" s="386"/>
      <c r="AP113" s="387">
        <f t="shared" si="30"/>
        <v>0</v>
      </c>
      <c r="AQ113" s="386"/>
      <c r="AR113" s="387">
        <f t="shared" si="31"/>
        <v>0</v>
      </c>
      <c r="AS113" s="386"/>
      <c r="AT113" s="387">
        <f t="shared" si="32"/>
        <v>0</v>
      </c>
    </row>
    <row r="114" spans="2:46" ht="15.75">
      <c r="B114" s="435"/>
      <c r="C114" s="435"/>
      <c r="D114" s="436"/>
      <c r="E114" s="437"/>
      <c r="F114" s="437"/>
      <c r="G114" s="437"/>
      <c r="H114" s="437"/>
      <c r="I114" s="437"/>
      <c r="J114" s="437"/>
      <c r="K114" s="465">
        <f t="shared" si="17"/>
        <v>0</v>
      </c>
      <c r="L114" s="433"/>
      <c r="M114" s="433"/>
      <c r="N114" s="434"/>
      <c r="O114" s="383" t="str">
        <f t="shared" si="18"/>
        <v/>
      </c>
      <c r="P114" s="434"/>
      <c r="Q114" s="434"/>
      <c r="R114" s="434"/>
      <c r="S114" s="433"/>
      <c r="T114" s="434"/>
      <c r="U114" s="384" t="str">
        <f t="shared" si="20"/>
        <v/>
      </c>
      <c r="V114" s="384" t="str">
        <f t="shared" si="21"/>
        <v/>
      </c>
      <c r="W114" s="384" t="str">
        <f t="shared" si="22"/>
        <v/>
      </c>
      <c r="X114" s="384" t="str">
        <f t="shared" si="23"/>
        <v/>
      </c>
      <c r="Y114" s="384" t="str">
        <f t="shared" si="24"/>
        <v/>
      </c>
      <c r="Z114" s="384" t="str">
        <f t="shared" si="25"/>
        <v/>
      </c>
      <c r="AA114" s="384">
        <f t="shared" si="19"/>
        <v>0</v>
      </c>
      <c r="AB114" s="385" t="b">
        <f t="shared" si="26"/>
        <v>1</v>
      </c>
      <c r="AC114" s="384" t="str">
        <f>IF($N114="","",IF($C$7="Northern Ireland",INDEX('Fixed inputs'!$H$18:$H$58,MATCH($N114,'Fixed inputs'!$C$18:$C$58,0)),INDEX('Fixed inputs'!$I$18:$I$58,MATCH($N114,'Fixed inputs'!$C$18:$C$58,0))))</f>
        <v/>
      </c>
      <c r="AD114" s="384" t="str">
        <f>IF($C114="","",INDEX('Fixed inputs'!$C$8:$E$10,MATCH($C114,'Fixed inputs'!$B$8:$B$10,0),MATCH(IF($C$7="Northern Ireland","GBP","EUR"),'Fixed inputs'!$C$7:$E$7,0)))</f>
        <v/>
      </c>
      <c r="AE114" s="386"/>
      <c r="AF114" s="386"/>
      <c r="AG114" s="386"/>
      <c r="AH114" s="386"/>
      <c r="AI114" s="386"/>
      <c r="AJ114" s="387">
        <f t="shared" si="27"/>
        <v>0</v>
      </c>
      <c r="AK114" s="386"/>
      <c r="AL114" s="387">
        <f t="shared" si="28"/>
        <v>0</v>
      </c>
      <c r="AM114" s="386"/>
      <c r="AN114" s="387">
        <f t="shared" si="29"/>
        <v>0</v>
      </c>
      <c r="AO114" s="386"/>
      <c r="AP114" s="387">
        <f t="shared" si="30"/>
        <v>0</v>
      </c>
      <c r="AQ114" s="386"/>
      <c r="AR114" s="387">
        <f t="shared" si="31"/>
        <v>0</v>
      </c>
      <c r="AS114" s="386"/>
      <c r="AT114" s="387">
        <f t="shared" si="32"/>
        <v>0</v>
      </c>
    </row>
    <row r="115" spans="2:46" ht="15.75">
      <c r="B115" s="435"/>
      <c r="C115" s="435"/>
      <c r="D115" s="436"/>
      <c r="E115" s="437"/>
      <c r="F115" s="437"/>
      <c r="G115" s="437"/>
      <c r="H115" s="437"/>
      <c r="I115" s="437"/>
      <c r="J115" s="437"/>
      <c r="K115" s="465">
        <f t="shared" si="17"/>
        <v>0</v>
      </c>
      <c r="L115" s="433"/>
      <c r="M115" s="433"/>
      <c r="N115" s="434"/>
      <c r="O115" s="383" t="str">
        <f t="shared" si="18"/>
        <v/>
      </c>
      <c r="P115" s="434"/>
      <c r="Q115" s="434"/>
      <c r="R115" s="434"/>
      <c r="S115" s="433"/>
      <c r="T115" s="434"/>
      <c r="U115" s="384" t="str">
        <f t="shared" si="20"/>
        <v/>
      </c>
      <c r="V115" s="384" t="str">
        <f t="shared" si="21"/>
        <v/>
      </c>
      <c r="W115" s="384" t="str">
        <f t="shared" si="22"/>
        <v/>
      </c>
      <c r="X115" s="384" t="str">
        <f t="shared" si="23"/>
        <v/>
      </c>
      <c r="Y115" s="384" t="str">
        <f t="shared" si="24"/>
        <v/>
      </c>
      <c r="Z115" s="384" t="str">
        <f t="shared" si="25"/>
        <v/>
      </c>
      <c r="AA115" s="384">
        <f t="shared" si="19"/>
        <v>0</v>
      </c>
      <c r="AB115" s="385" t="b">
        <f t="shared" si="26"/>
        <v>1</v>
      </c>
      <c r="AC115" s="384" t="str">
        <f>IF($N115="","",IF($C$7="Northern Ireland",INDEX('Fixed inputs'!$H$18:$H$58,MATCH($N115,'Fixed inputs'!$C$18:$C$58,0)),INDEX('Fixed inputs'!$I$18:$I$58,MATCH($N115,'Fixed inputs'!$C$18:$C$58,0))))</f>
        <v/>
      </c>
      <c r="AD115" s="384" t="str">
        <f>IF($C115="","",INDEX('Fixed inputs'!$C$8:$E$10,MATCH($C115,'Fixed inputs'!$B$8:$B$10,0),MATCH(IF($C$7="Northern Ireland","GBP","EUR"),'Fixed inputs'!$C$7:$E$7,0)))</f>
        <v/>
      </c>
      <c r="AE115" s="386"/>
      <c r="AF115" s="386"/>
      <c r="AG115" s="386"/>
      <c r="AH115" s="386"/>
      <c r="AI115" s="386"/>
      <c r="AJ115" s="387">
        <f t="shared" si="27"/>
        <v>0</v>
      </c>
      <c r="AK115" s="386"/>
      <c r="AL115" s="387">
        <f t="shared" si="28"/>
        <v>0</v>
      </c>
      <c r="AM115" s="386"/>
      <c r="AN115" s="387">
        <f t="shared" si="29"/>
        <v>0</v>
      </c>
      <c r="AO115" s="386"/>
      <c r="AP115" s="387">
        <f t="shared" si="30"/>
        <v>0</v>
      </c>
      <c r="AQ115" s="386"/>
      <c r="AR115" s="387">
        <f t="shared" si="31"/>
        <v>0</v>
      </c>
      <c r="AS115" s="386"/>
      <c r="AT115" s="387">
        <f t="shared" si="32"/>
        <v>0</v>
      </c>
    </row>
    <row r="116" spans="2:46" ht="15.75">
      <c r="B116" s="435"/>
      <c r="C116" s="435"/>
      <c r="D116" s="436"/>
      <c r="E116" s="437"/>
      <c r="F116" s="437"/>
      <c r="G116" s="437"/>
      <c r="H116" s="437"/>
      <c r="I116" s="437"/>
      <c r="J116" s="437"/>
      <c r="K116" s="465">
        <f t="shared" si="17"/>
        <v>0</v>
      </c>
      <c r="L116" s="433"/>
      <c r="M116" s="433"/>
      <c r="N116" s="434"/>
      <c r="O116" s="383" t="str">
        <f t="shared" si="18"/>
        <v/>
      </c>
      <c r="P116" s="434"/>
      <c r="Q116" s="434"/>
      <c r="R116" s="434"/>
      <c r="S116" s="433"/>
      <c r="T116" s="434"/>
      <c r="U116" s="384" t="str">
        <f t="shared" si="20"/>
        <v/>
      </c>
      <c r="V116" s="384" t="str">
        <f t="shared" si="21"/>
        <v/>
      </c>
      <c r="W116" s="384" t="str">
        <f t="shared" si="22"/>
        <v/>
      </c>
      <c r="X116" s="384" t="str">
        <f t="shared" si="23"/>
        <v/>
      </c>
      <c r="Y116" s="384" t="str">
        <f t="shared" si="24"/>
        <v/>
      </c>
      <c r="Z116" s="384" t="str">
        <f t="shared" si="25"/>
        <v/>
      </c>
      <c r="AA116" s="384">
        <f t="shared" si="19"/>
        <v>0</v>
      </c>
      <c r="AB116" s="385" t="b">
        <f t="shared" si="26"/>
        <v>1</v>
      </c>
      <c r="AC116" s="384" t="str">
        <f>IF($N116="","",IF($C$7="Northern Ireland",INDEX('Fixed inputs'!$H$18:$H$58,MATCH($N116,'Fixed inputs'!$C$18:$C$58,0)),INDEX('Fixed inputs'!$I$18:$I$58,MATCH($N116,'Fixed inputs'!$C$18:$C$58,0))))</f>
        <v/>
      </c>
      <c r="AD116" s="384" t="str">
        <f>IF($C116="","",INDEX('Fixed inputs'!$C$8:$E$10,MATCH($C116,'Fixed inputs'!$B$8:$B$10,0),MATCH(IF($C$7="Northern Ireland","GBP","EUR"),'Fixed inputs'!$C$7:$E$7,0)))</f>
        <v/>
      </c>
      <c r="AE116" s="386"/>
      <c r="AF116" s="386"/>
      <c r="AG116" s="386"/>
      <c r="AH116" s="386"/>
      <c r="AI116" s="386"/>
      <c r="AJ116" s="387">
        <f t="shared" si="27"/>
        <v>0</v>
      </c>
      <c r="AK116" s="386"/>
      <c r="AL116" s="387">
        <f t="shared" si="28"/>
        <v>0</v>
      </c>
      <c r="AM116" s="386"/>
      <c r="AN116" s="387">
        <f t="shared" si="29"/>
        <v>0</v>
      </c>
      <c r="AO116" s="386"/>
      <c r="AP116" s="387">
        <f t="shared" si="30"/>
        <v>0</v>
      </c>
      <c r="AQ116" s="386"/>
      <c r="AR116" s="387">
        <f t="shared" si="31"/>
        <v>0</v>
      </c>
      <c r="AS116" s="386"/>
      <c r="AT116" s="387">
        <f t="shared" si="32"/>
        <v>0</v>
      </c>
    </row>
    <row r="117" spans="2:46" ht="15.75">
      <c r="B117" s="435"/>
      <c r="C117" s="435"/>
      <c r="D117" s="436"/>
      <c r="E117" s="437"/>
      <c r="F117" s="437"/>
      <c r="G117" s="437"/>
      <c r="H117" s="437"/>
      <c r="I117" s="437"/>
      <c r="J117" s="437"/>
      <c r="K117" s="465">
        <f t="shared" si="17"/>
        <v>0</v>
      </c>
      <c r="L117" s="433"/>
      <c r="M117" s="433"/>
      <c r="N117" s="434"/>
      <c r="O117" s="383" t="str">
        <f t="shared" si="18"/>
        <v/>
      </c>
      <c r="P117" s="434"/>
      <c r="Q117" s="434"/>
      <c r="R117" s="434"/>
      <c r="S117" s="433"/>
      <c r="T117" s="434"/>
      <c r="U117" s="384" t="str">
        <f t="shared" si="20"/>
        <v/>
      </c>
      <c r="V117" s="384" t="str">
        <f t="shared" si="21"/>
        <v/>
      </c>
      <c r="W117" s="384" t="str">
        <f t="shared" si="22"/>
        <v/>
      </c>
      <c r="X117" s="384" t="str">
        <f t="shared" si="23"/>
        <v/>
      </c>
      <c r="Y117" s="384" t="str">
        <f t="shared" si="24"/>
        <v/>
      </c>
      <c r="Z117" s="384" t="str">
        <f t="shared" si="25"/>
        <v/>
      </c>
      <c r="AA117" s="384">
        <f t="shared" si="19"/>
        <v>0</v>
      </c>
      <c r="AB117" s="385" t="b">
        <f t="shared" si="26"/>
        <v>1</v>
      </c>
      <c r="AC117" s="384" t="str">
        <f>IF($N117="","",IF($C$7="Northern Ireland",INDEX('Fixed inputs'!$H$18:$H$58,MATCH($N117,'Fixed inputs'!$C$18:$C$58,0)),INDEX('Fixed inputs'!$I$18:$I$58,MATCH($N117,'Fixed inputs'!$C$18:$C$58,0))))</f>
        <v/>
      </c>
      <c r="AD117" s="384" t="str">
        <f>IF($C117="","",INDEX('Fixed inputs'!$C$8:$E$10,MATCH($C117,'Fixed inputs'!$B$8:$B$10,0),MATCH(IF($C$7="Northern Ireland","GBP","EUR"),'Fixed inputs'!$C$7:$E$7,0)))</f>
        <v/>
      </c>
      <c r="AE117" s="386"/>
      <c r="AF117" s="386"/>
      <c r="AG117" s="386"/>
      <c r="AH117" s="386"/>
      <c r="AI117" s="386"/>
      <c r="AJ117" s="387">
        <f t="shared" si="27"/>
        <v>0</v>
      </c>
      <c r="AK117" s="386"/>
      <c r="AL117" s="387">
        <f t="shared" si="28"/>
        <v>0</v>
      </c>
      <c r="AM117" s="386"/>
      <c r="AN117" s="387">
        <f t="shared" si="29"/>
        <v>0</v>
      </c>
      <c r="AO117" s="386"/>
      <c r="AP117" s="387">
        <f t="shared" si="30"/>
        <v>0</v>
      </c>
      <c r="AQ117" s="386"/>
      <c r="AR117" s="387">
        <f t="shared" si="31"/>
        <v>0</v>
      </c>
      <c r="AS117" s="386"/>
      <c r="AT117" s="387">
        <f t="shared" si="32"/>
        <v>0</v>
      </c>
    </row>
    <row r="118" spans="2:46" ht="15.75">
      <c r="B118" s="435"/>
      <c r="C118" s="435"/>
      <c r="D118" s="436"/>
      <c r="E118" s="437"/>
      <c r="F118" s="437"/>
      <c r="G118" s="437"/>
      <c r="H118" s="437"/>
      <c r="I118" s="437"/>
      <c r="J118" s="437"/>
      <c r="K118" s="465">
        <f t="shared" si="17"/>
        <v>0</v>
      </c>
      <c r="L118" s="433"/>
      <c r="M118" s="433"/>
      <c r="N118" s="434"/>
      <c r="O118" s="383" t="str">
        <f t="shared" si="18"/>
        <v/>
      </c>
      <c r="P118" s="434"/>
      <c r="Q118" s="434"/>
      <c r="R118" s="434"/>
      <c r="S118" s="433"/>
      <c r="T118" s="434"/>
      <c r="U118" s="384" t="str">
        <f t="shared" si="20"/>
        <v/>
      </c>
      <c r="V118" s="384" t="str">
        <f t="shared" si="21"/>
        <v/>
      </c>
      <c r="W118" s="384" t="str">
        <f t="shared" si="22"/>
        <v/>
      </c>
      <c r="X118" s="384" t="str">
        <f t="shared" si="23"/>
        <v/>
      </c>
      <c r="Y118" s="384" t="str">
        <f t="shared" si="24"/>
        <v/>
      </c>
      <c r="Z118" s="384" t="str">
        <f t="shared" si="25"/>
        <v/>
      </c>
      <c r="AA118" s="384">
        <f t="shared" si="19"/>
        <v>0</v>
      </c>
      <c r="AB118" s="385" t="b">
        <f t="shared" si="26"/>
        <v>1</v>
      </c>
      <c r="AC118" s="384" t="str">
        <f>IF($N118="","",IF($C$7="Northern Ireland",INDEX('Fixed inputs'!$H$18:$H$58,MATCH($N118,'Fixed inputs'!$C$18:$C$58,0)),INDEX('Fixed inputs'!$I$18:$I$58,MATCH($N118,'Fixed inputs'!$C$18:$C$58,0))))</f>
        <v/>
      </c>
      <c r="AD118" s="384" t="str">
        <f>IF($C118="","",INDEX('Fixed inputs'!$C$8:$E$10,MATCH($C118,'Fixed inputs'!$B$8:$B$10,0),MATCH(IF($C$7="Northern Ireland","GBP","EUR"),'Fixed inputs'!$C$7:$E$7,0)))</f>
        <v/>
      </c>
      <c r="AE118" s="386"/>
      <c r="AF118" s="386"/>
      <c r="AG118" s="386"/>
      <c r="AH118" s="386"/>
      <c r="AI118" s="386"/>
      <c r="AJ118" s="387">
        <f t="shared" si="27"/>
        <v>0</v>
      </c>
      <c r="AK118" s="386"/>
      <c r="AL118" s="387">
        <f t="shared" si="28"/>
        <v>0</v>
      </c>
      <c r="AM118" s="386"/>
      <c r="AN118" s="387">
        <f t="shared" si="29"/>
        <v>0</v>
      </c>
      <c r="AO118" s="386"/>
      <c r="AP118" s="387">
        <f t="shared" si="30"/>
        <v>0</v>
      </c>
      <c r="AQ118" s="386"/>
      <c r="AR118" s="387">
        <f t="shared" si="31"/>
        <v>0</v>
      </c>
      <c r="AS118" s="386"/>
      <c r="AT118" s="387">
        <f t="shared" si="32"/>
        <v>0</v>
      </c>
    </row>
    <row r="119" spans="2:46" ht="15.75">
      <c r="B119" s="435"/>
      <c r="C119" s="435"/>
      <c r="D119" s="436"/>
      <c r="E119" s="437"/>
      <c r="F119" s="437"/>
      <c r="G119" s="437"/>
      <c r="H119" s="437"/>
      <c r="I119" s="437"/>
      <c r="J119" s="437"/>
      <c r="K119" s="465">
        <f t="shared" si="17"/>
        <v>0</v>
      </c>
      <c r="L119" s="433"/>
      <c r="M119" s="433"/>
      <c r="N119" s="434"/>
      <c r="O119" s="383" t="str">
        <f t="shared" si="18"/>
        <v/>
      </c>
      <c r="P119" s="434"/>
      <c r="Q119" s="434"/>
      <c r="R119" s="434"/>
      <c r="S119" s="433"/>
      <c r="T119" s="434"/>
      <c r="U119" s="384" t="str">
        <f t="shared" si="20"/>
        <v/>
      </c>
      <c r="V119" s="384" t="str">
        <f t="shared" si="21"/>
        <v/>
      </c>
      <c r="W119" s="384" t="str">
        <f t="shared" si="22"/>
        <v/>
      </c>
      <c r="X119" s="384" t="str">
        <f t="shared" si="23"/>
        <v/>
      </c>
      <c r="Y119" s="384" t="str">
        <f t="shared" si="24"/>
        <v/>
      </c>
      <c r="Z119" s="384" t="str">
        <f t="shared" si="25"/>
        <v/>
      </c>
      <c r="AA119" s="384">
        <f t="shared" si="19"/>
        <v>0</v>
      </c>
      <c r="AB119" s="385" t="b">
        <f t="shared" si="26"/>
        <v>1</v>
      </c>
      <c r="AC119" s="384" t="str">
        <f>IF($N119="","",IF($C$7="Northern Ireland",INDEX('Fixed inputs'!$H$18:$H$58,MATCH($N119,'Fixed inputs'!$C$18:$C$58,0)),INDEX('Fixed inputs'!$I$18:$I$58,MATCH($N119,'Fixed inputs'!$C$18:$C$58,0))))</f>
        <v/>
      </c>
      <c r="AD119" s="384" t="str">
        <f>IF($C119="","",INDEX('Fixed inputs'!$C$8:$E$10,MATCH($C119,'Fixed inputs'!$B$8:$B$10,0),MATCH(IF($C$7="Northern Ireland","GBP","EUR"),'Fixed inputs'!$C$7:$E$7,0)))</f>
        <v/>
      </c>
      <c r="AE119" s="386"/>
      <c r="AF119" s="386"/>
      <c r="AG119" s="386"/>
      <c r="AH119" s="386"/>
      <c r="AI119" s="386"/>
      <c r="AJ119" s="387">
        <f t="shared" si="27"/>
        <v>0</v>
      </c>
      <c r="AK119" s="386"/>
      <c r="AL119" s="387">
        <f t="shared" si="28"/>
        <v>0</v>
      </c>
      <c r="AM119" s="386"/>
      <c r="AN119" s="387">
        <f t="shared" si="29"/>
        <v>0</v>
      </c>
      <c r="AO119" s="386"/>
      <c r="AP119" s="387">
        <f t="shared" si="30"/>
        <v>0</v>
      </c>
      <c r="AQ119" s="386"/>
      <c r="AR119" s="387">
        <f t="shared" si="31"/>
        <v>0</v>
      </c>
      <c r="AS119" s="386"/>
      <c r="AT119" s="387">
        <f t="shared" si="32"/>
        <v>0</v>
      </c>
    </row>
    <row r="120" spans="2:46" ht="15.75">
      <c r="B120" s="435"/>
      <c r="C120" s="435"/>
      <c r="D120" s="436"/>
      <c r="E120" s="437"/>
      <c r="F120" s="437"/>
      <c r="G120" s="437"/>
      <c r="H120" s="437"/>
      <c r="I120" s="437"/>
      <c r="J120" s="437"/>
      <c r="K120" s="465">
        <f t="shared" si="17"/>
        <v>0</v>
      </c>
      <c r="L120" s="433"/>
      <c r="M120" s="433"/>
      <c r="N120" s="434"/>
      <c r="O120" s="383" t="str">
        <f t="shared" si="18"/>
        <v/>
      </c>
      <c r="P120" s="434"/>
      <c r="Q120" s="434"/>
      <c r="R120" s="434"/>
      <c r="S120" s="433"/>
      <c r="T120" s="434"/>
      <c r="U120" s="384" t="str">
        <f t="shared" si="20"/>
        <v/>
      </c>
      <c r="V120" s="384" t="str">
        <f t="shared" si="21"/>
        <v/>
      </c>
      <c r="W120" s="384" t="str">
        <f t="shared" si="22"/>
        <v/>
      </c>
      <c r="X120" s="384" t="str">
        <f t="shared" si="23"/>
        <v/>
      </c>
      <c r="Y120" s="384" t="str">
        <f t="shared" si="24"/>
        <v/>
      </c>
      <c r="Z120" s="384" t="str">
        <f t="shared" si="25"/>
        <v/>
      </c>
      <c r="AA120" s="384">
        <f t="shared" si="19"/>
        <v>0</v>
      </c>
      <c r="AB120" s="385" t="b">
        <f t="shared" si="26"/>
        <v>1</v>
      </c>
      <c r="AC120" s="384" t="str">
        <f>IF($N120="","",IF($C$7="Northern Ireland",INDEX('Fixed inputs'!$H$18:$H$58,MATCH($N120,'Fixed inputs'!$C$18:$C$58,0)),INDEX('Fixed inputs'!$I$18:$I$58,MATCH($N120,'Fixed inputs'!$C$18:$C$58,0))))</f>
        <v/>
      </c>
      <c r="AD120" s="384" t="str">
        <f>IF($C120="","",INDEX('Fixed inputs'!$C$8:$E$10,MATCH($C120,'Fixed inputs'!$B$8:$B$10,0),MATCH(IF($C$7="Northern Ireland","GBP","EUR"),'Fixed inputs'!$C$7:$E$7,0)))</f>
        <v/>
      </c>
      <c r="AE120" s="386"/>
      <c r="AF120" s="386"/>
      <c r="AG120" s="386"/>
      <c r="AH120" s="386"/>
      <c r="AI120" s="386"/>
      <c r="AJ120" s="387">
        <f t="shared" si="27"/>
        <v>0</v>
      </c>
      <c r="AK120" s="386"/>
      <c r="AL120" s="387">
        <f t="shared" si="28"/>
        <v>0</v>
      </c>
      <c r="AM120" s="386"/>
      <c r="AN120" s="387">
        <f t="shared" si="29"/>
        <v>0</v>
      </c>
      <c r="AO120" s="386"/>
      <c r="AP120" s="387">
        <f t="shared" si="30"/>
        <v>0</v>
      </c>
      <c r="AQ120" s="386"/>
      <c r="AR120" s="387">
        <f t="shared" si="31"/>
        <v>0</v>
      </c>
      <c r="AS120" s="386"/>
      <c r="AT120" s="387">
        <f t="shared" si="32"/>
        <v>0</v>
      </c>
    </row>
    <row r="121" spans="2:46" ht="15.75">
      <c r="B121" s="435"/>
      <c r="C121" s="435"/>
      <c r="D121" s="436"/>
      <c r="E121" s="437"/>
      <c r="F121" s="437"/>
      <c r="G121" s="437"/>
      <c r="H121" s="437"/>
      <c r="I121" s="437"/>
      <c r="J121" s="437"/>
      <c r="K121" s="465">
        <f t="shared" si="17"/>
        <v>0</v>
      </c>
      <c r="L121" s="433"/>
      <c r="M121" s="433"/>
      <c r="N121" s="434"/>
      <c r="O121" s="383" t="str">
        <f t="shared" si="18"/>
        <v/>
      </c>
      <c r="P121" s="434"/>
      <c r="Q121" s="434"/>
      <c r="R121" s="434"/>
      <c r="S121" s="433"/>
      <c r="T121" s="434"/>
      <c r="U121" s="384" t="str">
        <f t="shared" si="20"/>
        <v/>
      </c>
      <c r="V121" s="384" t="str">
        <f t="shared" si="21"/>
        <v/>
      </c>
      <c r="W121" s="384" t="str">
        <f t="shared" si="22"/>
        <v/>
      </c>
      <c r="X121" s="384" t="str">
        <f t="shared" si="23"/>
        <v/>
      </c>
      <c r="Y121" s="384" t="str">
        <f t="shared" si="24"/>
        <v/>
      </c>
      <c r="Z121" s="384" t="str">
        <f t="shared" si="25"/>
        <v/>
      </c>
      <c r="AA121" s="384">
        <f t="shared" si="19"/>
        <v>0</v>
      </c>
      <c r="AB121" s="385" t="b">
        <f t="shared" si="26"/>
        <v>1</v>
      </c>
      <c r="AC121" s="384" t="str">
        <f>IF($N121="","",IF($C$7="Northern Ireland",INDEX('Fixed inputs'!$H$18:$H$58,MATCH($N121,'Fixed inputs'!$C$18:$C$58,0)),INDEX('Fixed inputs'!$I$18:$I$58,MATCH($N121,'Fixed inputs'!$C$18:$C$58,0))))</f>
        <v/>
      </c>
      <c r="AD121" s="384" t="str">
        <f>IF($C121="","",INDEX('Fixed inputs'!$C$8:$E$10,MATCH($C121,'Fixed inputs'!$B$8:$B$10,0),MATCH(IF($C$7="Northern Ireland","GBP","EUR"),'Fixed inputs'!$C$7:$E$7,0)))</f>
        <v/>
      </c>
      <c r="AE121" s="386"/>
      <c r="AF121" s="386"/>
      <c r="AG121" s="386"/>
      <c r="AH121" s="386"/>
      <c r="AI121" s="386"/>
      <c r="AJ121" s="387">
        <f t="shared" si="27"/>
        <v>0</v>
      </c>
      <c r="AK121" s="386"/>
      <c r="AL121" s="387">
        <f t="shared" si="28"/>
        <v>0</v>
      </c>
      <c r="AM121" s="386"/>
      <c r="AN121" s="387">
        <f t="shared" si="29"/>
        <v>0</v>
      </c>
      <c r="AO121" s="386"/>
      <c r="AP121" s="387">
        <f t="shared" si="30"/>
        <v>0</v>
      </c>
      <c r="AQ121" s="386"/>
      <c r="AR121" s="387">
        <f t="shared" si="31"/>
        <v>0</v>
      </c>
      <c r="AS121" s="386"/>
      <c r="AT121" s="387">
        <f t="shared" si="32"/>
        <v>0</v>
      </c>
    </row>
    <row r="122" spans="2:46" ht="15.75">
      <c r="B122" s="435"/>
      <c r="C122" s="435"/>
      <c r="D122" s="436"/>
      <c r="E122" s="437"/>
      <c r="F122" s="437"/>
      <c r="G122" s="437"/>
      <c r="H122" s="437"/>
      <c r="I122" s="437"/>
      <c r="J122" s="437"/>
      <c r="K122" s="465">
        <f t="shared" si="17"/>
        <v>0</v>
      </c>
      <c r="L122" s="433"/>
      <c r="M122" s="433"/>
      <c r="N122" s="434"/>
      <c r="O122" s="383" t="str">
        <f t="shared" si="18"/>
        <v/>
      </c>
      <c r="P122" s="434"/>
      <c r="Q122" s="434"/>
      <c r="R122" s="434"/>
      <c r="S122" s="433"/>
      <c r="T122" s="434"/>
      <c r="U122" s="384" t="str">
        <f t="shared" si="20"/>
        <v/>
      </c>
      <c r="V122" s="384" t="str">
        <f t="shared" si="21"/>
        <v/>
      </c>
      <c r="W122" s="384" t="str">
        <f t="shared" si="22"/>
        <v/>
      </c>
      <c r="X122" s="384" t="str">
        <f t="shared" si="23"/>
        <v/>
      </c>
      <c r="Y122" s="384" t="str">
        <f t="shared" si="24"/>
        <v/>
      </c>
      <c r="Z122" s="384" t="str">
        <f t="shared" si="25"/>
        <v/>
      </c>
      <c r="AA122" s="384">
        <f t="shared" si="19"/>
        <v>0</v>
      </c>
      <c r="AB122" s="385" t="b">
        <f t="shared" si="26"/>
        <v>1</v>
      </c>
      <c r="AC122" s="384" t="str">
        <f>IF($N122="","",IF($C$7="Northern Ireland",INDEX('Fixed inputs'!$H$18:$H$58,MATCH($N122,'Fixed inputs'!$C$18:$C$58,0)),INDEX('Fixed inputs'!$I$18:$I$58,MATCH($N122,'Fixed inputs'!$C$18:$C$58,0))))</f>
        <v/>
      </c>
      <c r="AD122" s="384" t="str">
        <f>IF($C122="","",INDEX('Fixed inputs'!$C$8:$E$10,MATCH($C122,'Fixed inputs'!$B$8:$B$10,0),MATCH(IF($C$7="Northern Ireland","GBP","EUR"),'Fixed inputs'!$C$7:$E$7,0)))</f>
        <v/>
      </c>
      <c r="AE122" s="386"/>
      <c r="AF122" s="386"/>
      <c r="AG122" s="386"/>
      <c r="AH122" s="386"/>
      <c r="AI122" s="386"/>
      <c r="AJ122" s="387">
        <f t="shared" si="27"/>
        <v>0</v>
      </c>
      <c r="AK122" s="386"/>
      <c r="AL122" s="387">
        <f t="shared" si="28"/>
        <v>0</v>
      </c>
      <c r="AM122" s="386"/>
      <c r="AN122" s="387">
        <f t="shared" si="29"/>
        <v>0</v>
      </c>
      <c r="AO122" s="386"/>
      <c r="AP122" s="387">
        <f t="shared" si="30"/>
        <v>0</v>
      </c>
      <c r="AQ122" s="386"/>
      <c r="AR122" s="387">
        <f t="shared" si="31"/>
        <v>0</v>
      </c>
      <c r="AS122" s="386"/>
      <c r="AT122" s="387">
        <f t="shared" si="32"/>
        <v>0</v>
      </c>
    </row>
    <row r="123" spans="2:46" ht="15.75">
      <c r="B123" s="435"/>
      <c r="C123" s="435"/>
      <c r="D123" s="436"/>
      <c r="E123" s="437"/>
      <c r="F123" s="437"/>
      <c r="G123" s="437"/>
      <c r="H123" s="437"/>
      <c r="I123" s="437"/>
      <c r="J123" s="437"/>
      <c r="K123" s="465">
        <f t="shared" si="17"/>
        <v>0</v>
      </c>
      <c r="L123" s="433"/>
      <c r="M123" s="433"/>
      <c r="N123" s="434"/>
      <c r="O123" s="383" t="str">
        <f t="shared" si="18"/>
        <v/>
      </c>
      <c r="P123" s="434"/>
      <c r="Q123" s="434"/>
      <c r="R123" s="434"/>
      <c r="S123" s="433"/>
      <c r="T123" s="434"/>
      <c r="U123" s="384" t="str">
        <f t="shared" si="20"/>
        <v/>
      </c>
      <c r="V123" s="384" t="str">
        <f t="shared" si="21"/>
        <v/>
      </c>
      <c r="W123" s="384" t="str">
        <f t="shared" si="22"/>
        <v/>
      </c>
      <c r="X123" s="384" t="str">
        <f t="shared" si="23"/>
        <v/>
      </c>
      <c r="Y123" s="384" t="str">
        <f t="shared" si="24"/>
        <v/>
      </c>
      <c r="Z123" s="384" t="str">
        <f t="shared" si="25"/>
        <v/>
      </c>
      <c r="AA123" s="384">
        <f t="shared" si="19"/>
        <v>0</v>
      </c>
      <c r="AB123" s="385" t="b">
        <f t="shared" si="26"/>
        <v>1</v>
      </c>
      <c r="AC123" s="384" t="str">
        <f>IF($N123="","",IF($C$7="Northern Ireland",INDEX('Fixed inputs'!$H$18:$H$58,MATCH($N123,'Fixed inputs'!$C$18:$C$58,0)),INDEX('Fixed inputs'!$I$18:$I$58,MATCH($N123,'Fixed inputs'!$C$18:$C$58,0))))</f>
        <v/>
      </c>
      <c r="AD123" s="384" t="str">
        <f>IF($C123="","",INDEX('Fixed inputs'!$C$8:$E$10,MATCH($C123,'Fixed inputs'!$B$8:$B$10,0),MATCH(IF($C$7="Northern Ireland","GBP","EUR"),'Fixed inputs'!$C$7:$E$7,0)))</f>
        <v/>
      </c>
      <c r="AE123" s="386"/>
      <c r="AF123" s="386"/>
      <c r="AG123" s="386"/>
      <c r="AH123" s="386"/>
      <c r="AI123" s="386"/>
      <c r="AJ123" s="387">
        <f t="shared" si="27"/>
        <v>0</v>
      </c>
      <c r="AK123" s="386"/>
      <c r="AL123" s="387">
        <f t="shared" si="28"/>
        <v>0</v>
      </c>
      <c r="AM123" s="386"/>
      <c r="AN123" s="387">
        <f t="shared" si="29"/>
        <v>0</v>
      </c>
      <c r="AO123" s="386"/>
      <c r="AP123" s="387">
        <f t="shared" si="30"/>
        <v>0</v>
      </c>
      <c r="AQ123" s="386"/>
      <c r="AR123" s="387">
        <f t="shared" si="31"/>
        <v>0</v>
      </c>
      <c r="AS123" s="386"/>
      <c r="AT123" s="387">
        <f t="shared" si="32"/>
        <v>0</v>
      </c>
    </row>
    <row r="124" spans="2:46" ht="15.75">
      <c r="B124" s="435"/>
      <c r="C124" s="435"/>
      <c r="D124" s="436"/>
      <c r="E124" s="437"/>
      <c r="F124" s="437"/>
      <c r="G124" s="437"/>
      <c r="H124" s="437"/>
      <c r="I124" s="437"/>
      <c r="J124" s="437"/>
      <c r="K124" s="465">
        <f t="shared" si="17"/>
        <v>0</v>
      </c>
      <c r="L124" s="433"/>
      <c r="M124" s="433"/>
      <c r="N124" s="434"/>
      <c r="O124" s="383" t="str">
        <f t="shared" si="18"/>
        <v/>
      </c>
      <c r="P124" s="434"/>
      <c r="Q124" s="434"/>
      <c r="R124" s="434"/>
      <c r="S124" s="433"/>
      <c r="T124" s="434"/>
      <c r="U124" s="384" t="str">
        <f t="shared" si="20"/>
        <v/>
      </c>
      <c r="V124" s="384" t="str">
        <f t="shared" si="21"/>
        <v/>
      </c>
      <c r="W124" s="384" t="str">
        <f t="shared" si="22"/>
        <v/>
      </c>
      <c r="X124" s="384" t="str">
        <f t="shared" si="23"/>
        <v/>
      </c>
      <c r="Y124" s="384" t="str">
        <f t="shared" si="24"/>
        <v/>
      </c>
      <c r="Z124" s="384" t="str">
        <f t="shared" si="25"/>
        <v/>
      </c>
      <c r="AA124" s="384">
        <f t="shared" si="19"/>
        <v>0</v>
      </c>
      <c r="AB124" s="385" t="b">
        <f t="shared" si="26"/>
        <v>1</v>
      </c>
      <c r="AC124" s="384" t="str">
        <f>IF($N124="","",IF($C$7="Northern Ireland",INDEX('Fixed inputs'!$H$18:$H$58,MATCH($N124,'Fixed inputs'!$C$18:$C$58,0)),INDEX('Fixed inputs'!$I$18:$I$58,MATCH($N124,'Fixed inputs'!$C$18:$C$58,0))))</f>
        <v/>
      </c>
      <c r="AD124" s="384" t="str">
        <f>IF($C124="","",INDEX('Fixed inputs'!$C$8:$E$10,MATCH($C124,'Fixed inputs'!$B$8:$B$10,0),MATCH(IF($C$7="Northern Ireland","GBP","EUR"),'Fixed inputs'!$C$7:$E$7,0)))</f>
        <v/>
      </c>
      <c r="AE124" s="386"/>
      <c r="AF124" s="386"/>
      <c r="AG124" s="386"/>
      <c r="AH124" s="386"/>
      <c r="AI124" s="386"/>
      <c r="AJ124" s="387">
        <f t="shared" si="27"/>
        <v>0</v>
      </c>
      <c r="AK124" s="386"/>
      <c r="AL124" s="387">
        <f t="shared" si="28"/>
        <v>0</v>
      </c>
      <c r="AM124" s="386"/>
      <c r="AN124" s="387">
        <f t="shared" si="29"/>
        <v>0</v>
      </c>
      <c r="AO124" s="386"/>
      <c r="AP124" s="387">
        <f t="shared" si="30"/>
        <v>0</v>
      </c>
      <c r="AQ124" s="386"/>
      <c r="AR124" s="387">
        <f t="shared" si="31"/>
        <v>0</v>
      </c>
      <c r="AS124" s="386"/>
      <c r="AT124" s="387">
        <f t="shared" si="32"/>
        <v>0</v>
      </c>
    </row>
    <row r="125" spans="2:46" ht="15.75">
      <c r="B125" s="435"/>
      <c r="C125" s="435"/>
      <c r="D125" s="436"/>
      <c r="E125" s="437"/>
      <c r="F125" s="437"/>
      <c r="G125" s="437"/>
      <c r="H125" s="437"/>
      <c r="I125" s="437"/>
      <c r="J125" s="437"/>
      <c r="K125" s="465">
        <f t="shared" si="17"/>
        <v>0</v>
      </c>
      <c r="L125" s="433"/>
      <c r="M125" s="433"/>
      <c r="N125" s="434"/>
      <c r="O125" s="383" t="str">
        <f t="shared" si="18"/>
        <v/>
      </c>
      <c r="P125" s="434"/>
      <c r="Q125" s="434"/>
      <c r="R125" s="434"/>
      <c r="S125" s="433"/>
      <c r="T125" s="434"/>
      <c r="U125" s="384" t="str">
        <f t="shared" si="20"/>
        <v/>
      </c>
      <c r="V125" s="384" t="str">
        <f t="shared" si="21"/>
        <v/>
      </c>
      <c r="W125" s="384" t="str">
        <f t="shared" si="22"/>
        <v/>
      </c>
      <c r="X125" s="384" t="str">
        <f t="shared" si="23"/>
        <v/>
      </c>
      <c r="Y125" s="384" t="str">
        <f t="shared" si="24"/>
        <v/>
      </c>
      <c r="Z125" s="384" t="str">
        <f t="shared" si="25"/>
        <v/>
      </c>
      <c r="AA125" s="384">
        <f t="shared" si="19"/>
        <v>0</v>
      </c>
      <c r="AB125" s="385" t="b">
        <f t="shared" si="26"/>
        <v>1</v>
      </c>
      <c r="AC125" s="384" t="str">
        <f>IF($N125="","",IF($C$7="Northern Ireland",INDEX('Fixed inputs'!$H$18:$H$58,MATCH($N125,'Fixed inputs'!$C$18:$C$58,0)),INDEX('Fixed inputs'!$I$18:$I$58,MATCH($N125,'Fixed inputs'!$C$18:$C$58,0))))</f>
        <v/>
      </c>
      <c r="AD125" s="384" t="str">
        <f>IF($C125="","",INDEX('Fixed inputs'!$C$8:$E$10,MATCH($C125,'Fixed inputs'!$B$8:$B$10,0),MATCH(IF($C$7="Northern Ireland","GBP","EUR"),'Fixed inputs'!$C$7:$E$7,0)))</f>
        <v/>
      </c>
      <c r="AE125" s="386"/>
      <c r="AF125" s="386"/>
      <c r="AG125" s="386"/>
      <c r="AH125" s="386"/>
      <c r="AI125" s="386"/>
      <c r="AJ125" s="387">
        <f t="shared" si="27"/>
        <v>0</v>
      </c>
      <c r="AK125" s="386"/>
      <c r="AL125" s="387">
        <f t="shared" si="28"/>
        <v>0</v>
      </c>
      <c r="AM125" s="386"/>
      <c r="AN125" s="387">
        <f t="shared" si="29"/>
        <v>0</v>
      </c>
      <c r="AO125" s="386"/>
      <c r="AP125" s="387">
        <f t="shared" si="30"/>
        <v>0</v>
      </c>
      <c r="AQ125" s="386"/>
      <c r="AR125" s="387">
        <f t="shared" si="31"/>
        <v>0</v>
      </c>
      <c r="AS125" s="386"/>
      <c r="AT125" s="387">
        <f t="shared" si="32"/>
        <v>0</v>
      </c>
    </row>
    <row r="126" spans="2:46" ht="15.75">
      <c r="B126" s="435"/>
      <c r="C126" s="435"/>
      <c r="D126" s="436"/>
      <c r="E126" s="437"/>
      <c r="F126" s="437"/>
      <c r="G126" s="437"/>
      <c r="H126" s="437"/>
      <c r="I126" s="437"/>
      <c r="J126" s="437"/>
      <c r="K126" s="465">
        <f t="shared" si="17"/>
        <v>0</v>
      </c>
      <c r="L126" s="433"/>
      <c r="M126" s="433"/>
      <c r="N126" s="434"/>
      <c r="O126" s="383" t="str">
        <f t="shared" si="18"/>
        <v/>
      </c>
      <c r="P126" s="434"/>
      <c r="Q126" s="434"/>
      <c r="R126" s="434"/>
      <c r="S126" s="433"/>
      <c r="T126" s="434"/>
      <c r="U126" s="384" t="str">
        <f t="shared" si="20"/>
        <v/>
      </c>
      <c r="V126" s="384" t="str">
        <f t="shared" si="21"/>
        <v/>
      </c>
      <c r="W126" s="384" t="str">
        <f t="shared" si="22"/>
        <v/>
      </c>
      <c r="X126" s="384" t="str">
        <f t="shared" si="23"/>
        <v/>
      </c>
      <c r="Y126" s="384" t="str">
        <f t="shared" si="24"/>
        <v/>
      </c>
      <c r="Z126" s="384" t="str">
        <f t="shared" si="25"/>
        <v/>
      </c>
      <c r="AA126" s="384">
        <f t="shared" si="19"/>
        <v>0</v>
      </c>
      <c r="AB126" s="385" t="b">
        <f t="shared" si="26"/>
        <v>1</v>
      </c>
      <c r="AC126" s="384" t="str">
        <f>IF($N126="","",IF($C$7="Northern Ireland",INDEX('Fixed inputs'!$H$18:$H$58,MATCH($N126,'Fixed inputs'!$C$18:$C$58,0)),INDEX('Fixed inputs'!$I$18:$I$58,MATCH($N126,'Fixed inputs'!$C$18:$C$58,0))))</f>
        <v/>
      </c>
      <c r="AD126" s="384" t="str">
        <f>IF($C126="","",INDEX('Fixed inputs'!$C$8:$E$10,MATCH($C126,'Fixed inputs'!$B$8:$B$10,0),MATCH(IF($C$7="Northern Ireland","GBP","EUR"),'Fixed inputs'!$C$7:$E$7,0)))</f>
        <v/>
      </c>
      <c r="AE126" s="386"/>
      <c r="AF126" s="386"/>
      <c r="AG126" s="386"/>
      <c r="AH126" s="386"/>
      <c r="AI126" s="386"/>
      <c r="AJ126" s="387">
        <f t="shared" si="27"/>
        <v>0</v>
      </c>
      <c r="AK126" s="386"/>
      <c r="AL126" s="387">
        <f t="shared" si="28"/>
        <v>0</v>
      </c>
      <c r="AM126" s="386"/>
      <c r="AN126" s="387">
        <f t="shared" si="29"/>
        <v>0</v>
      </c>
      <c r="AO126" s="386"/>
      <c r="AP126" s="387">
        <f t="shared" si="30"/>
        <v>0</v>
      </c>
      <c r="AQ126" s="386"/>
      <c r="AR126" s="387">
        <f t="shared" si="31"/>
        <v>0</v>
      </c>
      <c r="AS126" s="386"/>
      <c r="AT126" s="387">
        <f t="shared" si="32"/>
        <v>0</v>
      </c>
    </row>
    <row r="127" spans="2:46" ht="15.75">
      <c r="B127" s="435"/>
      <c r="C127" s="435"/>
      <c r="D127" s="436"/>
      <c r="E127" s="437"/>
      <c r="F127" s="437"/>
      <c r="G127" s="437"/>
      <c r="H127" s="437"/>
      <c r="I127" s="437"/>
      <c r="J127" s="437"/>
      <c r="K127" s="465">
        <f t="shared" si="17"/>
        <v>0</v>
      </c>
      <c r="L127" s="433"/>
      <c r="M127" s="433"/>
      <c r="N127" s="434"/>
      <c r="O127" s="383" t="str">
        <f t="shared" si="18"/>
        <v/>
      </c>
      <c r="P127" s="434"/>
      <c r="Q127" s="434"/>
      <c r="R127" s="434"/>
      <c r="S127" s="433"/>
      <c r="T127" s="434"/>
      <c r="U127" s="384" t="str">
        <f t="shared" si="20"/>
        <v/>
      </c>
      <c r="V127" s="384" t="str">
        <f t="shared" si="21"/>
        <v/>
      </c>
      <c r="W127" s="384" t="str">
        <f t="shared" si="22"/>
        <v/>
      </c>
      <c r="X127" s="384" t="str">
        <f t="shared" si="23"/>
        <v/>
      </c>
      <c r="Y127" s="384" t="str">
        <f t="shared" si="24"/>
        <v/>
      </c>
      <c r="Z127" s="384" t="str">
        <f t="shared" si="25"/>
        <v/>
      </c>
      <c r="AA127" s="384">
        <f t="shared" si="19"/>
        <v>0</v>
      </c>
      <c r="AB127" s="385" t="b">
        <f t="shared" si="26"/>
        <v>1</v>
      </c>
      <c r="AC127" s="384" t="str">
        <f>IF($N127="","",IF($C$7="Northern Ireland",INDEX('Fixed inputs'!$H$18:$H$58,MATCH($N127,'Fixed inputs'!$C$18:$C$58,0)),INDEX('Fixed inputs'!$I$18:$I$58,MATCH($N127,'Fixed inputs'!$C$18:$C$58,0))))</f>
        <v/>
      </c>
      <c r="AD127" s="384" t="str">
        <f>IF($C127="","",INDEX('Fixed inputs'!$C$8:$E$10,MATCH($C127,'Fixed inputs'!$B$8:$B$10,0),MATCH(IF($C$7="Northern Ireland","GBP","EUR"),'Fixed inputs'!$C$7:$E$7,0)))</f>
        <v/>
      </c>
      <c r="AE127" s="386"/>
      <c r="AF127" s="386"/>
      <c r="AG127" s="386"/>
      <c r="AH127" s="386"/>
      <c r="AI127" s="386"/>
      <c r="AJ127" s="387">
        <f t="shared" si="27"/>
        <v>0</v>
      </c>
      <c r="AK127" s="386"/>
      <c r="AL127" s="387">
        <f t="shared" si="28"/>
        <v>0</v>
      </c>
      <c r="AM127" s="386"/>
      <c r="AN127" s="387">
        <f t="shared" si="29"/>
        <v>0</v>
      </c>
      <c r="AO127" s="386"/>
      <c r="AP127" s="387">
        <f t="shared" si="30"/>
        <v>0</v>
      </c>
      <c r="AQ127" s="386"/>
      <c r="AR127" s="387">
        <f t="shared" si="31"/>
        <v>0</v>
      </c>
      <c r="AS127" s="386"/>
      <c r="AT127" s="387">
        <f t="shared" si="32"/>
        <v>0</v>
      </c>
    </row>
    <row r="128" spans="2:46" ht="15.75">
      <c r="B128" s="435"/>
      <c r="C128" s="435"/>
      <c r="D128" s="436"/>
      <c r="E128" s="437"/>
      <c r="F128" s="437"/>
      <c r="G128" s="437"/>
      <c r="H128" s="437"/>
      <c r="I128" s="437"/>
      <c r="J128" s="437"/>
      <c r="K128" s="465">
        <f t="shared" si="17"/>
        <v>0</v>
      </c>
      <c r="L128" s="433"/>
      <c r="M128" s="433"/>
      <c r="N128" s="434"/>
      <c r="O128" s="383" t="str">
        <f t="shared" si="18"/>
        <v/>
      </c>
      <c r="P128" s="434"/>
      <c r="Q128" s="434"/>
      <c r="R128" s="434"/>
      <c r="S128" s="433"/>
      <c r="T128" s="434"/>
      <c r="U128" s="384" t="str">
        <f t="shared" si="20"/>
        <v/>
      </c>
      <c r="V128" s="384" t="str">
        <f t="shared" si="21"/>
        <v/>
      </c>
      <c r="W128" s="384" t="str">
        <f t="shared" si="22"/>
        <v/>
      </c>
      <c r="X128" s="384" t="str">
        <f t="shared" si="23"/>
        <v/>
      </c>
      <c r="Y128" s="384" t="str">
        <f t="shared" si="24"/>
        <v/>
      </c>
      <c r="Z128" s="384" t="str">
        <f t="shared" si="25"/>
        <v/>
      </c>
      <c r="AA128" s="384">
        <f t="shared" si="19"/>
        <v>0</v>
      </c>
      <c r="AB128" s="385" t="b">
        <f t="shared" si="26"/>
        <v>1</v>
      </c>
      <c r="AC128" s="384" t="str">
        <f>IF($N128="","",IF($C$7="Northern Ireland",INDEX('Fixed inputs'!$H$18:$H$58,MATCH($N128,'Fixed inputs'!$C$18:$C$58,0)),INDEX('Fixed inputs'!$I$18:$I$58,MATCH($N128,'Fixed inputs'!$C$18:$C$58,0))))</f>
        <v/>
      </c>
      <c r="AD128" s="384" t="str">
        <f>IF($C128="","",INDEX('Fixed inputs'!$C$8:$E$10,MATCH($C128,'Fixed inputs'!$B$8:$B$10,0),MATCH(IF($C$7="Northern Ireland","GBP","EUR"),'Fixed inputs'!$C$7:$E$7,0)))</f>
        <v/>
      </c>
      <c r="AE128" s="386"/>
      <c r="AF128" s="386"/>
      <c r="AG128" s="386"/>
      <c r="AH128" s="386"/>
      <c r="AI128" s="386"/>
      <c r="AJ128" s="387">
        <f t="shared" si="27"/>
        <v>0</v>
      </c>
      <c r="AK128" s="386"/>
      <c r="AL128" s="387">
        <f t="shared" si="28"/>
        <v>0</v>
      </c>
      <c r="AM128" s="386"/>
      <c r="AN128" s="387">
        <f t="shared" si="29"/>
        <v>0</v>
      </c>
      <c r="AO128" s="386"/>
      <c r="AP128" s="387">
        <f t="shared" si="30"/>
        <v>0</v>
      </c>
      <c r="AQ128" s="386"/>
      <c r="AR128" s="387">
        <f t="shared" si="31"/>
        <v>0</v>
      </c>
      <c r="AS128" s="386"/>
      <c r="AT128" s="387">
        <f t="shared" si="32"/>
        <v>0</v>
      </c>
    </row>
    <row r="129" spans="2:46" ht="15.75">
      <c r="B129" s="435"/>
      <c r="C129" s="435"/>
      <c r="D129" s="436"/>
      <c r="E129" s="437"/>
      <c r="F129" s="437"/>
      <c r="G129" s="437"/>
      <c r="H129" s="437"/>
      <c r="I129" s="437"/>
      <c r="J129" s="437"/>
      <c r="K129" s="465">
        <f t="shared" si="17"/>
        <v>0</v>
      </c>
      <c r="L129" s="433"/>
      <c r="M129" s="433"/>
      <c r="N129" s="434"/>
      <c r="O129" s="383" t="str">
        <f t="shared" si="18"/>
        <v/>
      </c>
      <c r="P129" s="434"/>
      <c r="Q129" s="434"/>
      <c r="R129" s="434"/>
      <c r="S129" s="433"/>
      <c r="T129" s="434"/>
      <c r="U129" s="384" t="str">
        <f t="shared" si="20"/>
        <v/>
      </c>
      <c r="V129" s="384" t="str">
        <f t="shared" si="21"/>
        <v/>
      </c>
      <c r="W129" s="384" t="str">
        <f t="shared" si="22"/>
        <v/>
      </c>
      <c r="X129" s="384" t="str">
        <f t="shared" si="23"/>
        <v/>
      </c>
      <c r="Y129" s="384" t="str">
        <f t="shared" si="24"/>
        <v/>
      </c>
      <c r="Z129" s="384" t="str">
        <f t="shared" si="25"/>
        <v/>
      </c>
      <c r="AA129" s="384">
        <f t="shared" si="19"/>
        <v>0</v>
      </c>
      <c r="AB129" s="385" t="b">
        <f t="shared" si="26"/>
        <v>1</v>
      </c>
      <c r="AC129" s="384" t="str">
        <f>IF($N129="","",IF($C$7="Northern Ireland",INDEX('Fixed inputs'!$H$18:$H$58,MATCH($N129,'Fixed inputs'!$C$18:$C$58,0)),INDEX('Fixed inputs'!$I$18:$I$58,MATCH($N129,'Fixed inputs'!$C$18:$C$58,0))))</f>
        <v/>
      </c>
      <c r="AD129" s="384" t="str">
        <f>IF($C129="","",INDEX('Fixed inputs'!$C$8:$E$10,MATCH($C129,'Fixed inputs'!$B$8:$B$10,0),MATCH(IF($C$7="Northern Ireland","GBP","EUR"),'Fixed inputs'!$C$7:$E$7,0)))</f>
        <v/>
      </c>
      <c r="AE129" s="386"/>
      <c r="AF129" s="386"/>
      <c r="AG129" s="386"/>
      <c r="AH129" s="386"/>
      <c r="AI129" s="386"/>
      <c r="AJ129" s="387">
        <f t="shared" si="27"/>
        <v>0</v>
      </c>
      <c r="AK129" s="386"/>
      <c r="AL129" s="387">
        <f t="shared" si="28"/>
        <v>0</v>
      </c>
      <c r="AM129" s="386"/>
      <c r="AN129" s="387">
        <f t="shared" si="29"/>
        <v>0</v>
      </c>
      <c r="AO129" s="386"/>
      <c r="AP129" s="387">
        <f t="shared" si="30"/>
        <v>0</v>
      </c>
      <c r="AQ129" s="386"/>
      <c r="AR129" s="387">
        <f t="shared" si="31"/>
        <v>0</v>
      </c>
      <c r="AS129" s="386"/>
      <c r="AT129" s="387">
        <f t="shared" si="32"/>
        <v>0</v>
      </c>
    </row>
    <row r="130" spans="2:46" ht="15.75">
      <c r="B130" s="435"/>
      <c r="C130" s="435"/>
      <c r="D130" s="436"/>
      <c r="E130" s="437"/>
      <c r="F130" s="437"/>
      <c r="G130" s="437"/>
      <c r="H130" s="437"/>
      <c r="I130" s="437"/>
      <c r="J130" s="437"/>
      <c r="K130" s="465">
        <f t="shared" si="17"/>
        <v>0</v>
      </c>
      <c r="L130" s="433"/>
      <c r="M130" s="433"/>
      <c r="N130" s="434"/>
      <c r="O130" s="383" t="str">
        <f t="shared" si="18"/>
        <v/>
      </c>
      <c r="P130" s="434"/>
      <c r="Q130" s="434"/>
      <c r="R130" s="434"/>
      <c r="S130" s="433"/>
      <c r="T130" s="434"/>
      <c r="U130" s="384" t="str">
        <f t="shared" si="20"/>
        <v/>
      </c>
      <c r="V130" s="384" t="str">
        <f t="shared" si="21"/>
        <v/>
      </c>
      <c r="W130" s="384" t="str">
        <f t="shared" si="22"/>
        <v/>
      </c>
      <c r="X130" s="384" t="str">
        <f t="shared" si="23"/>
        <v/>
      </c>
      <c r="Y130" s="384" t="str">
        <f t="shared" si="24"/>
        <v/>
      </c>
      <c r="Z130" s="384" t="str">
        <f t="shared" si="25"/>
        <v/>
      </c>
      <c r="AA130" s="384">
        <f t="shared" si="19"/>
        <v>0</v>
      </c>
      <c r="AB130" s="385" t="b">
        <f t="shared" si="26"/>
        <v>1</v>
      </c>
      <c r="AC130" s="384" t="str">
        <f>IF($N130="","",IF($C$7="Northern Ireland",INDEX('Fixed inputs'!$H$18:$H$58,MATCH($N130,'Fixed inputs'!$C$18:$C$58,0)),INDEX('Fixed inputs'!$I$18:$I$58,MATCH($N130,'Fixed inputs'!$C$18:$C$58,0))))</f>
        <v/>
      </c>
      <c r="AD130" s="384" t="str">
        <f>IF($C130="","",INDEX('Fixed inputs'!$C$8:$E$10,MATCH($C130,'Fixed inputs'!$B$8:$B$10,0),MATCH(IF($C$7="Northern Ireland","GBP","EUR"),'Fixed inputs'!$C$7:$E$7,0)))</f>
        <v/>
      </c>
      <c r="AE130" s="386"/>
      <c r="AF130" s="386"/>
      <c r="AG130" s="386"/>
      <c r="AH130" s="386"/>
      <c r="AI130" s="386"/>
      <c r="AJ130" s="387">
        <f t="shared" si="27"/>
        <v>0</v>
      </c>
      <c r="AK130" s="386"/>
      <c r="AL130" s="387">
        <f t="shared" si="28"/>
        <v>0</v>
      </c>
      <c r="AM130" s="386"/>
      <c r="AN130" s="387">
        <f t="shared" si="29"/>
        <v>0</v>
      </c>
      <c r="AO130" s="386"/>
      <c r="AP130" s="387">
        <f t="shared" si="30"/>
        <v>0</v>
      </c>
      <c r="AQ130" s="386"/>
      <c r="AR130" s="387">
        <f t="shared" si="31"/>
        <v>0</v>
      </c>
      <c r="AS130" s="386"/>
      <c r="AT130" s="387">
        <f t="shared" si="32"/>
        <v>0</v>
      </c>
    </row>
    <row r="131" spans="2:46" ht="15.75">
      <c r="B131" s="435"/>
      <c r="C131" s="435"/>
      <c r="D131" s="436"/>
      <c r="E131" s="437"/>
      <c r="F131" s="437"/>
      <c r="G131" s="437"/>
      <c r="H131" s="437"/>
      <c r="I131" s="437"/>
      <c r="J131" s="437"/>
      <c r="K131" s="465">
        <f t="shared" si="17"/>
        <v>0</v>
      </c>
      <c r="L131" s="433"/>
      <c r="M131" s="433"/>
      <c r="N131" s="434"/>
      <c r="O131" s="383" t="str">
        <f t="shared" si="18"/>
        <v/>
      </c>
      <c r="P131" s="434"/>
      <c r="Q131" s="434"/>
      <c r="R131" s="434"/>
      <c r="S131" s="433"/>
      <c r="T131" s="434"/>
      <c r="U131" s="384" t="str">
        <f t="shared" si="20"/>
        <v/>
      </c>
      <c r="V131" s="384" t="str">
        <f t="shared" si="21"/>
        <v/>
      </c>
      <c r="W131" s="384" t="str">
        <f t="shared" si="22"/>
        <v/>
      </c>
      <c r="X131" s="384" t="str">
        <f t="shared" si="23"/>
        <v/>
      </c>
      <c r="Y131" s="384" t="str">
        <f t="shared" si="24"/>
        <v/>
      </c>
      <c r="Z131" s="384" t="str">
        <f t="shared" si="25"/>
        <v/>
      </c>
      <c r="AA131" s="384">
        <f t="shared" si="19"/>
        <v>0</v>
      </c>
      <c r="AB131" s="385" t="b">
        <f t="shared" si="26"/>
        <v>1</v>
      </c>
      <c r="AC131" s="384" t="str">
        <f>IF($N131="","",IF($C$7="Northern Ireland",INDEX('Fixed inputs'!$H$18:$H$58,MATCH($N131,'Fixed inputs'!$C$18:$C$58,0)),INDEX('Fixed inputs'!$I$18:$I$58,MATCH($N131,'Fixed inputs'!$C$18:$C$58,0))))</f>
        <v/>
      </c>
      <c r="AD131" s="384" t="str">
        <f>IF($C131="","",INDEX('Fixed inputs'!$C$8:$E$10,MATCH($C131,'Fixed inputs'!$B$8:$B$10,0),MATCH(IF($C$7="Northern Ireland","GBP","EUR"),'Fixed inputs'!$C$7:$E$7,0)))</f>
        <v/>
      </c>
      <c r="AE131" s="386"/>
      <c r="AF131" s="386"/>
      <c r="AG131" s="386"/>
      <c r="AH131" s="386"/>
      <c r="AI131" s="386"/>
      <c r="AJ131" s="387">
        <f t="shared" si="27"/>
        <v>0</v>
      </c>
      <c r="AK131" s="386"/>
      <c r="AL131" s="387">
        <f t="shared" si="28"/>
        <v>0</v>
      </c>
      <c r="AM131" s="386"/>
      <c r="AN131" s="387">
        <f t="shared" si="29"/>
        <v>0</v>
      </c>
      <c r="AO131" s="386"/>
      <c r="AP131" s="387">
        <f t="shared" si="30"/>
        <v>0</v>
      </c>
      <c r="AQ131" s="386"/>
      <c r="AR131" s="387">
        <f t="shared" si="31"/>
        <v>0</v>
      </c>
      <c r="AS131" s="386"/>
      <c r="AT131" s="387">
        <f t="shared" si="32"/>
        <v>0</v>
      </c>
    </row>
    <row r="132" spans="2:46" ht="15.75">
      <c r="B132" s="435"/>
      <c r="C132" s="435"/>
      <c r="D132" s="436"/>
      <c r="E132" s="437"/>
      <c r="F132" s="437"/>
      <c r="G132" s="437"/>
      <c r="H132" s="437"/>
      <c r="I132" s="437"/>
      <c r="J132" s="437"/>
      <c r="K132" s="465">
        <f t="shared" si="17"/>
        <v>0</v>
      </c>
      <c r="L132" s="433"/>
      <c r="M132" s="433"/>
      <c r="N132" s="434"/>
      <c r="O132" s="383" t="str">
        <f t="shared" si="18"/>
        <v/>
      </c>
      <c r="P132" s="434"/>
      <c r="Q132" s="434"/>
      <c r="R132" s="434"/>
      <c r="S132" s="433"/>
      <c r="T132" s="434"/>
      <c r="U132" s="384" t="str">
        <f t="shared" si="20"/>
        <v/>
      </c>
      <c r="V132" s="384" t="str">
        <f t="shared" si="21"/>
        <v/>
      </c>
      <c r="W132" s="384" t="str">
        <f t="shared" si="22"/>
        <v/>
      </c>
      <c r="X132" s="384" t="str">
        <f t="shared" si="23"/>
        <v/>
      </c>
      <c r="Y132" s="384" t="str">
        <f t="shared" si="24"/>
        <v/>
      </c>
      <c r="Z132" s="384" t="str">
        <f t="shared" si="25"/>
        <v/>
      </c>
      <c r="AA132" s="384">
        <f t="shared" si="19"/>
        <v>0</v>
      </c>
      <c r="AB132" s="385" t="b">
        <f t="shared" si="26"/>
        <v>1</v>
      </c>
      <c r="AC132" s="384" t="str">
        <f>IF($N132="","",IF($C$7="Northern Ireland",INDEX('Fixed inputs'!$H$18:$H$58,MATCH($N132,'Fixed inputs'!$C$18:$C$58,0)),INDEX('Fixed inputs'!$I$18:$I$58,MATCH($N132,'Fixed inputs'!$C$18:$C$58,0))))</f>
        <v/>
      </c>
      <c r="AD132" s="384" t="str">
        <f>IF($C132="","",INDEX('Fixed inputs'!$C$8:$E$10,MATCH($C132,'Fixed inputs'!$B$8:$B$10,0),MATCH(IF($C$7="Northern Ireland","GBP","EUR"),'Fixed inputs'!$C$7:$E$7,0)))</f>
        <v/>
      </c>
      <c r="AE132" s="386"/>
      <c r="AF132" s="386"/>
      <c r="AG132" s="386"/>
      <c r="AH132" s="386"/>
      <c r="AI132" s="386"/>
      <c r="AJ132" s="387">
        <f t="shared" si="27"/>
        <v>0</v>
      </c>
      <c r="AK132" s="386"/>
      <c r="AL132" s="387">
        <f t="shared" si="28"/>
        <v>0</v>
      </c>
      <c r="AM132" s="386"/>
      <c r="AN132" s="387">
        <f t="shared" si="29"/>
        <v>0</v>
      </c>
      <c r="AO132" s="386"/>
      <c r="AP132" s="387">
        <f t="shared" si="30"/>
        <v>0</v>
      </c>
      <c r="AQ132" s="386"/>
      <c r="AR132" s="387">
        <f t="shared" si="31"/>
        <v>0</v>
      </c>
      <c r="AS132" s="386"/>
      <c r="AT132" s="387">
        <f t="shared" si="32"/>
        <v>0</v>
      </c>
    </row>
    <row r="133" spans="2:46" ht="15.75">
      <c r="B133" s="435"/>
      <c r="C133" s="435"/>
      <c r="D133" s="436"/>
      <c r="E133" s="437"/>
      <c r="F133" s="437"/>
      <c r="G133" s="437"/>
      <c r="H133" s="437"/>
      <c r="I133" s="437"/>
      <c r="J133" s="437"/>
      <c r="K133" s="465">
        <f t="shared" si="17"/>
        <v>0</v>
      </c>
      <c r="L133" s="433"/>
      <c r="M133" s="433"/>
      <c r="N133" s="434"/>
      <c r="O133" s="383" t="str">
        <f t="shared" si="18"/>
        <v/>
      </c>
      <c r="P133" s="434"/>
      <c r="Q133" s="434"/>
      <c r="R133" s="434"/>
      <c r="S133" s="433"/>
      <c r="T133" s="434"/>
      <c r="U133" s="384" t="str">
        <f t="shared" si="20"/>
        <v/>
      </c>
      <c r="V133" s="384" t="str">
        <f t="shared" si="21"/>
        <v/>
      </c>
      <c r="W133" s="384" t="str">
        <f t="shared" si="22"/>
        <v/>
      </c>
      <c r="X133" s="384" t="str">
        <f t="shared" si="23"/>
        <v/>
      </c>
      <c r="Y133" s="384" t="str">
        <f t="shared" si="24"/>
        <v/>
      </c>
      <c r="Z133" s="384" t="str">
        <f t="shared" si="25"/>
        <v/>
      </c>
      <c r="AA133" s="384">
        <f t="shared" si="19"/>
        <v>0</v>
      </c>
      <c r="AB133" s="385" t="b">
        <f t="shared" si="26"/>
        <v>1</v>
      </c>
      <c r="AC133" s="384" t="str">
        <f>IF($N133="","",IF($C$7="Northern Ireland",INDEX('Fixed inputs'!$H$18:$H$58,MATCH($N133,'Fixed inputs'!$C$18:$C$58,0)),INDEX('Fixed inputs'!$I$18:$I$58,MATCH($N133,'Fixed inputs'!$C$18:$C$58,0))))</f>
        <v/>
      </c>
      <c r="AD133" s="384" t="str">
        <f>IF($C133="","",INDEX('Fixed inputs'!$C$8:$E$10,MATCH($C133,'Fixed inputs'!$B$8:$B$10,0),MATCH(IF($C$7="Northern Ireland","GBP","EUR"),'Fixed inputs'!$C$7:$E$7,0)))</f>
        <v/>
      </c>
      <c r="AE133" s="386"/>
      <c r="AF133" s="386"/>
      <c r="AG133" s="386"/>
      <c r="AH133" s="386"/>
      <c r="AI133" s="386"/>
      <c r="AJ133" s="387">
        <f t="shared" si="27"/>
        <v>0</v>
      </c>
      <c r="AK133" s="386"/>
      <c r="AL133" s="387">
        <f t="shared" si="28"/>
        <v>0</v>
      </c>
      <c r="AM133" s="386"/>
      <c r="AN133" s="387">
        <f t="shared" si="29"/>
        <v>0</v>
      </c>
      <c r="AO133" s="386"/>
      <c r="AP133" s="387">
        <f t="shared" si="30"/>
        <v>0</v>
      </c>
      <c r="AQ133" s="386"/>
      <c r="AR133" s="387">
        <f t="shared" si="31"/>
        <v>0</v>
      </c>
      <c r="AS133" s="386"/>
      <c r="AT133" s="387">
        <f t="shared" si="32"/>
        <v>0</v>
      </c>
    </row>
    <row r="134" spans="2:46" ht="15.75">
      <c r="B134" s="435"/>
      <c r="C134" s="435"/>
      <c r="D134" s="436"/>
      <c r="E134" s="437"/>
      <c r="F134" s="437"/>
      <c r="G134" s="437"/>
      <c r="H134" s="437"/>
      <c r="I134" s="437"/>
      <c r="J134" s="437"/>
      <c r="K134" s="465">
        <f t="shared" si="17"/>
        <v>0</v>
      </c>
      <c r="L134" s="433"/>
      <c r="M134" s="433"/>
      <c r="N134" s="434"/>
      <c r="O134" s="383" t="str">
        <f t="shared" si="18"/>
        <v/>
      </c>
      <c r="P134" s="434"/>
      <c r="Q134" s="434"/>
      <c r="R134" s="434"/>
      <c r="S134" s="433"/>
      <c r="T134" s="434"/>
      <c r="U134" s="384" t="str">
        <f t="shared" si="20"/>
        <v/>
      </c>
      <c r="V134" s="384" t="str">
        <f t="shared" si="21"/>
        <v/>
      </c>
      <c r="W134" s="384" t="str">
        <f t="shared" si="22"/>
        <v/>
      </c>
      <c r="X134" s="384" t="str">
        <f t="shared" si="23"/>
        <v/>
      </c>
      <c r="Y134" s="384" t="str">
        <f t="shared" si="24"/>
        <v/>
      </c>
      <c r="Z134" s="384" t="str">
        <f t="shared" si="25"/>
        <v/>
      </c>
      <c r="AA134" s="384">
        <f t="shared" si="19"/>
        <v>0</v>
      </c>
      <c r="AB134" s="385" t="b">
        <f t="shared" si="26"/>
        <v>1</v>
      </c>
      <c r="AC134" s="384" t="str">
        <f>IF($N134="","",IF($C$7="Northern Ireland",INDEX('Fixed inputs'!$H$18:$H$58,MATCH($N134,'Fixed inputs'!$C$18:$C$58,0)),INDEX('Fixed inputs'!$I$18:$I$58,MATCH($N134,'Fixed inputs'!$C$18:$C$58,0))))</f>
        <v/>
      </c>
      <c r="AD134" s="384" t="str">
        <f>IF($C134="","",INDEX('Fixed inputs'!$C$8:$E$10,MATCH($C134,'Fixed inputs'!$B$8:$B$10,0),MATCH(IF($C$7="Northern Ireland","GBP","EUR"),'Fixed inputs'!$C$7:$E$7,0)))</f>
        <v/>
      </c>
      <c r="AE134" s="386"/>
      <c r="AF134" s="386"/>
      <c r="AG134" s="386"/>
      <c r="AH134" s="386"/>
      <c r="AI134" s="386"/>
      <c r="AJ134" s="387">
        <f t="shared" si="27"/>
        <v>0</v>
      </c>
      <c r="AK134" s="386"/>
      <c r="AL134" s="387">
        <f t="shared" si="28"/>
        <v>0</v>
      </c>
      <c r="AM134" s="386"/>
      <c r="AN134" s="387">
        <f t="shared" si="29"/>
        <v>0</v>
      </c>
      <c r="AO134" s="386"/>
      <c r="AP134" s="387">
        <f t="shared" si="30"/>
        <v>0</v>
      </c>
      <c r="AQ134" s="386"/>
      <c r="AR134" s="387">
        <f t="shared" si="31"/>
        <v>0</v>
      </c>
      <c r="AS134" s="386"/>
      <c r="AT134" s="387">
        <f t="shared" si="32"/>
        <v>0</v>
      </c>
    </row>
    <row r="135" spans="2:46" ht="15.75">
      <c r="B135" s="435"/>
      <c r="C135" s="435"/>
      <c r="D135" s="436"/>
      <c r="E135" s="437"/>
      <c r="F135" s="437"/>
      <c r="G135" s="437"/>
      <c r="H135" s="437"/>
      <c r="I135" s="437"/>
      <c r="J135" s="437"/>
      <c r="K135" s="465">
        <f t="shared" si="17"/>
        <v>0</v>
      </c>
      <c r="L135" s="433"/>
      <c r="M135" s="433"/>
      <c r="N135" s="434"/>
      <c r="O135" s="383" t="str">
        <f t="shared" si="18"/>
        <v/>
      </c>
      <c r="P135" s="434"/>
      <c r="Q135" s="434"/>
      <c r="R135" s="434"/>
      <c r="S135" s="433"/>
      <c r="T135" s="434"/>
      <c r="U135" s="384" t="str">
        <f t="shared" si="20"/>
        <v/>
      </c>
      <c r="V135" s="384" t="str">
        <f t="shared" si="21"/>
        <v/>
      </c>
      <c r="W135" s="384" t="str">
        <f t="shared" si="22"/>
        <v/>
      </c>
      <c r="X135" s="384" t="str">
        <f t="shared" si="23"/>
        <v/>
      </c>
      <c r="Y135" s="384" t="str">
        <f t="shared" si="24"/>
        <v/>
      </c>
      <c r="Z135" s="384" t="str">
        <f t="shared" si="25"/>
        <v/>
      </c>
      <c r="AA135" s="384">
        <f t="shared" si="19"/>
        <v>0</v>
      </c>
      <c r="AB135" s="385" t="b">
        <f t="shared" si="26"/>
        <v>1</v>
      </c>
      <c r="AC135" s="384" t="str">
        <f>IF($N135="","",IF($C$7="Northern Ireland",INDEX('Fixed inputs'!$H$18:$H$58,MATCH($N135,'Fixed inputs'!$C$18:$C$58,0)),INDEX('Fixed inputs'!$I$18:$I$58,MATCH($N135,'Fixed inputs'!$C$18:$C$58,0))))</f>
        <v/>
      </c>
      <c r="AD135" s="384" t="str">
        <f>IF($C135="","",INDEX('Fixed inputs'!$C$8:$E$10,MATCH($C135,'Fixed inputs'!$B$8:$B$10,0),MATCH(IF($C$7="Northern Ireland","GBP","EUR"),'Fixed inputs'!$C$7:$E$7,0)))</f>
        <v/>
      </c>
      <c r="AE135" s="386"/>
      <c r="AF135" s="386"/>
      <c r="AG135" s="386"/>
      <c r="AH135" s="386"/>
      <c r="AI135" s="386"/>
      <c r="AJ135" s="387">
        <f t="shared" si="27"/>
        <v>0</v>
      </c>
      <c r="AK135" s="386"/>
      <c r="AL135" s="387">
        <f t="shared" si="28"/>
        <v>0</v>
      </c>
      <c r="AM135" s="386"/>
      <c r="AN135" s="387">
        <f t="shared" si="29"/>
        <v>0</v>
      </c>
      <c r="AO135" s="386"/>
      <c r="AP135" s="387">
        <f t="shared" si="30"/>
        <v>0</v>
      </c>
      <c r="AQ135" s="386"/>
      <c r="AR135" s="387">
        <f t="shared" si="31"/>
        <v>0</v>
      </c>
      <c r="AS135" s="386"/>
      <c r="AT135" s="387">
        <f t="shared" si="32"/>
        <v>0</v>
      </c>
    </row>
    <row r="136" spans="2:46" ht="15.75">
      <c r="B136" s="435"/>
      <c r="C136" s="435"/>
      <c r="D136" s="436"/>
      <c r="E136" s="437"/>
      <c r="F136" s="437"/>
      <c r="G136" s="437"/>
      <c r="H136" s="437"/>
      <c r="I136" s="437"/>
      <c r="J136" s="437"/>
      <c r="K136" s="465">
        <f t="shared" si="17"/>
        <v>0</v>
      </c>
      <c r="L136" s="433"/>
      <c r="M136" s="433"/>
      <c r="N136" s="434"/>
      <c r="O136" s="383" t="str">
        <f t="shared" si="18"/>
        <v/>
      </c>
      <c r="P136" s="434"/>
      <c r="Q136" s="434"/>
      <c r="R136" s="434"/>
      <c r="S136" s="433"/>
      <c r="T136" s="434"/>
      <c r="U136" s="384" t="str">
        <f t="shared" si="20"/>
        <v/>
      </c>
      <c r="V136" s="384" t="str">
        <f t="shared" si="21"/>
        <v/>
      </c>
      <c r="W136" s="384" t="str">
        <f t="shared" si="22"/>
        <v/>
      </c>
      <c r="X136" s="384" t="str">
        <f t="shared" si="23"/>
        <v/>
      </c>
      <c r="Y136" s="384" t="str">
        <f t="shared" si="24"/>
        <v/>
      </c>
      <c r="Z136" s="384" t="str">
        <f t="shared" si="25"/>
        <v/>
      </c>
      <c r="AA136" s="384">
        <f t="shared" si="19"/>
        <v>0</v>
      </c>
      <c r="AB136" s="385" t="b">
        <f t="shared" si="26"/>
        <v>1</v>
      </c>
      <c r="AC136" s="384" t="str">
        <f>IF($N136="","",IF($C$7="Northern Ireland",INDEX('Fixed inputs'!$H$18:$H$58,MATCH($N136,'Fixed inputs'!$C$18:$C$58,0)),INDEX('Fixed inputs'!$I$18:$I$58,MATCH($N136,'Fixed inputs'!$C$18:$C$58,0))))</f>
        <v/>
      </c>
      <c r="AD136" s="384" t="str">
        <f>IF($C136="","",INDEX('Fixed inputs'!$C$8:$E$10,MATCH($C136,'Fixed inputs'!$B$8:$B$10,0),MATCH(IF($C$7="Northern Ireland","GBP","EUR"),'Fixed inputs'!$C$7:$E$7,0)))</f>
        <v/>
      </c>
      <c r="AE136" s="386"/>
      <c r="AF136" s="386"/>
      <c r="AG136" s="386"/>
      <c r="AH136" s="386"/>
      <c r="AI136" s="386"/>
      <c r="AJ136" s="387">
        <f t="shared" si="27"/>
        <v>0</v>
      </c>
      <c r="AK136" s="386"/>
      <c r="AL136" s="387">
        <f t="shared" si="28"/>
        <v>0</v>
      </c>
      <c r="AM136" s="386"/>
      <c r="AN136" s="387">
        <f t="shared" si="29"/>
        <v>0</v>
      </c>
      <c r="AO136" s="386"/>
      <c r="AP136" s="387">
        <f t="shared" si="30"/>
        <v>0</v>
      </c>
      <c r="AQ136" s="386"/>
      <c r="AR136" s="387">
        <f t="shared" si="31"/>
        <v>0</v>
      </c>
      <c r="AS136" s="386"/>
      <c r="AT136" s="387">
        <f t="shared" si="32"/>
        <v>0</v>
      </c>
    </row>
    <row r="137" spans="2:46" ht="15.75">
      <c r="B137" s="435"/>
      <c r="C137" s="435"/>
      <c r="D137" s="436"/>
      <c r="E137" s="437"/>
      <c r="F137" s="437"/>
      <c r="G137" s="437"/>
      <c r="H137" s="437"/>
      <c r="I137" s="437"/>
      <c r="J137" s="437"/>
      <c r="K137" s="465">
        <f t="shared" si="17"/>
        <v>0</v>
      </c>
      <c r="L137" s="433"/>
      <c r="M137" s="433"/>
      <c r="N137" s="434"/>
      <c r="O137" s="383" t="str">
        <f t="shared" si="18"/>
        <v/>
      </c>
      <c r="P137" s="434"/>
      <c r="Q137" s="434"/>
      <c r="R137" s="434"/>
      <c r="S137" s="433"/>
      <c r="T137" s="434"/>
      <c r="U137" s="384" t="str">
        <f t="shared" si="20"/>
        <v/>
      </c>
      <c r="V137" s="384" t="str">
        <f t="shared" si="21"/>
        <v/>
      </c>
      <c r="W137" s="384" t="str">
        <f t="shared" si="22"/>
        <v/>
      </c>
      <c r="X137" s="384" t="str">
        <f t="shared" si="23"/>
        <v/>
      </c>
      <c r="Y137" s="384" t="str">
        <f t="shared" si="24"/>
        <v/>
      </c>
      <c r="Z137" s="384" t="str">
        <f t="shared" si="25"/>
        <v/>
      </c>
      <c r="AA137" s="384">
        <f t="shared" si="19"/>
        <v>0</v>
      </c>
      <c r="AB137" s="385" t="b">
        <f t="shared" si="26"/>
        <v>1</v>
      </c>
      <c r="AC137" s="384" t="str">
        <f>IF($N137="","",IF($C$7="Northern Ireland",INDEX('Fixed inputs'!$H$18:$H$58,MATCH($N137,'Fixed inputs'!$C$18:$C$58,0)),INDEX('Fixed inputs'!$I$18:$I$58,MATCH($N137,'Fixed inputs'!$C$18:$C$58,0))))</f>
        <v/>
      </c>
      <c r="AD137" s="384" t="str">
        <f>IF($C137="","",INDEX('Fixed inputs'!$C$8:$E$10,MATCH($C137,'Fixed inputs'!$B$8:$B$10,0),MATCH(IF($C$7="Northern Ireland","GBP","EUR"),'Fixed inputs'!$C$7:$E$7,0)))</f>
        <v/>
      </c>
      <c r="AE137" s="386"/>
      <c r="AF137" s="386"/>
      <c r="AG137" s="386"/>
      <c r="AH137" s="386"/>
      <c r="AI137" s="386"/>
      <c r="AJ137" s="387">
        <f t="shared" si="27"/>
        <v>0</v>
      </c>
      <c r="AK137" s="386"/>
      <c r="AL137" s="387">
        <f t="shared" si="28"/>
        <v>0</v>
      </c>
      <c r="AM137" s="386"/>
      <c r="AN137" s="387">
        <f t="shared" si="29"/>
        <v>0</v>
      </c>
      <c r="AO137" s="386"/>
      <c r="AP137" s="387">
        <f t="shared" si="30"/>
        <v>0</v>
      </c>
      <c r="AQ137" s="386"/>
      <c r="AR137" s="387">
        <f t="shared" si="31"/>
        <v>0</v>
      </c>
      <c r="AS137" s="386"/>
      <c r="AT137" s="387">
        <f t="shared" si="32"/>
        <v>0</v>
      </c>
    </row>
    <row r="138" spans="2:46" ht="15.75">
      <c r="B138" s="435"/>
      <c r="C138" s="435"/>
      <c r="D138" s="436"/>
      <c r="E138" s="437"/>
      <c r="F138" s="437"/>
      <c r="G138" s="437"/>
      <c r="H138" s="437"/>
      <c r="I138" s="437"/>
      <c r="J138" s="437"/>
      <c r="K138" s="465">
        <f t="shared" si="17"/>
        <v>0</v>
      </c>
      <c r="L138" s="433"/>
      <c r="M138" s="433"/>
      <c r="N138" s="434"/>
      <c r="O138" s="383" t="str">
        <f t="shared" si="18"/>
        <v/>
      </c>
      <c r="P138" s="434"/>
      <c r="Q138" s="434"/>
      <c r="R138" s="434"/>
      <c r="S138" s="433"/>
      <c r="T138" s="434"/>
      <c r="U138" s="384" t="str">
        <f t="shared" si="20"/>
        <v/>
      </c>
      <c r="V138" s="384" t="str">
        <f t="shared" si="21"/>
        <v/>
      </c>
      <c r="W138" s="384" t="str">
        <f t="shared" si="22"/>
        <v/>
      </c>
      <c r="X138" s="384" t="str">
        <f t="shared" si="23"/>
        <v/>
      </c>
      <c r="Y138" s="384" t="str">
        <f t="shared" si="24"/>
        <v/>
      </c>
      <c r="Z138" s="384" t="str">
        <f t="shared" si="25"/>
        <v/>
      </c>
      <c r="AA138" s="384">
        <f t="shared" si="19"/>
        <v>0</v>
      </c>
      <c r="AB138" s="385" t="b">
        <f t="shared" si="26"/>
        <v>1</v>
      </c>
      <c r="AC138" s="384" t="str">
        <f>IF($N138="","",IF($C$7="Northern Ireland",INDEX('Fixed inputs'!$H$18:$H$58,MATCH($N138,'Fixed inputs'!$C$18:$C$58,0)),INDEX('Fixed inputs'!$I$18:$I$58,MATCH($N138,'Fixed inputs'!$C$18:$C$58,0))))</f>
        <v/>
      </c>
      <c r="AD138" s="384" t="str">
        <f>IF($C138="","",INDEX('Fixed inputs'!$C$8:$E$10,MATCH($C138,'Fixed inputs'!$B$8:$B$10,0),MATCH(IF($C$7="Northern Ireland","GBP","EUR"),'Fixed inputs'!$C$7:$E$7,0)))</f>
        <v/>
      </c>
      <c r="AE138" s="386"/>
      <c r="AF138" s="386"/>
      <c r="AG138" s="386"/>
      <c r="AH138" s="386"/>
      <c r="AI138" s="386"/>
      <c r="AJ138" s="387">
        <f t="shared" si="27"/>
        <v>0</v>
      </c>
      <c r="AK138" s="386"/>
      <c r="AL138" s="387">
        <f t="shared" si="28"/>
        <v>0</v>
      </c>
      <c r="AM138" s="386"/>
      <c r="AN138" s="387">
        <f t="shared" si="29"/>
        <v>0</v>
      </c>
      <c r="AO138" s="386"/>
      <c r="AP138" s="387">
        <f t="shared" si="30"/>
        <v>0</v>
      </c>
      <c r="AQ138" s="386"/>
      <c r="AR138" s="387">
        <f t="shared" si="31"/>
        <v>0</v>
      </c>
      <c r="AS138" s="386"/>
      <c r="AT138" s="387">
        <f t="shared" si="32"/>
        <v>0</v>
      </c>
    </row>
    <row r="139" spans="2:46" ht="15.75">
      <c r="B139" s="435"/>
      <c r="C139" s="435"/>
      <c r="D139" s="436"/>
      <c r="E139" s="437"/>
      <c r="F139" s="437"/>
      <c r="G139" s="437"/>
      <c r="H139" s="437"/>
      <c r="I139" s="437"/>
      <c r="J139" s="437"/>
      <c r="K139" s="465">
        <f t="shared" si="17"/>
        <v>0</v>
      </c>
      <c r="L139" s="433"/>
      <c r="M139" s="433"/>
      <c r="N139" s="434"/>
      <c r="O139" s="383" t="str">
        <f t="shared" si="18"/>
        <v/>
      </c>
      <c r="P139" s="434"/>
      <c r="Q139" s="434"/>
      <c r="R139" s="434"/>
      <c r="S139" s="433"/>
      <c r="T139" s="434"/>
      <c r="U139" s="384" t="str">
        <f t="shared" si="20"/>
        <v/>
      </c>
      <c r="V139" s="384" t="str">
        <f t="shared" si="21"/>
        <v/>
      </c>
      <c r="W139" s="384" t="str">
        <f t="shared" si="22"/>
        <v/>
      </c>
      <c r="X139" s="384" t="str">
        <f t="shared" si="23"/>
        <v/>
      </c>
      <c r="Y139" s="384" t="str">
        <f t="shared" si="24"/>
        <v/>
      </c>
      <c r="Z139" s="384" t="str">
        <f t="shared" si="25"/>
        <v/>
      </c>
      <c r="AA139" s="384">
        <f t="shared" si="19"/>
        <v>0</v>
      </c>
      <c r="AB139" s="385" t="b">
        <f t="shared" si="26"/>
        <v>1</v>
      </c>
      <c r="AC139" s="384" t="str">
        <f>IF($N139="","",IF($C$7="Northern Ireland",INDEX('Fixed inputs'!$H$18:$H$58,MATCH($N139,'Fixed inputs'!$C$18:$C$58,0)),INDEX('Fixed inputs'!$I$18:$I$58,MATCH($N139,'Fixed inputs'!$C$18:$C$58,0))))</f>
        <v/>
      </c>
      <c r="AD139" s="384" t="str">
        <f>IF($C139="","",INDEX('Fixed inputs'!$C$8:$E$10,MATCH($C139,'Fixed inputs'!$B$8:$B$10,0),MATCH(IF($C$7="Northern Ireland","GBP","EUR"),'Fixed inputs'!$C$7:$E$7,0)))</f>
        <v/>
      </c>
      <c r="AE139" s="386"/>
      <c r="AF139" s="386"/>
      <c r="AG139" s="386"/>
      <c r="AH139" s="386"/>
      <c r="AI139" s="386"/>
      <c r="AJ139" s="387">
        <f t="shared" si="27"/>
        <v>0</v>
      </c>
      <c r="AK139" s="386"/>
      <c r="AL139" s="387">
        <f t="shared" si="28"/>
        <v>0</v>
      </c>
      <c r="AM139" s="386"/>
      <c r="AN139" s="387">
        <f t="shared" si="29"/>
        <v>0</v>
      </c>
      <c r="AO139" s="386"/>
      <c r="AP139" s="387">
        <f t="shared" si="30"/>
        <v>0</v>
      </c>
      <c r="AQ139" s="386"/>
      <c r="AR139" s="387">
        <f t="shared" si="31"/>
        <v>0</v>
      </c>
      <c r="AS139" s="386"/>
      <c r="AT139" s="387">
        <f t="shared" si="32"/>
        <v>0</v>
      </c>
    </row>
    <row r="140" spans="2:46" ht="15.75">
      <c r="B140" s="435"/>
      <c r="C140" s="435"/>
      <c r="D140" s="436"/>
      <c r="E140" s="437"/>
      <c r="F140" s="437"/>
      <c r="G140" s="437"/>
      <c r="H140" s="437"/>
      <c r="I140" s="437"/>
      <c r="J140" s="437"/>
      <c r="K140" s="465">
        <f t="shared" ref="K140:K203" si="33">SUM(E140:J140)</f>
        <v>0</v>
      </c>
      <c r="L140" s="433"/>
      <c r="M140" s="433"/>
      <c r="N140" s="434"/>
      <c r="O140" s="383" t="str">
        <f t="shared" ref="O140:O203" si="34">IF($N140="","",IF($N140&lt;2024,"Yes","No"))</f>
        <v/>
      </c>
      <c r="P140" s="434"/>
      <c r="Q140" s="434"/>
      <c r="R140" s="434"/>
      <c r="S140" s="433"/>
      <c r="T140" s="434"/>
      <c r="U140" s="384" t="str">
        <f t="shared" si="20"/>
        <v/>
      </c>
      <c r="V140" s="384" t="str">
        <f t="shared" si="21"/>
        <v/>
      </c>
      <c r="W140" s="384" t="str">
        <f t="shared" si="22"/>
        <v/>
      </c>
      <c r="X140" s="384" t="str">
        <f t="shared" si="23"/>
        <v/>
      </c>
      <c r="Y140" s="384" t="str">
        <f t="shared" si="24"/>
        <v/>
      </c>
      <c r="Z140" s="384" t="str">
        <f t="shared" si="25"/>
        <v/>
      </c>
      <c r="AA140" s="384">
        <f t="shared" ref="AA140:AA203" si="35">SUM(U140:Z140)</f>
        <v>0</v>
      </c>
      <c r="AB140" s="385" t="b">
        <f t="shared" si="26"/>
        <v>1</v>
      </c>
      <c r="AC140" s="384" t="str">
        <f>IF($N140="","",IF($C$7="Northern Ireland",INDEX('Fixed inputs'!$H$18:$H$58,MATCH($N140,'Fixed inputs'!$C$18:$C$58,0)),INDEX('Fixed inputs'!$I$18:$I$58,MATCH($N140,'Fixed inputs'!$C$18:$C$58,0))))</f>
        <v/>
      </c>
      <c r="AD140" s="384" t="str">
        <f>IF($C140="","",INDEX('Fixed inputs'!$C$8:$E$10,MATCH($C140,'Fixed inputs'!$B$8:$B$10,0),MATCH(IF($C$7="Northern Ireland","GBP","EUR"),'Fixed inputs'!$C$7:$E$7,0)))</f>
        <v/>
      </c>
      <c r="AE140" s="386"/>
      <c r="AF140" s="386"/>
      <c r="AG140" s="386"/>
      <c r="AH140" s="386"/>
      <c r="AI140" s="386"/>
      <c r="AJ140" s="387">
        <f t="shared" si="27"/>
        <v>0</v>
      </c>
      <c r="AK140" s="386"/>
      <c r="AL140" s="387">
        <f t="shared" si="28"/>
        <v>0</v>
      </c>
      <c r="AM140" s="386"/>
      <c r="AN140" s="387">
        <f t="shared" si="29"/>
        <v>0</v>
      </c>
      <c r="AO140" s="386"/>
      <c r="AP140" s="387">
        <f t="shared" si="30"/>
        <v>0</v>
      </c>
      <c r="AQ140" s="386"/>
      <c r="AR140" s="387">
        <f t="shared" si="31"/>
        <v>0</v>
      </c>
      <c r="AS140" s="386"/>
      <c r="AT140" s="387">
        <f t="shared" si="32"/>
        <v>0</v>
      </c>
    </row>
    <row r="141" spans="2:46" ht="15.75">
      <c r="B141" s="435"/>
      <c r="C141" s="435"/>
      <c r="D141" s="436"/>
      <c r="E141" s="437"/>
      <c r="F141" s="437"/>
      <c r="G141" s="437"/>
      <c r="H141" s="437"/>
      <c r="I141" s="437"/>
      <c r="J141" s="437"/>
      <c r="K141" s="465">
        <f t="shared" si="33"/>
        <v>0</v>
      </c>
      <c r="L141" s="433"/>
      <c r="M141" s="433"/>
      <c r="N141" s="434"/>
      <c r="O141" s="383" t="str">
        <f t="shared" si="34"/>
        <v/>
      </c>
      <c r="P141" s="434"/>
      <c r="Q141" s="434"/>
      <c r="R141" s="434"/>
      <c r="S141" s="433"/>
      <c r="T141" s="434"/>
      <c r="U141" s="384" t="str">
        <f t="shared" ref="U141:U204" si="36">IF($B141="","",IFERROR(E141*$AC141*$AD141,0))</f>
        <v/>
      </c>
      <c r="V141" s="384" t="str">
        <f t="shared" ref="V141:V204" si="37">IF($B141="","",IFERROR(F141*$AC141*$AD141,0))</f>
        <v/>
      </c>
      <c r="W141" s="384" t="str">
        <f t="shared" ref="W141:W204" si="38">IF($B141="","",IFERROR(G141*$AC141*$AD141,0))</f>
        <v/>
      </c>
      <c r="X141" s="384" t="str">
        <f t="shared" ref="X141:X204" si="39">IF($B141="","",IFERROR(H141*$AC141*$AD141,0))</f>
        <v/>
      </c>
      <c r="Y141" s="384" t="str">
        <f t="shared" ref="Y141:Y204" si="40">IF($B141="","",IFERROR(I141*$AC141*$AD141,0))</f>
        <v/>
      </c>
      <c r="Z141" s="384" t="str">
        <f t="shared" ref="Z141:Z204" si="41">IF($B141="","",IFERROR(J141*$AC141*$AD141,0))</f>
        <v/>
      </c>
      <c r="AA141" s="384">
        <f t="shared" si="35"/>
        <v>0</v>
      </c>
      <c r="AB141" s="385" t="b">
        <f t="shared" ref="AB141:AB204" si="42">IF(COUNTA($B141:$J141)=0,TRUE,AND($B141&lt;&gt;"",$C141&lt;&gt;"",$D141&lt;&gt;"",$N141&lt;&gt;"",$L141&lt;&gt;"",$M141&lt;&gt;"",$Q141&lt;&gt;"",$R141&lt;&gt;"",$S141&lt;&gt;"",IF($O141="Yes",$P141&lt;&gt;"",TRUE)))</f>
        <v>1</v>
      </c>
      <c r="AC141" s="384" t="str">
        <f>IF($N141="","",IF($C$7="Northern Ireland",INDEX('Fixed inputs'!$H$18:$H$58,MATCH($N141,'Fixed inputs'!$C$18:$C$58,0)),INDEX('Fixed inputs'!$I$18:$I$58,MATCH($N141,'Fixed inputs'!$C$18:$C$58,0))))</f>
        <v/>
      </c>
      <c r="AD141" s="384" t="str">
        <f>IF($C141="","",INDEX('Fixed inputs'!$C$8:$E$10,MATCH($C141,'Fixed inputs'!$B$8:$B$10,0),MATCH(IF($C$7="Northern Ireland","GBP","EUR"),'Fixed inputs'!$C$7:$E$7,0)))</f>
        <v/>
      </c>
      <c r="AE141" s="386"/>
      <c r="AF141" s="386"/>
      <c r="AG141" s="386"/>
      <c r="AH141" s="386"/>
      <c r="AI141" s="386"/>
      <c r="AJ141" s="387">
        <f t="shared" ref="AJ141:AJ204" si="43">IF(AI141&lt;&gt;"",AI141,IF(AND($AE141="Yes",$AF141="Yes",$AG141="Yes",$AH141="Yes"),U141,0))</f>
        <v>0</v>
      </c>
      <c r="AK141" s="386"/>
      <c r="AL141" s="387">
        <f t="shared" ref="AL141:AL204" si="44">IF(AK141&lt;&gt;"",AK141,IF(AND($AE141="Yes",$AF141="Yes",$AG141="Yes",$AH141="Yes"),V141,0))</f>
        <v>0</v>
      </c>
      <c r="AM141" s="386"/>
      <c r="AN141" s="387">
        <f t="shared" ref="AN141:AN204" si="45">IF(AM141&lt;&gt;"",AM141,IF(AND($AE141="Yes",$AF141="Yes",$AG141="Yes",$AH141="Yes"),W141,0))</f>
        <v>0</v>
      </c>
      <c r="AO141" s="386"/>
      <c r="AP141" s="387">
        <f t="shared" ref="AP141:AP204" si="46">IF(AO141&lt;&gt;"",AO141,IF(AND($AE141="Yes",$AF141="Yes",$AG141="Yes",$AH141="Yes"),X141,0))</f>
        <v>0</v>
      </c>
      <c r="AQ141" s="386"/>
      <c r="AR141" s="387">
        <f t="shared" ref="AR141:AR204" si="47">IF(AQ141&lt;&gt;"",AQ141,IF(AND($AE141="Yes",$AF141="Yes",$AG141="Yes",$AH141="Yes"),Y141,0))</f>
        <v>0</v>
      </c>
      <c r="AS141" s="386"/>
      <c r="AT141" s="387">
        <f t="shared" ref="AT141:AT204" si="48">IF(AS141&lt;&gt;"",AS141,IF(AND($AE141="Yes",$AF141="Yes",$AG141="Yes",$AH141="Yes"),Z141,0))</f>
        <v>0</v>
      </c>
    </row>
    <row r="142" spans="2:46" ht="15.75">
      <c r="B142" s="435"/>
      <c r="C142" s="435"/>
      <c r="D142" s="436"/>
      <c r="E142" s="437"/>
      <c r="F142" s="437"/>
      <c r="G142" s="437"/>
      <c r="H142" s="437"/>
      <c r="I142" s="437"/>
      <c r="J142" s="437"/>
      <c r="K142" s="465">
        <f t="shared" si="33"/>
        <v>0</v>
      </c>
      <c r="L142" s="433"/>
      <c r="M142" s="433"/>
      <c r="N142" s="434"/>
      <c r="O142" s="383" t="str">
        <f t="shared" si="34"/>
        <v/>
      </c>
      <c r="P142" s="434"/>
      <c r="Q142" s="434"/>
      <c r="R142" s="434"/>
      <c r="S142" s="433"/>
      <c r="T142" s="434"/>
      <c r="U142" s="384" t="str">
        <f t="shared" si="36"/>
        <v/>
      </c>
      <c r="V142" s="384" t="str">
        <f t="shared" si="37"/>
        <v/>
      </c>
      <c r="W142" s="384" t="str">
        <f t="shared" si="38"/>
        <v/>
      </c>
      <c r="X142" s="384" t="str">
        <f t="shared" si="39"/>
        <v/>
      </c>
      <c r="Y142" s="384" t="str">
        <f t="shared" si="40"/>
        <v/>
      </c>
      <c r="Z142" s="384" t="str">
        <f t="shared" si="41"/>
        <v/>
      </c>
      <c r="AA142" s="384">
        <f t="shared" si="35"/>
        <v>0</v>
      </c>
      <c r="AB142" s="385" t="b">
        <f t="shared" si="42"/>
        <v>1</v>
      </c>
      <c r="AC142" s="384" t="str">
        <f>IF($N142="","",IF($C$7="Northern Ireland",INDEX('Fixed inputs'!$H$18:$H$58,MATCH($N142,'Fixed inputs'!$C$18:$C$58,0)),INDEX('Fixed inputs'!$I$18:$I$58,MATCH($N142,'Fixed inputs'!$C$18:$C$58,0))))</f>
        <v/>
      </c>
      <c r="AD142" s="384" t="str">
        <f>IF($C142="","",INDEX('Fixed inputs'!$C$8:$E$10,MATCH($C142,'Fixed inputs'!$B$8:$B$10,0),MATCH(IF($C$7="Northern Ireland","GBP","EUR"),'Fixed inputs'!$C$7:$E$7,0)))</f>
        <v/>
      </c>
      <c r="AE142" s="386"/>
      <c r="AF142" s="386"/>
      <c r="AG142" s="386"/>
      <c r="AH142" s="386"/>
      <c r="AI142" s="386"/>
      <c r="AJ142" s="387">
        <f t="shared" si="43"/>
        <v>0</v>
      </c>
      <c r="AK142" s="386"/>
      <c r="AL142" s="387">
        <f t="shared" si="44"/>
        <v>0</v>
      </c>
      <c r="AM142" s="386"/>
      <c r="AN142" s="387">
        <f t="shared" si="45"/>
        <v>0</v>
      </c>
      <c r="AO142" s="386"/>
      <c r="AP142" s="387">
        <f t="shared" si="46"/>
        <v>0</v>
      </c>
      <c r="AQ142" s="386"/>
      <c r="AR142" s="387">
        <f t="shared" si="47"/>
        <v>0</v>
      </c>
      <c r="AS142" s="386"/>
      <c r="AT142" s="387">
        <f t="shared" si="48"/>
        <v>0</v>
      </c>
    </row>
    <row r="143" spans="2:46" ht="15.75">
      <c r="B143" s="435"/>
      <c r="C143" s="435"/>
      <c r="D143" s="436"/>
      <c r="E143" s="437"/>
      <c r="F143" s="437"/>
      <c r="G143" s="437"/>
      <c r="H143" s="437"/>
      <c r="I143" s="437"/>
      <c r="J143" s="437"/>
      <c r="K143" s="465">
        <f t="shared" si="33"/>
        <v>0</v>
      </c>
      <c r="L143" s="433"/>
      <c r="M143" s="433"/>
      <c r="N143" s="434"/>
      <c r="O143" s="383" t="str">
        <f t="shared" si="34"/>
        <v/>
      </c>
      <c r="P143" s="434"/>
      <c r="Q143" s="434"/>
      <c r="R143" s="434"/>
      <c r="S143" s="433"/>
      <c r="T143" s="434"/>
      <c r="U143" s="384" t="str">
        <f t="shared" si="36"/>
        <v/>
      </c>
      <c r="V143" s="384" t="str">
        <f t="shared" si="37"/>
        <v/>
      </c>
      <c r="W143" s="384" t="str">
        <f t="shared" si="38"/>
        <v/>
      </c>
      <c r="X143" s="384" t="str">
        <f t="shared" si="39"/>
        <v/>
      </c>
      <c r="Y143" s="384" t="str">
        <f t="shared" si="40"/>
        <v/>
      </c>
      <c r="Z143" s="384" t="str">
        <f t="shared" si="41"/>
        <v/>
      </c>
      <c r="AA143" s="384">
        <f t="shared" si="35"/>
        <v>0</v>
      </c>
      <c r="AB143" s="385" t="b">
        <f t="shared" si="42"/>
        <v>1</v>
      </c>
      <c r="AC143" s="384" t="str">
        <f>IF($N143="","",IF($C$7="Northern Ireland",INDEX('Fixed inputs'!$H$18:$H$58,MATCH($N143,'Fixed inputs'!$C$18:$C$58,0)),INDEX('Fixed inputs'!$I$18:$I$58,MATCH($N143,'Fixed inputs'!$C$18:$C$58,0))))</f>
        <v/>
      </c>
      <c r="AD143" s="384" t="str">
        <f>IF($C143="","",INDEX('Fixed inputs'!$C$8:$E$10,MATCH($C143,'Fixed inputs'!$B$8:$B$10,0),MATCH(IF($C$7="Northern Ireland","GBP","EUR"),'Fixed inputs'!$C$7:$E$7,0)))</f>
        <v/>
      </c>
      <c r="AE143" s="386"/>
      <c r="AF143" s="386"/>
      <c r="AG143" s="386"/>
      <c r="AH143" s="386"/>
      <c r="AI143" s="386"/>
      <c r="AJ143" s="387">
        <f t="shared" si="43"/>
        <v>0</v>
      </c>
      <c r="AK143" s="386"/>
      <c r="AL143" s="387">
        <f t="shared" si="44"/>
        <v>0</v>
      </c>
      <c r="AM143" s="386"/>
      <c r="AN143" s="387">
        <f t="shared" si="45"/>
        <v>0</v>
      </c>
      <c r="AO143" s="386"/>
      <c r="AP143" s="387">
        <f t="shared" si="46"/>
        <v>0</v>
      </c>
      <c r="AQ143" s="386"/>
      <c r="AR143" s="387">
        <f t="shared" si="47"/>
        <v>0</v>
      </c>
      <c r="AS143" s="386"/>
      <c r="AT143" s="387">
        <f t="shared" si="48"/>
        <v>0</v>
      </c>
    </row>
    <row r="144" spans="2:46" ht="15.75">
      <c r="B144" s="435"/>
      <c r="C144" s="435"/>
      <c r="D144" s="436"/>
      <c r="E144" s="437"/>
      <c r="F144" s="437"/>
      <c r="G144" s="437"/>
      <c r="H144" s="437"/>
      <c r="I144" s="437"/>
      <c r="J144" s="437"/>
      <c r="K144" s="465">
        <f t="shared" si="33"/>
        <v>0</v>
      </c>
      <c r="L144" s="433"/>
      <c r="M144" s="433"/>
      <c r="N144" s="434"/>
      <c r="O144" s="383" t="str">
        <f t="shared" si="34"/>
        <v/>
      </c>
      <c r="P144" s="434"/>
      <c r="Q144" s="434"/>
      <c r="R144" s="434"/>
      <c r="S144" s="433"/>
      <c r="T144" s="434"/>
      <c r="U144" s="384" t="str">
        <f t="shared" si="36"/>
        <v/>
      </c>
      <c r="V144" s="384" t="str">
        <f t="shared" si="37"/>
        <v/>
      </c>
      <c r="W144" s="384" t="str">
        <f t="shared" si="38"/>
        <v/>
      </c>
      <c r="X144" s="384" t="str">
        <f t="shared" si="39"/>
        <v/>
      </c>
      <c r="Y144" s="384" t="str">
        <f t="shared" si="40"/>
        <v/>
      </c>
      <c r="Z144" s="384" t="str">
        <f t="shared" si="41"/>
        <v/>
      </c>
      <c r="AA144" s="384">
        <f t="shared" si="35"/>
        <v>0</v>
      </c>
      <c r="AB144" s="385" t="b">
        <f t="shared" si="42"/>
        <v>1</v>
      </c>
      <c r="AC144" s="384" t="str">
        <f>IF($N144="","",IF($C$7="Northern Ireland",INDEX('Fixed inputs'!$H$18:$H$58,MATCH($N144,'Fixed inputs'!$C$18:$C$58,0)),INDEX('Fixed inputs'!$I$18:$I$58,MATCH($N144,'Fixed inputs'!$C$18:$C$58,0))))</f>
        <v/>
      </c>
      <c r="AD144" s="384" t="str">
        <f>IF($C144="","",INDEX('Fixed inputs'!$C$8:$E$10,MATCH($C144,'Fixed inputs'!$B$8:$B$10,0),MATCH(IF($C$7="Northern Ireland","GBP","EUR"),'Fixed inputs'!$C$7:$E$7,0)))</f>
        <v/>
      </c>
      <c r="AE144" s="386"/>
      <c r="AF144" s="386"/>
      <c r="AG144" s="386"/>
      <c r="AH144" s="386"/>
      <c r="AI144" s="386"/>
      <c r="AJ144" s="387">
        <f t="shared" si="43"/>
        <v>0</v>
      </c>
      <c r="AK144" s="386"/>
      <c r="AL144" s="387">
        <f t="shared" si="44"/>
        <v>0</v>
      </c>
      <c r="AM144" s="386"/>
      <c r="AN144" s="387">
        <f t="shared" si="45"/>
        <v>0</v>
      </c>
      <c r="AO144" s="386"/>
      <c r="AP144" s="387">
        <f t="shared" si="46"/>
        <v>0</v>
      </c>
      <c r="AQ144" s="386"/>
      <c r="AR144" s="387">
        <f t="shared" si="47"/>
        <v>0</v>
      </c>
      <c r="AS144" s="386"/>
      <c r="AT144" s="387">
        <f t="shared" si="48"/>
        <v>0</v>
      </c>
    </row>
    <row r="145" spans="2:46" ht="15.75">
      <c r="B145" s="435"/>
      <c r="C145" s="435"/>
      <c r="D145" s="436"/>
      <c r="E145" s="437"/>
      <c r="F145" s="437"/>
      <c r="G145" s="437"/>
      <c r="H145" s="437"/>
      <c r="I145" s="437"/>
      <c r="J145" s="437"/>
      <c r="K145" s="465">
        <f t="shared" si="33"/>
        <v>0</v>
      </c>
      <c r="L145" s="433"/>
      <c r="M145" s="433"/>
      <c r="N145" s="434"/>
      <c r="O145" s="383" t="str">
        <f t="shared" si="34"/>
        <v/>
      </c>
      <c r="P145" s="434"/>
      <c r="Q145" s="434"/>
      <c r="R145" s="434"/>
      <c r="S145" s="433"/>
      <c r="T145" s="434"/>
      <c r="U145" s="384" t="str">
        <f t="shared" si="36"/>
        <v/>
      </c>
      <c r="V145" s="384" t="str">
        <f t="shared" si="37"/>
        <v/>
      </c>
      <c r="W145" s="384" t="str">
        <f t="shared" si="38"/>
        <v/>
      </c>
      <c r="X145" s="384" t="str">
        <f t="shared" si="39"/>
        <v/>
      </c>
      <c r="Y145" s="384" t="str">
        <f t="shared" si="40"/>
        <v/>
      </c>
      <c r="Z145" s="384" t="str">
        <f t="shared" si="41"/>
        <v/>
      </c>
      <c r="AA145" s="384">
        <f t="shared" si="35"/>
        <v>0</v>
      </c>
      <c r="AB145" s="385" t="b">
        <f t="shared" si="42"/>
        <v>1</v>
      </c>
      <c r="AC145" s="384" t="str">
        <f>IF($N145="","",IF($C$7="Northern Ireland",INDEX('Fixed inputs'!$H$18:$H$58,MATCH($N145,'Fixed inputs'!$C$18:$C$58,0)),INDEX('Fixed inputs'!$I$18:$I$58,MATCH($N145,'Fixed inputs'!$C$18:$C$58,0))))</f>
        <v/>
      </c>
      <c r="AD145" s="384" t="str">
        <f>IF($C145="","",INDEX('Fixed inputs'!$C$8:$E$10,MATCH($C145,'Fixed inputs'!$B$8:$B$10,0),MATCH(IF($C$7="Northern Ireland","GBP","EUR"),'Fixed inputs'!$C$7:$E$7,0)))</f>
        <v/>
      </c>
      <c r="AE145" s="386"/>
      <c r="AF145" s="386"/>
      <c r="AG145" s="386"/>
      <c r="AH145" s="386"/>
      <c r="AI145" s="386"/>
      <c r="AJ145" s="387">
        <f t="shared" si="43"/>
        <v>0</v>
      </c>
      <c r="AK145" s="386"/>
      <c r="AL145" s="387">
        <f t="shared" si="44"/>
        <v>0</v>
      </c>
      <c r="AM145" s="386"/>
      <c r="AN145" s="387">
        <f t="shared" si="45"/>
        <v>0</v>
      </c>
      <c r="AO145" s="386"/>
      <c r="AP145" s="387">
        <f t="shared" si="46"/>
        <v>0</v>
      </c>
      <c r="AQ145" s="386"/>
      <c r="AR145" s="387">
        <f t="shared" si="47"/>
        <v>0</v>
      </c>
      <c r="AS145" s="386"/>
      <c r="AT145" s="387">
        <f t="shared" si="48"/>
        <v>0</v>
      </c>
    </row>
    <row r="146" spans="2:46" ht="15.75">
      <c r="B146" s="435"/>
      <c r="C146" s="435"/>
      <c r="D146" s="436"/>
      <c r="E146" s="437"/>
      <c r="F146" s="437"/>
      <c r="G146" s="437"/>
      <c r="H146" s="437"/>
      <c r="I146" s="437"/>
      <c r="J146" s="437"/>
      <c r="K146" s="465">
        <f t="shared" si="33"/>
        <v>0</v>
      </c>
      <c r="L146" s="433"/>
      <c r="M146" s="433"/>
      <c r="N146" s="434"/>
      <c r="O146" s="383" t="str">
        <f t="shared" si="34"/>
        <v/>
      </c>
      <c r="P146" s="434"/>
      <c r="Q146" s="434"/>
      <c r="R146" s="434"/>
      <c r="S146" s="433"/>
      <c r="T146" s="434"/>
      <c r="U146" s="384" t="str">
        <f t="shared" si="36"/>
        <v/>
      </c>
      <c r="V146" s="384" t="str">
        <f t="shared" si="37"/>
        <v/>
      </c>
      <c r="W146" s="384" t="str">
        <f t="shared" si="38"/>
        <v/>
      </c>
      <c r="X146" s="384" t="str">
        <f t="shared" si="39"/>
        <v/>
      </c>
      <c r="Y146" s="384" t="str">
        <f t="shared" si="40"/>
        <v/>
      </c>
      <c r="Z146" s="384" t="str">
        <f t="shared" si="41"/>
        <v/>
      </c>
      <c r="AA146" s="384">
        <f t="shared" si="35"/>
        <v>0</v>
      </c>
      <c r="AB146" s="385" t="b">
        <f t="shared" si="42"/>
        <v>1</v>
      </c>
      <c r="AC146" s="384" t="str">
        <f>IF($N146="","",IF($C$7="Northern Ireland",INDEX('Fixed inputs'!$H$18:$H$58,MATCH($N146,'Fixed inputs'!$C$18:$C$58,0)),INDEX('Fixed inputs'!$I$18:$I$58,MATCH($N146,'Fixed inputs'!$C$18:$C$58,0))))</f>
        <v/>
      </c>
      <c r="AD146" s="384" t="str">
        <f>IF($C146="","",INDEX('Fixed inputs'!$C$8:$E$10,MATCH($C146,'Fixed inputs'!$B$8:$B$10,0),MATCH(IF($C$7="Northern Ireland","GBP","EUR"),'Fixed inputs'!$C$7:$E$7,0)))</f>
        <v/>
      </c>
      <c r="AE146" s="386"/>
      <c r="AF146" s="386"/>
      <c r="AG146" s="386"/>
      <c r="AH146" s="386"/>
      <c r="AI146" s="386"/>
      <c r="AJ146" s="387">
        <f t="shared" si="43"/>
        <v>0</v>
      </c>
      <c r="AK146" s="386"/>
      <c r="AL146" s="387">
        <f t="shared" si="44"/>
        <v>0</v>
      </c>
      <c r="AM146" s="386"/>
      <c r="AN146" s="387">
        <f t="shared" si="45"/>
        <v>0</v>
      </c>
      <c r="AO146" s="386"/>
      <c r="AP146" s="387">
        <f t="shared" si="46"/>
        <v>0</v>
      </c>
      <c r="AQ146" s="386"/>
      <c r="AR146" s="387">
        <f t="shared" si="47"/>
        <v>0</v>
      </c>
      <c r="AS146" s="386"/>
      <c r="AT146" s="387">
        <f t="shared" si="48"/>
        <v>0</v>
      </c>
    </row>
    <row r="147" spans="2:46" ht="15.75">
      <c r="B147" s="435"/>
      <c r="C147" s="435"/>
      <c r="D147" s="436"/>
      <c r="E147" s="437"/>
      <c r="F147" s="437"/>
      <c r="G147" s="437"/>
      <c r="H147" s="437"/>
      <c r="I147" s="437"/>
      <c r="J147" s="437"/>
      <c r="K147" s="465">
        <f t="shared" si="33"/>
        <v>0</v>
      </c>
      <c r="L147" s="433"/>
      <c r="M147" s="433"/>
      <c r="N147" s="434"/>
      <c r="O147" s="383" t="str">
        <f t="shared" si="34"/>
        <v/>
      </c>
      <c r="P147" s="434"/>
      <c r="Q147" s="434"/>
      <c r="R147" s="434"/>
      <c r="S147" s="433"/>
      <c r="T147" s="434"/>
      <c r="U147" s="384" t="str">
        <f t="shared" si="36"/>
        <v/>
      </c>
      <c r="V147" s="384" t="str">
        <f t="shared" si="37"/>
        <v/>
      </c>
      <c r="W147" s="384" t="str">
        <f t="shared" si="38"/>
        <v/>
      </c>
      <c r="X147" s="384" t="str">
        <f t="shared" si="39"/>
        <v/>
      </c>
      <c r="Y147" s="384" t="str">
        <f t="shared" si="40"/>
        <v/>
      </c>
      <c r="Z147" s="384" t="str">
        <f t="shared" si="41"/>
        <v/>
      </c>
      <c r="AA147" s="384">
        <f t="shared" si="35"/>
        <v>0</v>
      </c>
      <c r="AB147" s="385" t="b">
        <f t="shared" si="42"/>
        <v>1</v>
      </c>
      <c r="AC147" s="384" t="str">
        <f>IF($N147="","",IF($C$7="Northern Ireland",INDEX('Fixed inputs'!$H$18:$H$58,MATCH($N147,'Fixed inputs'!$C$18:$C$58,0)),INDEX('Fixed inputs'!$I$18:$I$58,MATCH($N147,'Fixed inputs'!$C$18:$C$58,0))))</f>
        <v/>
      </c>
      <c r="AD147" s="384" t="str">
        <f>IF($C147="","",INDEX('Fixed inputs'!$C$8:$E$10,MATCH($C147,'Fixed inputs'!$B$8:$B$10,0),MATCH(IF($C$7="Northern Ireland","GBP","EUR"),'Fixed inputs'!$C$7:$E$7,0)))</f>
        <v/>
      </c>
      <c r="AE147" s="386"/>
      <c r="AF147" s="386"/>
      <c r="AG147" s="386"/>
      <c r="AH147" s="386"/>
      <c r="AI147" s="386"/>
      <c r="AJ147" s="387">
        <f t="shared" si="43"/>
        <v>0</v>
      </c>
      <c r="AK147" s="386"/>
      <c r="AL147" s="387">
        <f t="shared" si="44"/>
        <v>0</v>
      </c>
      <c r="AM147" s="386"/>
      <c r="AN147" s="387">
        <f t="shared" si="45"/>
        <v>0</v>
      </c>
      <c r="AO147" s="386"/>
      <c r="AP147" s="387">
        <f t="shared" si="46"/>
        <v>0</v>
      </c>
      <c r="AQ147" s="386"/>
      <c r="AR147" s="387">
        <f t="shared" si="47"/>
        <v>0</v>
      </c>
      <c r="AS147" s="386"/>
      <c r="AT147" s="387">
        <f t="shared" si="48"/>
        <v>0</v>
      </c>
    </row>
    <row r="148" spans="2:46" ht="15.75">
      <c r="B148" s="435"/>
      <c r="C148" s="435"/>
      <c r="D148" s="436"/>
      <c r="E148" s="437"/>
      <c r="F148" s="437"/>
      <c r="G148" s="437"/>
      <c r="H148" s="437"/>
      <c r="I148" s="437"/>
      <c r="J148" s="437"/>
      <c r="K148" s="465">
        <f t="shared" si="33"/>
        <v>0</v>
      </c>
      <c r="L148" s="433"/>
      <c r="M148" s="433"/>
      <c r="N148" s="434"/>
      <c r="O148" s="383" t="str">
        <f t="shared" si="34"/>
        <v/>
      </c>
      <c r="P148" s="434"/>
      <c r="Q148" s="434"/>
      <c r="R148" s="434"/>
      <c r="S148" s="433"/>
      <c r="T148" s="434"/>
      <c r="U148" s="384" t="str">
        <f t="shared" si="36"/>
        <v/>
      </c>
      <c r="V148" s="384" t="str">
        <f t="shared" si="37"/>
        <v/>
      </c>
      <c r="W148" s="384" t="str">
        <f t="shared" si="38"/>
        <v/>
      </c>
      <c r="X148" s="384" t="str">
        <f t="shared" si="39"/>
        <v/>
      </c>
      <c r="Y148" s="384" t="str">
        <f t="shared" si="40"/>
        <v/>
      </c>
      <c r="Z148" s="384" t="str">
        <f t="shared" si="41"/>
        <v/>
      </c>
      <c r="AA148" s="384">
        <f t="shared" si="35"/>
        <v>0</v>
      </c>
      <c r="AB148" s="385" t="b">
        <f t="shared" si="42"/>
        <v>1</v>
      </c>
      <c r="AC148" s="384" t="str">
        <f>IF($N148="","",IF($C$7="Northern Ireland",INDEX('Fixed inputs'!$H$18:$H$58,MATCH($N148,'Fixed inputs'!$C$18:$C$58,0)),INDEX('Fixed inputs'!$I$18:$I$58,MATCH($N148,'Fixed inputs'!$C$18:$C$58,0))))</f>
        <v/>
      </c>
      <c r="AD148" s="384" t="str">
        <f>IF($C148="","",INDEX('Fixed inputs'!$C$8:$E$10,MATCH($C148,'Fixed inputs'!$B$8:$B$10,0),MATCH(IF($C$7="Northern Ireland","GBP","EUR"),'Fixed inputs'!$C$7:$E$7,0)))</f>
        <v/>
      </c>
      <c r="AE148" s="386"/>
      <c r="AF148" s="386"/>
      <c r="AG148" s="386"/>
      <c r="AH148" s="386"/>
      <c r="AI148" s="386"/>
      <c r="AJ148" s="387">
        <f t="shared" si="43"/>
        <v>0</v>
      </c>
      <c r="AK148" s="386"/>
      <c r="AL148" s="387">
        <f t="shared" si="44"/>
        <v>0</v>
      </c>
      <c r="AM148" s="386"/>
      <c r="AN148" s="387">
        <f t="shared" si="45"/>
        <v>0</v>
      </c>
      <c r="AO148" s="386"/>
      <c r="AP148" s="387">
        <f t="shared" si="46"/>
        <v>0</v>
      </c>
      <c r="AQ148" s="386"/>
      <c r="AR148" s="387">
        <f t="shared" si="47"/>
        <v>0</v>
      </c>
      <c r="AS148" s="386"/>
      <c r="AT148" s="387">
        <f t="shared" si="48"/>
        <v>0</v>
      </c>
    </row>
    <row r="149" spans="2:46" ht="15.75">
      <c r="B149" s="435"/>
      <c r="C149" s="435"/>
      <c r="D149" s="436"/>
      <c r="E149" s="437"/>
      <c r="F149" s="437"/>
      <c r="G149" s="437"/>
      <c r="H149" s="437"/>
      <c r="I149" s="437"/>
      <c r="J149" s="437"/>
      <c r="K149" s="465">
        <f t="shared" si="33"/>
        <v>0</v>
      </c>
      <c r="L149" s="433"/>
      <c r="M149" s="433"/>
      <c r="N149" s="434"/>
      <c r="O149" s="383" t="str">
        <f t="shared" si="34"/>
        <v/>
      </c>
      <c r="P149" s="434"/>
      <c r="Q149" s="434"/>
      <c r="R149" s="434"/>
      <c r="S149" s="433"/>
      <c r="T149" s="434"/>
      <c r="U149" s="384" t="str">
        <f t="shared" si="36"/>
        <v/>
      </c>
      <c r="V149" s="384" t="str">
        <f t="shared" si="37"/>
        <v/>
      </c>
      <c r="W149" s="384" t="str">
        <f t="shared" si="38"/>
        <v/>
      </c>
      <c r="X149" s="384" t="str">
        <f t="shared" si="39"/>
        <v/>
      </c>
      <c r="Y149" s="384" t="str">
        <f t="shared" si="40"/>
        <v/>
      </c>
      <c r="Z149" s="384" t="str">
        <f t="shared" si="41"/>
        <v/>
      </c>
      <c r="AA149" s="384">
        <f t="shared" si="35"/>
        <v>0</v>
      </c>
      <c r="AB149" s="385" t="b">
        <f t="shared" si="42"/>
        <v>1</v>
      </c>
      <c r="AC149" s="384" t="str">
        <f>IF($N149="","",IF($C$7="Northern Ireland",INDEX('Fixed inputs'!$H$18:$H$58,MATCH($N149,'Fixed inputs'!$C$18:$C$58,0)),INDEX('Fixed inputs'!$I$18:$I$58,MATCH($N149,'Fixed inputs'!$C$18:$C$58,0))))</f>
        <v/>
      </c>
      <c r="AD149" s="384" t="str">
        <f>IF($C149="","",INDEX('Fixed inputs'!$C$8:$E$10,MATCH($C149,'Fixed inputs'!$B$8:$B$10,0),MATCH(IF($C$7="Northern Ireland","GBP","EUR"),'Fixed inputs'!$C$7:$E$7,0)))</f>
        <v/>
      </c>
      <c r="AE149" s="386"/>
      <c r="AF149" s="386"/>
      <c r="AG149" s="386"/>
      <c r="AH149" s="386"/>
      <c r="AI149" s="386"/>
      <c r="AJ149" s="387">
        <f t="shared" si="43"/>
        <v>0</v>
      </c>
      <c r="AK149" s="386"/>
      <c r="AL149" s="387">
        <f t="shared" si="44"/>
        <v>0</v>
      </c>
      <c r="AM149" s="386"/>
      <c r="AN149" s="387">
        <f t="shared" si="45"/>
        <v>0</v>
      </c>
      <c r="AO149" s="386"/>
      <c r="AP149" s="387">
        <f t="shared" si="46"/>
        <v>0</v>
      </c>
      <c r="AQ149" s="386"/>
      <c r="AR149" s="387">
        <f t="shared" si="47"/>
        <v>0</v>
      </c>
      <c r="AS149" s="386"/>
      <c r="AT149" s="387">
        <f t="shared" si="48"/>
        <v>0</v>
      </c>
    </row>
    <row r="150" spans="2:46" ht="15.75">
      <c r="B150" s="435"/>
      <c r="C150" s="435"/>
      <c r="D150" s="436"/>
      <c r="E150" s="437"/>
      <c r="F150" s="437"/>
      <c r="G150" s="437"/>
      <c r="H150" s="437"/>
      <c r="I150" s="437"/>
      <c r="J150" s="437"/>
      <c r="K150" s="465">
        <f t="shared" si="33"/>
        <v>0</v>
      </c>
      <c r="L150" s="433"/>
      <c r="M150" s="433"/>
      <c r="N150" s="434"/>
      <c r="O150" s="383" t="str">
        <f t="shared" si="34"/>
        <v/>
      </c>
      <c r="P150" s="434"/>
      <c r="Q150" s="434"/>
      <c r="R150" s="434"/>
      <c r="S150" s="433"/>
      <c r="T150" s="434"/>
      <c r="U150" s="384" t="str">
        <f t="shared" si="36"/>
        <v/>
      </c>
      <c r="V150" s="384" t="str">
        <f t="shared" si="37"/>
        <v/>
      </c>
      <c r="W150" s="384" t="str">
        <f t="shared" si="38"/>
        <v/>
      </c>
      <c r="X150" s="384" t="str">
        <f t="shared" si="39"/>
        <v/>
      </c>
      <c r="Y150" s="384" t="str">
        <f t="shared" si="40"/>
        <v/>
      </c>
      <c r="Z150" s="384" t="str">
        <f t="shared" si="41"/>
        <v/>
      </c>
      <c r="AA150" s="384">
        <f t="shared" si="35"/>
        <v>0</v>
      </c>
      <c r="AB150" s="385" t="b">
        <f t="shared" si="42"/>
        <v>1</v>
      </c>
      <c r="AC150" s="384" t="str">
        <f>IF($N150="","",IF($C$7="Northern Ireland",INDEX('Fixed inputs'!$H$18:$H$58,MATCH($N150,'Fixed inputs'!$C$18:$C$58,0)),INDEX('Fixed inputs'!$I$18:$I$58,MATCH($N150,'Fixed inputs'!$C$18:$C$58,0))))</f>
        <v/>
      </c>
      <c r="AD150" s="384" t="str">
        <f>IF($C150="","",INDEX('Fixed inputs'!$C$8:$E$10,MATCH($C150,'Fixed inputs'!$B$8:$B$10,0),MATCH(IF($C$7="Northern Ireland","GBP","EUR"),'Fixed inputs'!$C$7:$E$7,0)))</f>
        <v/>
      </c>
      <c r="AE150" s="386"/>
      <c r="AF150" s="386"/>
      <c r="AG150" s="386"/>
      <c r="AH150" s="386"/>
      <c r="AI150" s="386"/>
      <c r="AJ150" s="387">
        <f t="shared" si="43"/>
        <v>0</v>
      </c>
      <c r="AK150" s="386"/>
      <c r="AL150" s="387">
        <f t="shared" si="44"/>
        <v>0</v>
      </c>
      <c r="AM150" s="386"/>
      <c r="AN150" s="387">
        <f t="shared" si="45"/>
        <v>0</v>
      </c>
      <c r="AO150" s="386"/>
      <c r="AP150" s="387">
        <f t="shared" si="46"/>
        <v>0</v>
      </c>
      <c r="AQ150" s="386"/>
      <c r="AR150" s="387">
        <f t="shared" si="47"/>
        <v>0</v>
      </c>
      <c r="AS150" s="386"/>
      <c r="AT150" s="387">
        <f t="shared" si="48"/>
        <v>0</v>
      </c>
    </row>
    <row r="151" spans="2:46" ht="15.75">
      <c r="B151" s="435"/>
      <c r="C151" s="435"/>
      <c r="D151" s="436"/>
      <c r="E151" s="437"/>
      <c r="F151" s="437"/>
      <c r="G151" s="437"/>
      <c r="H151" s="437"/>
      <c r="I151" s="437"/>
      <c r="J151" s="437"/>
      <c r="K151" s="465">
        <f t="shared" si="33"/>
        <v>0</v>
      </c>
      <c r="L151" s="433"/>
      <c r="M151" s="433"/>
      <c r="N151" s="434"/>
      <c r="O151" s="383" t="str">
        <f t="shared" si="34"/>
        <v/>
      </c>
      <c r="P151" s="434"/>
      <c r="Q151" s="434"/>
      <c r="R151" s="434"/>
      <c r="S151" s="433"/>
      <c r="T151" s="434"/>
      <c r="U151" s="384" t="str">
        <f t="shared" si="36"/>
        <v/>
      </c>
      <c r="V151" s="384" t="str">
        <f t="shared" si="37"/>
        <v/>
      </c>
      <c r="W151" s="384" t="str">
        <f t="shared" si="38"/>
        <v/>
      </c>
      <c r="X151" s="384" t="str">
        <f t="shared" si="39"/>
        <v/>
      </c>
      <c r="Y151" s="384" t="str">
        <f t="shared" si="40"/>
        <v/>
      </c>
      <c r="Z151" s="384" t="str">
        <f t="shared" si="41"/>
        <v/>
      </c>
      <c r="AA151" s="384">
        <f t="shared" si="35"/>
        <v>0</v>
      </c>
      <c r="AB151" s="385" t="b">
        <f t="shared" si="42"/>
        <v>1</v>
      </c>
      <c r="AC151" s="384" t="str">
        <f>IF($N151="","",IF($C$7="Northern Ireland",INDEX('Fixed inputs'!$H$18:$H$58,MATCH($N151,'Fixed inputs'!$C$18:$C$58,0)),INDEX('Fixed inputs'!$I$18:$I$58,MATCH($N151,'Fixed inputs'!$C$18:$C$58,0))))</f>
        <v/>
      </c>
      <c r="AD151" s="384" t="str">
        <f>IF($C151="","",INDEX('Fixed inputs'!$C$8:$E$10,MATCH($C151,'Fixed inputs'!$B$8:$B$10,0),MATCH(IF($C$7="Northern Ireland","GBP","EUR"),'Fixed inputs'!$C$7:$E$7,0)))</f>
        <v/>
      </c>
      <c r="AE151" s="386"/>
      <c r="AF151" s="386"/>
      <c r="AG151" s="386"/>
      <c r="AH151" s="386"/>
      <c r="AI151" s="386"/>
      <c r="AJ151" s="387">
        <f t="shared" si="43"/>
        <v>0</v>
      </c>
      <c r="AK151" s="386"/>
      <c r="AL151" s="387">
        <f t="shared" si="44"/>
        <v>0</v>
      </c>
      <c r="AM151" s="386"/>
      <c r="AN151" s="387">
        <f t="shared" si="45"/>
        <v>0</v>
      </c>
      <c r="AO151" s="386"/>
      <c r="AP151" s="387">
        <f t="shared" si="46"/>
        <v>0</v>
      </c>
      <c r="AQ151" s="386"/>
      <c r="AR151" s="387">
        <f t="shared" si="47"/>
        <v>0</v>
      </c>
      <c r="AS151" s="386"/>
      <c r="AT151" s="387">
        <f t="shared" si="48"/>
        <v>0</v>
      </c>
    </row>
    <row r="152" spans="2:46" ht="15.75">
      <c r="B152" s="435"/>
      <c r="C152" s="435"/>
      <c r="D152" s="436"/>
      <c r="E152" s="437"/>
      <c r="F152" s="437"/>
      <c r="G152" s="437"/>
      <c r="H152" s="437"/>
      <c r="I152" s="437"/>
      <c r="J152" s="437"/>
      <c r="K152" s="465">
        <f t="shared" si="33"/>
        <v>0</v>
      </c>
      <c r="L152" s="433"/>
      <c r="M152" s="433"/>
      <c r="N152" s="434"/>
      <c r="O152" s="383" t="str">
        <f t="shared" si="34"/>
        <v/>
      </c>
      <c r="P152" s="434"/>
      <c r="Q152" s="434"/>
      <c r="R152" s="434"/>
      <c r="S152" s="433"/>
      <c r="T152" s="434"/>
      <c r="U152" s="384" t="str">
        <f t="shared" si="36"/>
        <v/>
      </c>
      <c r="V152" s="384" t="str">
        <f t="shared" si="37"/>
        <v/>
      </c>
      <c r="W152" s="384" t="str">
        <f t="shared" si="38"/>
        <v/>
      </c>
      <c r="X152" s="384" t="str">
        <f t="shared" si="39"/>
        <v/>
      </c>
      <c r="Y152" s="384" t="str">
        <f t="shared" si="40"/>
        <v/>
      </c>
      <c r="Z152" s="384" t="str">
        <f t="shared" si="41"/>
        <v/>
      </c>
      <c r="AA152" s="384">
        <f t="shared" si="35"/>
        <v>0</v>
      </c>
      <c r="AB152" s="385" t="b">
        <f t="shared" si="42"/>
        <v>1</v>
      </c>
      <c r="AC152" s="384" t="str">
        <f>IF($N152="","",IF($C$7="Northern Ireland",INDEX('Fixed inputs'!$H$18:$H$58,MATCH($N152,'Fixed inputs'!$C$18:$C$58,0)),INDEX('Fixed inputs'!$I$18:$I$58,MATCH($N152,'Fixed inputs'!$C$18:$C$58,0))))</f>
        <v/>
      </c>
      <c r="AD152" s="384" t="str">
        <f>IF($C152="","",INDEX('Fixed inputs'!$C$8:$E$10,MATCH($C152,'Fixed inputs'!$B$8:$B$10,0),MATCH(IF($C$7="Northern Ireland","GBP","EUR"),'Fixed inputs'!$C$7:$E$7,0)))</f>
        <v/>
      </c>
      <c r="AE152" s="386"/>
      <c r="AF152" s="386"/>
      <c r="AG152" s="386"/>
      <c r="AH152" s="386"/>
      <c r="AI152" s="386"/>
      <c r="AJ152" s="387">
        <f t="shared" si="43"/>
        <v>0</v>
      </c>
      <c r="AK152" s="386"/>
      <c r="AL152" s="387">
        <f t="shared" si="44"/>
        <v>0</v>
      </c>
      <c r="AM152" s="386"/>
      <c r="AN152" s="387">
        <f t="shared" si="45"/>
        <v>0</v>
      </c>
      <c r="AO152" s="386"/>
      <c r="AP152" s="387">
        <f t="shared" si="46"/>
        <v>0</v>
      </c>
      <c r="AQ152" s="386"/>
      <c r="AR152" s="387">
        <f t="shared" si="47"/>
        <v>0</v>
      </c>
      <c r="AS152" s="386"/>
      <c r="AT152" s="387">
        <f t="shared" si="48"/>
        <v>0</v>
      </c>
    </row>
    <row r="153" spans="2:46" ht="15.75">
      <c r="B153" s="435"/>
      <c r="C153" s="435"/>
      <c r="D153" s="436"/>
      <c r="E153" s="437"/>
      <c r="F153" s="437"/>
      <c r="G153" s="437"/>
      <c r="H153" s="437"/>
      <c r="I153" s="437"/>
      <c r="J153" s="437"/>
      <c r="K153" s="465">
        <f t="shared" si="33"/>
        <v>0</v>
      </c>
      <c r="L153" s="433"/>
      <c r="M153" s="433"/>
      <c r="N153" s="434"/>
      <c r="O153" s="383" t="str">
        <f t="shared" si="34"/>
        <v/>
      </c>
      <c r="P153" s="434"/>
      <c r="Q153" s="434"/>
      <c r="R153" s="434"/>
      <c r="S153" s="433"/>
      <c r="T153" s="434"/>
      <c r="U153" s="384" t="str">
        <f t="shared" si="36"/>
        <v/>
      </c>
      <c r="V153" s="384" t="str">
        <f t="shared" si="37"/>
        <v/>
      </c>
      <c r="W153" s="384" t="str">
        <f t="shared" si="38"/>
        <v/>
      </c>
      <c r="X153" s="384" t="str">
        <f t="shared" si="39"/>
        <v/>
      </c>
      <c r="Y153" s="384" t="str">
        <f t="shared" si="40"/>
        <v/>
      </c>
      <c r="Z153" s="384" t="str">
        <f t="shared" si="41"/>
        <v/>
      </c>
      <c r="AA153" s="384">
        <f t="shared" si="35"/>
        <v>0</v>
      </c>
      <c r="AB153" s="385" t="b">
        <f t="shared" si="42"/>
        <v>1</v>
      </c>
      <c r="AC153" s="384" t="str">
        <f>IF($N153="","",IF($C$7="Northern Ireland",INDEX('Fixed inputs'!$H$18:$H$58,MATCH($N153,'Fixed inputs'!$C$18:$C$58,0)),INDEX('Fixed inputs'!$I$18:$I$58,MATCH($N153,'Fixed inputs'!$C$18:$C$58,0))))</f>
        <v/>
      </c>
      <c r="AD153" s="384" t="str">
        <f>IF($C153="","",INDEX('Fixed inputs'!$C$8:$E$10,MATCH($C153,'Fixed inputs'!$B$8:$B$10,0),MATCH(IF($C$7="Northern Ireland","GBP","EUR"),'Fixed inputs'!$C$7:$E$7,0)))</f>
        <v/>
      </c>
      <c r="AE153" s="386"/>
      <c r="AF153" s="386"/>
      <c r="AG153" s="386"/>
      <c r="AH153" s="386"/>
      <c r="AI153" s="386"/>
      <c r="AJ153" s="387">
        <f t="shared" si="43"/>
        <v>0</v>
      </c>
      <c r="AK153" s="386"/>
      <c r="AL153" s="387">
        <f t="shared" si="44"/>
        <v>0</v>
      </c>
      <c r="AM153" s="386"/>
      <c r="AN153" s="387">
        <f t="shared" si="45"/>
        <v>0</v>
      </c>
      <c r="AO153" s="386"/>
      <c r="AP153" s="387">
        <f t="shared" si="46"/>
        <v>0</v>
      </c>
      <c r="AQ153" s="386"/>
      <c r="AR153" s="387">
        <f t="shared" si="47"/>
        <v>0</v>
      </c>
      <c r="AS153" s="386"/>
      <c r="AT153" s="387">
        <f t="shared" si="48"/>
        <v>0</v>
      </c>
    </row>
    <row r="154" spans="2:46" ht="15.75">
      <c r="B154" s="435"/>
      <c r="C154" s="435"/>
      <c r="D154" s="436"/>
      <c r="E154" s="437"/>
      <c r="F154" s="437"/>
      <c r="G154" s="437"/>
      <c r="H154" s="437"/>
      <c r="I154" s="437"/>
      <c r="J154" s="437"/>
      <c r="K154" s="465">
        <f t="shared" si="33"/>
        <v>0</v>
      </c>
      <c r="L154" s="433"/>
      <c r="M154" s="433"/>
      <c r="N154" s="434"/>
      <c r="O154" s="383" t="str">
        <f t="shared" si="34"/>
        <v/>
      </c>
      <c r="P154" s="434"/>
      <c r="Q154" s="434"/>
      <c r="R154" s="434"/>
      <c r="S154" s="433"/>
      <c r="T154" s="434"/>
      <c r="U154" s="384" t="str">
        <f t="shared" si="36"/>
        <v/>
      </c>
      <c r="V154" s="384" t="str">
        <f t="shared" si="37"/>
        <v/>
      </c>
      <c r="W154" s="384" t="str">
        <f t="shared" si="38"/>
        <v/>
      </c>
      <c r="X154" s="384" t="str">
        <f t="shared" si="39"/>
        <v/>
      </c>
      <c r="Y154" s="384" t="str">
        <f t="shared" si="40"/>
        <v/>
      </c>
      <c r="Z154" s="384" t="str">
        <f t="shared" si="41"/>
        <v/>
      </c>
      <c r="AA154" s="384">
        <f t="shared" si="35"/>
        <v>0</v>
      </c>
      <c r="AB154" s="385" t="b">
        <f t="shared" si="42"/>
        <v>1</v>
      </c>
      <c r="AC154" s="384" t="str">
        <f>IF($N154="","",IF($C$7="Northern Ireland",INDEX('Fixed inputs'!$H$18:$H$58,MATCH($N154,'Fixed inputs'!$C$18:$C$58,0)),INDEX('Fixed inputs'!$I$18:$I$58,MATCH($N154,'Fixed inputs'!$C$18:$C$58,0))))</f>
        <v/>
      </c>
      <c r="AD154" s="384" t="str">
        <f>IF($C154="","",INDEX('Fixed inputs'!$C$8:$E$10,MATCH($C154,'Fixed inputs'!$B$8:$B$10,0),MATCH(IF($C$7="Northern Ireland","GBP","EUR"),'Fixed inputs'!$C$7:$E$7,0)))</f>
        <v/>
      </c>
      <c r="AE154" s="386"/>
      <c r="AF154" s="386"/>
      <c r="AG154" s="386"/>
      <c r="AH154" s="386"/>
      <c r="AI154" s="386"/>
      <c r="AJ154" s="387">
        <f t="shared" si="43"/>
        <v>0</v>
      </c>
      <c r="AK154" s="386"/>
      <c r="AL154" s="387">
        <f t="shared" si="44"/>
        <v>0</v>
      </c>
      <c r="AM154" s="386"/>
      <c r="AN154" s="387">
        <f t="shared" si="45"/>
        <v>0</v>
      </c>
      <c r="AO154" s="386"/>
      <c r="AP154" s="387">
        <f t="shared" si="46"/>
        <v>0</v>
      </c>
      <c r="AQ154" s="386"/>
      <c r="AR154" s="387">
        <f t="shared" si="47"/>
        <v>0</v>
      </c>
      <c r="AS154" s="386"/>
      <c r="AT154" s="387">
        <f t="shared" si="48"/>
        <v>0</v>
      </c>
    </row>
    <row r="155" spans="2:46" ht="15.75">
      <c r="B155" s="435"/>
      <c r="C155" s="435"/>
      <c r="D155" s="436"/>
      <c r="E155" s="437"/>
      <c r="F155" s="437"/>
      <c r="G155" s="437"/>
      <c r="H155" s="437"/>
      <c r="I155" s="437"/>
      <c r="J155" s="437"/>
      <c r="K155" s="465">
        <f t="shared" si="33"/>
        <v>0</v>
      </c>
      <c r="L155" s="433"/>
      <c r="M155" s="433"/>
      <c r="N155" s="434"/>
      <c r="O155" s="383" t="str">
        <f t="shared" si="34"/>
        <v/>
      </c>
      <c r="P155" s="434"/>
      <c r="Q155" s="434"/>
      <c r="R155" s="434"/>
      <c r="S155" s="433"/>
      <c r="T155" s="434"/>
      <c r="U155" s="384" t="str">
        <f t="shared" si="36"/>
        <v/>
      </c>
      <c r="V155" s="384" t="str">
        <f t="shared" si="37"/>
        <v/>
      </c>
      <c r="W155" s="384" t="str">
        <f t="shared" si="38"/>
        <v/>
      </c>
      <c r="X155" s="384" t="str">
        <f t="shared" si="39"/>
        <v/>
      </c>
      <c r="Y155" s="384" t="str">
        <f t="shared" si="40"/>
        <v/>
      </c>
      <c r="Z155" s="384" t="str">
        <f t="shared" si="41"/>
        <v/>
      </c>
      <c r="AA155" s="384">
        <f t="shared" si="35"/>
        <v>0</v>
      </c>
      <c r="AB155" s="385" t="b">
        <f t="shared" si="42"/>
        <v>1</v>
      </c>
      <c r="AC155" s="384" t="str">
        <f>IF($N155="","",IF($C$7="Northern Ireland",INDEX('Fixed inputs'!$H$18:$H$58,MATCH($N155,'Fixed inputs'!$C$18:$C$58,0)),INDEX('Fixed inputs'!$I$18:$I$58,MATCH($N155,'Fixed inputs'!$C$18:$C$58,0))))</f>
        <v/>
      </c>
      <c r="AD155" s="384" t="str">
        <f>IF($C155="","",INDEX('Fixed inputs'!$C$8:$E$10,MATCH($C155,'Fixed inputs'!$B$8:$B$10,0),MATCH(IF($C$7="Northern Ireland","GBP","EUR"),'Fixed inputs'!$C$7:$E$7,0)))</f>
        <v/>
      </c>
      <c r="AE155" s="386"/>
      <c r="AF155" s="386"/>
      <c r="AG155" s="386"/>
      <c r="AH155" s="386"/>
      <c r="AI155" s="386"/>
      <c r="AJ155" s="387">
        <f t="shared" si="43"/>
        <v>0</v>
      </c>
      <c r="AK155" s="386"/>
      <c r="AL155" s="387">
        <f t="shared" si="44"/>
        <v>0</v>
      </c>
      <c r="AM155" s="386"/>
      <c r="AN155" s="387">
        <f t="shared" si="45"/>
        <v>0</v>
      </c>
      <c r="AO155" s="386"/>
      <c r="AP155" s="387">
        <f t="shared" si="46"/>
        <v>0</v>
      </c>
      <c r="AQ155" s="386"/>
      <c r="AR155" s="387">
        <f t="shared" si="47"/>
        <v>0</v>
      </c>
      <c r="AS155" s="386"/>
      <c r="AT155" s="387">
        <f t="shared" si="48"/>
        <v>0</v>
      </c>
    </row>
    <row r="156" spans="2:46" ht="15.75">
      <c r="B156" s="435"/>
      <c r="C156" s="435"/>
      <c r="D156" s="436"/>
      <c r="E156" s="437"/>
      <c r="F156" s="437"/>
      <c r="G156" s="437"/>
      <c r="H156" s="437"/>
      <c r="I156" s="437"/>
      <c r="J156" s="437"/>
      <c r="K156" s="465">
        <f t="shared" si="33"/>
        <v>0</v>
      </c>
      <c r="L156" s="433"/>
      <c r="M156" s="433"/>
      <c r="N156" s="434"/>
      <c r="O156" s="383" t="str">
        <f t="shared" si="34"/>
        <v/>
      </c>
      <c r="P156" s="434"/>
      <c r="Q156" s="434"/>
      <c r="R156" s="434"/>
      <c r="S156" s="433"/>
      <c r="T156" s="434"/>
      <c r="U156" s="384" t="str">
        <f t="shared" si="36"/>
        <v/>
      </c>
      <c r="V156" s="384" t="str">
        <f t="shared" si="37"/>
        <v/>
      </c>
      <c r="W156" s="384" t="str">
        <f t="shared" si="38"/>
        <v/>
      </c>
      <c r="X156" s="384" t="str">
        <f t="shared" si="39"/>
        <v/>
      </c>
      <c r="Y156" s="384" t="str">
        <f t="shared" si="40"/>
        <v/>
      </c>
      <c r="Z156" s="384" t="str">
        <f t="shared" si="41"/>
        <v/>
      </c>
      <c r="AA156" s="384">
        <f t="shared" si="35"/>
        <v>0</v>
      </c>
      <c r="AB156" s="385" t="b">
        <f t="shared" si="42"/>
        <v>1</v>
      </c>
      <c r="AC156" s="384" t="str">
        <f>IF($N156="","",IF($C$7="Northern Ireland",INDEX('Fixed inputs'!$H$18:$H$58,MATCH($N156,'Fixed inputs'!$C$18:$C$58,0)),INDEX('Fixed inputs'!$I$18:$I$58,MATCH($N156,'Fixed inputs'!$C$18:$C$58,0))))</f>
        <v/>
      </c>
      <c r="AD156" s="384" t="str">
        <f>IF($C156="","",INDEX('Fixed inputs'!$C$8:$E$10,MATCH($C156,'Fixed inputs'!$B$8:$B$10,0),MATCH(IF($C$7="Northern Ireland","GBP","EUR"),'Fixed inputs'!$C$7:$E$7,0)))</f>
        <v/>
      </c>
      <c r="AE156" s="386"/>
      <c r="AF156" s="386"/>
      <c r="AG156" s="386"/>
      <c r="AH156" s="386"/>
      <c r="AI156" s="386"/>
      <c r="AJ156" s="387">
        <f t="shared" si="43"/>
        <v>0</v>
      </c>
      <c r="AK156" s="386"/>
      <c r="AL156" s="387">
        <f t="shared" si="44"/>
        <v>0</v>
      </c>
      <c r="AM156" s="386"/>
      <c r="AN156" s="387">
        <f t="shared" si="45"/>
        <v>0</v>
      </c>
      <c r="AO156" s="386"/>
      <c r="AP156" s="387">
        <f t="shared" si="46"/>
        <v>0</v>
      </c>
      <c r="AQ156" s="386"/>
      <c r="AR156" s="387">
        <f t="shared" si="47"/>
        <v>0</v>
      </c>
      <c r="AS156" s="386"/>
      <c r="AT156" s="387">
        <f t="shared" si="48"/>
        <v>0</v>
      </c>
    </row>
    <row r="157" spans="2:46" ht="15.75">
      <c r="B157" s="435"/>
      <c r="C157" s="435"/>
      <c r="D157" s="436"/>
      <c r="E157" s="437"/>
      <c r="F157" s="437"/>
      <c r="G157" s="437"/>
      <c r="H157" s="437"/>
      <c r="I157" s="437"/>
      <c r="J157" s="437"/>
      <c r="K157" s="465">
        <f t="shared" si="33"/>
        <v>0</v>
      </c>
      <c r="L157" s="433"/>
      <c r="M157" s="433"/>
      <c r="N157" s="434"/>
      <c r="O157" s="383" t="str">
        <f t="shared" si="34"/>
        <v/>
      </c>
      <c r="P157" s="434"/>
      <c r="Q157" s="434"/>
      <c r="R157" s="434"/>
      <c r="S157" s="433"/>
      <c r="T157" s="434"/>
      <c r="U157" s="384" t="str">
        <f t="shared" si="36"/>
        <v/>
      </c>
      <c r="V157" s="384" t="str">
        <f t="shared" si="37"/>
        <v/>
      </c>
      <c r="W157" s="384" t="str">
        <f t="shared" si="38"/>
        <v/>
      </c>
      <c r="X157" s="384" t="str">
        <f t="shared" si="39"/>
        <v/>
      </c>
      <c r="Y157" s="384" t="str">
        <f t="shared" si="40"/>
        <v/>
      </c>
      <c r="Z157" s="384" t="str">
        <f t="shared" si="41"/>
        <v/>
      </c>
      <c r="AA157" s="384">
        <f t="shared" si="35"/>
        <v>0</v>
      </c>
      <c r="AB157" s="385" t="b">
        <f t="shared" si="42"/>
        <v>1</v>
      </c>
      <c r="AC157" s="384" t="str">
        <f>IF($N157="","",IF($C$7="Northern Ireland",INDEX('Fixed inputs'!$H$18:$H$58,MATCH($N157,'Fixed inputs'!$C$18:$C$58,0)),INDEX('Fixed inputs'!$I$18:$I$58,MATCH($N157,'Fixed inputs'!$C$18:$C$58,0))))</f>
        <v/>
      </c>
      <c r="AD157" s="384" t="str">
        <f>IF($C157="","",INDEX('Fixed inputs'!$C$8:$E$10,MATCH($C157,'Fixed inputs'!$B$8:$B$10,0),MATCH(IF($C$7="Northern Ireland","GBP","EUR"),'Fixed inputs'!$C$7:$E$7,0)))</f>
        <v/>
      </c>
      <c r="AE157" s="386"/>
      <c r="AF157" s="386"/>
      <c r="AG157" s="386"/>
      <c r="AH157" s="386"/>
      <c r="AI157" s="386"/>
      <c r="AJ157" s="387">
        <f t="shared" si="43"/>
        <v>0</v>
      </c>
      <c r="AK157" s="386"/>
      <c r="AL157" s="387">
        <f t="shared" si="44"/>
        <v>0</v>
      </c>
      <c r="AM157" s="386"/>
      <c r="AN157" s="387">
        <f t="shared" si="45"/>
        <v>0</v>
      </c>
      <c r="AO157" s="386"/>
      <c r="AP157" s="387">
        <f t="shared" si="46"/>
        <v>0</v>
      </c>
      <c r="AQ157" s="386"/>
      <c r="AR157" s="387">
        <f t="shared" si="47"/>
        <v>0</v>
      </c>
      <c r="AS157" s="386"/>
      <c r="AT157" s="387">
        <f t="shared" si="48"/>
        <v>0</v>
      </c>
    </row>
    <row r="158" spans="2:46" ht="15.75">
      <c r="B158" s="435"/>
      <c r="C158" s="435"/>
      <c r="D158" s="436"/>
      <c r="E158" s="437"/>
      <c r="F158" s="437"/>
      <c r="G158" s="437"/>
      <c r="H158" s="437"/>
      <c r="I158" s="437"/>
      <c r="J158" s="437"/>
      <c r="K158" s="465">
        <f t="shared" si="33"/>
        <v>0</v>
      </c>
      <c r="L158" s="433"/>
      <c r="M158" s="433"/>
      <c r="N158" s="434"/>
      <c r="O158" s="383" t="str">
        <f t="shared" si="34"/>
        <v/>
      </c>
      <c r="P158" s="434"/>
      <c r="Q158" s="434"/>
      <c r="R158" s="434"/>
      <c r="S158" s="433"/>
      <c r="T158" s="434"/>
      <c r="U158" s="384" t="str">
        <f t="shared" si="36"/>
        <v/>
      </c>
      <c r="V158" s="384" t="str">
        <f t="shared" si="37"/>
        <v/>
      </c>
      <c r="W158" s="384" t="str">
        <f t="shared" si="38"/>
        <v/>
      </c>
      <c r="X158" s="384" t="str">
        <f t="shared" si="39"/>
        <v/>
      </c>
      <c r="Y158" s="384" t="str">
        <f t="shared" si="40"/>
        <v/>
      </c>
      <c r="Z158" s="384" t="str">
        <f t="shared" si="41"/>
        <v/>
      </c>
      <c r="AA158" s="384">
        <f t="shared" si="35"/>
        <v>0</v>
      </c>
      <c r="AB158" s="385" t="b">
        <f t="shared" si="42"/>
        <v>1</v>
      </c>
      <c r="AC158" s="384" t="str">
        <f>IF($N158="","",IF($C$7="Northern Ireland",INDEX('Fixed inputs'!$H$18:$H$58,MATCH($N158,'Fixed inputs'!$C$18:$C$58,0)),INDEX('Fixed inputs'!$I$18:$I$58,MATCH($N158,'Fixed inputs'!$C$18:$C$58,0))))</f>
        <v/>
      </c>
      <c r="AD158" s="384" t="str">
        <f>IF($C158="","",INDEX('Fixed inputs'!$C$8:$E$10,MATCH($C158,'Fixed inputs'!$B$8:$B$10,0),MATCH(IF($C$7="Northern Ireland","GBP","EUR"),'Fixed inputs'!$C$7:$E$7,0)))</f>
        <v/>
      </c>
      <c r="AE158" s="386"/>
      <c r="AF158" s="386"/>
      <c r="AG158" s="386"/>
      <c r="AH158" s="386"/>
      <c r="AI158" s="386"/>
      <c r="AJ158" s="387">
        <f t="shared" si="43"/>
        <v>0</v>
      </c>
      <c r="AK158" s="386"/>
      <c r="AL158" s="387">
        <f t="shared" si="44"/>
        <v>0</v>
      </c>
      <c r="AM158" s="386"/>
      <c r="AN158" s="387">
        <f t="shared" si="45"/>
        <v>0</v>
      </c>
      <c r="AO158" s="386"/>
      <c r="AP158" s="387">
        <f t="shared" si="46"/>
        <v>0</v>
      </c>
      <c r="AQ158" s="386"/>
      <c r="AR158" s="387">
        <f t="shared" si="47"/>
        <v>0</v>
      </c>
      <c r="AS158" s="386"/>
      <c r="AT158" s="387">
        <f t="shared" si="48"/>
        <v>0</v>
      </c>
    </row>
    <row r="159" spans="2:46" ht="15.75">
      <c r="B159" s="435"/>
      <c r="C159" s="435"/>
      <c r="D159" s="436"/>
      <c r="E159" s="437"/>
      <c r="F159" s="437"/>
      <c r="G159" s="437"/>
      <c r="H159" s="437"/>
      <c r="I159" s="437"/>
      <c r="J159" s="437"/>
      <c r="K159" s="465">
        <f t="shared" si="33"/>
        <v>0</v>
      </c>
      <c r="L159" s="433"/>
      <c r="M159" s="433"/>
      <c r="N159" s="434"/>
      <c r="O159" s="383" t="str">
        <f t="shared" si="34"/>
        <v/>
      </c>
      <c r="P159" s="434"/>
      <c r="Q159" s="434"/>
      <c r="R159" s="434"/>
      <c r="S159" s="433"/>
      <c r="T159" s="434"/>
      <c r="U159" s="384" t="str">
        <f t="shared" si="36"/>
        <v/>
      </c>
      <c r="V159" s="384" t="str">
        <f t="shared" si="37"/>
        <v/>
      </c>
      <c r="W159" s="384" t="str">
        <f t="shared" si="38"/>
        <v/>
      </c>
      <c r="X159" s="384" t="str">
        <f t="shared" si="39"/>
        <v/>
      </c>
      <c r="Y159" s="384" t="str">
        <f t="shared" si="40"/>
        <v/>
      </c>
      <c r="Z159" s="384" t="str">
        <f t="shared" si="41"/>
        <v/>
      </c>
      <c r="AA159" s="384">
        <f t="shared" si="35"/>
        <v>0</v>
      </c>
      <c r="AB159" s="385" t="b">
        <f t="shared" si="42"/>
        <v>1</v>
      </c>
      <c r="AC159" s="384" t="str">
        <f>IF($N159="","",IF($C$7="Northern Ireland",INDEX('Fixed inputs'!$H$18:$H$58,MATCH($N159,'Fixed inputs'!$C$18:$C$58,0)),INDEX('Fixed inputs'!$I$18:$I$58,MATCH($N159,'Fixed inputs'!$C$18:$C$58,0))))</f>
        <v/>
      </c>
      <c r="AD159" s="384" t="str">
        <f>IF($C159="","",INDEX('Fixed inputs'!$C$8:$E$10,MATCH($C159,'Fixed inputs'!$B$8:$B$10,0),MATCH(IF($C$7="Northern Ireland","GBP","EUR"),'Fixed inputs'!$C$7:$E$7,0)))</f>
        <v/>
      </c>
      <c r="AE159" s="386"/>
      <c r="AF159" s="386"/>
      <c r="AG159" s="386"/>
      <c r="AH159" s="386"/>
      <c r="AI159" s="386"/>
      <c r="AJ159" s="387">
        <f t="shared" si="43"/>
        <v>0</v>
      </c>
      <c r="AK159" s="386"/>
      <c r="AL159" s="387">
        <f t="shared" si="44"/>
        <v>0</v>
      </c>
      <c r="AM159" s="386"/>
      <c r="AN159" s="387">
        <f t="shared" si="45"/>
        <v>0</v>
      </c>
      <c r="AO159" s="386"/>
      <c r="AP159" s="387">
        <f t="shared" si="46"/>
        <v>0</v>
      </c>
      <c r="AQ159" s="386"/>
      <c r="AR159" s="387">
        <f t="shared" si="47"/>
        <v>0</v>
      </c>
      <c r="AS159" s="386"/>
      <c r="AT159" s="387">
        <f t="shared" si="48"/>
        <v>0</v>
      </c>
    </row>
    <row r="160" spans="2:46" ht="15.75">
      <c r="B160" s="435"/>
      <c r="C160" s="435"/>
      <c r="D160" s="436"/>
      <c r="E160" s="437"/>
      <c r="F160" s="437"/>
      <c r="G160" s="437"/>
      <c r="H160" s="437"/>
      <c r="I160" s="437"/>
      <c r="J160" s="437"/>
      <c r="K160" s="465">
        <f t="shared" si="33"/>
        <v>0</v>
      </c>
      <c r="L160" s="433"/>
      <c r="M160" s="433"/>
      <c r="N160" s="434"/>
      <c r="O160" s="383" t="str">
        <f t="shared" si="34"/>
        <v/>
      </c>
      <c r="P160" s="434"/>
      <c r="Q160" s="434"/>
      <c r="R160" s="434"/>
      <c r="S160" s="433"/>
      <c r="T160" s="434"/>
      <c r="U160" s="384" t="str">
        <f t="shared" si="36"/>
        <v/>
      </c>
      <c r="V160" s="384" t="str">
        <f t="shared" si="37"/>
        <v/>
      </c>
      <c r="W160" s="384" t="str">
        <f t="shared" si="38"/>
        <v/>
      </c>
      <c r="X160" s="384" t="str">
        <f t="shared" si="39"/>
        <v/>
      </c>
      <c r="Y160" s="384" t="str">
        <f t="shared" si="40"/>
        <v/>
      </c>
      <c r="Z160" s="384" t="str">
        <f t="shared" si="41"/>
        <v/>
      </c>
      <c r="AA160" s="384">
        <f t="shared" si="35"/>
        <v>0</v>
      </c>
      <c r="AB160" s="385" t="b">
        <f t="shared" si="42"/>
        <v>1</v>
      </c>
      <c r="AC160" s="384" t="str">
        <f>IF($N160="","",IF($C$7="Northern Ireland",INDEX('Fixed inputs'!$H$18:$H$58,MATCH($N160,'Fixed inputs'!$C$18:$C$58,0)),INDEX('Fixed inputs'!$I$18:$I$58,MATCH($N160,'Fixed inputs'!$C$18:$C$58,0))))</f>
        <v/>
      </c>
      <c r="AD160" s="384" t="str">
        <f>IF($C160="","",INDEX('Fixed inputs'!$C$8:$E$10,MATCH($C160,'Fixed inputs'!$B$8:$B$10,0),MATCH(IF($C$7="Northern Ireland","GBP","EUR"),'Fixed inputs'!$C$7:$E$7,0)))</f>
        <v/>
      </c>
      <c r="AE160" s="386"/>
      <c r="AF160" s="386"/>
      <c r="AG160" s="386"/>
      <c r="AH160" s="386"/>
      <c r="AI160" s="386"/>
      <c r="AJ160" s="387">
        <f t="shared" si="43"/>
        <v>0</v>
      </c>
      <c r="AK160" s="386"/>
      <c r="AL160" s="387">
        <f t="shared" si="44"/>
        <v>0</v>
      </c>
      <c r="AM160" s="386"/>
      <c r="AN160" s="387">
        <f t="shared" si="45"/>
        <v>0</v>
      </c>
      <c r="AO160" s="386"/>
      <c r="AP160" s="387">
        <f t="shared" si="46"/>
        <v>0</v>
      </c>
      <c r="AQ160" s="386"/>
      <c r="AR160" s="387">
        <f t="shared" si="47"/>
        <v>0</v>
      </c>
      <c r="AS160" s="386"/>
      <c r="AT160" s="387">
        <f t="shared" si="48"/>
        <v>0</v>
      </c>
    </row>
    <row r="161" spans="2:46" ht="15.75">
      <c r="B161" s="435"/>
      <c r="C161" s="435"/>
      <c r="D161" s="436"/>
      <c r="E161" s="437"/>
      <c r="F161" s="437"/>
      <c r="G161" s="437"/>
      <c r="H161" s="437"/>
      <c r="I161" s="437"/>
      <c r="J161" s="437"/>
      <c r="K161" s="465">
        <f t="shared" si="33"/>
        <v>0</v>
      </c>
      <c r="L161" s="433"/>
      <c r="M161" s="433"/>
      <c r="N161" s="434"/>
      <c r="O161" s="383" t="str">
        <f t="shared" si="34"/>
        <v/>
      </c>
      <c r="P161" s="434"/>
      <c r="Q161" s="434"/>
      <c r="R161" s="434"/>
      <c r="S161" s="433"/>
      <c r="T161" s="434"/>
      <c r="U161" s="384" t="str">
        <f t="shared" si="36"/>
        <v/>
      </c>
      <c r="V161" s="384" t="str">
        <f t="shared" si="37"/>
        <v/>
      </c>
      <c r="W161" s="384" t="str">
        <f t="shared" si="38"/>
        <v/>
      </c>
      <c r="X161" s="384" t="str">
        <f t="shared" si="39"/>
        <v/>
      </c>
      <c r="Y161" s="384" t="str">
        <f t="shared" si="40"/>
        <v/>
      </c>
      <c r="Z161" s="384" t="str">
        <f t="shared" si="41"/>
        <v/>
      </c>
      <c r="AA161" s="384">
        <f t="shared" si="35"/>
        <v>0</v>
      </c>
      <c r="AB161" s="385" t="b">
        <f t="shared" si="42"/>
        <v>1</v>
      </c>
      <c r="AC161" s="384" t="str">
        <f>IF($N161="","",IF($C$7="Northern Ireland",INDEX('Fixed inputs'!$H$18:$H$58,MATCH($N161,'Fixed inputs'!$C$18:$C$58,0)),INDEX('Fixed inputs'!$I$18:$I$58,MATCH($N161,'Fixed inputs'!$C$18:$C$58,0))))</f>
        <v/>
      </c>
      <c r="AD161" s="384" t="str">
        <f>IF($C161="","",INDEX('Fixed inputs'!$C$8:$E$10,MATCH($C161,'Fixed inputs'!$B$8:$B$10,0),MATCH(IF($C$7="Northern Ireland","GBP","EUR"),'Fixed inputs'!$C$7:$E$7,0)))</f>
        <v/>
      </c>
      <c r="AE161" s="386"/>
      <c r="AF161" s="386"/>
      <c r="AG161" s="386"/>
      <c r="AH161" s="386"/>
      <c r="AI161" s="386"/>
      <c r="AJ161" s="387">
        <f t="shared" si="43"/>
        <v>0</v>
      </c>
      <c r="AK161" s="386"/>
      <c r="AL161" s="387">
        <f t="shared" si="44"/>
        <v>0</v>
      </c>
      <c r="AM161" s="386"/>
      <c r="AN161" s="387">
        <f t="shared" si="45"/>
        <v>0</v>
      </c>
      <c r="AO161" s="386"/>
      <c r="AP161" s="387">
        <f t="shared" si="46"/>
        <v>0</v>
      </c>
      <c r="AQ161" s="386"/>
      <c r="AR161" s="387">
        <f t="shared" si="47"/>
        <v>0</v>
      </c>
      <c r="AS161" s="386"/>
      <c r="AT161" s="387">
        <f t="shared" si="48"/>
        <v>0</v>
      </c>
    </row>
    <row r="162" spans="2:46" ht="15.75">
      <c r="B162" s="435"/>
      <c r="C162" s="435"/>
      <c r="D162" s="436"/>
      <c r="E162" s="437"/>
      <c r="F162" s="437"/>
      <c r="G162" s="437"/>
      <c r="H162" s="437"/>
      <c r="I162" s="437"/>
      <c r="J162" s="437"/>
      <c r="K162" s="465">
        <f t="shared" si="33"/>
        <v>0</v>
      </c>
      <c r="L162" s="433"/>
      <c r="M162" s="433"/>
      <c r="N162" s="434"/>
      <c r="O162" s="383" t="str">
        <f t="shared" si="34"/>
        <v/>
      </c>
      <c r="P162" s="434"/>
      <c r="Q162" s="434"/>
      <c r="R162" s="434"/>
      <c r="S162" s="433"/>
      <c r="T162" s="434"/>
      <c r="U162" s="384" t="str">
        <f t="shared" si="36"/>
        <v/>
      </c>
      <c r="V162" s="384" t="str">
        <f t="shared" si="37"/>
        <v/>
      </c>
      <c r="W162" s="384" t="str">
        <f t="shared" si="38"/>
        <v/>
      </c>
      <c r="X162" s="384" t="str">
        <f t="shared" si="39"/>
        <v/>
      </c>
      <c r="Y162" s="384" t="str">
        <f t="shared" si="40"/>
        <v/>
      </c>
      <c r="Z162" s="384" t="str">
        <f t="shared" si="41"/>
        <v/>
      </c>
      <c r="AA162" s="384">
        <f t="shared" si="35"/>
        <v>0</v>
      </c>
      <c r="AB162" s="385" t="b">
        <f t="shared" si="42"/>
        <v>1</v>
      </c>
      <c r="AC162" s="384" t="str">
        <f>IF($N162="","",IF($C$7="Northern Ireland",INDEX('Fixed inputs'!$H$18:$H$58,MATCH($N162,'Fixed inputs'!$C$18:$C$58,0)),INDEX('Fixed inputs'!$I$18:$I$58,MATCH($N162,'Fixed inputs'!$C$18:$C$58,0))))</f>
        <v/>
      </c>
      <c r="AD162" s="384" t="str">
        <f>IF($C162="","",INDEX('Fixed inputs'!$C$8:$E$10,MATCH($C162,'Fixed inputs'!$B$8:$B$10,0),MATCH(IF($C$7="Northern Ireland","GBP","EUR"),'Fixed inputs'!$C$7:$E$7,0)))</f>
        <v/>
      </c>
      <c r="AE162" s="386"/>
      <c r="AF162" s="386"/>
      <c r="AG162" s="386"/>
      <c r="AH162" s="386"/>
      <c r="AI162" s="386"/>
      <c r="AJ162" s="387">
        <f t="shared" si="43"/>
        <v>0</v>
      </c>
      <c r="AK162" s="386"/>
      <c r="AL162" s="387">
        <f t="shared" si="44"/>
        <v>0</v>
      </c>
      <c r="AM162" s="386"/>
      <c r="AN162" s="387">
        <f t="shared" si="45"/>
        <v>0</v>
      </c>
      <c r="AO162" s="386"/>
      <c r="AP162" s="387">
        <f t="shared" si="46"/>
        <v>0</v>
      </c>
      <c r="AQ162" s="386"/>
      <c r="AR162" s="387">
        <f t="shared" si="47"/>
        <v>0</v>
      </c>
      <c r="AS162" s="386"/>
      <c r="AT162" s="387">
        <f t="shared" si="48"/>
        <v>0</v>
      </c>
    </row>
    <row r="163" spans="2:46" ht="15.75">
      <c r="B163" s="435"/>
      <c r="C163" s="435"/>
      <c r="D163" s="436"/>
      <c r="E163" s="437"/>
      <c r="F163" s="437"/>
      <c r="G163" s="437"/>
      <c r="H163" s="437"/>
      <c r="I163" s="437"/>
      <c r="J163" s="437"/>
      <c r="K163" s="465">
        <f t="shared" si="33"/>
        <v>0</v>
      </c>
      <c r="L163" s="433"/>
      <c r="M163" s="433"/>
      <c r="N163" s="434"/>
      <c r="O163" s="383" t="str">
        <f t="shared" si="34"/>
        <v/>
      </c>
      <c r="P163" s="434"/>
      <c r="Q163" s="434"/>
      <c r="R163" s="434"/>
      <c r="S163" s="433"/>
      <c r="T163" s="434"/>
      <c r="U163" s="384" t="str">
        <f t="shared" si="36"/>
        <v/>
      </c>
      <c r="V163" s="384" t="str">
        <f t="shared" si="37"/>
        <v/>
      </c>
      <c r="W163" s="384" t="str">
        <f t="shared" si="38"/>
        <v/>
      </c>
      <c r="X163" s="384" t="str">
        <f t="shared" si="39"/>
        <v/>
      </c>
      <c r="Y163" s="384" t="str">
        <f t="shared" si="40"/>
        <v/>
      </c>
      <c r="Z163" s="384" t="str">
        <f t="shared" si="41"/>
        <v/>
      </c>
      <c r="AA163" s="384">
        <f t="shared" si="35"/>
        <v>0</v>
      </c>
      <c r="AB163" s="385" t="b">
        <f t="shared" si="42"/>
        <v>1</v>
      </c>
      <c r="AC163" s="384" t="str">
        <f>IF($N163="","",IF($C$7="Northern Ireland",INDEX('Fixed inputs'!$H$18:$H$58,MATCH($N163,'Fixed inputs'!$C$18:$C$58,0)),INDEX('Fixed inputs'!$I$18:$I$58,MATCH($N163,'Fixed inputs'!$C$18:$C$58,0))))</f>
        <v/>
      </c>
      <c r="AD163" s="384" t="str">
        <f>IF($C163="","",INDEX('Fixed inputs'!$C$8:$E$10,MATCH($C163,'Fixed inputs'!$B$8:$B$10,0),MATCH(IF($C$7="Northern Ireland","GBP","EUR"),'Fixed inputs'!$C$7:$E$7,0)))</f>
        <v/>
      </c>
      <c r="AE163" s="386"/>
      <c r="AF163" s="386"/>
      <c r="AG163" s="386"/>
      <c r="AH163" s="386"/>
      <c r="AI163" s="386"/>
      <c r="AJ163" s="387">
        <f t="shared" si="43"/>
        <v>0</v>
      </c>
      <c r="AK163" s="386"/>
      <c r="AL163" s="387">
        <f t="shared" si="44"/>
        <v>0</v>
      </c>
      <c r="AM163" s="386"/>
      <c r="AN163" s="387">
        <f t="shared" si="45"/>
        <v>0</v>
      </c>
      <c r="AO163" s="386"/>
      <c r="AP163" s="387">
        <f t="shared" si="46"/>
        <v>0</v>
      </c>
      <c r="AQ163" s="386"/>
      <c r="AR163" s="387">
        <f t="shared" si="47"/>
        <v>0</v>
      </c>
      <c r="AS163" s="386"/>
      <c r="AT163" s="387">
        <f t="shared" si="48"/>
        <v>0</v>
      </c>
    </row>
    <row r="164" spans="2:46" ht="15.75">
      <c r="B164" s="435"/>
      <c r="C164" s="435"/>
      <c r="D164" s="436"/>
      <c r="E164" s="437"/>
      <c r="F164" s="437"/>
      <c r="G164" s="437"/>
      <c r="H164" s="437"/>
      <c r="I164" s="437"/>
      <c r="J164" s="437"/>
      <c r="K164" s="465">
        <f t="shared" si="33"/>
        <v>0</v>
      </c>
      <c r="L164" s="433"/>
      <c r="M164" s="433"/>
      <c r="N164" s="434"/>
      <c r="O164" s="383" t="str">
        <f t="shared" si="34"/>
        <v/>
      </c>
      <c r="P164" s="434"/>
      <c r="Q164" s="434"/>
      <c r="R164" s="434"/>
      <c r="S164" s="433"/>
      <c r="T164" s="434"/>
      <c r="U164" s="384" t="str">
        <f t="shared" si="36"/>
        <v/>
      </c>
      <c r="V164" s="384" t="str">
        <f t="shared" si="37"/>
        <v/>
      </c>
      <c r="W164" s="384" t="str">
        <f t="shared" si="38"/>
        <v/>
      </c>
      <c r="X164" s="384" t="str">
        <f t="shared" si="39"/>
        <v/>
      </c>
      <c r="Y164" s="384" t="str">
        <f t="shared" si="40"/>
        <v/>
      </c>
      <c r="Z164" s="384" t="str">
        <f t="shared" si="41"/>
        <v/>
      </c>
      <c r="AA164" s="384">
        <f t="shared" si="35"/>
        <v>0</v>
      </c>
      <c r="AB164" s="385" t="b">
        <f t="shared" si="42"/>
        <v>1</v>
      </c>
      <c r="AC164" s="384" t="str">
        <f>IF($N164="","",IF($C$7="Northern Ireland",INDEX('Fixed inputs'!$H$18:$H$58,MATCH($N164,'Fixed inputs'!$C$18:$C$58,0)),INDEX('Fixed inputs'!$I$18:$I$58,MATCH($N164,'Fixed inputs'!$C$18:$C$58,0))))</f>
        <v/>
      </c>
      <c r="AD164" s="384" t="str">
        <f>IF($C164="","",INDEX('Fixed inputs'!$C$8:$E$10,MATCH($C164,'Fixed inputs'!$B$8:$B$10,0),MATCH(IF($C$7="Northern Ireland","GBP","EUR"),'Fixed inputs'!$C$7:$E$7,0)))</f>
        <v/>
      </c>
      <c r="AE164" s="386"/>
      <c r="AF164" s="386"/>
      <c r="AG164" s="386"/>
      <c r="AH164" s="386"/>
      <c r="AI164" s="386"/>
      <c r="AJ164" s="387">
        <f t="shared" si="43"/>
        <v>0</v>
      </c>
      <c r="AK164" s="386"/>
      <c r="AL164" s="387">
        <f t="shared" si="44"/>
        <v>0</v>
      </c>
      <c r="AM164" s="386"/>
      <c r="AN164" s="387">
        <f t="shared" si="45"/>
        <v>0</v>
      </c>
      <c r="AO164" s="386"/>
      <c r="AP164" s="387">
        <f t="shared" si="46"/>
        <v>0</v>
      </c>
      <c r="AQ164" s="386"/>
      <c r="AR164" s="387">
        <f t="shared" si="47"/>
        <v>0</v>
      </c>
      <c r="AS164" s="386"/>
      <c r="AT164" s="387">
        <f t="shared" si="48"/>
        <v>0</v>
      </c>
    </row>
    <row r="165" spans="2:46" ht="15.75">
      <c r="B165" s="435"/>
      <c r="C165" s="435"/>
      <c r="D165" s="436"/>
      <c r="E165" s="437"/>
      <c r="F165" s="437"/>
      <c r="G165" s="437"/>
      <c r="H165" s="437"/>
      <c r="I165" s="437"/>
      <c r="J165" s="437"/>
      <c r="K165" s="465">
        <f t="shared" si="33"/>
        <v>0</v>
      </c>
      <c r="L165" s="433"/>
      <c r="M165" s="433"/>
      <c r="N165" s="434"/>
      <c r="O165" s="383" t="str">
        <f t="shared" si="34"/>
        <v/>
      </c>
      <c r="P165" s="434"/>
      <c r="Q165" s="434"/>
      <c r="R165" s="434"/>
      <c r="S165" s="433"/>
      <c r="T165" s="434"/>
      <c r="U165" s="384" t="str">
        <f t="shared" si="36"/>
        <v/>
      </c>
      <c r="V165" s="384" t="str">
        <f t="shared" si="37"/>
        <v/>
      </c>
      <c r="W165" s="384" t="str">
        <f t="shared" si="38"/>
        <v/>
      </c>
      <c r="X165" s="384" t="str">
        <f t="shared" si="39"/>
        <v/>
      </c>
      <c r="Y165" s="384" t="str">
        <f t="shared" si="40"/>
        <v/>
      </c>
      <c r="Z165" s="384" t="str">
        <f t="shared" si="41"/>
        <v/>
      </c>
      <c r="AA165" s="384">
        <f t="shared" si="35"/>
        <v>0</v>
      </c>
      <c r="AB165" s="385" t="b">
        <f t="shared" si="42"/>
        <v>1</v>
      </c>
      <c r="AC165" s="384" t="str">
        <f>IF($N165="","",IF($C$7="Northern Ireland",INDEX('Fixed inputs'!$H$18:$H$58,MATCH($N165,'Fixed inputs'!$C$18:$C$58,0)),INDEX('Fixed inputs'!$I$18:$I$58,MATCH($N165,'Fixed inputs'!$C$18:$C$58,0))))</f>
        <v/>
      </c>
      <c r="AD165" s="384" t="str">
        <f>IF($C165="","",INDEX('Fixed inputs'!$C$8:$E$10,MATCH($C165,'Fixed inputs'!$B$8:$B$10,0),MATCH(IF($C$7="Northern Ireland","GBP","EUR"),'Fixed inputs'!$C$7:$E$7,0)))</f>
        <v/>
      </c>
      <c r="AE165" s="386"/>
      <c r="AF165" s="386"/>
      <c r="AG165" s="386"/>
      <c r="AH165" s="386"/>
      <c r="AI165" s="386"/>
      <c r="AJ165" s="387">
        <f t="shared" si="43"/>
        <v>0</v>
      </c>
      <c r="AK165" s="386"/>
      <c r="AL165" s="387">
        <f t="shared" si="44"/>
        <v>0</v>
      </c>
      <c r="AM165" s="386"/>
      <c r="AN165" s="387">
        <f t="shared" si="45"/>
        <v>0</v>
      </c>
      <c r="AO165" s="386"/>
      <c r="AP165" s="387">
        <f t="shared" si="46"/>
        <v>0</v>
      </c>
      <c r="AQ165" s="386"/>
      <c r="AR165" s="387">
        <f t="shared" si="47"/>
        <v>0</v>
      </c>
      <c r="AS165" s="386"/>
      <c r="AT165" s="387">
        <f t="shared" si="48"/>
        <v>0</v>
      </c>
    </row>
    <row r="166" spans="2:46" ht="15.75">
      <c r="B166" s="435"/>
      <c r="C166" s="435"/>
      <c r="D166" s="436"/>
      <c r="E166" s="437"/>
      <c r="F166" s="437"/>
      <c r="G166" s="437"/>
      <c r="H166" s="437"/>
      <c r="I166" s="437"/>
      <c r="J166" s="437"/>
      <c r="K166" s="465">
        <f t="shared" si="33"/>
        <v>0</v>
      </c>
      <c r="L166" s="433"/>
      <c r="M166" s="433"/>
      <c r="N166" s="434"/>
      <c r="O166" s="383" t="str">
        <f t="shared" si="34"/>
        <v/>
      </c>
      <c r="P166" s="434"/>
      <c r="Q166" s="434"/>
      <c r="R166" s="434"/>
      <c r="S166" s="433"/>
      <c r="T166" s="434"/>
      <c r="U166" s="384" t="str">
        <f t="shared" si="36"/>
        <v/>
      </c>
      <c r="V166" s="384" t="str">
        <f t="shared" si="37"/>
        <v/>
      </c>
      <c r="W166" s="384" t="str">
        <f t="shared" si="38"/>
        <v/>
      </c>
      <c r="X166" s="384" t="str">
        <f t="shared" si="39"/>
        <v/>
      </c>
      <c r="Y166" s="384" t="str">
        <f t="shared" si="40"/>
        <v/>
      </c>
      <c r="Z166" s="384" t="str">
        <f t="shared" si="41"/>
        <v/>
      </c>
      <c r="AA166" s="384">
        <f t="shared" si="35"/>
        <v>0</v>
      </c>
      <c r="AB166" s="385" t="b">
        <f t="shared" si="42"/>
        <v>1</v>
      </c>
      <c r="AC166" s="384" t="str">
        <f>IF($N166="","",IF($C$7="Northern Ireland",INDEX('Fixed inputs'!$H$18:$H$58,MATCH($N166,'Fixed inputs'!$C$18:$C$58,0)),INDEX('Fixed inputs'!$I$18:$I$58,MATCH($N166,'Fixed inputs'!$C$18:$C$58,0))))</f>
        <v/>
      </c>
      <c r="AD166" s="384" t="str">
        <f>IF($C166="","",INDEX('Fixed inputs'!$C$8:$E$10,MATCH($C166,'Fixed inputs'!$B$8:$B$10,0),MATCH(IF($C$7="Northern Ireland","GBP","EUR"),'Fixed inputs'!$C$7:$E$7,0)))</f>
        <v/>
      </c>
      <c r="AE166" s="386"/>
      <c r="AF166" s="386"/>
      <c r="AG166" s="386"/>
      <c r="AH166" s="386"/>
      <c r="AI166" s="386"/>
      <c r="AJ166" s="387">
        <f t="shared" si="43"/>
        <v>0</v>
      </c>
      <c r="AK166" s="386"/>
      <c r="AL166" s="387">
        <f t="shared" si="44"/>
        <v>0</v>
      </c>
      <c r="AM166" s="386"/>
      <c r="AN166" s="387">
        <f t="shared" si="45"/>
        <v>0</v>
      </c>
      <c r="AO166" s="386"/>
      <c r="AP166" s="387">
        <f t="shared" si="46"/>
        <v>0</v>
      </c>
      <c r="AQ166" s="386"/>
      <c r="AR166" s="387">
        <f t="shared" si="47"/>
        <v>0</v>
      </c>
      <c r="AS166" s="386"/>
      <c r="AT166" s="387">
        <f t="shared" si="48"/>
        <v>0</v>
      </c>
    </row>
    <row r="167" spans="2:46" ht="15.75">
      <c r="B167" s="435"/>
      <c r="C167" s="435"/>
      <c r="D167" s="436"/>
      <c r="E167" s="437"/>
      <c r="F167" s="437"/>
      <c r="G167" s="437"/>
      <c r="H167" s="437"/>
      <c r="I167" s="437"/>
      <c r="J167" s="437"/>
      <c r="K167" s="465">
        <f t="shared" si="33"/>
        <v>0</v>
      </c>
      <c r="L167" s="433"/>
      <c r="M167" s="433"/>
      <c r="N167" s="434"/>
      <c r="O167" s="383" t="str">
        <f t="shared" si="34"/>
        <v/>
      </c>
      <c r="P167" s="434"/>
      <c r="Q167" s="434"/>
      <c r="R167" s="434"/>
      <c r="S167" s="433"/>
      <c r="T167" s="434"/>
      <c r="U167" s="384" t="str">
        <f t="shared" si="36"/>
        <v/>
      </c>
      <c r="V167" s="384" t="str">
        <f t="shared" si="37"/>
        <v/>
      </c>
      <c r="W167" s="384" t="str">
        <f t="shared" si="38"/>
        <v/>
      </c>
      <c r="X167" s="384" t="str">
        <f t="shared" si="39"/>
        <v/>
      </c>
      <c r="Y167" s="384" t="str">
        <f t="shared" si="40"/>
        <v/>
      </c>
      <c r="Z167" s="384" t="str">
        <f t="shared" si="41"/>
        <v/>
      </c>
      <c r="AA167" s="384">
        <f t="shared" si="35"/>
        <v>0</v>
      </c>
      <c r="AB167" s="385" t="b">
        <f t="shared" si="42"/>
        <v>1</v>
      </c>
      <c r="AC167" s="384" t="str">
        <f>IF($N167="","",IF($C$7="Northern Ireland",INDEX('Fixed inputs'!$H$18:$H$58,MATCH($N167,'Fixed inputs'!$C$18:$C$58,0)),INDEX('Fixed inputs'!$I$18:$I$58,MATCH($N167,'Fixed inputs'!$C$18:$C$58,0))))</f>
        <v/>
      </c>
      <c r="AD167" s="384" t="str">
        <f>IF($C167="","",INDEX('Fixed inputs'!$C$8:$E$10,MATCH($C167,'Fixed inputs'!$B$8:$B$10,0),MATCH(IF($C$7="Northern Ireland","GBP","EUR"),'Fixed inputs'!$C$7:$E$7,0)))</f>
        <v/>
      </c>
      <c r="AE167" s="386"/>
      <c r="AF167" s="386"/>
      <c r="AG167" s="386"/>
      <c r="AH167" s="386"/>
      <c r="AI167" s="386"/>
      <c r="AJ167" s="387">
        <f t="shared" si="43"/>
        <v>0</v>
      </c>
      <c r="AK167" s="386"/>
      <c r="AL167" s="387">
        <f t="shared" si="44"/>
        <v>0</v>
      </c>
      <c r="AM167" s="386"/>
      <c r="AN167" s="387">
        <f t="shared" si="45"/>
        <v>0</v>
      </c>
      <c r="AO167" s="386"/>
      <c r="AP167" s="387">
        <f t="shared" si="46"/>
        <v>0</v>
      </c>
      <c r="AQ167" s="386"/>
      <c r="AR167" s="387">
        <f t="shared" si="47"/>
        <v>0</v>
      </c>
      <c r="AS167" s="386"/>
      <c r="AT167" s="387">
        <f t="shared" si="48"/>
        <v>0</v>
      </c>
    </row>
    <row r="168" spans="2:46" ht="15.75">
      <c r="B168" s="435"/>
      <c r="C168" s="435"/>
      <c r="D168" s="436"/>
      <c r="E168" s="437"/>
      <c r="F168" s="437"/>
      <c r="G168" s="437"/>
      <c r="H168" s="437"/>
      <c r="I168" s="437"/>
      <c r="J168" s="437"/>
      <c r="K168" s="465">
        <f t="shared" si="33"/>
        <v>0</v>
      </c>
      <c r="L168" s="433"/>
      <c r="M168" s="433"/>
      <c r="N168" s="434"/>
      <c r="O168" s="383" t="str">
        <f t="shared" si="34"/>
        <v/>
      </c>
      <c r="P168" s="434"/>
      <c r="Q168" s="434"/>
      <c r="R168" s="434"/>
      <c r="S168" s="433"/>
      <c r="T168" s="434"/>
      <c r="U168" s="384" t="str">
        <f t="shared" si="36"/>
        <v/>
      </c>
      <c r="V168" s="384" t="str">
        <f t="shared" si="37"/>
        <v/>
      </c>
      <c r="W168" s="384" t="str">
        <f t="shared" si="38"/>
        <v/>
      </c>
      <c r="X168" s="384" t="str">
        <f t="shared" si="39"/>
        <v/>
      </c>
      <c r="Y168" s="384" t="str">
        <f t="shared" si="40"/>
        <v/>
      </c>
      <c r="Z168" s="384" t="str">
        <f t="shared" si="41"/>
        <v/>
      </c>
      <c r="AA168" s="384">
        <f t="shared" si="35"/>
        <v>0</v>
      </c>
      <c r="AB168" s="385" t="b">
        <f t="shared" si="42"/>
        <v>1</v>
      </c>
      <c r="AC168" s="384" t="str">
        <f>IF($N168="","",IF($C$7="Northern Ireland",INDEX('Fixed inputs'!$H$18:$H$58,MATCH($N168,'Fixed inputs'!$C$18:$C$58,0)),INDEX('Fixed inputs'!$I$18:$I$58,MATCH($N168,'Fixed inputs'!$C$18:$C$58,0))))</f>
        <v/>
      </c>
      <c r="AD168" s="384" t="str">
        <f>IF($C168="","",INDEX('Fixed inputs'!$C$8:$E$10,MATCH($C168,'Fixed inputs'!$B$8:$B$10,0),MATCH(IF($C$7="Northern Ireland","GBP","EUR"),'Fixed inputs'!$C$7:$E$7,0)))</f>
        <v/>
      </c>
      <c r="AE168" s="386"/>
      <c r="AF168" s="386"/>
      <c r="AG168" s="386"/>
      <c r="AH168" s="386"/>
      <c r="AI168" s="386"/>
      <c r="AJ168" s="387">
        <f t="shared" si="43"/>
        <v>0</v>
      </c>
      <c r="AK168" s="386"/>
      <c r="AL168" s="387">
        <f t="shared" si="44"/>
        <v>0</v>
      </c>
      <c r="AM168" s="386"/>
      <c r="AN168" s="387">
        <f t="shared" si="45"/>
        <v>0</v>
      </c>
      <c r="AO168" s="386"/>
      <c r="AP168" s="387">
        <f t="shared" si="46"/>
        <v>0</v>
      </c>
      <c r="AQ168" s="386"/>
      <c r="AR168" s="387">
        <f t="shared" si="47"/>
        <v>0</v>
      </c>
      <c r="AS168" s="386"/>
      <c r="AT168" s="387">
        <f t="shared" si="48"/>
        <v>0</v>
      </c>
    </row>
    <row r="169" spans="2:46" ht="15.75">
      <c r="B169" s="435"/>
      <c r="C169" s="435"/>
      <c r="D169" s="436"/>
      <c r="E169" s="437"/>
      <c r="F169" s="437"/>
      <c r="G169" s="437"/>
      <c r="H169" s="437"/>
      <c r="I169" s="437"/>
      <c r="J169" s="437"/>
      <c r="K169" s="465">
        <f t="shared" si="33"/>
        <v>0</v>
      </c>
      <c r="L169" s="433"/>
      <c r="M169" s="433"/>
      <c r="N169" s="434"/>
      <c r="O169" s="383" t="str">
        <f t="shared" si="34"/>
        <v/>
      </c>
      <c r="P169" s="434"/>
      <c r="Q169" s="434"/>
      <c r="R169" s="434"/>
      <c r="S169" s="433"/>
      <c r="T169" s="434"/>
      <c r="U169" s="384" t="str">
        <f t="shared" si="36"/>
        <v/>
      </c>
      <c r="V169" s="384" t="str">
        <f t="shared" si="37"/>
        <v/>
      </c>
      <c r="W169" s="384" t="str">
        <f t="shared" si="38"/>
        <v/>
      </c>
      <c r="X169" s="384" t="str">
        <f t="shared" si="39"/>
        <v/>
      </c>
      <c r="Y169" s="384" t="str">
        <f t="shared" si="40"/>
        <v/>
      </c>
      <c r="Z169" s="384" t="str">
        <f t="shared" si="41"/>
        <v/>
      </c>
      <c r="AA169" s="384">
        <f t="shared" si="35"/>
        <v>0</v>
      </c>
      <c r="AB169" s="385" t="b">
        <f t="shared" si="42"/>
        <v>1</v>
      </c>
      <c r="AC169" s="384" t="str">
        <f>IF($N169="","",IF($C$7="Northern Ireland",INDEX('Fixed inputs'!$H$18:$H$58,MATCH($N169,'Fixed inputs'!$C$18:$C$58,0)),INDEX('Fixed inputs'!$I$18:$I$58,MATCH($N169,'Fixed inputs'!$C$18:$C$58,0))))</f>
        <v/>
      </c>
      <c r="AD169" s="384" t="str">
        <f>IF($C169="","",INDEX('Fixed inputs'!$C$8:$E$10,MATCH($C169,'Fixed inputs'!$B$8:$B$10,0),MATCH(IF($C$7="Northern Ireland","GBP","EUR"),'Fixed inputs'!$C$7:$E$7,0)))</f>
        <v/>
      </c>
      <c r="AE169" s="386"/>
      <c r="AF169" s="386"/>
      <c r="AG169" s="386"/>
      <c r="AH169" s="386"/>
      <c r="AI169" s="386"/>
      <c r="AJ169" s="387">
        <f t="shared" si="43"/>
        <v>0</v>
      </c>
      <c r="AK169" s="386"/>
      <c r="AL169" s="387">
        <f t="shared" si="44"/>
        <v>0</v>
      </c>
      <c r="AM169" s="386"/>
      <c r="AN169" s="387">
        <f t="shared" si="45"/>
        <v>0</v>
      </c>
      <c r="AO169" s="386"/>
      <c r="AP169" s="387">
        <f t="shared" si="46"/>
        <v>0</v>
      </c>
      <c r="AQ169" s="386"/>
      <c r="AR169" s="387">
        <f t="shared" si="47"/>
        <v>0</v>
      </c>
      <c r="AS169" s="386"/>
      <c r="AT169" s="387">
        <f t="shared" si="48"/>
        <v>0</v>
      </c>
    </row>
    <row r="170" spans="2:46" ht="15.75">
      <c r="B170" s="435"/>
      <c r="C170" s="435"/>
      <c r="D170" s="436"/>
      <c r="E170" s="437"/>
      <c r="F170" s="437"/>
      <c r="G170" s="437"/>
      <c r="H170" s="437"/>
      <c r="I170" s="437"/>
      <c r="J170" s="437"/>
      <c r="K170" s="465">
        <f t="shared" si="33"/>
        <v>0</v>
      </c>
      <c r="L170" s="433"/>
      <c r="M170" s="433"/>
      <c r="N170" s="434"/>
      <c r="O170" s="383" t="str">
        <f t="shared" si="34"/>
        <v/>
      </c>
      <c r="P170" s="434"/>
      <c r="Q170" s="434"/>
      <c r="R170" s="434"/>
      <c r="S170" s="433"/>
      <c r="T170" s="434"/>
      <c r="U170" s="384" t="str">
        <f t="shared" si="36"/>
        <v/>
      </c>
      <c r="V170" s="384" t="str">
        <f t="shared" si="37"/>
        <v/>
      </c>
      <c r="W170" s="384" t="str">
        <f t="shared" si="38"/>
        <v/>
      </c>
      <c r="X170" s="384" t="str">
        <f t="shared" si="39"/>
        <v/>
      </c>
      <c r="Y170" s="384" t="str">
        <f t="shared" si="40"/>
        <v/>
      </c>
      <c r="Z170" s="384" t="str">
        <f t="shared" si="41"/>
        <v/>
      </c>
      <c r="AA170" s="384">
        <f t="shared" si="35"/>
        <v>0</v>
      </c>
      <c r="AB170" s="385" t="b">
        <f t="shared" si="42"/>
        <v>1</v>
      </c>
      <c r="AC170" s="384" t="str">
        <f>IF($N170="","",IF($C$7="Northern Ireland",INDEX('Fixed inputs'!$H$18:$H$58,MATCH($N170,'Fixed inputs'!$C$18:$C$58,0)),INDEX('Fixed inputs'!$I$18:$I$58,MATCH($N170,'Fixed inputs'!$C$18:$C$58,0))))</f>
        <v/>
      </c>
      <c r="AD170" s="384" t="str">
        <f>IF($C170="","",INDEX('Fixed inputs'!$C$8:$E$10,MATCH($C170,'Fixed inputs'!$B$8:$B$10,0),MATCH(IF($C$7="Northern Ireland","GBP","EUR"),'Fixed inputs'!$C$7:$E$7,0)))</f>
        <v/>
      </c>
      <c r="AE170" s="386"/>
      <c r="AF170" s="386"/>
      <c r="AG170" s="386"/>
      <c r="AH170" s="386"/>
      <c r="AI170" s="386"/>
      <c r="AJ170" s="387">
        <f t="shared" si="43"/>
        <v>0</v>
      </c>
      <c r="AK170" s="386"/>
      <c r="AL170" s="387">
        <f t="shared" si="44"/>
        <v>0</v>
      </c>
      <c r="AM170" s="386"/>
      <c r="AN170" s="387">
        <f t="shared" si="45"/>
        <v>0</v>
      </c>
      <c r="AO170" s="386"/>
      <c r="AP170" s="387">
        <f t="shared" si="46"/>
        <v>0</v>
      </c>
      <c r="AQ170" s="386"/>
      <c r="AR170" s="387">
        <f t="shared" si="47"/>
        <v>0</v>
      </c>
      <c r="AS170" s="386"/>
      <c r="AT170" s="387">
        <f t="shared" si="48"/>
        <v>0</v>
      </c>
    </row>
    <row r="171" spans="2:46" ht="15.75">
      <c r="B171" s="435"/>
      <c r="C171" s="435"/>
      <c r="D171" s="436"/>
      <c r="E171" s="437"/>
      <c r="F171" s="437"/>
      <c r="G171" s="437"/>
      <c r="H171" s="437"/>
      <c r="I171" s="437"/>
      <c r="J171" s="437"/>
      <c r="K171" s="465">
        <f t="shared" si="33"/>
        <v>0</v>
      </c>
      <c r="L171" s="433"/>
      <c r="M171" s="433"/>
      <c r="N171" s="434"/>
      <c r="O171" s="383" t="str">
        <f t="shared" si="34"/>
        <v/>
      </c>
      <c r="P171" s="434"/>
      <c r="Q171" s="434"/>
      <c r="R171" s="434"/>
      <c r="S171" s="433"/>
      <c r="T171" s="434"/>
      <c r="U171" s="384" t="str">
        <f t="shared" si="36"/>
        <v/>
      </c>
      <c r="V171" s="384" t="str">
        <f t="shared" si="37"/>
        <v/>
      </c>
      <c r="W171" s="384" t="str">
        <f t="shared" si="38"/>
        <v/>
      </c>
      <c r="X171" s="384" t="str">
        <f t="shared" si="39"/>
        <v/>
      </c>
      <c r="Y171" s="384" t="str">
        <f t="shared" si="40"/>
        <v/>
      </c>
      <c r="Z171" s="384" t="str">
        <f t="shared" si="41"/>
        <v/>
      </c>
      <c r="AA171" s="384">
        <f t="shared" si="35"/>
        <v>0</v>
      </c>
      <c r="AB171" s="385" t="b">
        <f t="shared" si="42"/>
        <v>1</v>
      </c>
      <c r="AC171" s="384" t="str">
        <f>IF($N171="","",IF($C$7="Northern Ireland",INDEX('Fixed inputs'!$H$18:$H$58,MATCH($N171,'Fixed inputs'!$C$18:$C$58,0)),INDEX('Fixed inputs'!$I$18:$I$58,MATCH($N171,'Fixed inputs'!$C$18:$C$58,0))))</f>
        <v/>
      </c>
      <c r="AD171" s="384" t="str">
        <f>IF($C171="","",INDEX('Fixed inputs'!$C$8:$E$10,MATCH($C171,'Fixed inputs'!$B$8:$B$10,0),MATCH(IF($C$7="Northern Ireland","GBP","EUR"),'Fixed inputs'!$C$7:$E$7,0)))</f>
        <v/>
      </c>
      <c r="AE171" s="386"/>
      <c r="AF171" s="386"/>
      <c r="AG171" s="386"/>
      <c r="AH171" s="386"/>
      <c r="AI171" s="386"/>
      <c r="AJ171" s="387">
        <f t="shared" si="43"/>
        <v>0</v>
      </c>
      <c r="AK171" s="386"/>
      <c r="AL171" s="387">
        <f t="shared" si="44"/>
        <v>0</v>
      </c>
      <c r="AM171" s="386"/>
      <c r="AN171" s="387">
        <f t="shared" si="45"/>
        <v>0</v>
      </c>
      <c r="AO171" s="386"/>
      <c r="AP171" s="387">
        <f t="shared" si="46"/>
        <v>0</v>
      </c>
      <c r="AQ171" s="386"/>
      <c r="AR171" s="387">
        <f t="shared" si="47"/>
        <v>0</v>
      </c>
      <c r="AS171" s="386"/>
      <c r="AT171" s="387">
        <f t="shared" si="48"/>
        <v>0</v>
      </c>
    </row>
    <row r="172" spans="2:46" ht="15.75">
      <c r="B172" s="435"/>
      <c r="C172" s="435"/>
      <c r="D172" s="436"/>
      <c r="E172" s="437"/>
      <c r="F172" s="437"/>
      <c r="G172" s="437"/>
      <c r="H172" s="437"/>
      <c r="I172" s="437"/>
      <c r="J172" s="437"/>
      <c r="K172" s="465">
        <f t="shared" si="33"/>
        <v>0</v>
      </c>
      <c r="L172" s="433"/>
      <c r="M172" s="433"/>
      <c r="N172" s="434"/>
      <c r="O172" s="383" t="str">
        <f t="shared" si="34"/>
        <v/>
      </c>
      <c r="P172" s="434"/>
      <c r="Q172" s="434"/>
      <c r="R172" s="434"/>
      <c r="S172" s="433"/>
      <c r="T172" s="434"/>
      <c r="U172" s="384" t="str">
        <f t="shared" si="36"/>
        <v/>
      </c>
      <c r="V172" s="384" t="str">
        <f t="shared" si="37"/>
        <v/>
      </c>
      <c r="W172" s="384" t="str">
        <f t="shared" si="38"/>
        <v/>
      </c>
      <c r="X172" s="384" t="str">
        <f t="shared" si="39"/>
        <v/>
      </c>
      <c r="Y172" s="384" t="str">
        <f t="shared" si="40"/>
        <v/>
      </c>
      <c r="Z172" s="384" t="str">
        <f t="shared" si="41"/>
        <v/>
      </c>
      <c r="AA172" s="384">
        <f t="shared" si="35"/>
        <v>0</v>
      </c>
      <c r="AB172" s="385" t="b">
        <f t="shared" si="42"/>
        <v>1</v>
      </c>
      <c r="AC172" s="384" t="str">
        <f>IF($N172="","",IF($C$7="Northern Ireland",INDEX('Fixed inputs'!$H$18:$H$58,MATCH($N172,'Fixed inputs'!$C$18:$C$58,0)),INDEX('Fixed inputs'!$I$18:$I$58,MATCH($N172,'Fixed inputs'!$C$18:$C$58,0))))</f>
        <v/>
      </c>
      <c r="AD172" s="384" t="str">
        <f>IF($C172="","",INDEX('Fixed inputs'!$C$8:$E$10,MATCH($C172,'Fixed inputs'!$B$8:$B$10,0),MATCH(IF($C$7="Northern Ireland","GBP","EUR"),'Fixed inputs'!$C$7:$E$7,0)))</f>
        <v/>
      </c>
      <c r="AE172" s="386"/>
      <c r="AF172" s="386"/>
      <c r="AG172" s="386"/>
      <c r="AH172" s="386"/>
      <c r="AI172" s="386"/>
      <c r="AJ172" s="387">
        <f t="shared" si="43"/>
        <v>0</v>
      </c>
      <c r="AK172" s="386"/>
      <c r="AL172" s="387">
        <f t="shared" si="44"/>
        <v>0</v>
      </c>
      <c r="AM172" s="386"/>
      <c r="AN172" s="387">
        <f t="shared" si="45"/>
        <v>0</v>
      </c>
      <c r="AO172" s="386"/>
      <c r="AP172" s="387">
        <f t="shared" si="46"/>
        <v>0</v>
      </c>
      <c r="AQ172" s="386"/>
      <c r="AR172" s="387">
        <f t="shared" si="47"/>
        <v>0</v>
      </c>
      <c r="AS172" s="386"/>
      <c r="AT172" s="387">
        <f t="shared" si="48"/>
        <v>0</v>
      </c>
    </row>
    <row r="173" spans="2:46" ht="15.75">
      <c r="B173" s="435"/>
      <c r="C173" s="435"/>
      <c r="D173" s="436"/>
      <c r="E173" s="437"/>
      <c r="F173" s="437"/>
      <c r="G173" s="437"/>
      <c r="H173" s="437"/>
      <c r="I173" s="437"/>
      <c r="J173" s="437"/>
      <c r="K173" s="465">
        <f t="shared" si="33"/>
        <v>0</v>
      </c>
      <c r="L173" s="433"/>
      <c r="M173" s="433"/>
      <c r="N173" s="434"/>
      <c r="O173" s="383" t="str">
        <f t="shared" si="34"/>
        <v/>
      </c>
      <c r="P173" s="434"/>
      <c r="Q173" s="434"/>
      <c r="R173" s="434"/>
      <c r="S173" s="433"/>
      <c r="T173" s="434"/>
      <c r="U173" s="384" t="str">
        <f t="shared" si="36"/>
        <v/>
      </c>
      <c r="V173" s="384" t="str">
        <f t="shared" si="37"/>
        <v/>
      </c>
      <c r="W173" s="384" t="str">
        <f t="shared" si="38"/>
        <v/>
      </c>
      <c r="X173" s="384" t="str">
        <f t="shared" si="39"/>
        <v/>
      </c>
      <c r="Y173" s="384" t="str">
        <f t="shared" si="40"/>
        <v/>
      </c>
      <c r="Z173" s="384" t="str">
        <f t="shared" si="41"/>
        <v/>
      </c>
      <c r="AA173" s="384">
        <f t="shared" si="35"/>
        <v>0</v>
      </c>
      <c r="AB173" s="385" t="b">
        <f t="shared" si="42"/>
        <v>1</v>
      </c>
      <c r="AC173" s="384" t="str">
        <f>IF($N173="","",IF($C$7="Northern Ireland",INDEX('Fixed inputs'!$H$18:$H$58,MATCH($N173,'Fixed inputs'!$C$18:$C$58,0)),INDEX('Fixed inputs'!$I$18:$I$58,MATCH($N173,'Fixed inputs'!$C$18:$C$58,0))))</f>
        <v/>
      </c>
      <c r="AD173" s="384" t="str">
        <f>IF($C173="","",INDEX('Fixed inputs'!$C$8:$E$10,MATCH($C173,'Fixed inputs'!$B$8:$B$10,0),MATCH(IF($C$7="Northern Ireland","GBP","EUR"),'Fixed inputs'!$C$7:$E$7,0)))</f>
        <v/>
      </c>
      <c r="AE173" s="386"/>
      <c r="AF173" s="386"/>
      <c r="AG173" s="386"/>
      <c r="AH173" s="386"/>
      <c r="AI173" s="386"/>
      <c r="AJ173" s="387">
        <f t="shared" si="43"/>
        <v>0</v>
      </c>
      <c r="AK173" s="386"/>
      <c r="AL173" s="387">
        <f t="shared" si="44"/>
        <v>0</v>
      </c>
      <c r="AM173" s="386"/>
      <c r="AN173" s="387">
        <f t="shared" si="45"/>
        <v>0</v>
      </c>
      <c r="AO173" s="386"/>
      <c r="AP173" s="387">
        <f t="shared" si="46"/>
        <v>0</v>
      </c>
      <c r="AQ173" s="386"/>
      <c r="AR173" s="387">
        <f t="shared" si="47"/>
        <v>0</v>
      </c>
      <c r="AS173" s="386"/>
      <c r="AT173" s="387">
        <f t="shared" si="48"/>
        <v>0</v>
      </c>
    </row>
    <row r="174" spans="2:46" ht="15.75">
      <c r="B174" s="435"/>
      <c r="C174" s="435"/>
      <c r="D174" s="436"/>
      <c r="E174" s="437"/>
      <c r="F174" s="437"/>
      <c r="G174" s="437"/>
      <c r="H174" s="437"/>
      <c r="I174" s="437"/>
      <c r="J174" s="437"/>
      <c r="K174" s="465">
        <f t="shared" si="33"/>
        <v>0</v>
      </c>
      <c r="L174" s="433"/>
      <c r="M174" s="433"/>
      <c r="N174" s="434"/>
      <c r="O174" s="383" t="str">
        <f t="shared" si="34"/>
        <v/>
      </c>
      <c r="P174" s="434"/>
      <c r="Q174" s="434"/>
      <c r="R174" s="434"/>
      <c r="S174" s="433"/>
      <c r="T174" s="434"/>
      <c r="U174" s="384" t="str">
        <f t="shared" si="36"/>
        <v/>
      </c>
      <c r="V174" s="384" t="str">
        <f t="shared" si="37"/>
        <v/>
      </c>
      <c r="W174" s="384" t="str">
        <f t="shared" si="38"/>
        <v/>
      </c>
      <c r="X174" s="384" t="str">
        <f t="shared" si="39"/>
        <v/>
      </c>
      <c r="Y174" s="384" t="str">
        <f t="shared" si="40"/>
        <v/>
      </c>
      <c r="Z174" s="384" t="str">
        <f t="shared" si="41"/>
        <v/>
      </c>
      <c r="AA174" s="384">
        <f t="shared" si="35"/>
        <v>0</v>
      </c>
      <c r="AB174" s="385" t="b">
        <f t="shared" si="42"/>
        <v>1</v>
      </c>
      <c r="AC174" s="384" t="str">
        <f>IF($N174="","",IF($C$7="Northern Ireland",INDEX('Fixed inputs'!$H$18:$H$58,MATCH($N174,'Fixed inputs'!$C$18:$C$58,0)),INDEX('Fixed inputs'!$I$18:$I$58,MATCH($N174,'Fixed inputs'!$C$18:$C$58,0))))</f>
        <v/>
      </c>
      <c r="AD174" s="384" t="str">
        <f>IF($C174="","",INDEX('Fixed inputs'!$C$8:$E$10,MATCH($C174,'Fixed inputs'!$B$8:$B$10,0),MATCH(IF($C$7="Northern Ireland","GBP","EUR"),'Fixed inputs'!$C$7:$E$7,0)))</f>
        <v/>
      </c>
      <c r="AE174" s="386"/>
      <c r="AF174" s="386"/>
      <c r="AG174" s="386"/>
      <c r="AH174" s="386"/>
      <c r="AI174" s="386"/>
      <c r="AJ174" s="387">
        <f t="shared" si="43"/>
        <v>0</v>
      </c>
      <c r="AK174" s="386"/>
      <c r="AL174" s="387">
        <f t="shared" si="44"/>
        <v>0</v>
      </c>
      <c r="AM174" s="386"/>
      <c r="AN174" s="387">
        <f t="shared" si="45"/>
        <v>0</v>
      </c>
      <c r="AO174" s="386"/>
      <c r="AP174" s="387">
        <f t="shared" si="46"/>
        <v>0</v>
      </c>
      <c r="AQ174" s="386"/>
      <c r="AR174" s="387">
        <f t="shared" si="47"/>
        <v>0</v>
      </c>
      <c r="AS174" s="386"/>
      <c r="AT174" s="387">
        <f t="shared" si="48"/>
        <v>0</v>
      </c>
    </row>
    <row r="175" spans="2:46" ht="15.75">
      <c r="B175" s="435"/>
      <c r="C175" s="435"/>
      <c r="D175" s="436"/>
      <c r="E175" s="437"/>
      <c r="F175" s="437"/>
      <c r="G175" s="437"/>
      <c r="H175" s="437"/>
      <c r="I175" s="437"/>
      <c r="J175" s="437"/>
      <c r="K175" s="465">
        <f t="shared" si="33"/>
        <v>0</v>
      </c>
      <c r="L175" s="433"/>
      <c r="M175" s="433"/>
      <c r="N175" s="434"/>
      <c r="O175" s="383" t="str">
        <f t="shared" si="34"/>
        <v/>
      </c>
      <c r="P175" s="434"/>
      <c r="Q175" s="434"/>
      <c r="R175" s="434"/>
      <c r="S175" s="433"/>
      <c r="T175" s="434"/>
      <c r="U175" s="384" t="str">
        <f t="shared" si="36"/>
        <v/>
      </c>
      <c r="V175" s="384" t="str">
        <f t="shared" si="37"/>
        <v/>
      </c>
      <c r="W175" s="384" t="str">
        <f t="shared" si="38"/>
        <v/>
      </c>
      <c r="X175" s="384" t="str">
        <f t="shared" si="39"/>
        <v/>
      </c>
      <c r="Y175" s="384" t="str">
        <f t="shared" si="40"/>
        <v/>
      </c>
      <c r="Z175" s="384" t="str">
        <f t="shared" si="41"/>
        <v/>
      </c>
      <c r="AA175" s="384">
        <f t="shared" si="35"/>
        <v>0</v>
      </c>
      <c r="AB175" s="385" t="b">
        <f t="shared" si="42"/>
        <v>1</v>
      </c>
      <c r="AC175" s="384" t="str">
        <f>IF($N175="","",IF($C$7="Northern Ireland",INDEX('Fixed inputs'!$H$18:$H$58,MATCH($N175,'Fixed inputs'!$C$18:$C$58,0)),INDEX('Fixed inputs'!$I$18:$I$58,MATCH($N175,'Fixed inputs'!$C$18:$C$58,0))))</f>
        <v/>
      </c>
      <c r="AD175" s="384" t="str">
        <f>IF($C175="","",INDEX('Fixed inputs'!$C$8:$E$10,MATCH($C175,'Fixed inputs'!$B$8:$B$10,0),MATCH(IF($C$7="Northern Ireland","GBP","EUR"),'Fixed inputs'!$C$7:$E$7,0)))</f>
        <v/>
      </c>
      <c r="AE175" s="386"/>
      <c r="AF175" s="386"/>
      <c r="AG175" s="386"/>
      <c r="AH175" s="386"/>
      <c r="AI175" s="386"/>
      <c r="AJ175" s="387">
        <f t="shared" si="43"/>
        <v>0</v>
      </c>
      <c r="AK175" s="386"/>
      <c r="AL175" s="387">
        <f t="shared" si="44"/>
        <v>0</v>
      </c>
      <c r="AM175" s="386"/>
      <c r="AN175" s="387">
        <f t="shared" si="45"/>
        <v>0</v>
      </c>
      <c r="AO175" s="386"/>
      <c r="AP175" s="387">
        <f t="shared" si="46"/>
        <v>0</v>
      </c>
      <c r="AQ175" s="386"/>
      <c r="AR175" s="387">
        <f t="shared" si="47"/>
        <v>0</v>
      </c>
      <c r="AS175" s="386"/>
      <c r="AT175" s="387">
        <f t="shared" si="48"/>
        <v>0</v>
      </c>
    </row>
    <row r="176" spans="2:46" ht="15.75">
      <c r="B176" s="435"/>
      <c r="C176" s="435"/>
      <c r="D176" s="436"/>
      <c r="E176" s="437"/>
      <c r="F176" s="437"/>
      <c r="G176" s="437"/>
      <c r="H176" s="437"/>
      <c r="I176" s="437"/>
      <c r="J176" s="437"/>
      <c r="K176" s="465">
        <f t="shared" si="33"/>
        <v>0</v>
      </c>
      <c r="L176" s="433"/>
      <c r="M176" s="433"/>
      <c r="N176" s="434"/>
      <c r="O176" s="383" t="str">
        <f t="shared" si="34"/>
        <v/>
      </c>
      <c r="P176" s="434"/>
      <c r="Q176" s="434"/>
      <c r="R176" s="434"/>
      <c r="S176" s="433"/>
      <c r="T176" s="434"/>
      <c r="U176" s="384" t="str">
        <f t="shared" si="36"/>
        <v/>
      </c>
      <c r="V176" s="384" t="str">
        <f t="shared" si="37"/>
        <v/>
      </c>
      <c r="W176" s="384" t="str">
        <f t="shared" si="38"/>
        <v/>
      </c>
      <c r="X176" s="384" t="str">
        <f t="shared" si="39"/>
        <v/>
      </c>
      <c r="Y176" s="384" t="str">
        <f t="shared" si="40"/>
        <v/>
      </c>
      <c r="Z176" s="384" t="str">
        <f t="shared" si="41"/>
        <v/>
      </c>
      <c r="AA176" s="384">
        <f t="shared" si="35"/>
        <v>0</v>
      </c>
      <c r="AB176" s="385" t="b">
        <f t="shared" si="42"/>
        <v>1</v>
      </c>
      <c r="AC176" s="384" t="str">
        <f>IF($N176="","",IF($C$7="Northern Ireland",INDEX('Fixed inputs'!$H$18:$H$58,MATCH($N176,'Fixed inputs'!$C$18:$C$58,0)),INDEX('Fixed inputs'!$I$18:$I$58,MATCH($N176,'Fixed inputs'!$C$18:$C$58,0))))</f>
        <v/>
      </c>
      <c r="AD176" s="384" t="str">
        <f>IF($C176="","",INDEX('Fixed inputs'!$C$8:$E$10,MATCH($C176,'Fixed inputs'!$B$8:$B$10,0),MATCH(IF($C$7="Northern Ireland","GBP","EUR"),'Fixed inputs'!$C$7:$E$7,0)))</f>
        <v/>
      </c>
      <c r="AE176" s="386"/>
      <c r="AF176" s="386"/>
      <c r="AG176" s="386"/>
      <c r="AH176" s="386"/>
      <c r="AI176" s="386"/>
      <c r="AJ176" s="387">
        <f t="shared" si="43"/>
        <v>0</v>
      </c>
      <c r="AK176" s="386"/>
      <c r="AL176" s="387">
        <f t="shared" si="44"/>
        <v>0</v>
      </c>
      <c r="AM176" s="386"/>
      <c r="AN176" s="387">
        <f t="shared" si="45"/>
        <v>0</v>
      </c>
      <c r="AO176" s="386"/>
      <c r="AP176" s="387">
        <f t="shared" si="46"/>
        <v>0</v>
      </c>
      <c r="AQ176" s="386"/>
      <c r="AR176" s="387">
        <f t="shared" si="47"/>
        <v>0</v>
      </c>
      <c r="AS176" s="386"/>
      <c r="AT176" s="387">
        <f t="shared" si="48"/>
        <v>0</v>
      </c>
    </row>
    <row r="177" spans="2:46" ht="15.75">
      <c r="B177" s="435"/>
      <c r="C177" s="435"/>
      <c r="D177" s="436"/>
      <c r="E177" s="437"/>
      <c r="F177" s="437"/>
      <c r="G177" s="437"/>
      <c r="H177" s="437"/>
      <c r="I177" s="437"/>
      <c r="J177" s="437"/>
      <c r="K177" s="465">
        <f t="shared" si="33"/>
        <v>0</v>
      </c>
      <c r="L177" s="433"/>
      <c r="M177" s="433"/>
      <c r="N177" s="434"/>
      <c r="O177" s="383" t="str">
        <f t="shared" si="34"/>
        <v/>
      </c>
      <c r="P177" s="434"/>
      <c r="Q177" s="434"/>
      <c r="R177" s="434"/>
      <c r="S177" s="433"/>
      <c r="T177" s="434"/>
      <c r="U177" s="384" t="str">
        <f t="shared" si="36"/>
        <v/>
      </c>
      <c r="V177" s="384" t="str">
        <f t="shared" si="37"/>
        <v/>
      </c>
      <c r="W177" s="384" t="str">
        <f t="shared" si="38"/>
        <v/>
      </c>
      <c r="X177" s="384" t="str">
        <f t="shared" si="39"/>
        <v/>
      </c>
      <c r="Y177" s="384" t="str">
        <f t="shared" si="40"/>
        <v/>
      </c>
      <c r="Z177" s="384" t="str">
        <f t="shared" si="41"/>
        <v/>
      </c>
      <c r="AA177" s="384">
        <f t="shared" si="35"/>
        <v>0</v>
      </c>
      <c r="AB177" s="385" t="b">
        <f t="shared" si="42"/>
        <v>1</v>
      </c>
      <c r="AC177" s="384" t="str">
        <f>IF($N177="","",IF($C$7="Northern Ireland",INDEX('Fixed inputs'!$H$18:$H$58,MATCH($N177,'Fixed inputs'!$C$18:$C$58,0)),INDEX('Fixed inputs'!$I$18:$I$58,MATCH($N177,'Fixed inputs'!$C$18:$C$58,0))))</f>
        <v/>
      </c>
      <c r="AD177" s="384" t="str">
        <f>IF($C177="","",INDEX('Fixed inputs'!$C$8:$E$10,MATCH($C177,'Fixed inputs'!$B$8:$B$10,0),MATCH(IF($C$7="Northern Ireland","GBP","EUR"),'Fixed inputs'!$C$7:$E$7,0)))</f>
        <v/>
      </c>
      <c r="AE177" s="386"/>
      <c r="AF177" s="386"/>
      <c r="AG177" s="386"/>
      <c r="AH177" s="386"/>
      <c r="AI177" s="386"/>
      <c r="AJ177" s="387">
        <f t="shared" si="43"/>
        <v>0</v>
      </c>
      <c r="AK177" s="386"/>
      <c r="AL177" s="387">
        <f t="shared" si="44"/>
        <v>0</v>
      </c>
      <c r="AM177" s="386"/>
      <c r="AN177" s="387">
        <f t="shared" si="45"/>
        <v>0</v>
      </c>
      <c r="AO177" s="386"/>
      <c r="AP177" s="387">
        <f t="shared" si="46"/>
        <v>0</v>
      </c>
      <c r="AQ177" s="386"/>
      <c r="AR177" s="387">
        <f t="shared" si="47"/>
        <v>0</v>
      </c>
      <c r="AS177" s="386"/>
      <c r="AT177" s="387">
        <f t="shared" si="48"/>
        <v>0</v>
      </c>
    </row>
    <row r="178" spans="2:46" ht="15.75">
      <c r="B178" s="435"/>
      <c r="C178" s="435"/>
      <c r="D178" s="436"/>
      <c r="E178" s="437"/>
      <c r="F178" s="437"/>
      <c r="G178" s="437"/>
      <c r="H178" s="437"/>
      <c r="I178" s="437"/>
      <c r="J178" s="437"/>
      <c r="K178" s="465">
        <f t="shared" si="33"/>
        <v>0</v>
      </c>
      <c r="L178" s="433"/>
      <c r="M178" s="433"/>
      <c r="N178" s="434"/>
      <c r="O178" s="383" t="str">
        <f t="shared" si="34"/>
        <v/>
      </c>
      <c r="P178" s="434"/>
      <c r="Q178" s="434"/>
      <c r="R178" s="434"/>
      <c r="S178" s="433"/>
      <c r="T178" s="434"/>
      <c r="U178" s="384" t="str">
        <f t="shared" si="36"/>
        <v/>
      </c>
      <c r="V178" s="384" t="str">
        <f t="shared" si="37"/>
        <v/>
      </c>
      <c r="W178" s="384" t="str">
        <f t="shared" si="38"/>
        <v/>
      </c>
      <c r="X178" s="384" t="str">
        <f t="shared" si="39"/>
        <v/>
      </c>
      <c r="Y178" s="384" t="str">
        <f t="shared" si="40"/>
        <v/>
      </c>
      <c r="Z178" s="384" t="str">
        <f t="shared" si="41"/>
        <v/>
      </c>
      <c r="AA178" s="384">
        <f t="shared" si="35"/>
        <v>0</v>
      </c>
      <c r="AB178" s="385" t="b">
        <f t="shared" si="42"/>
        <v>1</v>
      </c>
      <c r="AC178" s="384" t="str">
        <f>IF($N178="","",IF($C$7="Northern Ireland",INDEX('Fixed inputs'!$H$18:$H$58,MATCH($N178,'Fixed inputs'!$C$18:$C$58,0)),INDEX('Fixed inputs'!$I$18:$I$58,MATCH($N178,'Fixed inputs'!$C$18:$C$58,0))))</f>
        <v/>
      </c>
      <c r="AD178" s="384" t="str">
        <f>IF($C178="","",INDEX('Fixed inputs'!$C$8:$E$10,MATCH($C178,'Fixed inputs'!$B$8:$B$10,0),MATCH(IF($C$7="Northern Ireland","GBP","EUR"),'Fixed inputs'!$C$7:$E$7,0)))</f>
        <v/>
      </c>
      <c r="AE178" s="386"/>
      <c r="AF178" s="386"/>
      <c r="AG178" s="386"/>
      <c r="AH178" s="386"/>
      <c r="AI178" s="386"/>
      <c r="AJ178" s="387">
        <f t="shared" si="43"/>
        <v>0</v>
      </c>
      <c r="AK178" s="386"/>
      <c r="AL178" s="387">
        <f t="shared" si="44"/>
        <v>0</v>
      </c>
      <c r="AM178" s="386"/>
      <c r="AN178" s="387">
        <f t="shared" si="45"/>
        <v>0</v>
      </c>
      <c r="AO178" s="386"/>
      <c r="AP178" s="387">
        <f t="shared" si="46"/>
        <v>0</v>
      </c>
      <c r="AQ178" s="386"/>
      <c r="AR178" s="387">
        <f t="shared" si="47"/>
        <v>0</v>
      </c>
      <c r="AS178" s="386"/>
      <c r="AT178" s="387">
        <f t="shared" si="48"/>
        <v>0</v>
      </c>
    </row>
    <row r="179" spans="2:46" ht="15.75">
      <c r="B179" s="435"/>
      <c r="C179" s="435"/>
      <c r="D179" s="436"/>
      <c r="E179" s="437"/>
      <c r="F179" s="437"/>
      <c r="G179" s="437"/>
      <c r="H179" s="437"/>
      <c r="I179" s="437"/>
      <c r="J179" s="437"/>
      <c r="K179" s="465">
        <f t="shared" si="33"/>
        <v>0</v>
      </c>
      <c r="L179" s="433"/>
      <c r="M179" s="433"/>
      <c r="N179" s="434"/>
      <c r="O179" s="383" t="str">
        <f t="shared" si="34"/>
        <v/>
      </c>
      <c r="P179" s="434"/>
      <c r="Q179" s="434"/>
      <c r="R179" s="434"/>
      <c r="S179" s="433"/>
      <c r="T179" s="434"/>
      <c r="U179" s="384" t="str">
        <f t="shared" si="36"/>
        <v/>
      </c>
      <c r="V179" s="384" t="str">
        <f t="shared" si="37"/>
        <v/>
      </c>
      <c r="W179" s="384" t="str">
        <f t="shared" si="38"/>
        <v/>
      </c>
      <c r="X179" s="384" t="str">
        <f t="shared" si="39"/>
        <v/>
      </c>
      <c r="Y179" s="384" t="str">
        <f t="shared" si="40"/>
        <v/>
      </c>
      <c r="Z179" s="384" t="str">
        <f t="shared" si="41"/>
        <v/>
      </c>
      <c r="AA179" s="384">
        <f t="shared" si="35"/>
        <v>0</v>
      </c>
      <c r="AB179" s="385" t="b">
        <f t="shared" si="42"/>
        <v>1</v>
      </c>
      <c r="AC179" s="384" t="str">
        <f>IF($N179="","",IF($C$7="Northern Ireland",INDEX('Fixed inputs'!$H$18:$H$58,MATCH($N179,'Fixed inputs'!$C$18:$C$58,0)),INDEX('Fixed inputs'!$I$18:$I$58,MATCH($N179,'Fixed inputs'!$C$18:$C$58,0))))</f>
        <v/>
      </c>
      <c r="AD179" s="384" t="str">
        <f>IF($C179="","",INDEX('Fixed inputs'!$C$8:$E$10,MATCH($C179,'Fixed inputs'!$B$8:$B$10,0),MATCH(IF($C$7="Northern Ireland","GBP","EUR"),'Fixed inputs'!$C$7:$E$7,0)))</f>
        <v/>
      </c>
      <c r="AE179" s="386"/>
      <c r="AF179" s="386"/>
      <c r="AG179" s="386"/>
      <c r="AH179" s="386"/>
      <c r="AI179" s="386"/>
      <c r="AJ179" s="387">
        <f t="shared" si="43"/>
        <v>0</v>
      </c>
      <c r="AK179" s="386"/>
      <c r="AL179" s="387">
        <f t="shared" si="44"/>
        <v>0</v>
      </c>
      <c r="AM179" s="386"/>
      <c r="AN179" s="387">
        <f t="shared" si="45"/>
        <v>0</v>
      </c>
      <c r="AO179" s="386"/>
      <c r="AP179" s="387">
        <f t="shared" si="46"/>
        <v>0</v>
      </c>
      <c r="AQ179" s="386"/>
      <c r="AR179" s="387">
        <f t="shared" si="47"/>
        <v>0</v>
      </c>
      <c r="AS179" s="386"/>
      <c r="AT179" s="387">
        <f t="shared" si="48"/>
        <v>0</v>
      </c>
    </row>
    <row r="180" spans="2:46" ht="15.75">
      <c r="B180" s="435"/>
      <c r="C180" s="435"/>
      <c r="D180" s="436"/>
      <c r="E180" s="437"/>
      <c r="F180" s="437"/>
      <c r="G180" s="437"/>
      <c r="H180" s="437"/>
      <c r="I180" s="437"/>
      <c r="J180" s="437"/>
      <c r="K180" s="465">
        <f t="shared" si="33"/>
        <v>0</v>
      </c>
      <c r="L180" s="433"/>
      <c r="M180" s="433"/>
      <c r="N180" s="434"/>
      <c r="O180" s="383" t="str">
        <f t="shared" si="34"/>
        <v/>
      </c>
      <c r="P180" s="434"/>
      <c r="Q180" s="434"/>
      <c r="R180" s="434"/>
      <c r="S180" s="433"/>
      <c r="T180" s="434"/>
      <c r="U180" s="384" t="str">
        <f t="shared" si="36"/>
        <v/>
      </c>
      <c r="V180" s="384" t="str">
        <f t="shared" si="37"/>
        <v/>
      </c>
      <c r="W180" s="384" t="str">
        <f t="shared" si="38"/>
        <v/>
      </c>
      <c r="X180" s="384" t="str">
        <f t="shared" si="39"/>
        <v/>
      </c>
      <c r="Y180" s="384" t="str">
        <f t="shared" si="40"/>
        <v/>
      </c>
      <c r="Z180" s="384" t="str">
        <f t="shared" si="41"/>
        <v/>
      </c>
      <c r="AA180" s="384">
        <f t="shared" si="35"/>
        <v>0</v>
      </c>
      <c r="AB180" s="385" t="b">
        <f t="shared" si="42"/>
        <v>1</v>
      </c>
      <c r="AC180" s="384" t="str">
        <f>IF($N180="","",IF($C$7="Northern Ireland",INDEX('Fixed inputs'!$H$18:$H$58,MATCH($N180,'Fixed inputs'!$C$18:$C$58,0)),INDEX('Fixed inputs'!$I$18:$I$58,MATCH($N180,'Fixed inputs'!$C$18:$C$58,0))))</f>
        <v/>
      </c>
      <c r="AD180" s="384" t="str">
        <f>IF($C180="","",INDEX('Fixed inputs'!$C$8:$E$10,MATCH($C180,'Fixed inputs'!$B$8:$B$10,0),MATCH(IF($C$7="Northern Ireland","GBP","EUR"),'Fixed inputs'!$C$7:$E$7,0)))</f>
        <v/>
      </c>
      <c r="AE180" s="386"/>
      <c r="AF180" s="386"/>
      <c r="AG180" s="386"/>
      <c r="AH180" s="386"/>
      <c r="AI180" s="386"/>
      <c r="AJ180" s="387">
        <f t="shared" si="43"/>
        <v>0</v>
      </c>
      <c r="AK180" s="386"/>
      <c r="AL180" s="387">
        <f t="shared" si="44"/>
        <v>0</v>
      </c>
      <c r="AM180" s="386"/>
      <c r="AN180" s="387">
        <f t="shared" si="45"/>
        <v>0</v>
      </c>
      <c r="AO180" s="386"/>
      <c r="AP180" s="387">
        <f t="shared" si="46"/>
        <v>0</v>
      </c>
      <c r="AQ180" s="386"/>
      <c r="AR180" s="387">
        <f t="shared" si="47"/>
        <v>0</v>
      </c>
      <c r="AS180" s="386"/>
      <c r="AT180" s="387">
        <f t="shared" si="48"/>
        <v>0</v>
      </c>
    </row>
    <row r="181" spans="2:46" ht="15.75">
      <c r="B181" s="435"/>
      <c r="C181" s="435"/>
      <c r="D181" s="436"/>
      <c r="E181" s="437"/>
      <c r="F181" s="437"/>
      <c r="G181" s="437"/>
      <c r="H181" s="437"/>
      <c r="I181" s="437"/>
      <c r="J181" s="437"/>
      <c r="K181" s="465">
        <f t="shared" si="33"/>
        <v>0</v>
      </c>
      <c r="L181" s="433"/>
      <c r="M181" s="433"/>
      <c r="N181" s="434"/>
      <c r="O181" s="383" t="str">
        <f t="shared" si="34"/>
        <v/>
      </c>
      <c r="P181" s="434"/>
      <c r="Q181" s="434"/>
      <c r="R181" s="434"/>
      <c r="S181" s="433"/>
      <c r="T181" s="434"/>
      <c r="U181" s="384" t="str">
        <f t="shared" si="36"/>
        <v/>
      </c>
      <c r="V181" s="384" t="str">
        <f t="shared" si="37"/>
        <v/>
      </c>
      <c r="W181" s="384" t="str">
        <f t="shared" si="38"/>
        <v/>
      </c>
      <c r="X181" s="384" t="str">
        <f t="shared" si="39"/>
        <v/>
      </c>
      <c r="Y181" s="384" t="str">
        <f t="shared" si="40"/>
        <v/>
      </c>
      <c r="Z181" s="384" t="str">
        <f t="shared" si="41"/>
        <v/>
      </c>
      <c r="AA181" s="384">
        <f t="shared" si="35"/>
        <v>0</v>
      </c>
      <c r="AB181" s="385" t="b">
        <f t="shared" si="42"/>
        <v>1</v>
      </c>
      <c r="AC181" s="384" t="str">
        <f>IF($N181="","",IF($C$7="Northern Ireland",INDEX('Fixed inputs'!$H$18:$H$58,MATCH($N181,'Fixed inputs'!$C$18:$C$58,0)),INDEX('Fixed inputs'!$I$18:$I$58,MATCH($N181,'Fixed inputs'!$C$18:$C$58,0))))</f>
        <v/>
      </c>
      <c r="AD181" s="384" t="str">
        <f>IF($C181="","",INDEX('Fixed inputs'!$C$8:$E$10,MATCH($C181,'Fixed inputs'!$B$8:$B$10,0),MATCH(IF($C$7="Northern Ireland","GBP","EUR"),'Fixed inputs'!$C$7:$E$7,0)))</f>
        <v/>
      </c>
      <c r="AE181" s="386"/>
      <c r="AF181" s="386"/>
      <c r="AG181" s="386"/>
      <c r="AH181" s="386"/>
      <c r="AI181" s="386"/>
      <c r="AJ181" s="387">
        <f t="shared" si="43"/>
        <v>0</v>
      </c>
      <c r="AK181" s="386"/>
      <c r="AL181" s="387">
        <f t="shared" si="44"/>
        <v>0</v>
      </c>
      <c r="AM181" s="386"/>
      <c r="AN181" s="387">
        <f t="shared" si="45"/>
        <v>0</v>
      </c>
      <c r="AO181" s="386"/>
      <c r="AP181" s="387">
        <f t="shared" si="46"/>
        <v>0</v>
      </c>
      <c r="AQ181" s="386"/>
      <c r="AR181" s="387">
        <f t="shared" si="47"/>
        <v>0</v>
      </c>
      <c r="AS181" s="386"/>
      <c r="AT181" s="387">
        <f t="shared" si="48"/>
        <v>0</v>
      </c>
    </row>
    <row r="182" spans="2:46" ht="15.75">
      <c r="B182" s="435"/>
      <c r="C182" s="435"/>
      <c r="D182" s="436"/>
      <c r="E182" s="437"/>
      <c r="F182" s="437"/>
      <c r="G182" s="437"/>
      <c r="H182" s="437"/>
      <c r="I182" s="437"/>
      <c r="J182" s="437"/>
      <c r="K182" s="465">
        <f t="shared" si="33"/>
        <v>0</v>
      </c>
      <c r="L182" s="433"/>
      <c r="M182" s="433"/>
      <c r="N182" s="434"/>
      <c r="O182" s="383" t="str">
        <f t="shared" si="34"/>
        <v/>
      </c>
      <c r="P182" s="434"/>
      <c r="Q182" s="434"/>
      <c r="R182" s="434"/>
      <c r="S182" s="433"/>
      <c r="T182" s="434"/>
      <c r="U182" s="384" t="str">
        <f t="shared" si="36"/>
        <v/>
      </c>
      <c r="V182" s="384" t="str">
        <f t="shared" si="37"/>
        <v/>
      </c>
      <c r="W182" s="384" t="str">
        <f t="shared" si="38"/>
        <v/>
      </c>
      <c r="X182" s="384" t="str">
        <f t="shared" si="39"/>
        <v/>
      </c>
      <c r="Y182" s="384" t="str">
        <f t="shared" si="40"/>
        <v/>
      </c>
      <c r="Z182" s="384" t="str">
        <f t="shared" si="41"/>
        <v/>
      </c>
      <c r="AA182" s="384">
        <f t="shared" si="35"/>
        <v>0</v>
      </c>
      <c r="AB182" s="385" t="b">
        <f t="shared" si="42"/>
        <v>1</v>
      </c>
      <c r="AC182" s="384" t="str">
        <f>IF($N182="","",IF($C$7="Northern Ireland",INDEX('Fixed inputs'!$H$18:$H$58,MATCH($N182,'Fixed inputs'!$C$18:$C$58,0)),INDEX('Fixed inputs'!$I$18:$I$58,MATCH($N182,'Fixed inputs'!$C$18:$C$58,0))))</f>
        <v/>
      </c>
      <c r="AD182" s="384" t="str">
        <f>IF($C182="","",INDEX('Fixed inputs'!$C$8:$E$10,MATCH($C182,'Fixed inputs'!$B$8:$B$10,0),MATCH(IF($C$7="Northern Ireland","GBP","EUR"),'Fixed inputs'!$C$7:$E$7,0)))</f>
        <v/>
      </c>
      <c r="AE182" s="386"/>
      <c r="AF182" s="386"/>
      <c r="AG182" s="386"/>
      <c r="AH182" s="386"/>
      <c r="AI182" s="386"/>
      <c r="AJ182" s="387">
        <f t="shared" si="43"/>
        <v>0</v>
      </c>
      <c r="AK182" s="386"/>
      <c r="AL182" s="387">
        <f t="shared" si="44"/>
        <v>0</v>
      </c>
      <c r="AM182" s="386"/>
      <c r="AN182" s="387">
        <f t="shared" si="45"/>
        <v>0</v>
      </c>
      <c r="AO182" s="386"/>
      <c r="AP182" s="387">
        <f t="shared" si="46"/>
        <v>0</v>
      </c>
      <c r="AQ182" s="386"/>
      <c r="AR182" s="387">
        <f t="shared" si="47"/>
        <v>0</v>
      </c>
      <c r="AS182" s="386"/>
      <c r="AT182" s="387">
        <f t="shared" si="48"/>
        <v>0</v>
      </c>
    </row>
    <row r="183" spans="2:46" ht="15.75">
      <c r="B183" s="435"/>
      <c r="C183" s="435"/>
      <c r="D183" s="436"/>
      <c r="E183" s="437"/>
      <c r="F183" s="437"/>
      <c r="G183" s="437"/>
      <c r="H183" s="437"/>
      <c r="I183" s="437"/>
      <c r="J183" s="437"/>
      <c r="K183" s="465">
        <f t="shared" si="33"/>
        <v>0</v>
      </c>
      <c r="L183" s="433"/>
      <c r="M183" s="433"/>
      <c r="N183" s="434"/>
      <c r="O183" s="383" t="str">
        <f t="shared" si="34"/>
        <v/>
      </c>
      <c r="P183" s="434"/>
      <c r="Q183" s="434"/>
      <c r="R183" s="434"/>
      <c r="S183" s="433"/>
      <c r="T183" s="434"/>
      <c r="U183" s="384" t="str">
        <f t="shared" si="36"/>
        <v/>
      </c>
      <c r="V183" s="384" t="str">
        <f t="shared" si="37"/>
        <v/>
      </c>
      <c r="W183" s="384" t="str">
        <f t="shared" si="38"/>
        <v/>
      </c>
      <c r="X183" s="384" t="str">
        <f t="shared" si="39"/>
        <v/>
      </c>
      <c r="Y183" s="384" t="str">
        <f t="shared" si="40"/>
        <v/>
      </c>
      <c r="Z183" s="384" t="str">
        <f t="shared" si="41"/>
        <v/>
      </c>
      <c r="AA183" s="384">
        <f t="shared" si="35"/>
        <v>0</v>
      </c>
      <c r="AB183" s="385" t="b">
        <f t="shared" si="42"/>
        <v>1</v>
      </c>
      <c r="AC183" s="384" t="str">
        <f>IF($N183="","",IF($C$7="Northern Ireland",INDEX('Fixed inputs'!$H$18:$H$58,MATCH($N183,'Fixed inputs'!$C$18:$C$58,0)),INDEX('Fixed inputs'!$I$18:$I$58,MATCH($N183,'Fixed inputs'!$C$18:$C$58,0))))</f>
        <v/>
      </c>
      <c r="AD183" s="384" t="str">
        <f>IF($C183="","",INDEX('Fixed inputs'!$C$8:$E$10,MATCH($C183,'Fixed inputs'!$B$8:$B$10,0),MATCH(IF($C$7="Northern Ireland","GBP","EUR"),'Fixed inputs'!$C$7:$E$7,0)))</f>
        <v/>
      </c>
      <c r="AE183" s="386"/>
      <c r="AF183" s="386"/>
      <c r="AG183" s="386"/>
      <c r="AH183" s="386"/>
      <c r="AI183" s="386"/>
      <c r="AJ183" s="387">
        <f t="shared" si="43"/>
        <v>0</v>
      </c>
      <c r="AK183" s="386"/>
      <c r="AL183" s="387">
        <f t="shared" si="44"/>
        <v>0</v>
      </c>
      <c r="AM183" s="386"/>
      <c r="AN183" s="387">
        <f t="shared" si="45"/>
        <v>0</v>
      </c>
      <c r="AO183" s="386"/>
      <c r="AP183" s="387">
        <f t="shared" si="46"/>
        <v>0</v>
      </c>
      <c r="AQ183" s="386"/>
      <c r="AR183" s="387">
        <f t="shared" si="47"/>
        <v>0</v>
      </c>
      <c r="AS183" s="386"/>
      <c r="AT183" s="387">
        <f t="shared" si="48"/>
        <v>0</v>
      </c>
    </row>
    <row r="184" spans="2:46" ht="15.75">
      <c r="B184" s="435"/>
      <c r="C184" s="435"/>
      <c r="D184" s="436"/>
      <c r="E184" s="437"/>
      <c r="F184" s="437"/>
      <c r="G184" s="437"/>
      <c r="H184" s="437"/>
      <c r="I184" s="437"/>
      <c r="J184" s="437"/>
      <c r="K184" s="465">
        <f t="shared" si="33"/>
        <v>0</v>
      </c>
      <c r="L184" s="433"/>
      <c r="M184" s="433"/>
      <c r="N184" s="434"/>
      <c r="O184" s="383" t="str">
        <f t="shared" si="34"/>
        <v/>
      </c>
      <c r="P184" s="434"/>
      <c r="Q184" s="434"/>
      <c r="R184" s="434"/>
      <c r="S184" s="433"/>
      <c r="T184" s="434"/>
      <c r="U184" s="384" t="str">
        <f t="shared" si="36"/>
        <v/>
      </c>
      <c r="V184" s="384" t="str">
        <f t="shared" si="37"/>
        <v/>
      </c>
      <c r="W184" s="384" t="str">
        <f t="shared" si="38"/>
        <v/>
      </c>
      <c r="X184" s="384" t="str">
        <f t="shared" si="39"/>
        <v/>
      </c>
      <c r="Y184" s="384" t="str">
        <f t="shared" si="40"/>
        <v/>
      </c>
      <c r="Z184" s="384" t="str">
        <f t="shared" si="41"/>
        <v/>
      </c>
      <c r="AA184" s="384">
        <f t="shared" si="35"/>
        <v>0</v>
      </c>
      <c r="AB184" s="385" t="b">
        <f t="shared" si="42"/>
        <v>1</v>
      </c>
      <c r="AC184" s="384" t="str">
        <f>IF($N184="","",IF($C$7="Northern Ireland",INDEX('Fixed inputs'!$H$18:$H$58,MATCH($N184,'Fixed inputs'!$C$18:$C$58,0)),INDEX('Fixed inputs'!$I$18:$I$58,MATCH($N184,'Fixed inputs'!$C$18:$C$58,0))))</f>
        <v/>
      </c>
      <c r="AD184" s="384" t="str">
        <f>IF($C184="","",INDEX('Fixed inputs'!$C$8:$E$10,MATCH($C184,'Fixed inputs'!$B$8:$B$10,0),MATCH(IF($C$7="Northern Ireland","GBP","EUR"),'Fixed inputs'!$C$7:$E$7,0)))</f>
        <v/>
      </c>
      <c r="AE184" s="386"/>
      <c r="AF184" s="386"/>
      <c r="AG184" s="386"/>
      <c r="AH184" s="386"/>
      <c r="AI184" s="386"/>
      <c r="AJ184" s="387">
        <f t="shared" si="43"/>
        <v>0</v>
      </c>
      <c r="AK184" s="386"/>
      <c r="AL184" s="387">
        <f t="shared" si="44"/>
        <v>0</v>
      </c>
      <c r="AM184" s="386"/>
      <c r="AN184" s="387">
        <f t="shared" si="45"/>
        <v>0</v>
      </c>
      <c r="AO184" s="386"/>
      <c r="AP184" s="387">
        <f t="shared" si="46"/>
        <v>0</v>
      </c>
      <c r="AQ184" s="386"/>
      <c r="AR184" s="387">
        <f t="shared" si="47"/>
        <v>0</v>
      </c>
      <c r="AS184" s="386"/>
      <c r="AT184" s="387">
        <f t="shared" si="48"/>
        <v>0</v>
      </c>
    </row>
    <row r="185" spans="2:46" ht="15.75">
      <c r="B185" s="435"/>
      <c r="C185" s="435"/>
      <c r="D185" s="436"/>
      <c r="E185" s="437"/>
      <c r="F185" s="437"/>
      <c r="G185" s="437"/>
      <c r="H185" s="437"/>
      <c r="I185" s="437"/>
      <c r="J185" s="437"/>
      <c r="K185" s="465">
        <f t="shared" si="33"/>
        <v>0</v>
      </c>
      <c r="L185" s="433"/>
      <c r="M185" s="433"/>
      <c r="N185" s="434"/>
      <c r="O185" s="383" t="str">
        <f t="shared" si="34"/>
        <v/>
      </c>
      <c r="P185" s="434"/>
      <c r="Q185" s="434"/>
      <c r="R185" s="434"/>
      <c r="S185" s="433"/>
      <c r="T185" s="434"/>
      <c r="U185" s="384" t="str">
        <f t="shared" si="36"/>
        <v/>
      </c>
      <c r="V185" s="384" t="str">
        <f t="shared" si="37"/>
        <v/>
      </c>
      <c r="W185" s="384" t="str">
        <f t="shared" si="38"/>
        <v/>
      </c>
      <c r="X185" s="384" t="str">
        <f t="shared" si="39"/>
        <v/>
      </c>
      <c r="Y185" s="384" t="str">
        <f t="shared" si="40"/>
        <v/>
      </c>
      <c r="Z185" s="384" t="str">
        <f t="shared" si="41"/>
        <v/>
      </c>
      <c r="AA185" s="384">
        <f t="shared" si="35"/>
        <v>0</v>
      </c>
      <c r="AB185" s="385" t="b">
        <f t="shared" si="42"/>
        <v>1</v>
      </c>
      <c r="AC185" s="384" t="str">
        <f>IF($N185="","",IF($C$7="Northern Ireland",INDEX('Fixed inputs'!$H$18:$H$58,MATCH($N185,'Fixed inputs'!$C$18:$C$58,0)),INDEX('Fixed inputs'!$I$18:$I$58,MATCH($N185,'Fixed inputs'!$C$18:$C$58,0))))</f>
        <v/>
      </c>
      <c r="AD185" s="384" t="str">
        <f>IF($C185="","",INDEX('Fixed inputs'!$C$8:$E$10,MATCH($C185,'Fixed inputs'!$B$8:$B$10,0),MATCH(IF($C$7="Northern Ireland","GBP","EUR"),'Fixed inputs'!$C$7:$E$7,0)))</f>
        <v/>
      </c>
      <c r="AE185" s="386"/>
      <c r="AF185" s="386"/>
      <c r="AG185" s="386"/>
      <c r="AH185" s="386"/>
      <c r="AI185" s="386"/>
      <c r="AJ185" s="387">
        <f t="shared" si="43"/>
        <v>0</v>
      </c>
      <c r="AK185" s="386"/>
      <c r="AL185" s="387">
        <f t="shared" si="44"/>
        <v>0</v>
      </c>
      <c r="AM185" s="386"/>
      <c r="AN185" s="387">
        <f t="shared" si="45"/>
        <v>0</v>
      </c>
      <c r="AO185" s="386"/>
      <c r="AP185" s="387">
        <f t="shared" si="46"/>
        <v>0</v>
      </c>
      <c r="AQ185" s="386"/>
      <c r="AR185" s="387">
        <f t="shared" si="47"/>
        <v>0</v>
      </c>
      <c r="AS185" s="386"/>
      <c r="AT185" s="387">
        <f t="shared" si="48"/>
        <v>0</v>
      </c>
    </row>
    <row r="186" spans="2:46" ht="15.75">
      <c r="B186" s="435"/>
      <c r="C186" s="435"/>
      <c r="D186" s="436"/>
      <c r="E186" s="437"/>
      <c r="F186" s="437"/>
      <c r="G186" s="437"/>
      <c r="H186" s="437"/>
      <c r="I186" s="437"/>
      <c r="J186" s="437"/>
      <c r="K186" s="465">
        <f t="shared" si="33"/>
        <v>0</v>
      </c>
      <c r="L186" s="433"/>
      <c r="M186" s="433"/>
      <c r="N186" s="434"/>
      <c r="O186" s="383" t="str">
        <f t="shared" si="34"/>
        <v/>
      </c>
      <c r="P186" s="434"/>
      <c r="Q186" s="434"/>
      <c r="R186" s="434"/>
      <c r="S186" s="433"/>
      <c r="T186" s="434"/>
      <c r="U186" s="384" t="str">
        <f t="shared" si="36"/>
        <v/>
      </c>
      <c r="V186" s="384" t="str">
        <f t="shared" si="37"/>
        <v/>
      </c>
      <c r="W186" s="384" t="str">
        <f t="shared" si="38"/>
        <v/>
      </c>
      <c r="X186" s="384" t="str">
        <f t="shared" si="39"/>
        <v/>
      </c>
      <c r="Y186" s="384" t="str">
        <f t="shared" si="40"/>
        <v/>
      </c>
      <c r="Z186" s="384" t="str">
        <f t="shared" si="41"/>
        <v/>
      </c>
      <c r="AA186" s="384">
        <f t="shared" si="35"/>
        <v>0</v>
      </c>
      <c r="AB186" s="385" t="b">
        <f t="shared" si="42"/>
        <v>1</v>
      </c>
      <c r="AC186" s="384" t="str">
        <f>IF($N186="","",IF($C$7="Northern Ireland",INDEX('Fixed inputs'!$H$18:$H$58,MATCH($N186,'Fixed inputs'!$C$18:$C$58,0)),INDEX('Fixed inputs'!$I$18:$I$58,MATCH($N186,'Fixed inputs'!$C$18:$C$58,0))))</f>
        <v/>
      </c>
      <c r="AD186" s="384" t="str">
        <f>IF($C186="","",INDEX('Fixed inputs'!$C$8:$E$10,MATCH($C186,'Fixed inputs'!$B$8:$B$10,0),MATCH(IF($C$7="Northern Ireland","GBP","EUR"),'Fixed inputs'!$C$7:$E$7,0)))</f>
        <v/>
      </c>
      <c r="AE186" s="386"/>
      <c r="AF186" s="386"/>
      <c r="AG186" s="386"/>
      <c r="AH186" s="386"/>
      <c r="AI186" s="386"/>
      <c r="AJ186" s="387">
        <f t="shared" si="43"/>
        <v>0</v>
      </c>
      <c r="AK186" s="386"/>
      <c r="AL186" s="387">
        <f t="shared" si="44"/>
        <v>0</v>
      </c>
      <c r="AM186" s="386"/>
      <c r="AN186" s="387">
        <f t="shared" si="45"/>
        <v>0</v>
      </c>
      <c r="AO186" s="386"/>
      <c r="AP186" s="387">
        <f t="shared" si="46"/>
        <v>0</v>
      </c>
      <c r="AQ186" s="386"/>
      <c r="AR186" s="387">
        <f t="shared" si="47"/>
        <v>0</v>
      </c>
      <c r="AS186" s="386"/>
      <c r="AT186" s="387">
        <f t="shared" si="48"/>
        <v>0</v>
      </c>
    </row>
    <row r="187" spans="2:46" ht="15.75">
      <c r="B187" s="435"/>
      <c r="C187" s="435"/>
      <c r="D187" s="436"/>
      <c r="E187" s="437"/>
      <c r="F187" s="437"/>
      <c r="G187" s="437"/>
      <c r="H187" s="437"/>
      <c r="I187" s="437"/>
      <c r="J187" s="437"/>
      <c r="K187" s="465">
        <f t="shared" si="33"/>
        <v>0</v>
      </c>
      <c r="L187" s="433"/>
      <c r="M187" s="433"/>
      <c r="N187" s="434"/>
      <c r="O187" s="383" t="str">
        <f t="shared" si="34"/>
        <v/>
      </c>
      <c r="P187" s="434"/>
      <c r="Q187" s="434"/>
      <c r="R187" s="434"/>
      <c r="S187" s="433"/>
      <c r="T187" s="434"/>
      <c r="U187" s="384" t="str">
        <f t="shared" si="36"/>
        <v/>
      </c>
      <c r="V187" s="384" t="str">
        <f t="shared" si="37"/>
        <v/>
      </c>
      <c r="W187" s="384" t="str">
        <f t="shared" si="38"/>
        <v/>
      </c>
      <c r="X187" s="384" t="str">
        <f t="shared" si="39"/>
        <v/>
      </c>
      <c r="Y187" s="384" t="str">
        <f t="shared" si="40"/>
        <v/>
      </c>
      <c r="Z187" s="384" t="str">
        <f t="shared" si="41"/>
        <v/>
      </c>
      <c r="AA187" s="384">
        <f t="shared" si="35"/>
        <v>0</v>
      </c>
      <c r="AB187" s="385" t="b">
        <f t="shared" si="42"/>
        <v>1</v>
      </c>
      <c r="AC187" s="384" t="str">
        <f>IF($N187="","",IF($C$7="Northern Ireland",INDEX('Fixed inputs'!$H$18:$H$58,MATCH($N187,'Fixed inputs'!$C$18:$C$58,0)),INDEX('Fixed inputs'!$I$18:$I$58,MATCH($N187,'Fixed inputs'!$C$18:$C$58,0))))</f>
        <v/>
      </c>
      <c r="AD187" s="384" t="str">
        <f>IF($C187="","",INDEX('Fixed inputs'!$C$8:$E$10,MATCH($C187,'Fixed inputs'!$B$8:$B$10,0),MATCH(IF($C$7="Northern Ireland","GBP","EUR"),'Fixed inputs'!$C$7:$E$7,0)))</f>
        <v/>
      </c>
      <c r="AE187" s="386"/>
      <c r="AF187" s="386"/>
      <c r="AG187" s="386"/>
      <c r="AH187" s="386"/>
      <c r="AI187" s="386"/>
      <c r="AJ187" s="387">
        <f t="shared" si="43"/>
        <v>0</v>
      </c>
      <c r="AK187" s="386"/>
      <c r="AL187" s="387">
        <f t="shared" si="44"/>
        <v>0</v>
      </c>
      <c r="AM187" s="386"/>
      <c r="AN187" s="387">
        <f t="shared" si="45"/>
        <v>0</v>
      </c>
      <c r="AO187" s="386"/>
      <c r="AP187" s="387">
        <f t="shared" si="46"/>
        <v>0</v>
      </c>
      <c r="AQ187" s="386"/>
      <c r="AR187" s="387">
        <f t="shared" si="47"/>
        <v>0</v>
      </c>
      <c r="AS187" s="386"/>
      <c r="AT187" s="387">
        <f t="shared" si="48"/>
        <v>0</v>
      </c>
    </row>
    <row r="188" spans="2:46" ht="15.75">
      <c r="B188" s="435"/>
      <c r="C188" s="435"/>
      <c r="D188" s="436"/>
      <c r="E188" s="437"/>
      <c r="F188" s="437"/>
      <c r="G188" s="437"/>
      <c r="H188" s="437"/>
      <c r="I188" s="437"/>
      <c r="J188" s="437"/>
      <c r="K188" s="465">
        <f t="shared" si="33"/>
        <v>0</v>
      </c>
      <c r="L188" s="433"/>
      <c r="M188" s="433"/>
      <c r="N188" s="434"/>
      <c r="O188" s="383" t="str">
        <f t="shared" si="34"/>
        <v/>
      </c>
      <c r="P188" s="434"/>
      <c r="Q188" s="434"/>
      <c r="R188" s="434"/>
      <c r="S188" s="433"/>
      <c r="T188" s="434"/>
      <c r="U188" s="384" t="str">
        <f t="shared" si="36"/>
        <v/>
      </c>
      <c r="V188" s="384" t="str">
        <f t="shared" si="37"/>
        <v/>
      </c>
      <c r="W188" s="384" t="str">
        <f t="shared" si="38"/>
        <v/>
      </c>
      <c r="X188" s="384" t="str">
        <f t="shared" si="39"/>
        <v/>
      </c>
      <c r="Y188" s="384" t="str">
        <f t="shared" si="40"/>
        <v/>
      </c>
      <c r="Z188" s="384" t="str">
        <f t="shared" si="41"/>
        <v/>
      </c>
      <c r="AA188" s="384">
        <f t="shared" si="35"/>
        <v>0</v>
      </c>
      <c r="AB188" s="385" t="b">
        <f t="shared" si="42"/>
        <v>1</v>
      </c>
      <c r="AC188" s="384" t="str">
        <f>IF($N188="","",IF($C$7="Northern Ireland",INDEX('Fixed inputs'!$H$18:$H$58,MATCH($N188,'Fixed inputs'!$C$18:$C$58,0)),INDEX('Fixed inputs'!$I$18:$I$58,MATCH($N188,'Fixed inputs'!$C$18:$C$58,0))))</f>
        <v/>
      </c>
      <c r="AD188" s="384" t="str">
        <f>IF($C188="","",INDEX('Fixed inputs'!$C$8:$E$10,MATCH($C188,'Fixed inputs'!$B$8:$B$10,0),MATCH(IF($C$7="Northern Ireland","GBP","EUR"),'Fixed inputs'!$C$7:$E$7,0)))</f>
        <v/>
      </c>
      <c r="AE188" s="386"/>
      <c r="AF188" s="386"/>
      <c r="AG188" s="386"/>
      <c r="AH188" s="386"/>
      <c r="AI188" s="386"/>
      <c r="AJ188" s="387">
        <f t="shared" si="43"/>
        <v>0</v>
      </c>
      <c r="AK188" s="386"/>
      <c r="AL188" s="387">
        <f t="shared" si="44"/>
        <v>0</v>
      </c>
      <c r="AM188" s="386"/>
      <c r="AN188" s="387">
        <f t="shared" si="45"/>
        <v>0</v>
      </c>
      <c r="AO188" s="386"/>
      <c r="AP188" s="387">
        <f t="shared" si="46"/>
        <v>0</v>
      </c>
      <c r="AQ188" s="386"/>
      <c r="AR188" s="387">
        <f t="shared" si="47"/>
        <v>0</v>
      </c>
      <c r="AS188" s="386"/>
      <c r="AT188" s="387">
        <f t="shared" si="48"/>
        <v>0</v>
      </c>
    </row>
    <row r="189" spans="2:46" ht="15.75">
      <c r="B189" s="435"/>
      <c r="C189" s="435"/>
      <c r="D189" s="436"/>
      <c r="E189" s="437"/>
      <c r="F189" s="437"/>
      <c r="G189" s="437"/>
      <c r="H189" s="437"/>
      <c r="I189" s="437"/>
      <c r="J189" s="437"/>
      <c r="K189" s="465">
        <f t="shared" si="33"/>
        <v>0</v>
      </c>
      <c r="L189" s="433"/>
      <c r="M189" s="433"/>
      <c r="N189" s="434"/>
      <c r="O189" s="383" t="str">
        <f t="shared" si="34"/>
        <v/>
      </c>
      <c r="P189" s="434"/>
      <c r="Q189" s="434"/>
      <c r="R189" s="434"/>
      <c r="S189" s="433"/>
      <c r="T189" s="434"/>
      <c r="U189" s="384" t="str">
        <f t="shared" si="36"/>
        <v/>
      </c>
      <c r="V189" s="384" t="str">
        <f t="shared" si="37"/>
        <v/>
      </c>
      <c r="W189" s="384" t="str">
        <f t="shared" si="38"/>
        <v/>
      </c>
      <c r="X189" s="384" t="str">
        <f t="shared" si="39"/>
        <v/>
      </c>
      <c r="Y189" s="384" t="str">
        <f t="shared" si="40"/>
        <v/>
      </c>
      <c r="Z189" s="384" t="str">
        <f t="shared" si="41"/>
        <v/>
      </c>
      <c r="AA189" s="384">
        <f t="shared" si="35"/>
        <v>0</v>
      </c>
      <c r="AB189" s="385" t="b">
        <f t="shared" si="42"/>
        <v>1</v>
      </c>
      <c r="AC189" s="384" t="str">
        <f>IF($N189="","",IF($C$7="Northern Ireland",INDEX('Fixed inputs'!$H$18:$H$58,MATCH($N189,'Fixed inputs'!$C$18:$C$58,0)),INDEX('Fixed inputs'!$I$18:$I$58,MATCH($N189,'Fixed inputs'!$C$18:$C$58,0))))</f>
        <v/>
      </c>
      <c r="AD189" s="384" t="str">
        <f>IF($C189="","",INDEX('Fixed inputs'!$C$8:$E$10,MATCH($C189,'Fixed inputs'!$B$8:$B$10,0),MATCH(IF($C$7="Northern Ireland","GBP","EUR"),'Fixed inputs'!$C$7:$E$7,0)))</f>
        <v/>
      </c>
      <c r="AE189" s="386"/>
      <c r="AF189" s="386"/>
      <c r="AG189" s="386"/>
      <c r="AH189" s="386"/>
      <c r="AI189" s="386"/>
      <c r="AJ189" s="387">
        <f t="shared" si="43"/>
        <v>0</v>
      </c>
      <c r="AK189" s="386"/>
      <c r="AL189" s="387">
        <f t="shared" si="44"/>
        <v>0</v>
      </c>
      <c r="AM189" s="386"/>
      <c r="AN189" s="387">
        <f t="shared" si="45"/>
        <v>0</v>
      </c>
      <c r="AO189" s="386"/>
      <c r="AP189" s="387">
        <f t="shared" si="46"/>
        <v>0</v>
      </c>
      <c r="AQ189" s="386"/>
      <c r="AR189" s="387">
        <f t="shared" si="47"/>
        <v>0</v>
      </c>
      <c r="AS189" s="386"/>
      <c r="AT189" s="387">
        <f t="shared" si="48"/>
        <v>0</v>
      </c>
    </row>
    <row r="190" spans="2:46" ht="15.75">
      <c r="B190" s="435"/>
      <c r="C190" s="435"/>
      <c r="D190" s="436"/>
      <c r="E190" s="437"/>
      <c r="F190" s="437"/>
      <c r="G190" s="437"/>
      <c r="H190" s="437"/>
      <c r="I190" s="437"/>
      <c r="J190" s="437"/>
      <c r="K190" s="465">
        <f t="shared" si="33"/>
        <v>0</v>
      </c>
      <c r="L190" s="433"/>
      <c r="M190" s="433"/>
      <c r="N190" s="434"/>
      <c r="O190" s="383" t="str">
        <f t="shared" si="34"/>
        <v/>
      </c>
      <c r="P190" s="434"/>
      <c r="Q190" s="434"/>
      <c r="R190" s="434"/>
      <c r="S190" s="433"/>
      <c r="T190" s="434"/>
      <c r="U190" s="384" t="str">
        <f t="shared" si="36"/>
        <v/>
      </c>
      <c r="V190" s="384" t="str">
        <f t="shared" si="37"/>
        <v/>
      </c>
      <c r="W190" s="384" t="str">
        <f t="shared" si="38"/>
        <v/>
      </c>
      <c r="X190" s="384" t="str">
        <f t="shared" si="39"/>
        <v/>
      </c>
      <c r="Y190" s="384" t="str">
        <f t="shared" si="40"/>
        <v/>
      </c>
      <c r="Z190" s="384" t="str">
        <f t="shared" si="41"/>
        <v/>
      </c>
      <c r="AA190" s="384">
        <f t="shared" si="35"/>
        <v>0</v>
      </c>
      <c r="AB190" s="385" t="b">
        <f t="shared" si="42"/>
        <v>1</v>
      </c>
      <c r="AC190" s="384" t="str">
        <f>IF($N190="","",IF($C$7="Northern Ireland",INDEX('Fixed inputs'!$H$18:$H$58,MATCH($N190,'Fixed inputs'!$C$18:$C$58,0)),INDEX('Fixed inputs'!$I$18:$I$58,MATCH($N190,'Fixed inputs'!$C$18:$C$58,0))))</f>
        <v/>
      </c>
      <c r="AD190" s="384" t="str">
        <f>IF($C190="","",INDEX('Fixed inputs'!$C$8:$E$10,MATCH($C190,'Fixed inputs'!$B$8:$B$10,0),MATCH(IF($C$7="Northern Ireland","GBP","EUR"),'Fixed inputs'!$C$7:$E$7,0)))</f>
        <v/>
      </c>
      <c r="AE190" s="386"/>
      <c r="AF190" s="386"/>
      <c r="AG190" s="386"/>
      <c r="AH190" s="386"/>
      <c r="AI190" s="386"/>
      <c r="AJ190" s="387">
        <f t="shared" si="43"/>
        <v>0</v>
      </c>
      <c r="AK190" s="386"/>
      <c r="AL190" s="387">
        <f t="shared" si="44"/>
        <v>0</v>
      </c>
      <c r="AM190" s="386"/>
      <c r="AN190" s="387">
        <f t="shared" si="45"/>
        <v>0</v>
      </c>
      <c r="AO190" s="386"/>
      <c r="AP190" s="387">
        <f t="shared" si="46"/>
        <v>0</v>
      </c>
      <c r="AQ190" s="386"/>
      <c r="AR190" s="387">
        <f t="shared" si="47"/>
        <v>0</v>
      </c>
      <c r="AS190" s="386"/>
      <c r="AT190" s="387">
        <f t="shared" si="48"/>
        <v>0</v>
      </c>
    </row>
    <row r="191" spans="2:46" ht="15.75">
      <c r="B191" s="435"/>
      <c r="C191" s="435"/>
      <c r="D191" s="436"/>
      <c r="E191" s="437"/>
      <c r="F191" s="437"/>
      <c r="G191" s="437"/>
      <c r="H191" s="437"/>
      <c r="I191" s="437"/>
      <c r="J191" s="437"/>
      <c r="K191" s="465">
        <f t="shared" si="33"/>
        <v>0</v>
      </c>
      <c r="L191" s="433"/>
      <c r="M191" s="433"/>
      <c r="N191" s="434"/>
      <c r="O191" s="383" t="str">
        <f t="shared" si="34"/>
        <v/>
      </c>
      <c r="P191" s="434"/>
      <c r="Q191" s="434"/>
      <c r="R191" s="434"/>
      <c r="S191" s="433"/>
      <c r="T191" s="434"/>
      <c r="U191" s="384" t="str">
        <f t="shared" si="36"/>
        <v/>
      </c>
      <c r="V191" s="384" t="str">
        <f t="shared" si="37"/>
        <v/>
      </c>
      <c r="W191" s="384" t="str">
        <f t="shared" si="38"/>
        <v/>
      </c>
      <c r="X191" s="384" t="str">
        <f t="shared" si="39"/>
        <v/>
      </c>
      <c r="Y191" s="384" t="str">
        <f t="shared" si="40"/>
        <v/>
      </c>
      <c r="Z191" s="384" t="str">
        <f t="shared" si="41"/>
        <v/>
      </c>
      <c r="AA191" s="384">
        <f t="shared" si="35"/>
        <v>0</v>
      </c>
      <c r="AB191" s="385" t="b">
        <f t="shared" si="42"/>
        <v>1</v>
      </c>
      <c r="AC191" s="384" t="str">
        <f>IF($N191="","",IF($C$7="Northern Ireland",INDEX('Fixed inputs'!$H$18:$H$58,MATCH($N191,'Fixed inputs'!$C$18:$C$58,0)),INDEX('Fixed inputs'!$I$18:$I$58,MATCH($N191,'Fixed inputs'!$C$18:$C$58,0))))</f>
        <v/>
      </c>
      <c r="AD191" s="384" t="str">
        <f>IF($C191="","",INDEX('Fixed inputs'!$C$8:$E$10,MATCH($C191,'Fixed inputs'!$B$8:$B$10,0),MATCH(IF($C$7="Northern Ireland","GBP","EUR"),'Fixed inputs'!$C$7:$E$7,0)))</f>
        <v/>
      </c>
      <c r="AE191" s="386"/>
      <c r="AF191" s="386"/>
      <c r="AG191" s="386"/>
      <c r="AH191" s="386"/>
      <c r="AI191" s="386"/>
      <c r="AJ191" s="387">
        <f t="shared" si="43"/>
        <v>0</v>
      </c>
      <c r="AK191" s="386"/>
      <c r="AL191" s="387">
        <f t="shared" si="44"/>
        <v>0</v>
      </c>
      <c r="AM191" s="386"/>
      <c r="AN191" s="387">
        <f t="shared" si="45"/>
        <v>0</v>
      </c>
      <c r="AO191" s="386"/>
      <c r="AP191" s="387">
        <f t="shared" si="46"/>
        <v>0</v>
      </c>
      <c r="AQ191" s="386"/>
      <c r="AR191" s="387">
        <f t="shared" si="47"/>
        <v>0</v>
      </c>
      <c r="AS191" s="386"/>
      <c r="AT191" s="387">
        <f t="shared" si="48"/>
        <v>0</v>
      </c>
    </row>
    <row r="192" spans="2:46" ht="15.75">
      <c r="B192" s="435"/>
      <c r="C192" s="435"/>
      <c r="D192" s="436"/>
      <c r="E192" s="437"/>
      <c r="F192" s="437"/>
      <c r="G192" s="437"/>
      <c r="H192" s="437"/>
      <c r="I192" s="437"/>
      <c r="J192" s="437"/>
      <c r="K192" s="465">
        <f t="shared" si="33"/>
        <v>0</v>
      </c>
      <c r="L192" s="433"/>
      <c r="M192" s="433"/>
      <c r="N192" s="434"/>
      <c r="O192" s="383" t="str">
        <f t="shared" si="34"/>
        <v/>
      </c>
      <c r="P192" s="434"/>
      <c r="Q192" s="434"/>
      <c r="R192" s="434"/>
      <c r="S192" s="433"/>
      <c r="T192" s="434"/>
      <c r="U192" s="384" t="str">
        <f t="shared" si="36"/>
        <v/>
      </c>
      <c r="V192" s="384" t="str">
        <f t="shared" si="37"/>
        <v/>
      </c>
      <c r="W192" s="384" t="str">
        <f t="shared" si="38"/>
        <v/>
      </c>
      <c r="X192" s="384" t="str">
        <f t="shared" si="39"/>
        <v/>
      </c>
      <c r="Y192" s="384" t="str">
        <f t="shared" si="40"/>
        <v/>
      </c>
      <c r="Z192" s="384" t="str">
        <f t="shared" si="41"/>
        <v/>
      </c>
      <c r="AA192" s="384">
        <f t="shared" si="35"/>
        <v>0</v>
      </c>
      <c r="AB192" s="385" t="b">
        <f t="shared" si="42"/>
        <v>1</v>
      </c>
      <c r="AC192" s="384" t="str">
        <f>IF($N192="","",IF($C$7="Northern Ireland",INDEX('Fixed inputs'!$H$18:$H$58,MATCH($N192,'Fixed inputs'!$C$18:$C$58,0)),INDEX('Fixed inputs'!$I$18:$I$58,MATCH($N192,'Fixed inputs'!$C$18:$C$58,0))))</f>
        <v/>
      </c>
      <c r="AD192" s="384" t="str">
        <f>IF($C192="","",INDEX('Fixed inputs'!$C$8:$E$10,MATCH($C192,'Fixed inputs'!$B$8:$B$10,0),MATCH(IF($C$7="Northern Ireland","GBP","EUR"),'Fixed inputs'!$C$7:$E$7,0)))</f>
        <v/>
      </c>
      <c r="AE192" s="386"/>
      <c r="AF192" s="386"/>
      <c r="AG192" s="386"/>
      <c r="AH192" s="386"/>
      <c r="AI192" s="386"/>
      <c r="AJ192" s="387">
        <f t="shared" si="43"/>
        <v>0</v>
      </c>
      <c r="AK192" s="386"/>
      <c r="AL192" s="387">
        <f t="shared" si="44"/>
        <v>0</v>
      </c>
      <c r="AM192" s="386"/>
      <c r="AN192" s="387">
        <f t="shared" si="45"/>
        <v>0</v>
      </c>
      <c r="AO192" s="386"/>
      <c r="AP192" s="387">
        <f t="shared" si="46"/>
        <v>0</v>
      </c>
      <c r="AQ192" s="386"/>
      <c r="AR192" s="387">
        <f t="shared" si="47"/>
        <v>0</v>
      </c>
      <c r="AS192" s="386"/>
      <c r="AT192" s="387">
        <f t="shared" si="48"/>
        <v>0</v>
      </c>
    </row>
    <row r="193" spans="2:46" ht="15.75">
      <c r="B193" s="435"/>
      <c r="C193" s="435"/>
      <c r="D193" s="436"/>
      <c r="E193" s="437"/>
      <c r="F193" s="437"/>
      <c r="G193" s="437"/>
      <c r="H193" s="437"/>
      <c r="I193" s="437"/>
      <c r="J193" s="437"/>
      <c r="K193" s="465">
        <f t="shared" si="33"/>
        <v>0</v>
      </c>
      <c r="L193" s="433"/>
      <c r="M193" s="433"/>
      <c r="N193" s="434"/>
      <c r="O193" s="383" t="str">
        <f t="shared" si="34"/>
        <v/>
      </c>
      <c r="P193" s="434"/>
      <c r="Q193" s="434"/>
      <c r="R193" s="434"/>
      <c r="S193" s="433"/>
      <c r="T193" s="434"/>
      <c r="U193" s="384" t="str">
        <f t="shared" si="36"/>
        <v/>
      </c>
      <c r="V193" s="384" t="str">
        <f t="shared" si="37"/>
        <v/>
      </c>
      <c r="W193" s="384" t="str">
        <f t="shared" si="38"/>
        <v/>
      </c>
      <c r="X193" s="384" t="str">
        <f t="shared" si="39"/>
        <v/>
      </c>
      <c r="Y193" s="384" t="str">
        <f t="shared" si="40"/>
        <v/>
      </c>
      <c r="Z193" s="384" t="str">
        <f t="shared" si="41"/>
        <v/>
      </c>
      <c r="AA193" s="384">
        <f t="shared" si="35"/>
        <v>0</v>
      </c>
      <c r="AB193" s="385" t="b">
        <f t="shared" si="42"/>
        <v>1</v>
      </c>
      <c r="AC193" s="384" t="str">
        <f>IF($N193="","",IF($C$7="Northern Ireland",INDEX('Fixed inputs'!$H$18:$H$58,MATCH($N193,'Fixed inputs'!$C$18:$C$58,0)),INDEX('Fixed inputs'!$I$18:$I$58,MATCH($N193,'Fixed inputs'!$C$18:$C$58,0))))</f>
        <v/>
      </c>
      <c r="AD193" s="384" t="str">
        <f>IF($C193="","",INDEX('Fixed inputs'!$C$8:$E$10,MATCH($C193,'Fixed inputs'!$B$8:$B$10,0),MATCH(IF($C$7="Northern Ireland","GBP","EUR"),'Fixed inputs'!$C$7:$E$7,0)))</f>
        <v/>
      </c>
      <c r="AE193" s="386"/>
      <c r="AF193" s="386"/>
      <c r="AG193" s="386"/>
      <c r="AH193" s="386"/>
      <c r="AI193" s="386"/>
      <c r="AJ193" s="387">
        <f t="shared" si="43"/>
        <v>0</v>
      </c>
      <c r="AK193" s="386"/>
      <c r="AL193" s="387">
        <f t="shared" si="44"/>
        <v>0</v>
      </c>
      <c r="AM193" s="386"/>
      <c r="AN193" s="387">
        <f t="shared" si="45"/>
        <v>0</v>
      </c>
      <c r="AO193" s="386"/>
      <c r="AP193" s="387">
        <f t="shared" si="46"/>
        <v>0</v>
      </c>
      <c r="AQ193" s="386"/>
      <c r="AR193" s="387">
        <f t="shared" si="47"/>
        <v>0</v>
      </c>
      <c r="AS193" s="386"/>
      <c r="AT193" s="387">
        <f t="shared" si="48"/>
        <v>0</v>
      </c>
    </row>
    <row r="194" spans="2:46" ht="15.75">
      <c r="B194" s="435"/>
      <c r="C194" s="435"/>
      <c r="D194" s="436"/>
      <c r="E194" s="437"/>
      <c r="F194" s="437"/>
      <c r="G194" s="437"/>
      <c r="H194" s="437"/>
      <c r="I194" s="437"/>
      <c r="J194" s="437"/>
      <c r="K194" s="465">
        <f t="shared" si="33"/>
        <v>0</v>
      </c>
      <c r="L194" s="433"/>
      <c r="M194" s="433"/>
      <c r="N194" s="434"/>
      <c r="O194" s="383" t="str">
        <f t="shared" si="34"/>
        <v/>
      </c>
      <c r="P194" s="434"/>
      <c r="Q194" s="434"/>
      <c r="R194" s="434"/>
      <c r="S194" s="433"/>
      <c r="T194" s="434"/>
      <c r="U194" s="384" t="str">
        <f t="shared" si="36"/>
        <v/>
      </c>
      <c r="V194" s="384" t="str">
        <f t="shared" si="37"/>
        <v/>
      </c>
      <c r="W194" s="384" t="str">
        <f t="shared" si="38"/>
        <v/>
      </c>
      <c r="X194" s="384" t="str">
        <f t="shared" si="39"/>
        <v/>
      </c>
      <c r="Y194" s="384" t="str">
        <f t="shared" si="40"/>
        <v/>
      </c>
      <c r="Z194" s="384" t="str">
        <f t="shared" si="41"/>
        <v/>
      </c>
      <c r="AA194" s="384">
        <f t="shared" si="35"/>
        <v>0</v>
      </c>
      <c r="AB194" s="385" t="b">
        <f t="shared" si="42"/>
        <v>1</v>
      </c>
      <c r="AC194" s="384" t="str">
        <f>IF($N194="","",IF($C$7="Northern Ireland",INDEX('Fixed inputs'!$H$18:$H$58,MATCH($N194,'Fixed inputs'!$C$18:$C$58,0)),INDEX('Fixed inputs'!$I$18:$I$58,MATCH($N194,'Fixed inputs'!$C$18:$C$58,0))))</f>
        <v/>
      </c>
      <c r="AD194" s="384" t="str">
        <f>IF($C194="","",INDEX('Fixed inputs'!$C$8:$E$10,MATCH($C194,'Fixed inputs'!$B$8:$B$10,0),MATCH(IF($C$7="Northern Ireland","GBP","EUR"),'Fixed inputs'!$C$7:$E$7,0)))</f>
        <v/>
      </c>
      <c r="AE194" s="386"/>
      <c r="AF194" s="386"/>
      <c r="AG194" s="386"/>
      <c r="AH194" s="386"/>
      <c r="AI194" s="386"/>
      <c r="AJ194" s="387">
        <f t="shared" si="43"/>
        <v>0</v>
      </c>
      <c r="AK194" s="386"/>
      <c r="AL194" s="387">
        <f t="shared" si="44"/>
        <v>0</v>
      </c>
      <c r="AM194" s="386"/>
      <c r="AN194" s="387">
        <f t="shared" si="45"/>
        <v>0</v>
      </c>
      <c r="AO194" s="386"/>
      <c r="AP194" s="387">
        <f t="shared" si="46"/>
        <v>0</v>
      </c>
      <c r="AQ194" s="386"/>
      <c r="AR194" s="387">
        <f t="shared" si="47"/>
        <v>0</v>
      </c>
      <c r="AS194" s="386"/>
      <c r="AT194" s="387">
        <f t="shared" si="48"/>
        <v>0</v>
      </c>
    </row>
    <row r="195" spans="2:46" ht="15.75">
      <c r="B195" s="435"/>
      <c r="C195" s="435"/>
      <c r="D195" s="436"/>
      <c r="E195" s="437"/>
      <c r="F195" s="437"/>
      <c r="G195" s="437"/>
      <c r="H195" s="437"/>
      <c r="I195" s="437"/>
      <c r="J195" s="437"/>
      <c r="K195" s="465">
        <f t="shared" si="33"/>
        <v>0</v>
      </c>
      <c r="L195" s="433"/>
      <c r="M195" s="433"/>
      <c r="N195" s="434"/>
      <c r="O195" s="383" t="str">
        <f t="shared" si="34"/>
        <v/>
      </c>
      <c r="P195" s="434"/>
      <c r="Q195" s="434"/>
      <c r="R195" s="434"/>
      <c r="S195" s="433"/>
      <c r="T195" s="434"/>
      <c r="U195" s="384" t="str">
        <f t="shared" si="36"/>
        <v/>
      </c>
      <c r="V195" s="384" t="str">
        <f t="shared" si="37"/>
        <v/>
      </c>
      <c r="W195" s="384" t="str">
        <f t="shared" si="38"/>
        <v/>
      </c>
      <c r="X195" s="384" t="str">
        <f t="shared" si="39"/>
        <v/>
      </c>
      <c r="Y195" s="384" t="str">
        <f t="shared" si="40"/>
        <v/>
      </c>
      <c r="Z195" s="384" t="str">
        <f t="shared" si="41"/>
        <v/>
      </c>
      <c r="AA195" s="384">
        <f t="shared" si="35"/>
        <v>0</v>
      </c>
      <c r="AB195" s="385" t="b">
        <f t="shared" si="42"/>
        <v>1</v>
      </c>
      <c r="AC195" s="384" t="str">
        <f>IF($N195="","",IF($C$7="Northern Ireland",INDEX('Fixed inputs'!$H$18:$H$58,MATCH($N195,'Fixed inputs'!$C$18:$C$58,0)),INDEX('Fixed inputs'!$I$18:$I$58,MATCH($N195,'Fixed inputs'!$C$18:$C$58,0))))</f>
        <v/>
      </c>
      <c r="AD195" s="384" t="str">
        <f>IF($C195="","",INDEX('Fixed inputs'!$C$8:$E$10,MATCH($C195,'Fixed inputs'!$B$8:$B$10,0),MATCH(IF($C$7="Northern Ireland","GBP","EUR"),'Fixed inputs'!$C$7:$E$7,0)))</f>
        <v/>
      </c>
      <c r="AE195" s="386"/>
      <c r="AF195" s="386"/>
      <c r="AG195" s="386"/>
      <c r="AH195" s="386"/>
      <c r="AI195" s="386"/>
      <c r="AJ195" s="387">
        <f t="shared" si="43"/>
        <v>0</v>
      </c>
      <c r="AK195" s="386"/>
      <c r="AL195" s="387">
        <f t="shared" si="44"/>
        <v>0</v>
      </c>
      <c r="AM195" s="386"/>
      <c r="AN195" s="387">
        <f t="shared" si="45"/>
        <v>0</v>
      </c>
      <c r="AO195" s="386"/>
      <c r="AP195" s="387">
        <f t="shared" si="46"/>
        <v>0</v>
      </c>
      <c r="AQ195" s="386"/>
      <c r="AR195" s="387">
        <f t="shared" si="47"/>
        <v>0</v>
      </c>
      <c r="AS195" s="386"/>
      <c r="AT195" s="387">
        <f t="shared" si="48"/>
        <v>0</v>
      </c>
    </row>
    <row r="196" spans="2:46" ht="15.75">
      <c r="B196" s="435"/>
      <c r="C196" s="435"/>
      <c r="D196" s="436"/>
      <c r="E196" s="437"/>
      <c r="F196" s="437"/>
      <c r="G196" s="437"/>
      <c r="H196" s="437"/>
      <c r="I196" s="437"/>
      <c r="J196" s="437"/>
      <c r="K196" s="465">
        <f t="shared" si="33"/>
        <v>0</v>
      </c>
      <c r="L196" s="433"/>
      <c r="M196" s="433"/>
      <c r="N196" s="434"/>
      <c r="O196" s="383" t="str">
        <f t="shared" si="34"/>
        <v/>
      </c>
      <c r="P196" s="434"/>
      <c r="Q196" s="434"/>
      <c r="R196" s="434"/>
      <c r="S196" s="433"/>
      <c r="T196" s="434"/>
      <c r="U196" s="384" t="str">
        <f t="shared" si="36"/>
        <v/>
      </c>
      <c r="V196" s="384" t="str">
        <f t="shared" si="37"/>
        <v/>
      </c>
      <c r="W196" s="384" t="str">
        <f t="shared" si="38"/>
        <v/>
      </c>
      <c r="X196" s="384" t="str">
        <f t="shared" si="39"/>
        <v/>
      </c>
      <c r="Y196" s="384" t="str">
        <f t="shared" si="40"/>
        <v/>
      </c>
      <c r="Z196" s="384" t="str">
        <f t="shared" si="41"/>
        <v/>
      </c>
      <c r="AA196" s="384">
        <f t="shared" si="35"/>
        <v>0</v>
      </c>
      <c r="AB196" s="385" t="b">
        <f t="shared" si="42"/>
        <v>1</v>
      </c>
      <c r="AC196" s="384" t="str">
        <f>IF($N196="","",IF($C$7="Northern Ireland",INDEX('Fixed inputs'!$H$18:$H$58,MATCH($N196,'Fixed inputs'!$C$18:$C$58,0)),INDEX('Fixed inputs'!$I$18:$I$58,MATCH($N196,'Fixed inputs'!$C$18:$C$58,0))))</f>
        <v/>
      </c>
      <c r="AD196" s="384" t="str">
        <f>IF($C196="","",INDEX('Fixed inputs'!$C$8:$E$10,MATCH($C196,'Fixed inputs'!$B$8:$B$10,0),MATCH(IF($C$7="Northern Ireland","GBP","EUR"),'Fixed inputs'!$C$7:$E$7,0)))</f>
        <v/>
      </c>
      <c r="AE196" s="386"/>
      <c r="AF196" s="386"/>
      <c r="AG196" s="386"/>
      <c r="AH196" s="386"/>
      <c r="AI196" s="386"/>
      <c r="AJ196" s="387">
        <f t="shared" si="43"/>
        <v>0</v>
      </c>
      <c r="AK196" s="386"/>
      <c r="AL196" s="387">
        <f t="shared" si="44"/>
        <v>0</v>
      </c>
      <c r="AM196" s="386"/>
      <c r="AN196" s="387">
        <f t="shared" si="45"/>
        <v>0</v>
      </c>
      <c r="AO196" s="386"/>
      <c r="AP196" s="387">
        <f t="shared" si="46"/>
        <v>0</v>
      </c>
      <c r="AQ196" s="386"/>
      <c r="AR196" s="387">
        <f t="shared" si="47"/>
        <v>0</v>
      </c>
      <c r="AS196" s="386"/>
      <c r="AT196" s="387">
        <f t="shared" si="48"/>
        <v>0</v>
      </c>
    </row>
    <row r="197" spans="2:46" ht="15.75">
      <c r="B197" s="435"/>
      <c r="C197" s="435"/>
      <c r="D197" s="436"/>
      <c r="E197" s="437"/>
      <c r="F197" s="437"/>
      <c r="G197" s="437"/>
      <c r="H197" s="437"/>
      <c r="I197" s="437"/>
      <c r="J197" s="437"/>
      <c r="K197" s="465">
        <f t="shared" si="33"/>
        <v>0</v>
      </c>
      <c r="L197" s="433"/>
      <c r="M197" s="433"/>
      <c r="N197" s="434"/>
      <c r="O197" s="383" t="str">
        <f t="shared" si="34"/>
        <v/>
      </c>
      <c r="P197" s="434"/>
      <c r="Q197" s="434"/>
      <c r="R197" s="434"/>
      <c r="S197" s="433"/>
      <c r="T197" s="434"/>
      <c r="U197" s="384" t="str">
        <f t="shared" si="36"/>
        <v/>
      </c>
      <c r="V197" s="384" t="str">
        <f t="shared" si="37"/>
        <v/>
      </c>
      <c r="W197" s="384" t="str">
        <f t="shared" si="38"/>
        <v/>
      </c>
      <c r="X197" s="384" t="str">
        <f t="shared" si="39"/>
        <v/>
      </c>
      <c r="Y197" s="384" t="str">
        <f t="shared" si="40"/>
        <v/>
      </c>
      <c r="Z197" s="384" t="str">
        <f t="shared" si="41"/>
        <v/>
      </c>
      <c r="AA197" s="384">
        <f t="shared" si="35"/>
        <v>0</v>
      </c>
      <c r="AB197" s="385" t="b">
        <f t="shared" si="42"/>
        <v>1</v>
      </c>
      <c r="AC197" s="384" t="str">
        <f>IF($N197="","",IF($C$7="Northern Ireland",INDEX('Fixed inputs'!$H$18:$H$58,MATCH($N197,'Fixed inputs'!$C$18:$C$58,0)),INDEX('Fixed inputs'!$I$18:$I$58,MATCH($N197,'Fixed inputs'!$C$18:$C$58,0))))</f>
        <v/>
      </c>
      <c r="AD197" s="384" t="str">
        <f>IF($C197="","",INDEX('Fixed inputs'!$C$8:$E$10,MATCH($C197,'Fixed inputs'!$B$8:$B$10,0),MATCH(IF($C$7="Northern Ireland","GBP","EUR"),'Fixed inputs'!$C$7:$E$7,0)))</f>
        <v/>
      </c>
      <c r="AE197" s="386"/>
      <c r="AF197" s="386"/>
      <c r="AG197" s="386"/>
      <c r="AH197" s="386"/>
      <c r="AI197" s="386"/>
      <c r="AJ197" s="387">
        <f t="shared" si="43"/>
        <v>0</v>
      </c>
      <c r="AK197" s="386"/>
      <c r="AL197" s="387">
        <f t="shared" si="44"/>
        <v>0</v>
      </c>
      <c r="AM197" s="386"/>
      <c r="AN197" s="387">
        <f t="shared" si="45"/>
        <v>0</v>
      </c>
      <c r="AO197" s="386"/>
      <c r="AP197" s="387">
        <f t="shared" si="46"/>
        <v>0</v>
      </c>
      <c r="AQ197" s="386"/>
      <c r="AR197" s="387">
        <f t="shared" si="47"/>
        <v>0</v>
      </c>
      <c r="AS197" s="386"/>
      <c r="AT197" s="387">
        <f t="shared" si="48"/>
        <v>0</v>
      </c>
    </row>
    <row r="198" spans="2:46" ht="15.75">
      <c r="B198" s="435"/>
      <c r="C198" s="435"/>
      <c r="D198" s="436"/>
      <c r="E198" s="437"/>
      <c r="F198" s="437"/>
      <c r="G198" s="437"/>
      <c r="H198" s="437"/>
      <c r="I198" s="437"/>
      <c r="J198" s="437"/>
      <c r="K198" s="465">
        <f t="shared" si="33"/>
        <v>0</v>
      </c>
      <c r="L198" s="433"/>
      <c r="M198" s="433"/>
      <c r="N198" s="434"/>
      <c r="O198" s="383" t="str">
        <f t="shared" si="34"/>
        <v/>
      </c>
      <c r="P198" s="434"/>
      <c r="Q198" s="434"/>
      <c r="R198" s="434"/>
      <c r="S198" s="433"/>
      <c r="T198" s="434"/>
      <c r="U198" s="384" t="str">
        <f t="shared" si="36"/>
        <v/>
      </c>
      <c r="V198" s="384" t="str">
        <f t="shared" si="37"/>
        <v/>
      </c>
      <c r="W198" s="384" t="str">
        <f t="shared" si="38"/>
        <v/>
      </c>
      <c r="X198" s="384" t="str">
        <f t="shared" si="39"/>
        <v/>
      </c>
      <c r="Y198" s="384" t="str">
        <f t="shared" si="40"/>
        <v/>
      </c>
      <c r="Z198" s="384" t="str">
        <f t="shared" si="41"/>
        <v/>
      </c>
      <c r="AA198" s="384">
        <f t="shared" si="35"/>
        <v>0</v>
      </c>
      <c r="AB198" s="385" t="b">
        <f t="shared" si="42"/>
        <v>1</v>
      </c>
      <c r="AC198" s="384" t="str">
        <f>IF($N198="","",IF($C$7="Northern Ireland",INDEX('Fixed inputs'!$H$18:$H$58,MATCH($N198,'Fixed inputs'!$C$18:$C$58,0)),INDEX('Fixed inputs'!$I$18:$I$58,MATCH($N198,'Fixed inputs'!$C$18:$C$58,0))))</f>
        <v/>
      </c>
      <c r="AD198" s="384" t="str">
        <f>IF($C198="","",INDEX('Fixed inputs'!$C$8:$E$10,MATCH($C198,'Fixed inputs'!$B$8:$B$10,0),MATCH(IF($C$7="Northern Ireland","GBP","EUR"),'Fixed inputs'!$C$7:$E$7,0)))</f>
        <v/>
      </c>
      <c r="AE198" s="386"/>
      <c r="AF198" s="386"/>
      <c r="AG198" s="386"/>
      <c r="AH198" s="386"/>
      <c r="AI198" s="386"/>
      <c r="AJ198" s="387">
        <f t="shared" si="43"/>
        <v>0</v>
      </c>
      <c r="AK198" s="386"/>
      <c r="AL198" s="387">
        <f t="shared" si="44"/>
        <v>0</v>
      </c>
      <c r="AM198" s="386"/>
      <c r="AN198" s="387">
        <f t="shared" si="45"/>
        <v>0</v>
      </c>
      <c r="AO198" s="386"/>
      <c r="AP198" s="387">
        <f t="shared" si="46"/>
        <v>0</v>
      </c>
      <c r="AQ198" s="386"/>
      <c r="AR198" s="387">
        <f t="shared" si="47"/>
        <v>0</v>
      </c>
      <c r="AS198" s="386"/>
      <c r="AT198" s="387">
        <f t="shared" si="48"/>
        <v>0</v>
      </c>
    </row>
    <row r="199" spans="2:46" ht="15.75">
      <c r="B199" s="435"/>
      <c r="C199" s="435"/>
      <c r="D199" s="436"/>
      <c r="E199" s="437"/>
      <c r="F199" s="437"/>
      <c r="G199" s="437"/>
      <c r="H199" s="437"/>
      <c r="I199" s="437"/>
      <c r="J199" s="437"/>
      <c r="K199" s="465">
        <f t="shared" si="33"/>
        <v>0</v>
      </c>
      <c r="L199" s="433"/>
      <c r="M199" s="433"/>
      <c r="N199" s="434"/>
      <c r="O199" s="383" t="str">
        <f t="shared" si="34"/>
        <v/>
      </c>
      <c r="P199" s="434"/>
      <c r="Q199" s="434"/>
      <c r="R199" s="434"/>
      <c r="S199" s="433"/>
      <c r="T199" s="434"/>
      <c r="U199" s="384" t="str">
        <f t="shared" si="36"/>
        <v/>
      </c>
      <c r="V199" s="384" t="str">
        <f t="shared" si="37"/>
        <v/>
      </c>
      <c r="W199" s="384" t="str">
        <f t="shared" si="38"/>
        <v/>
      </c>
      <c r="X199" s="384" t="str">
        <f t="shared" si="39"/>
        <v/>
      </c>
      <c r="Y199" s="384" t="str">
        <f t="shared" si="40"/>
        <v/>
      </c>
      <c r="Z199" s="384" t="str">
        <f t="shared" si="41"/>
        <v/>
      </c>
      <c r="AA199" s="384">
        <f t="shared" si="35"/>
        <v>0</v>
      </c>
      <c r="AB199" s="385" t="b">
        <f t="shared" si="42"/>
        <v>1</v>
      </c>
      <c r="AC199" s="384" t="str">
        <f>IF($N199="","",IF($C$7="Northern Ireland",INDEX('Fixed inputs'!$H$18:$H$58,MATCH($N199,'Fixed inputs'!$C$18:$C$58,0)),INDEX('Fixed inputs'!$I$18:$I$58,MATCH($N199,'Fixed inputs'!$C$18:$C$58,0))))</f>
        <v/>
      </c>
      <c r="AD199" s="384" t="str">
        <f>IF($C199="","",INDEX('Fixed inputs'!$C$8:$E$10,MATCH($C199,'Fixed inputs'!$B$8:$B$10,0),MATCH(IF($C$7="Northern Ireland","GBP","EUR"),'Fixed inputs'!$C$7:$E$7,0)))</f>
        <v/>
      </c>
      <c r="AE199" s="386"/>
      <c r="AF199" s="386"/>
      <c r="AG199" s="386"/>
      <c r="AH199" s="386"/>
      <c r="AI199" s="386"/>
      <c r="AJ199" s="387">
        <f t="shared" si="43"/>
        <v>0</v>
      </c>
      <c r="AK199" s="386"/>
      <c r="AL199" s="387">
        <f t="shared" si="44"/>
        <v>0</v>
      </c>
      <c r="AM199" s="386"/>
      <c r="AN199" s="387">
        <f t="shared" si="45"/>
        <v>0</v>
      </c>
      <c r="AO199" s="386"/>
      <c r="AP199" s="387">
        <f t="shared" si="46"/>
        <v>0</v>
      </c>
      <c r="AQ199" s="386"/>
      <c r="AR199" s="387">
        <f t="shared" si="47"/>
        <v>0</v>
      </c>
      <c r="AS199" s="386"/>
      <c r="AT199" s="387">
        <f t="shared" si="48"/>
        <v>0</v>
      </c>
    </row>
    <row r="200" spans="2:46" ht="15.75">
      <c r="B200" s="435"/>
      <c r="C200" s="435"/>
      <c r="D200" s="436"/>
      <c r="E200" s="437"/>
      <c r="F200" s="437"/>
      <c r="G200" s="437"/>
      <c r="H200" s="437"/>
      <c r="I200" s="437"/>
      <c r="J200" s="437"/>
      <c r="K200" s="465">
        <f t="shared" si="33"/>
        <v>0</v>
      </c>
      <c r="L200" s="433"/>
      <c r="M200" s="433"/>
      <c r="N200" s="434"/>
      <c r="O200" s="383" t="str">
        <f t="shared" si="34"/>
        <v/>
      </c>
      <c r="P200" s="434"/>
      <c r="Q200" s="434"/>
      <c r="R200" s="434"/>
      <c r="S200" s="433"/>
      <c r="T200" s="434"/>
      <c r="U200" s="384" t="str">
        <f t="shared" si="36"/>
        <v/>
      </c>
      <c r="V200" s="384" t="str">
        <f t="shared" si="37"/>
        <v/>
      </c>
      <c r="W200" s="384" t="str">
        <f t="shared" si="38"/>
        <v/>
      </c>
      <c r="X200" s="384" t="str">
        <f t="shared" si="39"/>
        <v/>
      </c>
      <c r="Y200" s="384" t="str">
        <f t="shared" si="40"/>
        <v/>
      </c>
      <c r="Z200" s="384" t="str">
        <f t="shared" si="41"/>
        <v/>
      </c>
      <c r="AA200" s="384">
        <f t="shared" si="35"/>
        <v>0</v>
      </c>
      <c r="AB200" s="385" t="b">
        <f t="shared" si="42"/>
        <v>1</v>
      </c>
      <c r="AC200" s="384" t="str">
        <f>IF($N200="","",IF($C$7="Northern Ireland",INDEX('Fixed inputs'!$H$18:$H$58,MATCH($N200,'Fixed inputs'!$C$18:$C$58,0)),INDEX('Fixed inputs'!$I$18:$I$58,MATCH($N200,'Fixed inputs'!$C$18:$C$58,0))))</f>
        <v/>
      </c>
      <c r="AD200" s="384" t="str">
        <f>IF($C200="","",INDEX('Fixed inputs'!$C$8:$E$10,MATCH($C200,'Fixed inputs'!$B$8:$B$10,0),MATCH(IF($C$7="Northern Ireland","GBP","EUR"),'Fixed inputs'!$C$7:$E$7,0)))</f>
        <v/>
      </c>
      <c r="AE200" s="386"/>
      <c r="AF200" s="386"/>
      <c r="AG200" s="386"/>
      <c r="AH200" s="386"/>
      <c r="AI200" s="386"/>
      <c r="AJ200" s="387">
        <f t="shared" si="43"/>
        <v>0</v>
      </c>
      <c r="AK200" s="386"/>
      <c r="AL200" s="387">
        <f t="shared" si="44"/>
        <v>0</v>
      </c>
      <c r="AM200" s="386"/>
      <c r="AN200" s="387">
        <f t="shared" si="45"/>
        <v>0</v>
      </c>
      <c r="AO200" s="386"/>
      <c r="AP200" s="387">
        <f t="shared" si="46"/>
        <v>0</v>
      </c>
      <c r="AQ200" s="386"/>
      <c r="AR200" s="387">
        <f t="shared" si="47"/>
        <v>0</v>
      </c>
      <c r="AS200" s="386"/>
      <c r="AT200" s="387">
        <f t="shared" si="48"/>
        <v>0</v>
      </c>
    </row>
    <row r="201" spans="2:46" ht="15.75">
      <c r="B201" s="435"/>
      <c r="C201" s="435"/>
      <c r="D201" s="436"/>
      <c r="E201" s="437"/>
      <c r="F201" s="437"/>
      <c r="G201" s="437"/>
      <c r="H201" s="437"/>
      <c r="I201" s="437"/>
      <c r="J201" s="437"/>
      <c r="K201" s="465">
        <f t="shared" si="33"/>
        <v>0</v>
      </c>
      <c r="L201" s="433"/>
      <c r="M201" s="433"/>
      <c r="N201" s="434"/>
      <c r="O201" s="383" t="str">
        <f t="shared" si="34"/>
        <v/>
      </c>
      <c r="P201" s="434"/>
      <c r="Q201" s="434"/>
      <c r="R201" s="434"/>
      <c r="S201" s="433"/>
      <c r="T201" s="434"/>
      <c r="U201" s="384" t="str">
        <f t="shared" si="36"/>
        <v/>
      </c>
      <c r="V201" s="384" t="str">
        <f t="shared" si="37"/>
        <v/>
      </c>
      <c r="W201" s="384" t="str">
        <f t="shared" si="38"/>
        <v/>
      </c>
      <c r="X201" s="384" t="str">
        <f t="shared" si="39"/>
        <v/>
      </c>
      <c r="Y201" s="384" t="str">
        <f t="shared" si="40"/>
        <v/>
      </c>
      <c r="Z201" s="384" t="str">
        <f t="shared" si="41"/>
        <v/>
      </c>
      <c r="AA201" s="384">
        <f t="shared" si="35"/>
        <v>0</v>
      </c>
      <c r="AB201" s="385" t="b">
        <f t="shared" si="42"/>
        <v>1</v>
      </c>
      <c r="AC201" s="384" t="str">
        <f>IF($N201="","",IF($C$7="Northern Ireland",INDEX('Fixed inputs'!$H$18:$H$58,MATCH($N201,'Fixed inputs'!$C$18:$C$58,0)),INDEX('Fixed inputs'!$I$18:$I$58,MATCH($N201,'Fixed inputs'!$C$18:$C$58,0))))</f>
        <v/>
      </c>
      <c r="AD201" s="384" t="str">
        <f>IF($C201="","",INDEX('Fixed inputs'!$C$8:$E$10,MATCH($C201,'Fixed inputs'!$B$8:$B$10,0),MATCH(IF($C$7="Northern Ireland","GBP","EUR"),'Fixed inputs'!$C$7:$E$7,0)))</f>
        <v/>
      </c>
      <c r="AE201" s="386"/>
      <c r="AF201" s="386"/>
      <c r="AG201" s="386"/>
      <c r="AH201" s="386"/>
      <c r="AI201" s="386"/>
      <c r="AJ201" s="387">
        <f t="shared" si="43"/>
        <v>0</v>
      </c>
      <c r="AK201" s="386"/>
      <c r="AL201" s="387">
        <f t="shared" si="44"/>
        <v>0</v>
      </c>
      <c r="AM201" s="386"/>
      <c r="AN201" s="387">
        <f t="shared" si="45"/>
        <v>0</v>
      </c>
      <c r="AO201" s="386"/>
      <c r="AP201" s="387">
        <f t="shared" si="46"/>
        <v>0</v>
      </c>
      <c r="AQ201" s="386"/>
      <c r="AR201" s="387">
        <f t="shared" si="47"/>
        <v>0</v>
      </c>
      <c r="AS201" s="386"/>
      <c r="AT201" s="387">
        <f t="shared" si="48"/>
        <v>0</v>
      </c>
    </row>
    <row r="202" spans="2:46" ht="15.75">
      <c r="B202" s="435"/>
      <c r="C202" s="435"/>
      <c r="D202" s="436"/>
      <c r="E202" s="437"/>
      <c r="F202" s="437"/>
      <c r="G202" s="437"/>
      <c r="H202" s="437"/>
      <c r="I202" s="437"/>
      <c r="J202" s="437"/>
      <c r="K202" s="465">
        <f t="shared" si="33"/>
        <v>0</v>
      </c>
      <c r="L202" s="433"/>
      <c r="M202" s="433"/>
      <c r="N202" s="434"/>
      <c r="O202" s="383" t="str">
        <f t="shared" si="34"/>
        <v/>
      </c>
      <c r="P202" s="434"/>
      <c r="Q202" s="434"/>
      <c r="R202" s="434"/>
      <c r="S202" s="433"/>
      <c r="T202" s="434"/>
      <c r="U202" s="384" t="str">
        <f t="shared" si="36"/>
        <v/>
      </c>
      <c r="V202" s="384" t="str">
        <f t="shared" si="37"/>
        <v/>
      </c>
      <c r="W202" s="384" t="str">
        <f t="shared" si="38"/>
        <v/>
      </c>
      <c r="X202" s="384" t="str">
        <f t="shared" si="39"/>
        <v/>
      </c>
      <c r="Y202" s="384" t="str">
        <f t="shared" si="40"/>
        <v/>
      </c>
      <c r="Z202" s="384" t="str">
        <f t="shared" si="41"/>
        <v/>
      </c>
      <c r="AA202" s="384">
        <f t="shared" si="35"/>
        <v>0</v>
      </c>
      <c r="AB202" s="385" t="b">
        <f t="shared" si="42"/>
        <v>1</v>
      </c>
      <c r="AC202" s="384" t="str">
        <f>IF($N202="","",IF($C$7="Northern Ireland",INDEX('Fixed inputs'!$H$18:$H$58,MATCH($N202,'Fixed inputs'!$C$18:$C$58,0)),INDEX('Fixed inputs'!$I$18:$I$58,MATCH($N202,'Fixed inputs'!$C$18:$C$58,0))))</f>
        <v/>
      </c>
      <c r="AD202" s="384" t="str">
        <f>IF($C202="","",INDEX('Fixed inputs'!$C$8:$E$10,MATCH($C202,'Fixed inputs'!$B$8:$B$10,0),MATCH(IF($C$7="Northern Ireland","GBP","EUR"),'Fixed inputs'!$C$7:$E$7,0)))</f>
        <v/>
      </c>
      <c r="AE202" s="386"/>
      <c r="AF202" s="386"/>
      <c r="AG202" s="386"/>
      <c r="AH202" s="386"/>
      <c r="AI202" s="386"/>
      <c r="AJ202" s="387">
        <f t="shared" si="43"/>
        <v>0</v>
      </c>
      <c r="AK202" s="386"/>
      <c r="AL202" s="387">
        <f t="shared" si="44"/>
        <v>0</v>
      </c>
      <c r="AM202" s="386"/>
      <c r="AN202" s="387">
        <f t="shared" si="45"/>
        <v>0</v>
      </c>
      <c r="AO202" s="386"/>
      <c r="AP202" s="387">
        <f t="shared" si="46"/>
        <v>0</v>
      </c>
      <c r="AQ202" s="386"/>
      <c r="AR202" s="387">
        <f t="shared" si="47"/>
        <v>0</v>
      </c>
      <c r="AS202" s="386"/>
      <c r="AT202" s="387">
        <f t="shared" si="48"/>
        <v>0</v>
      </c>
    </row>
    <row r="203" spans="2:46" ht="15.75">
      <c r="B203" s="435"/>
      <c r="C203" s="435"/>
      <c r="D203" s="436"/>
      <c r="E203" s="437"/>
      <c r="F203" s="437"/>
      <c r="G203" s="437"/>
      <c r="H203" s="437"/>
      <c r="I203" s="437"/>
      <c r="J203" s="437"/>
      <c r="K203" s="465">
        <f t="shared" si="33"/>
        <v>0</v>
      </c>
      <c r="L203" s="433"/>
      <c r="M203" s="433"/>
      <c r="N203" s="434"/>
      <c r="O203" s="383" t="str">
        <f t="shared" si="34"/>
        <v/>
      </c>
      <c r="P203" s="434"/>
      <c r="Q203" s="434"/>
      <c r="R203" s="434"/>
      <c r="S203" s="433"/>
      <c r="T203" s="434"/>
      <c r="U203" s="384" t="str">
        <f t="shared" si="36"/>
        <v/>
      </c>
      <c r="V203" s="384" t="str">
        <f t="shared" si="37"/>
        <v/>
      </c>
      <c r="W203" s="384" t="str">
        <f t="shared" si="38"/>
        <v/>
      </c>
      <c r="X203" s="384" t="str">
        <f t="shared" si="39"/>
        <v/>
      </c>
      <c r="Y203" s="384" t="str">
        <f t="shared" si="40"/>
        <v/>
      </c>
      <c r="Z203" s="384" t="str">
        <f t="shared" si="41"/>
        <v/>
      </c>
      <c r="AA203" s="384">
        <f t="shared" si="35"/>
        <v>0</v>
      </c>
      <c r="AB203" s="385" t="b">
        <f t="shared" si="42"/>
        <v>1</v>
      </c>
      <c r="AC203" s="384" t="str">
        <f>IF($N203="","",IF($C$7="Northern Ireland",INDEX('Fixed inputs'!$H$18:$H$58,MATCH($N203,'Fixed inputs'!$C$18:$C$58,0)),INDEX('Fixed inputs'!$I$18:$I$58,MATCH($N203,'Fixed inputs'!$C$18:$C$58,0))))</f>
        <v/>
      </c>
      <c r="AD203" s="384" t="str">
        <f>IF($C203="","",INDEX('Fixed inputs'!$C$8:$E$10,MATCH($C203,'Fixed inputs'!$B$8:$B$10,0),MATCH(IF($C$7="Northern Ireland","GBP","EUR"),'Fixed inputs'!$C$7:$E$7,0)))</f>
        <v/>
      </c>
      <c r="AE203" s="386"/>
      <c r="AF203" s="386"/>
      <c r="AG203" s="386"/>
      <c r="AH203" s="386"/>
      <c r="AI203" s="386"/>
      <c r="AJ203" s="387">
        <f t="shared" si="43"/>
        <v>0</v>
      </c>
      <c r="AK203" s="386"/>
      <c r="AL203" s="387">
        <f t="shared" si="44"/>
        <v>0</v>
      </c>
      <c r="AM203" s="386"/>
      <c r="AN203" s="387">
        <f t="shared" si="45"/>
        <v>0</v>
      </c>
      <c r="AO203" s="386"/>
      <c r="AP203" s="387">
        <f t="shared" si="46"/>
        <v>0</v>
      </c>
      <c r="AQ203" s="386"/>
      <c r="AR203" s="387">
        <f t="shared" si="47"/>
        <v>0</v>
      </c>
      <c r="AS203" s="386"/>
      <c r="AT203" s="387">
        <f t="shared" si="48"/>
        <v>0</v>
      </c>
    </row>
    <row r="204" spans="2:46" ht="15.75">
      <c r="B204" s="435"/>
      <c r="C204" s="435"/>
      <c r="D204" s="436"/>
      <c r="E204" s="437"/>
      <c r="F204" s="437"/>
      <c r="G204" s="437"/>
      <c r="H204" s="437"/>
      <c r="I204" s="437"/>
      <c r="J204" s="437"/>
      <c r="K204" s="465">
        <f t="shared" ref="K204:K267" si="49">SUM(E204:J204)</f>
        <v>0</v>
      </c>
      <c r="L204" s="433"/>
      <c r="M204" s="433"/>
      <c r="N204" s="434"/>
      <c r="O204" s="383" t="str">
        <f t="shared" ref="O204:O267" si="50">IF($N204="","",IF($N204&lt;2024,"Yes","No"))</f>
        <v/>
      </c>
      <c r="P204" s="434"/>
      <c r="Q204" s="434"/>
      <c r="R204" s="434"/>
      <c r="S204" s="433"/>
      <c r="T204" s="434"/>
      <c r="U204" s="384" t="str">
        <f t="shared" si="36"/>
        <v/>
      </c>
      <c r="V204" s="384" t="str">
        <f t="shared" si="37"/>
        <v/>
      </c>
      <c r="W204" s="384" t="str">
        <f t="shared" si="38"/>
        <v/>
      </c>
      <c r="X204" s="384" t="str">
        <f t="shared" si="39"/>
        <v/>
      </c>
      <c r="Y204" s="384" t="str">
        <f t="shared" si="40"/>
        <v/>
      </c>
      <c r="Z204" s="384" t="str">
        <f t="shared" si="41"/>
        <v/>
      </c>
      <c r="AA204" s="384">
        <f t="shared" ref="AA204:AA267" si="51">SUM(U204:Z204)</f>
        <v>0</v>
      </c>
      <c r="AB204" s="385" t="b">
        <f t="shared" si="42"/>
        <v>1</v>
      </c>
      <c r="AC204" s="384" t="str">
        <f>IF($N204="","",IF($C$7="Northern Ireland",INDEX('Fixed inputs'!$H$18:$H$58,MATCH($N204,'Fixed inputs'!$C$18:$C$58,0)),INDEX('Fixed inputs'!$I$18:$I$58,MATCH($N204,'Fixed inputs'!$C$18:$C$58,0))))</f>
        <v/>
      </c>
      <c r="AD204" s="384" t="str">
        <f>IF($C204="","",INDEX('Fixed inputs'!$C$8:$E$10,MATCH($C204,'Fixed inputs'!$B$8:$B$10,0),MATCH(IF($C$7="Northern Ireland","GBP","EUR"),'Fixed inputs'!$C$7:$E$7,0)))</f>
        <v/>
      </c>
      <c r="AE204" s="386"/>
      <c r="AF204" s="386"/>
      <c r="AG204" s="386"/>
      <c r="AH204" s="386"/>
      <c r="AI204" s="386"/>
      <c r="AJ204" s="387">
        <f t="shared" si="43"/>
        <v>0</v>
      </c>
      <c r="AK204" s="386"/>
      <c r="AL204" s="387">
        <f t="shared" si="44"/>
        <v>0</v>
      </c>
      <c r="AM204" s="386"/>
      <c r="AN204" s="387">
        <f t="shared" si="45"/>
        <v>0</v>
      </c>
      <c r="AO204" s="386"/>
      <c r="AP204" s="387">
        <f t="shared" si="46"/>
        <v>0</v>
      </c>
      <c r="AQ204" s="386"/>
      <c r="AR204" s="387">
        <f t="shared" si="47"/>
        <v>0</v>
      </c>
      <c r="AS204" s="386"/>
      <c r="AT204" s="387">
        <f t="shared" si="48"/>
        <v>0</v>
      </c>
    </row>
    <row r="205" spans="2:46" ht="15.75">
      <c r="B205" s="435"/>
      <c r="C205" s="435"/>
      <c r="D205" s="436"/>
      <c r="E205" s="437"/>
      <c r="F205" s="437"/>
      <c r="G205" s="437"/>
      <c r="H205" s="437"/>
      <c r="I205" s="437"/>
      <c r="J205" s="437"/>
      <c r="K205" s="465">
        <f t="shared" si="49"/>
        <v>0</v>
      </c>
      <c r="L205" s="433"/>
      <c r="M205" s="433"/>
      <c r="N205" s="434"/>
      <c r="O205" s="383" t="str">
        <f t="shared" si="50"/>
        <v/>
      </c>
      <c r="P205" s="434"/>
      <c r="Q205" s="434"/>
      <c r="R205" s="434"/>
      <c r="S205" s="433"/>
      <c r="T205" s="434"/>
      <c r="U205" s="384" t="str">
        <f t="shared" ref="U205:U268" si="52">IF($B205="","",IFERROR(E205*$AC205*$AD205,0))</f>
        <v/>
      </c>
      <c r="V205" s="384" t="str">
        <f t="shared" ref="V205:V268" si="53">IF($B205="","",IFERROR(F205*$AC205*$AD205,0))</f>
        <v/>
      </c>
      <c r="W205" s="384" t="str">
        <f t="shared" ref="W205:W268" si="54">IF($B205="","",IFERROR(G205*$AC205*$AD205,0))</f>
        <v/>
      </c>
      <c r="X205" s="384" t="str">
        <f t="shared" ref="X205:X268" si="55">IF($B205="","",IFERROR(H205*$AC205*$AD205,0))</f>
        <v/>
      </c>
      <c r="Y205" s="384" t="str">
        <f t="shared" ref="Y205:Y268" si="56">IF($B205="","",IFERROR(I205*$AC205*$AD205,0))</f>
        <v/>
      </c>
      <c r="Z205" s="384" t="str">
        <f t="shared" ref="Z205:Z268" si="57">IF($B205="","",IFERROR(J205*$AC205*$AD205,0))</f>
        <v/>
      </c>
      <c r="AA205" s="384">
        <f t="shared" si="51"/>
        <v>0</v>
      </c>
      <c r="AB205" s="385" t="b">
        <f t="shared" ref="AB205:AB268" si="58">IF(COUNTA($B205:$J205)=0,TRUE,AND($B205&lt;&gt;"",$C205&lt;&gt;"",$D205&lt;&gt;"",$N205&lt;&gt;"",$L205&lt;&gt;"",$M205&lt;&gt;"",$Q205&lt;&gt;"",$R205&lt;&gt;"",$S205&lt;&gt;"",IF($O205="Yes",$P205&lt;&gt;"",TRUE)))</f>
        <v>1</v>
      </c>
      <c r="AC205" s="384" t="str">
        <f>IF($N205="","",IF($C$7="Northern Ireland",INDEX('Fixed inputs'!$H$18:$H$58,MATCH($N205,'Fixed inputs'!$C$18:$C$58,0)),INDEX('Fixed inputs'!$I$18:$I$58,MATCH($N205,'Fixed inputs'!$C$18:$C$58,0))))</f>
        <v/>
      </c>
      <c r="AD205" s="384" t="str">
        <f>IF($C205="","",INDEX('Fixed inputs'!$C$8:$E$10,MATCH($C205,'Fixed inputs'!$B$8:$B$10,0),MATCH(IF($C$7="Northern Ireland","GBP","EUR"),'Fixed inputs'!$C$7:$E$7,0)))</f>
        <v/>
      </c>
      <c r="AE205" s="386"/>
      <c r="AF205" s="386"/>
      <c r="AG205" s="386"/>
      <c r="AH205" s="386"/>
      <c r="AI205" s="386"/>
      <c r="AJ205" s="387">
        <f t="shared" ref="AJ205:AJ268" si="59">IF(AI205&lt;&gt;"",AI205,IF(AND($AE205="Yes",$AF205="Yes",$AG205="Yes",$AH205="Yes"),U205,0))</f>
        <v>0</v>
      </c>
      <c r="AK205" s="386"/>
      <c r="AL205" s="387">
        <f t="shared" ref="AL205:AL268" si="60">IF(AK205&lt;&gt;"",AK205,IF(AND($AE205="Yes",$AF205="Yes",$AG205="Yes",$AH205="Yes"),V205,0))</f>
        <v>0</v>
      </c>
      <c r="AM205" s="386"/>
      <c r="AN205" s="387">
        <f t="shared" ref="AN205:AN268" si="61">IF(AM205&lt;&gt;"",AM205,IF(AND($AE205="Yes",$AF205="Yes",$AG205="Yes",$AH205="Yes"),W205,0))</f>
        <v>0</v>
      </c>
      <c r="AO205" s="386"/>
      <c r="AP205" s="387">
        <f t="shared" ref="AP205:AP268" si="62">IF(AO205&lt;&gt;"",AO205,IF(AND($AE205="Yes",$AF205="Yes",$AG205="Yes",$AH205="Yes"),X205,0))</f>
        <v>0</v>
      </c>
      <c r="AQ205" s="386"/>
      <c r="AR205" s="387">
        <f t="shared" ref="AR205:AR268" si="63">IF(AQ205&lt;&gt;"",AQ205,IF(AND($AE205="Yes",$AF205="Yes",$AG205="Yes",$AH205="Yes"),Y205,0))</f>
        <v>0</v>
      </c>
      <c r="AS205" s="386"/>
      <c r="AT205" s="387">
        <f t="shared" ref="AT205:AT268" si="64">IF(AS205&lt;&gt;"",AS205,IF(AND($AE205="Yes",$AF205="Yes",$AG205="Yes",$AH205="Yes"),Z205,0))</f>
        <v>0</v>
      </c>
    </row>
    <row r="206" spans="2:46" ht="15.75">
      <c r="B206" s="435"/>
      <c r="C206" s="435"/>
      <c r="D206" s="436"/>
      <c r="E206" s="437"/>
      <c r="F206" s="437"/>
      <c r="G206" s="437"/>
      <c r="H206" s="437"/>
      <c r="I206" s="437"/>
      <c r="J206" s="437"/>
      <c r="K206" s="465">
        <f t="shared" si="49"/>
        <v>0</v>
      </c>
      <c r="L206" s="433"/>
      <c r="M206" s="433"/>
      <c r="N206" s="434"/>
      <c r="O206" s="383" t="str">
        <f t="shared" si="50"/>
        <v/>
      </c>
      <c r="P206" s="434"/>
      <c r="Q206" s="434"/>
      <c r="R206" s="434"/>
      <c r="S206" s="433"/>
      <c r="T206" s="434"/>
      <c r="U206" s="384" t="str">
        <f t="shared" si="52"/>
        <v/>
      </c>
      <c r="V206" s="384" t="str">
        <f t="shared" si="53"/>
        <v/>
      </c>
      <c r="W206" s="384" t="str">
        <f t="shared" si="54"/>
        <v/>
      </c>
      <c r="X206" s="384" t="str">
        <f t="shared" si="55"/>
        <v/>
      </c>
      <c r="Y206" s="384" t="str">
        <f t="shared" si="56"/>
        <v/>
      </c>
      <c r="Z206" s="384" t="str">
        <f t="shared" si="57"/>
        <v/>
      </c>
      <c r="AA206" s="384">
        <f t="shared" si="51"/>
        <v>0</v>
      </c>
      <c r="AB206" s="385" t="b">
        <f t="shared" si="58"/>
        <v>1</v>
      </c>
      <c r="AC206" s="384" t="str">
        <f>IF($N206="","",IF($C$7="Northern Ireland",INDEX('Fixed inputs'!$H$18:$H$58,MATCH($N206,'Fixed inputs'!$C$18:$C$58,0)),INDEX('Fixed inputs'!$I$18:$I$58,MATCH($N206,'Fixed inputs'!$C$18:$C$58,0))))</f>
        <v/>
      </c>
      <c r="AD206" s="384" t="str">
        <f>IF($C206="","",INDEX('Fixed inputs'!$C$8:$E$10,MATCH($C206,'Fixed inputs'!$B$8:$B$10,0),MATCH(IF($C$7="Northern Ireland","GBP","EUR"),'Fixed inputs'!$C$7:$E$7,0)))</f>
        <v/>
      </c>
      <c r="AE206" s="386"/>
      <c r="AF206" s="386"/>
      <c r="AG206" s="386"/>
      <c r="AH206" s="386"/>
      <c r="AI206" s="386"/>
      <c r="AJ206" s="387">
        <f t="shared" si="59"/>
        <v>0</v>
      </c>
      <c r="AK206" s="386"/>
      <c r="AL206" s="387">
        <f t="shared" si="60"/>
        <v>0</v>
      </c>
      <c r="AM206" s="386"/>
      <c r="AN206" s="387">
        <f t="shared" si="61"/>
        <v>0</v>
      </c>
      <c r="AO206" s="386"/>
      <c r="AP206" s="387">
        <f t="shared" si="62"/>
        <v>0</v>
      </c>
      <c r="AQ206" s="386"/>
      <c r="AR206" s="387">
        <f t="shared" si="63"/>
        <v>0</v>
      </c>
      <c r="AS206" s="386"/>
      <c r="AT206" s="387">
        <f t="shared" si="64"/>
        <v>0</v>
      </c>
    </row>
    <row r="207" spans="2:46" ht="15.75">
      <c r="B207" s="435"/>
      <c r="C207" s="435"/>
      <c r="D207" s="436"/>
      <c r="E207" s="437"/>
      <c r="F207" s="437"/>
      <c r="G207" s="437"/>
      <c r="H207" s="437"/>
      <c r="I207" s="437"/>
      <c r="J207" s="437"/>
      <c r="K207" s="465">
        <f t="shared" si="49"/>
        <v>0</v>
      </c>
      <c r="L207" s="433"/>
      <c r="M207" s="433"/>
      <c r="N207" s="434"/>
      <c r="O207" s="383" t="str">
        <f t="shared" si="50"/>
        <v/>
      </c>
      <c r="P207" s="434"/>
      <c r="Q207" s="434"/>
      <c r="R207" s="434"/>
      <c r="S207" s="433"/>
      <c r="T207" s="434"/>
      <c r="U207" s="384" t="str">
        <f t="shared" si="52"/>
        <v/>
      </c>
      <c r="V207" s="384" t="str">
        <f t="shared" si="53"/>
        <v/>
      </c>
      <c r="W207" s="384" t="str">
        <f t="shared" si="54"/>
        <v/>
      </c>
      <c r="X207" s="384" t="str">
        <f t="shared" si="55"/>
        <v/>
      </c>
      <c r="Y207" s="384" t="str">
        <f t="shared" si="56"/>
        <v/>
      </c>
      <c r="Z207" s="384" t="str">
        <f t="shared" si="57"/>
        <v/>
      </c>
      <c r="AA207" s="384">
        <f t="shared" si="51"/>
        <v>0</v>
      </c>
      <c r="AB207" s="385" t="b">
        <f t="shared" si="58"/>
        <v>1</v>
      </c>
      <c r="AC207" s="384" t="str">
        <f>IF($N207="","",IF($C$7="Northern Ireland",INDEX('Fixed inputs'!$H$18:$H$58,MATCH($N207,'Fixed inputs'!$C$18:$C$58,0)),INDEX('Fixed inputs'!$I$18:$I$58,MATCH($N207,'Fixed inputs'!$C$18:$C$58,0))))</f>
        <v/>
      </c>
      <c r="AD207" s="384" t="str">
        <f>IF($C207="","",INDEX('Fixed inputs'!$C$8:$E$10,MATCH($C207,'Fixed inputs'!$B$8:$B$10,0),MATCH(IF($C$7="Northern Ireland","GBP","EUR"),'Fixed inputs'!$C$7:$E$7,0)))</f>
        <v/>
      </c>
      <c r="AE207" s="386"/>
      <c r="AF207" s="386"/>
      <c r="AG207" s="386"/>
      <c r="AH207" s="386"/>
      <c r="AI207" s="386"/>
      <c r="AJ207" s="387">
        <f t="shared" si="59"/>
        <v>0</v>
      </c>
      <c r="AK207" s="386"/>
      <c r="AL207" s="387">
        <f t="shared" si="60"/>
        <v>0</v>
      </c>
      <c r="AM207" s="386"/>
      <c r="AN207" s="387">
        <f t="shared" si="61"/>
        <v>0</v>
      </c>
      <c r="AO207" s="386"/>
      <c r="AP207" s="387">
        <f t="shared" si="62"/>
        <v>0</v>
      </c>
      <c r="AQ207" s="386"/>
      <c r="AR207" s="387">
        <f t="shared" si="63"/>
        <v>0</v>
      </c>
      <c r="AS207" s="386"/>
      <c r="AT207" s="387">
        <f t="shared" si="64"/>
        <v>0</v>
      </c>
    </row>
    <row r="208" spans="2:46" ht="15.75">
      <c r="B208" s="435"/>
      <c r="C208" s="435"/>
      <c r="D208" s="436"/>
      <c r="E208" s="437"/>
      <c r="F208" s="437"/>
      <c r="G208" s="437"/>
      <c r="H208" s="437"/>
      <c r="I208" s="437"/>
      <c r="J208" s="437"/>
      <c r="K208" s="465">
        <f t="shared" si="49"/>
        <v>0</v>
      </c>
      <c r="L208" s="433"/>
      <c r="M208" s="433"/>
      <c r="N208" s="434"/>
      <c r="O208" s="383" t="str">
        <f t="shared" si="50"/>
        <v/>
      </c>
      <c r="P208" s="434"/>
      <c r="Q208" s="434"/>
      <c r="R208" s="434"/>
      <c r="S208" s="433"/>
      <c r="T208" s="434"/>
      <c r="U208" s="384" t="str">
        <f t="shared" si="52"/>
        <v/>
      </c>
      <c r="V208" s="384" t="str">
        <f t="shared" si="53"/>
        <v/>
      </c>
      <c r="W208" s="384" t="str">
        <f t="shared" si="54"/>
        <v/>
      </c>
      <c r="X208" s="384" t="str">
        <f t="shared" si="55"/>
        <v/>
      </c>
      <c r="Y208" s="384" t="str">
        <f t="shared" si="56"/>
        <v/>
      </c>
      <c r="Z208" s="384" t="str">
        <f t="shared" si="57"/>
        <v/>
      </c>
      <c r="AA208" s="384">
        <f t="shared" si="51"/>
        <v>0</v>
      </c>
      <c r="AB208" s="385" t="b">
        <f t="shared" si="58"/>
        <v>1</v>
      </c>
      <c r="AC208" s="384" t="str">
        <f>IF($N208="","",IF($C$7="Northern Ireland",INDEX('Fixed inputs'!$H$18:$H$58,MATCH($N208,'Fixed inputs'!$C$18:$C$58,0)),INDEX('Fixed inputs'!$I$18:$I$58,MATCH($N208,'Fixed inputs'!$C$18:$C$58,0))))</f>
        <v/>
      </c>
      <c r="AD208" s="384" t="str">
        <f>IF($C208="","",INDEX('Fixed inputs'!$C$8:$E$10,MATCH($C208,'Fixed inputs'!$B$8:$B$10,0),MATCH(IF($C$7="Northern Ireland","GBP","EUR"),'Fixed inputs'!$C$7:$E$7,0)))</f>
        <v/>
      </c>
      <c r="AE208" s="386"/>
      <c r="AF208" s="386"/>
      <c r="AG208" s="386"/>
      <c r="AH208" s="386"/>
      <c r="AI208" s="386"/>
      <c r="AJ208" s="387">
        <f t="shared" si="59"/>
        <v>0</v>
      </c>
      <c r="AK208" s="386"/>
      <c r="AL208" s="387">
        <f t="shared" si="60"/>
        <v>0</v>
      </c>
      <c r="AM208" s="386"/>
      <c r="AN208" s="387">
        <f t="shared" si="61"/>
        <v>0</v>
      </c>
      <c r="AO208" s="386"/>
      <c r="AP208" s="387">
        <f t="shared" si="62"/>
        <v>0</v>
      </c>
      <c r="AQ208" s="386"/>
      <c r="AR208" s="387">
        <f t="shared" si="63"/>
        <v>0</v>
      </c>
      <c r="AS208" s="386"/>
      <c r="AT208" s="387">
        <f t="shared" si="64"/>
        <v>0</v>
      </c>
    </row>
    <row r="209" spans="2:46" ht="15.75">
      <c r="B209" s="435"/>
      <c r="C209" s="435"/>
      <c r="D209" s="436"/>
      <c r="E209" s="437"/>
      <c r="F209" s="437"/>
      <c r="G209" s="437"/>
      <c r="H209" s="437"/>
      <c r="I209" s="437"/>
      <c r="J209" s="437"/>
      <c r="K209" s="465">
        <f t="shared" si="49"/>
        <v>0</v>
      </c>
      <c r="L209" s="433"/>
      <c r="M209" s="433"/>
      <c r="N209" s="434"/>
      <c r="O209" s="383" t="str">
        <f t="shared" si="50"/>
        <v/>
      </c>
      <c r="P209" s="434"/>
      <c r="Q209" s="434"/>
      <c r="R209" s="434"/>
      <c r="S209" s="433"/>
      <c r="T209" s="434"/>
      <c r="U209" s="384" t="str">
        <f t="shared" si="52"/>
        <v/>
      </c>
      <c r="V209" s="384" t="str">
        <f t="shared" si="53"/>
        <v/>
      </c>
      <c r="W209" s="384" t="str">
        <f t="shared" si="54"/>
        <v/>
      </c>
      <c r="X209" s="384" t="str">
        <f t="shared" si="55"/>
        <v/>
      </c>
      <c r="Y209" s="384" t="str">
        <f t="shared" si="56"/>
        <v/>
      </c>
      <c r="Z209" s="384" t="str">
        <f t="shared" si="57"/>
        <v/>
      </c>
      <c r="AA209" s="384">
        <f t="shared" si="51"/>
        <v>0</v>
      </c>
      <c r="AB209" s="385" t="b">
        <f t="shared" si="58"/>
        <v>1</v>
      </c>
      <c r="AC209" s="384" t="str">
        <f>IF($N209="","",IF($C$7="Northern Ireland",INDEX('Fixed inputs'!$H$18:$H$58,MATCH($N209,'Fixed inputs'!$C$18:$C$58,0)),INDEX('Fixed inputs'!$I$18:$I$58,MATCH($N209,'Fixed inputs'!$C$18:$C$58,0))))</f>
        <v/>
      </c>
      <c r="AD209" s="384" t="str">
        <f>IF($C209="","",INDEX('Fixed inputs'!$C$8:$E$10,MATCH($C209,'Fixed inputs'!$B$8:$B$10,0),MATCH(IF($C$7="Northern Ireland","GBP","EUR"),'Fixed inputs'!$C$7:$E$7,0)))</f>
        <v/>
      </c>
      <c r="AE209" s="386"/>
      <c r="AF209" s="386"/>
      <c r="AG209" s="386"/>
      <c r="AH209" s="386"/>
      <c r="AI209" s="386"/>
      <c r="AJ209" s="387">
        <f t="shared" si="59"/>
        <v>0</v>
      </c>
      <c r="AK209" s="386"/>
      <c r="AL209" s="387">
        <f t="shared" si="60"/>
        <v>0</v>
      </c>
      <c r="AM209" s="386"/>
      <c r="AN209" s="387">
        <f t="shared" si="61"/>
        <v>0</v>
      </c>
      <c r="AO209" s="386"/>
      <c r="AP209" s="387">
        <f t="shared" si="62"/>
        <v>0</v>
      </c>
      <c r="AQ209" s="386"/>
      <c r="AR209" s="387">
        <f t="shared" si="63"/>
        <v>0</v>
      </c>
      <c r="AS209" s="386"/>
      <c r="AT209" s="387">
        <f t="shared" si="64"/>
        <v>0</v>
      </c>
    </row>
    <row r="210" spans="2:46" ht="15.75">
      <c r="B210" s="435"/>
      <c r="C210" s="435"/>
      <c r="D210" s="436"/>
      <c r="E210" s="437"/>
      <c r="F210" s="437"/>
      <c r="G210" s="437"/>
      <c r="H210" s="437"/>
      <c r="I210" s="437"/>
      <c r="J210" s="437"/>
      <c r="K210" s="465">
        <f t="shared" si="49"/>
        <v>0</v>
      </c>
      <c r="L210" s="433"/>
      <c r="M210" s="433"/>
      <c r="N210" s="434"/>
      <c r="O210" s="383" t="str">
        <f t="shared" si="50"/>
        <v/>
      </c>
      <c r="P210" s="434"/>
      <c r="Q210" s="434"/>
      <c r="R210" s="434"/>
      <c r="S210" s="433"/>
      <c r="T210" s="434"/>
      <c r="U210" s="384" t="str">
        <f t="shared" si="52"/>
        <v/>
      </c>
      <c r="V210" s="384" t="str">
        <f t="shared" si="53"/>
        <v/>
      </c>
      <c r="W210" s="384" t="str">
        <f t="shared" si="54"/>
        <v/>
      </c>
      <c r="X210" s="384" t="str">
        <f t="shared" si="55"/>
        <v/>
      </c>
      <c r="Y210" s="384" t="str">
        <f t="shared" si="56"/>
        <v/>
      </c>
      <c r="Z210" s="384" t="str">
        <f t="shared" si="57"/>
        <v/>
      </c>
      <c r="AA210" s="384">
        <f t="shared" si="51"/>
        <v>0</v>
      </c>
      <c r="AB210" s="385" t="b">
        <f t="shared" si="58"/>
        <v>1</v>
      </c>
      <c r="AC210" s="384" t="str">
        <f>IF($N210="","",IF($C$7="Northern Ireland",INDEX('Fixed inputs'!$H$18:$H$58,MATCH($N210,'Fixed inputs'!$C$18:$C$58,0)),INDEX('Fixed inputs'!$I$18:$I$58,MATCH($N210,'Fixed inputs'!$C$18:$C$58,0))))</f>
        <v/>
      </c>
      <c r="AD210" s="384" t="str">
        <f>IF($C210="","",INDEX('Fixed inputs'!$C$8:$E$10,MATCH($C210,'Fixed inputs'!$B$8:$B$10,0),MATCH(IF($C$7="Northern Ireland","GBP","EUR"),'Fixed inputs'!$C$7:$E$7,0)))</f>
        <v/>
      </c>
      <c r="AE210" s="386"/>
      <c r="AF210" s="386"/>
      <c r="AG210" s="386"/>
      <c r="AH210" s="386"/>
      <c r="AI210" s="386"/>
      <c r="AJ210" s="387">
        <f t="shared" si="59"/>
        <v>0</v>
      </c>
      <c r="AK210" s="386"/>
      <c r="AL210" s="387">
        <f t="shared" si="60"/>
        <v>0</v>
      </c>
      <c r="AM210" s="386"/>
      <c r="AN210" s="387">
        <f t="shared" si="61"/>
        <v>0</v>
      </c>
      <c r="AO210" s="386"/>
      <c r="AP210" s="387">
        <f t="shared" si="62"/>
        <v>0</v>
      </c>
      <c r="AQ210" s="386"/>
      <c r="AR210" s="387">
        <f t="shared" si="63"/>
        <v>0</v>
      </c>
      <c r="AS210" s="386"/>
      <c r="AT210" s="387">
        <f t="shared" si="64"/>
        <v>0</v>
      </c>
    </row>
    <row r="211" spans="2:46" ht="15.75">
      <c r="B211" s="435"/>
      <c r="C211" s="435"/>
      <c r="D211" s="436"/>
      <c r="E211" s="437"/>
      <c r="F211" s="437"/>
      <c r="G211" s="437"/>
      <c r="H211" s="437"/>
      <c r="I211" s="437"/>
      <c r="J211" s="437"/>
      <c r="K211" s="465">
        <f t="shared" si="49"/>
        <v>0</v>
      </c>
      <c r="L211" s="433"/>
      <c r="M211" s="433"/>
      <c r="N211" s="434"/>
      <c r="O211" s="383" t="str">
        <f t="shared" si="50"/>
        <v/>
      </c>
      <c r="P211" s="434"/>
      <c r="Q211" s="434"/>
      <c r="R211" s="434"/>
      <c r="S211" s="433"/>
      <c r="T211" s="434"/>
      <c r="U211" s="384" t="str">
        <f t="shared" si="52"/>
        <v/>
      </c>
      <c r="V211" s="384" t="str">
        <f t="shared" si="53"/>
        <v/>
      </c>
      <c r="W211" s="384" t="str">
        <f t="shared" si="54"/>
        <v/>
      </c>
      <c r="X211" s="384" t="str">
        <f t="shared" si="55"/>
        <v/>
      </c>
      <c r="Y211" s="384" t="str">
        <f t="shared" si="56"/>
        <v/>
      </c>
      <c r="Z211" s="384" t="str">
        <f t="shared" si="57"/>
        <v/>
      </c>
      <c r="AA211" s="384">
        <f t="shared" si="51"/>
        <v>0</v>
      </c>
      <c r="AB211" s="385" t="b">
        <f t="shared" si="58"/>
        <v>1</v>
      </c>
      <c r="AC211" s="384" t="str">
        <f>IF($N211="","",IF($C$7="Northern Ireland",INDEX('Fixed inputs'!$H$18:$H$58,MATCH($N211,'Fixed inputs'!$C$18:$C$58,0)),INDEX('Fixed inputs'!$I$18:$I$58,MATCH($N211,'Fixed inputs'!$C$18:$C$58,0))))</f>
        <v/>
      </c>
      <c r="AD211" s="384" t="str">
        <f>IF($C211="","",INDEX('Fixed inputs'!$C$8:$E$10,MATCH($C211,'Fixed inputs'!$B$8:$B$10,0),MATCH(IF($C$7="Northern Ireland","GBP","EUR"),'Fixed inputs'!$C$7:$E$7,0)))</f>
        <v/>
      </c>
      <c r="AE211" s="386"/>
      <c r="AF211" s="386"/>
      <c r="AG211" s="386"/>
      <c r="AH211" s="386"/>
      <c r="AI211" s="386"/>
      <c r="AJ211" s="387">
        <f t="shared" si="59"/>
        <v>0</v>
      </c>
      <c r="AK211" s="386"/>
      <c r="AL211" s="387">
        <f t="shared" si="60"/>
        <v>0</v>
      </c>
      <c r="AM211" s="386"/>
      <c r="AN211" s="387">
        <f t="shared" si="61"/>
        <v>0</v>
      </c>
      <c r="AO211" s="386"/>
      <c r="AP211" s="387">
        <f t="shared" si="62"/>
        <v>0</v>
      </c>
      <c r="AQ211" s="386"/>
      <c r="AR211" s="387">
        <f t="shared" si="63"/>
        <v>0</v>
      </c>
      <c r="AS211" s="386"/>
      <c r="AT211" s="387">
        <f t="shared" si="64"/>
        <v>0</v>
      </c>
    </row>
    <row r="212" spans="2:46" ht="15.75">
      <c r="B212" s="435"/>
      <c r="C212" s="435"/>
      <c r="D212" s="436"/>
      <c r="E212" s="437"/>
      <c r="F212" s="437"/>
      <c r="G212" s="437"/>
      <c r="H212" s="437"/>
      <c r="I212" s="437"/>
      <c r="J212" s="437"/>
      <c r="K212" s="465">
        <f t="shared" si="49"/>
        <v>0</v>
      </c>
      <c r="L212" s="433"/>
      <c r="M212" s="433"/>
      <c r="N212" s="434"/>
      <c r="O212" s="383" t="str">
        <f t="shared" si="50"/>
        <v/>
      </c>
      <c r="P212" s="434"/>
      <c r="Q212" s="434"/>
      <c r="R212" s="434"/>
      <c r="S212" s="433"/>
      <c r="T212" s="434"/>
      <c r="U212" s="384" t="str">
        <f t="shared" si="52"/>
        <v/>
      </c>
      <c r="V212" s="384" t="str">
        <f t="shared" si="53"/>
        <v/>
      </c>
      <c r="W212" s="384" t="str">
        <f t="shared" si="54"/>
        <v/>
      </c>
      <c r="X212" s="384" t="str">
        <f t="shared" si="55"/>
        <v/>
      </c>
      <c r="Y212" s="384" t="str">
        <f t="shared" si="56"/>
        <v/>
      </c>
      <c r="Z212" s="384" t="str">
        <f t="shared" si="57"/>
        <v/>
      </c>
      <c r="AA212" s="384">
        <f t="shared" si="51"/>
        <v>0</v>
      </c>
      <c r="AB212" s="385" t="b">
        <f t="shared" si="58"/>
        <v>1</v>
      </c>
      <c r="AC212" s="384" t="str">
        <f>IF($N212="","",IF($C$7="Northern Ireland",INDEX('Fixed inputs'!$H$18:$H$58,MATCH($N212,'Fixed inputs'!$C$18:$C$58,0)),INDEX('Fixed inputs'!$I$18:$I$58,MATCH($N212,'Fixed inputs'!$C$18:$C$58,0))))</f>
        <v/>
      </c>
      <c r="AD212" s="384" t="str">
        <f>IF($C212="","",INDEX('Fixed inputs'!$C$8:$E$10,MATCH($C212,'Fixed inputs'!$B$8:$B$10,0),MATCH(IF($C$7="Northern Ireland","GBP","EUR"),'Fixed inputs'!$C$7:$E$7,0)))</f>
        <v/>
      </c>
      <c r="AE212" s="386"/>
      <c r="AF212" s="386"/>
      <c r="AG212" s="386"/>
      <c r="AH212" s="386"/>
      <c r="AI212" s="386"/>
      <c r="AJ212" s="387">
        <f t="shared" si="59"/>
        <v>0</v>
      </c>
      <c r="AK212" s="386"/>
      <c r="AL212" s="387">
        <f t="shared" si="60"/>
        <v>0</v>
      </c>
      <c r="AM212" s="386"/>
      <c r="AN212" s="387">
        <f t="shared" si="61"/>
        <v>0</v>
      </c>
      <c r="AO212" s="386"/>
      <c r="AP212" s="387">
        <f t="shared" si="62"/>
        <v>0</v>
      </c>
      <c r="AQ212" s="386"/>
      <c r="AR212" s="387">
        <f t="shared" si="63"/>
        <v>0</v>
      </c>
      <c r="AS212" s="386"/>
      <c r="AT212" s="387">
        <f t="shared" si="64"/>
        <v>0</v>
      </c>
    </row>
    <row r="213" spans="2:46" ht="15.75">
      <c r="B213" s="435"/>
      <c r="C213" s="435"/>
      <c r="D213" s="436"/>
      <c r="E213" s="437"/>
      <c r="F213" s="437"/>
      <c r="G213" s="437"/>
      <c r="H213" s="437"/>
      <c r="I213" s="437"/>
      <c r="J213" s="437"/>
      <c r="K213" s="465">
        <f t="shared" si="49"/>
        <v>0</v>
      </c>
      <c r="L213" s="433"/>
      <c r="M213" s="433"/>
      <c r="N213" s="434"/>
      <c r="O213" s="383" t="str">
        <f t="shared" si="50"/>
        <v/>
      </c>
      <c r="P213" s="434"/>
      <c r="Q213" s="434"/>
      <c r="R213" s="434"/>
      <c r="S213" s="433"/>
      <c r="T213" s="434"/>
      <c r="U213" s="384" t="str">
        <f t="shared" si="52"/>
        <v/>
      </c>
      <c r="V213" s="384" t="str">
        <f t="shared" si="53"/>
        <v/>
      </c>
      <c r="W213" s="384" t="str">
        <f t="shared" si="54"/>
        <v/>
      </c>
      <c r="X213" s="384" t="str">
        <f t="shared" si="55"/>
        <v/>
      </c>
      <c r="Y213" s="384" t="str">
        <f t="shared" si="56"/>
        <v/>
      </c>
      <c r="Z213" s="384" t="str">
        <f t="shared" si="57"/>
        <v/>
      </c>
      <c r="AA213" s="384">
        <f t="shared" si="51"/>
        <v>0</v>
      </c>
      <c r="AB213" s="385" t="b">
        <f t="shared" si="58"/>
        <v>1</v>
      </c>
      <c r="AC213" s="384" t="str">
        <f>IF($N213="","",IF($C$7="Northern Ireland",INDEX('Fixed inputs'!$H$18:$H$58,MATCH($N213,'Fixed inputs'!$C$18:$C$58,0)),INDEX('Fixed inputs'!$I$18:$I$58,MATCH($N213,'Fixed inputs'!$C$18:$C$58,0))))</f>
        <v/>
      </c>
      <c r="AD213" s="384" t="str">
        <f>IF($C213="","",INDEX('Fixed inputs'!$C$8:$E$10,MATCH($C213,'Fixed inputs'!$B$8:$B$10,0),MATCH(IF($C$7="Northern Ireland","GBP","EUR"),'Fixed inputs'!$C$7:$E$7,0)))</f>
        <v/>
      </c>
      <c r="AE213" s="386"/>
      <c r="AF213" s="386"/>
      <c r="AG213" s="386"/>
      <c r="AH213" s="386"/>
      <c r="AI213" s="386"/>
      <c r="AJ213" s="387">
        <f t="shared" si="59"/>
        <v>0</v>
      </c>
      <c r="AK213" s="386"/>
      <c r="AL213" s="387">
        <f t="shared" si="60"/>
        <v>0</v>
      </c>
      <c r="AM213" s="386"/>
      <c r="AN213" s="387">
        <f t="shared" si="61"/>
        <v>0</v>
      </c>
      <c r="AO213" s="386"/>
      <c r="AP213" s="387">
        <f t="shared" si="62"/>
        <v>0</v>
      </c>
      <c r="AQ213" s="386"/>
      <c r="AR213" s="387">
        <f t="shared" si="63"/>
        <v>0</v>
      </c>
      <c r="AS213" s="386"/>
      <c r="AT213" s="387">
        <f t="shared" si="64"/>
        <v>0</v>
      </c>
    </row>
    <row r="214" spans="2:46" ht="15.75">
      <c r="B214" s="435"/>
      <c r="C214" s="435"/>
      <c r="D214" s="436"/>
      <c r="E214" s="437"/>
      <c r="F214" s="437"/>
      <c r="G214" s="437"/>
      <c r="H214" s="437"/>
      <c r="I214" s="437"/>
      <c r="J214" s="437"/>
      <c r="K214" s="465">
        <f t="shared" si="49"/>
        <v>0</v>
      </c>
      <c r="L214" s="433"/>
      <c r="M214" s="433"/>
      <c r="N214" s="434"/>
      <c r="O214" s="383" t="str">
        <f t="shared" si="50"/>
        <v/>
      </c>
      <c r="P214" s="434"/>
      <c r="Q214" s="434"/>
      <c r="R214" s="434"/>
      <c r="S214" s="433"/>
      <c r="T214" s="434"/>
      <c r="U214" s="384" t="str">
        <f t="shared" si="52"/>
        <v/>
      </c>
      <c r="V214" s="384" t="str">
        <f t="shared" si="53"/>
        <v/>
      </c>
      <c r="W214" s="384" t="str">
        <f t="shared" si="54"/>
        <v/>
      </c>
      <c r="X214" s="384" t="str">
        <f t="shared" si="55"/>
        <v/>
      </c>
      <c r="Y214" s="384" t="str">
        <f t="shared" si="56"/>
        <v/>
      </c>
      <c r="Z214" s="384" t="str">
        <f t="shared" si="57"/>
        <v/>
      </c>
      <c r="AA214" s="384">
        <f t="shared" si="51"/>
        <v>0</v>
      </c>
      <c r="AB214" s="385" t="b">
        <f t="shared" si="58"/>
        <v>1</v>
      </c>
      <c r="AC214" s="384" t="str">
        <f>IF($N214="","",IF($C$7="Northern Ireland",INDEX('Fixed inputs'!$H$18:$H$58,MATCH($N214,'Fixed inputs'!$C$18:$C$58,0)),INDEX('Fixed inputs'!$I$18:$I$58,MATCH($N214,'Fixed inputs'!$C$18:$C$58,0))))</f>
        <v/>
      </c>
      <c r="AD214" s="384" t="str">
        <f>IF($C214="","",INDEX('Fixed inputs'!$C$8:$E$10,MATCH($C214,'Fixed inputs'!$B$8:$B$10,0),MATCH(IF($C$7="Northern Ireland","GBP","EUR"),'Fixed inputs'!$C$7:$E$7,0)))</f>
        <v/>
      </c>
      <c r="AE214" s="386"/>
      <c r="AF214" s="386"/>
      <c r="AG214" s="386"/>
      <c r="AH214" s="386"/>
      <c r="AI214" s="386"/>
      <c r="AJ214" s="387">
        <f t="shared" si="59"/>
        <v>0</v>
      </c>
      <c r="AK214" s="386"/>
      <c r="AL214" s="387">
        <f t="shared" si="60"/>
        <v>0</v>
      </c>
      <c r="AM214" s="386"/>
      <c r="AN214" s="387">
        <f t="shared" si="61"/>
        <v>0</v>
      </c>
      <c r="AO214" s="386"/>
      <c r="AP214" s="387">
        <f t="shared" si="62"/>
        <v>0</v>
      </c>
      <c r="AQ214" s="386"/>
      <c r="AR214" s="387">
        <f t="shared" si="63"/>
        <v>0</v>
      </c>
      <c r="AS214" s="386"/>
      <c r="AT214" s="387">
        <f t="shared" si="64"/>
        <v>0</v>
      </c>
    </row>
    <row r="215" spans="2:46" ht="15.75">
      <c r="B215" s="435"/>
      <c r="C215" s="435"/>
      <c r="D215" s="436"/>
      <c r="E215" s="437"/>
      <c r="F215" s="437"/>
      <c r="G215" s="437"/>
      <c r="H215" s="437"/>
      <c r="I215" s="437"/>
      <c r="J215" s="437"/>
      <c r="K215" s="465">
        <f t="shared" si="49"/>
        <v>0</v>
      </c>
      <c r="L215" s="433"/>
      <c r="M215" s="433"/>
      <c r="N215" s="434"/>
      <c r="O215" s="383" t="str">
        <f t="shared" si="50"/>
        <v/>
      </c>
      <c r="P215" s="434"/>
      <c r="Q215" s="434"/>
      <c r="R215" s="434"/>
      <c r="S215" s="433"/>
      <c r="T215" s="434"/>
      <c r="U215" s="384" t="str">
        <f t="shared" si="52"/>
        <v/>
      </c>
      <c r="V215" s="384" t="str">
        <f t="shared" si="53"/>
        <v/>
      </c>
      <c r="W215" s="384" t="str">
        <f t="shared" si="54"/>
        <v/>
      </c>
      <c r="X215" s="384" t="str">
        <f t="shared" si="55"/>
        <v/>
      </c>
      <c r="Y215" s="384" t="str">
        <f t="shared" si="56"/>
        <v/>
      </c>
      <c r="Z215" s="384" t="str">
        <f t="shared" si="57"/>
        <v/>
      </c>
      <c r="AA215" s="384">
        <f t="shared" si="51"/>
        <v>0</v>
      </c>
      <c r="AB215" s="385" t="b">
        <f t="shared" si="58"/>
        <v>1</v>
      </c>
      <c r="AC215" s="384" t="str">
        <f>IF($N215="","",IF($C$7="Northern Ireland",INDEX('Fixed inputs'!$H$18:$H$58,MATCH($N215,'Fixed inputs'!$C$18:$C$58,0)),INDEX('Fixed inputs'!$I$18:$I$58,MATCH($N215,'Fixed inputs'!$C$18:$C$58,0))))</f>
        <v/>
      </c>
      <c r="AD215" s="384" t="str">
        <f>IF($C215="","",INDEX('Fixed inputs'!$C$8:$E$10,MATCH($C215,'Fixed inputs'!$B$8:$B$10,0),MATCH(IF($C$7="Northern Ireland","GBP","EUR"),'Fixed inputs'!$C$7:$E$7,0)))</f>
        <v/>
      </c>
      <c r="AE215" s="386"/>
      <c r="AF215" s="386"/>
      <c r="AG215" s="386"/>
      <c r="AH215" s="386"/>
      <c r="AI215" s="386"/>
      <c r="AJ215" s="387">
        <f t="shared" si="59"/>
        <v>0</v>
      </c>
      <c r="AK215" s="386"/>
      <c r="AL215" s="387">
        <f t="shared" si="60"/>
        <v>0</v>
      </c>
      <c r="AM215" s="386"/>
      <c r="AN215" s="387">
        <f t="shared" si="61"/>
        <v>0</v>
      </c>
      <c r="AO215" s="386"/>
      <c r="AP215" s="387">
        <f t="shared" si="62"/>
        <v>0</v>
      </c>
      <c r="AQ215" s="386"/>
      <c r="AR215" s="387">
        <f t="shared" si="63"/>
        <v>0</v>
      </c>
      <c r="AS215" s="386"/>
      <c r="AT215" s="387">
        <f t="shared" si="64"/>
        <v>0</v>
      </c>
    </row>
    <row r="216" spans="2:46" ht="15.75">
      <c r="B216" s="435"/>
      <c r="C216" s="435"/>
      <c r="D216" s="436"/>
      <c r="E216" s="437"/>
      <c r="F216" s="437"/>
      <c r="G216" s="437"/>
      <c r="H216" s="437"/>
      <c r="I216" s="437"/>
      <c r="J216" s="437"/>
      <c r="K216" s="465">
        <f t="shared" si="49"/>
        <v>0</v>
      </c>
      <c r="L216" s="433"/>
      <c r="M216" s="433"/>
      <c r="N216" s="434"/>
      <c r="O216" s="383" t="str">
        <f t="shared" si="50"/>
        <v/>
      </c>
      <c r="P216" s="434"/>
      <c r="Q216" s="434"/>
      <c r="R216" s="434"/>
      <c r="S216" s="433"/>
      <c r="T216" s="434"/>
      <c r="U216" s="384" t="str">
        <f t="shared" si="52"/>
        <v/>
      </c>
      <c r="V216" s="384" t="str">
        <f t="shared" si="53"/>
        <v/>
      </c>
      <c r="W216" s="384" t="str">
        <f t="shared" si="54"/>
        <v/>
      </c>
      <c r="X216" s="384" t="str">
        <f t="shared" si="55"/>
        <v/>
      </c>
      <c r="Y216" s="384" t="str">
        <f t="shared" si="56"/>
        <v/>
      </c>
      <c r="Z216" s="384" t="str">
        <f t="shared" si="57"/>
        <v/>
      </c>
      <c r="AA216" s="384">
        <f t="shared" si="51"/>
        <v>0</v>
      </c>
      <c r="AB216" s="385" t="b">
        <f t="shared" si="58"/>
        <v>1</v>
      </c>
      <c r="AC216" s="384" t="str">
        <f>IF($N216="","",IF($C$7="Northern Ireland",INDEX('Fixed inputs'!$H$18:$H$58,MATCH($N216,'Fixed inputs'!$C$18:$C$58,0)),INDEX('Fixed inputs'!$I$18:$I$58,MATCH($N216,'Fixed inputs'!$C$18:$C$58,0))))</f>
        <v/>
      </c>
      <c r="AD216" s="384" t="str">
        <f>IF($C216="","",INDEX('Fixed inputs'!$C$8:$E$10,MATCH($C216,'Fixed inputs'!$B$8:$B$10,0),MATCH(IF($C$7="Northern Ireland","GBP","EUR"),'Fixed inputs'!$C$7:$E$7,0)))</f>
        <v/>
      </c>
      <c r="AE216" s="386"/>
      <c r="AF216" s="386"/>
      <c r="AG216" s="386"/>
      <c r="AH216" s="386"/>
      <c r="AI216" s="386"/>
      <c r="AJ216" s="387">
        <f t="shared" si="59"/>
        <v>0</v>
      </c>
      <c r="AK216" s="386"/>
      <c r="AL216" s="387">
        <f t="shared" si="60"/>
        <v>0</v>
      </c>
      <c r="AM216" s="386"/>
      <c r="AN216" s="387">
        <f t="shared" si="61"/>
        <v>0</v>
      </c>
      <c r="AO216" s="386"/>
      <c r="AP216" s="387">
        <f t="shared" si="62"/>
        <v>0</v>
      </c>
      <c r="AQ216" s="386"/>
      <c r="AR216" s="387">
        <f t="shared" si="63"/>
        <v>0</v>
      </c>
      <c r="AS216" s="386"/>
      <c r="AT216" s="387">
        <f t="shared" si="64"/>
        <v>0</v>
      </c>
    </row>
    <row r="217" spans="2:46" ht="15.75">
      <c r="B217" s="435"/>
      <c r="C217" s="435"/>
      <c r="D217" s="436"/>
      <c r="E217" s="437"/>
      <c r="F217" s="437"/>
      <c r="G217" s="437"/>
      <c r="H217" s="437"/>
      <c r="I217" s="437"/>
      <c r="J217" s="437"/>
      <c r="K217" s="465">
        <f t="shared" si="49"/>
        <v>0</v>
      </c>
      <c r="L217" s="433"/>
      <c r="M217" s="433"/>
      <c r="N217" s="434"/>
      <c r="O217" s="383" t="str">
        <f t="shared" si="50"/>
        <v/>
      </c>
      <c r="P217" s="434"/>
      <c r="Q217" s="434"/>
      <c r="R217" s="434"/>
      <c r="S217" s="433"/>
      <c r="T217" s="434"/>
      <c r="U217" s="384" t="str">
        <f t="shared" si="52"/>
        <v/>
      </c>
      <c r="V217" s="384" t="str">
        <f t="shared" si="53"/>
        <v/>
      </c>
      <c r="W217" s="384" t="str">
        <f t="shared" si="54"/>
        <v/>
      </c>
      <c r="X217" s="384" t="str">
        <f t="shared" si="55"/>
        <v/>
      </c>
      <c r="Y217" s="384" t="str">
        <f t="shared" si="56"/>
        <v/>
      </c>
      <c r="Z217" s="384" t="str">
        <f t="shared" si="57"/>
        <v/>
      </c>
      <c r="AA217" s="384">
        <f t="shared" si="51"/>
        <v>0</v>
      </c>
      <c r="AB217" s="385" t="b">
        <f t="shared" si="58"/>
        <v>1</v>
      </c>
      <c r="AC217" s="384" t="str">
        <f>IF($N217="","",IF($C$7="Northern Ireland",INDEX('Fixed inputs'!$H$18:$H$58,MATCH($N217,'Fixed inputs'!$C$18:$C$58,0)),INDEX('Fixed inputs'!$I$18:$I$58,MATCH($N217,'Fixed inputs'!$C$18:$C$58,0))))</f>
        <v/>
      </c>
      <c r="AD217" s="384" t="str">
        <f>IF($C217="","",INDEX('Fixed inputs'!$C$8:$E$10,MATCH($C217,'Fixed inputs'!$B$8:$B$10,0),MATCH(IF($C$7="Northern Ireland","GBP","EUR"),'Fixed inputs'!$C$7:$E$7,0)))</f>
        <v/>
      </c>
      <c r="AE217" s="386"/>
      <c r="AF217" s="386"/>
      <c r="AG217" s="386"/>
      <c r="AH217" s="386"/>
      <c r="AI217" s="386"/>
      <c r="AJ217" s="387">
        <f t="shared" si="59"/>
        <v>0</v>
      </c>
      <c r="AK217" s="386"/>
      <c r="AL217" s="387">
        <f t="shared" si="60"/>
        <v>0</v>
      </c>
      <c r="AM217" s="386"/>
      <c r="AN217" s="387">
        <f t="shared" si="61"/>
        <v>0</v>
      </c>
      <c r="AO217" s="386"/>
      <c r="AP217" s="387">
        <f t="shared" si="62"/>
        <v>0</v>
      </c>
      <c r="AQ217" s="386"/>
      <c r="AR217" s="387">
        <f t="shared" si="63"/>
        <v>0</v>
      </c>
      <c r="AS217" s="386"/>
      <c r="AT217" s="387">
        <f t="shared" si="64"/>
        <v>0</v>
      </c>
    </row>
    <row r="218" spans="2:46" ht="15.75">
      <c r="B218" s="435"/>
      <c r="C218" s="435"/>
      <c r="D218" s="436"/>
      <c r="E218" s="437"/>
      <c r="F218" s="437"/>
      <c r="G218" s="437"/>
      <c r="H218" s="437"/>
      <c r="I218" s="437"/>
      <c r="J218" s="437"/>
      <c r="K218" s="465">
        <f t="shared" si="49"/>
        <v>0</v>
      </c>
      <c r="L218" s="433"/>
      <c r="M218" s="433"/>
      <c r="N218" s="434"/>
      <c r="O218" s="383" t="str">
        <f t="shared" si="50"/>
        <v/>
      </c>
      <c r="P218" s="434"/>
      <c r="Q218" s="434"/>
      <c r="R218" s="434"/>
      <c r="S218" s="433"/>
      <c r="T218" s="434"/>
      <c r="U218" s="384" t="str">
        <f t="shared" si="52"/>
        <v/>
      </c>
      <c r="V218" s="384" t="str">
        <f t="shared" si="53"/>
        <v/>
      </c>
      <c r="W218" s="384" t="str">
        <f t="shared" si="54"/>
        <v/>
      </c>
      <c r="X218" s="384" t="str">
        <f t="shared" si="55"/>
        <v/>
      </c>
      <c r="Y218" s="384" t="str">
        <f t="shared" si="56"/>
        <v/>
      </c>
      <c r="Z218" s="384" t="str">
        <f t="shared" si="57"/>
        <v/>
      </c>
      <c r="AA218" s="384">
        <f t="shared" si="51"/>
        <v>0</v>
      </c>
      <c r="AB218" s="385" t="b">
        <f t="shared" si="58"/>
        <v>1</v>
      </c>
      <c r="AC218" s="384" t="str">
        <f>IF($N218="","",IF($C$7="Northern Ireland",INDEX('Fixed inputs'!$H$18:$H$58,MATCH($N218,'Fixed inputs'!$C$18:$C$58,0)),INDEX('Fixed inputs'!$I$18:$I$58,MATCH($N218,'Fixed inputs'!$C$18:$C$58,0))))</f>
        <v/>
      </c>
      <c r="AD218" s="384" t="str">
        <f>IF($C218="","",INDEX('Fixed inputs'!$C$8:$E$10,MATCH($C218,'Fixed inputs'!$B$8:$B$10,0),MATCH(IF($C$7="Northern Ireland","GBP","EUR"),'Fixed inputs'!$C$7:$E$7,0)))</f>
        <v/>
      </c>
      <c r="AE218" s="386"/>
      <c r="AF218" s="386"/>
      <c r="AG218" s="386"/>
      <c r="AH218" s="386"/>
      <c r="AI218" s="386"/>
      <c r="AJ218" s="387">
        <f t="shared" si="59"/>
        <v>0</v>
      </c>
      <c r="AK218" s="386"/>
      <c r="AL218" s="387">
        <f t="shared" si="60"/>
        <v>0</v>
      </c>
      <c r="AM218" s="386"/>
      <c r="AN218" s="387">
        <f t="shared" si="61"/>
        <v>0</v>
      </c>
      <c r="AO218" s="386"/>
      <c r="AP218" s="387">
        <f t="shared" si="62"/>
        <v>0</v>
      </c>
      <c r="AQ218" s="386"/>
      <c r="AR218" s="387">
        <f t="shared" si="63"/>
        <v>0</v>
      </c>
      <c r="AS218" s="386"/>
      <c r="AT218" s="387">
        <f t="shared" si="64"/>
        <v>0</v>
      </c>
    </row>
    <row r="219" spans="2:46" ht="15.75">
      <c r="B219" s="435"/>
      <c r="C219" s="435"/>
      <c r="D219" s="436"/>
      <c r="E219" s="437"/>
      <c r="F219" s="437"/>
      <c r="G219" s="437"/>
      <c r="H219" s="437"/>
      <c r="I219" s="437"/>
      <c r="J219" s="437"/>
      <c r="K219" s="465">
        <f t="shared" si="49"/>
        <v>0</v>
      </c>
      <c r="L219" s="433"/>
      <c r="M219" s="433"/>
      <c r="N219" s="434"/>
      <c r="O219" s="383" t="str">
        <f t="shared" si="50"/>
        <v/>
      </c>
      <c r="P219" s="434"/>
      <c r="Q219" s="434"/>
      <c r="R219" s="434"/>
      <c r="S219" s="433"/>
      <c r="T219" s="434"/>
      <c r="U219" s="384" t="str">
        <f t="shared" si="52"/>
        <v/>
      </c>
      <c r="V219" s="384" t="str">
        <f t="shared" si="53"/>
        <v/>
      </c>
      <c r="W219" s="384" t="str">
        <f t="shared" si="54"/>
        <v/>
      </c>
      <c r="X219" s="384" t="str">
        <f t="shared" si="55"/>
        <v/>
      </c>
      <c r="Y219" s="384" t="str">
        <f t="shared" si="56"/>
        <v/>
      </c>
      <c r="Z219" s="384" t="str">
        <f t="shared" si="57"/>
        <v/>
      </c>
      <c r="AA219" s="384">
        <f t="shared" si="51"/>
        <v>0</v>
      </c>
      <c r="AB219" s="385" t="b">
        <f t="shared" si="58"/>
        <v>1</v>
      </c>
      <c r="AC219" s="384" t="str">
        <f>IF($N219="","",IF($C$7="Northern Ireland",INDEX('Fixed inputs'!$H$18:$H$58,MATCH($N219,'Fixed inputs'!$C$18:$C$58,0)),INDEX('Fixed inputs'!$I$18:$I$58,MATCH($N219,'Fixed inputs'!$C$18:$C$58,0))))</f>
        <v/>
      </c>
      <c r="AD219" s="384" t="str">
        <f>IF($C219="","",INDEX('Fixed inputs'!$C$8:$E$10,MATCH($C219,'Fixed inputs'!$B$8:$B$10,0),MATCH(IF($C$7="Northern Ireland","GBP","EUR"),'Fixed inputs'!$C$7:$E$7,0)))</f>
        <v/>
      </c>
      <c r="AE219" s="386"/>
      <c r="AF219" s="386"/>
      <c r="AG219" s="386"/>
      <c r="AH219" s="386"/>
      <c r="AI219" s="386"/>
      <c r="AJ219" s="387">
        <f t="shared" si="59"/>
        <v>0</v>
      </c>
      <c r="AK219" s="386"/>
      <c r="AL219" s="387">
        <f t="shared" si="60"/>
        <v>0</v>
      </c>
      <c r="AM219" s="386"/>
      <c r="AN219" s="387">
        <f t="shared" si="61"/>
        <v>0</v>
      </c>
      <c r="AO219" s="386"/>
      <c r="AP219" s="387">
        <f t="shared" si="62"/>
        <v>0</v>
      </c>
      <c r="AQ219" s="386"/>
      <c r="AR219" s="387">
        <f t="shared" si="63"/>
        <v>0</v>
      </c>
      <c r="AS219" s="386"/>
      <c r="AT219" s="387">
        <f t="shared" si="64"/>
        <v>0</v>
      </c>
    </row>
    <row r="220" spans="2:46" ht="15.75">
      <c r="B220" s="435"/>
      <c r="C220" s="435"/>
      <c r="D220" s="436"/>
      <c r="E220" s="437"/>
      <c r="F220" s="437"/>
      <c r="G220" s="437"/>
      <c r="H220" s="437"/>
      <c r="I220" s="437"/>
      <c r="J220" s="437"/>
      <c r="K220" s="465">
        <f t="shared" si="49"/>
        <v>0</v>
      </c>
      <c r="L220" s="433"/>
      <c r="M220" s="433"/>
      <c r="N220" s="434"/>
      <c r="O220" s="383" t="str">
        <f t="shared" si="50"/>
        <v/>
      </c>
      <c r="P220" s="434"/>
      <c r="Q220" s="434"/>
      <c r="R220" s="434"/>
      <c r="S220" s="433"/>
      <c r="T220" s="434"/>
      <c r="U220" s="384" t="str">
        <f t="shared" si="52"/>
        <v/>
      </c>
      <c r="V220" s="384" t="str">
        <f t="shared" si="53"/>
        <v/>
      </c>
      <c r="W220" s="384" t="str">
        <f t="shared" si="54"/>
        <v/>
      </c>
      <c r="X220" s="384" t="str">
        <f t="shared" si="55"/>
        <v/>
      </c>
      <c r="Y220" s="384" t="str">
        <f t="shared" si="56"/>
        <v/>
      </c>
      <c r="Z220" s="384" t="str">
        <f t="shared" si="57"/>
        <v/>
      </c>
      <c r="AA220" s="384">
        <f t="shared" si="51"/>
        <v>0</v>
      </c>
      <c r="AB220" s="385" t="b">
        <f t="shared" si="58"/>
        <v>1</v>
      </c>
      <c r="AC220" s="384" t="str">
        <f>IF($N220="","",IF($C$7="Northern Ireland",INDEX('Fixed inputs'!$H$18:$H$58,MATCH($N220,'Fixed inputs'!$C$18:$C$58,0)),INDEX('Fixed inputs'!$I$18:$I$58,MATCH($N220,'Fixed inputs'!$C$18:$C$58,0))))</f>
        <v/>
      </c>
      <c r="AD220" s="384" t="str">
        <f>IF($C220="","",INDEX('Fixed inputs'!$C$8:$E$10,MATCH($C220,'Fixed inputs'!$B$8:$B$10,0),MATCH(IF($C$7="Northern Ireland","GBP","EUR"),'Fixed inputs'!$C$7:$E$7,0)))</f>
        <v/>
      </c>
      <c r="AE220" s="386"/>
      <c r="AF220" s="386"/>
      <c r="AG220" s="386"/>
      <c r="AH220" s="386"/>
      <c r="AI220" s="386"/>
      <c r="AJ220" s="387">
        <f t="shared" si="59"/>
        <v>0</v>
      </c>
      <c r="AK220" s="386"/>
      <c r="AL220" s="387">
        <f t="shared" si="60"/>
        <v>0</v>
      </c>
      <c r="AM220" s="386"/>
      <c r="AN220" s="387">
        <f t="shared" si="61"/>
        <v>0</v>
      </c>
      <c r="AO220" s="386"/>
      <c r="AP220" s="387">
        <f t="shared" si="62"/>
        <v>0</v>
      </c>
      <c r="AQ220" s="386"/>
      <c r="AR220" s="387">
        <f t="shared" si="63"/>
        <v>0</v>
      </c>
      <c r="AS220" s="386"/>
      <c r="AT220" s="387">
        <f t="shared" si="64"/>
        <v>0</v>
      </c>
    </row>
    <row r="221" spans="2:46" ht="15.75">
      <c r="B221" s="435"/>
      <c r="C221" s="435"/>
      <c r="D221" s="436"/>
      <c r="E221" s="437"/>
      <c r="F221" s="437"/>
      <c r="G221" s="437"/>
      <c r="H221" s="437"/>
      <c r="I221" s="437"/>
      <c r="J221" s="437"/>
      <c r="K221" s="465">
        <f t="shared" si="49"/>
        <v>0</v>
      </c>
      <c r="L221" s="433"/>
      <c r="M221" s="433"/>
      <c r="N221" s="434"/>
      <c r="O221" s="383" t="str">
        <f t="shared" si="50"/>
        <v/>
      </c>
      <c r="P221" s="434"/>
      <c r="Q221" s="434"/>
      <c r="R221" s="434"/>
      <c r="S221" s="433"/>
      <c r="T221" s="434"/>
      <c r="U221" s="384" t="str">
        <f t="shared" si="52"/>
        <v/>
      </c>
      <c r="V221" s="384" t="str">
        <f t="shared" si="53"/>
        <v/>
      </c>
      <c r="W221" s="384" t="str">
        <f t="shared" si="54"/>
        <v/>
      </c>
      <c r="X221" s="384" t="str">
        <f t="shared" si="55"/>
        <v/>
      </c>
      <c r="Y221" s="384" t="str">
        <f t="shared" si="56"/>
        <v/>
      </c>
      <c r="Z221" s="384" t="str">
        <f t="shared" si="57"/>
        <v/>
      </c>
      <c r="AA221" s="384">
        <f t="shared" si="51"/>
        <v>0</v>
      </c>
      <c r="AB221" s="385" t="b">
        <f t="shared" si="58"/>
        <v>1</v>
      </c>
      <c r="AC221" s="384" t="str">
        <f>IF($N221="","",IF($C$7="Northern Ireland",INDEX('Fixed inputs'!$H$18:$H$58,MATCH($N221,'Fixed inputs'!$C$18:$C$58,0)),INDEX('Fixed inputs'!$I$18:$I$58,MATCH($N221,'Fixed inputs'!$C$18:$C$58,0))))</f>
        <v/>
      </c>
      <c r="AD221" s="384" t="str">
        <f>IF($C221="","",INDEX('Fixed inputs'!$C$8:$E$10,MATCH($C221,'Fixed inputs'!$B$8:$B$10,0),MATCH(IF($C$7="Northern Ireland","GBP","EUR"),'Fixed inputs'!$C$7:$E$7,0)))</f>
        <v/>
      </c>
      <c r="AE221" s="386"/>
      <c r="AF221" s="386"/>
      <c r="AG221" s="386"/>
      <c r="AH221" s="386"/>
      <c r="AI221" s="386"/>
      <c r="AJ221" s="387">
        <f t="shared" si="59"/>
        <v>0</v>
      </c>
      <c r="AK221" s="386"/>
      <c r="AL221" s="387">
        <f t="shared" si="60"/>
        <v>0</v>
      </c>
      <c r="AM221" s="386"/>
      <c r="AN221" s="387">
        <f t="shared" si="61"/>
        <v>0</v>
      </c>
      <c r="AO221" s="386"/>
      <c r="AP221" s="387">
        <f t="shared" si="62"/>
        <v>0</v>
      </c>
      <c r="AQ221" s="386"/>
      <c r="AR221" s="387">
        <f t="shared" si="63"/>
        <v>0</v>
      </c>
      <c r="AS221" s="386"/>
      <c r="AT221" s="387">
        <f t="shared" si="64"/>
        <v>0</v>
      </c>
    </row>
    <row r="222" spans="2:46" ht="15.75">
      <c r="B222" s="435"/>
      <c r="C222" s="435"/>
      <c r="D222" s="436"/>
      <c r="E222" s="437"/>
      <c r="F222" s="437"/>
      <c r="G222" s="437"/>
      <c r="H222" s="437"/>
      <c r="I222" s="437"/>
      <c r="J222" s="437"/>
      <c r="K222" s="465">
        <f t="shared" si="49"/>
        <v>0</v>
      </c>
      <c r="L222" s="433"/>
      <c r="M222" s="433"/>
      <c r="N222" s="434"/>
      <c r="O222" s="383" t="str">
        <f t="shared" si="50"/>
        <v/>
      </c>
      <c r="P222" s="434"/>
      <c r="Q222" s="434"/>
      <c r="R222" s="434"/>
      <c r="S222" s="433"/>
      <c r="T222" s="434"/>
      <c r="U222" s="384" t="str">
        <f t="shared" si="52"/>
        <v/>
      </c>
      <c r="V222" s="384" t="str">
        <f t="shared" si="53"/>
        <v/>
      </c>
      <c r="W222" s="384" t="str">
        <f t="shared" si="54"/>
        <v/>
      </c>
      <c r="X222" s="384" t="str">
        <f t="shared" si="55"/>
        <v/>
      </c>
      <c r="Y222" s="384" t="str">
        <f t="shared" si="56"/>
        <v/>
      </c>
      <c r="Z222" s="384" t="str">
        <f t="shared" si="57"/>
        <v/>
      </c>
      <c r="AA222" s="384">
        <f t="shared" si="51"/>
        <v>0</v>
      </c>
      <c r="AB222" s="385" t="b">
        <f t="shared" si="58"/>
        <v>1</v>
      </c>
      <c r="AC222" s="384" t="str">
        <f>IF($N222="","",IF($C$7="Northern Ireland",INDEX('Fixed inputs'!$H$18:$H$58,MATCH($N222,'Fixed inputs'!$C$18:$C$58,0)),INDEX('Fixed inputs'!$I$18:$I$58,MATCH($N222,'Fixed inputs'!$C$18:$C$58,0))))</f>
        <v/>
      </c>
      <c r="AD222" s="384" t="str">
        <f>IF($C222="","",INDEX('Fixed inputs'!$C$8:$E$10,MATCH($C222,'Fixed inputs'!$B$8:$B$10,0),MATCH(IF($C$7="Northern Ireland","GBP","EUR"),'Fixed inputs'!$C$7:$E$7,0)))</f>
        <v/>
      </c>
      <c r="AE222" s="386"/>
      <c r="AF222" s="386"/>
      <c r="AG222" s="386"/>
      <c r="AH222" s="386"/>
      <c r="AI222" s="386"/>
      <c r="AJ222" s="387">
        <f t="shared" si="59"/>
        <v>0</v>
      </c>
      <c r="AK222" s="386"/>
      <c r="AL222" s="387">
        <f t="shared" si="60"/>
        <v>0</v>
      </c>
      <c r="AM222" s="386"/>
      <c r="AN222" s="387">
        <f t="shared" si="61"/>
        <v>0</v>
      </c>
      <c r="AO222" s="386"/>
      <c r="AP222" s="387">
        <f t="shared" si="62"/>
        <v>0</v>
      </c>
      <c r="AQ222" s="386"/>
      <c r="AR222" s="387">
        <f t="shared" si="63"/>
        <v>0</v>
      </c>
      <c r="AS222" s="386"/>
      <c r="AT222" s="387">
        <f t="shared" si="64"/>
        <v>0</v>
      </c>
    </row>
    <row r="223" spans="2:46" ht="15.75">
      <c r="B223" s="435"/>
      <c r="C223" s="435"/>
      <c r="D223" s="436"/>
      <c r="E223" s="437"/>
      <c r="F223" s="437"/>
      <c r="G223" s="437"/>
      <c r="H223" s="437"/>
      <c r="I223" s="437"/>
      <c r="J223" s="437"/>
      <c r="K223" s="465">
        <f t="shared" si="49"/>
        <v>0</v>
      </c>
      <c r="L223" s="433"/>
      <c r="M223" s="433"/>
      <c r="N223" s="434"/>
      <c r="O223" s="383" t="str">
        <f t="shared" si="50"/>
        <v/>
      </c>
      <c r="P223" s="434"/>
      <c r="Q223" s="434"/>
      <c r="R223" s="434"/>
      <c r="S223" s="433"/>
      <c r="T223" s="434"/>
      <c r="U223" s="384" t="str">
        <f t="shared" si="52"/>
        <v/>
      </c>
      <c r="V223" s="384" t="str">
        <f t="shared" si="53"/>
        <v/>
      </c>
      <c r="W223" s="384" t="str">
        <f t="shared" si="54"/>
        <v/>
      </c>
      <c r="X223" s="384" t="str">
        <f t="shared" si="55"/>
        <v/>
      </c>
      <c r="Y223" s="384" t="str">
        <f t="shared" si="56"/>
        <v/>
      </c>
      <c r="Z223" s="384" t="str">
        <f t="shared" si="57"/>
        <v/>
      </c>
      <c r="AA223" s="384">
        <f t="shared" si="51"/>
        <v>0</v>
      </c>
      <c r="AB223" s="385" t="b">
        <f t="shared" si="58"/>
        <v>1</v>
      </c>
      <c r="AC223" s="384" t="str">
        <f>IF($N223="","",IF($C$7="Northern Ireland",INDEX('Fixed inputs'!$H$18:$H$58,MATCH($N223,'Fixed inputs'!$C$18:$C$58,0)),INDEX('Fixed inputs'!$I$18:$I$58,MATCH($N223,'Fixed inputs'!$C$18:$C$58,0))))</f>
        <v/>
      </c>
      <c r="AD223" s="384" t="str">
        <f>IF($C223="","",INDEX('Fixed inputs'!$C$8:$E$10,MATCH($C223,'Fixed inputs'!$B$8:$B$10,0),MATCH(IF($C$7="Northern Ireland","GBP","EUR"),'Fixed inputs'!$C$7:$E$7,0)))</f>
        <v/>
      </c>
      <c r="AE223" s="386"/>
      <c r="AF223" s="386"/>
      <c r="AG223" s="386"/>
      <c r="AH223" s="386"/>
      <c r="AI223" s="386"/>
      <c r="AJ223" s="387">
        <f t="shared" si="59"/>
        <v>0</v>
      </c>
      <c r="AK223" s="386"/>
      <c r="AL223" s="387">
        <f t="shared" si="60"/>
        <v>0</v>
      </c>
      <c r="AM223" s="386"/>
      <c r="AN223" s="387">
        <f t="shared" si="61"/>
        <v>0</v>
      </c>
      <c r="AO223" s="386"/>
      <c r="AP223" s="387">
        <f t="shared" si="62"/>
        <v>0</v>
      </c>
      <c r="AQ223" s="386"/>
      <c r="AR223" s="387">
        <f t="shared" si="63"/>
        <v>0</v>
      </c>
      <c r="AS223" s="386"/>
      <c r="AT223" s="387">
        <f t="shared" si="64"/>
        <v>0</v>
      </c>
    </row>
    <row r="224" spans="2:46" ht="15.75">
      <c r="B224" s="435"/>
      <c r="C224" s="435"/>
      <c r="D224" s="436"/>
      <c r="E224" s="437"/>
      <c r="F224" s="437"/>
      <c r="G224" s="437"/>
      <c r="H224" s="437"/>
      <c r="I224" s="437"/>
      <c r="J224" s="437"/>
      <c r="K224" s="465">
        <f t="shared" si="49"/>
        <v>0</v>
      </c>
      <c r="L224" s="433"/>
      <c r="M224" s="433"/>
      <c r="N224" s="434"/>
      <c r="O224" s="383" t="str">
        <f t="shared" si="50"/>
        <v/>
      </c>
      <c r="P224" s="434"/>
      <c r="Q224" s="434"/>
      <c r="R224" s="434"/>
      <c r="S224" s="433"/>
      <c r="T224" s="434"/>
      <c r="U224" s="384" t="str">
        <f t="shared" si="52"/>
        <v/>
      </c>
      <c r="V224" s="384" t="str">
        <f t="shared" si="53"/>
        <v/>
      </c>
      <c r="W224" s="384" t="str">
        <f t="shared" si="54"/>
        <v/>
      </c>
      <c r="X224" s="384" t="str">
        <f t="shared" si="55"/>
        <v/>
      </c>
      <c r="Y224" s="384" t="str">
        <f t="shared" si="56"/>
        <v/>
      </c>
      <c r="Z224" s="384" t="str">
        <f t="shared" si="57"/>
        <v/>
      </c>
      <c r="AA224" s="384">
        <f t="shared" si="51"/>
        <v>0</v>
      </c>
      <c r="AB224" s="385" t="b">
        <f t="shared" si="58"/>
        <v>1</v>
      </c>
      <c r="AC224" s="384" t="str">
        <f>IF($N224="","",IF($C$7="Northern Ireland",INDEX('Fixed inputs'!$H$18:$H$58,MATCH($N224,'Fixed inputs'!$C$18:$C$58,0)),INDEX('Fixed inputs'!$I$18:$I$58,MATCH($N224,'Fixed inputs'!$C$18:$C$58,0))))</f>
        <v/>
      </c>
      <c r="AD224" s="384" t="str">
        <f>IF($C224="","",INDEX('Fixed inputs'!$C$8:$E$10,MATCH($C224,'Fixed inputs'!$B$8:$B$10,0),MATCH(IF($C$7="Northern Ireland","GBP","EUR"),'Fixed inputs'!$C$7:$E$7,0)))</f>
        <v/>
      </c>
      <c r="AE224" s="386"/>
      <c r="AF224" s="386"/>
      <c r="AG224" s="386"/>
      <c r="AH224" s="386"/>
      <c r="AI224" s="386"/>
      <c r="AJ224" s="387">
        <f t="shared" si="59"/>
        <v>0</v>
      </c>
      <c r="AK224" s="386"/>
      <c r="AL224" s="387">
        <f t="shared" si="60"/>
        <v>0</v>
      </c>
      <c r="AM224" s="386"/>
      <c r="AN224" s="387">
        <f t="shared" si="61"/>
        <v>0</v>
      </c>
      <c r="AO224" s="386"/>
      <c r="AP224" s="387">
        <f t="shared" si="62"/>
        <v>0</v>
      </c>
      <c r="AQ224" s="386"/>
      <c r="AR224" s="387">
        <f t="shared" si="63"/>
        <v>0</v>
      </c>
      <c r="AS224" s="386"/>
      <c r="AT224" s="387">
        <f t="shared" si="64"/>
        <v>0</v>
      </c>
    </row>
    <row r="225" spans="2:46" ht="15.75">
      <c r="B225" s="435"/>
      <c r="C225" s="435"/>
      <c r="D225" s="436"/>
      <c r="E225" s="437"/>
      <c r="F225" s="437"/>
      <c r="G225" s="437"/>
      <c r="H225" s="437"/>
      <c r="I225" s="437"/>
      <c r="J225" s="437"/>
      <c r="K225" s="465">
        <f t="shared" si="49"/>
        <v>0</v>
      </c>
      <c r="L225" s="433"/>
      <c r="M225" s="433"/>
      <c r="N225" s="434"/>
      <c r="O225" s="383" t="str">
        <f t="shared" si="50"/>
        <v/>
      </c>
      <c r="P225" s="434"/>
      <c r="Q225" s="434"/>
      <c r="R225" s="434"/>
      <c r="S225" s="433"/>
      <c r="T225" s="434"/>
      <c r="U225" s="384" t="str">
        <f t="shared" si="52"/>
        <v/>
      </c>
      <c r="V225" s="384" t="str">
        <f t="shared" si="53"/>
        <v/>
      </c>
      <c r="W225" s="384" t="str">
        <f t="shared" si="54"/>
        <v/>
      </c>
      <c r="X225" s="384" t="str">
        <f t="shared" si="55"/>
        <v/>
      </c>
      <c r="Y225" s="384" t="str">
        <f t="shared" si="56"/>
        <v/>
      </c>
      <c r="Z225" s="384" t="str">
        <f t="shared" si="57"/>
        <v/>
      </c>
      <c r="AA225" s="384">
        <f t="shared" si="51"/>
        <v>0</v>
      </c>
      <c r="AB225" s="385" t="b">
        <f t="shared" si="58"/>
        <v>1</v>
      </c>
      <c r="AC225" s="384" t="str">
        <f>IF($N225="","",IF($C$7="Northern Ireland",INDEX('Fixed inputs'!$H$18:$H$58,MATCH($N225,'Fixed inputs'!$C$18:$C$58,0)),INDEX('Fixed inputs'!$I$18:$I$58,MATCH($N225,'Fixed inputs'!$C$18:$C$58,0))))</f>
        <v/>
      </c>
      <c r="AD225" s="384" t="str">
        <f>IF($C225="","",INDEX('Fixed inputs'!$C$8:$E$10,MATCH($C225,'Fixed inputs'!$B$8:$B$10,0),MATCH(IF($C$7="Northern Ireland","GBP","EUR"),'Fixed inputs'!$C$7:$E$7,0)))</f>
        <v/>
      </c>
      <c r="AE225" s="386"/>
      <c r="AF225" s="386"/>
      <c r="AG225" s="386"/>
      <c r="AH225" s="386"/>
      <c r="AI225" s="386"/>
      <c r="AJ225" s="387">
        <f t="shared" si="59"/>
        <v>0</v>
      </c>
      <c r="AK225" s="386"/>
      <c r="AL225" s="387">
        <f t="shared" si="60"/>
        <v>0</v>
      </c>
      <c r="AM225" s="386"/>
      <c r="AN225" s="387">
        <f t="shared" si="61"/>
        <v>0</v>
      </c>
      <c r="AO225" s="386"/>
      <c r="AP225" s="387">
        <f t="shared" si="62"/>
        <v>0</v>
      </c>
      <c r="AQ225" s="386"/>
      <c r="AR225" s="387">
        <f t="shared" si="63"/>
        <v>0</v>
      </c>
      <c r="AS225" s="386"/>
      <c r="AT225" s="387">
        <f t="shared" si="64"/>
        <v>0</v>
      </c>
    </row>
    <row r="226" spans="2:46" ht="15.75">
      <c r="B226" s="435"/>
      <c r="C226" s="435"/>
      <c r="D226" s="436"/>
      <c r="E226" s="437"/>
      <c r="F226" s="437"/>
      <c r="G226" s="437"/>
      <c r="H226" s="437"/>
      <c r="I226" s="437"/>
      <c r="J226" s="437"/>
      <c r="K226" s="465">
        <f t="shared" si="49"/>
        <v>0</v>
      </c>
      <c r="L226" s="433"/>
      <c r="M226" s="433"/>
      <c r="N226" s="434"/>
      <c r="O226" s="383" t="str">
        <f t="shared" si="50"/>
        <v/>
      </c>
      <c r="P226" s="434"/>
      <c r="Q226" s="434"/>
      <c r="R226" s="434"/>
      <c r="S226" s="433"/>
      <c r="T226" s="434"/>
      <c r="U226" s="384" t="str">
        <f t="shared" si="52"/>
        <v/>
      </c>
      <c r="V226" s="384" t="str">
        <f t="shared" si="53"/>
        <v/>
      </c>
      <c r="W226" s="384" t="str">
        <f t="shared" si="54"/>
        <v/>
      </c>
      <c r="X226" s="384" t="str">
        <f t="shared" si="55"/>
        <v/>
      </c>
      <c r="Y226" s="384" t="str">
        <f t="shared" si="56"/>
        <v/>
      </c>
      <c r="Z226" s="384" t="str">
        <f t="shared" si="57"/>
        <v/>
      </c>
      <c r="AA226" s="384">
        <f t="shared" si="51"/>
        <v>0</v>
      </c>
      <c r="AB226" s="385" t="b">
        <f t="shared" si="58"/>
        <v>1</v>
      </c>
      <c r="AC226" s="384" t="str">
        <f>IF($N226="","",IF($C$7="Northern Ireland",INDEX('Fixed inputs'!$H$18:$H$58,MATCH($N226,'Fixed inputs'!$C$18:$C$58,0)),INDEX('Fixed inputs'!$I$18:$I$58,MATCH($N226,'Fixed inputs'!$C$18:$C$58,0))))</f>
        <v/>
      </c>
      <c r="AD226" s="384" t="str">
        <f>IF($C226="","",INDEX('Fixed inputs'!$C$8:$E$10,MATCH($C226,'Fixed inputs'!$B$8:$B$10,0),MATCH(IF($C$7="Northern Ireland","GBP","EUR"),'Fixed inputs'!$C$7:$E$7,0)))</f>
        <v/>
      </c>
      <c r="AE226" s="386"/>
      <c r="AF226" s="386"/>
      <c r="AG226" s="386"/>
      <c r="AH226" s="386"/>
      <c r="AI226" s="386"/>
      <c r="AJ226" s="387">
        <f t="shared" si="59"/>
        <v>0</v>
      </c>
      <c r="AK226" s="386"/>
      <c r="AL226" s="387">
        <f t="shared" si="60"/>
        <v>0</v>
      </c>
      <c r="AM226" s="386"/>
      <c r="AN226" s="387">
        <f t="shared" si="61"/>
        <v>0</v>
      </c>
      <c r="AO226" s="386"/>
      <c r="AP226" s="387">
        <f t="shared" si="62"/>
        <v>0</v>
      </c>
      <c r="AQ226" s="386"/>
      <c r="AR226" s="387">
        <f t="shared" si="63"/>
        <v>0</v>
      </c>
      <c r="AS226" s="386"/>
      <c r="AT226" s="387">
        <f t="shared" si="64"/>
        <v>0</v>
      </c>
    </row>
    <row r="227" spans="2:46" ht="15.75">
      <c r="B227" s="435"/>
      <c r="C227" s="435"/>
      <c r="D227" s="436"/>
      <c r="E227" s="437"/>
      <c r="F227" s="437"/>
      <c r="G227" s="437"/>
      <c r="H227" s="437"/>
      <c r="I227" s="437"/>
      <c r="J227" s="437"/>
      <c r="K227" s="465">
        <f t="shared" si="49"/>
        <v>0</v>
      </c>
      <c r="L227" s="433"/>
      <c r="M227" s="433"/>
      <c r="N227" s="434"/>
      <c r="O227" s="383" t="str">
        <f t="shared" si="50"/>
        <v/>
      </c>
      <c r="P227" s="434"/>
      <c r="Q227" s="434"/>
      <c r="R227" s="434"/>
      <c r="S227" s="433"/>
      <c r="T227" s="434"/>
      <c r="U227" s="384" t="str">
        <f t="shared" si="52"/>
        <v/>
      </c>
      <c r="V227" s="384" t="str">
        <f t="shared" si="53"/>
        <v/>
      </c>
      <c r="W227" s="384" t="str">
        <f t="shared" si="54"/>
        <v/>
      </c>
      <c r="X227" s="384" t="str">
        <f t="shared" si="55"/>
        <v/>
      </c>
      <c r="Y227" s="384" t="str">
        <f t="shared" si="56"/>
        <v/>
      </c>
      <c r="Z227" s="384" t="str">
        <f t="shared" si="57"/>
        <v/>
      </c>
      <c r="AA227" s="384">
        <f t="shared" si="51"/>
        <v>0</v>
      </c>
      <c r="AB227" s="385" t="b">
        <f t="shared" si="58"/>
        <v>1</v>
      </c>
      <c r="AC227" s="384" t="str">
        <f>IF($N227="","",IF($C$7="Northern Ireland",INDEX('Fixed inputs'!$H$18:$H$58,MATCH($N227,'Fixed inputs'!$C$18:$C$58,0)),INDEX('Fixed inputs'!$I$18:$I$58,MATCH($N227,'Fixed inputs'!$C$18:$C$58,0))))</f>
        <v/>
      </c>
      <c r="AD227" s="384" t="str">
        <f>IF($C227="","",INDEX('Fixed inputs'!$C$8:$E$10,MATCH($C227,'Fixed inputs'!$B$8:$B$10,0),MATCH(IF($C$7="Northern Ireland","GBP","EUR"),'Fixed inputs'!$C$7:$E$7,0)))</f>
        <v/>
      </c>
      <c r="AE227" s="386"/>
      <c r="AF227" s="386"/>
      <c r="AG227" s="386"/>
      <c r="AH227" s="386"/>
      <c r="AI227" s="386"/>
      <c r="AJ227" s="387">
        <f t="shared" si="59"/>
        <v>0</v>
      </c>
      <c r="AK227" s="386"/>
      <c r="AL227" s="387">
        <f t="shared" si="60"/>
        <v>0</v>
      </c>
      <c r="AM227" s="386"/>
      <c r="AN227" s="387">
        <f t="shared" si="61"/>
        <v>0</v>
      </c>
      <c r="AO227" s="386"/>
      <c r="AP227" s="387">
        <f t="shared" si="62"/>
        <v>0</v>
      </c>
      <c r="AQ227" s="386"/>
      <c r="AR227" s="387">
        <f t="shared" si="63"/>
        <v>0</v>
      </c>
      <c r="AS227" s="386"/>
      <c r="AT227" s="387">
        <f t="shared" si="64"/>
        <v>0</v>
      </c>
    </row>
    <row r="228" spans="2:46" ht="15.75">
      <c r="B228" s="435"/>
      <c r="C228" s="435"/>
      <c r="D228" s="436"/>
      <c r="E228" s="437"/>
      <c r="F228" s="437"/>
      <c r="G228" s="437"/>
      <c r="H228" s="437"/>
      <c r="I228" s="437"/>
      <c r="J228" s="437"/>
      <c r="K228" s="465">
        <f t="shared" si="49"/>
        <v>0</v>
      </c>
      <c r="L228" s="433"/>
      <c r="M228" s="433"/>
      <c r="N228" s="434"/>
      <c r="O228" s="383" t="str">
        <f t="shared" si="50"/>
        <v/>
      </c>
      <c r="P228" s="434"/>
      <c r="Q228" s="434"/>
      <c r="R228" s="434"/>
      <c r="S228" s="433"/>
      <c r="T228" s="434"/>
      <c r="U228" s="384" t="str">
        <f t="shared" si="52"/>
        <v/>
      </c>
      <c r="V228" s="384" t="str">
        <f t="shared" si="53"/>
        <v/>
      </c>
      <c r="W228" s="384" t="str">
        <f t="shared" si="54"/>
        <v/>
      </c>
      <c r="X228" s="384" t="str">
        <f t="shared" si="55"/>
        <v/>
      </c>
      <c r="Y228" s="384" t="str">
        <f t="shared" si="56"/>
        <v/>
      </c>
      <c r="Z228" s="384" t="str">
        <f t="shared" si="57"/>
        <v/>
      </c>
      <c r="AA228" s="384">
        <f t="shared" si="51"/>
        <v>0</v>
      </c>
      <c r="AB228" s="385" t="b">
        <f t="shared" si="58"/>
        <v>1</v>
      </c>
      <c r="AC228" s="384" t="str">
        <f>IF($N228="","",IF($C$7="Northern Ireland",INDEX('Fixed inputs'!$H$18:$H$58,MATCH($N228,'Fixed inputs'!$C$18:$C$58,0)),INDEX('Fixed inputs'!$I$18:$I$58,MATCH($N228,'Fixed inputs'!$C$18:$C$58,0))))</f>
        <v/>
      </c>
      <c r="AD228" s="384" t="str">
        <f>IF($C228="","",INDEX('Fixed inputs'!$C$8:$E$10,MATCH($C228,'Fixed inputs'!$B$8:$B$10,0),MATCH(IF($C$7="Northern Ireland","GBP","EUR"),'Fixed inputs'!$C$7:$E$7,0)))</f>
        <v/>
      </c>
      <c r="AE228" s="386"/>
      <c r="AF228" s="386"/>
      <c r="AG228" s="386"/>
      <c r="AH228" s="386"/>
      <c r="AI228" s="386"/>
      <c r="AJ228" s="387">
        <f t="shared" si="59"/>
        <v>0</v>
      </c>
      <c r="AK228" s="386"/>
      <c r="AL228" s="387">
        <f t="shared" si="60"/>
        <v>0</v>
      </c>
      <c r="AM228" s="386"/>
      <c r="AN228" s="387">
        <f t="shared" si="61"/>
        <v>0</v>
      </c>
      <c r="AO228" s="386"/>
      <c r="AP228" s="387">
        <f t="shared" si="62"/>
        <v>0</v>
      </c>
      <c r="AQ228" s="386"/>
      <c r="AR228" s="387">
        <f t="shared" si="63"/>
        <v>0</v>
      </c>
      <c r="AS228" s="386"/>
      <c r="AT228" s="387">
        <f t="shared" si="64"/>
        <v>0</v>
      </c>
    </row>
    <row r="229" spans="2:46" ht="15.75">
      <c r="B229" s="435"/>
      <c r="C229" s="435"/>
      <c r="D229" s="436"/>
      <c r="E229" s="437"/>
      <c r="F229" s="437"/>
      <c r="G229" s="437"/>
      <c r="H229" s="437"/>
      <c r="I229" s="437"/>
      <c r="J229" s="437"/>
      <c r="K229" s="465">
        <f t="shared" si="49"/>
        <v>0</v>
      </c>
      <c r="L229" s="433"/>
      <c r="M229" s="433"/>
      <c r="N229" s="434"/>
      <c r="O229" s="383" t="str">
        <f t="shared" si="50"/>
        <v/>
      </c>
      <c r="P229" s="434"/>
      <c r="Q229" s="434"/>
      <c r="R229" s="434"/>
      <c r="S229" s="433"/>
      <c r="T229" s="434"/>
      <c r="U229" s="384" t="str">
        <f t="shared" si="52"/>
        <v/>
      </c>
      <c r="V229" s="384" t="str">
        <f t="shared" si="53"/>
        <v/>
      </c>
      <c r="W229" s="384" t="str">
        <f t="shared" si="54"/>
        <v/>
      </c>
      <c r="X229" s="384" t="str">
        <f t="shared" si="55"/>
        <v/>
      </c>
      <c r="Y229" s="384" t="str">
        <f t="shared" si="56"/>
        <v/>
      </c>
      <c r="Z229" s="384" t="str">
        <f t="shared" si="57"/>
        <v/>
      </c>
      <c r="AA229" s="384">
        <f t="shared" si="51"/>
        <v>0</v>
      </c>
      <c r="AB229" s="385" t="b">
        <f t="shared" si="58"/>
        <v>1</v>
      </c>
      <c r="AC229" s="384" t="str">
        <f>IF($N229="","",IF($C$7="Northern Ireland",INDEX('Fixed inputs'!$H$18:$H$58,MATCH($N229,'Fixed inputs'!$C$18:$C$58,0)),INDEX('Fixed inputs'!$I$18:$I$58,MATCH($N229,'Fixed inputs'!$C$18:$C$58,0))))</f>
        <v/>
      </c>
      <c r="AD229" s="384" t="str">
        <f>IF($C229="","",INDEX('Fixed inputs'!$C$8:$E$10,MATCH($C229,'Fixed inputs'!$B$8:$B$10,0),MATCH(IF($C$7="Northern Ireland","GBP","EUR"),'Fixed inputs'!$C$7:$E$7,0)))</f>
        <v/>
      </c>
      <c r="AE229" s="386"/>
      <c r="AF229" s="386"/>
      <c r="AG229" s="386"/>
      <c r="AH229" s="386"/>
      <c r="AI229" s="386"/>
      <c r="AJ229" s="387">
        <f t="shared" si="59"/>
        <v>0</v>
      </c>
      <c r="AK229" s="386"/>
      <c r="AL229" s="387">
        <f t="shared" si="60"/>
        <v>0</v>
      </c>
      <c r="AM229" s="386"/>
      <c r="AN229" s="387">
        <f t="shared" si="61"/>
        <v>0</v>
      </c>
      <c r="AO229" s="386"/>
      <c r="AP229" s="387">
        <f t="shared" si="62"/>
        <v>0</v>
      </c>
      <c r="AQ229" s="386"/>
      <c r="AR229" s="387">
        <f t="shared" si="63"/>
        <v>0</v>
      </c>
      <c r="AS229" s="386"/>
      <c r="AT229" s="387">
        <f t="shared" si="64"/>
        <v>0</v>
      </c>
    </row>
    <row r="230" spans="2:46" ht="15.75">
      <c r="B230" s="435"/>
      <c r="C230" s="435"/>
      <c r="D230" s="436"/>
      <c r="E230" s="437"/>
      <c r="F230" s="437"/>
      <c r="G230" s="437"/>
      <c r="H230" s="437"/>
      <c r="I230" s="437"/>
      <c r="J230" s="437"/>
      <c r="K230" s="465">
        <f t="shared" si="49"/>
        <v>0</v>
      </c>
      <c r="L230" s="433"/>
      <c r="M230" s="433"/>
      <c r="N230" s="434"/>
      <c r="O230" s="383" t="str">
        <f t="shared" si="50"/>
        <v/>
      </c>
      <c r="P230" s="434"/>
      <c r="Q230" s="434"/>
      <c r="R230" s="434"/>
      <c r="S230" s="433"/>
      <c r="T230" s="434"/>
      <c r="U230" s="384" t="str">
        <f t="shared" si="52"/>
        <v/>
      </c>
      <c r="V230" s="384" t="str">
        <f t="shared" si="53"/>
        <v/>
      </c>
      <c r="W230" s="384" t="str">
        <f t="shared" si="54"/>
        <v/>
      </c>
      <c r="X230" s="384" t="str">
        <f t="shared" si="55"/>
        <v/>
      </c>
      <c r="Y230" s="384" t="str">
        <f t="shared" si="56"/>
        <v/>
      </c>
      <c r="Z230" s="384" t="str">
        <f t="shared" si="57"/>
        <v/>
      </c>
      <c r="AA230" s="384">
        <f t="shared" si="51"/>
        <v>0</v>
      </c>
      <c r="AB230" s="385" t="b">
        <f t="shared" si="58"/>
        <v>1</v>
      </c>
      <c r="AC230" s="384" t="str">
        <f>IF($N230="","",IF($C$7="Northern Ireland",INDEX('Fixed inputs'!$H$18:$H$58,MATCH($N230,'Fixed inputs'!$C$18:$C$58,0)),INDEX('Fixed inputs'!$I$18:$I$58,MATCH($N230,'Fixed inputs'!$C$18:$C$58,0))))</f>
        <v/>
      </c>
      <c r="AD230" s="384" t="str">
        <f>IF($C230="","",INDEX('Fixed inputs'!$C$8:$E$10,MATCH($C230,'Fixed inputs'!$B$8:$B$10,0),MATCH(IF($C$7="Northern Ireland","GBP","EUR"),'Fixed inputs'!$C$7:$E$7,0)))</f>
        <v/>
      </c>
      <c r="AE230" s="386"/>
      <c r="AF230" s="386"/>
      <c r="AG230" s="386"/>
      <c r="AH230" s="386"/>
      <c r="AI230" s="386"/>
      <c r="AJ230" s="387">
        <f t="shared" si="59"/>
        <v>0</v>
      </c>
      <c r="AK230" s="386"/>
      <c r="AL230" s="387">
        <f t="shared" si="60"/>
        <v>0</v>
      </c>
      <c r="AM230" s="386"/>
      <c r="AN230" s="387">
        <f t="shared" si="61"/>
        <v>0</v>
      </c>
      <c r="AO230" s="386"/>
      <c r="AP230" s="387">
        <f t="shared" si="62"/>
        <v>0</v>
      </c>
      <c r="AQ230" s="386"/>
      <c r="AR230" s="387">
        <f t="shared" si="63"/>
        <v>0</v>
      </c>
      <c r="AS230" s="386"/>
      <c r="AT230" s="387">
        <f t="shared" si="64"/>
        <v>0</v>
      </c>
    </row>
    <row r="231" spans="2:46" ht="15.75">
      <c r="B231" s="435"/>
      <c r="C231" s="435"/>
      <c r="D231" s="436"/>
      <c r="E231" s="437"/>
      <c r="F231" s="437"/>
      <c r="G231" s="437"/>
      <c r="H231" s="437"/>
      <c r="I231" s="437"/>
      <c r="J231" s="437"/>
      <c r="K231" s="465">
        <f t="shared" si="49"/>
        <v>0</v>
      </c>
      <c r="L231" s="433"/>
      <c r="M231" s="433"/>
      <c r="N231" s="434"/>
      <c r="O231" s="383" t="str">
        <f t="shared" si="50"/>
        <v/>
      </c>
      <c r="P231" s="434"/>
      <c r="Q231" s="434"/>
      <c r="R231" s="434"/>
      <c r="S231" s="433"/>
      <c r="T231" s="434"/>
      <c r="U231" s="384" t="str">
        <f t="shared" si="52"/>
        <v/>
      </c>
      <c r="V231" s="384" t="str">
        <f t="shared" si="53"/>
        <v/>
      </c>
      <c r="W231" s="384" t="str">
        <f t="shared" si="54"/>
        <v/>
      </c>
      <c r="X231" s="384" t="str">
        <f t="shared" si="55"/>
        <v/>
      </c>
      <c r="Y231" s="384" t="str">
        <f t="shared" si="56"/>
        <v/>
      </c>
      <c r="Z231" s="384" t="str">
        <f t="shared" si="57"/>
        <v/>
      </c>
      <c r="AA231" s="384">
        <f t="shared" si="51"/>
        <v>0</v>
      </c>
      <c r="AB231" s="385" t="b">
        <f t="shared" si="58"/>
        <v>1</v>
      </c>
      <c r="AC231" s="384" t="str">
        <f>IF($N231="","",IF($C$7="Northern Ireland",INDEX('Fixed inputs'!$H$18:$H$58,MATCH($N231,'Fixed inputs'!$C$18:$C$58,0)),INDEX('Fixed inputs'!$I$18:$I$58,MATCH($N231,'Fixed inputs'!$C$18:$C$58,0))))</f>
        <v/>
      </c>
      <c r="AD231" s="384" t="str">
        <f>IF($C231="","",INDEX('Fixed inputs'!$C$8:$E$10,MATCH($C231,'Fixed inputs'!$B$8:$B$10,0),MATCH(IF($C$7="Northern Ireland","GBP","EUR"),'Fixed inputs'!$C$7:$E$7,0)))</f>
        <v/>
      </c>
      <c r="AE231" s="386"/>
      <c r="AF231" s="386"/>
      <c r="AG231" s="386"/>
      <c r="AH231" s="386"/>
      <c r="AI231" s="386"/>
      <c r="AJ231" s="387">
        <f t="shared" si="59"/>
        <v>0</v>
      </c>
      <c r="AK231" s="386"/>
      <c r="AL231" s="387">
        <f t="shared" si="60"/>
        <v>0</v>
      </c>
      <c r="AM231" s="386"/>
      <c r="AN231" s="387">
        <f t="shared" si="61"/>
        <v>0</v>
      </c>
      <c r="AO231" s="386"/>
      <c r="AP231" s="387">
        <f t="shared" si="62"/>
        <v>0</v>
      </c>
      <c r="AQ231" s="386"/>
      <c r="AR231" s="387">
        <f t="shared" si="63"/>
        <v>0</v>
      </c>
      <c r="AS231" s="386"/>
      <c r="AT231" s="387">
        <f t="shared" si="64"/>
        <v>0</v>
      </c>
    </row>
    <row r="232" spans="2:46" ht="15.75">
      <c r="B232" s="435"/>
      <c r="C232" s="435"/>
      <c r="D232" s="436"/>
      <c r="E232" s="437"/>
      <c r="F232" s="437"/>
      <c r="G232" s="437"/>
      <c r="H232" s="437"/>
      <c r="I232" s="437"/>
      <c r="J232" s="437"/>
      <c r="K232" s="465">
        <f t="shared" si="49"/>
        <v>0</v>
      </c>
      <c r="L232" s="433"/>
      <c r="M232" s="433"/>
      <c r="N232" s="434"/>
      <c r="O232" s="383" t="str">
        <f t="shared" si="50"/>
        <v/>
      </c>
      <c r="P232" s="434"/>
      <c r="Q232" s="434"/>
      <c r="R232" s="434"/>
      <c r="S232" s="433"/>
      <c r="T232" s="434"/>
      <c r="U232" s="384" t="str">
        <f t="shared" si="52"/>
        <v/>
      </c>
      <c r="V232" s="384" t="str">
        <f t="shared" si="53"/>
        <v/>
      </c>
      <c r="W232" s="384" t="str">
        <f t="shared" si="54"/>
        <v/>
      </c>
      <c r="X232" s="384" t="str">
        <f t="shared" si="55"/>
        <v/>
      </c>
      <c r="Y232" s="384" t="str">
        <f t="shared" si="56"/>
        <v/>
      </c>
      <c r="Z232" s="384" t="str">
        <f t="shared" si="57"/>
        <v/>
      </c>
      <c r="AA232" s="384">
        <f t="shared" si="51"/>
        <v>0</v>
      </c>
      <c r="AB232" s="385" t="b">
        <f t="shared" si="58"/>
        <v>1</v>
      </c>
      <c r="AC232" s="384" t="str">
        <f>IF($N232="","",IF($C$7="Northern Ireland",INDEX('Fixed inputs'!$H$18:$H$58,MATCH($N232,'Fixed inputs'!$C$18:$C$58,0)),INDEX('Fixed inputs'!$I$18:$I$58,MATCH($N232,'Fixed inputs'!$C$18:$C$58,0))))</f>
        <v/>
      </c>
      <c r="AD232" s="384" t="str">
        <f>IF($C232="","",INDEX('Fixed inputs'!$C$8:$E$10,MATCH($C232,'Fixed inputs'!$B$8:$B$10,0),MATCH(IF($C$7="Northern Ireland","GBP","EUR"),'Fixed inputs'!$C$7:$E$7,0)))</f>
        <v/>
      </c>
      <c r="AE232" s="386"/>
      <c r="AF232" s="386"/>
      <c r="AG232" s="386"/>
      <c r="AH232" s="386"/>
      <c r="AI232" s="386"/>
      <c r="AJ232" s="387">
        <f t="shared" si="59"/>
        <v>0</v>
      </c>
      <c r="AK232" s="386"/>
      <c r="AL232" s="387">
        <f t="shared" si="60"/>
        <v>0</v>
      </c>
      <c r="AM232" s="386"/>
      <c r="AN232" s="387">
        <f t="shared" si="61"/>
        <v>0</v>
      </c>
      <c r="AO232" s="386"/>
      <c r="AP232" s="387">
        <f t="shared" si="62"/>
        <v>0</v>
      </c>
      <c r="AQ232" s="386"/>
      <c r="AR232" s="387">
        <f t="shared" si="63"/>
        <v>0</v>
      </c>
      <c r="AS232" s="386"/>
      <c r="AT232" s="387">
        <f t="shared" si="64"/>
        <v>0</v>
      </c>
    </row>
    <row r="233" spans="2:46" ht="15.75">
      <c r="B233" s="435"/>
      <c r="C233" s="435"/>
      <c r="D233" s="436"/>
      <c r="E233" s="437"/>
      <c r="F233" s="437"/>
      <c r="G233" s="437"/>
      <c r="H233" s="437"/>
      <c r="I233" s="437"/>
      <c r="J233" s="437"/>
      <c r="K233" s="465">
        <f t="shared" si="49"/>
        <v>0</v>
      </c>
      <c r="L233" s="433"/>
      <c r="M233" s="433"/>
      <c r="N233" s="434"/>
      <c r="O233" s="383" t="str">
        <f t="shared" si="50"/>
        <v/>
      </c>
      <c r="P233" s="434"/>
      <c r="Q233" s="434"/>
      <c r="R233" s="434"/>
      <c r="S233" s="433"/>
      <c r="T233" s="434"/>
      <c r="U233" s="384" t="str">
        <f t="shared" si="52"/>
        <v/>
      </c>
      <c r="V233" s="384" t="str">
        <f t="shared" si="53"/>
        <v/>
      </c>
      <c r="W233" s="384" t="str">
        <f t="shared" si="54"/>
        <v/>
      </c>
      <c r="X233" s="384" t="str">
        <f t="shared" si="55"/>
        <v/>
      </c>
      <c r="Y233" s="384" t="str">
        <f t="shared" si="56"/>
        <v/>
      </c>
      <c r="Z233" s="384" t="str">
        <f t="shared" si="57"/>
        <v/>
      </c>
      <c r="AA233" s="384">
        <f t="shared" si="51"/>
        <v>0</v>
      </c>
      <c r="AB233" s="385" t="b">
        <f t="shared" si="58"/>
        <v>1</v>
      </c>
      <c r="AC233" s="384" t="str">
        <f>IF($N233="","",IF($C$7="Northern Ireland",INDEX('Fixed inputs'!$H$18:$H$58,MATCH($N233,'Fixed inputs'!$C$18:$C$58,0)),INDEX('Fixed inputs'!$I$18:$I$58,MATCH($N233,'Fixed inputs'!$C$18:$C$58,0))))</f>
        <v/>
      </c>
      <c r="AD233" s="384" t="str">
        <f>IF($C233="","",INDEX('Fixed inputs'!$C$8:$E$10,MATCH($C233,'Fixed inputs'!$B$8:$B$10,0),MATCH(IF($C$7="Northern Ireland","GBP","EUR"),'Fixed inputs'!$C$7:$E$7,0)))</f>
        <v/>
      </c>
      <c r="AE233" s="386"/>
      <c r="AF233" s="386"/>
      <c r="AG233" s="386"/>
      <c r="AH233" s="386"/>
      <c r="AI233" s="386"/>
      <c r="AJ233" s="387">
        <f t="shared" si="59"/>
        <v>0</v>
      </c>
      <c r="AK233" s="386"/>
      <c r="AL233" s="387">
        <f t="shared" si="60"/>
        <v>0</v>
      </c>
      <c r="AM233" s="386"/>
      <c r="AN233" s="387">
        <f t="shared" si="61"/>
        <v>0</v>
      </c>
      <c r="AO233" s="386"/>
      <c r="AP233" s="387">
        <f t="shared" si="62"/>
        <v>0</v>
      </c>
      <c r="AQ233" s="386"/>
      <c r="AR233" s="387">
        <f t="shared" si="63"/>
        <v>0</v>
      </c>
      <c r="AS233" s="386"/>
      <c r="AT233" s="387">
        <f t="shared" si="64"/>
        <v>0</v>
      </c>
    </row>
    <row r="234" spans="2:46" ht="15.75">
      <c r="B234" s="435"/>
      <c r="C234" s="435"/>
      <c r="D234" s="436"/>
      <c r="E234" s="437"/>
      <c r="F234" s="437"/>
      <c r="G234" s="437"/>
      <c r="H234" s="437"/>
      <c r="I234" s="437"/>
      <c r="J234" s="437"/>
      <c r="K234" s="465">
        <f t="shared" si="49"/>
        <v>0</v>
      </c>
      <c r="L234" s="433"/>
      <c r="M234" s="433"/>
      <c r="N234" s="434"/>
      <c r="O234" s="383" t="str">
        <f t="shared" si="50"/>
        <v/>
      </c>
      <c r="P234" s="434"/>
      <c r="Q234" s="434"/>
      <c r="R234" s="434"/>
      <c r="S234" s="433"/>
      <c r="T234" s="434"/>
      <c r="U234" s="384" t="str">
        <f t="shared" si="52"/>
        <v/>
      </c>
      <c r="V234" s="384" t="str">
        <f t="shared" si="53"/>
        <v/>
      </c>
      <c r="W234" s="384" t="str">
        <f t="shared" si="54"/>
        <v/>
      </c>
      <c r="X234" s="384" t="str">
        <f t="shared" si="55"/>
        <v/>
      </c>
      <c r="Y234" s="384" t="str">
        <f t="shared" si="56"/>
        <v/>
      </c>
      <c r="Z234" s="384" t="str">
        <f t="shared" si="57"/>
        <v/>
      </c>
      <c r="AA234" s="384">
        <f t="shared" si="51"/>
        <v>0</v>
      </c>
      <c r="AB234" s="385" t="b">
        <f t="shared" si="58"/>
        <v>1</v>
      </c>
      <c r="AC234" s="384" t="str">
        <f>IF($N234="","",IF($C$7="Northern Ireland",INDEX('Fixed inputs'!$H$18:$H$58,MATCH($N234,'Fixed inputs'!$C$18:$C$58,0)),INDEX('Fixed inputs'!$I$18:$I$58,MATCH($N234,'Fixed inputs'!$C$18:$C$58,0))))</f>
        <v/>
      </c>
      <c r="AD234" s="384" t="str">
        <f>IF($C234="","",INDEX('Fixed inputs'!$C$8:$E$10,MATCH($C234,'Fixed inputs'!$B$8:$B$10,0),MATCH(IF($C$7="Northern Ireland","GBP","EUR"),'Fixed inputs'!$C$7:$E$7,0)))</f>
        <v/>
      </c>
      <c r="AE234" s="386"/>
      <c r="AF234" s="386"/>
      <c r="AG234" s="386"/>
      <c r="AH234" s="386"/>
      <c r="AI234" s="386"/>
      <c r="AJ234" s="387">
        <f t="shared" si="59"/>
        <v>0</v>
      </c>
      <c r="AK234" s="386"/>
      <c r="AL234" s="387">
        <f t="shared" si="60"/>
        <v>0</v>
      </c>
      <c r="AM234" s="386"/>
      <c r="AN234" s="387">
        <f t="shared" si="61"/>
        <v>0</v>
      </c>
      <c r="AO234" s="386"/>
      <c r="AP234" s="387">
        <f t="shared" si="62"/>
        <v>0</v>
      </c>
      <c r="AQ234" s="386"/>
      <c r="AR234" s="387">
        <f t="shared" si="63"/>
        <v>0</v>
      </c>
      <c r="AS234" s="386"/>
      <c r="AT234" s="387">
        <f t="shared" si="64"/>
        <v>0</v>
      </c>
    </row>
    <row r="235" spans="2:46" ht="15.75">
      <c r="B235" s="435"/>
      <c r="C235" s="435"/>
      <c r="D235" s="436"/>
      <c r="E235" s="437"/>
      <c r="F235" s="437"/>
      <c r="G235" s="437"/>
      <c r="H235" s="437"/>
      <c r="I235" s="437"/>
      <c r="J235" s="437"/>
      <c r="K235" s="465">
        <f t="shared" si="49"/>
        <v>0</v>
      </c>
      <c r="L235" s="433"/>
      <c r="M235" s="433"/>
      <c r="N235" s="434"/>
      <c r="O235" s="383" t="str">
        <f t="shared" si="50"/>
        <v/>
      </c>
      <c r="P235" s="434"/>
      <c r="Q235" s="434"/>
      <c r="R235" s="434"/>
      <c r="S235" s="433"/>
      <c r="T235" s="434"/>
      <c r="U235" s="384" t="str">
        <f t="shared" si="52"/>
        <v/>
      </c>
      <c r="V235" s="384" t="str">
        <f t="shared" si="53"/>
        <v/>
      </c>
      <c r="W235" s="384" t="str">
        <f t="shared" si="54"/>
        <v/>
      </c>
      <c r="X235" s="384" t="str">
        <f t="shared" si="55"/>
        <v/>
      </c>
      <c r="Y235" s="384" t="str">
        <f t="shared" si="56"/>
        <v/>
      </c>
      <c r="Z235" s="384" t="str">
        <f t="shared" si="57"/>
        <v/>
      </c>
      <c r="AA235" s="384">
        <f t="shared" si="51"/>
        <v>0</v>
      </c>
      <c r="AB235" s="385" t="b">
        <f t="shared" si="58"/>
        <v>1</v>
      </c>
      <c r="AC235" s="384" t="str">
        <f>IF($N235="","",IF($C$7="Northern Ireland",INDEX('Fixed inputs'!$H$18:$H$58,MATCH($N235,'Fixed inputs'!$C$18:$C$58,0)),INDEX('Fixed inputs'!$I$18:$I$58,MATCH($N235,'Fixed inputs'!$C$18:$C$58,0))))</f>
        <v/>
      </c>
      <c r="AD235" s="384" t="str">
        <f>IF($C235="","",INDEX('Fixed inputs'!$C$8:$E$10,MATCH($C235,'Fixed inputs'!$B$8:$B$10,0),MATCH(IF($C$7="Northern Ireland","GBP","EUR"),'Fixed inputs'!$C$7:$E$7,0)))</f>
        <v/>
      </c>
      <c r="AE235" s="386"/>
      <c r="AF235" s="386"/>
      <c r="AG235" s="386"/>
      <c r="AH235" s="386"/>
      <c r="AI235" s="386"/>
      <c r="AJ235" s="387">
        <f t="shared" si="59"/>
        <v>0</v>
      </c>
      <c r="AK235" s="386"/>
      <c r="AL235" s="387">
        <f t="shared" si="60"/>
        <v>0</v>
      </c>
      <c r="AM235" s="386"/>
      <c r="AN235" s="387">
        <f t="shared" si="61"/>
        <v>0</v>
      </c>
      <c r="AO235" s="386"/>
      <c r="AP235" s="387">
        <f t="shared" si="62"/>
        <v>0</v>
      </c>
      <c r="AQ235" s="386"/>
      <c r="AR235" s="387">
        <f t="shared" si="63"/>
        <v>0</v>
      </c>
      <c r="AS235" s="386"/>
      <c r="AT235" s="387">
        <f t="shared" si="64"/>
        <v>0</v>
      </c>
    </row>
    <row r="236" spans="2:46" ht="15.75">
      <c r="B236" s="435"/>
      <c r="C236" s="435"/>
      <c r="D236" s="436"/>
      <c r="E236" s="437"/>
      <c r="F236" s="437"/>
      <c r="G236" s="437"/>
      <c r="H236" s="437"/>
      <c r="I236" s="437"/>
      <c r="J236" s="437"/>
      <c r="K236" s="465">
        <f t="shared" si="49"/>
        <v>0</v>
      </c>
      <c r="L236" s="433"/>
      <c r="M236" s="433"/>
      <c r="N236" s="434"/>
      <c r="O236" s="383" t="str">
        <f t="shared" si="50"/>
        <v/>
      </c>
      <c r="P236" s="434"/>
      <c r="Q236" s="434"/>
      <c r="R236" s="434"/>
      <c r="S236" s="433"/>
      <c r="T236" s="434"/>
      <c r="U236" s="384" t="str">
        <f t="shared" si="52"/>
        <v/>
      </c>
      <c r="V236" s="384" t="str">
        <f t="shared" si="53"/>
        <v/>
      </c>
      <c r="W236" s="384" t="str">
        <f t="shared" si="54"/>
        <v/>
      </c>
      <c r="X236" s="384" t="str">
        <f t="shared" si="55"/>
        <v/>
      </c>
      <c r="Y236" s="384" t="str">
        <f t="shared" si="56"/>
        <v/>
      </c>
      <c r="Z236" s="384" t="str">
        <f t="shared" si="57"/>
        <v/>
      </c>
      <c r="AA236" s="384">
        <f t="shared" si="51"/>
        <v>0</v>
      </c>
      <c r="AB236" s="385" t="b">
        <f t="shared" si="58"/>
        <v>1</v>
      </c>
      <c r="AC236" s="384" t="str">
        <f>IF($N236="","",IF($C$7="Northern Ireland",INDEX('Fixed inputs'!$H$18:$H$58,MATCH($N236,'Fixed inputs'!$C$18:$C$58,0)),INDEX('Fixed inputs'!$I$18:$I$58,MATCH($N236,'Fixed inputs'!$C$18:$C$58,0))))</f>
        <v/>
      </c>
      <c r="AD236" s="384" t="str">
        <f>IF($C236="","",INDEX('Fixed inputs'!$C$8:$E$10,MATCH($C236,'Fixed inputs'!$B$8:$B$10,0),MATCH(IF($C$7="Northern Ireland","GBP","EUR"),'Fixed inputs'!$C$7:$E$7,0)))</f>
        <v/>
      </c>
      <c r="AE236" s="386"/>
      <c r="AF236" s="386"/>
      <c r="AG236" s="386"/>
      <c r="AH236" s="386"/>
      <c r="AI236" s="386"/>
      <c r="AJ236" s="387">
        <f t="shared" si="59"/>
        <v>0</v>
      </c>
      <c r="AK236" s="386"/>
      <c r="AL236" s="387">
        <f t="shared" si="60"/>
        <v>0</v>
      </c>
      <c r="AM236" s="386"/>
      <c r="AN236" s="387">
        <f t="shared" si="61"/>
        <v>0</v>
      </c>
      <c r="AO236" s="386"/>
      <c r="AP236" s="387">
        <f t="shared" si="62"/>
        <v>0</v>
      </c>
      <c r="AQ236" s="386"/>
      <c r="AR236" s="387">
        <f t="shared" si="63"/>
        <v>0</v>
      </c>
      <c r="AS236" s="386"/>
      <c r="AT236" s="387">
        <f t="shared" si="64"/>
        <v>0</v>
      </c>
    </row>
    <row r="237" spans="2:46" ht="15.75">
      <c r="B237" s="435"/>
      <c r="C237" s="435"/>
      <c r="D237" s="436"/>
      <c r="E237" s="437"/>
      <c r="F237" s="437"/>
      <c r="G237" s="437"/>
      <c r="H237" s="437"/>
      <c r="I237" s="437"/>
      <c r="J237" s="437"/>
      <c r="K237" s="465">
        <f t="shared" si="49"/>
        <v>0</v>
      </c>
      <c r="L237" s="433"/>
      <c r="M237" s="433"/>
      <c r="N237" s="434"/>
      <c r="O237" s="383" t="str">
        <f t="shared" si="50"/>
        <v/>
      </c>
      <c r="P237" s="434"/>
      <c r="Q237" s="434"/>
      <c r="R237" s="434"/>
      <c r="S237" s="433"/>
      <c r="T237" s="434"/>
      <c r="U237" s="384" t="str">
        <f t="shared" si="52"/>
        <v/>
      </c>
      <c r="V237" s="384" t="str">
        <f t="shared" si="53"/>
        <v/>
      </c>
      <c r="W237" s="384" t="str">
        <f t="shared" si="54"/>
        <v/>
      </c>
      <c r="X237" s="384" t="str">
        <f t="shared" si="55"/>
        <v/>
      </c>
      <c r="Y237" s="384" t="str">
        <f t="shared" si="56"/>
        <v/>
      </c>
      <c r="Z237" s="384" t="str">
        <f t="shared" si="57"/>
        <v/>
      </c>
      <c r="AA237" s="384">
        <f t="shared" si="51"/>
        <v>0</v>
      </c>
      <c r="AB237" s="385" t="b">
        <f t="shared" si="58"/>
        <v>1</v>
      </c>
      <c r="AC237" s="384" t="str">
        <f>IF($N237="","",IF($C$7="Northern Ireland",INDEX('Fixed inputs'!$H$18:$H$58,MATCH($N237,'Fixed inputs'!$C$18:$C$58,0)),INDEX('Fixed inputs'!$I$18:$I$58,MATCH($N237,'Fixed inputs'!$C$18:$C$58,0))))</f>
        <v/>
      </c>
      <c r="AD237" s="384" t="str">
        <f>IF($C237="","",INDEX('Fixed inputs'!$C$8:$E$10,MATCH($C237,'Fixed inputs'!$B$8:$B$10,0),MATCH(IF($C$7="Northern Ireland","GBP","EUR"),'Fixed inputs'!$C$7:$E$7,0)))</f>
        <v/>
      </c>
      <c r="AE237" s="386"/>
      <c r="AF237" s="386"/>
      <c r="AG237" s="386"/>
      <c r="AH237" s="386"/>
      <c r="AI237" s="386"/>
      <c r="AJ237" s="387">
        <f t="shared" si="59"/>
        <v>0</v>
      </c>
      <c r="AK237" s="386"/>
      <c r="AL237" s="387">
        <f t="shared" si="60"/>
        <v>0</v>
      </c>
      <c r="AM237" s="386"/>
      <c r="AN237" s="387">
        <f t="shared" si="61"/>
        <v>0</v>
      </c>
      <c r="AO237" s="386"/>
      <c r="AP237" s="387">
        <f t="shared" si="62"/>
        <v>0</v>
      </c>
      <c r="AQ237" s="386"/>
      <c r="AR237" s="387">
        <f t="shared" si="63"/>
        <v>0</v>
      </c>
      <c r="AS237" s="386"/>
      <c r="AT237" s="387">
        <f t="shared" si="64"/>
        <v>0</v>
      </c>
    </row>
    <row r="238" spans="2:46" ht="15.75">
      <c r="B238" s="435"/>
      <c r="C238" s="435"/>
      <c r="D238" s="436"/>
      <c r="E238" s="437"/>
      <c r="F238" s="437"/>
      <c r="G238" s="437"/>
      <c r="H238" s="437"/>
      <c r="I238" s="437"/>
      <c r="J238" s="437"/>
      <c r="K238" s="465">
        <f t="shared" si="49"/>
        <v>0</v>
      </c>
      <c r="L238" s="433"/>
      <c r="M238" s="433"/>
      <c r="N238" s="434"/>
      <c r="O238" s="383" t="str">
        <f t="shared" si="50"/>
        <v/>
      </c>
      <c r="P238" s="434"/>
      <c r="Q238" s="434"/>
      <c r="R238" s="434"/>
      <c r="S238" s="433"/>
      <c r="T238" s="434"/>
      <c r="U238" s="384" t="str">
        <f t="shared" si="52"/>
        <v/>
      </c>
      <c r="V238" s="384" t="str">
        <f t="shared" si="53"/>
        <v/>
      </c>
      <c r="W238" s="384" t="str">
        <f t="shared" si="54"/>
        <v/>
      </c>
      <c r="X238" s="384" t="str">
        <f t="shared" si="55"/>
        <v/>
      </c>
      <c r="Y238" s="384" t="str">
        <f t="shared" si="56"/>
        <v/>
      </c>
      <c r="Z238" s="384" t="str">
        <f t="shared" si="57"/>
        <v/>
      </c>
      <c r="AA238" s="384">
        <f t="shared" si="51"/>
        <v>0</v>
      </c>
      <c r="AB238" s="385" t="b">
        <f t="shared" si="58"/>
        <v>1</v>
      </c>
      <c r="AC238" s="384" t="str">
        <f>IF($N238="","",IF($C$7="Northern Ireland",INDEX('Fixed inputs'!$H$18:$H$58,MATCH($N238,'Fixed inputs'!$C$18:$C$58,0)),INDEX('Fixed inputs'!$I$18:$I$58,MATCH($N238,'Fixed inputs'!$C$18:$C$58,0))))</f>
        <v/>
      </c>
      <c r="AD238" s="384" t="str">
        <f>IF($C238="","",INDEX('Fixed inputs'!$C$8:$E$10,MATCH($C238,'Fixed inputs'!$B$8:$B$10,0),MATCH(IF($C$7="Northern Ireland","GBP","EUR"),'Fixed inputs'!$C$7:$E$7,0)))</f>
        <v/>
      </c>
      <c r="AE238" s="386"/>
      <c r="AF238" s="386"/>
      <c r="AG238" s="386"/>
      <c r="AH238" s="386"/>
      <c r="AI238" s="386"/>
      <c r="AJ238" s="387">
        <f t="shared" si="59"/>
        <v>0</v>
      </c>
      <c r="AK238" s="386"/>
      <c r="AL238" s="387">
        <f t="shared" si="60"/>
        <v>0</v>
      </c>
      <c r="AM238" s="386"/>
      <c r="AN238" s="387">
        <f t="shared" si="61"/>
        <v>0</v>
      </c>
      <c r="AO238" s="386"/>
      <c r="AP238" s="387">
        <f t="shared" si="62"/>
        <v>0</v>
      </c>
      <c r="AQ238" s="386"/>
      <c r="AR238" s="387">
        <f t="shared" si="63"/>
        <v>0</v>
      </c>
      <c r="AS238" s="386"/>
      <c r="AT238" s="387">
        <f t="shared" si="64"/>
        <v>0</v>
      </c>
    </row>
    <row r="239" spans="2:46" ht="15.75">
      <c r="B239" s="435"/>
      <c r="C239" s="435"/>
      <c r="D239" s="436"/>
      <c r="E239" s="437"/>
      <c r="F239" s="437"/>
      <c r="G239" s="437"/>
      <c r="H239" s="437"/>
      <c r="I239" s="437"/>
      <c r="J239" s="437"/>
      <c r="K239" s="465">
        <f t="shared" si="49"/>
        <v>0</v>
      </c>
      <c r="L239" s="433"/>
      <c r="M239" s="433"/>
      <c r="N239" s="434"/>
      <c r="O239" s="383" t="str">
        <f t="shared" si="50"/>
        <v/>
      </c>
      <c r="P239" s="434"/>
      <c r="Q239" s="434"/>
      <c r="R239" s="434"/>
      <c r="S239" s="433"/>
      <c r="T239" s="434"/>
      <c r="U239" s="384" t="str">
        <f t="shared" si="52"/>
        <v/>
      </c>
      <c r="V239" s="384" t="str">
        <f t="shared" si="53"/>
        <v/>
      </c>
      <c r="W239" s="384" t="str">
        <f t="shared" si="54"/>
        <v/>
      </c>
      <c r="X239" s="384" t="str">
        <f t="shared" si="55"/>
        <v/>
      </c>
      <c r="Y239" s="384" t="str">
        <f t="shared" si="56"/>
        <v/>
      </c>
      <c r="Z239" s="384" t="str">
        <f t="shared" si="57"/>
        <v/>
      </c>
      <c r="AA239" s="384">
        <f t="shared" si="51"/>
        <v>0</v>
      </c>
      <c r="AB239" s="385" t="b">
        <f t="shared" si="58"/>
        <v>1</v>
      </c>
      <c r="AC239" s="384" t="str">
        <f>IF($N239="","",IF($C$7="Northern Ireland",INDEX('Fixed inputs'!$H$18:$H$58,MATCH($N239,'Fixed inputs'!$C$18:$C$58,0)),INDEX('Fixed inputs'!$I$18:$I$58,MATCH($N239,'Fixed inputs'!$C$18:$C$58,0))))</f>
        <v/>
      </c>
      <c r="AD239" s="384" t="str">
        <f>IF($C239="","",INDEX('Fixed inputs'!$C$8:$E$10,MATCH($C239,'Fixed inputs'!$B$8:$B$10,0),MATCH(IF($C$7="Northern Ireland","GBP","EUR"),'Fixed inputs'!$C$7:$E$7,0)))</f>
        <v/>
      </c>
      <c r="AE239" s="386"/>
      <c r="AF239" s="386"/>
      <c r="AG239" s="386"/>
      <c r="AH239" s="386"/>
      <c r="AI239" s="386"/>
      <c r="AJ239" s="387">
        <f t="shared" si="59"/>
        <v>0</v>
      </c>
      <c r="AK239" s="386"/>
      <c r="AL239" s="387">
        <f t="shared" si="60"/>
        <v>0</v>
      </c>
      <c r="AM239" s="386"/>
      <c r="AN239" s="387">
        <f t="shared" si="61"/>
        <v>0</v>
      </c>
      <c r="AO239" s="386"/>
      <c r="AP239" s="387">
        <f t="shared" si="62"/>
        <v>0</v>
      </c>
      <c r="AQ239" s="386"/>
      <c r="AR239" s="387">
        <f t="shared" si="63"/>
        <v>0</v>
      </c>
      <c r="AS239" s="386"/>
      <c r="AT239" s="387">
        <f t="shared" si="64"/>
        <v>0</v>
      </c>
    </row>
    <row r="240" spans="2:46" ht="15.75">
      <c r="B240" s="435"/>
      <c r="C240" s="435"/>
      <c r="D240" s="436"/>
      <c r="E240" s="437"/>
      <c r="F240" s="437"/>
      <c r="G240" s="437"/>
      <c r="H240" s="437"/>
      <c r="I240" s="437"/>
      <c r="J240" s="437"/>
      <c r="K240" s="465">
        <f t="shared" si="49"/>
        <v>0</v>
      </c>
      <c r="L240" s="433"/>
      <c r="M240" s="433"/>
      <c r="N240" s="434"/>
      <c r="O240" s="383" t="str">
        <f t="shared" si="50"/>
        <v/>
      </c>
      <c r="P240" s="434"/>
      <c r="Q240" s="434"/>
      <c r="R240" s="434"/>
      <c r="S240" s="433"/>
      <c r="T240" s="434"/>
      <c r="U240" s="384" t="str">
        <f t="shared" si="52"/>
        <v/>
      </c>
      <c r="V240" s="384" t="str">
        <f t="shared" si="53"/>
        <v/>
      </c>
      <c r="W240" s="384" t="str">
        <f t="shared" si="54"/>
        <v/>
      </c>
      <c r="X240" s="384" t="str">
        <f t="shared" si="55"/>
        <v/>
      </c>
      <c r="Y240" s="384" t="str">
        <f t="shared" si="56"/>
        <v/>
      </c>
      <c r="Z240" s="384" t="str">
        <f t="shared" si="57"/>
        <v/>
      </c>
      <c r="AA240" s="384">
        <f t="shared" si="51"/>
        <v>0</v>
      </c>
      <c r="AB240" s="385" t="b">
        <f t="shared" si="58"/>
        <v>1</v>
      </c>
      <c r="AC240" s="384" t="str">
        <f>IF($N240="","",IF($C$7="Northern Ireland",INDEX('Fixed inputs'!$H$18:$H$58,MATCH($N240,'Fixed inputs'!$C$18:$C$58,0)),INDEX('Fixed inputs'!$I$18:$I$58,MATCH($N240,'Fixed inputs'!$C$18:$C$58,0))))</f>
        <v/>
      </c>
      <c r="AD240" s="384" t="str">
        <f>IF($C240="","",INDEX('Fixed inputs'!$C$8:$E$10,MATCH($C240,'Fixed inputs'!$B$8:$B$10,0),MATCH(IF($C$7="Northern Ireland","GBP","EUR"),'Fixed inputs'!$C$7:$E$7,0)))</f>
        <v/>
      </c>
      <c r="AE240" s="386"/>
      <c r="AF240" s="386"/>
      <c r="AG240" s="386"/>
      <c r="AH240" s="386"/>
      <c r="AI240" s="386"/>
      <c r="AJ240" s="387">
        <f t="shared" si="59"/>
        <v>0</v>
      </c>
      <c r="AK240" s="386"/>
      <c r="AL240" s="387">
        <f t="shared" si="60"/>
        <v>0</v>
      </c>
      <c r="AM240" s="386"/>
      <c r="AN240" s="387">
        <f t="shared" si="61"/>
        <v>0</v>
      </c>
      <c r="AO240" s="386"/>
      <c r="AP240" s="387">
        <f t="shared" si="62"/>
        <v>0</v>
      </c>
      <c r="AQ240" s="386"/>
      <c r="AR240" s="387">
        <f t="shared" si="63"/>
        <v>0</v>
      </c>
      <c r="AS240" s="386"/>
      <c r="AT240" s="387">
        <f t="shared" si="64"/>
        <v>0</v>
      </c>
    </row>
    <row r="241" spans="2:46" ht="15.75">
      <c r="B241" s="435"/>
      <c r="C241" s="435"/>
      <c r="D241" s="436"/>
      <c r="E241" s="437"/>
      <c r="F241" s="437"/>
      <c r="G241" s="437"/>
      <c r="H241" s="437"/>
      <c r="I241" s="437"/>
      <c r="J241" s="437"/>
      <c r="K241" s="465">
        <f t="shared" si="49"/>
        <v>0</v>
      </c>
      <c r="L241" s="433"/>
      <c r="M241" s="433"/>
      <c r="N241" s="434"/>
      <c r="O241" s="383" t="str">
        <f t="shared" si="50"/>
        <v/>
      </c>
      <c r="P241" s="434"/>
      <c r="Q241" s="434"/>
      <c r="R241" s="434"/>
      <c r="S241" s="433"/>
      <c r="T241" s="434"/>
      <c r="U241" s="384" t="str">
        <f t="shared" si="52"/>
        <v/>
      </c>
      <c r="V241" s="384" t="str">
        <f t="shared" si="53"/>
        <v/>
      </c>
      <c r="W241" s="384" t="str">
        <f t="shared" si="54"/>
        <v/>
      </c>
      <c r="X241" s="384" t="str">
        <f t="shared" si="55"/>
        <v/>
      </c>
      <c r="Y241" s="384" t="str">
        <f t="shared" si="56"/>
        <v/>
      </c>
      <c r="Z241" s="384" t="str">
        <f t="shared" si="57"/>
        <v/>
      </c>
      <c r="AA241" s="384">
        <f t="shared" si="51"/>
        <v>0</v>
      </c>
      <c r="AB241" s="385" t="b">
        <f t="shared" si="58"/>
        <v>1</v>
      </c>
      <c r="AC241" s="384" t="str">
        <f>IF($N241="","",IF($C$7="Northern Ireland",INDEX('Fixed inputs'!$H$18:$H$58,MATCH($N241,'Fixed inputs'!$C$18:$C$58,0)),INDEX('Fixed inputs'!$I$18:$I$58,MATCH($N241,'Fixed inputs'!$C$18:$C$58,0))))</f>
        <v/>
      </c>
      <c r="AD241" s="384" t="str">
        <f>IF($C241="","",INDEX('Fixed inputs'!$C$8:$E$10,MATCH($C241,'Fixed inputs'!$B$8:$B$10,0),MATCH(IF($C$7="Northern Ireland","GBP","EUR"),'Fixed inputs'!$C$7:$E$7,0)))</f>
        <v/>
      </c>
      <c r="AE241" s="386"/>
      <c r="AF241" s="386"/>
      <c r="AG241" s="386"/>
      <c r="AH241" s="386"/>
      <c r="AI241" s="386"/>
      <c r="AJ241" s="387">
        <f t="shared" si="59"/>
        <v>0</v>
      </c>
      <c r="AK241" s="386"/>
      <c r="AL241" s="387">
        <f t="shared" si="60"/>
        <v>0</v>
      </c>
      <c r="AM241" s="386"/>
      <c r="AN241" s="387">
        <f t="shared" si="61"/>
        <v>0</v>
      </c>
      <c r="AO241" s="386"/>
      <c r="AP241" s="387">
        <f t="shared" si="62"/>
        <v>0</v>
      </c>
      <c r="AQ241" s="386"/>
      <c r="AR241" s="387">
        <f t="shared" si="63"/>
        <v>0</v>
      </c>
      <c r="AS241" s="386"/>
      <c r="AT241" s="387">
        <f t="shared" si="64"/>
        <v>0</v>
      </c>
    </row>
    <row r="242" spans="2:46" ht="15.75">
      <c r="B242" s="435"/>
      <c r="C242" s="435"/>
      <c r="D242" s="436"/>
      <c r="E242" s="437"/>
      <c r="F242" s="437"/>
      <c r="G242" s="437"/>
      <c r="H242" s="437"/>
      <c r="I242" s="437"/>
      <c r="J242" s="437"/>
      <c r="K242" s="465">
        <f t="shared" si="49"/>
        <v>0</v>
      </c>
      <c r="L242" s="433"/>
      <c r="M242" s="433"/>
      <c r="N242" s="434"/>
      <c r="O242" s="383" t="str">
        <f t="shared" si="50"/>
        <v/>
      </c>
      <c r="P242" s="434"/>
      <c r="Q242" s="434"/>
      <c r="R242" s="434"/>
      <c r="S242" s="433"/>
      <c r="T242" s="434"/>
      <c r="U242" s="384" t="str">
        <f t="shared" si="52"/>
        <v/>
      </c>
      <c r="V242" s="384" t="str">
        <f t="shared" si="53"/>
        <v/>
      </c>
      <c r="W242" s="384" t="str">
        <f t="shared" si="54"/>
        <v/>
      </c>
      <c r="X242" s="384" t="str">
        <f t="shared" si="55"/>
        <v/>
      </c>
      <c r="Y242" s="384" t="str">
        <f t="shared" si="56"/>
        <v/>
      </c>
      <c r="Z242" s="384" t="str">
        <f t="shared" si="57"/>
        <v/>
      </c>
      <c r="AA242" s="384">
        <f t="shared" si="51"/>
        <v>0</v>
      </c>
      <c r="AB242" s="385" t="b">
        <f t="shared" si="58"/>
        <v>1</v>
      </c>
      <c r="AC242" s="384" t="str">
        <f>IF($N242="","",IF($C$7="Northern Ireland",INDEX('Fixed inputs'!$H$18:$H$58,MATCH($N242,'Fixed inputs'!$C$18:$C$58,0)),INDEX('Fixed inputs'!$I$18:$I$58,MATCH($N242,'Fixed inputs'!$C$18:$C$58,0))))</f>
        <v/>
      </c>
      <c r="AD242" s="384" t="str">
        <f>IF($C242="","",INDEX('Fixed inputs'!$C$8:$E$10,MATCH($C242,'Fixed inputs'!$B$8:$B$10,0),MATCH(IF($C$7="Northern Ireland","GBP","EUR"),'Fixed inputs'!$C$7:$E$7,0)))</f>
        <v/>
      </c>
      <c r="AE242" s="386"/>
      <c r="AF242" s="386"/>
      <c r="AG242" s="386"/>
      <c r="AH242" s="386"/>
      <c r="AI242" s="386"/>
      <c r="AJ242" s="387">
        <f t="shared" si="59"/>
        <v>0</v>
      </c>
      <c r="AK242" s="386"/>
      <c r="AL242" s="387">
        <f t="shared" si="60"/>
        <v>0</v>
      </c>
      <c r="AM242" s="386"/>
      <c r="AN242" s="387">
        <f t="shared" si="61"/>
        <v>0</v>
      </c>
      <c r="AO242" s="386"/>
      <c r="AP242" s="387">
        <f t="shared" si="62"/>
        <v>0</v>
      </c>
      <c r="AQ242" s="386"/>
      <c r="AR242" s="387">
        <f t="shared" si="63"/>
        <v>0</v>
      </c>
      <c r="AS242" s="386"/>
      <c r="AT242" s="387">
        <f t="shared" si="64"/>
        <v>0</v>
      </c>
    </row>
    <row r="243" spans="2:46" ht="15.75">
      <c r="B243" s="435"/>
      <c r="C243" s="435"/>
      <c r="D243" s="436"/>
      <c r="E243" s="437"/>
      <c r="F243" s="437"/>
      <c r="G243" s="437"/>
      <c r="H243" s="437"/>
      <c r="I243" s="437"/>
      <c r="J243" s="437"/>
      <c r="K243" s="465">
        <f t="shared" si="49"/>
        <v>0</v>
      </c>
      <c r="L243" s="433"/>
      <c r="M243" s="433"/>
      <c r="N243" s="434"/>
      <c r="O243" s="383" t="str">
        <f t="shared" si="50"/>
        <v/>
      </c>
      <c r="P243" s="434"/>
      <c r="Q243" s="434"/>
      <c r="R243" s="434"/>
      <c r="S243" s="433"/>
      <c r="T243" s="434"/>
      <c r="U243" s="384" t="str">
        <f t="shared" si="52"/>
        <v/>
      </c>
      <c r="V243" s="384" t="str">
        <f t="shared" si="53"/>
        <v/>
      </c>
      <c r="W243" s="384" t="str">
        <f t="shared" si="54"/>
        <v/>
      </c>
      <c r="X243" s="384" t="str">
        <f t="shared" si="55"/>
        <v/>
      </c>
      <c r="Y243" s="384" t="str">
        <f t="shared" si="56"/>
        <v/>
      </c>
      <c r="Z243" s="384" t="str">
        <f t="shared" si="57"/>
        <v/>
      </c>
      <c r="AA243" s="384">
        <f t="shared" si="51"/>
        <v>0</v>
      </c>
      <c r="AB243" s="385" t="b">
        <f t="shared" si="58"/>
        <v>1</v>
      </c>
      <c r="AC243" s="384" t="str">
        <f>IF($N243="","",IF($C$7="Northern Ireland",INDEX('Fixed inputs'!$H$18:$H$58,MATCH($N243,'Fixed inputs'!$C$18:$C$58,0)),INDEX('Fixed inputs'!$I$18:$I$58,MATCH($N243,'Fixed inputs'!$C$18:$C$58,0))))</f>
        <v/>
      </c>
      <c r="AD243" s="384" t="str">
        <f>IF($C243="","",INDEX('Fixed inputs'!$C$8:$E$10,MATCH($C243,'Fixed inputs'!$B$8:$B$10,0),MATCH(IF($C$7="Northern Ireland","GBP","EUR"),'Fixed inputs'!$C$7:$E$7,0)))</f>
        <v/>
      </c>
      <c r="AE243" s="386"/>
      <c r="AF243" s="386"/>
      <c r="AG243" s="386"/>
      <c r="AH243" s="386"/>
      <c r="AI243" s="386"/>
      <c r="AJ243" s="387">
        <f t="shared" si="59"/>
        <v>0</v>
      </c>
      <c r="AK243" s="386"/>
      <c r="AL243" s="387">
        <f t="shared" si="60"/>
        <v>0</v>
      </c>
      <c r="AM243" s="386"/>
      <c r="AN243" s="387">
        <f t="shared" si="61"/>
        <v>0</v>
      </c>
      <c r="AO243" s="386"/>
      <c r="AP243" s="387">
        <f t="shared" si="62"/>
        <v>0</v>
      </c>
      <c r="AQ243" s="386"/>
      <c r="AR243" s="387">
        <f t="shared" si="63"/>
        <v>0</v>
      </c>
      <c r="AS243" s="386"/>
      <c r="AT243" s="387">
        <f t="shared" si="64"/>
        <v>0</v>
      </c>
    </row>
    <row r="244" spans="2:46" ht="15.75">
      <c r="B244" s="435"/>
      <c r="C244" s="435"/>
      <c r="D244" s="436"/>
      <c r="E244" s="437"/>
      <c r="F244" s="437"/>
      <c r="G244" s="437"/>
      <c r="H244" s="437"/>
      <c r="I244" s="437"/>
      <c r="J244" s="437"/>
      <c r="K244" s="465">
        <f t="shared" si="49"/>
        <v>0</v>
      </c>
      <c r="L244" s="433"/>
      <c r="M244" s="433"/>
      <c r="N244" s="434"/>
      <c r="O244" s="383" t="str">
        <f t="shared" si="50"/>
        <v/>
      </c>
      <c r="P244" s="434"/>
      <c r="Q244" s="434"/>
      <c r="R244" s="434"/>
      <c r="S244" s="433"/>
      <c r="T244" s="434"/>
      <c r="U244" s="384" t="str">
        <f t="shared" si="52"/>
        <v/>
      </c>
      <c r="V244" s="384" t="str">
        <f t="shared" si="53"/>
        <v/>
      </c>
      <c r="W244" s="384" t="str">
        <f t="shared" si="54"/>
        <v/>
      </c>
      <c r="X244" s="384" t="str">
        <f t="shared" si="55"/>
        <v/>
      </c>
      <c r="Y244" s="384" t="str">
        <f t="shared" si="56"/>
        <v/>
      </c>
      <c r="Z244" s="384" t="str">
        <f t="shared" si="57"/>
        <v/>
      </c>
      <c r="AA244" s="384">
        <f t="shared" si="51"/>
        <v>0</v>
      </c>
      <c r="AB244" s="385" t="b">
        <f t="shared" si="58"/>
        <v>1</v>
      </c>
      <c r="AC244" s="384" t="str">
        <f>IF($N244="","",IF($C$7="Northern Ireland",INDEX('Fixed inputs'!$H$18:$H$58,MATCH($N244,'Fixed inputs'!$C$18:$C$58,0)),INDEX('Fixed inputs'!$I$18:$I$58,MATCH($N244,'Fixed inputs'!$C$18:$C$58,0))))</f>
        <v/>
      </c>
      <c r="AD244" s="384" t="str">
        <f>IF($C244="","",INDEX('Fixed inputs'!$C$8:$E$10,MATCH($C244,'Fixed inputs'!$B$8:$B$10,0),MATCH(IF($C$7="Northern Ireland","GBP","EUR"),'Fixed inputs'!$C$7:$E$7,0)))</f>
        <v/>
      </c>
      <c r="AE244" s="386"/>
      <c r="AF244" s="386"/>
      <c r="AG244" s="386"/>
      <c r="AH244" s="386"/>
      <c r="AI244" s="386"/>
      <c r="AJ244" s="387">
        <f t="shared" si="59"/>
        <v>0</v>
      </c>
      <c r="AK244" s="386"/>
      <c r="AL244" s="387">
        <f t="shared" si="60"/>
        <v>0</v>
      </c>
      <c r="AM244" s="386"/>
      <c r="AN244" s="387">
        <f t="shared" si="61"/>
        <v>0</v>
      </c>
      <c r="AO244" s="386"/>
      <c r="AP244" s="387">
        <f t="shared" si="62"/>
        <v>0</v>
      </c>
      <c r="AQ244" s="386"/>
      <c r="AR244" s="387">
        <f t="shared" si="63"/>
        <v>0</v>
      </c>
      <c r="AS244" s="386"/>
      <c r="AT244" s="387">
        <f t="shared" si="64"/>
        <v>0</v>
      </c>
    </row>
    <row r="245" spans="2:46" ht="15.75">
      <c r="B245" s="435"/>
      <c r="C245" s="435"/>
      <c r="D245" s="436"/>
      <c r="E245" s="437"/>
      <c r="F245" s="437"/>
      <c r="G245" s="437"/>
      <c r="H245" s="437"/>
      <c r="I245" s="437"/>
      <c r="J245" s="437"/>
      <c r="K245" s="465">
        <f t="shared" si="49"/>
        <v>0</v>
      </c>
      <c r="L245" s="433"/>
      <c r="M245" s="433"/>
      <c r="N245" s="434"/>
      <c r="O245" s="383" t="str">
        <f t="shared" si="50"/>
        <v/>
      </c>
      <c r="P245" s="434"/>
      <c r="Q245" s="434"/>
      <c r="R245" s="434"/>
      <c r="S245" s="433"/>
      <c r="T245" s="434"/>
      <c r="U245" s="384" t="str">
        <f t="shared" si="52"/>
        <v/>
      </c>
      <c r="V245" s="384" t="str">
        <f t="shared" si="53"/>
        <v/>
      </c>
      <c r="W245" s="384" t="str">
        <f t="shared" si="54"/>
        <v/>
      </c>
      <c r="X245" s="384" t="str">
        <f t="shared" si="55"/>
        <v/>
      </c>
      <c r="Y245" s="384" t="str">
        <f t="shared" si="56"/>
        <v/>
      </c>
      <c r="Z245" s="384" t="str">
        <f t="shared" si="57"/>
        <v/>
      </c>
      <c r="AA245" s="384">
        <f t="shared" si="51"/>
        <v>0</v>
      </c>
      <c r="AB245" s="385" t="b">
        <f t="shared" si="58"/>
        <v>1</v>
      </c>
      <c r="AC245" s="384" t="str">
        <f>IF($N245="","",IF($C$7="Northern Ireland",INDEX('Fixed inputs'!$H$18:$H$58,MATCH($N245,'Fixed inputs'!$C$18:$C$58,0)),INDEX('Fixed inputs'!$I$18:$I$58,MATCH($N245,'Fixed inputs'!$C$18:$C$58,0))))</f>
        <v/>
      </c>
      <c r="AD245" s="384" t="str">
        <f>IF($C245="","",INDEX('Fixed inputs'!$C$8:$E$10,MATCH($C245,'Fixed inputs'!$B$8:$B$10,0),MATCH(IF($C$7="Northern Ireland","GBP","EUR"),'Fixed inputs'!$C$7:$E$7,0)))</f>
        <v/>
      </c>
      <c r="AE245" s="386"/>
      <c r="AF245" s="386"/>
      <c r="AG245" s="386"/>
      <c r="AH245" s="386"/>
      <c r="AI245" s="386"/>
      <c r="AJ245" s="387">
        <f t="shared" si="59"/>
        <v>0</v>
      </c>
      <c r="AK245" s="386"/>
      <c r="AL245" s="387">
        <f t="shared" si="60"/>
        <v>0</v>
      </c>
      <c r="AM245" s="386"/>
      <c r="AN245" s="387">
        <f t="shared" si="61"/>
        <v>0</v>
      </c>
      <c r="AO245" s="386"/>
      <c r="AP245" s="387">
        <f t="shared" si="62"/>
        <v>0</v>
      </c>
      <c r="AQ245" s="386"/>
      <c r="AR245" s="387">
        <f t="shared" si="63"/>
        <v>0</v>
      </c>
      <c r="AS245" s="386"/>
      <c r="AT245" s="387">
        <f t="shared" si="64"/>
        <v>0</v>
      </c>
    </row>
    <row r="246" spans="2:46" ht="15.75">
      <c r="B246" s="435"/>
      <c r="C246" s="435"/>
      <c r="D246" s="436"/>
      <c r="E246" s="437"/>
      <c r="F246" s="437"/>
      <c r="G246" s="437"/>
      <c r="H246" s="437"/>
      <c r="I246" s="437"/>
      <c r="J246" s="437"/>
      <c r="K246" s="465">
        <f t="shared" si="49"/>
        <v>0</v>
      </c>
      <c r="L246" s="433"/>
      <c r="M246" s="433"/>
      <c r="N246" s="434"/>
      <c r="O246" s="383" t="str">
        <f t="shared" si="50"/>
        <v/>
      </c>
      <c r="P246" s="434"/>
      <c r="Q246" s="434"/>
      <c r="R246" s="434"/>
      <c r="S246" s="433"/>
      <c r="T246" s="434"/>
      <c r="U246" s="384" t="str">
        <f t="shared" si="52"/>
        <v/>
      </c>
      <c r="V246" s="384" t="str">
        <f t="shared" si="53"/>
        <v/>
      </c>
      <c r="W246" s="384" t="str">
        <f t="shared" si="54"/>
        <v/>
      </c>
      <c r="X246" s="384" t="str">
        <f t="shared" si="55"/>
        <v/>
      </c>
      <c r="Y246" s="384" t="str">
        <f t="shared" si="56"/>
        <v/>
      </c>
      <c r="Z246" s="384" t="str">
        <f t="shared" si="57"/>
        <v/>
      </c>
      <c r="AA246" s="384">
        <f t="shared" si="51"/>
        <v>0</v>
      </c>
      <c r="AB246" s="385" t="b">
        <f t="shared" si="58"/>
        <v>1</v>
      </c>
      <c r="AC246" s="384" t="str">
        <f>IF($N246="","",IF($C$7="Northern Ireland",INDEX('Fixed inputs'!$H$18:$H$58,MATCH($N246,'Fixed inputs'!$C$18:$C$58,0)),INDEX('Fixed inputs'!$I$18:$I$58,MATCH($N246,'Fixed inputs'!$C$18:$C$58,0))))</f>
        <v/>
      </c>
      <c r="AD246" s="384" t="str">
        <f>IF($C246="","",INDEX('Fixed inputs'!$C$8:$E$10,MATCH($C246,'Fixed inputs'!$B$8:$B$10,0),MATCH(IF($C$7="Northern Ireland","GBP","EUR"),'Fixed inputs'!$C$7:$E$7,0)))</f>
        <v/>
      </c>
      <c r="AE246" s="386"/>
      <c r="AF246" s="386"/>
      <c r="AG246" s="386"/>
      <c r="AH246" s="386"/>
      <c r="AI246" s="386"/>
      <c r="AJ246" s="387">
        <f t="shared" si="59"/>
        <v>0</v>
      </c>
      <c r="AK246" s="386"/>
      <c r="AL246" s="387">
        <f t="shared" si="60"/>
        <v>0</v>
      </c>
      <c r="AM246" s="386"/>
      <c r="AN246" s="387">
        <f t="shared" si="61"/>
        <v>0</v>
      </c>
      <c r="AO246" s="386"/>
      <c r="AP246" s="387">
        <f t="shared" si="62"/>
        <v>0</v>
      </c>
      <c r="AQ246" s="386"/>
      <c r="AR246" s="387">
        <f t="shared" si="63"/>
        <v>0</v>
      </c>
      <c r="AS246" s="386"/>
      <c r="AT246" s="387">
        <f t="shared" si="64"/>
        <v>0</v>
      </c>
    </row>
    <row r="247" spans="2:46" ht="15.75">
      <c r="B247" s="435"/>
      <c r="C247" s="435"/>
      <c r="D247" s="436"/>
      <c r="E247" s="437"/>
      <c r="F247" s="437"/>
      <c r="G247" s="437"/>
      <c r="H247" s="437"/>
      <c r="I247" s="437"/>
      <c r="J247" s="437"/>
      <c r="K247" s="465">
        <f t="shared" si="49"/>
        <v>0</v>
      </c>
      <c r="L247" s="433"/>
      <c r="M247" s="433"/>
      <c r="N247" s="434"/>
      <c r="O247" s="383" t="str">
        <f t="shared" si="50"/>
        <v/>
      </c>
      <c r="P247" s="434"/>
      <c r="Q247" s="434"/>
      <c r="R247" s="434"/>
      <c r="S247" s="433"/>
      <c r="T247" s="434"/>
      <c r="U247" s="384" t="str">
        <f t="shared" si="52"/>
        <v/>
      </c>
      <c r="V247" s="384" t="str">
        <f t="shared" si="53"/>
        <v/>
      </c>
      <c r="W247" s="384" t="str">
        <f t="shared" si="54"/>
        <v/>
      </c>
      <c r="X247" s="384" t="str">
        <f t="shared" si="55"/>
        <v/>
      </c>
      <c r="Y247" s="384" t="str">
        <f t="shared" si="56"/>
        <v/>
      </c>
      <c r="Z247" s="384" t="str">
        <f t="shared" si="57"/>
        <v/>
      </c>
      <c r="AA247" s="384">
        <f t="shared" si="51"/>
        <v>0</v>
      </c>
      <c r="AB247" s="385" t="b">
        <f t="shared" si="58"/>
        <v>1</v>
      </c>
      <c r="AC247" s="384" t="str">
        <f>IF($N247="","",IF($C$7="Northern Ireland",INDEX('Fixed inputs'!$H$18:$H$58,MATCH($N247,'Fixed inputs'!$C$18:$C$58,0)),INDEX('Fixed inputs'!$I$18:$I$58,MATCH($N247,'Fixed inputs'!$C$18:$C$58,0))))</f>
        <v/>
      </c>
      <c r="AD247" s="384" t="str">
        <f>IF($C247="","",INDEX('Fixed inputs'!$C$8:$E$10,MATCH($C247,'Fixed inputs'!$B$8:$B$10,0),MATCH(IF($C$7="Northern Ireland","GBP","EUR"),'Fixed inputs'!$C$7:$E$7,0)))</f>
        <v/>
      </c>
      <c r="AE247" s="386"/>
      <c r="AF247" s="386"/>
      <c r="AG247" s="386"/>
      <c r="AH247" s="386"/>
      <c r="AI247" s="386"/>
      <c r="AJ247" s="387">
        <f t="shared" si="59"/>
        <v>0</v>
      </c>
      <c r="AK247" s="386"/>
      <c r="AL247" s="387">
        <f t="shared" si="60"/>
        <v>0</v>
      </c>
      <c r="AM247" s="386"/>
      <c r="AN247" s="387">
        <f t="shared" si="61"/>
        <v>0</v>
      </c>
      <c r="AO247" s="386"/>
      <c r="AP247" s="387">
        <f t="shared" si="62"/>
        <v>0</v>
      </c>
      <c r="AQ247" s="386"/>
      <c r="AR247" s="387">
        <f t="shared" si="63"/>
        <v>0</v>
      </c>
      <c r="AS247" s="386"/>
      <c r="AT247" s="387">
        <f t="shared" si="64"/>
        <v>0</v>
      </c>
    </row>
    <row r="248" spans="2:46" ht="15.75">
      <c r="B248" s="435"/>
      <c r="C248" s="435"/>
      <c r="D248" s="436"/>
      <c r="E248" s="437"/>
      <c r="F248" s="437"/>
      <c r="G248" s="437"/>
      <c r="H248" s="437"/>
      <c r="I248" s="437"/>
      <c r="J248" s="437"/>
      <c r="K248" s="465">
        <f t="shared" si="49"/>
        <v>0</v>
      </c>
      <c r="L248" s="433"/>
      <c r="M248" s="433"/>
      <c r="N248" s="434"/>
      <c r="O248" s="383" t="str">
        <f t="shared" si="50"/>
        <v/>
      </c>
      <c r="P248" s="434"/>
      <c r="Q248" s="434"/>
      <c r="R248" s="434"/>
      <c r="S248" s="433"/>
      <c r="T248" s="434"/>
      <c r="U248" s="384" t="str">
        <f t="shared" si="52"/>
        <v/>
      </c>
      <c r="V248" s="384" t="str">
        <f t="shared" si="53"/>
        <v/>
      </c>
      <c r="W248" s="384" t="str">
        <f t="shared" si="54"/>
        <v/>
      </c>
      <c r="X248" s="384" t="str">
        <f t="shared" si="55"/>
        <v/>
      </c>
      <c r="Y248" s="384" t="str">
        <f t="shared" si="56"/>
        <v/>
      </c>
      <c r="Z248" s="384" t="str">
        <f t="shared" si="57"/>
        <v/>
      </c>
      <c r="AA248" s="384">
        <f t="shared" si="51"/>
        <v>0</v>
      </c>
      <c r="AB248" s="385" t="b">
        <f t="shared" si="58"/>
        <v>1</v>
      </c>
      <c r="AC248" s="384" t="str">
        <f>IF($N248="","",IF($C$7="Northern Ireland",INDEX('Fixed inputs'!$H$18:$H$58,MATCH($N248,'Fixed inputs'!$C$18:$C$58,0)),INDEX('Fixed inputs'!$I$18:$I$58,MATCH($N248,'Fixed inputs'!$C$18:$C$58,0))))</f>
        <v/>
      </c>
      <c r="AD248" s="384" t="str">
        <f>IF($C248="","",INDEX('Fixed inputs'!$C$8:$E$10,MATCH($C248,'Fixed inputs'!$B$8:$B$10,0),MATCH(IF($C$7="Northern Ireland","GBP","EUR"),'Fixed inputs'!$C$7:$E$7,0)))</f>
        <v/>
      </c>
      <c r="AE248" s="386"/>
      <c r="AF248" s="386"/>
      <c r="AG248" s="386"/>
      <c r="AH248" s="386"/>
      <c r="AI248" s="386"/>
      <c r="AJ248" s="387">
        <f t="shared" si="59"/>
        <v>0</v>
      </c>
      <c r="AK248" s="386"/>
      <c r="AL248" s="387">
        <f t="shared" si="60"/>
        <v>0</v>
      </c>
      <c r="AM248" s="386"/>
      <c r="AN248" s="387">
        <f t="shared" si="61"/>
        <v>0</v>
      </c>
      <c r="AO248" s="386"/>
      <c r="AP248" s="387">
        <f t="shared" si="62"/>
        <v>0</v>
      </c>
      <c r="AQ248" s="386"/>
      <c r="AR248" s="387">
        <f t="shared" si="63"/>
        <v>0</v>
      </c>
      <c r="AS248" s="386"/>
      <c r="AT248" s="387">
        <f t="shared" si="64"/>
        <v>0</v>
      </c>
    </row>
    <row r="249" spans="2:46" ht="15.75">
      <c r="B249" s="435"/>
      <c r="C249" s="435"/>
      <c r="D249" s="436"/>
      <c r="E249" s="437"/>
      <c r="F249" s="437"/>
      <c r="G249" s="437"/>
      <c r="H249" s="437"/>
      <c r="I249" s="437"/>
      <c r="J249" s="437"/>
      <c r="K249" s="465">
        <f t="shared" si="49"/>
        <v>0</v>
      </c>
      <c r="L249" s="433"/>
      <c r="M249" s="433"/>
      <c r="N249" s="434"/>
      <c r="O249" s="383" t="str">
        <f t="shared" si="50"/>
        <v/>
      </c>
      <c r="P249" s="434"/>
      <c r="Q249" s="434"/>
      <c r="R249" s="434"/>
      <c r="S249" s="433"/>
      <c r="T249" s="434"/>
      <c r="U249" s="384" t="str">
        <f t="shared" si="52"/>
        <v/>
      </c>
      <c r="V249" s="384" t="str">
        <f t="shared" si="53"/>
        <v/>
      </c>
      <c r="W249" s="384" t="str">
        <f t="shared" si="54"/>
        <v/>
      </c>
      <c r="X249" s="384" t="str">
        <f t="shared" si="55"/>
        <v/>
      </c>
      <c r="Y249" s="384" t="str">
        <f t="shared" si="56"/>
        <v/>
      </c>
      <c r="Z249" s="384" t="str">
        <f t="shared" si="57"/>
        <v/>
      </c>
      <c r="AA249" s="384">
        <f t="shared" si="51"/>
        <v>0</v>
      </c>
      <c r="AB249" s="385" t="b">
        <f t="shared" si="58"/>
        <v>1</v>
      </c>
      <c r="AC249" s="384" t="str">
        <f>IF($N249="","",IF($C$7="Northern Ireland",INDEX('Fixed inputs'!$H$18:$H$58,MATCH($N249,'Fixed inputs'!$C$18:$C$58,0)),INDEX('Fixed inputs'!$I$18:$I$58,MATCH($N249,'Fixed inputs'!$C$18:$C$58,0))))</f>
        <v/>
      </c>
      <c r="AD249" s="384" t="str">
        <f>IF($C249="","",INDEX('Fixed inputs'!$C$8:$E$10,MATCH($C249,'Fixed inputs'!$B$8:$B$10,0),MATCH(IF($C$7="Northern Ireland","GBP","EUR"),'Fixed inputs'!$C$7:$E$7,0)))</f>
        <v/>
      </c>
      <c r="AE249" s="386"/>
      <c r="AF249" s="386"/>
      <c r="AG249" s="386"/>
      <c r="AH249" s="386"/>
      <c r="AI249" s="386"/>
      <c r="AJ249" s="387">
        <f t="shared" si="59"/>
        <v>0</v>
      </c>
      <c r="AK249" s="386"/>
      <c r="AL249" s="387">
        <f t="shared" si="60"/>
        <v>0</v>
      </c>
      <c r="AM249" s="386"/>
      <c r="AN249" s="387">
        <f t="shared" si="61"/>
        <v>0</v>
      </c>
      <c r="AO249" s="386"/>
      <c r="AP249" s="387">
        <f t="shared" si="62"/>
        <v>0</v>
      </c>
      <c r="AQ249" s="386"/>
      <c r="AR249" s="387">
        <f t="shared" si="63"/>
        <v>0</v>
      </c>
      <c r="AS249" s="386"/>
      <c r="AT249" s="387">
        <f t="shared" si="64"/>
        <v>0</v>
      </c>
    </row>
    <row r="250" spans="2:46" ht="15.75">
      <c r="B250" s="435"/>
      <c r="C250" s="435"/>
      <c r="D250" s="436"/>
      <c r="E250" s="437"/>
      <c r="F250" s="437"/>
      <c r="G250" s="437"/>
      <c r="H250" s="437"/>
      <c r="I250" s="437"/>
      <c r="J250" s="437"/>
      <c r="K250" s="465">
        <f t="shared" si="49"/>
        <v>0</v>
      </c>
      <c r="L250" s="433"/>
      <c r="M250" s="433"/>
      <c r="N250" s="434"/>
      <c r="O250" s="383" t="str">
        <f t="shared" si="50"/>
        <v/>
      </c>
      <c r="P250" s="434"/>
      <c r="Q250" s="434"/>
      <c r="R250" s="434"/>
      <c r="S250" s="433"/>
      <c r="T250" s="434"/>
      <c r="U250" s="384" t="str">
        <f t="shared" si="52"/>
        <v/>
      </c>
      <c r="V250" s="384" t="str">
        <f t="shared" si="53"/>
        <v/>
      </c>
      <c r="W250" s="384" t="str">
        <f t="shared" si="54"/>
        <v/>
      </c>
      <c r="X250" s="384" t="str">
        <f t="shared" si="55"/>
        <v/>
      </c>
      <c r="Y250" s="384" t="str">
        <f t="shared" si="56"/>
        <v/>
      </c>
      <c r="Z250" s="384" t="str">
        <f t="shared" si="57"/>
        <v/>
      </c>
      <c r="AA250" s="384">
        <f t="shared" si="51"/>
        <v>0</v>
      </c>
      <c r="AB250" s="385" t="b">
        <f t="shared" si="58"/>
        <v>1</v>
      </c>
      <c r="AC250" s="384" t="str">
        <f>IF($N250="","",IF($C$7="Northern Ireland",INDEX('Fixed inputs'!$H$18:$H$58,MATCH($N250,'Fixed inputs'!$C$18:$C$58,0)),INDEX('Fixed inputs'!$I$18:$I$58,MATCH($N250,'Fixed inputs'!$C$18:$C$58,0))))</f>
        <v/>
      </c>
      <c r="AD250" s="384" t="str">
        <f>IF($C250="","",INDEX('Fixed inputs'!$C$8:$E$10,MATCH($C250,'Fixed inputs'!$B$8:$B$10,0),MATCH(IF($C$7="Northern Ireland","GBP","EUR"),'Fixed inputs'!$C$7:$E$7,0)))</f>
        <v/>
      </c>
      <c r="AE250" s="386"/>
      <c r="AF250" s="386"/>
      <c r="AG250" s="386"/>
      <c r="AH250" s="386"/>
      <c r="AI250" s="386"/>
      <c r="AJ250" s="387">
        <f t="shared" si="59"/>
        <v>0</v>
      </c>
      <c r="AK250" s="386"/>
      <c r="AL250" s="387">
        <f t="shared" si="60"/>
        <v>0</v>
      </c>
      <c r="AM250" s="386"/>
      <c r="AN250" s="387">
        <f t="shared" si="61"/>
        <v>0</v>
      </c>
      <c r="AO250" s="386"/>
      <c r="AP250" s="387">
        <f t="shared" si="62"/>
        <v>0</v>
      </c>
      <c r="AQ250" s="386"/>
      <c r="AR250" s="387">
        <f t="shared" si="63"/>
        <v>0</v>
      </c>
      <c r="AS250" s="386"/>
      <c r="AT250" s="387">
        <f t="shared" si="64"/>
        <v>0</v>
      </c>
    </row>
    <row r="251" spans="2:46" ht="15.75">
      <c r="B251" s="435"/>
      <c r="C251" s="435"/>
      <c r="D251" s="436"/>
      <c r="E251" s="437"/>
      <c r="F251" s="437"/>
      <c r="G251" s="437"/>
      <c r="H251" s="437"/>
      <c r="I251" s="437"/>
      <c r="J251" s="437"/>
      <c r="K251" s="465">
        <f t="shared" si="49"/>
        <v>0</v>
      </c>
      <c r="L251" s="433"/>
      <c r="M251" s="433"/>
      <c r="N251" s="434"/>
      <c r="O251" s="383" t="str">
        <f t="shared" si="50"/>
        <v/>
      </c>
      <c r="P251" s="434"/>
      <c r="Q251" s="434"/>
      <c r="R251" s="434"/>
      <c r="S251" s="433"/>
      <c r="T251" s="434"/>
      <c r="U251" s="384" t="str">
        <f t="shared" si="52"/>
        <v/>
      </c>
      <c r="V251" s="384" t="str">
        <f t="shared" si="53"/>
        <v/>
      </c>
      <c r="W251" s="384" t="str">
        <f t="shared" si="54"/>
        <v/>
      </c>
      <c r="X251" s="384" t="str">
        <f t="shared" si="55"/>
        <v/>
      </c>
      <c r="Y251" s="384" t="str">
        <f t="shared" si="56"/>
        <v/>
      </c>
      <c r="Z251" s="384" t="str">
        <f t="shared" si="57"/>
        <v/>
      </c>
      <c r="AA251" s="384">
        <f t="shared" si="51"/>
        <v>0</v>
      </c>
      <c r="AB251" s="385" t="b">
        <f t="shared" si="58"/>
        <v>1</v>
      </c>
      <c r="AC251" s="384" t="str">
        <f>IF($N251="","",IF($C$7="Northern Ireland",INDEX('Fixed inputs'!$H$18:$H$58,MATCH($N251,'Fixed inputs'!$C$18:$C$58,0)),INDEX('Fixed inputs'!$I$18:$I$58,MATCH($N251,'Fixed inputs'!$C$18:$C$58,0))))</f>
        <v/>
      </c>
      <c r="AD251" s="384" t="str">
        <f>IF($C251="","",INDEX('Fixed inputs'!$C$8:$E$10,MATCH($C251,'Fixed inputs'!$B$8:$B$10,0),MATCH(IF($C$7="Northern Ireland","GBP","EUR"),'Fixed inputs'!$C$7:$E$7,0)))</f>
        <v/>
      </c>
      <c r="AE251" s="386"/>
      <c r="AF251" s="386"/>
      <c r="AG251" s="386"/>
      <c r="AH251" s="386"/>
      <c r="AI251" s="386"/>
      <c r="AJ251" s="387">
        <f t="shared" si="59"/>
        <v>0</v>
      </c>
      <c r="AK251" s="386"/>
      <c r="AL251" s="387">
        <f t="shared" si="60"/>
        <v>0</v>
      </c>
      <c r="AM251" s="386"/>
      <c r="AN251" s="387">
        <f t="shared" si="61"/>
        <v>0</v>
      </c>
      <c r="AO251" s="386"/>
      <c r="AP251" s="387">
        <f t="shared" si="62"/>
        <v>0</v>
      </c>
      <c r="AQ251" s="386"/>
      <c r="AR251" s="387">
        <f t="shared" si="63"/>
        <v>0</v>
      </c>
      <c r="AS251" s="386"/>
      <c r="AT251" s="387">
        <f t="shared" si="64"/>
        <v>0</v>
      </c>
    </row>
    <row r="252" spans="2:46" ht="15.75">
      <c r="B252" s="435"/>
      <c r="C252" s="435"/>
      <c r="D252" s="436"/>
      <c r="E252" s="437"/>
      <c r="F252" s="437"/>
      <c r="G252" s="437"/>
      <c r="H252" s="437"/>
      <c r="I252" s="437"/>
      <c r="J252" s="437"/>
      <c r="K252" s="465">
        <f t="shared" si="49"/>
        <v>0</v>
      </c>
      <c r="L252" s="433"/>
      <c r="M252" s="433"/>
      <c r="N252" s="434"/>
      <c r="O252" s="383" t="str">
        <f t="shared" si="50"/>
        <v/>
      </c>
      <c r="P252" s="434"/>
      <c r="Q252" s="434"/>
      <c r="R252" s="434"/>
      <c r="S252" s="433"/>
      <c r="T252" s="434"/>
      <c r="U252" s="384" t="str">
        <f t="shared" si="52"/>
        <v/>
      </c>
      <c r="V252" s="384" t="str">
        <f t="shared" si="53"/>
        <v/>
      </c>
      <c r="W252" s="384" t="str">
        <f t="shared" si="54"/>
        <v/>
      </c>
      <c r="X252" s="384" t="str">
        <f t="shared" si="55"/>
        <v/>
      </c>
      <c r="Y252" s="384" t="str">
        <f t="shared" si="56"/>
        <v/>
      </c>
      <c r="Z252" s="384" t="str">
        <f t="shared" si="57"/>
        <v/>
      </c>
      <c r="AA252" s="384">
        <f t="shared" si="51"/>
        <v>0</v>
      </c>
      <c r="AB252" s="385" t="b">
        <f t="shared" si="58"/>
        <v>1</v>
      </c>
      <c r="AC252" s="384" t="str">
        <f>IF($N252="","",IF($C$7="Northern Ireland",INDEX('Fixed inputs'!$H$18:$H$58,MATCH($N252,'Fixed inputs'!$C$18:$C$58,0)),INDEX('Fixed inputs'!$I$18:$I$58,MATCH($N252,'Fixed inputs'!$C$18:$C$58,0))))</f>
        <v/>
      </c>
      <c r="AD252" s="384" t="str">
        <f>IF($C252="","",INDEX('Fixed inputs'!$C$8:$E$10,MATCH($C252,'Fixed inputs'!$B$8:$B$10,0),MATCH(IF($C$7="Northern Ireland","GBP","EUR"),'Fixed inputs'!$C$7:$E$7,0)))</f>
        <v/>
      </c>
      <c r="AE252" s="386"/>
      <c r="AF252" s="386"/>
      <c r="AG252" s="386"/>
      <c r="AH252" s="386"/>
      <c r="AI252" s="386"/>
      <c r="AJ252" s="387">
        <f t="shared" si="59"/>
        <v>0</v>
      </c>
      <c r="AK252" s="386"/>
      <c r="AL252" s="387">
        <f t="shared" si="60"/>
        <v>0</v>
      </c>
      <c r="AM252" s="386"/>
      <c r="AN252" s="387">
        <f t="shared" si="61"/>
        <v>0</v>
      </c>
      <c r="AO252" s="386"/>
      <c r="AP252" s="387">
        <f t="shared" si="62"/>
        <v>0</v>
      </c>
      <c r="AQ252" s="386"/>
      <c r="AR252" s="387">
        <f t="shared" si="63"/>
        <v>0</v>
      </c>
      <c r="AS252" s="386"/>
      <c r="AT252" s="387">
        <f t="shared" si="64"/>
        <v>0</v>
      </c>
    </row>
    <row r="253" spans="2:46" ht="15.75">
      <c r="B253" s="435"/>
      <c r="C253" s="435"/>
      <c r="D253" s="436"/>
      <c r="E253" s="437"/>
      <c r="F253" s="437"/>
      <c r="G253" s="437"/>
      <c r="H253" s="437"/>
      <c r="I253" s="437"/>
      <c r="J253" s="437"/>
      <c r="K253" s="465">
        <f t="shared" si="49"/>
        <v>0</v>
      </c>
      <c r="L253" s="433"/>
      <c r="M253" s="433"/>
      <c r="N253" s="434"/>
      <c r="O253" s="383" t="str">
        <f t="shared" si="50"/>
        <v/>
      </c>
      <c r="P253" s="434"/>
      <c r="Q253" s="434"/>
      <c r="R253" s="434"/>
      <c r="S253" s="433"/>
      <c r="T253" s="434"/>
      <c r="U253" s="384" t="str">
        <f t="shared" si="52"/>
        <v/>
      </c>
      <c r="V253" s="384" t="str">
        <f t="shared" si="53"/>
        <v/>
      </c>
      <c r="W253" s="384" t="str">
        <f t="shared" si="54"/>
        <v/>
      </c>
      <c r="X253" s="384" t="str">
        <f t="shared" si="55"/>
        <v/>
      </c>
      <c r="Y253" s="384" t="str">
        <f t="shared" si="56"/>
        <v/>
      </c>
      <c r="Z253" s="384" t="str">
        <f t="shared" si="57"/>
        <v/>
      </c>
      <c r="AA253" s="384">
        <f t="shared" si="51"/>
        <v>0</v>
      </c>
      <c r="AB253" s="385" t="b">
        <f t="shared" si="58"/>
        <v>1</v>
      </c>
      <c r="AC253" s="384" t="str">
        <f>IF($N253="","",IF($C$7="Northern Ireland",INDEX('Fixed inputs'!$H$18:$H$58,MATCH($N253,'Fixed inputs'!$C$18:$C$58,0)),INDEX('Fixed inputs'!$I$18:$I$58,MATCH($N253,'Fixed inputs'!$C$18:$C$58,0))))</f>
        <v/>
      </c>
      <c r="AD253" s="384" t="str">
        <f>IF($C253="","",INDEX('Fixed inputs'!$C$8:$E$10,MATCH($C253,'Fixed inputs'!$B$8:$B$10,0),MATCH(IF($C$7="Northern Ireland","GBP","EUR"),'Fixed inputs'!$C$7:$E$7,0)))</f>
        <v/>
      </c>
      <c r="AE253" s="386"/>
      <c r="AF253" s="386"/>
      <c r="AG253" s="386"/>
      <c r="AH253" s="386"/>
      <c r="AI253" s="386"/>
      <c r="AJ253" s="387">
        <f t="shared" si="59"/>
        <v>0</v>
      </c>
      <c r="AK253" s="386"/>
      <c r="AL253" s="387">
        <f t="shared" si="60"/>
        <v>0</v>
      </c>
      <c r="AM253" s="386"/>
      <c r="AN253" s="387">
        <f t="shared" si="61"/>
        <v>0</v>
      </c>
      <c r="AO253" s="386"/>
      <c r="AP253" s="387">
        <f t="shared" si="62"/>
        <v>0</v>
      </c>
      <c r="AQ253" s="386"/>
      <c r="AR253" s="387">
        <f t="shared" si="63"/>
        <v>0</v>
      </c>
      <c r="AS253" s="386"/>
      <c r="AT253" s="387">
        <f t="shared" si="64"/>
        <v>0</v>
      </c>
    </row>
    <row r="254" spans="2:46" ht="15.75">
      <c r="B254" s="435"/>
      <c r="C254" s="435"/>
      <c r="D254" s="436"/>
      <c r="E254" s="437"/>
      <c r="F254" s="437"/>
      <c r="G254" s="437"/>
      <c r="H254" s="437"/>
      <c r="I254" s="437"/>
      <c r="J254" s="437"/>
      <c r="K254" s="465">
        <f t="shared" si="49"/>
        <v>0</v>
      </c>
      <c r="L254" s="433"/>
      <c r="M254" s="433"/>
      <c r="N254" s="434"/>
      <c r="O254" s="383" t="str">
        <f t="shared" si="50"/>
        <v/>
      </c>
      <c r="P254" s="434"/>
      <c r="Q254" s="434"/>
      <c r="R254" s="434"/>
      <c r="S254" s="433"/>
      <c r="T254" s="434"/>
      <c r="U254" s="384" t="str">
        <f t="shared" si="52"/>
        <v/>
      </c>
      <c r="V254" s="384" t="str">
        <f t="shared" si="53"/>
        <v/>
      </c>
      <c r="W254" s="384" t="str">
        <f t="shared" si="54"/>
        <v/>
      </c>
      <c r="X254" s="384" t="str">
        <f t="shared" si="55"/>
        <v/>
      </c>
      <c r="Y254" s="384" t="str">
        <f t="shared" si="56"/>
        <v/>
      </c>
      <c r="Z254" s="384" t="str">
        <f t="shared" si="57"/>
        <v/>
      </c>
      <c r="AA254" s="384">
        <f t="shared" si="51"/>
        <v>0</v>
      </c>
      <c r="AB254" s="385" t="b">
        <f t="shared" si="58"/>
        <v>1</v>
      </c>
      <c r="AC254" s="384" t="str">
        <f>IF($N254="","",IF($C$7="Northern Ireland",INDEX('Fixed inputs'!$H$18:$H$58,MATCH($N254,'Fixed inputs'!$C$18:$C$58,0)),INDEX('Fixed inputs'!$I$18:$I$58,MATCH($N254,'Fixed inputs'!$C$18:$C$58,0))))</f>
        <v/>
      </c>
      <c r="AD254" s="384" t="str">
        <f>IF($C254="","",INDEX('Fixed inputs'!$C$8:$E$10,MATCH($C254,'Fixed inputs'!$B$8:$B$10,0),MATCH(IF($C$7="Northern Ireland","GBP","EUR"),'Fixed inputs'!$C$7:$E$7,0)))</f>
        <v/>
      </c>
      <c r="AE254" s="386"/>
      <c r="AF254" s="386"/>
      <c r="AG254" s="386"/>
      <c r="AH254" s="386"/>
      <c r="AI254" s="386"/>
      <c r="AJ254" s="387">
        <f t="shared" si="59"/>
        <v>0</v>
      </c>
      <c r="AK254" s="386"/>
      <c r="AL254" s="387">
        <f t="shared" si="60"/>
        <v>0</v>
      </c>
      <c r="AM254" s="386"/>
      <c r="AN254" s="387">
        <f t="shared" si="61"/>
        <v>0</v>
      </c>
      <c r="AO254" s="386"/>
      <c r="AP254" s="387">
        <f t="shared" si="62"/>
        <v>0</v>
      </c>
      <c r="AQ254" s="386"/>
      <c r="AR254" s="387">
        <f t="shared" si="63"/>
        <v>0</v>
      </c>
      <c r="AS254" s="386"/>
      <c r="AT254" s="387">
        <f t="shared" si="64"/>
        <v>0</v>
      </c>
    </row>
    <row r="255" spans="2:46" ht="15.75">
      <c r="B255" s="435"/>
      <c r="C255" s="435"/>
      <c r="D255" s="436"/>
      <c r="E255" s="437"/>
      <c r="F255" s="437"/>
      <c r="G255" s="437"/>
      <c r="H255" s="437"/>
      <c r="I255" s="437"/>
      <c r="J255" s="437"/>
      <c r="K255" s="465">
        <f t="shared" si="49"/>
        <v>0</v>
      </c>
      <c r="L255" s="433"/>
      <c r="M255" s="433"/>
      <c r="N255" s="434"/>
      <c r="O255" s="383" t="str">
        <f t="shared" si="50"/>
        <v/>
      </c>
      <c r="P255" s="434"/>
      <c r="Q255" s="434"/>
      <c r="R255" s="434"/>
      <c r="S255" s="433"/>
      <c r="T255" s="434"/>
      <c r="U255" s="384" t="str">
        <f t="shared" si="52"/>
        <v/>
      </c>
      <c r="V255" s="384" t="str">
        <f t="shared" si="53"/>
        <v/>
      </c>
      <c r="W255" s="384" t="str">
        <f t="shared" si="54"/>
        <v/>
      </c>
      <c r="X255" s="384" t="str">
        <f t="shared" si="55"/>
        <v/>
      </c>
      <c r="Y255" s="384" t="str">
        <f t="shared" si="56"/>
        <v/>
      </c>
      <c r="Z255" s="384" t="str">
        <f t="shared" si="57"/>
        <v/>
      </c>
      <c r="AA255" s="384">
        <f t="shared" si="51"/>
        <v>0</v>
      </c>
      <c r="AB255" s="385" t="b">
        <f t="shared" si="58"/>
        <v>1</v>
      </c>
      <c r="AC255" s="384" t="str">
        <f>IF($N255="","",IF($C$7="Northern Ireland",INDEX('Fixed inputs'!$H$18:$H$58,MATCH($N255,'Fixed inputs'!$C$18:$C$58,0)),INDEX('Fixed inputs'!$I$18:$I$58,MATCH($N255,'Fixed inputs'!$C$18:$C$58,0))))</f>
        <v/>
      </c>
      <c r="AD255" s="384" t="str">
        <f>IF($C255="","",INDEX('Fixed inputs'!$C$8:$E$10,MATCH($C255,'Fixed inputs'!$B$8:$B$10,0),MATCH(IF($C$7="Northern Ireland","GBP","EUR"),'Fixed inputs'!$C$7:$E$7,0)))</f>
        <v/>
      </c>
      <c r="AE255" s="386"/>
      <c r="AF255" s="386"/>
      <c r="AG255" s="386"/>
      <c r="AH255" s="386"/>
      <c r="AI255" s="386"/>
      <c r="AJ255" s="387">
        <f t="shared" si="59"/>
        <v>0</v>
      </c>
      <c r="AK255" s="386"/>
      <c r="AL255" s="387">
        <f t="shared" si="60"/>
        <v>0</v>
      </c>
      <c r="AM255" s="386"/>
      <c r="AN255" s="387">
        <f t="shared" si="61"/>
        <v>0</v>
      </c>
      <c r="AO255" s="386"/>
      <c r="AP255" s="387">
        <f t="shared" si="62"/>
        <v>0</v>
      </c>
      <c r="AQ255" s="386"/>
      <c r="AR255" s="387">
        <f t="shared" si="63"/>
        <v>0</v>
      </c>
      <c r="AS255" s="386"/>
      <c r="AT255" s="387">
        <f t="shared" si="64"/>
        <v>0</v>
      </c>
    </row>
    <row r="256" spans="2:46" ht="15.75">
      <c r="B256" s="435"/>
      <c r="C256" s="435"/>
      <c r="D256" s="436"/>
      <c r="E256" s="437"/>
      <c r="F256" s="437"/>
      <c r="G256" s="437"/>
      <c r="H256" s="437"/>
      <c r="I256" s="437"/>
      <c r="J256" s="437"/>
      <c r="K256" s="465">
        <f t="shared" si="49"/>
        <v>0</v>
      </c>
      <c r="L256" s="433"/>
      <c r="M256" s="433"/>
      <c r="N256" s="434"/>
      <c r="O256" s="383" t="str">
        <f t="shared" si="50"/>
        <v/>
      </c>
      <c r="P256" s="434"/>
      <c r="Q256" s="434"/>
      <c r="R256" s="434"/>
      <c r="S256" s="433"/>
      <c r="T256" s="434"/>
      <c r="U256" s="384" t="str">
        <f t="shared" si="52"/>
        <v/>
      </c>
      <c r="V256" s="384" t="str">
        <f t="shared" si="53"/>
        <v/>
      </c>
      <c r="W256" s="384" t="str">
        <f t="shared" si="54"/>
        <v/>
      </c>
      <c r="X256" s="384" t="str">
        <f t="shared" si="55"/>
        <v/>
      </c>
      <c r="Y256" s="384" t="str">
        <f t="shared" si="56"/>
        <v/>
      </c>
      <c r="Z256" s="384" t="str">
        <f t="shared" si="57"/>
        <v/>
      </c>
      <c r="AA256" s="384">
        <f t="shared" si="51"/>
        <v>0</v>
      </c>
      <c r="AB256" s="385" t="b">
        <f t="shared" si="58"/>
        <v>1</v>
      </c>
      <c r="AC256" s="384" t="str">
        <f>IF($N256="","",IF($C$7="Northern Ireland",INDEX('Fixed inputs'!$H$18:$H$58,MATCH($N256,'Fixed inputs'!$C$18:$C$58,0)),INDEX('Fixed inputs'!$I$18:$I$58,MATCH($N256,'Fixed inputs'!$C$18:$C$58,0))))</f>
        <v/>
      </c>
      <c r="AD256" s="384" t="str">
        <f>IF($C256="","",INDEX('Fixed inputs'!$C$8:$E$10,MATCH($C256,'Fixed inputs'!$B$8:$B$10,0),MATCH(IF($C$7="Northern Ireland","GBP","EUR"),'Fixed inputs'!$C$7:$E$7,0)))</f>
        <v/>
      </c>
      <c r="AE256" s="386"/>
      <c r="AF256" s="386"/>
      <c r="AG256" s="386"/>
      <c r="AH256" s="386"/>
      <c r="AI256" s="386"/>
      <c r="AJ256" s="387">
        <f t="shared" si="59"/>
        <v>0</v>
      </c>
      <c r="AK256" s="386"/>
      <c r="AL256" s="387">
        <f t="shared" si="60"/>
        <v>0</v>
      </c>
      <c r="AM256" s="386"/>
      <c r="AN256" s="387">
        <f t="shared" si="61"/>
        <v>0</v>
      </c>
      <c r="AO256" s="386"/>
      <c r="AP256" s="387">
        <f t="shared" si="62"/>
        <v>0</v>
      </c>
      <c r="AQ256" s="386"/>
      <c r="AR256" s="387">
        <f t="shared" si="63"/>
        <v>0</v>
      </c>
      <c r="AS256" s="386"/>
      <c r="AT256" s="387">
        <f t="shared" si="64"/>
        <v>0</v>
      </c>
    </row>
    <row r="257" spans="2:46" ht="15.75">
      <c r="B257" s="435"/>
      <c r="C257" s="435"/>
      <c r="D257" s="436"/>
      <c r="E257" s="437"/>
      <c r="F257" s="437"/>
      <c r="G257" s="437"/>
      <c r="H257" s="437"/>
      <c r="I257" s="437"/>
      <c r="J257" s="437"/>
      <c r="K257" s="465">
        <f t="shared" si="49"/>
        <v>0</v>
      </c>
      <c r="L257" s="433"/>
      <c r="M257" s="433"/>
      <c r="N257" s="434"/>
      <c r="O257" s="383" t="str">
        <f t="shared" si="50"/>
        <v/>
      </c>
      <c r="P257" s="434"/>
      <c r="Q257" s="434"/>
      <c r="R257" s="434"/>
      <c r="S257" s="433"/>
      <c r="T257" s="434"/>
      <c r="U257" s="384" t="str">
        <f t="shared" si="52"/>
        <v/>
      </c>
      <c r="V257" s="384" t="str">
        <f t="shared" si="53"/>
        <v/>
      </c>
      <c r="W257" s="384" t="str">
        <f t="shared" si="54"/>
        <v/>
      </c>
      <c r="X257" s="384" t="str">
        <f t="shared" si="55"/>
        <v/>
      </c>
      <c r="Y257" s="384" t="str">
        <f t="shared" si="56"/>
        <v/>
      </c>
      <c r="Z257" s="384" t="str">
        <f t="shared" si="57"/>
        <v/>
      </c>
      <c r="AA257" s="384">
        <f t="shared" si="51"/>
        <v>0</v>
      </c>
      <c r="AB257" s="385" t="b">
        <f t="shared" si="58"/>
        <v>1</v>
      </c>
      <c r="AC257" s="384" t="str">
        <f>IF($N257="","",IF($C$7="Northern Ireland",INDEX('Fixed inputs'!$H$18:$H$58,MATCH($N257,'Fixed inputs'!$C$18:$C$58,0)),INDEX('Fixed inputs'!$I$18:$I$58,MATCH($N257,'Fixed inputs'!$C$18:$C$58,0))))</f>
        <v/>
      </c>
      <c r="AD257" s="384" t="str">
        <f>IF($C257="","",INDEX('Fixed inputs'!$C$8:$E$10,MATCH($C257,'Fixed inputs'!$B$8:$B$10,0),MATCH(IF($C$7="Northern Ireland","GBP","EUR"),'Fixed inputs'!$C$7:$E$7,0)))</f>
        <v/>
      </c>
      <c r="AE257" s="386"/>
      <c r="AF257" s="386"/>
      <c r="AG257" s="386"/>
      <c r="AH257" s="386"/>
      <c r="AI257" s="386"/>
      <c r="AJ257" s="387">
        <f t="shared" si="59"/>
        <v>0</v>
      </c>
      <c r="AK257" s="386"/>
      <c r="AL257" s="387">
        <f t="shared" si="60"/>
        <v>0</v>
      </c>
      <c r="AM257" s="386"/>
      <c r="AN257" s="387">
        <f t="shared" si="61"/>
        <v>0</v>
      </c>
      <c r="AO257" s="386"/>
      <c r="AP257" s="387">
        <f t="shared" si="62"/>
        <v>0</v>
      </c>
      <c r="AQ257" s="386"/>
      <c r="AR257" s="387">
        <f t="shared" si="63"/>
        <v>0</v>
      </c>
      <c r="AS257" s="386"/>
      <c r="AT257" s="387">
        <f t="shared" si="64"/>
        <v>0</v>
      </c>
    </row>
    <row r="258" spans="2:46" ht="15.75">
      <c r="B258" s="435"/>
      <c r="C258" s="435"/>
      <c r="D258" s="436"/>
      <c r="E258" s="437"/>
      <c r="F258" s="437"/>
      <c r="G258" s="437"/>
      <c r="H258" s="437"/>
      <c r="I258" s="437"/>
      <c r="J258" s="437"/>
      <c r="K258" s="465">
        <f t="shared" si="49"/>
        <v>0</v>
      </c>
      <c r="L258" s="433"/>
      <c r="M258" s="433"/>
      <c r="N258" s="434"/>
      <c r="O258" s="383" t="str">
        <f t="shared" si="50"/>
        <v/>
      </c>
      <c r="P258" s="434"/>
      <c r="Q258" s="434"/>
      <c r="R258" s="434"/>
      <c r="S258" s="433"/>
      <c r="T258" s="434"/>
      <c r="U258" s="384" t="str">
        <f t="shared" si="52"/>
        <v/>
      </c>
      <c r="V258" s="384" t="str">
        <f t="shared" si="53"/>
        <v/>
      </c>
      <c r="W258" s="384" t="str">
        <f t="shared" si="54"/>
        <v/>
      </c>
      <c r="X258" s="384" t="str">
        <f t="shared" si="55"/>
        <v/>
      </c>
      <c r="Y258" s="384" t="str">
        <f t="shared" si="56"/>
        <v/>
      </c>
      <c r="Z258" s="384" t="str">
        <f t="shared" si="57"/>
        <v/>
      </c>
      <c r="AA258" s="384">
        <f t="shared" si="51"/>
        <v>0</v>
      </c>
      <c r="AB258" s="385" t="b">
        <f t="shared" si="58"/>
        <v>1</v>
      </c>
      <c r="AC258" s="384" t="str">
        <f>IF($N258="","",IF($C$7="Northern Ireland",INDEX('Fixed inputs'!$H$18:$H$58,MATCH($N258,'Fixed inputs'!$C$18:$C$58,0)),INDEX('Fixed inputs'!$I$18:$I$58,MATCH($N258,'Fixed inputs'!$C$18:$C$58,0))))</f>
        <v/>
      </c>
      <c r="AD258" s="384" t="str">
        <f>IF($C258="","",INDEX('Fixed inputs'!$C$8:$E$10,MATCH($C258,'Fixed inputs'!$B$8:$B$10,0),MATCH(IF($C$7="Northern Ireland","GBP","EUR"),'Fixed inputs'!$C$7:$E$7,0)))</f>
        <v/>
      </c>
      <c r="AE258" s="386"/>
      <c r="AF258" s="386"/>
      <c r="AG258" s="386"/>
      <c r="AH258" s="386"/>
      <c r="AI258" s="386"/>
      <c r="AJ258" s="387">
        <f t="shared" si="59"/>
        <v>0</v>
      </c>
      <c r="AK258" s="386"/>
      <c r="AL258" s="387">
        <f t="shared" si="60"/>
        <v>0</v>
      </c>
      <c r="AM258" s="386"/>
      <c r="AN258" s="387">
        <f t="shared" si="61"/>
        <v>0</v>
      </c>
      <c r="AO258" s="386"/>
      <c r="AP258" s="387">
        <f t="shared" si="62"/>
        <v>0</v>
      </c>
      <c r="AQ258" s="386"/>
      <c r="AR258" s="387">
        <f t="shared" si="63"/>
        <v>0</v>
      </c>
      <c r="AS258" s="386"/>
      <c r="AT258" s="387">
        <f t="shared" si="64"/>
        <v>0</v>
      </c>
    </row>
    <row r="259" spans="2:46" ht="15.75">
      <c r="B259" s="435"/>
      <c r="C259" s="435"/>
      <c r="D259" s="436"/>
      <c r="E259" s="437"/>
      <c r="F259" s="437"/>
      <c r="G259" s="437"/>
      <c r="H259" s="437"/>
      <c r="I259" s="437"/>
      <c r="J259" s="437"/>
      <c r="K259" s="465">
        <f t="shared" si="49"/>
        <v>0</v>
      </c>
      <c r="L259" s="433"/>
      <c r="M259" s="433"/>
      <c r="N259" s="434"/>
      <c r="O259" s="383" t="str">
        <f t="shared" si="50"/>
        <v/>
      </c>
      <c r="P259" s="434"/>
      <c r="Q259" s="434"/>
      <c r="R259" s="434"/>
      <c r="S259" s="433"/>
      <c r="T259" s="434"/>
      <c r="U259" s="384" t="str">
        <f t="shared" si="52"/>
        <v/>
      </c>
      <c r="V259" s="384" t="str">
        <f t="shared" si="53"/>
        <v/>
      </c>
      <c r="W259" s="384" t="str">
        <f t="shared" si="54"/>
        <v/>
      </c>
      <c r="X259" s="384" t="str">
        <f t="shared" si="55"/>
        <v/>
      </c>
      <c r="Y259" s="384" t="str">
        <f t="shared" si="56"/>
        <v/>
      </c>
      <c r="Z259" s="384" t="str">
        <f t="shared" si="57"/>
        <v/>
      </c>
      <c r="AA259" s="384">
        <f t="shared" si="51"/>
        <v>0</v>
      </c>
      <c r="AB259" s="385" t="b">
        <f t="shared" si="58"/>
        <v>1</v>
      </c>
      <c r="AC259" s="384" t="str">
        <f>IF($N259="","",IF($C$7="Northern Ireland",INDEX('Fixed inputs'!$H$18:$H$58,MATCH($N259,'Fixed inputs'!$C$18:$C$58,0)),INDEX('Fixed inputs'!$I$18:$I$58,MATCH($N259,'Fixed inputs'!$C$18:$C$58,0))))</f>
        <v/>
      </c>
      <c r="AD259" s="384" t="str">
        <f>IF($C259="","",INDEX('Fixed inputs'!$C$8:$E$10,MATCH($C259,'Fixed inputs'!$B$8:$B$10,0),MATCH(IF($C$7="Northern Ireland","GBP","EUR"),'Fixed inputs'!$C$7:$E$7,0)))</f>
        <v/>
      </c>
      <c r="AE259" s="386"/>
      <c r="AF259" s="386"/>
      <c r="AG259" s="386"/>
      <c r="AH259" s="386"/>
      <c r="AI259" s="386"/>
      <c r="AJ259" s="387">
        <f t="shared" si="59"/>
        <v>0</v>
      </c>
      <c r="AK259" s="386"/>
      <c r="AL259" s="387">
        <f t="shared" si="60"/>
        <v>0</v>
      </c>
      <c r="AM259" s="386"/>
      <c r="AN259" s="387">
        <f t="shared" si="61"/>
        <v>0</v>
      </c>
      <c r="AO259" s="386"/>
      <c r="AP259" s="387">
        <f t="shared" si="62"/>
        <v>0</v>
      </c>
      <c r="AQ259" s="386"/>
      <c r="AR259" s="387">
        <f t="shared" si="63"/>
        <v>0</v>
      </c>
      <c r="AS259" s="386"/>
      <c r="AT259" s="387">
        <f t="shared" si="64"/>
        <v>0</v>
      </c>
    </row>
    <row r="260" spans="2:46" ht="15.75">
      <c r="B260" s="435"/>
      <c r="C260" s="435"/>
      <c r="D260" s="436"/>
      <c r="E260" s="437"/>
      <c r="F260" s="437"/>
      <c r="G260" s="437"/>
      <c r="H260" s="437"/>
      <c r="I260" s="437"/>
      <c r="J260" s="437"/>
      <c r="K260" s="465">
        <f t="shared" si="49"/>
        <v>0</v>
      </c>
      <c r="L260" s="433"/>
      <c r="M260" s="433"/>
      <c r="N260" s="434"/>
      <c r="O260" s="383" t="str">
        <f t="shared" si="50"/>
        <v/>
      </c>
      <c r="P260" s="434"/>
      <c r="Q260" s="434"/>
      <c r="R260" s="434"/>
      <c r="S260" s="433"/>
      <c r="T260" s="434"/>
      <c r="U260" s="384" t="str">
        <f t="shared" si="52"/>
        <v/>
      </c>
      <c r="V260" s="384" t="str">
        <f t="shared" si="53"/>
        <v/>
      </c>
      <c r="W260" s="384" t="str">
        <f t="shared" si="54"/>
        <v/>
      </c>
      <c r="X260" s="384" t="str">
        <f t="shared" si="55"/>
        <v/>
      </c>
      <c r="Y260" s="384" t="str">
        <f t="shared" si="56"/>
        <v/>
      </c>
      <c r="Z260" s="384" t="str">
        <f t="shared" si="57"/>
        <v/>
      </c>
      <c r="AA260" s="384">
        <f t="shared" si="51"/>
        <v>0</v>
      </c>
      <c r="AB260" s="385" t="b">
        <f t="shared" si="58"/>
        <v>1</v>
      </c>
      <c r="AC260" s="384" t="str">
        <f>IF($N260="","",IF($C$7="Northern Ireland",INDEX('Fixed inputs'!$H$18:$H$58,MATCH($N260,'Fixed inputs'!$C$18:$C$58,0)),INDEX('Fixed inputs'!$I$18:$I$58,MATCH($N260,'Fixed inputs'!$C$18:$C$58,0))))</f>
        <v/>
      </c>
      <c r="AD260" s="384" t="str">
        <f>IF($C260="","",INDEX('Fixed inputs'!$C$8:$E$10,MATCH($C260,'Fixed inputs'!$B$8:$B$10,0),MATCH(IF($C$7="Northern Ireland","GBP","EUR"),'Fixed inputs'!$C$7:$E$7,0)))</f>
        <v/>
      </c>
      <c r="AE260" s="386"/>
      <c r="AF260" s="386"/>
      <c r="AG260" s="386"/>
      <c r="AH260" s="386"/>
      <c r="AI260" s="386"/>
      <c r="AJ260" s="387">
        <f t="shared" si="59"/>
        <v>0</v>
      </c>
      <c r="AK260" s="386"/>
      <c r="AL260" s="387">
        <f t="shared" si="60"/>
        <v>0</v>
      </c>
      <c r="AM260" s="386"/>
      <c r="AN260" s="387">
        <f t="shared" si="61"/>
        <v>0</v>
      </c>
      <c r="AO260" s="386"/>
      <c r="AP260" s="387">
        <f t="shared" si="62"/>
        <v>0</v>
      </c>
      <c r="AQ260" s="386"/>
      <c r="AR260" s="387">
        <f t="shared" si="63"/>
        <v>0</v>
      </c>
      <c r="AS260" s="386"/>
      <c r="AT260" s="387">
        <f t="shared" si="64"/>
        <v>0</v>
      </c>
    </row>
    <row r="261" spans="2:46" ht="15.75">
      <c r="B261" s="435"/>
      <c r="C261" s="435"/>
      <c r="D261" s="436"/>
      <c r="E261" s="437"/>
      <c r="F261" s="437"/>
      <c r="G261" s="437"/>
      <c r="H261" s="437"/>
      <c r="I261" s="437"/>
      <c r="J261" s="437"/>
      <c r="K261" s="465">
        <f t="shared" si="49"/>
        <v>0</v>
      </c>
      <c r="L261" s="433"/>
      <c r="M261" s="433"/>
      <c r="N261" s="434"/>
      <c r="O261" s="383" t="str">
        <f t="shared" si="50"/>
        <v/>
      </c>
      <c r="P261" s="434"/>
      <c r="Q261" s="434"/>
      <c r="R261" s="434"/>
      <c r="S261" s="433"/>
      <c r="T261" s="434"/>
      <c r="U261" s="384" t="str">
        <f t="shared" si="52"/>
        <v/>
      </c>
      <c r="V261" s="384" t="str">
        <f t="shared" si="53"/>
        <v/>
      </c>
      <c r="W261" s="384" t="str">
        <f t="shared" si="54"/>
        <v/>
      </c>
      <c r="X261" s="384" t="str">
        <f t="shared" si="55"/>
        <v/>
      </c>
      <c r="Y261" s="384" t="str">
        <f t="shared" si="56"/>
        <v/>
      </c>
      <c r="Z261" s="384" t="str">
        <f t="shared" si="57"/>
        <v/>
      </c>
      <c r="AA261" s="384">
        <f t="shared" si="51"/>
        <v>0</v>
      </c>
      <c r="AB261" s="385" t="b">
        <f t="shared" si="58"/>
        <v>1</v>
      </c>
      <c r="AC261" s="384" t="str">
        <f>IF($N261="","",IF($C$7="Northern Ireland",INDEX('Fixed inputs'!$H$18:$H$58,MATCH($N261,'Fixed inputs'!$C$18:$C$58,0)),INDEX('Fixed inputs'!$I$18:$I$58,MATCH($N261,'Fixed inputs'!$C$18:$C$58,0))))</f>
        <v/>
      </c>
      <c r="AD261" s="384" t="str">
        <f>IF($C261="","",INDEX('Fixed inputs'!$C$8:$E$10,MATCH($C261,'Fixed inputs'!$B$8:$B$10,0),MATCH(IF($C$7="Northern Ireland","GBP","EUR"),'Fixed inputs'!$C$7:$E$7,0)))</f>
        <v/>
      </c>
      <c r="AE261" s="386"/>
      <c r="AF261" s="386"/>
      <c r="AG261" s="386"/>
      <c r="AH261" s="386"/>
      <c r="AI261" s="386"/>
      <c r="AJ261" s="387">
        <f t="shared" si="59"/>
        <v>0</v>
      </c>
      <c r="AK261" s="386"/>
      <c r="AL261" s="387">
        <f t="shared" si="60"/>
        <v>0</v>
      </c>
      <c r="AM261" s="386"/>
      <c r="AN261" s="387">
        <f t="shared" si="61"/>
        <v>0</v>
      </c>
      <c r="AO261" s="386"/>
      <c r="AP261" s="387">
        <f t="shared" si="62"/>
        <v>0</v>
      </c>
      <c r="AQ261" s="386"/>
      <c r="AR261" s="387">
        <f t="shared" si="63"/>
        <v>0</v>
      </c>
      <c r="AS261" s="386"/>
      <c r="AT261" s="387">
        <f t="shared" si="64"/>
        <v>0</v>
      </c>
    </row>
    <row r="262" spans="2:46" ht="15.75">
      <c r="B262" s="435"/>
      <c r="C262" s="435"/>
      <c r="D262" s="436"/>
      <c r="E262" s="437"/>
      <c r="F262" s="437"/>
      <c r="G262" s="437"/>
      <c r="H262" s="437"/>
      <c r="I262" s="437"/>
      <c r="J262" s="437"/>
      <c r="K262" s="465">
        <f t="shared" si="49"/>
        <v>0</v>
      </c>
      <c r="L262" s="433"/>
      <c r="M262" s="433"/>
      <c r="N262" s="434"/>
      <c r="O262" s="383" t="str">
        <f t="shared" si="50"/>
        <v/>
      </c>
      <c r="P262" s="434"/>
      <c r="Q262" s="434"/>
      <c r="R262" s="434"/>
      <c r="S262" s="433"/>
      <c r="T262" s="434"/>
      <c r="U262" s="384" t="str">
        <f t="shared" si="52"/>
        <v/>
      </c>
      <c r="V262" s="384" t="str">
        <f t="shared" si="53"/>
        <v/>
      </c>
      <c r="W262" s="384" t="str">
        <f t="shared" si="54"/>
        <v/>
      </c>
      <c r="X262" s="384" t="str">
        <f t="shared" si="55"/>
        <v/>
      </c>
      <c r="Y262" s="384" t="str">
        <f t="shared" si="56"/>
        <v/>
      </c>
      <c r="Z262" s="384" t="str">
        <f t="shared" si="57"/>
        <v/>
      </c>
      <c r="AA262" s="384">
        <f t="shared" si="51"/>
        <v>0</v>
      </c>
      <c r="AB262" s="385" t="b">
        <f t="shared" si="58"/>
        <v>1</v>
      </c>
      <c r="AC262" s="384" t="str">
        <f>IF($N262="","",IF($C$7="Northern Ireland",INDEX('Fixed inputs'!$H$18:$H$58,MATCH($N262,'Fixed inputs'!$C$18:$C$58,0)),INDEX('Fixed inputs'!$I$18:$I$58,MATCH($N262,'Fixed inputs'!$C$18:$C$58,0))))</f>
        <v/>
      </c>
      <c r="AD262" s="384" t="str">
        <f>IF($C262="","",INDEX('Fixed inputs'!$C$8:$E$10,MATCH($C262,'Fixed inputs'!$B$8:$B$10,0),MATCH(IF($C$7="Northern Ireland","GBP","EUR"),'Fixed inputs'!$C$7:$E$7,0)))</f>
        <v/>
      </c>
      <c r="AE262" s="386"/>
      <c r="AF262" s="386"/>
      <c r="AG262" s="386"/>
      <c r="AH262" s="386"/>
      <c r="AI262" s="386"/>
      <c r="AJ262" s="387">
        <f t="shared" si="59"/>
        <v>0</v>
      </c>
      <c r="AK262" s="386"/>
      <c r="AL262" s="387">
        <f t="shared" si="60"/>
        <v>0</v>
      </c>
      <c r="AM262" s="386"/>
      <c r="AN262" s="387">
        <f t="shared" si="61"/>
        <v>0</v>
      </c>
      <c r="AO262" s="386"/>
      <c r="AP262" s="387">
        <f t="shared" si="62"/>
        <v>0</v>
      </c>
      <c r="AQ262" s="386"/>
      <c r="AR262" s="387">
        <f t="shared" si="63"/>
        <v>0</v>
      </c>
      <c r="AS262" s="386"/>
      <c r="AT262" s="387">
        <f t="shared" si="64"/>
        <v>0</v>
      </c>
    </row>
    <row r="263" spans="2:46" ht="15.75">
      <c r="B263" s="435"/>
      <c r="C263" s="435"/>
      <c r="D263" s="436"/>
      <c r="E263" s="437"/>
      <c r="F263" s="437"/>
      <c r="G263" s="437"/>
      <c r="H263" s="437"/>
      <c r="I263" s="437"/>
      <c r="J263" s="437"/>
      <c r="K263" s="465">
        <f t="shared" si="49"/>
        <v>0</v>
      </c>
      <c r="L263" s="433"/>
      <c r="M263" s="433"/>
      <c r="N263" s="434"/>
      <c r="O263" s="383" t="str">
        <f t="shared" si="50"/>
        <v/>
      </c>
      <c r="P263" s="434"/>
      <c r="Q263" s="434"/>
      <c r="R263" s="434"/>
      <c r="S263" s="433"/>
      <c r="T263" s="434"/>
      <c r="U263" s="384" t="str">
        <f t="shared" si="52"/>
        <v/>
      </c>
      <c r="V263" s="384" t="str">
        <f t="shared" si="53"/>
        <v/>
      </c>
      <c r="W263" s="384" t="str">
        <f t="shared" si="54"/>
        <v/>
      </c>
      <c r="X263" s="384" t="str">
        <f t="shared" si="55"/>
        <v/>
      </c>
      <c r="Y263" s="384" t="str">
        <f t="shared" si="56"/>
        <v/>
      </c>
      <c r="Z263" s="384" t="str">
        <f t="shared" si="57"/>
        <v/>
      </c>
      <c r="AA263" s="384">
        <f t="shared" si="51"/>
        <v>0</v>
      </c>
      <c r="AB263" s="385" t="b">
        <f t="shared" si="58"/>
        <v>1</v>
      </c>
      <c r="AC263" s="384" t="str">
        <f>IF($N263="","",IF($C$7="Northern Ireland",INDEX('Fixed inputs'!$H$18:$H$58,MATCH($N263,'Fixed inputs'!$C$18:$C$58,0)),INDEX('Fixed inputs'!$I$18:$I$58,MATCH($N263,'Fixed inputs'!$C$18:$C$58,0))))</f>
        <v/>
      </c>
      <c r="AD263" s="384" t="str">
        <f>IF($C263="","",INDEX('Fixed inputs'!$C$8:$E$10,MATCH($C263,'Fixed inputs'!$B$8:$B$10,0),MATCH(IF($C$7="Northern Ireland","GBP","EUR"),'Fixed inputs'!$C$7:$E$7,0)))</f>
        <v/>
      </c>
      <c r="AE263" s="386"/>
      <c r="AF263" s="386"/>
      <c r="AG263" s="386"/>
      <c r="AH263" s="386"/>
      <c r="AI263" s="386"/>
      <c r="AJ263" s="387">
        <f t="shared" si="59"/>
        <v>0</v>
      </c>
      <c r="AK263" s="386"/>
      <c r="AL263" s="387">
        <f t="shared" si="60"/>
        <v>0</v>
      </c>
      <c r="AM263" s="386"/>
      <c r="AN263" s="387">
        <f t="shared" si="61"/>
        <v>0</v>
      </c>
      <c r="AO263" s="386"/>
      <c r="AP263" s="387">
        <f t="shared" si="62"/>
        <v>0</v>
      </c>
      <c r="AQ263" s="386"/>
      <c r="AR263" s="387">
        <f t="shared" si="63"/>
        <v>0</v>
      </c>
      <c r="AS263" s="386"/>
      <c r="AT263" s="387">
        <f t="shared" si="64"/>
        <v>0</v>
      </c>
    </row>
    <row r="264" spans="2:46" ht="15.75">
      <c r="B264" s="435"/>
      <c r="C264" s="435"/>
      <c r="D264" s="436"/>
      <c r="E264" s="437"/>
      <c r="F264" s="437"/>
      <c r="G264" s="437"/>
      <c r="H264" s="437"/>
      <c r="I264" s="437"/>
      <c r="J264" s="437"/>
      <c r="K264" s="465">
        <f t="shared" si="49"/>
        <v>0</v>
      </c>
      <c r="L264" s="433"/>
      <c r="M264" s="433"/>
      <c r="N264" s="434"/>
      <c r="O264" s="383" t="str">
        <f t="shared" si="50"/>
        <v/>
      </c>
      <c r="P264" s="434"/>
      <c r="Q264" s="434"/>
      <c r="R264" s="434"/>
      <c r="S264" s="433"/>
      <c r="T264" s="434"/>
      <c r="U264" s="384" t="str">
        <f t="shared" si="52"/>
        <v/>
      </c>
      <c r="V264" s="384" t="str">
        <f t="shared" si="53"/>
        <v/>
      </c>
      <c r="W264" s="384" t="str">
        <f t="shared" si="54"/>
        <v/>
      </c>
      <c r="X264" s="384" t="str">
        <f t="shared" si="55"/>
        <v/>
      </c>
      <c r="Y264" s="384" t="str">
        <f t="shared" si="56"/>
        <v/>
      </c>
      <c r="Z264" s="384" t="str">
        <f t="shared" si="57"/>
        <v/>
      </c>
      <c r="AA264" s="384">
        <f t="shared" si="51"/>
        <v>0</v>
      </c>
      <c r="AB264" s="385" t="b">
        <f t="shared" si="58"/>
        <v>1</v>
      </c>
      <c r="AC264" s="384" t="str">
        <f>IF($N264="","",IF($C$7="Northern Ireland",INDEX('Fixed inputs'!$H$18:$H$58,MATCH($N264,'Fixed inputs'!$C$18:$C$58,0)),INDEX('Fixed inputs'!$I$18:$I$58,MATCH($N264,'Fixed inputs'!$C$18:$C$58,0))))</f>
        <v/>
      </c>
      <c r="AD264" s="384" t="str">
        <f>IF($C264="","",INDEX('Fixed inputs'!$C$8:$E$10,MATCH($C264,'Fixed inputs'!$B$8:$B$10,0),MATCH(IF($C$7="Northern Ireland","GBP","EUR"),'Fixed inputs'!$C$7:$E$7,0)))</f>
        <v/>
      </c>
      <c r="AE264" s="386"/>
      <c r="AF264" s="386"/>
      <c r="AG264" s="386"/>
      <c r="AH264" s="386"/>
      <c r="AI264" s="386"/>
      <c r="AJ264" s="387">
        <f t="shared" si="59"/>
        <v>0</v>
      </c>
      <c r="AK264" s="386"/>
      <c r="AL264" s="387">
        <f t="shared" si="60"/>
        <v>0</v>
      </c>
      <c r="AM264" s="386"/>
      <c r="AN264" s="387">
        <f t="shared" si="61"/>
        <v>0</v>
      </c>
      <c r="AO264" s="386"/>
      <c r="AP264" s="387">
        <f t="shared" si="62"/>
        <v>0</v>
      </c>
      <c r="AQ264" s="386"/>
      <c r="AR264" s="387">
        <f t="shared" si="63"/>
        <v>0</v>
      </c>
      <c r="AS264" s="386"/>
      <c r="AT264" s="387">
        <f t="shared" si="64"/>
        <v>0</v>
      </c>
    </row>
    <row r="265" spans="2:46" ht="15.75">
      <c r="B265" s="435"/>
      <c r="C265" s="435"/>
      <c r="D265" s="436"/>
      <c r="E265" s="437"/>
      <c r="F265" s="437"/>
      <c r="G265" s="437"/>
      <c r="H265" s="437"/>
      <c r="I265" s="437"/>
      <c r="J265" s="437"/>
      <c r="K265" s="465">
        <f t="shared" si="49"/>
        <v>0</v>
      </c>
      <c r="L265" s="433"/>
      <c r="M265" s="433"/>
      <c r="N265" s="434"/>
      <c r="O265" s="383" t="str">
        <f t="shared" si="50"/>
        <v/>
      </c>
      <c r="P265" s="434"/>
      <c r="Q265" s="434"/>
      <c r="R265" s="434"/>
      <c r="S265" s="433"/>
      <c r="T265" s="434"/>
      <c r="U265" s="384" t="str">
        <f t="shared" si="52"/>
        <v/>
      </c>
      <c r="V265" s="384" t="str">
        <f t="shared" si="53"/>
        <v/>
      </c>
      <c r="W265" s="384" t="str">
        <f t="shared" si="54"/>
        <v/>
      </c>
      <c r="X265" s="384" t="str">
        <f t="shared" si="55"/>
        <v/>
      </c>
      <c r="Y265" s="384" t="str">
        <f t="shared" si="56"/>
        <v/>
      </c>
      <c r="Z265" s="384" t="str">
        <f t="shared" si="57"/>
        <v/>
      </c>
      <c r="AA265" s="384">
        <f t="shared" si="51"/>
        <v>0</v>
      </c>
      <c r="AB265" s="385" t="b">
        <f t="shared" si="58"/>
        <v>1</v>
      </c>
      <c r="AC265" s="384" t="str">
        <f>IF($N265="","",IF($C$7="Northern Ireland",INDEX('Fixed inputs'!$H$18:$H$58,MATCH($N265,'Fixed inputs'!$C$18:$C$58,0)),INDEX('Fixed inputs'!$I$18:$I$58,MATCH($N265,'Fixed inputs'!$C$18:$C$58,0))))</f>
        <v/>
      </c>
      <c r="AD265" s="384" t="str">
        <f>IF($C265="","",INDEX('Fixed inputs'!$C$8:$E$10,MATCH($C265,'Fixed inputs'!$B$8:$B$10,0),MATCH(IF($C$7="Northern Ireland","GBP","EUR"),'Fixed inputs'!$C$7:$E$7,0)))</f>
        <v/>
      </c>
      <c r="AE265" s="386"/>
      <c r="AF265" s="386"/>
      <c r="AG265" s="386"/>
      <c r="AH265" s="386"/>
      <c r="AI265" s="386"/>
      <c r="AJ265" s="387">
        <f t="shared" si="59"/>
        <v>0</v>
      </c>
      <c r="AK265" s="386"/>
      <c r="AL265" s="387">
        <f t="shared" si="60"/>
        <v>0</v>
      </c>
      <c r="AM265" s="386"/>
      <c r="AN265" s="387">
        <f t="shared" si="61"/>
        <v>0</v>
      </c>
      <c r="AO265" s="386"/>
      <c r="AP265" s="387">
        <f t="shared" si="62"/>
        <v>0</v>
      </c>
      <c r="AQ265" s="386"/>
      <c r="AR265" s="387">
        <f t="shared" si="63"/>
        <v>0</v>
      </c>
      <c r="AS265" s="386"/>
      <c r="AT265" s="387">
        <f t="shared" si="64"/>
        <v>0</v>
      </c>
    </row>
    <row r="266" spans="2:46" ht="15.75">
      <c r="B266" s="435"/>
      <c r="C266" s="435"/>
      <c r="D266" s="436"/>
      <c r="E266" s="437"/>
      <c r="F266" s="437"/>
      <c r="G266" s="437"/>
      <c r="H266" s="437"/>
      <c r="I266" s="437"/>
      <c r="J266" s="437"/>
      <c r="K266" s="465">
        <f t="shared" si="49"/>
        <v>0</v>
      </c>
      <c r="L266" s="433"/>
      <c r="M266" s="433"/>
      <c r="N266" s="434"/>
      <c r="O266" s="383" t="str">
        <f t="shared" si="50"/>
        <v/>
      </c>
      <c r="P266" s="434"/>
      <c r="Q266" s="434"/>
      <c r="R266" s="434"/>
      <c r="S266" s="433"/>
      <c r="T266" s="434"/>
      <c r="U266" s="384" t="str">
        <f t="shared" si="52"/>
        <v/>
      </c>
      <c r="V266" s="384" t="str">
        <f t="shared" si="53"/>
        <v/>
      </c>
      <c r="W266" s="384" t="str">
        <f t="shared" si="54"/>
        <v/>
      </c>
      <c r="X266" s="384" t="str">
        <f t="shared" si="55"/>
        <v/>
      </c>
      <c r="Y266" s="384" t="str">
        <f t="shared" si="56"/>
        <v/>
      </c>
      <c r="Z266" s="384" t="str">
        <f t="shared" si="57"/>
        <v/>
      </c>
      <c r="AA266" s="384">
        <f t="shared" si="51"/>
        <v>0</v>
      </c>
      <c r="AB266" s="385" t="b">
        <f t="shared" si="58"/>
        <v>1</v>
      </c>
      <c r="AC266" s="384" t="str">
        <f>IF($N266="","",IF($C$7="Northern Ireland",INDEX('Fixed inputs'!$H$18:$H$58,MATCH($N266,'Fixed inputs'!$C$18:$C$58,0)),INDEX('Fixed inputs'!$I$18:$I$58,MATCH($N266,'Fixed inputs'!$C$18:$C$58,0))))</f>
        <v/>
      </c>
      <c r="AD266" s="384" t="str">
        <f>IF($C266="","",INDEX('Fixed inputs'!$C$8:$E$10,MATCH($C266,'Fixed inputs'!$B$8:$B$10,0),MATCH(IF($C$7="Northern Ireland","GBP","EUR"),'Fixed inputs'!$C$7:$E$7,0)))</f>
        <v/>
      </c>
      <c r="AE266" s="386"/>
      <c r="AF266" s="386"/>
      <c r="AG266" s="386"/>
      <c r="AH266" s="386"/>
      <c r="AI266" s="386"/>
      <c r="AJ266" s="387">
        <f t="shared" si="59"/>
        <v>0</v>
      </c>
      <c r="AK266" s="386"/>
      <c r="AL266" s="387">
        <f t="shared" si="60"/>
        <v>0</v>
      </c>
      <c r="AM266" s="386"/>
      <c r="AN266" s="387">
        <f t="shared" si="61"/>
        <v>0</v>
      </c>
      <c r="AO266" s="386"/>
      <c r="AP266" s="387">
        <f t="shared" si="62"/>
        <v>0</v>
      </c>
      <c r="AQ266" s="386"/>
      <c r="AR266" s="387">
        <f t="shared" si="63"/>
        <v>0</v>
      </c>
      <c r="AS266" s="386"/>
      <c r="AT266" s="387">
        <f t="shared" si="64"/>
        <v>0</v>
      </c>
    </row>
    <row r="267" spans="2:46" ht="15.75">
      <c r="B267" s="435"/>
      <c r="C267" s="435"/>
      <c r="D267" s="436"/>
      <c r="E267" s="437"/>
      <c r="F267" s="437"/>
      <c r="G267" s="437"/>
      <c r="H267" s="437"/>
      <c r="I267" s="437"/>
      <c r="J267" s="437"/>
      <c r="K267" s="465">
        <f t="shared" si="49"/>
        <v>0</v>
      </c>
      <c r="L267" s="433"/>
      <c r="M267" s="433"/>
      <c r="N267" s="434"/>
      <c r="O267" s="383" t="str">
        <f t="shared" si="50"/>
        <v/>
      </c>
      <c r="P267" s="434"/>
      <c r="Q267" s="434"/>
      <c r="R267" s="434"/>
      <c r="S267" s="433"/>
      <c r="T267" s="434"/>
      <c r="U267" s="384" t="str">
        <f t="shared" si="52"/>
        <v/>
      </c>
      <c r="V267" s="384" t="str">
        <f t="shared" si="53"/>
        <v/>
      </c>
      <c r="W267" s="384" t="str">
        <f t="shared" si="54"/>
        <v/>
      </c>
      <c r="X267" s="384" t="str">
        <f t="shared" si="55"/>
        <v/>
      </c>
      <c r="Y267" s="384" t="str">
        <f t="shared" si="56"/>
        <v/>
      </c>
      <c r="Z267" s="384" t="str">
        <f t="shared" si="57"/>
        <v/>
      </c>
      <c r="AA267" s="384">
        <f t="shared" si="51"/>
        <v>0</v>
      </c>
      <c r="AB267" s="385" t="b">
        <f t="shared" si="58"/>
        <v>1</v>
      </c>
      <c r="AC267" s="384" t="str">
        <f>IF($N267="","",IF($C$7="Northern Ireland",INDEX('Fixed inputs'!$H$18:$H$58,MATCH($N267,'Fixed inputs'!$C$18:$C$58,0)),INDEX('Fixed inputs'!$I$18:$I$58,MATCH($N267,'Fixed inputs'!$C$18:$C$58,0))))</f>
        <v/>
      </c>
      <c r="AD267" s="384" t="str">
        <f>IF($C267="","",INDEX('Fixed inputs'!$C$8:$E$10,MATCH($C267,'Fixed inputs'!$B$8:$B$10,0),MATCH(IF($C$7="Northern Ireland","GBP","EUR"),'Fixed inputs'!$C$7:$E$7,0)))</f>
        <v/>
      </c>
      <c r="AE267" s="386"/>
      <c r="AF267" s="386"/>
      <c r="AG267" s="386"/>
      <c r="AH267" s="386"/>
      <c r="AI267" s="386"/>
      <c r="AJ267" s="387">
        <f t="shared" si="59"/>
        <v>0</v>
      </c>
      <c r="AK267" s="386"/>
      <c r="AL267" s="387">
        <f t="shared" si="60"/>
        <v>0</v>
      </c>
      <c r="AM267" s="386"/>
      <c r="AN267" s="387">
        <f t="shared" si="61"/>
        <v>0</v>
      </c>
      <c r="AO267" s="386"/>
      <c r="AP267" s="387">
        <f t="shared" si="62"/>
        <v>0</v>
      </c>
      <c r="AQ267" s="386"/>
      <c r="AR267" s="387">
        <f t="shared" si="63"/>
        <v>0</v>
      </c>
      <c r="AS267" s="386"/>
      <c r="AT267" s="387">
        <f t="shared" si="64"/>
        <v>0</v>
      </c>
    </row>
    <row r="268" spans="2:46" ht="15.75">
      <c r="B268" s="435"/>
      <c r="C268" s="435"/>
      <c r="D268" s="436"/>
      <c r="E268" s="437"/>
      <c r="F268" s="437"/>
      <c r="G268" s="437"/>
      <c r="H268" s="437"/>
      <c r="I268" s="437"/>
      <c r="J268" s="437"/>
      <c r="K268" s="465">
        <f t="shared" ref="K268:K331" si="65">SUM(E268:J268)</f>
        <v>0</v>
      </c>
      <c r="L268" s="433"/>
      <c r="M268" s="433"/>
      <c r="N268" s="434"/>
      <c r="O268" s="383" t="str">
        <f t="shared" ref="O268:O331" si="66">IF($N268="","",IF($N268&lt;2024,"Yes","No"))</f>
        <v/>
      </c>
      <c r="P268" s="434"/>
      <c r="Q268" s="434"/>
      <c r="R268" s="434"/>
      <c r="S268" s="433"/>
      <c r="T268" s="434"/>
      <c r="U268" s="384" t="str">
        <f t="shared" si="52"/>
        <v/>
      </c>
      <c r="V268" s="384" t="str">
        <f t="shared" si="53"/>
        <v/>
      </c>
      <c r="W268" s="384" t="str">
        <f t="shared" si="54"/>
        <v/>
      </c>
      <c r="X268" s="384" t="str">
        <f t="shared" si="55"/>
        <v/>
      </c>
      <c r="Y268" s="384" t="str">
        <f t="shared" si="56"/>
        <v/>
      </c>
      <c r="Z268" s="384" t="str">
        <f t="shared" si="57"/>
        <v/>
      </c>
      <c r="AA268" s="384">
        <f t="shared" ref="AA268:AA331" si="67">SUM(U268:Z268)</f>
        <v>0</v>
      </c>
      <c r="AB268" s="385" t="b">
        <f t="shared" si="58"/>
        <v>1</v>
      </c>
      <c r="AC268" s="384" t="str">
        <f>IF($N268="","",IF($C$7="Northern Ireland",INDEX('Fixed inputs'!$H$18:$H$58,MATCH($N268,'Fixed inputs'!$C$18:$C$58,0)),INDEX('Fixed inputs'!$I$18:$I$58,MATCH($N268,'Fixed inputs'!$C$18:$C$58,0))))</f>
        <v/>
      </c>
      <c r="AD268" s="384" t="str">
        <f>IF($C268="","",INDEX('Fixed inputs'!$C$8:$E$10,MATCH($C268,'Fixed inputs'!$B$8:$B$10,0),MATCH(IF($C$7="Northern Ireland","GBP","EUR"),'Fixed inputs'!$C$7:$E$7,0)))</f>
        <v/>
      </c>
      <c r="AE268" s="386"/>
      <c r="AF268" s="386"/>
      <c r="AG268" s="386"/>
      <c r="AH268" s="386"/>
      <c r="AI268" s="386"/>
      <c r="AJ268" s="387">
        <f t="shared" si="59"/>
        <v>0</v>
      </c>
      <c r="AK268" s="386"/>
      <c r="AL268" s="387">
        <f t="shared" si="60"/>
        <v>0</v>
      </c>
      <c r="AM268" s="386"/>
      <c r="AN268" s="387">
        <f t="shared" si="61"/>
        <v>0</v>
      </c>
      <c r="AO268" s="386"/>
      <c r="AP268" s="387">
        <f t="shared" si="62"/>
        <v>0</v>
      </c>
      <c r="AQ268" s="386"/>
      <c r="AR268" s="387">
        <f t="shared" si="63"/>
        <v>0</v>
      </c>
      <c r="AS268" s="386"/>
      <c r="AT268" s="387">
        <f t="shared" si="64"/>
        <v>0</v>
      </c>
    </row>
    <row r="269" spans="2:46" ht="15.75">
      <c r="B269" s="435"/>
      <c r="C269" s="435"/>
      <c r="D269" s="436"/>
      <c r="E269" s="437"/>
      <c r="F269" s="437"/>
      <c r="G269" s="437"/>
      <c r="H269" s="437"/>
      <c r="I269" s="437"/>
      <c r="J269" s="437"/>
      <c r="K269" s="465">
        <f t="shared" si="65"/>
        <v>0</v>
      </c>
      <c r="L269" s="433"/>
      <c r="M269" s="433"/>
      <c r="N269" s="434"/>
      <c r="O269" s="383" t="str">
        <f t="shared" si="66"/>
        <v/>
      </c>
      <c r="P269" s="434"/>
      <c r="Q269" s="434"/>
      <c r="R269" s="434"/>
      <c r="S269" s="433"/>
      <c r="T269" s="434"/>
      <c r="U269" s="384" t="str">
        <f t="shared" ref="U269:U332" si="68">IF($B269="","",IFERROR(E269*$AC269*$AD269,0))</f>
        <v/>
      </c>
      <c r="V269" s="384" t="str">
        <f t="shared" ref="V269:V332" si="69">IF($B269="","",IFERROR(F269*$AC269*$AD269,0))</f>
        <v/>
      </c>
      <c r="W269" s="384" t="str">
        <f t="shared" ref="W269:W332" si="70">IF($B269="","",IFERROR(G269*$AC269*$AD269,0))</f>
        <v/>
      </c>
      <c r="X269" s="384" t="str">
        <f t="shared" ref="X269:X332" si="71">IF($B269="","",IFERROR(H269*$AC269*$AD269,0))</f>
        <v/>
      </c>
      <c r="Y269" s="384" t="str">
        <f t="shared" ref="Y269:Y332" si="72">IF($B269="","",IFERROR(I269*$AC269*$AD269,0))</f>
        <v/>
      </c>
      <c r="Z269" s="384" t="str">
        <f t="shared" ref="Z269:Z332" si="73">IF($B269="","",IFERROR(J269*$AC269*$AD269,0))</f>
        <v/>
      </c>
      <c r="AA269" s="384">
        <f t="shared" si="67"/>
        <v>0</v>
      </c>
      <c r="AB269" s="385" t="b">
        <f t="shared" ref="AB269:AB332" si="74">IF(COUNTA($B269:$J269)=0,TRUE,AND($B269&lt;&gt;"",$C269&lt;&gt;"",$D269&lt;&gt;"",$N269&lt;&gt;"",$L269&lt;&gt;"",$M269&lt;&gt;"",$Q269&lt;&gt;"",$R269&lt;&gt;"",$S269&lt;&gt;"",IF($O269="Yes",$P269&lt;&gt;"",TRUE)))</f>
        <v>1</v>
      </c>
      <c r="AC269" s="384" t="str">
        <f>IF($N269="","",IF($C$7="Northern Ireland",INDEX('Fixed inputs'!$H$18:$H$58,MATCH($N269,'Fixed inputs'!$C$18:$C$58,0)),INDEX('Fixed inputs'!$I$18:$I$58,MATCH($N269,'Fixed inputs'!$C$18:$C$58,0))))</f>
        <v/>
      </c>
      <c r="AD269" s="384" t="str">
        <f>IF($C269="","",INDEX('Fixed inputs'!$C$8:$E$10,MATCH($C269,'Fixed inputs'!$B$8:$B$10,0),MATCH(IF($C$7="Northern Ireland","GBP","EUR"),'Fixed inputs'!$C$7:$E$7,0)))</f>
        <v/>
      </c>
      <c r="AE269" s="386"/>
      <c r="AF269" s="386"/>
      <c r="AG269" s="386"/>
      <c r="AH269" s="386"/>
      <c r="AI269" s="386"/>
      <c r="AJ269" s="387">
        <f t="shared" ref="AJ269:AJ332" si="75">IF(AI269&lt;&gt;"",AI269,IF(AND($AE269="Yes",$AF269="Yes",$AG269="Yes",$AH269="Yes"),U269,0))</f>
        <v>0</v>
      </c>
      <c r="AK269" s="386"/>
      <c r="AL269" s="387">
        <f t="shared" ref="AL269:AL332" si="76">IF(AK269&lt;&gt;"",AK269,IF(AND($AE269="Yes",$AF269="Yes",$AG269="Yes",$AH269="Yes"),V269,0))</f>
        <v>0</v>
      </c>
      <c r="AM269" s="386"/>
      <c r="AN269" s="387">
        <f t="shared" ref="AN269:AN332" si="77">IF(AM269&lt;&gt;"",AM269,IF(AND($AE269="Yes",$AF269="Yes",$AG269="Yes",$AH269="Yes"),W269,0))</f>
        <v>0</v>
      </c>
      <c r="AO269" s="386"/>
      <c r="AP269" s="387">
        <f t="shared" ref="AP269:AP332" si="78">IF(AO269&lt;&gt;"",AO269,IF(AND($AE269="Yes",$AF269="Yes",$AG269="Yes",$AH269="Yes"),X269,0))</f>
        <v>0</v>
      </c>
      <c r="AQ269" s="386"/>
      <c r="AR269" s="387">
        <f t="shared" ref="AR269:AR332" si="79">IF(AQ269&lt;&gt;"",AQ269,IF(AND($AE269="Yes",$AF269="Yes",$AG269="Yes",$AH269="Yes"),Y269,0))</f>
        <v>0</v>
      </c>
      <c r="AS269" s="386"/>
      <c r="AT269" s="387">
        <f t="shared" ref="AT269:AT332" si="80">IF(AS269&lt;&gt;"",AS269,IF(AND($AE269="Yes",$AF269="Yes",$AG269="Yes",$AH269="Yes"),Z269,0))</f>
        <v>0</v>
      </c>
    </row>
    <row r="270" spans="2:46" ht="15.75">
      <c r="B270" s="435"/>
      <c r="C270" s="435"/>
      <c r="D270" s="436"/>
      <c r="E270" s="437"/>
      <c r="F270" s="437"/>
      <c r="G270" s="437"/>
      <c r="H270" s="437"/>
      <c r="I270" s="437"/>
      <c r="J270" s="437"/>
      <c r="K270" s="465">
        <f t="shared" si="65"/>
        <v>0</v>
      </c>
      <c r="L270" s="433"/>
      <c r="M270" s="433"/>
      <c r="N270" s="434"/>
      <c r="O270" s="383" t="str">
        <f t="shared" si="66"/>
        <v/>
      </c>
      <c r="P270" s="434"/>
      <c r="Q270" s="434"/>
      <c r="R270" s="434"/>
      <c r="S270" s="433"/>
      <c r="T270" s="434"/>
      <c r="U270" s="384" t="str">
        <f t="shared" si="68"/>
        <v/>
      </c>
      <c r="V270" s="384" t="str">
        <f t="shared" si="69"/>
        <v/>
      </c>
      <c r="W270" s="384" t="str">
        <f t="shared" si="70"/>
        <v/>
      </c>
      <c r="X270" s="384" t="str">
        <f t="shared" si="71"/>
        <v/>
      </c>
      <c r="Y270" s="384" t="str">
        <f t="shared" si="72"/>
        <v/>
      </c>
      <c r="Z270" s="384" t="str">
        <f t="shared" si="73"/>
        <v/>
      </c>
      <c r="AA270" s="384">
        <f t="shared" si="67"/>
        <v>0</v>
      </c>
      <c r="AB270" s="385" t="b">
        <f t="shared" si="74"/>
        <v>1</v>
      </c>
      <c r="AC270" s="384" t="str">
        <f>IF($N270="","",IF($C$7="Northern Ireland",INDEX('Fixed inputs'!$H$18:$H$58,MATCH($N270,'Fixed inputs'!$C$18:$C$58,0)),INDEX('Fixed inputs'!$I$18:$I$58,MATCH($N270,'Fixed inputs'!$C$18:$C$58,0))))</f>
        <v/>
      </c>
      <c r="AD270" s="384" t="str">
        <f>IF($C270="","",INDEX('Fixed inputs'!$C$8:$E$10,MATCH($C270,'Fixed inputs'!$B$8:$B$10,0),MATCH(IF($C$7="Northern Ireland","GBP","EUR"),'Fixed inputs'!$C$7:$E$7,0)))</f>
        <v/>
      </c>
      <c r="AE270" s="386"/>
      <c r="AF270" s="386"/>
      <c r="AG270" s="386"/>
      <c r="AH270" s="386"/>
      <c r="AI270" s="386"/>
      <c r="AJ270" s="387">
        <f t="shared" si="75"/>
        <v>0</v>
      </c>
      <c r="AK270" s="386"/>
      <c r="AL270" s="387">
        <f t="shared" si="76"/>
        <v>0</v>
      </c>
      <c r="AM270" s="386"/>
      <c r="AN270" s="387">
        <f t="shared" si="77"/>
        <v>0</v>
      </c>
      <c r="AO270" s="386"/>
      <c r="AP270" s="387">
        <f t="shared" si="78"/>
        <v>0</v>
      </c>
      <c r="AQ270" s="386"/>
      <c r="AR270" s="387">
        <f t="shared" si="79"/>
        <v>0</v>
      </c>
      <c r="AS270" s="386"/>
      <c r="AT270" s="387">
        <f t="shared" si="80"/>
        <v>0</v>
      </c>
    </row>
    <row r="271" spans="2:46" ht="15.75">
      <c r="B271" s="435"/>
      <c r="C271" s="435"/>
      <c r="D271" s="436"/>
      <c r="E271" s="437"/>
      <c r="F271" s="437"/>
      <c r="G271" s="437"/>
      <c r="H271" s="437"/>
      <c r="I271" s="437"/>
      <c r="J271" s="437"/>
      <c r="K271" s="465">
        <f t="shared" si="65"/>
        <v>0</v>
      </c>
      <c r="L271" s="433"/>
      <c r="M271" s="433"/>
      <c r="N271" s="434"/>
      <c r="O271" s="383" t="str">
        <f t="shared" si="66"/>
        <v/>
      </c>
      <c r="P271" s="434"/>
      <c r="Q271" s="434"/>
      <c r="R271" s="434"/>
      <c r="S271" s="433"/>
      <c r="T271" s="434"/>
      <c r="U271" s="384" t="str">
        <f t="shared" si="68"/>
        <v/>
      </c>
      <c r="V271" s="384" t="str">
        <f t="shared" si="69"/>
        <v/>
      </c>
      <c r="W271" s="384" t="str">
        <f t="shared" si="70"/>
        <v/>
      </c>
      <c r="X271" s="384" t="str">
        <f t="shared" si="71"/>
        <v/>
      </c>
      <c r="Y271" s="384" t="str">
        <f t="shared" si="72"/>
        <v/>
      </c>
      <c r="Z271" s="384" t="str">
        <f t="shared" si="73"/>
        <v/>
      </c>
      <c r="AA271" s="384">
        <f t="shared" si="67"/>
        <v>0</v>
      </c>
      <c r="AB271" s="385" t="b">
        <f t="shared" si="74"/>
        <v>1</v>
      </c>
      <c r="AC271" s="384" t="str">
        <f>IF($N271="","",IF($C$7="Northern Ireland",INDEX('Fixed inputs'!$H$18:$H$58,MATCH($N271,'Fixed inputs'!$C$18:$C$58,0)),INDEX('Fixed inputs'!$I$18:$I$58,MATCH($N271,'Fixed inputs'!$C$18:$C$58,0))))</f>
        <v/>
      </c>
      <c r="AD271" s="384" t="str">
        <f>IF($C271="","",INDEX('Fixed inputs'!$C$8:$E$10,MATCH($C271,'Fixed inputs'!$B$8:$B$10,0),MATCH(IF($C$7="Northern Ireland","GBP","EUR"),'Fixed inputs'!$C$7:$E$7,0)))</f>
        <v/>
      </c>
      <c r="AE271" s="386"/>
      <c r="AF271" s="386"/>
      <c r="AG271" s="386"/>
      <c r="AH271" s="386"/>
      <c r="AI271" s="386"/>
      <c r="AJ271" s="387">
        <f t="shared" si="75"/>
        <v>0</v>
      </c>
      <c r="AK271" s="386"/>
      <c r="AL271" s="387">
        <f t="shared" si="76"/>
        <v>0</v>
      </c>
      <c r="AM271" s="386"/>
      <c r="AN271" s="387">
        <f t="shared" si="77"/>
        <v>0</v>
      </c>
      <c r="AO271" s="386"/>
      <c r="AP271" s="387">
        <f t="shared" si="78"/>
        <v>0</v>
      </c>
      <c r="AQ271" s="386"/>
      <c r="AR271" s="387">
        <f t="shared" si="79"/>
        <v>0</v>
      </c>
      <c r="AS271" s="386"/>
      <c r="AT271" s="387">
        <f t="shared" si="80"/>
        <v>0</v>
      </c>
    </row>
    <row r="272" spans="2:46" ht="15.75">
      <c r="B272" s="435"/>
      <c r="C272" s="435"/>
      <c r="D272" s="436"/>
      <c r="E272" s="437"/>
      <c r="F272" s="437"/>
      <c r="G272" s="437"/>
      <c r="H272" s="437"/>
      <c r="I272" s="437"/>
      <c r="J272" s="437"/>
      <c r="K272" s="465">
        <f t="shared" si="65"/>
        <v>0</v>
      </c>
      <c r="L272" s="433"/>
      <c r="M272" s="433"/>
      <c r="N272" s="434"/>
      <c r="O272" s="383" t="str">
        <f t="shared" si="66"/>
        <v/>
      </c>
      <c r="P272" s="434"/>
      <c r="Q272" s="434"/>
      <c r="R272" s="434"/>
      <c r="S272" s="433"/>
      <c r="T272" s="434"/>
      <c r="U272" s="384" t="str">
        <f t="shared" si="68"/>
        <v/>
      </c>
      <c r="V272" s="384" t="str">
        <f t="shared" si="69"/>
        <v/>
      </c>
      <c r="W272" s="384" t="str">
        <f t="shared" si="70"/>
        <v/>
      </c>
      <c r="X272" s="384" t="str">
        <f t="shared" si="71"/>
        <v/>
      </c>
      <c r="Y272" s="384" t="str">
        <f t="shared" si="72"/>
        <v/>
      </c>
      <c r="Z272" s="384" t="str">
        <f t="shared" si="73"/>
        <v/>
      </c>
      <c r="AA272" s="384">
        <f t="shared" si="67"/>
        <v>0</v>
      </c>
      <c r="AB272" s="385" t="b">
        <f t="shared" si="74"/>
        <v>1</v>
      </c>
      <c r="AC272" s="384" t="str">
        <f>IF($N272="","",IF($C$7="Northern Ireland",INDEX('Fixed inputs'!$H$18:$H$58,MATCH($N272,'Fixed inputs'!$C$18:$C$58,0)),INDEX('Fixed inputs'!$I$18:$I$58,MATCH($N272,'Fixed inputs'!$C$18:$C$58,0))))</f>
        <v/>
      </c>
      <c r="AD272" s="384" t="str">
        <f>IF($C272="","",INDEX('Fixed inputs'!$C$8:$E$10,MATCH($C272,'Fixed inputs'!$B$8:$B$10,0),MATCH(IF($C$7="Northern Ireland","GBP","EUR"),'Fixed inputs'!$C$7:$E$7,0)))</f>
        <v/>
      </c>
      <c r="AE272" s="386"/>
      <c r="AF272" s="386"/>
      <c r="AG272" s="386"/>
      <c r="AH272" s="386"/>
      <c r="AI272" s="386"/>
      <c r="AJ272" s="387">
        <f t="shared" si="75"/>
        <v>0</v>
      </c>
      <c r="AK272" s="386"/>
      <c r="AL272" s="387">
        <f t="shared" si="76"/>
        <v>0</v>
      </c>
      <c r="AM272" s="386"/>
      <c r="AN272" s="387">
        <f t="shared" si="77"/>
        <v>0</v>
      </c>
      <c r="AO272" s="386"/>
      <c r="AP272" s="387">
        <f t="shared" si="78"/>
        <v>0</v>
      </c>
      <c r="AQ272" s="386"/>
      <c r="AR272" s="387">
        <f t="shared" si="79"/>
        <v>0</v>
      </c>
      <c r="AS272" s="386"/>
      <c r="AT272" s="387">
        <f t="shared" si="80"/>
        <v>0</v>
      </c>
    </row>
    <row r="273" spans="2:46" ht="15.75">
      <c r="B273" s="435"/>
      <c r="C273" s="435"/>
      <c r="D273" s="436"/>
      <c r="E273" s="437"/>
      <c r="F273" s="437"/>
      <c r="G273" s="437"/>
      <c r="H273" s="437"/>
      <c r="I273" s="437"/>
      <c r="J273" s="437"/>
      <c r="K273" s="465">
        <f t="shared" si="65"/>
        <v>0</v>
      </c>
      <c r="L273" s="433"/>
      <c r="M273" s="433"/>
      <c r="N273" s="434"/>
      <c r="O273" s="383" t="str">
        <f t="shared" si="66"/>
        <v/>
      </c>
      <c r="P273" s="434"/>
      <c r="Q273" s="434"/>
      <c r="R273" s="434"/>
      <c r="S273" s="433"/>
      <c r="T273" s="434"/>
      <c r="U273" s="384" t="str">
        <f t="shared" si="68"/>
        <v/>
      </c>
      <c r="V273" s="384" t="str">
        <f t="shared" si="69"/>
        <v/>
      </c>
      <c r="W273" s="384" t="str">
        <f t="shared" si="70"/>
        <v/>
      </c>
      <c r="X273" s="384" t="str">
        <f t="shared" si="71"/>
        <v/>
      </c>
      <c r="Y273" s="384" t="str">
        <f t="shared" si="72"/>
        <v/>
      </c>
      <c r="Z273" s="384" t="str">
        <f t="shared" si="73"/>
        <v/>
      </c>
      <c r="AA273" s="384">
        <f t="shared" si="67"/>
        <v>0</v>
      </c>
      <c r="AB273" s="385" t="b">
        <f t="shared" si="74"/>
        <v>1</v>
      </c>
      <c r="AC273" s="384" t="str">
        <f>IF($N273="","",IF($C$7="Northern Ireland",INDEX('Fixed inputs'!$H$18:$H$58,MATCH($N273,'Fixed inputs'!$C$18:$C$58,0)),INDEX('Fixed inputs'!$I$18:$I$58,MATCH($N273,'Fixed inputs'!$C$18:$C$58,0))))</f>
        <v/>
      </c>
      <c r="AD273" s="384" t="str">
        <f>IF($C273="","",INDEX('Fixed inputs'!$C$8:$E$10,MATCH($C273,'Fixed inputs'!$B$8:$B$10,0),MATCH(IF($C$7="Northern Ireland","GBP","EUR"),'Fixed inputs'!$C$7:$E$7,0)))</f>
        <v/>
      </c>
      <c r="AE273" s="386"/>
      <c r="AF273" s="386"/>
      <c r="AG273" s="386"/>
      <c r="AH273" s="386"/>
      <c r="AI273" s="386"/>
      <c r="AJ273" s="387">
        <f t="shared" si="75"/>
        <v>0</v>
      </c>
      <c r="AK273" s="386"/>
      <c r="AL273" s="387">
        <f t="shared" si="76"/>
        <v>0</v>
      </c>
      <c r="AM273" s="386"/>
      <c r="AN273" s="387">
        <f t="shared" si="77"/>
        <v>0</v>
      </c>
      <c r="AO273" s="386"/>
      <c r="AP273" s="387">
        <f t="shared" si="78"/>
        <v>0</v>
      </c>
      <c r="AQ273" s="386"/>
      <c r="AR273" s="387">
        <f t="shared" si="79"/>
        <v>0</v>
      </c>
      <c r="AS273" s="386"/>
      <c r="AT273" s="387">
        <f t="shared" si="80"/>
        <v>0</v>
      </c>
    </row>
    <row r="274" spans="2:46" ht="15.75">
      <c r="B274" s="435"/>
      <c r="C274" s="435"/>
      <c r="D274" s="436"/>
      <c r="E274" s="437"/>
      <c r="F274" s="437"/>
      <c r="G274" s="437"/>
      <c r="H274" s="437"/>
      <c r="I274" s="437"/>
      <c r="J274" s="437"/>
      <c r="K274" s="465">
        <f t="shared" si="65"/>
        <v>0</v>
      </c>
      <c r="L274" s="433"/>
      <c r="M274" s="433"/>
      <c r="N274" s="434"/>
      <c r="O274" s="383" t="str">
        <f t="shared" si="66"/>
        <v/>
      </c>
      <c r="P274" s="434"/>
      <c r="Q274" s="434"/>
      <c r="R274" s="434"/>
      <c r="S274" s="433"/>
      <c r="T274" s="434"/>
      <c r="U274" s="384" t="str">
        <f t="shared" si="68"/>
        <v/>
      </c>
      <c r="V274" s="384" t="str">
        <f t="shared" si="69"/>
        <v/>
      </c>
      <c r="W274" s="384" t="str">
        <f t="shared" si="70"/>
        <v/>
      </c>
      <c r="X274" s="384" t="str">
        <f t="shared" si="71"/>
        <v/>
      </c>
      <c r="Y274" s="384" t="str">
        <f t="shared" si="72"/>
        <v/>
      </c>
      <c r="Z274" s="384" t="str">
        <f t="shared" si="73"/>
        <v/>
      </c>
      <c r="AA274" s="384">
        <f t="shared" si="67"/>
        <v>0</v>
      </c>
      <c r="AB274" s="385" t="b">
        <f t="shared" si="74"/>
        <v>1</v>
      </c>
      <c r="AC274" s="384" t="str">
        <f>IF($N274="","",IF($C$7="Northern Ireland",INDEX('Fixed inputs'!$H$18:$H$58,MATCH($N274,'Fixed inputs'!$C$18:$C$58,0)),INDEX('Fixed inputs'!$I$18:$I$58,MATCH($N274,'Fixed inputs'!$C$18:$C$58,0))))</f>
        <v/>
      </c>
      <c r="AD274" s="384" t="str">
        <f>IF($C274="","",INDEX('Fixed inputs'!$C$8:$E$10,MATCH($C274,'Fixed inputs'!$B$8:$B$10,0),MATCH(IF($C$7="Northern Ireland","GBP","EUR"),'Fixed inputs'!$C$7:$E$7,0)))</f>
        <v/>
      </c>
      <c r="AE274" s="386"/>
      <c r="AF274" s="386"/>
      <c r="AG274" s="386"/>
      <c r="AH274" s="386"/>
      <c r="AI274" s="386"/>
      <c r="AJ274" s="387">
        <f t="shared" si="75"/>
        <v>0</v>
      </c>
      <c r="AK274" s="386"/>
      <c r="AL274" s="387">
        <f t="shared" si="76"/>
        <v>0</v>
      </c>
      <c r="AM274" s="386"/>
      <c r="AN274" s="387">
        <f t="shared" si="77"/>
        <v>0</v>
      </c>
      <c r="AO274" s="386"/>
      <c r="AP274" s="387">
        <f t="shared" si="78"/>
        <v>0</v>
      </c>
      <c r="AQ274" s="386"/>
      <c r="AR274" s="387">
        <f t="shared" si="79"/>
        <v>0</v>
      </c>
      <c r="AS274" s="386"/>
      <c r="AT274" s="387">
        <f t="shared" si="80"/>
        <v>0</v>
      </c>
    </row>
    <row r="275" spans="2:46" ht="15.75">
      <c r="B275" s="435"/>
      <c r="C275" s="435"/>
      <c r="D275" s="436"/>
      <c r="E275" s="437"/>
      <c r="F275" s="437"/>
      <c r="G275" s="437"/>
      <c r="H275" s="437"/>
      <c r="I275" s="437"/>
      <c r="J275" s="437"/>
      <c r="K275" s="465">
        <f t="shared" si="65"/>
        <v>0</v>
      </c>
      <c r="L275" s="433"/>
      <c r="M275" s="433"/>
      <c r="N275" s="434"/>
      <c r="O275" s="383" t="str">
        <f t="shared" si="66"/>
        <v/>
      </c>
      <c r="P275" s="434"/>
      <c r="Q275" s="434"/>
      <c r="R275" s="434"/>
      <c r="S275" s="433"/>
      <c r="T275" s="434"/>
      <c r="U275" s="384" t="str">
        <f t="shared" si="68"/>
        <v/>
      </c>
      <c r="V275" s="384" t="str">
        <f t="shared" si="69"/>
        <v/>
      </c>
      <c r="W275" s="384" t="str">
        <f t="shared" si="70"/>
        <v/>
      </c>
      <c r="X275" s="384" t="str">
        <f t="shared" si="71"/>
        <v/>
      </c>
      <c r="Y275" s="384" t="str">
        <f t="shared" si="72"/>
        <v/>
      </c>
      <c r="Z275" s="384" t="str">
        <f t="shared" si="73"/>
        <v/>
      </c>
      <c r="AA275" s="384">
        <f t="shared" si="67"/>
        <v>0</v>
      </c>
      <c r="AB275" s="385" t="b">
        <f t="shared" si="74"/>
        <v>1</v>
      </c>
      <c r="AC275" s="384" t="str">
        <f>IF($N275="","",IF($C$7="Northern Ireland",INDEX('Fixed inputs'!$H$18:$H$58,MATCH($N275,'Fixed inputs'!$C$18:$C$58,0)),INDEX('Fixed inputs'!$I$18:$I$58,MATCH($N275,'Fixed inputs'!$C$18:$C$58,0))))</f>
        <v/>
      </c>
      <c r="AD275" s="384" t="str">
        <f>IF($C275="","",INDEX('Fixed inputs'!$C$8:$E$10,MATCH($C275,'Fixed inputs'!$B$8:$B$10,0),MATCH(IF($C$7="Northern Ireland","GBP","EUR"),'Fixed inputs'!$C$7:$E$7,0)))</f>
        <v/>
      </c>
      <c r="AE275" s="386"/>
      <c r="AF275" s="386"/>
      <c r="AG275" s="386"/>
      <c r="AH275" s="386"/>
      <c r="AI275" s="386"/>
      <c r="AJ275" s="387">
        <f t="shared" si="75"/>
        <v>0</v>
      </c>
      <c r="AK275" s="386"/>
      <c r="AL275" s="387">
        <f t="shared" si="76"/>
        <v>0</v>
      </c>
      <c r="AM275" s="386"/>
      <c r="AN275" s="387">
        <f t="shared" si="77"/>
        <v>0</v>
      </c>
      <c r="AO275" s="386"/>
      <c r="AP275" s="387">
        <f t="shared" si="78"/>
        <v>0</v>
      </c>
      <c r="AQ275" s="386"/>
      <c r="AR275" s="387">
        <f t="shared" si="79"/>
        <v>0</v>
      </c>
      <c r="AS275" s="386"/>
      <c r="AT275" s="387">
        <f t="shared" si="80"/>
        <v>0</v>
      </c>
    </row>
    <row r="276" spans="2:46" ht="15.75">
      <c r="B276" s="435"/>
      <c r="C276" s="435"/>
      <c r="D276" s="436"/>
      <c r="E276" s="437"/>
      <c r="F276" s="437"/>
      <c r="G276" s="437"/>
      <c r="H276" s="437"/>
      <c r="I276" s="437"/>
      <c r="J276" s="437"/>
      <c r="K276" s="465">
        <f t="shared" si="65"/>
        <v>0</v>
      </c>
      <c r="L276" s="433"/>
      <c r="M276" s="433"/>
      <c r="N276" s="434"/>
      <c r="O276" s="383" t="str">
        <f t="shared" si="66"/>
        <v/>
      </c>
      <c r="P276" s="434"/>
      <c r="Q276" s="434"/>
      <c r="R276" s="434"/>
      <c r="S276" s="433"/>
      <c r="T276" s="434"/>
      <c r="U276" s="384" t="str">
        <f t="shared" si="68"/>
        <v/>
      </c>
      <c r="V276" s="384" t="str">
        <f t="shared" si="69"/>
        <v/>
      </c>
      <c r="W276" s="384" t="str">
        <f t="shared" si="70"/>
        <v/>
      </c>
      <c r="X276" s="384" t="str">
        <f t="shared" si="71"/>
        <v/>
      </c>
      <c r="Y276" s="384" t="str">
        <f t="shared" si="72"/>
        <v/>
      </c>
      <c r="Z276" s="384" t="str">
        <f t="shared" si="73"/>
        <v/>
      </c>
      <c r="AA276" s="384">
        <f t="shared" si="67"/>
        <v>0</v>
      </c>
      <c r="AB276" s="385" t="b">
        <f t="shared" si="74"/>
        <v>1</v>
      </c>
      <c r="AC276" s="384" t="str">
        <f>IF($N276="","",IF($C$7="Northern Ireland",INDEX('Fixed inputs'!$H$18:$H$58,MATCH($N276,'Fixed inputs'!$C$18:$C$58,0)),INDEX('Fixed inputs'!$I$18:$I$58,MATCH($N276,'Fixed inputs'!$C$18:$C$58,0))))</f>
        <v/>
      </c>
      <c r="AD276" s="384" t="str">
        <f>IF($C276="","",INDEX('Fixed inputs'!$C$8:$E$10,MATCH($C276,'Fixed inputs'!$B$8:$B$10,0),MATCH(IF($C$7="Northern Ireland","GBP","EUR"),'Fixed inputs'!$C$7:$E$7,0)))</f>
        <v/>
      </c>
      <c r="AE276" s="386"/>
      <c r="AF276" s="386"/>
      <c r="AG276" s="386"/>
      <c r="AH276" s="386"/>
      <c r="AI276" s="386"/>
      <c r="AJ276" s="387">
        <f t="shared" si="75"/>
        <v>0</v>
      </c>
      <c r="AK276" s="386"/>
      <c r="AL276" s="387">
        <f t="shared" si="76"/>
        <v>0</v>
      </c>
      <c r="AM276" s="386"/>
      <c r="AN276" s="387">
        <f t="shared" si="77"/>
        <v>0</v>
      </c>
      <c r="AO276" s="386"/>
      <c r="AP276" s="387">
        <f t="shared" si="78"/>
        <v>0</v>
      </c>
      <c r="AQ276" s="386"/>
      <c r="AR276" s="387">
        <f t="shared" si="79"/>
        <v>0</v>
      </c>
      <c r="AS276" s="386"/>
      <c r="AT276" s="387">
        <f t="shared" si="80"/>
        <v>0</v>
      </c>
    </row>
    <row r="277" spans="2:46" ht="15.75">
      <c r="B277" s="435"/>
      <c r="C277" s="435"/>
      <c r="D277" s="436"/>
      <c r="E277" s="437"/>
      <c r="F277" s="437"/>
      <c r="G277" s="437"/>
      <c r="H277" s="437"/>
      <c r="I277" s="437"/>
      <c r="J277" s="437"/>
      <c r="K277" s="465">
        <f t="shared" si="65"/>
        <v>0</v>
      </c>
      <c r="L277" s="433"/>
      <c r="M277" s="433"/>
      <c r="N277" s="434"/>
      <c r="O277" s="383" t="str">
        <f t="shared" si="66"/>
        <v/>
      </c>
      <c r="P277" s="434"/>
      <c r="Q277" s="434"/>
      <c r="R277" s="434"/>
      <c r="S277" s="433"/>
      <c r="T277" s="434"/>
      <c r="U277" s="384" t="str">
        <f t="shared" si="68"/>
        <v/>
      </c>
      <c r="V277" s="384" t="str">
        <f t="shared" si="69"/>
        <v/>
      </c>
      <c r="W277" s="384" t="str">
        <f t="shared" si="70"/>
        <v/>
      </c>
      <c r="X277" s="384" t="str">
        <f t="shared" si="71"/>
        <v/>
      </c>
      <c r="Y277" s="384" t="str">
        <f t="shared" si="72"/>
        <v/>
      </c>
      <c r="Z277" s="384" t="str">
        <f t="shared" si="73"/>
        <v/>
      </c>
      <c r="AA277" s="384">
        <f t="shared" si="67"/>
        <v>0</v>
      </c>
      <c r="AB277" s="385" t="b">
        <f t="shared" si="74"/>
        <v>1</v>
      </c>
      <c r="AC277" s="384" t="str">
        <f>IF($N277="","",IF($C$7="Northern Ireland",INDEX('Fixed inputs'!$H$18:$H$58,MATCH($N277,'Fixed inputs'!$C$18:$C$58,0)),INDEX('Fixed inputs'!$I$18:$I$58,MATCH($N277,'Fixed inputs'!$C$18:$C$58,0))))</f>
        <v/>
      </c>
      <c r="AD277" s="384" t="str">
        <f>IF($C277="","",INDEX('Fixed inputs'!$C$8:$E$10,MATCH($C277,'Fixed inputs'!$B$8:$B$10,0),MATCH(IF($C$7="Northern Ireland","GBP","EUR"),'Fixed inputs'!$C$7:$E$7,0)))</f>
        <v/>
      </c>
      <c r="AE277" s="386"/>
      <c r="AF277" s="386"/>
      <c r="AG277" s="386"/>
      <c r="AH277" s="386"/>
      <c r="AI277" s="386"/>
      <c r="AJ277" s="387">
        <f t="shared" si="75"/>
        <v>0</v>
      </c>
      <c r="AK277" s="386"/>
      <c r="AL277" s="387">
        <f t="shared" si="76"/>
        <v>0</v>
      </c>
      <c r="AM277" s="386"/>
      <c r="AN277" s="387">
        <f t="shared" si="77"/>
        <v>0</v>
      </c>
      <c r="AO277" s="386"/>
      <c r="AP277" s="387">
        <f t="shared" si="78"/>
        <v>0</v>
      </c>
      <c r="AQ277" s="386"/>
      <c r="AR277" s="387">
        <f t="shared" si="79"/>
        <v>0</v>
      </c>
      <c r="AS277" s="386"/>
      <c r="AT277" s="387">
        <f t="shared" si="80"/>
        <v>0</v>
      </c>
    </row>
    <row r="278" spans="2:46" ht="15.75">
      <c r="B278" s="435"/>
      <c r="C278" s="435"/>
      <c r="D278" s="436"/>
      <c r="E278" s="437"/>
      <c r="F278" s="437"/>
      <c r="G278" s="437"/>
      <c r="H278" s="437"/>
      <c r="I278" s="437"/>
      <c r="J278" s="437"/>
      <c r="K278" s="465">
        <f t="shared" si="65"/>
        <v>0</v>
      </c>
      <c r="L278" s="433"/>
      <c r="M278" s="433"/>
      <c r="N278" s="434"/>
      <c r="O278" s="383" t="str">
        <f t="shared" si="66"/>
        <v/>
      </c>
      <c r="P278" s="434"/>
      <c r="Q278" s="434"/>
      <c r="R278" s="434"/>
      <c r="S278" s="433"/>
      <c r="T278" s="434"/>
      <c r="U278" s="384" t="str">
        <f t="shared" si="68"/>
        <v/>
      </c>
      <c r="V278" s="384" t="str">
        <f t="shared" si="69"/>
        <v/>
      </c>
      <c r="W278" s="384" t="str">
        <f t="shared" si="70"/>
        <v/>
      </c>
      <c r="X278" s="384" t="str">
        <f t="shared" si="71"/>
        <v/>
      </c>
      <c r="Y278" s="384" t="str">
        <f t="shared" si="72"/>
        <v/>
      </c>
      <c r="Z278" s="384" t="str">
        <f t="shared" si="73"/>
        <v/>
      </c>
      <c r="AA278" s="384">
        <f t="shared" si="67"/>
        <v>0</v>
      </c>
      <c r="AB278" s="385" t="b">
        <f t="shared" si="74"/>
        <v>1</v>
      </c>
      <c r="AC278" s="384" t="str">
        <f>IF($N278="","",IF($C$7="Northern Ireland",INDEX('Fixed inputs'!$H$18:$H$58,MATCH($N278,'Fixed inputs'!$C$18:$C$58,0)),INDEX('Fixed inputs'!$I$18:$I$58,MATCH($N278,'Fixed inputs'!$C$18:$C$58,0))))</f>
        <v/>
      </c>
      <c r="AD278" s="384" t="str">
        <f>IF($C278="","",INDEX('Fixed inputs'!$C$8:$E$10,MATCH($C278,'Fixed inputs'!$B$8:$B$10,0),MATCH(IF($C$7="Northern Ireland","GBP","EUR"),'Fixed inputs'!$C$7:$E$7,0)))</f>
        <v/>
      </c>
      <c r="AE278" s="386"/>
      <c r="AF278" s="386"/>
      <c r="AG278" s="386"/>
      <c r="AH278" s="386"/>
      <c r="AI278" s="386"/>
      <c r="AJ278" s="387">
        <f t="shared" si="75"/>
        <v>0</v>
      </c>
      <c r="AK278" s="386"/>
      <c r="AL278" s="387">
        <f t="shared" si="76"/>
        <v>0</v>
      </c>
      <c r="AM278" s="386"/>
      <c r="AN278" s="387">
        <f t="shared" si="77"/>
        <v>0</v>
      </c>
      <c r="AO278" s="386"/>
      <c r="AP278" s="387">
        <f t="shared" si="78"/>
        <v>0</v>
      </c>
      <c r="AQ278" s="386"/>
      <c r="AR278" s="387">
        <f t="shared" si="79"/>
        <v>0</v>
      </c>
      <c r="AS278" s="386"/>
      <c r="AT278" s="387">
        <f t="shared" si="80"/>
        <v>0</v>
      </c>
    </row>
    <row r="279" spans="2:46" ht="15.75">
      <c r="B279" s="435"/>
      <c r="C279" s="435"/>
      <c r="D279" s="436"/>
      <c r="E279" s="437"/>
      <c r="F279" s="437"/>
      <c r="G279" s="437"/>
      <c r="H279" s="437"/>
      <c r="I279" s="437"/>
      <c r="J279" s="437"/>
      <c r="K279" s="465">
        <f t="shared" si="65"/>
        <v>0</v>
      </c>
      <c r="L279" s="433"/>
      <c r="M279" s="433"/>
      <c r="N279" s="434"/>
      <c r="O279" s="383" t="str">
        <f t="shared" si="66"/>
        <v/>
      </c>
      <c r="P279" s="434"/>
      <c r="Q279" s="434"/>
      <c r="R279" s="434"/>
      <c r="S279" s="433"/>
      <c r="T279" s="434"/>
      <c r="U279" s="384" t="str">
        <f t="shared" si="68"/>
        <v/>
      </c>
      <c r="V279" s="384" t="str">
        <f t="shared" si="69"/>
        <v/>
      </c>
      <c r="W279" s="384" t="str">
        <f t="shared" si="70"/>
        <v/>
      </c>
      <c r="X279" s="384" t="str">
        <f t="shared" si="71"/>
        <v/>
      </c>
      <c r="Y279" s="384" t="str">
        <f t="shared" si="72"/>
        <v/>
      </c>
      <c r="Z279" s="384" t="str">
        <f t="shared" si="73"/>
        <v/>
      </c>
      <c r="AA279" s="384">
        <f t="shared" si="67"/>
        <v>0</v>
      </c>
      <c r="AB279" s="385" t="b">
        <f t="shared" si="74"/>
        <v>1</v>
      </c>
      <c r="AC279" s="384" t="str">
        <f>IF($N279="","",IF($C$7="Northern Ireland",INDEX('Fixed inputs'!$H$18:$H$58,MATCH($N279,'Fixed inputs'!$C$18:$C$58,0)),INDEX('Fixed inputs'!$I$18:$I$58,MATCH($N279,'Fixed inputs'!$C$18:$C$58,0))))</f>
        <v/>
      </c>
      <c r="AD279" s="384" t="str">
        <f>IF($C279="","",INDEX('Fixed inputs'!$C$8:$E$10,MATCH($C279,'Fixed inputs'!$B$8:$B$10,0),MATCH(IF($C$7="Northern Ireland","GBP","EUR"),'Fixed inputs'!$C$7:$E$7,0)))</f>
        <v/>
      </c>
      <c r="AE279" s="386"/>
      <c r="AF279" s="386"/>
      <c r="AG279" s="386"/>
      <c r="AH279" s="386"/>
      <c r="AI279" s="386"/>
      <c r="AJ279" s="387">
        <f t="shared" si="75"/>
        <v>0</v>
      </c>
      <c r="AK279" s="386"/>
      <c r="AL279" s="387">
        <f t="shared" si="76"/>
        <v>0</v>
      </c>
      <c r="AM279" s="386"/>
      <c r="AN279" s="387">
        <f t="shared" si="77"/>
        <v>0</v>
      </c>
      <c r="AO279" s="386"/>
      <c r="AP279" s="387">
        <f t="shared" si="78"/>
        <v>0</v>
      </c>
      <c r="AQ279" s="386"/>
      <c r="AR279" s="387">
        <f t="shared" si="79"/>
        <v>0</v>
      </c>
      <c r="AS279" s="386"/>
      <c r="AT279" s="387">
        <f t="shared" si="80"/>
        <v>0</v>
      </c>
    </row>
    <row r="280" spans="2:46" ht="15.75">
      <c r="B280" s="435"/>
      <c r="C280" s="435"/>
      <c r="D280" s="436"/>
      <c r="E280" s="437"/>
      <c r="F280" s="437"/>
      <c r="G280" s="437"/>
      <c r="H280" s="437"/>
      <c r="I280" s="437"/>
      <c r="J280" s="437"/>
      <c r="K280" s="465">
        <f t="shared" si="65"/>
        <v>0</v>
      </c>
      <c r="L280" s="433"/>
      <c r="M280" s="433"/>
      <c r="N280" s="434"/>
      <c r="O280" s="383" t="str">
        <f t="shared" si="66"/>
        <v/>
      </c>
      <c r="P280" s="434"/>
      <c r="Q280" s="434"/>
      <c r="R280" s="434"/>
      <c r="S280" s="433"/>
      <c r="T280" s="434"/>
      <c r="U280" s="384" t="str">
        <f t="shared" si="68"/>
        <v/>
      </c>
      <c r="V280" s="384" t="str">
        <f t="shared" si="69"/>
        <v/>
      </c>
      <c r="W280" s="384" t="str">
        <f t="shared" si="70"/>
        <v/>
      </c>
      <c r="X280" s="384" t="str">
        <f t="shared" si="71"/>
        <v/>
      </c>
      <c r="Y280" s="384" t="str">
        <f t="shared" si="72"/>
        <v/>
      </c>
      <c r="Z280" s="384" t="str">
        <f t="shared" si="73"/>
        <v/>
      </c>
      <c r="AA280" s="384">
        <f t="shared" si="67"/>
        <v>0</v>
      </c>
      <c r="AB280" s="385" t="b">
        <f t="shared" si="74"/>
        <v>1</v>
      </c>
      <c r="AC280" s="384" t="str">
        <f>IF($N280="","",IF($C$7="Northern Ireland",INDEX('Fixed inputs'!$H$18:$H$58,MATCH($N280,'Fixed inputs'!$C$18:$C$58,0)),INDEX('Fixed inputs'!$I$18:$I$58,MATCH($N280,'Fixed inputs'!$C$18:$C$58,0))))</f>
        <v/>
      </c>
      <c r="AD280" s="384" t="str">
        <f>IF($C280="","",INDEX('Fixed inputs'!$C$8:$E$10,MATCH($C280,'Fixed inputs'!$B$8:$B$10,0),MATCH(IF($C$7="Northern Ireland","GBP","EUR"),'Fixed inputs'!$C$7:$E$7,0)))</f>
        <v/>
      </c>
      <c r="AE280" s="386"/>
      <c r="AF280" s="386"/>
      <c r="AG280" s="386"/>
      <c r="AH280" s="386"/>
      <c r="AI280" s="386"/>
      <c r="AJ280" s="387">
        <f t="shared" si="75"/>
        <v>0</v>
      </c>
      <c r="AK280" s="386"/>
      <c r="AL280" s="387">
        <f t="shared" si="76"/>
        <v>0</v>
      </c>
      <c r="AM280" s="386"/>
      <c r="AN280" s="387">
        <f t="shared" si="77"/>
        <v>0</v>
      </c>
      <c r="AO280" s="386"/>
      <c r="AP280" s="387">
        <f t="shared" si="78"/>
        <v>0</v>
      </c>
      <c r="AQ280" s="386"/>
      <c r="AR280" s="387">
        <f t="shared" si="79"/>
        <v>0</v>
      </c>
      <c r="AS280" s="386"/>
      <c r="AT280" s="387">
        <f t="shared" si="80"/>
        <v>0</v>
      </c>
    </row>
    <row r="281" spans="2:46" ht="15.75">
      <c r="B281" s="435"/>
      <c r="C281" s="435"/>
      <c r="D281" s="436"/>
      <c r="E281" s="437"/>
      <c r="F281" s="437"/>
      <c r="G281" s="437"/>
      <c r="H281" s="437"/>
      <c r="I281" s="437"/>
      <c r="J281" s="437"/>
      <c r="K281" s="465">
        <f t="shared" si="65"/>
        <v>0</v>
      </c>
      <c r="L281" s="433"/>
      <c r="M281" s="433"/>
      <c r="N281" s="434"/>
      <c r="O281" s="383" t="str">
        <f t="shared" si="66"/>
        <v/>
      </c>
      <c r="P281" s="434"/>
      <c r="Q281" s="434"/>
      <c r="R281" s="434"/>
      <c r="S281" s="433"/>
      <c r="T281" s="434"/>
      <c r="U281" s="384" t="str">
        <f t="shared" si="68"/>
        <v/>
      </c>
      <c r="V281" s="384" t="str">
        <f t="shared" si="69"/>
        <v/>
      </c>
      <c r="W281" s="384" t="str">
        <f t="shared" si="70"/>
        <v/>
      </c>
      <c r="X281" s="384" t="str">
        <f t="shared" si="71"/>
        <v/>
      </c>
      <c r="Y281" s="384" t="str">
        <f t="shared" si="72"/>
        <v/>
      </c>
      <c r="Z281" s="384" t="str">
        <f t="shared" si="73"/>
        <v/>
      </c>
      <c r="AA281" s="384">
        <f t="shared" si="67"/>
        <v>0</v>
      </c>
      <c r="AB281" s="385" t="b">
        <f t="shared" si="74"/>
        <v>1</v>
      </c>
      <c r="AC281" s="384" t="str">
        <f>IF($N281="","",IF($C$7="Northern Ireland",INDEX('Fixed inputs'!$H$18:$H$58,MATCH($N281,'Fixed inputs'!$C$18:$C$58,0)),INDEX('Fixed inputs'!$I$18:$I$58,MATCH($N281,'Fixed inputs'!$C$18:$C$58,0))))</f>
        <v/>
      </c>
      <c r="AD281" s="384" t="str">
        <f>IF($C281="","",INDEX('Fixed inputs'!$C$8:$E$10,MATCH($C281,'Fixed inputs'!$B$8:$B$10,0),MATCH(IF($C$7="Northern Ireland","GBP","EUR"),'Fixed inputs'!$C$7:$E$7,0)))</f>
        <v/>
      </c>
      <c r="AE281" s="386"/>
      <c r="AF281" s="386"/>
      <c r="AG281" s="386"/>
      <c r="AH281" s="386"/>
      <c r="AI281" s="386"/>
      <c r="AJ281" s="387">
        <f t="shared" si="75"/>
        <v>0</v>
      </c>
      <c r="AK281" s="386"/>
      <c r="AL281" s="387">
        <f t="shared" si="76"/>
        <v>0</v>
      </c>
      <c r="AM281" s="386"/>
      <c r="AN281" s="387">
        <f t="shared" si="77"/>
        <v>0</v>
      </c>
      <c r="AO281" s="386"/>
      <c r="AP281" s="387">
        <f t="shared" si="78"/>
        <v>0</v>
      </c>
      <c r="AQ281" s="386"/>
      <c r="AR281" s="387">
        <f t="shared" si="79"/>
        <v>0</v>
      </c>
      <c r="AS281" s="386"/>
      <c r="AT281" s="387">
        <f t="shared" si="80"/>
        <v>0</v>
      </c>
    </row>
    <row r="282" spans="2:46" ht="15.75">
      <c r="B282" s="435"/>
      <c r="C282" s="435"/>
      <c r="D282" s="436"/>
      <c r="E282" s="437"/>
      <c r="F282" s="437"/>
      <c r="G282" s="437"/>
      <c r="H282" s="437"/>
      <c r="I282" s="437"/>
      <c r="J282" s="437"/>
      <c r="K282" s="465">
        <f t="shared" si="65"/>
        <v>0</v>
      </c>
      <c r="L282" s="433"/>
      <c r="M282" s="433"/>
      <c r="N282" s="434"/>
      <c r="O282" s="383" t="str">
        <f t="shared" si="66"/>
        <v/>
      </c>
      <c r="P282" s="434"/>
      <c r="Q282" s="434"/>
      <c r="R282" s="434"/>
      <c r="S282" s="433"/>
      <c r="T282" s="434"/>
      <c r="U282" s="384" t="str">
        <f t="shared" si="68"/>
        <v/>
      </c>
      <c r="V282" s="384" t="str">
        <f t="shared" si="69"/>
        <v/>
      </c>
      <c r="W282" s="384" t="str">
        <f t="shared" si="70"/>
        <v/>
      </c>
      <c r="X282" s="384" t="str">
        <f t="shared" si="71"/>
        <v/>
      </c>
      <c r="Y282" s="384" t="str">
        <f t="shared" si="72"/>
        <v/>
      </c>
      <c r="Z282" s="384" t="str">
        <f t="shared" si="73"/>
        <v/>
      </c>
      <c r="AA282" s="384">
        <f t="shared" si="67"/>
        <v>0</v>
      </c>
      <c r="AB282" s="385" t="b">
        <f t="shared" si="74"/>
        <v>1</v>
      </c>
      <c r="AC282" s="384" t="str">
        <f>IF($N282="","",IF($C$7="Northern Ireland",INDEX('Fixed inputs'!$H$18:$H$58,MATCH($N282,'Fixed inputs'!$C$18:$C$58,0)),INDEX('Fixed inputs'!$I$18:$I$58,MATCH($N282,'Fixed inputs'!$C$18:$C$58,0))))</f>
        <v/>
      </c>
      <c r="AD282" s="384" t="str">
        <f>IF($C282="","",INDEX('Fixed inputs'!$C$8:$E$10,MATCH($C282,'Fixed inputs'!$B$8:$B$10,0),MATCH(IF($C$7="Northern Ireland","GBP","EUR"),'Fixed inputs'!$C$7:$E$7,0)))</f>
        <v/>
      </c>
      <c r="AE282" s="386"/>
      <c r="AF282" s="386"/>
      <c r="AG282" s="386"/>
      <c r="AH282" s="386"/>
      <c r="AI282" s="386"/>
      <c r="AJ282" s="387">
        <f t="shared" si="75"/>
        <v>0</v>
      </c>
      <c r="AK282" s="386"/>
      <c r="AL282" s="387">
        <f t="shared" si="76"/>
        <v>0</v>
      </c>
      <c r="AM282" s="386"/>
      <c r="AN282" s="387">
        <f t="shared" si="77"/>
        <v>0</v>
      </c>
      <c r="AO282" s="386"/>
      <c r="AP282" s="387">
        <f t="shared" si="78"/>
        <v>0</v>
      </c>
      <c r="AQ282" s="386"/>
      <c r="AR282" s="387">
        <f t="shared" si="79"/>
        <v>0</v>
      </c>
      <c r="AS282" s="386"/>
      <c r="AT282" s="387">
        <f t="shared" si="80"/>
        <v>0</v>
      </c>
    </row>
    <row r="283" spans="2:46" ht="15.75">
      <c r="B283" s="435"/>
      <c r="C283" s="435"/>
      <c r="D283" s="436"/>
      <c r="E283" s="437"/>
      <c r="F283" s="437"/>
      <c r="G283" s="437"/>
      <c r="H283" s="437"/>
      <c r="I283" s="437"/>
      <c r="J283" s="437"/>
      <c r="K283" s="465">
        <f t="shared" si="65"/>
        <v>0</v>
      </c>
      <c r="L283" s="433"/>
      <c r="M283" s="433"/>
      <c r="N283" s="434"/>
      <c r="O283" s="383" t="str">
        <f t="shared" si="66"/>
        <v/>
      </c>
      <c r="P283" s="434"/>
      <c r="Q283" s="434"/>
      <c r="R283" s="434"/>
      <c r="S283" s="433"/>
      <c r="T283" s="434"/>
      <c r="U283" s="384" t="str">
        <f t="shared" si="68"/>
        <v/>
      </c>
      <c r="V283" s="384" t="str">
        <f t="shared" si="69"/>
        <v/>
      </c>
      <c r="W283" s="384" t="str">
        <f t="shared" si="70"/>
        <v/>
      </c>
      <c r="X283" s="384" t="str">
        <f t="shared" si="71"/>
        <v/>
      </c>
      <c r="Y283" s="384" t="str">
        <f t="shared" si="72"/>
        <v/>
      </c>
      <c r="Z283" s="384" t="str">
        <f t="shared" si="73"/>
        <v/>
      </c>
      <c r="AA283" s="384">
        <f t="shared" si="67"/>
        <v>0</v>
      </c>
      <c r="AB283" s="385" t="b">
        <f t="shared" si="74"/>
        <v>1</v>
      </c>
      <c r="AC283" s="384" t="str">
        <f>IF($N283="","",IF($C$7="Northern Ireland",INDEX('Fixed inputs'!$H$18:$H$58,MATCH($N283,'Fixed inputs'!$C$18:$C$58,0)),INDEX('Fixed inputs'!$I$18:$I$58,MATCH($N283,'Fixed inputs'!$C$18:$C$58,0))))</f>
        <v/>
      </c>
      <c r="AD283" s="384" t="str">
        <f>IF($C283="","",INDEX('Fixed inputs'!$C$8:$E$10,MATCH($C283,'Fixed inputs'!$B$8:$B$10,0),MATCH(IF($C$7="Northern Ireland","GBP","EUR"),'Fixed inputs'!$C$7:$E$7,0)))</f>
        <v/>
      </c>
      <c r="AE283" s="386"/>
      <c r="AF283" s="386"/>
      <c r="AG283" s="386"/>
      <c r="AH283" s="386"/>
      <c r="AI283" s="386"/>
      <c r="AJ283" s="387">
        <f t="shared" si="75"/>
        <v>0</v>
      </c>
      <c r="AK283" s="386"/>
      <c r="AL283" s="387">
        <f t="shared" si="76"/>
        <v>0</v>
      </c>
      <c r="AM283" s="386"/>
      <c r="AN283" s="387">
        <f t="shared" si="77"/>
        <v>0</v>
      </c>
      <c r="AO283" s="386"/>
      <c r="AP283" s="387">
        <f t="shared" si="78"/>
        <v>0</v>
      </c>
      <c r="AQ283" s="386"/>
      <c r="AR283" s="387">
        <f t="shared" si="79"/>
        <v>0</v>
      </c>
      <c r="AS283" s="386"/>
      <c r="AT283" s="387">
        <f t="shared" si="80"/>
        <v>0</v>
      </c>
    </row>
    <row r="284" spans="2:46" ht="15.75">
      <c r="B284" s="435"/>
      <c r="C284" s="435"/>
      <c r="D284" s="436"/>
      <c r="E284" s="437"/>
      <c r="F284" s="437"/>
      <c r="G284" s="437"/>
      <c r="H284" s="437"/>
      <c r="I284" s="437"/>
      <c r="J284" s="437"/>
      <c r="K284" s="465">
        <f t="shared" si="65"/>
        <v>0</v>
      </c>
      <c r="L284" s="433"/>
      <c r="M284" s="433"/>
      <c r="N284" s="434"/>
      <c r="O284" s="383" t="str">
        <f t="shared" si="66"/>
        <v/>
      </c>
      <c r="P284" s="434"/>
      <c r="Q284" s="434"/>
      <c r="R284" s="434"/>
      <c r="S284" s="433"/>
      <c r="T284" s="434"/>
      <c r="U284" s="384" t="str">
        <f t="shared" si="68"/>
        <v/>
      </c>
      <c r="V284" s="384" t="str">
        <f t="shared" si="69"/>
        <v/>
      </c>
      <c r="W284" s="384" t="str">
        <f t="shared" si="70"/>
        <v/>
      </c>
      <c r="X284" s="384" t="str">
        <f t="shared" si="71"/>
        <v/>
      </c>
      <c r="Y284" s="384" t="str">
        <f t="shared" si="72"/>
        <v/>
      </c>
      <c r="Z284" s="384" t="str">
        <f t="shared" si="73"/>
        <v/>
      </c>
      <c r="AA284" s="384">
        <f t="shared" si="67"/>
        <v>0</v>
      </c>
      <c r="AB284" s="385" t="b">
        <f t="shared" si="74"/>
        <v>1</v>
      </c>
      <c r="AC284" s="384" t="str">
        <f>IF($N284="","",IF($C$7="Northern Ireland",INDEX('Fixed inputs'!$H$18:$H$58,MATCH($N284,'Fixed inputs'!$C$18:$C$58,0)),INDEX('Fixed inputs'!$I$18:$I$58,MATCH($N284,'Fixed inputs'!$C$18:$C$58,0))))</f>
        <v/>
      </c>
      <c r="AD284" s="384" t="str">
        <f>IF($C284="","",INDEX('Fixed inputs'!$C$8:$E$10,MATCH($C284,'Fixed inputs'!$B$8:$B$10,0),MATCH(IF($C$7="Northern Ireland","GBP","EUR"),'Fixed inputs'!$C$7:$E$7,0)))</f>
        <v/>
      </c>
      <c r="AE284" s="386"/>
      <c r="AF284" s="386"/>
      <c r="AG284" s="386"/>
      <c r="AH284" s="386"/>
      <c r="AI284" s="386"/>
      <c r="AJ284" s="387">
        <f t="shared" si="75"/>
        <v>0</v>
      </c>
      <c r="AK284" s="386"/>
      <c r="AL284" s="387">
        <f t="shared" si="76"/>
        <v>0</v>
      </c>
      <c r="AM284" s="386"/>
      <c r="AN284" s="387">
        <f t="shared" si="77"/>
        <v>0</v>
      </c>
      <c r="AO284" s="386"/>
      <c r="AP284" s="387">
        <f t="shared" si="78"/>
        <v>0</v>
      </c>
      <c r="AQ284" s="386"/>
      <c r="AR284" s="387">
        <f t="shared" si="79"/>
        <v>0</v>
      </c>
      <c r="AS284" s="386"/>
      <c r="AT284" s="387">
        <f t="shared" si="80"/>
        <v>0</v>
      </c>
    </row>
    <row r="285" spans="2:46" ht="15.75">
      <c r="B285" s="435"/>
      <c r="C285" s="435"/>
      <c r="D285" s="436"/>
      <c r="E285" s="437"/>
      <c r="F285" s="437"/>
      <c r="G285" s="437"/>
      <c r="H285" s="437"/>
      <c r="I285" s="437"/>
      <c r="J285" s="437"/>
      <c r="K285" s="465">
        <f t="shared" si="65"/>
        <v>0</v>
      </c>
      <c r="L285" s="433"/>
      <c r="M285" s="433"/>
      <c r="N285" s="434"/>
      <c r="O285" s="383" t="str">
        <f t="shared" si="66"/>
        <v/>
      </c>
      <c r="P285" s="434"/>
      <c r="Q285" s="434"/>
      <c r="R285" s="434"/>
      <c r="S285" s="433"/>
      <c r="T285" s="434"/>
      <c r="U285" s="384" t="str">
        <f t="shared" si="68"/>
        <v/>
      </c>
      <c r="V285" s="384" t="str">
        <f t="shared" si="69"/>
        <v/>
      </c>
      <c r="W285" s="384" t="str">
        <f t="shared" si="70"/>
        <v/>
      </c>
      <c r="X285" s="384" t="str">
        <f t="shared" si="71"/>
        <v/>
      </c>
      <c r="Y285" s="384" t="str">
        <f t="shared" si="72"/>
        <v/>
      </c>
      <c r="Z285" s="384" t="str">
        <f t="shared" si="73"/>
        <v/>
      </c>
      <c r="AA285" s="384">
        <f t="shared" si="67"/>
        <v>0</v>
      </c>
      <c r="AB285" s="385" t="b">
        <f t="shared" si="74"/>
        <v>1</v>
      </c>
      <c r="AC285" s="384" t="str">
        <f>IF($N285="","",IF($C$7="Northern Ireland",INDEX('Fixed inputs'!$H$18:$H$58,MATCH($N285,'Fixed inputs'!$C$18:$C$58,0)),INDEX('Fixed inputs'!$I$18:$I$58,MATCH($N285,'Fixed inputs'!$C$18:$C$58,0))))</f>
        <v/>
      </c>
      <c r="AD285" s="384" t="str">
        <f>IF($C285="","",INDEX('Fixed inputs'!$C$8:$E$10,MATCH($C285,'Fixed inputs'!$B$8:$B$10,0),MATCH(IF($C$7="Northern Ireland","GBP","EUR"),'Fixed inputs'!$C$7:$E$7,0)))</f>
        <v/>
      </c>
      <c r="AE285" s="386"/>
      <c r="AF285" s="386"/>
      <c r="AG285" s="386"/>
      <c r="AH285" s="386"/>
      <c r="AI285" s="386"/>
      <c r="AJ285" s="387">
        <f t="shared" si="75"/>
        <v>0</v>
      </c>
      <c r="AK285" s="386"/>
      <c r="AL285" s="387">
        <f t="shared" si="76"/>
        <v>0</v>
      </c>
      <c r="AM285" s="386"/>
      <c r="AN285" s="387">
        <f t="shared" si="77"/>
        <v>0</v>
      </c>
      <c r="AO285" s="386"/>
      <c r="AP285" s="387">
        <f t="shared" si="78"/>
        <v>0</v>
      </c>
      <c r="AQ285" s="386"/>
      <c r="AR285" s="387">
        <f t="shared" si="79"/>
        <v>0</v>
      </c>
      <c r="AS285" s="386"/>
      <c r="AT285" s="387">
        <f t="shared" si="80"/>
        <v>0</v>
      </c>
    </row>
    <row r="286" spans="2:46" ht="15.75">
      <c r="B286" s="435"/>
      <c r="C286" s="435"/>
      <c r="D286" s="436"/>
      <c r="E286" s="437"/>
      <c r="F286" s="437"/>
      <c r="G286" s="437"/>
      <c r="H286" s="437"/>
      <c r="I286" s="437"/>
      <c r="J286" s="437"/>
      <c r="K286" s="465">
        <f t="shared" si="65"/>
        <v>0</v>
      </c>
      <c r="L286" s="433"/>
      <c r="M286" s="433"/>
      <c r="N286" s="434"/>
      <c r="O286" s="383" t="str">
        <f t="shared" si="66"/>
        <v/>
      </c>
      <c r="P286" s="434"/>
      <c r="Q286" s="434"/>
      <c r="R286" s="434"/>
      <c r="S286" s="433"/>
      <c r="T286" s="434"/>
      <c r="U286" s="384" t="str">
        <f t="shared" si="68"/>
        <v/>
      </c>
      <c r="V286" s="384" t="str">
        <f t="shared" si="69"/>
        <v/>
      </c>
      <c r="W286" s="384" t="str">
        <f t="shared" si="70"/>
        <v/>
      </c>
      <c r="X286" s="384" t="str">
        <f t="shared" si="71"/>
        <v/>
      </c>
      <c r="Y286" s="384" t="str">
        <f t="shared" si="72"/>
        <v/>
      </c>
      <c r="Z286" s="384" t="str">
        <f t="shared" si="73"/>
        <v/>
      </c>
      <c r="AA286" s="384">
        <f t="shared" si="67"/>
        <v>0</v>
      </c>
      <c r="AB286" s="385" t="b">
        <f t="shared" si="74"/>
        <v>1</v>
      </c>
      <c r="AC286" s="384" t="str">
        <f>IF($N286="","",IF($C$7="Northern Ireland",INDEX('Fixed inputs'!$H$18:$H$58,MATCH($N286,'Fixed inputs'!$C$18:$C$58,0)),INDEX('Fixed inputs'!$I$18:$I$58,MATCH($N286,'Fixed inputs'!$C$18:$C$58,0))))</f>
        <v/>
      </c>
      <c r="AD286" s="384" t="str">
        <f>IF($C286="","",INDEX('Fixed inputs'!$C$8:$E$10,MATCH($C286,'Fixed inputs'!$B$8:$B$10,0),MATCH(IF($C$7="Northern Ireland","GBP","EUR"),'Fixed inputs'!$C$7:$E$7,0)))</f>
        <v/>
      </c>
      <c r="AE286" s="386"/>
      <c r="AF286" s="386"/>
      <c r="AG286" s="386"/>
      <c r="AH286" s="386"/>
      <c r="AI286" s="386"/>
      <c r="AJ286" s="387">
        <f t="shared" si="75"/>
        <v>0</v>
      </c>
      <c r="AK286" s="386"/>
      <c r="AL286" s="387">
        <f t="shared" si="76"/>
        <v>0</v>
      </c>
      <c r="AM286" s="386"/>
      <c r="AN286" s="387">
        <f t="shared" si="77"/>
        <v>0</v>
      </c>
      <c r="AO286" s="386"/>
      <c r="AP286" s="387">
        <f t="shared" si="78"/>
        <v>0</v>
      </c>
      <c r="AQ286" s="386"/>
      <c r="AR286" s="387">
        <f t="shared" si="79"/>
        <v>0</v>
      </c>
      <c r="AS286" s="386"/>
      <c r="AT286" s="387">
        <f t="shared" si="80"/>
        <v>0</v>
      </c>
    </row>
    <row r="287" spans="2:46" ht="15.75">
      <c r="B287" s="435"/>
      <c r="C287" s="435"/>
      <c r="D287" s="436"/>
      <c r="E287" s="437"/>
      <c r="F287" s="437"/>
      <c r="G287" s="437"/>
      <c r="H287" s="437"/>
      <c r="I287" s="437"/>
      <c r="J287" s="437"/>
      <c r="K287" s="465">
        <f t="shared" si="65"/>
        <v>0</v>
      </c>
      <c r="L287" s="433"/>
      <c r="M287" s="433"/>
      <c r="N287" s="434"/>
      <c r="O287" s="383" t="str">
        <f t="shared" si="66"/>
        <v/>
      </c>
      <c r="P287" s="434"/>
      <c r="Q287" s="434"/>
      <c r="R287" s="434"/>
      <c r="S287" s="433"/>
      <c r="T287" s="434"/>
      <c r="U287" s="384" t="str">
        <f t="shared" si="68"/>
        <v/>
      </c>
      <c r="V287" s="384" t="str">
        <f t="shared" si="69"/>
        <v/>
      </c>
      <c r="W287" s="384" t="str">
        <f t="shared" si="70"/>
        <v/>
      </c>
      <c r="X287" s="384" t="str">
        <f t="shared" si="71"/>
        <v/>
      </c>
      <c r="Y287" s="384" t="str">
        <f t="shared" si="72"/>
        <v/>
      </c>
      <c r="Z287" s="384" t="str">
        <f t="shared" si="73"/>
        <v/>
      </c>
      <c r="AA287" s="384">
        <f t="shared" si="67"/>
        <v>0</v>
      </c>
      <c r="AB287" s="385" t="b">
        <f t="shared" si="74"/>
        <v>1</v>
      </c>
      <c r="AC287" s="384" t="str">
        <f>IF($N287="","",IF($C$7="Northern Ireland",INDEX('Fixed inputs'!$H$18:$H$58,MATCH($N287,'Fixed inputs'!$C$18:$C$58,0)),INDEX('Fixed inputs'!$I$18:$I$58,MATCH($N287,'Fixed inputs'!$C$18:$C$58,0))))</f>
        <v/>
      </c>
      <c r="AD287" s="384" t="str">
        <f>IF($C287="","",INDEX('Fixed inputs'!$C$8:$E$10,MATCH($C287,'Fixed inputs'!$B$8:$B$10,0),MATCH(IF($C$7="Northern Ireland","GBP","EUR"),'Fixed inputs'!$C$7:$E$7,0)))</f>
        <v/>
      </c>
      <c r="AE287" s="386"/>
      <c r="AF287" s="386"/>
      <c r="AG287" s="386"/>
      <c r="AH287" s="386"/>
      <c r="AI287" s="386"/>
      <c r="AJ287" s="387">
        <f t="shared" si="75"/>
        <v>0</v>
      </c>
      <c r="AK287" s="386"/>
      <c r="AL287" s="387">
        <f t="shared" si="76"/>
        <v>0</v>
      </c>
      <c r="AM287" s="386"/>
      <c r="AN287" s="387">
        <f t="shared" si="77"/>
        <v>0</v>
      </c>
      <c r="AO287" s="386"/>
      <c r="AP287" s="387">
        <f t="shared" si="78"/>
        <v>0</v>
      </c>
      <c r="AQ287" s="386"/>
      <c r="AR287" s="387">
        <f t="shared" si="79"/>
        <v>0</v>
      </c>
      <c r="AS287" s="386"/>
      <c r="AT287" s="387">
        <f t="shared" si="80"/>
        <v>0</v>
      </c>
    </row>
    <row r="288" spans="2:46" ht="15.75">
      <c r="B288" s="435"/>
      <c r="C288" s="435"/>
      <c r="D288" s="436"/>
      <c r="E288" s="437"/>
      <c r="F288" s="437"/>
      <c r="G288" s="437"/>
      <c r="H288" s="437"/>
      <c r="I288" s="437"/>
      <c r="J288" s="437"/>
      <c r="K288" s="465">
        <f t="shared" si="65"/>
        <v>0</v>
      </c>
      <c r="L288" s="433"/>
      <c r="M288" s="433"/>
      <c r="N288" s="434"/>
      <c r="O288" s="383" t="str">
        <f t="shared" si="66"/>
        <v/>
      </c>
      <c r="P288" s="434"/>
      <c r="Q288" s="434"/>
      <c r="R288" s="434"/>
      <c r="S288" s="433"/>
      <c r="T288" s="434"/>
      <c r="U288" s="384" t="str">
        <f t="shared" si="68"/>
        <v/>
      </c>
      <c r="V288" s="384" t="str">
        <f t="shared" si="69"/>
        <v/>
      </c>
      <c r="W288" s="384" t="str">
        <f t="shared" si="70"/>
        <v/>
      </c>
      <c r="X288" s="384" t="str">
        <f t="shared" si="71"/>
        <v/>
      </c>
      <c r="Y288" s="384" t="str">
        <f t="shared" si="72"/>
        <v/>
      </c>
      <c r="Z288" s="384" t="str">
        <f t="shared" si="73"/>
        <v/>
      </c>
      <c r="AA288" s="384">
        <f t="shared" si="67"/>
        <v>0</v>
      </c>
      <c r="AB288" s="385" t="b">
        <f t="shared" si="74"/>
        <v>1</v>
      </c>
      <c r="AC288" s="384" t="str">
        <f>IF($N288="","",IF($C$7="Northern Ireland",INDEX('Fixed inputs'!$H$18:$H$58,MATCH($N288,'Fixed inputs'!$C$18:$C$58,0)),INDEX('Fixed inputs'!$I$18:$I$58,MATCH($N288,'Fixed inputs'!$C$18:$C$58,0))))</f>
        <v/>
      </c>
      <c r="AD288" s="384" t="str">
        <f>IF($C288="","",INDEX('Fixed inputs'!$C$8:$E$10,MATCH($C288,'Fixed inputs'!$B$8:$B$10,0),MATCH(IF($C$7="Northern Ireland","GBP","EUR"),'Fixed inputs'!$C$7:$E$7,0)))</f>
        <v/>
      </c>
      <c r="AE288" s="386"/>
      <c r="AF288" s="386"/>
      <c r="AG288" s="386"/>
      <c r="AH288" s="386"/>
      <c r="AI288" s="386"/>
      <c r="AJ288" s="387">
        <f t="shared" si="75"/>
        <v>0</v>
      </c>
      <c r="AK288" s="386"/>
      <c r="AL288" s="387">
        <f t="shared" si="76"/>
        <v>0</v>
      </c>
      <c r="AM288" s="386"/>
      <c r="AN288" s="387">
        <f t="shared" si="77"/>
        <v>0</v>
      </c>
      <c r="AO288" s="386"/>
      <c r="AP288" s="387">
        <f t="shared" si="78"/>
        <v>0</v>
      </c>
      <c r="AQ288" s="386"/>
      <c r="AR288" s="387">
        <f t="shared" si="79"/>
        <v>0</v>
      </c>
      <c r="AS288" s="386"/>
      <c r="AT288" s="387">
        <f t="shared" si="80"/>
        <v>0</v>
      </c>
    </row>
    <row r="289" spans="2:46" ht="15.75">
      <c r="B289" s="435"/>
      <c r="C289" s="435"/>
      <c r="D289" s="436"/>
      <c r="E289" s="437"/>
      <c r="F289" s="437"/>
      <c r="G289" s="437"/>
      <c r="H289" s="437"/>
      <c r="I289" s="437"/>
      <c r="J289" s="437"/>
      <c r="K289" s="465">
        <f t="shared" si="65"/>
        <v>0</v>
      </c>
      <c r="L289" s="433"/>
      <c r="M289" s="433"/>
      <c r="N289" s="434"/>
      <c r="O289" s="383" t="str">
        <f t="shared" si="66"/>
        <v/>
      </c>
      <c r="P289" s="434"/>
      <c r="Q289" s="434"/>
      <c r="R289" s="434"/>
      <c r="S289" s="433"/>
      <c r="T289" s="434"/>
      <c r="U289" s="384" t="str">
        <f t="shared" si="68"/>
        <v/>
      </c>
      <c r="V289" s="384" t="str">
        <f t="shared" si="69"/>
        <v/>
      </c>
      <c r="W289" s="384" t="str">
        <f t="shared" si="70"/>
        <v/>
      </c>
      <c r="X289" s="384" t="str">
        <f t="shared" si="71"/>
        <v/>
      </c>
      <c r="Y289" s="384" t="str">
        <f t="shared" si="72"/>
        <v/>
      </c>
      <c r="Z289" s="384" t="str">
        <f t="shared" si="73"/>
        <v/>
      </c>
      <c r="AA289" s="384">
        <f t="shared" si="67"/>
        <v>0</v>
      </c>
      <c r="AB289" s="385" t="b">
        <f t="shared" si="74"/>
        <v>1</v>
      </c>
      <c r="AC289" s="384" t="str">
        <f>IF($N289="","",IF($C$7="Northern Ireland",INDEX('Fixed inputs'!$H$18:$H$58,MATCH($N289,'Fixed inputs'!$C$18:$C$58,0)),INDEX('Fixed inputs'!$I$18:$I$58,MATCH($N289,'Fixed inputs'!$C$18:$C$58,0))))</f>
        <v/>
      </c>
      <c r="AD289" s="384" t="str">
        <f>IF($C289="","",INDEX('Fixed inputs'!$C$8:$E$10,MATCH($C289,'Fixed inputs'!$B$8:$B$10,0),MATCH(IF($C$7="Northern Ireland","GBP","EUR"),'Fixed inputs'!$C$7:$E$7,0)))</f>
        <v/>
      </c>
      <c r="AE289" s="386"/>
      <c r="AF289" s="386"/>
      <c r="AG289" s="386"/>
      <c r="AH289" s="386"/>
      <c r="AI289" s="386"/>
      <c r="AJ289" s="387">
        <f t="shared" si="75"/>
        <v>0</v>
      </c>
      <c r="AK289" s="386"/>
      <c r="AL289" s="387">
        <f t="shared" si="76"/>
        <v>0</v>
      </c>
      <c r="AM289" s="386"/>
      <c r="AN289" s="387">
        <f t="shared" si="77"/>
        <v>0</v>
      </c>
      <c r="AO289" s="386"/>
      <c r="AP289" s="387">
        <f t="shared" si="78"/>
        <v>0</v>
      </c>
      <c r="AQ289" s="386"/>
      <c r="AR289" s="387">
        <f t="shared" si="79"/>
        <v>0</v>
      </c>
      <c r="AS289" s="386"/>
      <c r="AT289" s="387">
        <f t="shared" si="80"/>
        <v>0</v>
      </c>
    </row>
    <row r="290" spans="2:46" ht="15.75">
      <c r="B290" s="435"/>
      <c r="C290" s="435"/>
      <c r="D290" s="436"/>
      <c r="E290" s="437"/>
      <c r="F290" s="437"/>
      <c r="G290" s="437"/>
      <c r="H290" s="437"/>
      <c r="I290" s="437"/>
      <c r="J290" s="437"/>
      <c r="K290" s="465">
        <f t="shared" si="65"/>
        <v>0</v>
      </c>
      <c r="L290" s="433"/>
      <c r="M290" s="433"/>
      <c r="N290" s="434"/>
      <c r="O290" s="383" t="str">
        <f t="shared" si="66"/>
        <v/>
      </c>
      <c r="P290" s="434"/>
      <c r="Q290" s="434"/>
      <c r="R290" s="434"/>
      <c r="S290" s="433"/>
      <c r="T290" s="434"/>
      <c r="U290" s="384" t="str">
        <f t="shared" si="68"/>
        <v/>
      </c>
      <c r="V290" s="384" t="str">
        <f t="shared" si="69"/>
        <v/>
      </c>
      <c r="W290" s="384" t="str">
        <f t="shared" si="70"/>
        <v/>
      </c>
      <c r="X290" s="384" t="str">
        <f t="shared" si="71"/>
        <v/>
      </c>
      <c r="Y290" s="384" t="str">
        <f t="shared" si="72"/>
        <v/>
      </c>
      <c r="Z290" s="384" t="str">
        <f t="shared" si="73"/>
        <v/>
      </c>
      <c r="AA290" s="384">
        <f t="shared" si="67"/>
        <v>0</v>
      </c>
      <c r="AB290" s="385" t="b">
        <f t="shared" si="74"/>
        <v>1</v>
      </c>
      <c r="AC290" s="384" t="str">
        <f>IF($N290="","",IF($C$7="Northern Ireland",INDEX('Fixed inputs'!$H$18:$H$58,MATCH($N290,'Fixed inputs'!$C$18:$C$58,0)),INDEX('Fixed inputs'!$I$18:$I$58,MATCH($N290,'Fixed inputs'!$C$18:$C$58,0))))</f>
        <v/>
      </c>
      <c r="AD290" s="384" t="str">
        <f>IF($C290="","",INDEX('Fixed inputs'!$C$8:$E$10,MATCH($C290,'Fixed inputs'!$B$8:$B$10,0),MATCH(IF($C$7="Northern Ireland","GBP","EUR"),'Fixed inputs'!$C$7:$E$7,0)))</f>
        <v/>
      </c>
      <c r="AE290" s="386"/>
      <c r="AF290" s="386"/>
      <c r="AG290" s="386"/>
      <c r="AH290" s="386"/>
      <c r="AI290" s="386"/>
      <c r="AJ290" s="387">
        <f t="shared" si="75"/>
        <v>0</v>
      </c>
      <c r="AK290" s="386"/>
      <c r="AL290" s="387">
        <f t="shared" si="76"/>
        <v>0</v>
      </c>
      <c r="AM290" s="386"/>
      <c r="AN290" s="387">
        <f t="shared" si="77"/>
        <v>0</v>
      </c>
      <c r="AO290" s="386"/>
      <c r="AP290" s="387">
        <f t="shared" si="78"/>
        <v>0</v>
      </c>
      <c r="AQ290" s="386"/>
      <c r="AR290" s="387">
        <f t="shared" si="79"/>
        <v>0</v>
      </c>
      <c r="AS290" s="386"/>
      <c r="AT290" s="387">
        <f t="shared" si="80"/>
        <v>0</v>
      </c>
    </row>
    <row r="291" spans="2:46" ht="15.75">
      <c r="B291" s="435"/>
      <c r="C291" s="435"/>
      <c r="D291" s="436"/>
      <c r="E291" s="437"/>
      <c r="F291" s="437"/>
      <c r="G291" s="437"/>
      <c r="H291" s="437"/>
      <c r="I291" s="437"/>
      <c r="J291" s="437"/>
      <c r="K291" s="465">
        <f t="shared" si="65"/>
        <v>0</v>
      </c>
      <c r="L291" s="433"/>
      <c r="M291" s="433"/>
      <c r="N291" s="434"/>
      <c r="O291" s="383" t="str">
        <f t="shared" si="66"/>
        <v/>
      </c>
      <c r="P291" s="434"/>
      <c r="Q291" s="434"/>
      <c r="R291" s="434"/>
      <c r="S291" s="433"/>
      <c r="T291" s="434"/>
      <c r="U291" s="384" t="str">
        <f t="shared" si="68"/>
        <v/>
      </c>
      <c r="V291" s="384" t="str">
        <f t="shared" si="69"/>
        <v/>
      </c>
      <c r="W291" s="384" t="str">
        <f t="shared" si="70"/>
        <v/>
      </c>
      <c r="X291" s="384" t="str">
        <f t="shared" si="71"/>
        <v/>
      </c>
      <c r="Y291" s="384" t="str">
        <f t="shared" si="72"/>
        <v/>
      </c>
      <c r="Z291" s="384" t="str">
        <f t="shared" si="73"/>
        <v/>
      </c>
      <c r="AA291" s="384">
        <f t="shared" si="67"/>
        <v>0</v>
      </c>
      <c r="AB291" s="385" t="b">
        <f t="shared" si="74"/>
        <v>1</v>
      </c>
      <c r="AC291" s="384" t="str">
        <f>IF($N291="","",IF($C$7="Northern Ireland",INDEX('Fixed inputs'!$H$18:$H$58,MATCH($N291,'Fixed inputs'!$C$18:$C$58,0)),INDEX('Fixed inputs'!$I$18:$I$58,MATCH($N291,'Fixed inputs'!$C$18:$C$58,0))))</f>
        <v/>
      </c>
      <c r="AD291" s="384" t="str">
        <f>IF($C291="","",INDEX('Fixed inputs'!$C$8:$E$10,MATCH($C291,'Fixed inputs'!$B$8:$B$10,0),MATCH(IF($C$7="Northern Ireland","GBP","EUR"),'Fixed inputs'!$C$7:$E$7,0)))</f>
        <v/>
      </c>
      <c r="AE291" s="386"/>
      <c r="AF291" s="386"/>
      <c r="AG291" s="386"/>
      <c r="AH291" s="386"/>
      <c r="AI291" s="386"/>
      <c r="AJ291" s="387">
        <f t="shared" si="75"/>
        <v>0</v>
      </c>
      <c r="AK291" s="386"/>
      <c r="AL291" s="387">
        <f t="shared" si="76"/>
        <v>0</v>
      </c>
      <c r="AM291" s="386"/>
      <c r="AN291" s="387">
        <f t="shared" si="77"/>
        <v>0</v>
      </c>
      <c r="AO291" s="386"/>
      <c r="AP291" s="387">
        <f t="shared" si="78"/>
        <v>0</v>
      </c>
      <c r="AQ291" s="386"/>
      <c r="AR291" s="387">
        <f t="shared" si="79"/>
        <v>0</v>
      </c>
      <c r="AS291" s="386"/>
      <c r="AT291" s="387">
        <f t="shared" si="80"/>
        <v>0</v>
      </c>
    </row>
    <row r="292" spans="2:46" ht="15.75">
      <c r="B292" s="435"/>
      <c r="C292" s="435"/>
      <c r="D292" s="436"/>
      <c r="E292" s="437"/>
      <c r="F292" s="437"/>
      <c r="G292" s="437"/>
      <c r="H292" s="437"/>
      <c r="I292" s="437"/>
      <c r="J292" s="437"/>
      <c r="K292" s="465">
        <f t="shared" si="65"/>
        <v>0</v>
      </c>
      <c r="L292" s="433"/>
      <c r="M292" s="433"/>
      <c r="N292" s="434"/>
      <c r="O292" s="383" t="str">
        <f t="shared" si="66"/>
        <v/>
      </c>
      <c r="P292" s="434"/>
      <c r="Q292" s="434"/>
      <c r="R292" s="434"/>
      <c r="S292" s="433"/>
      <c r="T292" s="434"/>
      <c r="U292" s="384" t="str">
        <f t="shared" si="68"/>
        <v/>
      </c>
      <c r="V292" s="384" t="str">
        <f t="shared" si="69"/>
        <v/>
      </c>
      <c r="W292" s="384" t="str">
        <f t="shared" si="70"/>
        <v/>
      </c>
      <c r="X292" s="384" t="str">
        <f t="shared" si="71"/>
        <v/>
      </c>
      <c r="Y292" s="384" t="str">
        <f t="shared" si="72"/>
        <v/>
      </c>
      <c r="Z292" s="384" t="str">
        <f t="shared" si="73"/>
        <v/>
      </c>
      <c r="AA292" s="384">
        <f t="shared" si="67"/>
        <v>0</v>
      </c>
      <c r="AB292" s="385" t="b">
        <f t="shared" si="74"/>
        <v>1</v>
      </c>
      <c r="AC292" s="384" t="str">
        <f>IF($N292="","",IF($C$7="Northern Ireland",INDEX('Fixed inputs'!$H$18:$H$58,MATCH($N292,'Fixed inputs'!$C$18:$C$58,0)),INDEX('Fixed inputs'!$I$18:$I$58,MATCH($N292,'Fixed inputs'!$C$18:$C$58,0))))</f>
        <v/>
      </c>
      <c r="AD292" s="384" t="str">
        <f>IF($C292="","",INDEX('Fixed inputs'!$C$8:$E$10,MATCH($C292,'Fixed inputs'!$B$8:$B$10,0),MATCH(IF($C$7="Northern Ireland","GBP","EUR"),'Fixed inputs'!$C$7:$E$7,0)))</f>
        <v/>
      </c>
      <c r="AE292" s="386"/>
      <c r="AF292" s="386"/>
      <c r="AG292" s="386"/>
      <c r="AH292" s="386"/>
      <c r="AI292" s="386"/>
      <c r="AJ292" s="387">
        <f t="shared" si="75"/>
        <v>0</v>
      </c>
      <c r="AK292" s="386"/>
      <c r="AL292" s="387">
        <f t="shared" si="76"/>
        <v>0</v>
      </c>
      <c r="AM292" s="386"/>
      <c r="AN292" s="387">
        <f t="shared" si="77"/>
        <v>0</v>
      </c>
      <c r="AO292" s="386"/>
      <c r="AP292" s="387">
        <f t="shared" si="78"/>
        <v>0</v>
      </c>
      <c r="AQ292" s="386"/>
      <c r="AR292" s="387">
        <f t="shared" si="79"/>
        <v>0</v>
      </c>
      <c r="AS292" s="386"/>
      <c r="AT292" s="387">
        <f t="shared" si="80"/>
        <v>0</v>
      </c>
    </row>
    <row r="293" spans="2:46" ht="15.75">
      <c r="B293" s="435"/>
      <c r="C293" s="435"/>
      <c r="D293" s="436"/>
      <c r="E293" s="437"/>
      <c r="F293" s="437"/>
      <c r="G293" s="437"/>
      <c r="H293" s="437"/>
      <c r="I293" s="437"/>
      <c r="J293" s="437"/>
      <c r="K293" s="465">
        <f t="shared" si="65"/>
        <v>0</v>
      </c>
      <c r="L293" s="433"/>
      <c r="M293" s="433"/>
      <c r="N293" s="434"/>
      <c r="O293" s="383" t="str">
        <f t="shared" si="66"/>
        <v/>
      </c>
      <c r="P293" s="434"/>
      <c r="Q293" s="434"/>
      <c r="R293" s="434"/>
      <c r="S293" s="433"/>
      <c r="T293" s="434"/>
      <c r="U293" s="384" t="str">
        <f t="shared" si="68"/>
        <v/>
      </c>
      <c r="V293" s="384" t="str">
        <f t="shared" si="69"/>
        <v/>
      </c>
      <c r="W293" s="384" t="str">
        <f t="shared" si="70"/>
        <v/>
      </c>
      <c r="X293" s="384" t="str">
        <f t="shared" si="71"/>
        <v/>
      </c>
      <c r="Y293" s="384" t="str">
        <f t="shared" si="72"/>
        <v/>
      </c>
      <c r="Z293" s="384" t="str">
        <f t="shared" si="73"/>
        <v/>
      </c>
      <c r="AA293" s="384">
        <f t="shared" si="67"/>
        <v>0</v>
      </c>
      <c r="AB293" s="385" t="b">
        <f t="shared" si="74"/>
        <v>1</v>
      </c>
      <c r="AC293" s="384" t="str">
        <f>IF($N293="","",IF($C$7="Northern Ireland",INDEX('Fixed inputs'!$H$18:$H$58,MATCH($N293,'Fixed inputs'!$C$18:$C$58,0)),INDEX('Fixed inputs'!$I$18:$I$58,MATCH($N293,'Fixed inputs'!$C$18:$C$58,0))))</f>
        <v/>
      </c>
      <c r="AD293" s="384" t="str">
        <f>IF($C293="","",INDEX('Fixed inputs'!$C$8:$E$10,MATCH($C293,'Fixed inputs'!$B$8:$B$10,0),MATCH(IF($C$7="Northern Ireland","GBP","EUR"),'Fixed inputs'!$C$7:$E$7,0)))</f>
        <v/>
      </c>
      <c r="AE293" s="386"/>
      <c r="AF293" s="386"/>
      <c r="AG293" s="386"/>
      <c r="AH293" s="386"/>
      <c r="AI293" s="386"/>
      <c r="AJ293" s="387">
        <f t="shared" si="75"/>
        <v>0</v>
      </c>
      <c r="AK293" s="386"/>
      <c r="AL293" s="387">
        <f t="shared" si="76"/>
        <v>0</v>
      </c>
      <c r="AM293" s="386"/>
      <c r="AN293" s="387">
        <f t="shared" si="77"/>
        <v>0</v>
      </c>
      <c r="AO293" s="386"/>
      <c r="AP293" s="387">
        <f t="shared" si="78"/>
        <v>0</v>
      </c>
      <c r="AQ293" s="386"/>
      <c r="AR293" s="387">
        <f t="shared" si="79"/>
        <v>0</v>
      </c>
      <c r="AS293" s="386"/>
      <c r="AT293" s="387">
        <f t="shared" si="80"/>
        <v>0</v>
      </c>
    </row>
    <row r="294" spans="2:46" ht="15.75">
      <c r="B294" s="435"/>
      <c r="C294" s="435"/>
      <c r="D294" s="436"/>
      <c r="E294" s="437"/>
      <c r="F294" s="437"/>
      <c r="G294" s="437"/>
      <c r="H294" s="437"/>
      <c r="I294" s="437"/>
      <c r="J294" s="437"/>
      <c r="K294" s="465">
        <f t="shared" si="65"/>
        <v>0</v>
      </c>
      <c r="L294" s="433"/>
      <c r="M294" s="433"/>
      <c r="N294" s="434"/>
      <c r="O294" s="383" t="str">
        <f t="shared" si="66"/>
        <v/>
      </c>
      <c r="P294" s="434"/>
      <c r="Q294" s="434"/>
      <c r="R294" s="434"/>
      <c r="S294" s="433"/>
      <c r="T294" s="434"/>
      <c r="U294" s="384" t="str">
        <f t="shared" si="68"/>
        <v/>
      </c>
      <c r="V294" s="384" t="str">
        <f t="shared" si="69"/>
        <v/>
      </c>
      <c r="W294" s="384" t="str">
        <f t="shared" si="70"/>
        <v/>
      </c>
      <c r="X294" s="384" t="str">
        <f t="shared" si="71"/>
        <v/>
      </c>
      <c r="Y294" s="384" t="str">
        <f t="shared" si="72"/>
        <v/>
      </c>
      <c r="Z294" s="384" t="str">
        <f t="shared" si="73"/>
        <v/>
      </c>
      <c r="AA294" s="384">
        <f t="shared" si="67"/>
        <v>0</v>
      </c>
      <c r="AB294" s="385" t="b">
        <f t="shared" si="74"/>
        <v>1</v>
      </c>
      <c r="AC294" s="384" t="str">
        <f>IF($N294="","",IF($C$7="Northern Ireland",INDEX('Fixed inputs'!$H$18:$H$58,MATCH($N294,'Fixed inputs'!$C$18:$C$58,0)),INDEX('Fixed inputs'!$I$18:$I$58,MATCH($N294,'Fixed inputs'!$C$18:$C$58,0))))</f>
        <v/>
      </c>
      <c r="AD294" s="384" t="str">
        <f>IF($C294="","",INDEX('Fixed inputs'!$C$8:$E$10,MATCH($C294,'Fixed inputs'!$B$8:$B$10,0),MATCH(IF($C$7="Northern Ireland","GBP","EUR"),'Fixed inputs'!$C$7:$E$7,0)))</f>
        <v/>
      </c>
      <c r="AE294" s="386"/>
      <c r="AF294" s="386"/>
      <c r="AG294" s="386"/>
      <c r="AH294" s="386"/>
      <c r="AI294" s="386"/>
      <c r="AJ294" s="387">
        <f t="shared" si="75"/>
        <v>0</v>
      </c>
      <c r="AK294" s="386"/>
      <c r="AL294" s="387">
        <f t="shared" si="76"/>
        <v>0</v>
      </c>
      <c r="AM294" s="386"/>
      <c r="AN294" s="387">
        <f t="shared" si="77"/>
        <v>0</v>
      </c>
      <c r="AO294" s="386"/>
      <c r="AP294" s="387">
        <f t="shared" si="78"/>
        <v>0</v>
      </c>
      <c r="AQ294" s="386"/>
      <c r="AR294" s="387">
        <f t="shared" si="79"/>
        <v>0</v>
      </c>
      <c r="AS294" s="386"/>
      <c r="AT294" s="387">
        <f t="shared" si="80"/>
        <v>0</v>
      </c>
    </row>
    <row r="295" spans="2:46" ht="15.75">
      <c r="B295" s="435"/>
      <c r="C295" s="435"/>
      <c r="D295" s="436"/>
      <c r="E295" s="437"/>
      <c r="F295" s="437"/>
      <c r="G295" s="437"/>
      <c r="H295" s="437"/>
      <c r="I295" s="437"/>
      <c r="J295" s="437"/>
      <c r="K295" s="465">
        <f t="shared" si="65"/>
        <v>0</v>
      </c>
      <c r="L295" s="433"/>
      <c r="M295" s="433"/>
      <c r="N295" s="434"/>
      <c r="O295" s="383" t="str">
        <f t="shared" si="66"/>
        <v/>
      </c>
      <c r="P295" s="434"/>
      <c r="Q295" s="434"/>
      <c r="R295" s="434"/>
      <c r="S295" s="433"/>
      <c r="T295" s="434"/>
      <c r="U295" s="384" t="str">
        <f t="shared" si="68"/>
        <v/>
      </c>
      <c r="V295" s="384" t="str">
        <f t="shared" si="69"/>
        <v/>
      </c>
      <c r="W295" s="384" t="str">
        <f t="shared" si="70"/>
        <v/>
      </c>
      <c r="X295" s="384" t="str">
        <f t="shared" si="71"/>
        <v/>
      </c>
      <c r="Y295" s="384" t="str">
        <f t="shared" si="72"/>
        <v/>
      </c>
      <c r="Z295" s="384" t="str">
        <f t="shared" si="73"/>
        <v/>
      </c>
      <c r="AA295" s="384">
        <f t="shared" si="67"/>
        <v>0</v>
      </c>
      <c r="AB295" s="385" t="b">
        <f t="shared" si="74"/>
        <v>1</v>
      </c>
      <c r="AC295" s="384" t="str">
        <f>IF($N295="","",IF($C$7="Northern Ireland",INDEX('Fixed inputs'!$H$18:$H$58,MATCH($N295,'Fixed inputs'!$C$18:$C$58,0)),INDEX('Fixed inputs'!$I$18:$I$58,MATCH($N295,'Fixed inputs'!$C$18:$C$58,0))))</f>
        <v/>
      </c>
      <c r="AD295" s="384" t="str">
        <f>IF($C295="","",INDEX('Fixed inputs'!$C$8:$E$10,MATCH($C295,'Fixed inputs'!$B$8:$B$10,0),MATCH(IF($C$7="Northern Ireland","GBP","EUR"),'Fixed inputs'!$C$7:$E$7,0)))</f>
        <v/>
      </c>
      <c r="AE295" s="386"/>
      <c r="AF295" s="386"/>
      <c r="AG295" s="386"/>
      <c r="AH295" s="386"/>
      <c r="AI295" s="386"/>
      <c r="AJ295" s="387">
        <f t="shared" si="75"/>
        <v>0</v>
      </c>
      <c r="AK295" s="386"/>
      <c r="AL295" s="387">
        <f t="shared" si="76"/>
        <v>0</v>
      </c>
      <c r="AM295" s="386"/>
      <c r="AN295" s="387">
        <f t="shared" si="77"/>
        <v>0</v>
      </c>
      <c r="AO295" s="386"/>
      <c r="AP295" s="387">
        <f t="shared" si="78"/>
        <v>0</v>
      </c>
      <c r="AQ295" s="386"/>
      <c r="AR295" s="387">
        <f t="shared" si="79"/>
        <v>0</v>
      </c>
      <c r="AS295" s="386"/>
      <c r="AT295" s="387">
        <f t="shared" si="80"/>
        <v>0</v>
      </c>
    </row>
    <row r="296" spans="2:46" ht="15.75">
      <c r="B296" s="435"/>
      <c r="C296" s="435"/>
      <c r="D296" s="436"/>
      <c r="E296" s="437"/>
      <c r="F296" s="437"/>
      <c r="G296" s="437"/>
      <c r="H296" s="437"/>
      <c r="I296" s="437"/>
      <c r="J296" s="437"/>
      <c r="K296" s="465">
        <f t="shared" si="65"/>
        <v>0</v>
      </c>
      <c r="L296" s="433"/>
      <c r="M296" s="433"/>
      <c r="N296" s="434"/>
      <c r="O296" s="383" t="str">
        <f t="shared" si="66"/>
        <v/>
      </c>
      <c r="P296" s="434"/>
      <c r="Q296" s="434"/>
      <c r="R296" s="434"/>
      <c r="S296" s="433"/>
      <c r="T296" s="434"/>
      <c r="U296" s="384" t="str">
        <f t="shared" si="68"/>
        <v/>
      </c>
      <c r="V296" s="384" t="str">
        <f t="shared" si="69"/>
        <v/>
      </c>
      <c r="W296" s="384" t="str">
        <f t="shared" si="70"/>
        <v/>
      </c>
      <c r="X296" s="384" t="str">
        <f t="shared" si="71"/>
        <v/>
      </c>
      <c r="Y296" s="384" t="str">
        <f t="shared" si="72"/>
        <v/>
      </c>
      <c r="Z296" s="384" t="str">
        <f t="shared" si="73"/>
        <v/>
      </c>
      <c r="AA296" s="384">
        <f t="shared" si="67"/>
        <v>0</v>
      </c>
      <c r="AB296" s="385" t="b">
        <f t="shared" si="74"/>
        <v>1</v>
      </c>
      <c r="AC296" s="384" t="str">
        <f>IF($N296="","",IF($C$7="Northern Ireland",INDEX('Fixed inputs'!$H$18:$H$58,MATCH($N296,'Fixed inputs'!$C$18:$C$58,0)),INDEX('Fixed inputs'!$I$18:$I$58,MATCH($N296,'Fixed inputs'!$C$18:$C$58,0))))</f>
        <v/>
      </c>
      <c r="AD296" s="384" t="str">
        <f>IF($C296="","",INDEX('Fixed inputs'!$C$8:$E$10,MATCH($C296,'Fixed inputs'!$B$8:$B$10,0),MATCH(IF($C$7="Northern Ireland","GBP","EUR"),'Fixed inputs'!$C$7:$E$7,0)))</f>
        <v/>
      </c>
      <c r="AE296" s="386"/>
      <c r="AF296" s="386"/>
      <c r="AG296" s="386"/>
      <c r="AH296" s="386"/>
      <c r="AI296" s="386"/>
      <c r="AJ296" s="387">
        <f t="shared" si="75"/>
        <v>0</v>
      </c>
      <c r="AK296" s="386"/>
      <c r="AL296" s="387">
        <f t="shared" si="76"/>
        <v>0</v>
      </c>
      <c r="AM296" s="386"/>
      <c r="AN296" s="387">
        <f t="shared" si="77"/>
        <v>0</v>
      </c>
      <c r="AO296" s="386"/>
      <c r="AP296" s="387">
        <f t="shared" si="78"/>
        <v>0</v>
      </c>
      <c r="AQ296" s="386"/>
      <c r="AR296" s="387">
        <f t="shared" si="79"/>
        <v>0</v>
      </c>
      <c r="AS296" s="386"/>
      <c r="AT296" s="387">
        <f t="shared" si="80"/>
        <v>0</v>
      </c>
    </row>
    <row r="297" spans="2:46" ht="15.75">
      <c r="B297" s="435"/>
      <c r="C297" s="435"/>
      <c r="D297" s="436"/>
      <c r="E297" s="437"/>
      <c r="F297" s="437"/>
      <c r="G297" s="437"/>
      <c r="H297" s="437"/>
      <c r="I297" s="437"/>
      <c r="J297" s="437"/>
      <c r="K297" s="465">
        <f t="shared" si="65"/>
        <v>0</v>
      </c>
      <c r="L297" s="433"/>
      <c r="M297" s="433"/>
      <c r="N297" s="434"/>
      <c r="O297" s="383" t="str">
        <f t="shared" si="66"/>
        <v/>
      </c>
      <c r="P297" s="434"/>
      <c r="Q297" s="434"/>
      <c r="R297" s="434"/>
      <c r="S297" s="433"/>
      <c r="T297" s="434"/>
      <c r="U297" s="384" t="str">
        <f t="shared" si="68"/>
        <v/>
      </c>
      <c r="V297" s="384" t="str">
        <f t="shared" si="69"/>
        <v/>
      </c>
      <c r="W297" s="384" t="str">
        <f t="shared" si="70"/>
        <v/>
      </c>
      <c r="X297" s="384" t="str">
        <f t="shared" si="71"/>
        <v/>
      </c>
      <c r="Y297" s="384" t="str">
        <f t="shared" si="72"/>
        <v/>
      </c>
      <c r="Z297" s="384" t="str">
        <f t="shared" si="73"/>
        <v/>
      </c>
      <c r="AA297" s="384">
        <f t="shared" si="67"/>
        <v>0</v>
      </c>
      <c r="AB297" s="385" t="b">
        <f t="shared" si="74"/>
        <v>1</v>
      </c>
      <c r="AC297" s="384" t="str">
        <f>IF($N297="","",IF($C$7="Northern Ireland",INDEX('Fixed inputs'!$H$18:$H$58,MATCH($N297,'Fixed inputs'!$C$18:$C$58,0)),INDEX('Fixed inputs'!$I$18:$I$58,MATCH($N297,'Fixed inputs'!$C$18:$C$58,0))))</f>
        <v/>
      </c>
      <c r="AD297" s="384" t="str">
        <f>IF($C297="","",INDEX('Fixed inputs'!$C$8:$E$10,MATCH($C297,'Fixed inputs'!$B$8:$B$10,0),MATCH(IF($C$7="Northern Ireland","GBP","EUR"),'Fixed inputs'!$C$7:$E$7,0)))</f>
        <v/>
      </c>
      <c r="AE297" s="386"/>
      <c r="AF297" s="386"/>
      <c r="AG297" s="386"/>
      <c r="AH297" s="386"/>
      <c r="AI297" s="386"/>
      <c r="AJ297" s="387">
        <f t="shared" si="75"/>
        <v>0</v>
      </c>
      <c r="AK297" s="386"/>
      <c r="AL297" s="387">
        <f t="shared" si="76"/>
        <v>0</v>
      </c>
      <c r="AM297" s="386"/>
      <c r="AN297" s="387">
        <f t="shared" si="77"/>
        <v>0</v>
      </c>
      <c r="AO297" s="386"/>
      <c r="AP297" s="387">
        <f t="shared" si="78"/>
        <v>0</v>
      </c>
      <c r="AQ297" s="386"/>
      <c r="AR297" s="387">
        <f t="shared" si="79"/>
        <v>0</v>
      </c>
      <c r="AS297" s="386"/>
      <c r="AT297" s="387">
        <f t="shared" si="80"/>
        <v>0</v>
      </c>
    </row>
    <row r="298" spans="2:46" ht="15.75">
      <c r="B298" s="435"/>
      <c r="C298" s="435"/>
      <c r="D298" s="436"/>
      <c r="E298" s="437"/>
      <c r="F298" s="437"/>
      <c r="G298" s="437"/>
      <c r="H298" s="437"/>
      <c r="I298" s="437"/>
      <c r="J298" s="437"/>
      <c r="K298" s="465">
        <f t="shared" si="65"/>
        <v>0</v>
      </c>
      <c r="L298" s="433"/>
      <c r="M298" s="433"/>
      <c r="N298" s="434"/>
      <c r="O298" s="383" t="str">
        <f t="shared" si="66"/>
        <v/>
      </c>
      <c r="P298" s="434"/>
      <c r="Q298" s="434"/>
      <c r="R298" s="434"/>
      <c r="S298" s="433"/>
      <c r="T298" s="434"/>
      <c r="U298" s="384" t="str">
        <f t="shared" si="68"/>
        <v/>
      </c>
      <c r="V298" s="384" t="str">
        <f t="shared" si="69"/>
        <v/>
      </c>
      <c r="W298" s="384" t="str">
        <f t="shared" si="70"/>
        <v/>
      </c>
      <c r="X298" s="384" t="str">
        <f t="shared" si="71"/>
        <v/>
      </c>
      <c r="Y298" s="384" t="str">
        <f t="shared" si="72"/>
        <v/>
      </c>
      <c r="Z298" s="384" t="str">
        <f t="shared" si="73"/>
        <v/>
      </c>
      <c r="AA298" s="384">
        <f t="shared" si="67"/>
        <v>0</v>
      </c>
      <c r="AB298" s="385" t="b">
        <f t="shared" si="74"/>
        <v>1</v>
      </c>
      <c r="AC298" s="384" t="str">
        <f>IF($N298="","",IF($C$7="Northern Ireland",INDEX('Fixed inputs'!$H$18:$H$58,MATCH($N298,'Fixed inputs'!$C$18:$C$58,0)),INDEX('Fixed inputs'!$I$18:$I$58,MATCH($N298,'Fixed inputs'!$C$18:$C$58,0))))</f>
        <v/>
      </c>
      <c r="AD298" s="384" t="str">
        <f>IF($C298="","",INDEX('Fixed inputs'!$C$8:$E$10,MATCH($C298,'Fixed inputs'!$B$8:$B$10,0),MATCH(IF($C$7="Northern Ireland","GBP","EUR"),'Fixed inputs'!$C$7:$E$7,0)))</f>
        <v/>
      </c>
      <c r="AE298" s="386"/>
      <c r="AF298" s="386"/>
      <c r="AG298" s="386"/>
      <c r="AH298" s="386"/>
      <c r="AI298" s="386"/>
      <c r="AJ298" s="387">
        <f t="shared" si="75"/>
        <v>0</v>
      </c>
      <c r="AK298" s="386"/>
      <c r="AL298" s="387">
        <f t="shared" si="76"/>
        <v>0</v>
      </c>
      <c r="AM298" s="386"/>
      <c r="AN298" s="387">
        <f t="shared" si="77"/>
        <v>0</v>
      </c>
      <c r="AO298" s="386"/>
      <c r="AP298" s="387">
        <f t="shared" si="78"/>
        <v>0</v>
      </c>
      <c r="AQ298" s="386"/>
      <c r="AR298" s="387">
        <f t="shared" si="79"/>
        <v>0</v>
      </c>
      <c r="AS298" s="386"/>
      <c r="AT298" s="387">
        <f t="shared" si="80"/>
        <v>0</v>
      </c>
    </row>
    <row r="299" spans="2:46" ht="15.75">
      <c r="B299" s="435"/>
      <c r="C299" s="435"/>
      <c r="D299" s="436"/>
      <c r="E299" s="437"/>
      <c r="F299" s="437"/>
      <c r="G299" s="437"/>
      <c r="H299" s="437"/>
      <c r="I299" s="437"/>
      <c r="J299" s="437"/>
      <c r="K299" s="465">
        <f t="shared" si="65"/>
        <v>0</v>
      </c>
      <c r="L299" s="433"/>
      <c r="M299" s="433"/>
      <c r="N299" s="434"/>
      <c r="O299" s="383" t="str">
        <f t="shared" si="66"/>
        <v/>
      </c>
      <c r="P299" s="434"/>
      <c r="Q299" s="434"/>
      <c r="R299" s="434"/>
      <c r="S299" s="433"/>
      <c r="T299" s="434"/>
      <c r="U299" s="384" t="str">
        <f t="shared" si="68"/>
        <v/>
      </c>
      <c r="V299" s="384" t="str">
        <f t="shared" si="69"/>
        <v/>
      </c>
      <c r="W299" s="384" t="str">
        <f t="shared" si="70"/>
        <v/>
      </c>
      <c r="X299" s="384" t="str">
        <f t="shared" si="71"/>
        <v/>
      </c>
      <c r="Y299" s="384" t="str">
        <f t="shared" si="72"/>
        <v/>
      </c>
      <c r="Z299" s="384" t="str">
        <f t="shared" si="73"/>
        <v/>
      </c>
      <c r="AA299" s="384">
        <f t="shared" si="67"/>
        <v>0</v>
      </c>
      <c r="AB299" s="385" t="b">
        <f t="shared" si="74"/>
        <v>1</v>
      </c>
      <c r="AC299" s="384" t="str">
        <f>IF($N299="","",IF($C$7="Northern Ireland",INDEX('Fixed inputs'!$H$18:$H$58,MATCH($N299,'Fixed inputs'!$C$18:$C$58,0)),INDEX('Fixed inputs'!$I$18:$I$58,MATCH($N299,'Fixed inputs'!$C$18:$C$58,0))))</f>
        <v/>
      </c>
      <c r="AD299" s="384" t="str">
        <f>IF($C299="","",INDEX('Fixed inputs'!$C$8:$E$10,MATCH($C299,'Fixed inputs'!$B$8:$B$10,0),MATCH(IF($C$7="Northern Ireland","GBP","EUR"),'Fixed inputs'!$C$7:$E$7,0)))</f>
        <v/>
      </c>
      <c r="AE299" s="386"/>
      <c r="AF299" s="386"/>
      <c r="AG299" s="386"/>
      <c r="AH299" s="386"/>
      <c r="AI299" s="386"/>
      <c r="AJ299" s="387">
        <f t="shared" si="75"/>
        <v>0</v>
      </c>
      <c r="AK299" s="386"/>
      <c r="AL299" s="387">
        <f t="shared" si="76"/>
        <v>0</v>
      </c>
      <c r="AM299" s="386"/>
      <c r="AN299" s="387">
        <f t="shared" si="77"/>
        <v>0</v>
      </c>
      <c r="AO299" s="386"/>
      <c r="AP299" s="387">
        <f t="shared" si="78"/>
        <v>0</v>
      </c>
      <c r="AQ299" s="386"/>
      <c r="AR299" s="387">
        <f t="shared" si="79"/>
        <v>0</v>
      </c>
      <c r="AS299" s="386"/>
      <c r="AT299" s="387">
        <f t="shared" si="80"/>
        <v>0</v>
      </c>
    </row>
    <row r="300" spans="2:46" ht="15.75">
      <c r="B300" s="435"/>
      <c r="C300" s="435"/>
      <c r="D300" s="436"/>
      <c r="E300" s="437"/>
      <c r="F300" s="437"/>
      <c r="G300" s="437"/>
      <c r="H300" s="437"/>
      <c r="I300" s="437"/>
      <c r="J300" s="437"/>
      <c r="K300" s="465">
        <f t="shared" si="65"/>
        <v>0</v>
      </c>
      <c r="L300" s="433"/>
      <c r="M300" s="433"/>
      <c r="N300" s="434"/>
      <c r="O300" s="383" t="str">
        <f t="shared" si="66"/>
        <v/>
      </c>
      <c r="P300" s="434"/>
      <c r="Q300" s="434"/>
      <c r="R300" s="434"/>
      <c r="S300" s="433"/>
      <c r="T300" s="434"/>
      <c r="U300" s="384" t="str">
        <f t="shared" si="68"/>
        <v/>
      </c>
      <c r="V300" s="384" t="str">
        <f t="shared" si="69"/>
        <v/>
      </c>
      <c r="W300" s="384" t="str">
        <f t="shared" si="70"/>
        <v/>
      </c>
      <c r="X300" s="384" t="str">
        <f t="shared" si="71"/>
        <v/>
      </c>
      <c r="Y300" s="384" t="str">
        <f t="shared" si="72"/>
        <v/>
      </c>
      <c r="Z300" s="384" t="str">
        <f t="shared" si="73"/>
        <v/>
      </c>
      <c r="AA300" s="384">
        <f t="shared" si="67"/>
        <v>0</v>
      </c>
      <c r="AB300" s="385" t="b">
        <f t="shared" si="74"/>
        <v>1</v>
      </c>
      <c r="AC300" s="384" t="str">
        <f>IF($N300="","",IF($C$7="Northern Ireland",INDEX('Fixed inputs'!$H$18:$H$58,MATCH($N300,'Fixed inputs'!$C$18:$C$58,0)),INDEX('Fixed inputs'!$I$18:$I$58,MATCH($N300,'Fixed inputs'!$C$18:$C$58,0))))</f>
        <v/>
      </c>
      <c r="AD300" s="384" t="str">
        <f>IF($C300="","",INDEX('Fixed inputs'!$C$8:$E$10,MATCH($C300,'Fixed inputs'!$B$8:$B$10,0),MATCH(IF($C$7="Northern Ireland","GBP","EUR"),'Fixed inputs'!$C$7:$E$7,0)))</f>
        <v/>
      </c>
      <c r="AE300" s="386"/>
      <c r="AF300" s="386"/>
      <c r="AG300" s="386"/>
      <c r="AH300" s="386"/>
      <c r="AI300" s="386"/>
      <c r="AJ300" s="387">
        <f t="shared" si="75"/>
        <v>0</v>
      </c>
      <c r="AK300" s="386"/>
      <c r="AL300" s="387">
        <f t="shared" si="76"/>
        <v>0</v>
      </c>
      <c r="AM300" s="386"/>
      <c r="AN300" s="387">
        <f t="shared" si="77"/>
        <v>0</v>
      </c>
      <c r="AO300" s="386"/>
      <c r="AP300" s="387">
        <f t="shared" si="78"/>
        <v>0</v>
      </c>
      <c r="AQ300" s="386"/>
      <c r="AR300" s="387">
        <f t="shared" si="79"/>
        <v>0</v>
      </c>
      <c r="AS300" s="386"/>
      <c r="AT300" s="387">
        <f t="shared" si="80"/>
        <v>0</v>
      </c>
    </row>
    <row r="301" spans="2:46" ht="15.75">
      <c r="B301" s="435"/>
      <c r="C301" s="435"/>
      <c r="D301" s="436"/>
      <c r="E301" s="437"/>
      <c r="F301" s="437"/>
      <c r="G301" s="437"/>
      <c r="H301" s="437"/>
      <c r="I301" s="437"/>
      <c r="J301" s="437"/>
      <c r="K301" s="465">
        <f t="shared" si="65"/>
        <v>0</v>
      </c>
      <c r="L301" s="433"/>
      <c r="M301" s="433"/>
      <c r="N301" s="434"/>
      <c r="O301" s="383" t="str">
        <f t="shared" si="66"/>
        <v/>
      </c>
      <c r="P301" s="434"/>
      <c r="Q301" s="434"/>
      <c r="R301" s="434"/>
      <c r="S301" s="433"/>
      <c r="T301" s="434"/>
      <c r="U301" s="384" t="str">
        <f t="shared" si="68"/>
        <v/>
      </c>
      <c r="V301" s="384" t="str">
        <f t="shared" si="69"/>
        <v/>
      </c>
      <c r="W301" s="384" t="str">
        <f t="shared" si="70"/>
        <v/>
      </c>
      <c r="X301" s="384" t="str">
        <f t="shared" si="71"/>
        <v/>
      </c>
      <c r="Y301" s="384" t="str">
        <f t="shared" si="72"/>
        <v/>
      </c>
      <c r="Z301" s="384" t="str">
        <f t="shared" si="73"/>
        <v/>
      </c>
      <c r="AA301" s="384">
        <f t="shared" si="67"/>
        <v>0</v>
      </c>
      <c r="AB301" s="385" t="b">
        <f t="shared" si="74"/>
        <v>1</v>
      </c>
      <c r="AC301" s="384" t="str">
        <f>IF($N301="","",IF($C$7="Northern Ireland",INDEX('Fixed inputs'!$H$18:$H$58,MATCH($N301,'Fixed inputs'!$C$18:$C$58,0)),INDEX('Fixed inputs'!$I$18:$I$58,MATCH($N301,'Fixed inputs'!$C$18:$C$58,0))))</f>
        <v/>
      </c>
      <c r="AD301" s="384" t="str">
        <f>IF($C301="","",INDEX('Fixed inputs'!$C$8:$E$10,MATCH($C301,'Fixed inputs'!$B$8:$B$10,0),MATCH(IF($C$7="Northern Ireland","GBP","EUR"),'Fixed inputs'!$C$7:$E$7,0)))</f>
        <v/>
      </c>
      <c r="AE301" s="386"/>
      <c r="AF301" s="386"/>
      <c r="AG301" s="386"/>
      <c r="AH301" s="386"/>
      <c r="AI301" s="386"/>
      <c r="AJ301" s="387">
        <f t="shared" si="75"/>
        <v>0</v>
      </c>
      <c r="AK301" s="386"/>
      <c r="AL301" s="387">
        <f t="shared" si="76"/>
        <v>0</v>
      </c>
      <c r="AM301" s="386"/>
      <c r="AN301" s="387">
        <f t="shared" si="77"/>
        <v>0</v>
      </c>
      <c r="AO301" s="386"/>
      <c r="AP301" s="387">
        <f t="shared" si="78"/>
        <v>0</v>
      </c>
      <c r="AQ301" s="386"/>
      <c r="AR301" s="387">
        <f t="shared" si="79"/>
        <v>0</v>
      </c>
      <c r="AS301" s="386"/>
      <c r="AT301" s="387">
        <f t="shared" si="80"/>
        <v>0</v>
      </c>
    </row>
    <row r="302" spans="2:46" ht="15.75">
      <c r="B302" s="435"/>
      <c r="C302" s="435"/>
      <c r="D302" s="436"/>
      <c r="E302" s="437"/>
      <c r="F302" s="437"/>
      <c r="G302" s="437"/>
      <c r="H302" s="437"/>
      <c r="I302" s="437"/>
      <c r="J302" s="437"/>
      <c r="K302" s="465">
        <f t="shared" si="65"/>
        <v>0</v>
      </c>
      <c r="L302" s="433"/>
      <c r="M302" s="433"/>
      <c r="N302" s="434"/>
      <c r="O302" s="383" t="str">
        <f t="shared" si="66"/>
        <v/>
      </c>
      <c r="P302" s="434"/>
      <c r="Q302" s="434"/>
      <c r="R302" s="434"/>
      <c r="S302" s="433"/>
      <c r="T302" s="434"/>
      <c r="U302" s="384" t="str">
        <f t="shared" si="68"/>
        <v/>
      </c>
      <c r="V302" s="384" t="str">
        <f t="shared" si="69"/>
        <v/>
      </c>
      <c r="W302" s="384" t="str">
        <f t="shared" si="70"/>
        <v/>
      </c>
      <c r="X302" s="384" t="str">
        <f t="shared" si="71"/>
        <v/>
      </c>
      <c r="Y302" s="384" t="str">
        <f t="shared" si="72"/>
        <v/>
      </c>
      <c r="Z302" s="384" t="str">
        <f t="shared" si="73"/>
        <v/>
      </c>
      <c r="AA302" s="384">
        <f t="shared" si="67"/>
        <v>0</v>
      </c>
      <c r="AB302" s="385" t="b">
        <f t="shared" si="74"/>
        <v>1</v>
      </c>
      <c r="AC302" s="384" t="str">
        <f>IF($N302="","",IF($C$7="Northern Ireland",INDEX('Fixed inputs'!$H$18:$H$58,MATCH($N302,'Fixed inputs'!$C$18:$C$58,0)),INDEX('Fixed inputs'!$I$18:$I$58,MATCH($N302,'Fixed inputs'!$C$18:$C$58,0))))</f>
        <v/>
      </c>
      <c r="AD302" s="384" t="str">
        <f>IF($C302="","",INDEX('Fixed inputs'!$C$8:$E$10,MATCH($C302,'Fixed inputs'!$B$8:$B$10,0),MATCH(IF($C$7="Northern Ireland","GBP","EUR"),'Fixed inputs'!$C$7:$E$7,0)))</f>
        <v/>
      </c>
      <c r="AE302" s="386"/>
      <c r="AF302" s="386"/>
      <c r="AG302" s="386"/>
      <c r="AH302" s="386"/>
      <c r="AI302" s="386"/>
      <c r="AJ302" s="387">
        <f t="shared" si="75"/>
        <v>0</v>
      </c>
      <c r="AK302" s="386"/>
      <c r="AL302" s="387">
        <f t="shared" si="76"/>
        <v>0</v>
      </c>
      <c r="AM302" s="386"/>
      <c r="AN302" s="387">
        <f t="shared" si="77"/>
        <v>0</v>
      </c>
      <c r="AO302" s="386"/>
      <c r="AP302" s="387">
        <f t="shared" si="78"/>
        <v>0</v>
      </c>
      <c r="AQ302" s="386"/>
      <c r="AR302" s="387">
        <f t="shared" si="79"/>
        <v>0</v>
      </c>
      <c r="AS302" s="386"/>
      <c r="AT302" s="387">
        <f t="shared" si="80"/>
        <v>0</v>
      </c>
    </row>
    <row r="303" spans="2:46" ht="15.75">
      <c r="B303" s="435"/>
      <c r="C303" s="435"/>
      <c r="D303" s="436"/>
      <c r="E303" s="437"/>
      <c r="F303" s="437"/>
      <c r="G303" s="437"/>
      <c r="H303" s="437"/>
      <c r="I303" s="437"/>
      <c r="J303" s="437"/>
      <c r="K303" s="465">
        <f t="shared" si="65"/>
        <v>0</v>
      </c>
      <c r="L303" s="433"/>
      <c r="M303" s="433"/>
      <c r="N303" s="434"/>
      <c r="O303" s="383" t="str">
        <f t="shared" si="66"/>
        <v/>
      </c>
      <c r="P303" s="434"/>
      <c r="Q303" s="434"/>
      <c r="R303" s="434"/>
      <c r="S303" s="433"/>
      <c r="T303" s="434"/>
      <c r="U303" s="384" t="str">
        <f t="shared" si="68"/>
        <v/>
      </c>
      <c r="V303" s="384" t="str">
        <f t="shared" si="69"/>
        <v/>
      </c>
      <c r="W303" s="384" t="str">
        <f t="shared" si="70"/>
        <v/>
      </c>
      <c r="X303" s="384" t="str">
        <f t="shared" si="71"/>
        <v/>
      </c>
      <c r="Y303" s="384" t="str">
        <f t="shared" si="72"/>
        <v/>
      </c>
      <c r="Z303" s="384" t="str">
        <f t="shared" si="73"/>
        <v/>
      </c>
      <c r="AA303" s="384">
        <f t="shared" si="67"/>
        <v>0</v>
      </c>
      <c r="AB303" s="385" t="b">
        <f t="shared" si="74"/>
        <v>1</v>
      </c>
      <c r="AC303" s="384" t="str">
        <f>IF($N303="","",IF($C$7="Northern Ireland",INDEX('Fixed inputs'!$H$18:$H$58,MATCH($N303,'Fixed inputs'!$C$18:$C$58,0)),INDEX('Fixed inputs'!$I$18:$I$58,MATCH($N303,'Fixed inputs'!$C$18:$C$58,0))))</f>
        <v/>
      </c>
      <c r="AD303" s="384" t="str">
        <f>IF($C303="","",INDEX('Fixed inputs'!$C$8:$E$10,MATCH($C303,'Fixed inputs'!$B$8:$B$10,0),MATCH(IF($C$7="Northern Ireland","GBP","EUR"),'Fixed inputs'!$C$7:$E$7,0)))</f>
        <v/>
      </c>
      <c r="AE303" s="386"/>
      <c r="AF303" s="386"/>
      <c r="AG303" s="386"/>
      <c r="AH303" s="386"/>
      <c r="AI303" s="386"/>
      <c r="AJ303" s="387">
        <f t="shared" si="75"/>
        <v>0</v>
      </c>
      <c r="AK303" s="386"/>
      <c r="AL303" s="387">
        <f t="shared" si="76"/>
        <v>0</v>
      </c>
      <c r="AM303" s="386"/>
      <c r="AN303" s="387">
        <f t="shared" si="77"/>
        <v>0</v>
      </c>
      <c r="AO303" s="386"/>
      <c r="AP303" s="387">
        <f t="shared" si="78"/>
        <v>0</v>
      </c>
      <c r="AQ303" s="386"/>
      <c r="AR303" s="387">
        <f t="shared" si="79"/>
        <v>0</v>
      </c>
      <c r="AS303" s="386"/>
      <c r="AT303" s="387">
        <f t="shared" si="80"/>
        <v>0</v>
      </c>
    </row>
    <row r="304" spans="2:46" ht="15.75">
      <c r="B304" s="435"/>
      <c r="C304" s="435"/>
      <c r="D304" s="436"/>
      <c r="E304" s="437"/>
      <c r="F304" s="437"/>
      <c r="G304" s="437"/>
      <c r="H304" s="437"/>
      <c r="I304" s="437"/>
      <c r="J304" s="437"/>
      <c r="K304" s="465">
        <f t="shared" si="65"/>
        <v>0</v>
      </c>
      <c r="L304" s="433"/>
      <c r="M304" s="433"/>
      <c r="N304" s="434"/>
      <c r="O304" s="383" t="str">
        <f t="shared" si="66"/>
        <v/>
      </c>
      <c r="P304" s="434"/>
      <c r="Q304" s="434"/>
      <c r="R304" s="434"/>
      <c r="S304" s="433"/>
      <c r="T304" s="434"/>
      <c r="U304" s="384" t="str">
        <f t="shared" si="68"/>
        <v/>
      </c>
      <c r="V304" s="384" t="str">
        <f t="shared" si="69"/>
        <v/>
      </c>
      <c r="W304" s="384" t="str">
        <f t="shared" si="70"/>
        <v/>
      </c>
      <c r="X304" s="384" t="str">
        <f t="shared" si="71"/>
        <v/>
      </c>
      <c r="Y304" s="384" t="str">
        <f t="shared" si="72"/>
        <v/>
      </c>
      <c r="Z304" s="384" t="str">
        <f t="shared" si="73"/>
        <v/>
      </c>
      <c r="AA304" s="384">
        <f t="shared" si="67"/>
        <v>0</v>
      </c>
      <c r="AB304" s="385" t="b">
        <f t="shared" si="74"/>
        <v>1</v>
      </c>
      <c r="AC304" s="384" t="str">
        <f>IF($N304="","",IF($C$7="Northern Ireland",INDEX('Fixed inputs'!$H$18:$H$58,MATCH($N304,'Fixed inputs'!$C$18:$C$58,0)),INDEX('Fixed inputs'!$I$18:$I$58,MATCH($N304,'Fixed inputs'!$C$18:$C$58,0))))</f>
        <v/>
      </c>
      <c r="AD304" s="384" t="str">
        <f>IF($C304="","",INDEX('Fixed inputs'!$C$8:$E$10,MATCH($C304,'Fixed inputs'!$B$8:$B$10,0),MATCH(IF($C$7="Northern Ireland","GBP","EUR"),'Fixed inputs'!$C$7:$E$7,0)))</f>
        <v/>
      </c>
      <c r="AE304" s="386"/>
      <c r="AF304" s="386"/>
      <c r="AG304" s="386"/>
      <c r="AH304" s="386"/>
      <c r="AI304" s="386"/>
      <c r="AJ304" s="387">
        <f t="shared" si="75"/>
        <v>0</v>
      </c>
      <c r="AK304" s="386"/>
      <c r="AL304" s="387">
        <f t="shared" si="76"/>
        <v>0</v>
      </c>
      <c r="AM304" s="386"/>
      <c r="AN304" s="387">
        <f t="shared" si="77"/>
        <v>0</v>
      </c>
      <c r="AO304" s="386"/>
      <c r="AP304" s="387">
        <f t="shared" si="78"/>
        <v>0</v>
      </c>
      <c r="AQ304" s="386"/>
      <c r="AR304" s="387">
        <f t="shared" si="79"/>
        <v>0</v>
      </c>
      <c r="AS304" s="386"/>
      <c r="AT304" s="387">
        <f t="shared" si="80"/>
        <v>0</v>
      </c>
    </row>
    <row r="305" spans="2:46" ht="15.75">
      <c r="B305" s="435"/>
      <c r="C305" s="435"/>
      <c r="D305" s="436"/>
      <c r="E305" s="437"/>
      <c r="F305" s="437"/>
      <c r="G305" s="437"/>
      <c r="H305" s="437"/>
      <c r="I305" s="437"/>
      <c r="J305" s="437"/>
      <c r="K305" s="465">
        <f t="shared" si="65"/>
        <v>0</v>
      </c>
      <c r="L305" s="433"/>
      <c r="M305" s="433"/>
      <c r="N305" s="434"/>
      <c r="O305" s="383" t="str">
        <f t="shared" si="66"/>
        <v/>
      </c>
      <c r="P305" s="434"/>
      <c r="Q305" s="434"/>
      <c r="R305" s="434"/>
      <c r="S305" s="433"/>
      <c r="T305" s="434"/>
      <c r="U305" s="384" t="str">
        <f t="shared" si="68"/>
        <v/>
      </c>
      <c r="V305" s="384" t="str">
        <f t="shared" si="69"/>
        <v/>
      </c>
      <c r="W305" s="384" t="str">
        <f t="shared" si="70"/>
        <v/>
      </c>
      <c r="X305" s="384" t="str">
        <f t="shared" si="71"/>
        <v/>
      </c>
      <c r="Y305" s="384" t="str">
        <f t="shared" si="72"/>
        <v/>
      </c>
      <c r="Z305" s="384" t="str">
        <f t="shared" si="73"/>
        <v/>
      </c>
      <c r="AA305" s="384">
        <f t="shared" si="67"/>
        <v>0</v>
      </c>
      <c r="AB305" s="385" t="b">
        <f t="shared" si="74"/>
        <v>1</v>
      </c>
      <c r="AC305" s="384" t="str">
        <f>IF($N305="","",IF($C$7="Northern Ireland",INDEX('Fixed inputs'!$H$18:$H$58,MATCH($N305,'Fixed inputs'!$C$18:$C$58,0)),INDEX('Fixed inputs'!$I$18:$I$58,MATCH($N305,'Fixed inputs'!$C$18:$C$58,0))))</f>
        <v/>
      </c>
      <c r="AD305" s="384" t="str">
        <f>IF($C305="","",INDEX('Fixed inputs'!$C$8:$E$10,MATCH($C305,'Fixed inputs'!$B$8:$B$10,0),MATCH(IF($C$7="Northern Ireland","GBP","EUR"),'Fixed inputs'!$C$7:$E$7,0)))</f>
        <v/>
      </c>
      <c r="AE305" s="386"/>
      <c r="AF305" s="386"/>
      <c r="AG305" s="386"/>
      <c r="AH305" s="386"/>
      <c r="AI305" s="386"/>
      <c r="AJ305" s="387">
        <f t="shared" si="75"/>
        <v>0</v>
      </c>
      <c r="AK305" s="386"/>
      <c r="AL305" s="387">
        <f t="shared" si="76"/>
        <v>0</v>
      </c>
      <c r="AM305" s="386"/>
      <c r="AN305" s="387">
        <f t="shared" si="77"/>
        <v>0</v>
      </c>
      <c r="AO305" s="386"/>
      <c r="AP305" s="387">
        <f t="shared" si="78"/>
        <v>0</v>
      </c>
      <c r="AQ305" s="386"/>
      <c r="AR305" s="387">
        <f t="shared" si="79"/>
        <v>0</v>
      </c>
      <c r="AS305" s="386"/>
      <c r="AT305" s="387">
        <f t="shared" si="80"/>
        <v>0</v>
      </c>
    </row>
    <row r="306" spans="2:46" ht="15.75">
      <c r="B306" s="435"/>
      <c r="C306" s="435"/>
      <c r="D306" s="436"/>
      <c r="E306" s="437"/>
      <c r="F306" s="437"/>
      <c r="G306" s="437"/>
      <c r="H306" s="437"/>
      <c r="I306" s="437"/>
      <c r="J306" s="437"/>
      <c r="K306" s="465">
        <f t="shared" si="65"/>
        <v>0</v>
      </c>
      <c r="L306" s="433"/>
      <c r="M306" s="433"/>
      <c r="N306" s="434"/>
      <c r="O306" s="383" t="str">
        <f t="shared" si="66"/>
        <v/>
      </c>
      <c r="P306" s="434"/>
      <c r="Q306" s="434"/>
      <c r="R306" s="434"/>
      <c r="S306" s="433"/>
      <c r="T306" s="434"/>
      <c r="U306" s="384" t="str">
        <f t="shared" si="68"/>
        <v/>
      </c>
      <c r="V306" s="384" t="str">
        <f t="shared" si="69"/>
        <v/>
      </c>
      <c r="W306" s="384" t="str">
        <f t="shared" si="70"/>
        <v/>
      </c>
      <c r="X306" s="384" t="str">
        <f t="shared" si="71"/>
        <v/>
      </c>
      <c r="Y306" s="384" t="str">
        <f t="shared" si="72"/>
        <v/>
      </c>
      <c r="Z306" s="384" t="str">
        <f t="shared" si="73"/>
        <v/>
      </c>
      <c r="AA306" s="384">
        <f t="shared" si="67"/>
        <v>0</v>
      </c>
      <c r="AB306" s="385" t="b">
        <f t="shared" si="74"/>
        <v>1</v>
      </c>
      <c r="AC306" s="384" t="str">
        <f>IF($N306="","",IF($C$7="Northern Ireland",INDEX('Fixed inputs'!$H$18:$H$58,MATCH($N306,'Fixed inputs'!$C$18:$C$58,0)),INDEX('Fixed inputs'!$I$18:$I$58,MATCH($N306,'Fixed inputs'!$C$18:$C$58,0))))</f>
        <v/>
      </c>
      <c r="AD306" s="384" t="str">
        <f>IF($C306="","",INDEX('Fixed inputs'!$C$8:$E$10,MATCH($C306,'Fixed inputs'!$B$8:$B$10,0),MATCH(IF($C$7="Northern Ireland","GBP","EUR"),'Fixed inputs'!$C$7:$E$7,0)))</f>
        <v/>
      </c>
      <c r="AE306" s="386"/>
      <c r="AF306" s="386"/>
      <c r="AG306" s="386"/>
      <c r="AH306" s="386"/>
      <c r="AI306" s="386"/>
      <c r="AJ306" s="387">
        <f t="shared" si="75"/>
        <v>0</v>
      </c>
      <c r="AK306" s="386"/>
      <c r="AL306" s="387">
        <f t="shared" si="76"/>
        <v>0</v>
      </c>
      <c r="AM306" s="386"/>
      <c r="AN306" s="387">
        <f t="shared" si="77"/>
        <v>0</v>
      </c>
      <c r="AO306" s="386"/>
      <c r="AP306" s="387">
        <f t="shared" si="78"/>
        <v>0</v>
      </c>
      <c r="AQ306" s="386"/>
      <c r="AR306" s="387">
        <f t="shared" si="79"/>
        <v>0</v>
      </c>
      <c r="AS306" s="386"/>
      <c r="AT306" s="387">
        <f t="shared" si="80"/>
        <v>0</v>
      </c>
    </row>
    <row r="307" spans="2:46" ht="15.75">
      <c r="B307" s="435"/>
      <c r="C307" s="435"/>
      <c r="D307" s="436"/>
      <c r="E307" s="437"/>
      <c r="F307" s="437"/>
      <c r="G307" s="437"/>
      <c r="H307" s="437"/>
      <c r="I307" s="437"/>
      <c r="J307" s="437"/>
      <c r="K307" s="465">
        <f t="shared" si="65"/>
        <v>0</v>
      </c>
      <c r="L307" s="433"/>
      <c r="M307" s="433"/>
      <c r="N307" s="434"/>
      <c r="O307" s="383" t="str">
        <f t="shared" si="66"/>
        <v/>
      </c>
      <c r="P307" s="434"/>
      <c r="Q307" s="434"/>
      <c r="R307" s="434"/>
      <c r="S307" s="433"/>
      <c r="T307" s="434"/>
      <c r="U307" s="384" t="str">
        <f t="shared" si="68"/>
        <v/>
      </c>
      <c r="V307" s="384" t="str">
        <f t="shared" si="69"/>
        <v/>
      </c>
      <c r="W307" s="384" t="str">
        <f t="shared" si="70"/>
        <v/>
      </c>
      <c r="X307" s="384" t="str">
        <f t="shared" si="71"/>
        <v/>
      </c>
      <c r="Y307" s="384" t="str">
        <f t="shared" si="72"/>
        <v/>
      </c>
      <c r="Z307" s="384" t="str">
        <f t="shared" si="73"/>
        <v/>
      </c>
      <c r="AA307" s="384">
        <f t="shared" si="67"/>
        <v>0</v>
      </c>
      <c r="AB307" s="385" t="b">
        <f t="shared" si="74"/>
        <v>1</v>
      </c>
      <c r="AC307" s="384" t="str">
        <f>IF($N307="","",IF($C$7="Northern Ireland",INDEX('Fixed inputs'!$H$18:$H$58,MATCH($N307,'Fixed inputs'!$C$18:$C$58,0)),INDEX('Fixed inputs'!$I$18:$I$58,MATCH($N307,'Fixed inputs'!$C$18:$C$58,0))))</f>
        <v/>
      </c>
      <c r="AD307" s="384" t="str">
        <f>IF($C307="","",INDEX('Fixed inputs'!$C$8:$E$10,MATCH($C307,'Fixed inputs'!$B$8:$B$10,0),MATCH(IF($C$7="Northern Ireland","GBP","EUR"),'Fixed inputs'!$C$7:$E$7,0)))</f>
        <v/>
      </c>
      <c r="AE307" s="386"/>
      <c r="AF307" s="386"/>
      <c r="AG307" s="386"/>
      <c r="AH307" s="386"/>
      <c r="AI307" s="386"/>
      <c r="AJ307" s="387">
        <f t="shared" si="75"/>
        <v>0</v>
      </c>
      <c r="AK307" s="386"/>
      <c r="AL307" s="387">
        <f t="shared" si="76"/>
        <v>0</v>
      </c>
      <c r="AM307" s="386"/>
      <c r="AN307" s="387">
        <f t="shared" si="77"/>
        <v>0</v>
      </c>
      <c r="AO307" s="386"/>
      <c r="AP307" s="387">
        <f t="shared" si="78"/>
        <v>0</v>
      </c>
      <c r="AQ307" s="386"/>
      <c r="AR307" s="387">
        <f t="shared" si="79"/>
        <v>0</v>
      </c>
      <c r="AS307" s="386"/>
      <c r="AT307" s="387">
        <f t="shared" si="80"/>
        <v>0</v>
      </c>
    </row>
    <row r="308" spans="2:46" ht="15.75">
      <c r="B308" s="435"/>
      <c r="C308" s="435"/>
      <c r="D308" s="436"/>
      <c r="E308" s="437"/>
      <c r="F308" s="437"/>
      <c r="G308" s="437"/>
      <c r="H308" s="437"/>
      <c r="I308" s="437"/>
      <c r="J308" s="437"/>
      <c r="K308" s="465">
        <f t="shared" si="65"/>
        <v>0</v>
      </c>
      <c r="L308" s="433"/>
      <c r="M308" s="433"/>
      <c r="N308" s="434"/>
      <c r="O308" s="383" t="str">
        <f t="shared" si="66"/>
        <v/>
      </c>
      <c r="P308" s="434"/>
      <c r="Q308" s="434"/>
      <c r="R308" s="434"/>
      <c r="S308" s="433"/>
      <c r="T308" s="434"/>
      <c r="U308" s="384" t="str">
        <f t="shared" si="68"/>
        <v/>
      </c>
      <c r="V308" s="384" t="str">
        <f t="shared" si="69"/>
        <v/>
      </c>
      <c r="W308" s="384" t="str">
        <f t="shared" si="70"/>
        <v/>
      </c>
      <c r="X308" s="384" t="str">
        <f t="shared" si="71"/>
        <v/>
      </c>
      <c r="Y308" s="384" t="str">
        <f t="shared" si="72"/>
        <v/>
      </c>
      <c r="Z308" s="384" t="str">
        <f t="shared" si="73"/>
        <v/>
      </c>
      <c r="AA308" s="384">
        <f t="shared" si="67"/>
        <v>0</v>
      </c>
      <c r="AB308" s="385" t="b">
        <f t="shared" si="74"/>
        <v>1</v>
      </c>
      <c r="AC308" s="384" t="str">
        <f>IF($N308="","",IF($C$7="Northern Ireland",INDEX('Fixed inputs'!$H$18:$H$58,MATCH($N308,'Fixed inputs'!$C$18:$C$58,0)),INDEX('Fixed inputs'!$I$18:$I$58,MATCH($N308,'Fixed inputs'!$C$18:$C$58,0))))</f>
        <v/>
      </c>
      <c r="AD308" s="384" t="str">
        <f>IF($C308="","",INDEX('Fixed inputs'!$C$8:$E$10,MATCH($C308,'Fixed inputs'!$B$8:$B$10,0),MATCH(IF($C$7="Northern Ireland","GBP","EUR"),'Fixed inputs'!$C$7:$E$7,0)))</f>
        <v/>
      </c>
      <c r="AE308" s="386"/>
      <c r="AF308" s="386"/>
      <c r="AG308" s="386"/>
      <c r="AH308" s="386"/>
      <c r="AI308" s="386"/>
      <c r="AJ308" s="387">
        <f t="shared" si="75"/>
        <v>0</v>
      </c>
      <c r="AK308" s="386"/>
      <c r="AL308" s="387">
        <f t="shared" si="76"/>
        <v>0</v>
      </c>
      <c r="AM308" s="386"/>
      <c r="AN308" s="387">
        <f t="shared" si="77"/>
        <v>0</v>
      </c>
      <c r="AO308" s="386"/>
      <c r="AP308" s="387">
        <f t="shared" si="78"/>
        <v>0</v>
      </c>
      <c r="AQ308" s="386"/>
      <c r="AR308" s="387">
        <f t="shared" si="79"/>
        <v>0</v>
      </c>
      <c r="AS308" s="386"/>
      <c r="AT308" s="387">
        <f t="shared" si="80"/>
        <v>0</v>
      </c>
    </row>
    <row r="309" spans="2:46" ht="15.75">
      <c r="B309" s="435"/>
      <c r="C309" s="435"/>
      <c r="D309" s="436"/>
      <c r="E309" s="437"/>
      <c r="F309" s="437"/>
      <c r="G309" s="437"/>
      <c r="H309" s="437"/>
      <c r="I309" s="437"/>
      <c r="J309" s="437"/>
      <c r="K309" s="465">
        <f t="shared" si="65"/>
        <v>0</v>
      </c>
      <c r="L309" s="433"/>
      <c r="M309" s="433"/>
      <c r="N309" s="434"/>
      <c r="O309" s="383" t="str">
        <f t="shared" si="66"/>
        <v/>
      </c>
      <c r="P309" s="434"/>
      <c r="Q309" s="434"/>
      <c r="R309" s="434"/>
      <c r="S309" s="433"/>
      <c r="T309" s="434"/>
      <c r="U309" s="384" t="str">
        <f t="shared" si="68"/>
        <v/>
      </c>
      <c r="V309" s="384" t="str">
        <f t="shared" si="69"/>
        <v/>
      </c>
      <c r="W309" s="384" t="str">
        <f t="shared" si="70"/>
        <v/>
      </c>
      <c r="X309" s="384" t="str">
        <f t="shared" si="71"/>
        <v/>
      </c>
      <c r="Y309" s="384" t="str">
        <f t="shared" si="72"/>
        <v/>
      </c>
      <c r="Z309" s="384" t="str">
        <f t="shared" si="73"/>
        <v/>
      </c>
      <c r="AA309" s="384">
        <f t="shared" si="67"/>
        <v>0</v>
      </c>
      <c r="AB309" s="385" t="b">
        <f t="shared" si="74"/>
        <v>1</v>
      </c>
      <c r="AC309" s="384" t="str">
        <f>IF($N309="","",IF($C$7="Northern Ireland",INDEX('Fixed inputs'!$H$18:$H$58,MATCH($N309,'Fixed inputs'!$C$18:$C$58,0)),INDEX('Fixed inputs'!$I$18:$I$58,MATCH($N309,'Fixed inputs'!$C$18:$C$58,0))))</f>
        <v/>
      </c>
      <c r="AD309" s="384" t="str">
        <f>IF($C309="","",INDEX('Fixed inputs'!$C$8:$E$10,MATCH($C309,'Fixed inputs'!$B$8:$B$10,0),MATCH(IF($C$7="Northern Ireland","GBP","EUR"),'Fixed inputs'!$C$7:$E$7,0)))</f>
        <v/>
      </c>
      <c r="AE309" s="386"/>
      <c r="AF309" s="386"/>
      <c r="AG309" s="386"/>
      <c r="AH309" s="386"/>
      <c r="AI309" s="386"/>
      <c r="AJ309" s="387">
        <f t="shared" si="75"/>
        <v>0</v>
      </c>
      <c r="AK309" s="386"/>
      <c r="AL309" s="387">
        <f t="shared" si="76"/>
        <v>0</v>
      </c>
      <c r="AM309" s="386"/>
      <c r="AN309" s="387">
        <f t="shared" si="77"/>
        <v>0</v>
      </c>
      <c r="AO309" s="386"/>
      <c r="AP309" s="387">
        <f t="shared" si="78"/>
        <v>0</v>
      </c>
      <c r="AQ309" s="386"/>
      <c r="AR309" s="387">
        <f t="shared" si="79"/>
        <v>0</v>
      </c>
      <c r="AS309" s="386"/>
      <c r="AT309" s="387">
        <f t="shared" si="80"/>
        <v>0</v>
      </c>
    </row>
    <row r="310" spans="2:46" ht="15.75">
      <c r="B310" s="435"/>
      <c r="C310" s="435"/>
      <c r="D310" s="436"/>
      <c r="E310" s="437"/>
      <c r="F310" s="437"/>
      <c r="G310" s="437"/>
      <c r="H310" s="437"/>
      <c r="I310" s="437"/>
      <c r="J310" s="437"/>
      <c r="K310" s="465">
        <f t="shared" si="65"/>
        <v>0</v>
      </c>
      <c r="L310" s="433"/>
      <c r="M310" s="433"/>
      <c r="N310" s="434"/>
      <c r="O310" s="383" t="str">
        <f t="shared" si="66"/>
        <v/>
      </c>
      <c r="P310" s="434"/>
      <c r="Q310" s="434"/>
      <c r="R310" s="434"/>
      <c r="S310" s="433"/>
      <c r="T310" s="434"/>
      <c r="U310" s="384" t="str">
        <f t="shared" si="68"/>
        <v/>
      </c>
      <c r="V310" s="384" t="str">
        <f t="shared" si="69"/>
        <v/>
      </c>
      <c r="W310" s="384" t="str">
        <f t="shared" si="70"/>
        <v/>
      </c>
      <c r="X310" s="384" t="str">
        <f t="shared" si="71"/>
        <v/>
      </c>
      <c r="Y310" s="384" t="str">
        <f t="shared" si="72"/>
        <v/>
      </c>
      <c r="Z310" s="384" t="str">
        <f t="shared" si="73"/>
        <v/>
      </c>
      <c r="AA310" s="384">
        <f t="shared" si="67"/>
        <v>0</v>
      </c>
      <c r="AB310" s="385" t="b">
        <f t="shared" si="74"/>
        <v>1</v>
      </c>
      <c r="AC310" s="384" t="str">
        <f>IF($N310="","",IF($C$7="Northern Ireland",INDEX('Fixed inputs'!$H$18:$H$58,MATCH($N310,'Fixed inputs'!$C$18:$C$58,0)),INDEX('Fixed inputs'!$I$18:$I$58,MATCH($N310,'Fixed inputs'!$C$18:$C$58,0))))</f>
        <v/>
      </c>
      <c r="AD310" s="384" t="str">
        <f>IF($C310="","",INDEX('Fixed inputs'!$C$8:$E$10,MATCH($C310,'Fixed inputs'!$B$8:$B$10,0),MATCH(IF($C$7="Northern Ireland","GBP","EUR"),'Fixed inputs'!$C$7:$E$7,0)))</f>
        <v/>
      </c>
      <c r="AE310" s="386"/>
      <c r="AF310" s="386"/>
      <c r="AG310" s="386"/>
      <c r="AH310" s="386"/>
      <c r="AI310" s="386"/>
      <c r="AJ310" s="387">
        <f t="shared" si="75"/>
        <v>0</v>
      </c>
      <c r="AK310" s="386"/>
      <c r="AL310" s="387">
        <f t="shared" si="76"/>
        <v>0</v>
      </c>
      <c r="AM310" s="386"/>
      <c r="AN310" s="387">
        <f t="shared" si="77"/>
        <v>0</v>
      </c>
      <c r="AO310" s="386"/>
      <c r="AP310" s="387">
        <f t="shared" si="78"/>
        <v>0</v>
      </c>
      <c r="AQ310" s="386"/>
      <c r="AR310" s="387">
        <f t="shared" si="79"/>
        <v>0</v>
      </c>
      <c r="AS310" s="386"/>
      <c r="AT310" s="387">
        <f t="shared" si="80"/>
        <v>0</v>
      </c>
    </row>
    <row r="311" spans="2:46" ht="15.75">
      <c r="B311" s="435"/>
      <c r="C311" s="435"/>
      <c r="D311" s="436"/>
      <c r="E311" s="437"/>
      <c r="F311" s="437"/>
      <c r="G311" s="437"/>
      <c r="H311" s="437"/>
      <c r="I311" s="437"/>
      <c r="J311" s="437"/>
      <c r="K311" s="465">
        <f t="shared" si="65"/>
        <v>0</v>
      </c>
      <c r="L311" s="433"/>
      <c r="M311" s="433"/>
      <c r="N311" s="434"/>
      <c r="O311" s="383" t="str">
        <f t="shared" si="66"/>
        <v/>
      </c>
      <c r="P311" s="434"/>
      <c r="Q311" s="434"/>
      <c r="R311" s="434"/>
      <c r="S311" s="433"/>
      <c r="T311" s="434"/>
      <c r="U311" s="384" t="str">
        <f t="shared" si="68"/>
        <v/>
      </c>
      <c r="V311" s="384" t="str">
        <f t="shared" si="69"/>
        <v/>
      </c>
      <c r="W311" s="384" t="str">
        <f t="shared" si="70"/>
        <v/>
      </c>
      <c r="X311" s="384" t="str">
        <f t="shared" si="71"/>
        <v/>
      </c>
      <c r="Y311" s="384" t="str">
        <f t="shared" si="72"/>
        <v/>
      </c>
      <c r="Z311" s="384" t="str">
        <f t="shared" si="73"/>
        <v/>
      </c>
      <c r="AA311" s="384">
        <f t="shared" si="67"/>
        <v>0</v>
      </c>
      <c r="AB311" s="385" t="b">
        <f t="shared" si="74"/>
        <v>1</v>
      </c>
      <c r="AC311" s="384" t="str">
        <f>IF($N311="","",IF($C$7="Northern Ireland",INDEX('Fixed inputs'!$H$18:$H$58,MATCH($N311,'Fixed inputs'!$C$18:$C$58,0)),INDEX('Fixed inputs'!$I$18:$I$58,MATCH($N311,'Fixed inputs'!$C$18:$C$58,0))))</f>
        <v/>
      </c>
      <c r="AD311" s="384" t="str">
        <f>IF($C311="","",INDEX('Fixed inputs'!$C$8:$E$10,MATCH($C311,'Fixed inputs'!$B$8:$B$10,0),MATCH(IF($C$7="Northern Ireland","GBP","EUR"),'Fixed inputs'!$C$7:$E$7,0)))</f>
        <v/>
      </c>
      <c r="AE311" s="386"/>
      <c r="AF311" s="386"/>
      <c r="AG311" s="386"/>
      <c r="AH311" s="386"/>
      <c r="AI311" s="386"/>
      <c r="AJ311" s="387">
        <f t="shared" si="75"/>
        <v>0</v>
      </c>
      <c r="AK311" s="386"/>
      <c r="AL311" s="387">
        <f t="shared" si="76"/>
        <v>0</v>
      </c>
      <c r="AM311" s="386"/>
      <c r="AN311" s="387">
        <f t="shared" si="77"/>
        <v>0</v>
      </c>
      <c r="AO311" s="386"/>
      <c r="AP311" s="387">
        <f t="shared" si="78"/>
        <v>0</v>
      </c>
      <c r="AQ311" s="386"/>
      <c r="AR311" s="387">
        <f t="shared" si="79"/>
        <v>0</v>
      </c>
      <c r="AS311" s="386"/>
      <c r="AT311" s="387">
        <f t="shared" si="80"/>
        <v>0</v>
      </c>
    </row>
    <row r="312" spans="2:46" ht="15.75">
      <c r="B312" s="435"/>
      <c r="C312" s="435"/>
      <c r="D312" s="436"/>
      <c r="E312" s="437"/>
      <c r="F312" s="437"/>
      <c r="G312" s="437"/>
      <c r="H312" s="437"/>
      <c r="I312" s="437"/>
      <c r="J312" s="437"/>
      <c r="K312" s="465">
        <f t="shared" si="65"/>
        <v>0</v>
      </c>
      <c r="L312" s="433"/>
      <c r="M312" s="433"/>
      <c r="N312" s="434"/>
      <c r="O312" s="383" t="str">
        <f t="shared" si="66"/>
        <v/>
      </c>
      <c r="P312" s="434"/>
      <c r="Q312" s="434"/>
      <c r="R312" s="434"/>
      <c r="S312" s="433"/>
      <c r="T312" s="434"/>
      <c r="U312" s="384" t="str">
        <f t="shared" si="68"/>
        <v/>
      </c>
      <c r="V312" s="384" t="str">
        <f t="shared" si="69"/>
        <v/>
      </c>
      <c r="W312" s="384" t="str">
        <f t="shared" si="70"/>
        <v/>
      </c>
      <c r="X312" s="384" t="str">
        <f t="shared" si="71"/>
        <v/>
      </c>
      <c r="Y312" s="384" t="str">
        <f t="shared" si="72"/>
        <v/>
      </c>
      <c r="Z312" s="384" t="str">
        <f t="shared" si="73"/>
        <v/>
      </c>
      <c r="AA312" s="384">
        <f t="shared" si="67"/>
        <v>0</v>
      </c>
      <c r="AB312" s="385" t="b">
        <f t="shared" si="74"/>
        <v>1</v>
      </c>
      <c r="AC312" s="384" t="str">
        <f>IF($N312="","",IF($C$7="Northern Ireland",INDEX('Fixed inputs'!$H$18:$H$58,MATCH($N312,'Fixed inputs'!$C$18:$C$58,0)),INDEX('Fixed inputs'!$I$18:$I$58,MATCH($N312,'Fixed inputs'!$C$18:$C$58,0))))</f>
        <v/>
      </c>
      <c r="AD312" s="384" t="str">
        <f>IF($C312="","",INDEX('Fixed inputs'!$C$8:$E$10,MATCH($C312,'Fixed inputs'!$B$8:$B$10,0),MATCH(IF($C$7="Northern Ireland","GBP","EUR"),'Fixed inputs'!$C$7:$E$7,0)))</f>
        <v/>
      </c>
      <c r="AE312" s="386"/>
      <c r="AF312" s="386"/>
      <c r="AG312" s="386"/>
      <c r="AH312" s="386"/>
      <c r="AI312" s="386"/>
      <c r="AJ312" s="387">
        <f t="shared" si="75"/>
        <v>0</v>
      </c>
      <c r="AK312" s="386"/>
      <c r="AL312" s="387">
        <f t="shared" si="76"/>
        <v>0</v>
      </c>
      <c r="AM312" s="386"/>
      <c r="AN312" s="387">
        <f t="shared" si="77"/>
        <v>0</v>
      </c>
      <c r="AO312" s="386"/>
      <c r="AP312" s="387">
        <f t="shared" si="78"/>
        <v>0</v>
      </c>
      <c r="AQ312" s="386"/>
      <c r="AR312" s="387">
        <f t="shared" si="79"/>
        <v>0</v>
      </c>
      <c r="AS312" s="386"/>
      <c r="AT312" s="387">
        <f t="shared" si="80"/>
        <v>0</v>
      </c>
    </row>
    <row r="313" spans="2:46" ht="15.75">
      <c r="B313" s="435"/>
      <c r="C313" s="435"/>
      <c r="D313" s="436"/>
      <c r="E313" s="437"/>
      <c r="F313" s="437"/>
      <c r="G313" s="437"/>
      <c r="H313" s="437"/>
      <c r="I313" s="437"/>
      <c r="J313" s="437"/>
      <c r="K313" s="465">
        <f t="shared" si="65"/>
        <v>0</v>
      </c>
      <c r="L313" s="433"/>
      <c r="M313" s="433"/>
      <c r="N313" s="434"/>
      <c r="O313" s="383" t="str">
        <f t="shared" si="66"/>
        <v/>
      </c>
      <c r="P313" s="434"/>
      <c r="Q313" s="434"/>
      <c r="R313" s="434"/>
      <c r="S313" s="433"/>
      <c r="T313" s="434"/>
      <c r="U313" s="384" t="str">
        <f t="shared" si="68"/>
        <v/>
      </c>
      <c r="V313" s="384" t="str">
        <f t="shared" si="69"/>
        <v/>
      </c>
      <c r="W313" s="384" t="str">
        <f t="shared" si="70"/>
        <v/>
      </c>
      <c r="X313" s="384" t="str">
        <f t="shared" si="71"/>
        <v/>
      </c>
      <c r="Y313" s="384" t="str">
        <f t="shared" si="72"/>
        <v/>
      </c>
      <c r="Z313" s="384" t="str">
        <f t="shared" si="73"/>
        <v/>
      </c>
      <c r="AA313" s="384">
        <f t="shared" si="67"/>
        <v>0</v>
      </c>
      <c r="AB313" s="385" t="b">
        <f t="shared" si="74"/>
        <v>1</v>
      </c>
      <c r="AC313" s="384" t="str">
        <f>IF($N313="","",IF($C$7="Northern Ireland",INDEX('Fixed inputs'!$H$18:$H$58,MATCH($N313,'Fixed inputs'!$C$18:$C$58,0)),INDEX('Fixed inputs'!$I$18:$I$58,MATCH($N313,'Fixed inputs'!$C$18:$C$58,0))))</f>
        <v/>
      </c>
      <c r="AD313" s="384" t="str">
        <f>IF($C313="","",INDEX('Fixed inputs'!$C$8:$E$10,MATCH($C313,'Fixed inputs'!$B$8:$B$10,0),MATCH(IF($C$7="Northern Ireland","GBP","EUR"),'Fixed inputs'!$C$7:$E$7,0)))</f>
        <v/>
      </c>
      <c r="AE313" s="386"/>
      <c r="AF313" s="386"/>
      <c r="AG313" s="386"/>
      <c r="AH313" s="386"/>
      <c r="AI313" s="386"/>
      <c r="AJ313" s="387">
        <f t="shared" si="75"/>
        <v>0</v>
      </c>
      <c r="AK313" s="386"/>
      <c r="AL313" s="387">
        <f t="shared" si="76"/>
        <v>0</v>
      </c>
      <c r="AM313" s="386"/>
      <c r="AN313" s="387">
        <f t="shared" si="77"/>
        <v>0</v>
      </c>
      <c r="AO313" s="386"/>
      <c r="AP313" s="387">
        <f t="shared" si="78"/>
        <v>0</v>
      </c>
      <c r="AQ313" s="386"/>
      <c r="AR313" s="387">
        <f t="shared" si="79"/>
        <v>0</v>
      </c>
      <c r="AS313" s="386"/>
      <c r="AT313" s="387">
        <f t="shared" si="80"/>
        <v>0</v>
      </c>
    </row>
    <row r="314" spans="2:46" ht="15.75">
      <c r="B314" s="435"/>
      <c r="C314" s="435"/>
      <c r="D314" s="436"/>
      <c r="E314" s="437"/>
      <c r="F314" s="437"/>
      <c r="G314" s="437"/>
      <c r="H314" s="437"/>
      <c r="I314" s="437"/>
      <c r="J314" s="437"/>
      <c r="K314" s="465">
        <f t="shared" si="65"/>
        <v>0</v>
      </c>
      <c r="L314" s="433"/>
      <c r="M314" s="433"/>
      <c r="N314" s="434"/>
      <c r="O314" s="383" t="str">
        <f t="shared" si="66"/>
        <v/>
      </c>
      <c r="P314" s="434"/>
      <c r="Q314" s="434"/>
      <c r="R314" s="434"/>
      <c r="S314" s="433"/>
      <c r="T314" s="434"/>
      <c r="U314" s="384" t="str">
        <f t="shared" si="68"/>
        <v/>
      </c>
      <c r="V314" s="384" t="str">
        <f t="shared" si="69"/>
        <v/>
      </c>
      <c r="W314" s="384" t="str">
        <f t="shared" si="70"/>
        <v/>
      </c>
      <c r="X314" s="384" t="str">
        <f t="shared" si="71"/>
        <v/>
      </c>
      <c r="Y314" s="384" t="str">
        <f t="shared" si="72"/>
        <v/>
      </c>
      <c r="Z314" s="384" t="str">
        <f t="shared" si="73"/>
        <v/>
      </c>
      <c r="AA314" s="384">
        <f t="shared" si="67"/>
        <v>0</v>
      </c>
      <c r="AB314" s="385" t="b">
        <f t="shared" si="74"/>
        <v>1</v>
      </c>
      <c r="AC314" s="384" t="str">
        <f>IF($N314="","",IF($C$7="Northern Ireland",INDEX('Fixed inputs'!$H$18:$H$58,MATCH($N314,'Fixed inputs'!$C$18:$C$58,0)),INDEX('Fixed inputs'!$I$18:$I$58,MATCH($N314,'Fixed inputs'!$C$18:$C$58,0))))</f>
        <v/>
      </c>
      <c r="AD314" s="384" t="str">
        <f>IF($C314="","",INDEX('Fixed inputs'!$C$8:$E$10,MATCH($C314,'Fixed inputs'!$B$8:$B$10,0),MATCH(IF($C$7="Northern Ireland","GBP","EUR"),'Fixed inputs'!$C$7:$E$7,0)))</f>
        <v/>
      </c>
      <c r="AE314" s="386"/>
      <c r="AF314" s="386"/>
      <c r="AG314" s="386"/>
      <c r="AH314" s="386"/>
      <c r="AI314" s="386"/>
      <c r="AJ314" s="387">
        <f t="shared" si="75"/>
        <v>0</v>
      </c>
      <c r="AK314" s="386"/>
      <c r="AL314" s="387">
        <f t="shared" si="76"/>
        <v>0</v>
      </c>
      <c r="AM314" s="386"/>
      <c r="AN314" s="387">
        <f t="shared" si="77"/>
        <v>0</v>
      </c>
      <c r="AO314" s="386"/>
      <c r="AP314" s="387">
        <f t="shared" si="78"/>
        <v>0</v>
      </c>
      <c r="AQ314" s="386"/>
      <c r="AR314" s="387">
        <f t="shared" si="79"/>
        <v>0</v>
      </c>
      <c r="AS314" s="386"/>
      <c r="AT314" s="387">
        <f t="shared" si="80"/>
        <v>0</v>
      </c>
    </row>
    <row r="315" spans="2:46" ht="15.75">
      <c r="B315" s="435"/>
      <c r="C315" s="435"/>
      <c r="D315" s="436"/>
      <c r="E315" s="437"/>
      <c r="F315" s="437"/>
      <c r="G315" s="437"/>
      <c r="H315" s="437"/>
      <c r="I315" s="437"/>
      <c r="J315" s="437"/>
      <c r="K315" s="465">
        <f t="shared" si="65"/>
        <v>0</v>
      </c>
      <c r="L315" s="433"/>
      <c r="M315" s="433"/>
      <c r="N315" s="434"/>
      <c r="O315" s="383" t="str">
        <f t="shared" si="66"/>
        <v/>
      </c>
      <c r="P315" s="434"/>
      <c r="Q315" s="434"/>
      <c r="R315" s="434"/>
      <c r="S315" s="433"/>
      <c r="T315" s="434"/>
      <c r="U315" s="384" t="str">
        <f t="shared" si="68"/>
        <v/>
      </c>
      <c r="V315" s="384" t="str">
        <f t="shared" si="69"/>
        <v/>
      </c>
      <c r="W315" s="384" t="str">
        <f t="shared" si="70"/>
        <v/>
      </c>
      <c r="X315" s="384" t="str">
        <f t="shared" si="71"/>
        <v/>
      </c>
      <c r="Y315" s="384" t="str">
        <f t="shared" si="72"/>
        <v/>
      </c>
      <c r="Z315" s="384" t="str">
        <f t="shared" si="73"/>
        <v/>
      </c>
      <c r="AA315" s="384">
        <f t="shared" si="67"/>
        <v>0</v>
      </c>
      <c r="AB315" s="385" t="b">
        <f t="shared" si="74"/>
        <v>1</v>
      </c>
      <c r="AC315" s="384" t="str">
        <f>IF($N315="","",IF($C$7="Northern Ireland",INDEX('Fixed inputs'!$H$18:$H$58,MATCH($N315,'Fixed inputs'!$C$18:$C$58,0)),INDEX('Fixed inputs'!$I$18:$I$58,MATCH($N315,'Fixed inputs'!$C$18:$C$58,0))))</f>
        <v/>
      </c>
      <c r="AD315" s="384" t="str">
        <f>IF($C315="","",INDEX('Fixed inputs'!$C$8:$E$10,MATCH($C315,'Fixed inputs'!$B$8:$B$10,0),MATCH(IF($C$7="Northern Ireland","GBP","EUR"),'Fixed inputs'!$C$7:$E$7,0)))</f>
        <v/>
      </c>
      <c r="AE315" s="386"/>
      <c r="AF315" s="386"/>
      <c r="AG315" s="386"/>
      <c r="AH315" s="386"/>
      <c r="AI315" s="386"/>
      <c r="AJ315" s="387">
        <f t="shared" si="75"/>
        <v>0</v>
      </c>
      <c r="AK315" s="386"/>
      <c r="AL315" s="387">
        <f t="shared" si="76"/>
        <v>0</v>
      </c>
      <c r="AM315" s="386"/>
      <c r="AN315" s="387">
        <f t="shared" si="77"/>
        <v>0</v>
      </c>
      <c r="AO315" s="386"/>
      <c r="AP315" s="387">
        <f t="shared" si="78"/>
        <v>0</v>
      </c>
      <c r="AQ315" s="386"/>
      <c r="AR315" s="387">
        <f t="shared" si="79"/>
        <v>0</v>
      </c>
      <c r="AS315" s="386"/>
      <c r="AT315" s="387">
        <f t="shared" si="80"/>
        <v>0</v>
      </c>
    </row>
    <row r="316" spans="2:46" ht="15.75">
      <c r="B316" s="435"/>
      <c r="C316" s="435"/>
      <c r="D316" s="436"/>
      <c r="E316" s="437"/>
      <c r="F316" s="437"/>
      <c r="G316" s="437"/>
      <c r="H316" s="437"/>
      <c r="I316" s="437"/>
      <c r="J316" s="437"/>
      <c r="K316" s="465">
        <f t="shared" si="65"/>
        <v>0</v>
      </c>
      <c r="L316" s="433"/>
      <c r="M316" s="433"/>
      <c r="N316" s="434"/>
      <c r="O316" s="383" t="str">
        <f t="shared" si="66"/>
        <v/>
      </c>
      <c r="P316" s="434"/>
      <c r="Q316" s="434"/>
      <c r="R316" s="434"/>
      <c r="S316" s="433"/>
      <c r="T316" s="434"/>
      <c r="U316" s="384" t="str">
        <f t="shared" si="68"/>
        <v/>
      </c>
      <c r="V316" s="384" t="str">
        <f t="shared" si="69"/>
        <v/>
      </c>
      <c r="W316" s="384" t="str">
        <f t="shared" si="70"/>
        <v/>
      </c>
      <c r="X316" s="384" t="str">
        <f t="shared" si="71"/>
        <v/>
      </c>
      <c r="Y316" s="384" t="str">
        <f t="shared" si="72"/>
        <v/>
      </c>
      <c r="Z316" s="384" t="str">
        <f t="shared" si="73"/>
        <v/>
      </c>
      <c r="AA316" s="384">
        <f t="shared" si="67"/>
        <v>0</v>
      </c>
      <c r="AB316" s="385" t="b">
        <f t="shared" si="74"/>
        <v>1</v>
      </c>
      <c r="AC316" s="384" t="str">
        <f>IF($N316="","",IF($C$7="Northern Ireland",INDEX('Fixed inputs'!$H$18:$H$58,MATCH($N316,'Fixed inputs'!$C$18:$C$58,0)),INDEX('Fixed inputs'!$I$18:$I$58,MATCH($N316,'Fixed inputs'!$C$18:$C$58,0))))</f>
        <v/>
      </c>
      <c r="AD316" s="384" t="str">
        <f>IF($C316="","",INDEX('Fixed inputs'!$C$8:$E$10,MATCH($C316,'Fixed inputs'!$B$8:$B$10,0),MATCH(IF($C$7="Northern Ireland","GBP","EUR"),'Fixed inputs'!$C$7:$E$7,0)))</f>
        <v/>
      </c>
      <c r="AE316" s="386"/>
      <c r="AF316" s="386"/>
      <c r="AG316" s="386"/>
      <c r="AH316" s="386"/>
      <c r="AI316" s="386"/>
      <c r="AJ316" s="387">
        <f t="shared" si="75"/>
        <v>0</v>
      </c>
      <c r="AK316" s="386"/>
      <c r="AL316" s="387">
        <f t="shared" si="76"/>
        <v>0</v>
      </c>
      <c r="AM316" s="386"/>
      <c r="AN316" s="387">
        <f t="shared" si="77"/>
        <v>0</v>
      </c>
      <c r="AO316" s="386"/>
      <c r="AP316" s="387">
        <f t="shared" si="78"/>
        <v>0</v>
      </c>
      <c r="AQ316" s="386"/>
      <c r="AR316" s="387">
        <f t="shared" si="79"/>
        <v>0</v>
      </c>
      <c r="AS316" s="386"/>
      <c r="AT316" s="387">
        <f t="shared" si="80"/>
        <v>0</v>
      </c>
    </row>
    <row r="317" spans="2:46" ht="15.75">
      <c r="B317" s="435"/>
      <c r="C317" s="435"/>
      <c r="D317" s="436"/>
      <c r="E317" s="437"/>
      <c r="F317" s="437"/>
      <c r="G317" s="437"/>
      <c r="H317" s="437"/>
      <c r="I317" s="437"/>
      <c r="J317" s="437"/>
      <c r="K317" s="465">
        <f t="shared" si="65"/>
        <v>0</v>
      </c>
      <c r="L317" s="433"/>
      <c r="M317" s="433"/>
      <c r="N317" s="434"/>
      <c r="O317" s="383" t="str">
        <f t="shared" si="66"/>
        <v/>
      </c>
      <c r="P317" s="434"/>
      <c r="Q317" s="434"/>
      <c r="R317" s="434"/>
      <c r="S317" s="433"/>
      <c r="T317" s="434"/>
      <c r="U317" s="384" t="str">
        <f t="shared" si="68"/>
        <v/>
      </c>
      <c r="V317" s="384" t="str">
        <f t="shared" si="69"/>
        <v/>
      </c>
      <c r="W317" s="384" t="str">
        <f t="shared" si="70"/>
        <v/>
      </c>
      <c r="X317" s="384" t="str">
        <f t="shared" si="71"/>
        <v/>
      </c>
      <c r="Y317" s="384" t="str">
        <f t="shared" si="72"/>
        <v/>
      </c>
      <c r="Z317" s="384" t="str">
        <f t="shared" si="73"/>
        <v/>
      </c>
      <c r="AA317" s="384">
        <f t="shared" si="67"/>
        <v>0</v>
      </c>
      <c r="AB317" s="385" t="b">
        <f t="shared" si="74"/>
        <v>1</v>
      </c>
      <c r="AC317" s="384" t="str">
        <f>IF($N317="","",IF($C$7="Northern Ireland",INDEX('Fixed inputs'!$H$18:$H$58,MATCH($N317,'Fixed inputs'!$C$18:$C$58,0)),INDEX('Fixed inputs'!$I$18:$I$58,MATCH($N317,'Fixed inputs'!$C$18:$C$58,0))))</f>
        <v/>
      </c>
      <c r="AD317" s="384" t="str">
        <f>IF($C317="","",INDEX('Fixed inputs'!$C$8:$E$10,MATCH($C317,'Fixed inputs'!$B$8:$B$10,0),MATCH(IF($C$7="Northern Ireland","GBP","EUR"),'Fixed inputs'!$C$7:$E$7,0)))</f>
        <v/>
      </c>
      <c r="AE317" s="386"/>
      <c r="AF317" s="386"/>
      <c r="AG317" s="386"/>
      <c r="AH317" s="386"/>
      <c r="AI317" s="386"/>
      <c r="AJ317" s="387">
        <f t="shared" si="75"/>
        <v>0</v>
      </c>
      <c r="AK317" s="386"/>
      <c r="AL317" s="387">
        <f t="shared" si="76"/>
        <v>0</v>
      </c>
      <c r="AM317" s="386"/>
      <c r="AN317" s="387">
        <f t="shared" si="77"/>
        <v>0</v>
      </c>
      <c r="AO317" s="386"/>
      <c r="AP317" s="387">
        <f t="shared" si="78"/>
        <v>0</v>
      </c>
      <c r="AQ317" s="386"/>
      <c r="AR317" s="387">
        <f t="shared" si="79"/>
        <v>0</v>
      </c>
      <c r="AS317" s="386"/>
      <c r="AT317" s="387">
        <f t="shared" si="80"/>
        <v>0</v>
      </c>
    </row>
    <row r="318" spans="2:46" ht="15.75">
      <c r="B318" s="435"/>
      <c r="C318" s="435"/>
      <c r="D318" s="436"/>
      <c r="E318" s="437"/>
      <c r="F318" s="437"/>
      <c r="G318" s="437"/>
      <c r="H318" s="437"/>
      <c r="I318" s="437"/>
      <c r="J318" s="437"/>
      <c r="K318" s="465">
        <f t="shared" si="65"/>
        <v>0</v>
      </c>
      <c r="L318" s="433"/>
      <c r="M318" s="433"/>
      <c r="N318" s="434"/>
      <c r="O318" s="383" t="str">
        <f t="shared" si="66"/>
        <v/>
      </c>
      <c r="P318" s="434"/>
      <c r="Q318" s="434"/>
      <c r="R318" s="434"/>
      <c r="S318" s="433"/>
      <c r="T318" s="434"/>
      <c r="U318" s="384" t="str">
        <f t="shared" si="68"/>
        <v/>
      </c>
      <c r="V318" s="384" t="str">
        <f t="shared" si="69"/>
        <v/>
      </c>
      <c r="W318" s="384" t="str">
        <f t="shared" si="70"/>
        <v/>
      </c>
      <c r="X318" s="384" t="str">
        <f t="shared" si="71"/>
        <v/>
      </c>
      <c r="Y318" s="384" t="str">
        <f t="shared" si="72"/>
        <v/>
      </c>
      <c r="Z318" s="384" t="str">
        <f t="shared" si="73"/>
        <v/>
      </c>
      <c r="AA318" s="384">
        <f t="shared" si="67"/>
        <v>0</v>
      </c>
      <c r="AB318" s="385" t="b">
        <f t="shared" si="74"/>
        <v>1</v>
      </c>
      <c r="AC318" s="384" t="str">
        <f>IF($N318="","",IF($C$7="Northern Ireland",INDEX('Fixed inputs'!$H$18:$H$58,MATCH($N318,'Fixed inputs'!$C$18:$C$58,0)),INDEX('Fixed inputs'!$I$18:$I$58,MATCH($N318,'Fixed inputs'!$C$18:$C$58,0))))</f>
        <v/>
      </c>
      <c r="AD318" s="384" t="str">
        <f>IF($C318="","",INDEX('Fixed inputs'!$C$8:$E$10,MATCH($C318,'Fixed inputs'!$B$8:$B$10,0),MATCH(IF($C$7="Northern Ireland","GBP","EUR"),'Fixed inputs'!$C$7:$E$7,0)))</f>
        <v/>
      </c>
      <c r="AE318" s="386"/>
      <c r="AF318" s="386"/>
      <c r="AG318" s="386"/>
      <c r="AH318" s="386"/>
      <c r="AI318" s="386"/>
      <c r="AJ318" s="387">
        <f t="shared" si="75"/>
        <v>0</v>
      </c>
      <c r="AK318" s="386"/>
      <c r="AL318" s="387">
        <f t="shared" si="76"/>
        <v>0</v>
      </c>
      <c r="AM318" s="386"/>
      <c r="AN318" s="387">
        <f t="shared" si="77"/>
        <v>0</v>
      </c>
      <c r="AO318" s="386"/>
      <c r="AP318" s="387">
        <f t="shared" si="78"/>
        <v>0</v>
      </c>
      <c r="AQ318" s="386"/>
      <c r="AR318" s="387">
        <f t="shared" si="79"/>
        <v>0</v>
      </c>
      <c r="AS318" s="386"/>
      <c r="AT318" s="387">
        <f t="shared" si="80"/>
        <v>0</v>
      </c>
    </row>
    <row r="319" spans="2:46" ht="15.75">
      <c r="B319" s="435"/>
      <c r="C319" s="435"/>
      <c r="D319" s="436"/>
      <c r="E319" s="437"/>
      <c r="F319" s="437"/>
      <c r="G319" s="437"/>
      <c r="H319" s="437"/>
      <c r="I319" s="437"/>
      <c r="J319" s="437"/>
      <c r="K319" s="465">
        <f t="shared" si="65"/>
        <v>0</v>
      </c>
      <c r="L319" s="433"/>
      <c r="M319" s="433"/>
      <c r="N319" s="434"/>
      <c r="O319" s="383" t="str">
        <f t="shared" si="66"/>
        <v/>
      </c>
      <c r="P319" s="434"/>
      <c r="Q319" s="434"/>
      <c r="R319" s="434"/>
      <c r="S319" s="433"/>
      <c r="T319" s="434"/>
      <c r="U319" s="384" t="str">
        <f t="shared" si="68"/>
        <v/>
      </c>
      <c r="V319" s="384" t="str">
        <f t="shared" si="69"/>
        <v/>
      </c>
      <c r="W319" s="384" t="str">
        <f t="shared" si="70"/>
        <v/>
      </c>
      <c r="X319" s="384" t="str">
        <f t="shared" si="71"/>
        <v/>
      </c>
      <c r="Y319" s="384" t="str">
        <f t="shared" si="72"/>
        <v/>
      </c>
      <c r="Z319" s="384" t="str">
        <f t="shared" si="73"/>
        <v/>
      </c>
      <c r="AA319" s="384">
        <f t="shared" si="67"/>
        <v>0</v>
      </c>
      <c r="AB319" s="385" t="b">
        <f t="shared" si="74"/>
        <v>1</v>
      </c>
      <c r="AC319" s="384" t="str">
        <f>IF($N319="","",IF($C$7="Northern Ireland",INDEX('Fixed inputs'!$H$18:$H$58,MATCH($N319,'Fixed inputs'!$C$18:$C$58,0)),INDEX('Fixed inputs'!$I$18:$I$58,MATCH($N319,'Fixed inputs'!$C$18:$C$58,0))))</f>
        <v/>
      </c>
      <c r="AD319" s="384" t="str">
        <f>IF($C319="","",INDEX('Fixed inputs'!$C$8:$E$10,MATCH($C319,'Fixed inputs'!$B$8:$B$10,0),MATCH(IF($C$7="Northern Ireland","GBP","EUR"),'Fixed inputs'!$C$7:$E$7,0)))</f>
        <v/>
      </c>
      <c r="AE319" s="386"/>
      <c r="AF319" s="386"/>
      <c r="AG319" s="386"/>
      <c r="AH319" s="386"/>
      <c r="AI319" s="386"/>
      <c r="AJ319" s="387">
        <f t="shared" si="75"/>
        <v>0</v>
      </c>
      <c r="AK319" s="386"/>
      <c r="AL319" s="387">
        <f t="shared" si="76"/>
        <v>0</v>
      </c>
      <c r="AM319" s="386"/>
      <c r="AN319" s="387">
        <f t="shared" si="77"/>
        <v>0</v>
      </c>
      <c r="AO319" s="386"/>
      <c r="AP319" s="387">
        <f t="shared" si="78"/>
        <v>0</v>
      </c>
      <c r="AQ319" s="386"/>
      <c r="AR319" s="387">
        <f t="shared" si="79"/>
        <v>0</v>
      </c>
      <c r="AS319" s="386"/>
      <c r="AT319" s="387">
        <f t="shared" si="80"/>
        <v>0</v>
      </c>
    </row>
    <row r="320" spans="2:46" ht="15.75">
      <c r="B320" s="435"/>
      <c r="C320" s="435"/>
      <c r="D320" s="436"/>
      <c r="E320" s="437"/>
      <c r="F320" s="437"/>
      <c r="G320" s="437"/>
      <c r="H320" s="437"/>
      <c r="I320" s="437"/>
      <c r="J320" s="437"/>
      <c r="K320" s="465">
        <f t="shared" si="65"/>
        <v>0</v>
      </c>
      <c r="L320" s="433"/>
      <c r="M320" s="433"/>
      <c r="N320" s="434"/>
      <c r="O320" s="383" t="str">
        <f t="shared" si="66"/>
        <v/>
      </c>
      <c r="P320" s="434"/>
      <c r="Q320" s="434"/>
      <c r="R320" s="434"/>
      <c r="S320" s="433"/>
      <c r="T320" s="434"/>
      <c r="U320" s="384" t="str">
        <f t="shared" si="68"/>
        <v/>
      </c>
      <c r="V320" s="384" t="str">
        <f t="shared" si="69"/>
        <v/>
      </c>
      <c r="W320" s="384" t="str">
        <f t="shared" si="70"/>
        <v/>
      </c>
      <c r="X320" s="384" t="str">
        <f t="shared" si="71"/>
        <v/>
      </c>
      <c r="Y320" s="384" t="str">
        <f t="shared" si="72"/>
        <v/>
      </c>
      <c r="Z320" s="384" t="str">
        <f t="shared" si="73"/>
        <v/>
      </c>
      <c r="AA320" s="384">
        <f t="shared" si="67"/>
        <v>0</v>
      </c>
      <c r="AB320" s="385" t="b">
        <f t="shared" si="74"/>
        <v>1</v>
      </c>
      <c r="AC320" s="384" t="str">
        <f>IF($N320="","",IF($C$7="Northern Ireland",INDEX('Fixed inputs'!$H$18:$H$58,MATCH($N320,'Fixed inputs'!$C$18:$C$58,0)),INDEX('Fixed inputs'!$I$18:$I$58,MATCH($N320,'Fixed inputs'!$C$18:$C$58,0))))</f>
        <v/>
      </c>
      <c r="AD320" s="384" t="str">
        <f>IF($C320="","",INDEX('Fixed inputs'!$C$8:$E$10,MATCH($C320,'Fixed inputs'!$B$8:$B$10,0),MATCH(IF($C$7="Northern Ireland","GBP","EUR"),'Fixed inputs'!$C$7:$E$7,0)))</f>
        <v/>
      </c>
      <c r="AE320" s="386"/>
      <c r="AF320" s="386"/>
      <c r="AG320" s="386"/>
      <c r="AH320" s="386"/>
      <c r="AI320" s="386"/>
      <c r="AJ320" s="387">
        <f t="shared" si="75"/>
        <v>0</v>
      </c>
      <c r="AK320" s="386"/>
      <c r="AL320" s="387">
        <f t="shared" si="76"/>
        <v>0</v>
      </c>
      <c r="AM320" s="386"/>
      <c r="AN320" s="387">
        <f t="shared" si="77"/>
        <v>0</v>
      </c>
      <c r="AO320" s="386"/>
      <c r="AP320" s="387">
        <f t="shared" si="78"/>
        <v>0</v>
      </c>
      <c r="AQ320" s="386"/>
      <c r="AR320" s="387">
        <f t="shared" si="79"/>
        <v>0</v>
      </c>
      <c r="AS320" s="386"/>
      <c r="AT320" s="387">
        <f t="shared" si="80"/>
        <v>0</v>
      </c>
    </row>
    <row r="321" spans="2:46" ht="15.75">
      <c r="B321" s="435"/>
      <c r="C321" s="435"/>
      <c r="D321" s="436"/>
      <c r="E321" s="437"/>
      <c r="F321" s="437"/>
      <c r="G321" s="437"/>
      <c r="H321" s="437"/>
      <c r="I321" s="437"/>
      <c r="J321" s="437"/>
      <c r="K321" s="465">
        <f t="shared" si="65"/>
        <v>0</v>
      </c>
      <c r="L321" s="433"/>
      <c r="M321" s="433"/>
      <c r="N321" s="434"/>
      <c r="O321" s="383" t="str">
        <f t="shared" si="66"/>
        <v/>
      </c>
      <c r="P321" s="434"/>
      <c r="Q321" s="434"/>
      <c r="R321" s="434"/>
      <c r="S321" s="433"/>
      <c r="T321" s="434"/>
      <c r="U321" s="384" t="str">
        <f t="shared" si="68"/>
        <v/>
      </c>
      <c r="V321" s="384" t="str">
        <f t="shared" si="69"/>
        <v/>
      </c>
      <c r="W321" s="384" t="str">
        <f t="shared" si="70"/>
        <v/>
      </c>
      <c r="X321" s="384" t="str">
        <f t="shared" si="71"/>
        <v/>
      </c>
      <c r="Y321" s="384" t="str">
        <f t="shared" si="72"/>
        <v/>
      </c>
      <c r="Z321" s="384" t="str">
        <f t="shared" si="73"/>
        <v/>
      </c>
      <c r="AA321" s="384">
        <f t="shared" si="67"/>
        <v>0</v>
      </c>
      <c r="AB321" s="385" t="b">
        <f t="shared" si="74"/>
        <v>1</v>
      </c>
      <c r="AC321" s="384" t="str">
        <f>IF($N321="","",IF($C$7="Northern Ireland",INDEX('Fixed inputs'!$H$18:$H$58,MATCH($N321,'Fixed inputs'!$C$18:$C$58,0)),INDEX('Fixed inputs'!$I$18:$I$58,MATCH($N321,'Fixed inputs'!$C$18:$C$58,0))))</f>
        <v/>
      </c>
      <c r="AD321" s="384" t="str">
        <f>IF($C321="","",INDEX('Fixed inputs'!$C$8:$E$10,MATCH($C321,'Fixed inputs'!$B$8:$B$10,0),MATCH(IF($C$7="Northern Ireland","GBP","EUR"),'Fixed inputs'!$C$7:$E$7,0)))</f>
        <v/>
      </c>
      <c r="AE321" s="386"/>
      <c r="AF321" s="386"/>
      <c r="AG321" s="386"/>
      <c r="AH321" s="386"/>
      <c r="AI321" s="386"/>
      <c r="AJ321" s="387">
        <f t="shared" si="75"/>
        <v>0</v>
      </c>
      <c r="AK321" s="386"/>
      <c r="AL321" s="387">
        <f t="shared" si="76"/>
        <v>0</v>
      </c>
      <c r="AM321" s="386"/>
      <c r="AN321" s="387">
        <f t="shared" si="77"/>
        <v>0</v>
      </c>
      <c r="AO321" s="386"/>
      <c r="AP321" s="387">
        <f t="shared" si="78"/>
        <v>0</v>
      </c>
      <c r="AQ321" s="386"/>
      <c r="AR321" s="387">
        <f t="shared" si="79"/>
        <v>0</v>
      </c>
      <c r="AS321" s="386"/>
      <c r="AT321" s="387">
        <f t="shared" si="80"/>
        <v>0</v>
      </c>
    </row>
    <row r="322" spans="2:46" ht="15.75">
      <c r="B322" s="435"/>
      <c r="C322" s="435"/>
      <c r="D322" s="436"/>
      <c r="E322" s="437"/>
      <c r="F322" s="437"/>
      <c r="G322" s="437"/>
      <c r="H322" s="437"/>
      <c r="I322" s="437"/>
      <c r="J322" s="437"/>
      <c r="K322" s="465">
        <f t="shared" si="65"/>
        <v>0</v>
      </c>
      <c r="L322" s="433"/>
      <c r="M322" s="433"/>
      <c r="N322" s="434"/>
      <c r="O322" s="383" t="str">
        <f t="shared" si="66"/>
        <v/>
      </c>
      <c r="P322" s="434"/>
      <c r="Q322" s="434"/>
      <c r="R322" s="434"/>
      <c r="S322" s="433"/>
      <c r="T322" s="434"/>
      <c r="U322" s="384" t="str">
        <f t="shared" si="68"/>
        <v/>
      </c>
      <c r="V322" s="384" t="str">
        <f t="shared" si="69"/>
        <v/>
      </c>
      <c r="W322" s="384" t="str">
        <f t="shared" si="70"/>
        <v/>
      </c>
      <c r="X322" s="384" t="str">
        <f t="shared" si="71"/>
        <v/>
      </c>
      <c r="Y322" s="384" t="str">
        <f t="shared" si="72"/>
        <v/>
      </c>
      <c r="Z322" s="384" t="str">
        <f t="shared" si="73"/>
        <v/>
      </c>
      <c r="AA322" s="384">
        <f t="shared" si="67"/>
        <v>0</v>
      </c>
      <c r="AB322" s="385" t="b">
        <f t="shared" si="74"/>
        <v>1</v>
      </c>
      <c r="AC322" s="384" t="str">
        <f>IF($N322="","",IF($C$7="Northern Ireland",INDEX('Fixed inputs'!$H$18:$H$58,MATCH($N322,'Fixed inputs'!$C$18:$C$58,0)),INDEX('Fixed inputs'!$I$18:$I$58,MATCH($N322,'Fixed inputs'!$C$18:$C$58,0))))</f>
        <v/>
      </c>
      <c r="AD322" s="384" t="str">
        <f>IF($C322="","",INDEX('Fixed inputs'!$C$8:$E$10,MATCH($C322,'Fixed inputs'!$B$8:$B$10,0),MATCH(IF($C$7="Northern Ireland","GBP","EUR"),'Fixed inputs'!$C$7:$E$7,0)))</f>
        <v/>
      </c>
      <c r="AE322" s="386"/>
      <c r="AF322" s="386"/>
      <c r="AG322" s="386"/>
      <c r="AH322" s="386"/>
      <c r="AI322" s="386"/>
      <c r="AJ322" s="387">
        <f t="shared" si="75"/>
        <v>0</v>
      </c>
      <c r="AK322" s="386"/>
      <c r="AL322" s="387">
        <f t="shared" si="76"/>
        <v>0</v>
      </c>
      <c r="AM322" s="386"/>
      <c r="AN322" s="387">
        <f t="shared" si="77"/>
        <v>0</v>
      </c>
      <c r="AO322" s="386"/>
      <c r="AP322" s="387">
        <f t="shared" si="78"/>
        <v>0</v>
      </c>
      <c r="AQ322" s="386"/>
      <c r="AR322" s="387">
        <f t="shared" si="79"/>
        <v>0</v>
      </c>
      <c r="AS322" s="386"/>
      <c r="AT322" s="387">
        <f t="shared" si="80"/>
        <v>0</v>
      </c>
    </row>
    <row r="323" spans="2:46" ht="15.75">
      <c r="B323" s="435"/>
      <c r="C323" s="435"/>
      <c r="D323" s="436"/>
      <c r="E323" s="437"/>
      <c r="F323" s="437"/>
      <c r="G323" s="437"/>
      <c r="H323" s="437"/>
      <c r="I323" s="437"/>
      <c r="J323" s="437"/>
      <c r="K323" s="465">
        <f t="shared" si="65"/>
        <v>0</v>
      </c>
      <c r="L323" s="433"/>
      <c r="M323" s="433"/>
      <c r="N323" s="434"/>
      <c r="O323" s="383" t="str">
        <f t="shared" si="66"/>
        <v/>
      </c>
      <c r="P323" s="434"/>
      <c r="Q323" s="434"/>
      <c r="R323" s="434"/>
      <c r="S323" s="433"/>
      <c r="T323" s="434"/>
      <c r="U323" s="384" t="str">
        <f t="shared" si="68"/>
        <v/>
      </c>
      <c r="V323" s="384" t="str">
        <f t="shared" si="69"/>
        <v/>
      </c>
      <c r="W323" s="384" t="str">
        <f t="shared" si="70"/>
        <v/>
      </c>
      <c r="X323" s="384" t="str">
        <f t="shared" si="71"/>
        <v/>
      </c>
      <c r="Y323" s="384" t="str">
        <f t="shared" si="72"/>
        <v/>
      </c>
      <c r="Z323" s="384" t="str">
        <f t="shared" si="73"/>
        <v/>
      </c>
      <c r="AA323" s="384">
        <f t="shared" si="67"/>
        <v>0</v>
      </c>
      <c r="AB323" s="385" t="b">
        <f t="shared" si="74"/>
        <v>1</v>
      </c>
      <c r="AC323" s="384" t="str">
        <f>IF($N323="","",IF($C$7="Northern Ireland",INDEX('Fixed inputs'!$H$18:$H$58,MATCH($N323,'Fixed inputs'!$C$18:$C$58,0)),INDEX('Fixed inputs'!$I$18:$I$58,MATCH($N323,'Fixed inputs'!$C$18:$C$58,0))))</f>
        <v/>
      </c>
      <c r="AD323" s="384" t="str">
        <f>IF($C323="","",INDEX('Fixed inputs'!$C$8:$E$10,MATCH($C323,'Fixed inputs'!$B$8:$B$10,0),MATCH(IF($C$7="Northern Ireland","GBP","EUR"),'Fixed inputs'!$C$7:$E$7,0)))</f>
        <v/>
      </c>
      <c r="AE323" s="386"/>
      <c r="AF323" s="386"/>
      <c r="AG323" s="386"/>
      <c r="AH323" s="386"/>
      <c r="AI323" s="386"/>
      <c r="AJ323" s="387">
        <f t="shared" si="75"/>
        <v>0</v>
      </c>
      <c r="AK323" s="386"/>
      <c r="AL323" s="387">
        <f t="shared" si="76"/>
        <v>0</v>
      </c>
      <c r="AM323" s="386"/>
      <c r="AN323" s="387">
        <f t="shared" si="77"/>
        <v>0</v>
      </c>
      <c r="AO323" s="386"/>
      <c r="AP323" s="387">
        <f t="shared" si="78"/>
        <v>0</v>
      </c>
      <c r="AQ323" s="386"/>
      <c r="AR323" s="387">
        <f t="shared" si="79"/>
        <v>0</v>
      </c>
      <c r="AS323" s="386"/>
      <c r="AT323" s="387">
        <f t="shared" si="80"/>
        <v>0</v>
      </c>
    </row>
    <row r="324" spans="2:46" ht="15.75">
      <c r="B324" s="435"/>
      <c r="C324" s="435"/>
      <c r="D324" s="436"/>
      <c r="E324" s="437"/>
      <c r="F324" s="437"/>
      <c r="G324" s="437"/>
      <c r="H324" s="437"/>
      <c r="I324" s="437"/>
      <c r="J324" s="437"/>
      <c r="K324" s="465">
        <f t="shared" si="65"/>
        <v>0</v>
      </c>
      <c r="L324" s="433"/>
      <c r="M324" s="433"/>
      <c r="N324" s="434"/>
      <c r="O324" s="383" t="str">
        <f t="shared" si="66"/>
        <v/>
      </c>
      <c r="P324" s="434"/>
      <c r="Q324" s="434"/>
      <c r="R324" s="434"/>
      <c r="S324" s="433"/>
      <c r="T324" s="434"/>
      <c r="U324" s="384" t="str">
        <f t="shared" si="68"/>
        <v/>
      </c>
      <c r="V324" s="384" t="str">
        <f t="shared" si="69"/>
        <v/>
      </c>
      <c r="W324" s="384" t="str">
        <f t="shared" si="70"/>
        <v/>
      </c>
      <c r="X324" s="384" t="str">
        <f t="shared" si="71"/>
        <v/>
      </c>
      <c r="Y324" s="384" t="str">
        <f t="shared" si="72"/>
        <v/>
      </c>
      <c r="Z324" s="384" t="str">
        <f t="shared" si="73"/>
        <v/>
      </c>
      <c r="AA324" s="384">
        <f t="shared" si="67"/>
        <v>0</v>
      </c>
      <c r="AB324" s="385" t="b">
        <f t="shared" si="74"/>
        <v>1</v>
      </c>
      <c r="AC324" s="384" t="str">
        <f>IF($N324="","",IF($C$7="Northern Ireland",INDEX('Fixed inputs'!$H$18:$H$58,MATCH($N324,'Fixed inputs'!$C$18:$C$58,0)),INDEX('Fixed inputs'!$I$18:$I$58,MATCH($N324,'Fixed inputs'!$C$18:$C$58,0))))</f>
        <v/>
      </c>
      <c r="AD324" s="384" t="str">
        <f>IF($C324="","",INDEX('Fixed inputs'!$C$8:$E$10,MATCH($C324,'Fixed inputs'!$B$8:$B$10,0),MATCH(IF($C$7="Northern Ireland","GBP","EUR"),'Fixed inputs'!$C$7:$E$7,0)))</f>
        <v/>
      </c>
      <c r="AE324" s="386"/>
      <c r="AF324" s="386"/>
      <c r="AG324" s="386"/>
      <c r="AH324" s="386"/>
      <c r="AI324" s="386"/>
      <c r="AJ324" s="387">
        <f t="shared" si="75"/>
        <v>0</v>
      </c>
      <c r="AK324" s="386"/>
      <c r="AL324" s="387">
        <f t="shared" si="76"/>
        <v>0</v>
      </c>
      <c r="AM324" s="386"/>
      <c r="AN324" s="387">
        <f t="shared" si="77"/>
        <v>0</v>
      </c>
      <c r="AO324" s="386"/>
      <c r="AP324" s="387">
        <f t="shared" si="78"/>
        <v>0</v>
      </c>
      <c r="AQ324" s="386"/>
      <c r="AR324" s="387">
        <f t="shared" si="79"/>
        <v>0</v>
      </c>
      <c r="AS324" s="386"/>
      <c r="AT324" s="387">
        <f t="shared" si="80"/>
        <v>0</v>
      </c>
    </row>
    <row r="325" spans="2:46" ht="15.75">
      <c r="B325" s="435"/>
      <c r="C325" s="435"/>
      <c r="D325" s="436"/>
      <c r="E325" s="437"/>
      <c r="F325" s="437"/>
      <c r="G325" s="437"/>
      <c r="H325" s="437"/>
      <c r="I325" s="437"/>
      <c r="J325" s="437"/>
      <c r="K325" s="465">
        <f t="shared" si="65"/>
        <v>0</v>
      </c>
      <c r="L325" s="433"/>
      <c r="M325" s="433"/>
      <c r="N325" s="434"/>
      <c r="O325" s="383" t="str">
        <f t="shared" si="66"/>
        <v/>
      </c>
      <c r="P325" s="434"/>
      <c r="Q325" s="434"/>
      <c r="R325" s="434"/>
      <c r="S325" s="433"/>
      <c r="T325" s="434"/>
      <c r="U325" s="384" t="str">
        <f t="shared" si="68"/>
        <v/>
      </c>
      <c r="V325" s="384" t="str">
        <f t="shared" si="69"/>
        <v/>
      </c>
      <c r="W325" s="384" t="str">
        <f t="shared" si="70"/>
        <v/>
      </c>
      <c r="X325" s="384" t="str">
        <f t="shared" si="71"/>
        <v/>
      </c>
      <c r="Y325" s="384" t="str">
        <f t="shared" si="72"/>
        <v/>
      </c>
      <c r="Z325" s="384" t="str">
        <f t="shared" si="73"/>
        <v/>
      </c>
      <c r="AA325" s="384">
        <f t="shared" si="67"/>
        <v>0</v>
      </c>
      <c r="AB325" s="385" t="b">
        <f t="shared" si="74"/>
        <v>1</v>
      </c>
      <c r="AC325" s="384" t="str">
        <f>IF($N325="","",IF($C$7="Northern Ireland",INDEX('Fixed inputs'!$H$18:$H$58,MATCH($N325,'Fixed inputs'!$C$18:$C$58,0)),INDEX('Fixed inputs'!$I$18:$I$58,MATCH($N325,'Fixed inputs'!$C$18:$C$58,0))))</f>
        <v/>
      </c>
      <c r="AD325" s="384" t="str">
        <f>IF($C325="","",INDEX('Fixed inputs'!$C$8:$E$10,MATCH($C325,'Fixed inputs'!$B$8:$B$10,0),MATCH(IF($C$7="Northern Ireland","GBP","EUR"),'Fixed inputs'!$C$7:$E$7,0)))</f>
        <v/>
      </c>
      <c r="AE325" s="386"/>
      <c r="AF325" s="386"/>
      <c r="AG325" s="386"/>
      <c r="AH325" s="386"/>
      <c r="AI325" s="386"/>
      <c r="AJ325" s="387">
        <f t="shared" si="75"/>
        <v>0</v>
      </c>
      <c r="AK325" s="386"/>
      <c r="AL325" s="387">
        <f t="shared" si="76"/>
        <v>0</v>
      </c>
      <c r="AM325" s="386"/>
      <c r="AN325" s="387">
        <f t="shared" si="77"/>
        <v>0</v>
      </c>
      <c r="AO325" s="386"/>
      <c r="AP325" s="387">
        <f t="shared" si="78"/>
        <v>0</v>
      </c>
      <c r="AQ325" s="386"/>
      <c r="AR325" s="387">
        <f t="shared" si="79"/>
        <v>0</v>
      </c>
      <c r="AS325" s="386"/>
      <c r="AT325" s="387">
        <f t="shared" si="80"/>
        <v>0</v>
      </c>
    </row>
    <row r="326" spans="2:46" ht="15.75">
      <c r="B326" s="435"/>
      <c r="C326" s="435"/>
      <c r="D326" s="436"/>
      <c r="E326" s="437"/>
      <c r="F326" s="437"/>
      <c r="G326" s="437"/>
      <c r="H326" s="437"/>
      <c r="I326" s="437"/>
      <c r="J326" s="437"/>
      <c r="K326" s="465">
        <f t="shared" si="65"/>
        <v>0</v>
      </c>
      <c r="L326" s="433"/>
      <c r="M326" s="433"/>
      <c r="N326" s="434"/>
      <c r="O326" s="383" t="str">
        <f t="shared" si="66"/>
        <v/>
      </c>
      <c r="P326" s="434"/>
      <c r="Q326" s="434"/>
      <c r="R326" s="434"/>
      <c r="S326" s="433"/>
      <c r="T326" s="434"/>
      <c r="U326" s="384" t="str">
        <f t="shared" si="68"/>
        <v/>
      </c>
      <c r="V326" s="384" t="str">
        <f t="shared" si="69"/>
        <v/>
      </c>
      <c r="W326" s="384" t="str">
        <f t="shared" si="70"/>
        <v/>
      </c>
      <c r="X326" s="384" t="str">
        <f t="shared" si="71"/>
        <v/>
      </c>
      <c r="Y326" s="384" t="str">
        <f t="shared" si="72"/>
        <v/>
      </c>
      <c r="Z326" s="384" t="str">
        <f t="shared" si="73"/>
        <v/>
      </c>
      <c r="AA326" s="384">
        <f t="shared" si="67"/>
        <v>0</v>
      </c>
      <c r="AB326" s="385" t="b">
        <f t="shared" si="74"/>
        <v>1</v>
      </c>
      <c r="AC326" s="384" t="str">
        <f>IF($N326="","",IF($C$7="Northern Ireland",INDEX('Fixed inputs'!$H$18:$H$58,MATCH($N326,'Fixed inputs'!$C$18:$C$58,0)),INDEX('Fixed inputs'!$I$18:$I$58,MATCH($N326,'Fixed inputs'!$C$18:$C$58,0))))</f>
        <v/>
      </c>
      <c r="AD326" s="384" t="str">
        <f>IF($C326="","",INDEX('Fixed inputs'!$C$8:$E$10,MATCH($C326,'Fixed inputs'!$B$8:$B$10,0),MATCH(IF($C$7="Northern Ireland","GBP","EUR"),'Fixed inputs'!$C$7:$E$7,0)))</f>
        <v/>
      </c>
      <c r="AE326" s="386"/>
      <c r="AF326" s="386"/>
      <c r="AG326" s="386"/>
      <c r="AH326" s="386"/>
      <c r="AI326" s="386"/>
      <c r="AJ326" s="387">
        <f t="shared" si="75"/>
        <v>0</v>
      </c>
      <c r="AK326" s="386"/>
      <c r="AL326" s="387">
        <f t="shared" si="76"/>
        <v>0</v>
      </c>
      <c r="AM326" s="386"/>
      <c r="AN326" s="387">
        <f t="shared" si="77"/>
        <v>0</v>
      </c>
      <c r="AO326" s="386"/>
      <c r="AP326" s="387">
        <f t="shared" si="78"/>
        <v>0</v>
      </c>
      <c r="AQ326" s="386"/>
      <c r="AR326" s="387">
        <f t="shared" si="79"/>
        <v>0</v>
      </c>
      <c r="AS326" s="386"/>
      <c r="AT326" s="387">
        <f t="shared" si="80"/>
        <v>0</v>
      </c>
    </row>
    <row r="327" spans="2:46" ht="15.75">
      <c r="B327" s="435"/>
      <c r="C327" s="435"/>
      <c r="D327" s="436"/>
      <c r="E327" s="437"/>
      <c r="F327" s="437"/>
      <c r="G327" s="437"/>
      <c r="H327" s="437"/>
      <c r="I327" s="437"/>
      <c r="J327" s="437"/>
      <c r="K327" s="465">
        <f t="shared" si="65"/>
        <v>0</v>
      </c>
      <c r="L327" s="433"/>
      <c r="M327" s="433"/>
      <c r="N327" s="434"/>
      <c r="O327" s="383" t="str">
        <f t="shared" si="66"/>
        <v/>
      </c>
      <c r="P327" s="434"/>
      <c r="Q327" s="434"/>
      <c r="R327" s="434"/>
      <c r="S327" s="433"/>
      <c r="T327" s="434"/>
      <c r="U327" s="384" t="str">
        <f t="shared" si="68"/>
        <v/>
      </c>
      <c r="V327" s="384" t="str">
        <f t="shared" si="69"/>
        <v/>
      </c>
      <c r="W327" s="384" t="str">
        <f t="shared" si="70"/>
        <v/>
      </c>
      <c r="X327" s="384" t="str">
        <f t="shared" si="71"/>
        <v/>
      </c>
      <c r="Y327" s="384" t="str">
        <f t="shared" si="72"/>
        <v/>
      </c>
      <c r="Z327" s="384" t="str">
        <f t="shared" si="73"/>
        <v/>
      </c>
      <c r="AA327" s="384">
        <f t="shared" si="67"/>
        <v>0</v>
      </c>
      <c r="AB327" s="385" t="b">
        <f t="shared" si="74"/>
        <v>1</v>
      </c>
      <c r="AC327" s="384" t="str">
        <f>IF($N327="","",IF($C$7="Northern Ireland",INDEX('Fixed inputs'!$H$18:$H$58,MATCH($N327,'Fixed inputs'!$C$18:$C$58,0)),INDEX('Fixed inputs'!$I$18:$I$58,MATCH($N327,'Fixed inputs'!$C$18:$C$58,0))))</f>
        <v/>
      </c>
      <c r="AD327" s="384" t="str">
        <f>IF($C327="","",INDEX('Fixed inputs'!$C$8:$E$10,MATCH($C327,'Fixed inputs'!$B$8:$B$10,0),MATCH(IF($C$7="Northern Ireland","GBP","EUR"),'Fixed inputs'!$C$7:$E$7,0)))</f>
        <v/>
      </c>
      <c r="AE327" s="386"/>
      <c r="AF327" s="386"/>
      <c r="AG327" s="386"/>
      <c r="AH327" s="386"/>
      <c r="AI327" s="386"/>
      <c r="AJ327" s="387">
        <f t="shared" si="75"/>
        <v>0</v>
      </c>
      <c r="AK327" s="386"/>
      <c r="AL327" s="387">
        <f t="shared" si="76"/>
        <v>0</v>
      </c>
      <c r="AM327" s="386"/>
      <c r="AN327" s="387">
        <f t="shared" si="77"/>
        <v>0</v>
      </c>
      <c r="AO327" s="386"/>
      <c r="AP327" s="387">
        <f t="shared" si="78"/>
        <v>0</v>
      </c>
      <c r="AQ327" s="386"/>
      <c r="AR327" s="387">
        <f t="shared" si="79"/>
        <v>0</v>
      </c>
      <c r="AS327" s="386"/>
      <c r="AT327" s="387">
        <f t="shared" si="80"/>
        <v>0</v>
      </c>
    </row>
    <row r="328" spans="2:46" ht="15.75">
      <c r="B328" s="435"/>
      <c r="C328" s="435"/>
      <c r="D328" s="436"/>
      <c r="E328" s="437"/>
      <c r="F328" s="437"/>
      <c r="G328" s="437"/>
      <c r="H328" s="437"/>
      <c r="I328" s="437"/>
      <c r="J328" s="437"/>
      <c r="K328" s="465">
        <f t="shared" si="65"/>
        <v>0</v>
      </c>
      <c r="L328" s="433"/>
      <c r="M328" s="433"/>
      <c r="N328" s="434"/>
      <c r="O328" s="383" t="str">
        <f t="shared" si="66"/>
        <v/>
      </c>
      <c r="P328" s="434"/>
      <c r="Q328" s="434"/>
      <c r="R328" s="434"/>
      <c r="S328" s="433"/>
      <c r="T328" s="434"/>
      <c r="U328" s="384" t="str">
        <f t="shared" si="68"/>
        <v/>
      </c>
      <c r="V328" s="384" t="str">
        <f t="shared" si="69"/>
        <v/>
      </c>
      <c r="W328" s="384" t="str">
        <f t="shared" si="70"/>
        <v/>
      </c>
      <c r="X328" s="384" t="str">
        <f t="shared" si="71"/>
        <v/>
      </c>
      <c r="Y328" s="384" t="str">
        <f t="shared" si="72"/>
        <v/>
      </c>
      <c r="Z328" s="384" t="str">
        <f t="shared" si="73"/>
        <v/>
      </c>
      <c r="AA328" s="384">
        <f t="shared" si="67"/>
        <v>0</v>
      </c>
      <c r="AB328" s="385" t="b">
        <f t="shared" si="74"/>
        <v>1</v>
      </c>
      <c r="AC328" s="384" t="str">
        <f>IF($N328="","",IF($C$7="Northern Ireland",INDEX('Fixed inputs'!$H$18:$H$58,MATCH($N328,'Fixed inputs'!$C$18:$C$58,0)),INDEX('Fixed inputs'!$I$18:$I$58,MATCH($N328,'Fixed inputs'!$C$18:$C$58,0))))</f>
        <v/>
      </c>
      <c r="AD328" s="384" t="str">
        <f>IF($C328="","",INDEX('Fixed inputs'!$C$8:$E$10,MATCH($C328,'Fixed inputs'!$B$8:$B$10,0),MATCH(IF($C$7="Northern Ireland","GBP","EUR"),'Fixed inputs'!$C$7:$E$7,0)))</f>
        <v/>
      </c>
      <c r="AE328" s="386"/>
      <c r="AF328" s="386"/>
      <c r="AG328" s="386"/>
      <c r="AH328" s="386"/>
      <c r="AI328" s="386"/>
      <c r="AJ328" s="387">
        <f t="shared" si="75"/>
        <v>0</v>
      </c>
      <c r="AK328" s="386"/>
      <c r="AL328" s="387">
        <f t="shared" si="76"/>
        <v>0</v>
      </c>
      <c r="AM328" s="386"/>
      <c r="AN328" s="387">
        <f t="shared" si="77"/>
        <v>0</v>
      </c>
      <c r="AO328" s="386"/>
      <c r="AP328" s="387">
        <f t="shared" si="78"/>
        <v>0</v>
      </c>
      <c r="AQ328" s="386"/>
      <c r="AR328" s="387">
        <f t="shared" si="79"/>
        <v>0</v>
      </c>
      <c r="AS328" s="386"/>
      <c r="AT328" s="387">
        <f t="shared" si="80"/>
        <v>0</v>
      </c>
    </row>
    <row r="329" spans="2:46" ht="15.75">
      <c r="B329" s="435"/>
      <c r="C329" s="435"/>
      <c r="D329" s="436"/>
      <c r="E329" s="437"/>
      <c r="F329" s="437"/>
      <c r="G329" s="437"/>
      <c r="H329" s="437"/>
      <c r="I329" s="437"/>
      <c r="J329" s="437"/>
      <c r="K329" s="465">
        <f t="shared" si="65"/>
        <v>0</v>
      </c>
      <c r="L329" s="433"/>
      <c r="M329" s="433"/>
      <c r="N329" s="434"/>
      <c r="O329" s="383" t="str">
        <f t="shared" si="66"/>
        <v/>
      </c>
      <c r="P329" s="434"/>
      <c r="Q329" s="434"/>
      <c r="R329" s="434"/>
      <c r="S329" s="433"/>
      <c r="T329" s="434"/>
      <c r="U329" s="384" t="str">
        <f t="shared" si="68"/>
        <v/>
      </c>
      <c r="V329" s="384" t="str">
        <f t="shared" si="69"/>
        <v/>
      </c>
      <c r="W329" s="384" t="str">
        <f t="shared" si="70"/>
        <v/>
      </c>
      <c r="X329" s="384" t="str">
        <f t="shared" si="71"/>
        <v/>
      </c>
      <c r="Y329" s="384" t="str">
        <f t="shared" si="72"/>
        <v/>
      </c>
      <c r="Z329" s="384" t="str">
        <f t="shared" si="73"/>
        <v/>
      </c>
      <c r="AA329" s="384">
        <f t="shared" si="67"/>
        <v>0</v>
      </c>
      <c r="AB329" s="385" t="b">
        <f t="shared" si="74"/>
        <v>1</v>
      </c>
      <c r="AC329" s="384" t="str">
        <f>IF($N329="","",IF($C$7="Northern Ireland",INDEX('Fixed inputs'!$H$18:$H$58,MATCH($N329,'Fixed inputs'!$C$18:$C$58,0)),INDEX('Fixed inputs'!$I$18:$I$58,MATCH($N329,'Fixed inputs'!$C$18:$C$58,0))))</f>
        <v/>
      </c>
      <c r="AD329" s="384" t="str">
        <f>IF($C329="","",INDEX('Fixed inputs'!$C$8:$E$10,MATCH($C329,'Fixed inputs'!$B$8:$B$10,0),MATCH(IF($C$7="Northern Ireland","GBP","EUR"),'Fixed inputs'!$C$7:$E$7,0)))</f>
        <v/>
      </c>
      <c r="AE329" s="386"/>
      <c r="AF329" s="386"/>
      <c r="AG329" s="386"/>
      <c r="AH329" s="386"/>
      <c r="AI329" s="386"/>
      <c r="AJ329" s="387">
        <f t="shared" si="75"/>
        <v>0</v>
      </c>
      <c r="AK329" s="386"/>
      <c r="AL329" s="387">
        <f t="shared" si="76"/>
        <v>0</v>
      </c>
      <c r="AM329" s="386"/>
      <c r="AN329" s="387">
        <f t="shared" si="77"/>
        <v>0</v>
      </c>
      <c r="AO329" s="386"/>
      <c r="AP329" s="387">
        <f t="shared" si="78"/>
        <v>0</v>
      </c>
      <c r="AQ329" s="386"/>
      <c r="AR329" s="387">
        <f t="shared" si="79"/>
        <v>0</v>
      </c>
      <c r="AS329" s="386"/>
      <c r="AT329" s="387">
        <f t="shared" si="80"/>
        <v>0</v>
      </c>
    </row>
    <row r="330" spans="2:46" ht="15.75">
      <c r="B330" s="435"/>
      <c r="C330" s="435"/>
      <c r="D330" s="436"/>
      <c r="E330" s="437"/>
      <c r="F330" s="437"/>
      <c r="G330" s="437"/>
      <c r="H330" s="437"/>
      <c r="I330" s="437"/>
      <c r="J330" s="437"/>
      <c r="K330" s="465">
        <f t="shared" si="65"/>
        <v>0</v>
      </c>
      <c r="L330" s="433"/>
      <c r="M330" s="433"/>
      <c r="N330" s="434"/>
      <c r="O330" s="383" t="str">
        <f t="shared" si="66"/>
        <v/>
      </c>
      <c r="P330" s="434"/>
      <c r="Q330" s="434"/>
      <c r="R330" s="434"/>
      <c r="S330" s="433"/>
      <c r="T330" s="434"/>
      <c r="U330" s="384" t="str">
        <f t="shared" si="68"/>
        <v/>
      </c>
      <c r="V330" s="384" t="str">
        <f t="shared" si="69"/>
        <v/>
      </c>
      <c r="W330" s="384" t="str">
        <f t="shared" si="70"/>
        <v/>
      </c>
      <c r="X330" s="384" t="str">
        <f t="shared" si="71"/>
        <v/>
      </c>
      <c r="Y330" s="384" t="str">
        <f t="shared" si="72"/>
        <v/>
      </c>
      <c r="Z330" s="384" t="str">
        <f t="shared" si="73"/>
        <v/>
      </c>
      <c r="AA330" s="384">
        <f t="shared" si="67"/>
        <v>0</v>
      </c>
      <c r="AB330" s="385" t="b">
        <f t="shared" si="74"/>
        <v>1</v>
      </c>
      <c r="AC330" s="384" t="str">
        <f>IF($N330="","",IF($C$7="Northern Ireland",INDEX('Fixed inputs'!$H$18:$H$58,MATCH($N330,'Fixed inputs'!$C$18:$C$58,0)),INDEX('Fixed inputs'!$I$18:$I$58,MATCH($N330,'Fixed inputs'!$C$18:$C$58,0))))</f>
        <v/>
      </c>
      <c r="AD330" s="384" t="str">
        <f>IF($C330="","",INDEX('Fixed inputs'!$C$8:$E$10,MATCH($C330,'Fixed inputs'!$B$8:$B$10,0),MATCH(IF($C$7="Northern Ireland","GBP","EUR"),'Fixed inputs'!$C$7:$E$7,0)))</f>
        <v/>
      </c>
      <c r="AE330" s="386"/>
      <c r="AF330" s="386"/>
      <c r="AG330" s="386"/>
      <c r="AH330" s="386"/>
      <c r="AI330" s="386"/>
      <c r="AJ330" s="387">
        <f t="shared" si="75"/>
        <v>0</v>
      </c>
      <c r="AK330" s="386"/>
      <c r="AL330" s="387">
        <f t="shared" si="76"/>
        <v>0</v>
      </c>
      <c r="AM330" s="386"/>
      <c r="AN330" s="387">
        <f t="shared" si="77"/>
        <v>0</v>
      </c>
      <c r="AO330" s="386"/>
      <c r="AP330" s="387">
        <f t="shared" si="78"/>
        <v>0</v>
      </c>
      <c r="AQ330" s="386"/>
      <c r="AR330" s="387">
        <f t="shared" si="79"/>
        <v>0</v>
      </c>
      <c r="AS330" s="386"/>
      <c r="AT330" s="387">
        <f t="shared" si="80"/>
        <v>0</v>
      </c>
    </row>
    <row r="331" spans="2:46" ht="15.75">
      <c r="B331" s="435"/>
      <c r="C331" s="435"/>
      <c r="D331" s="436"/>
      <c r="E331" s="437"/>
      <c r="F331" s="437"/>
      <c r="G331" s="437"/>
      <c r="H331" s="437"/>
      <c r="I331" s="437"/>
      <c r="J331" s="437"/>
      <c r="K331" s="465">
        <f t="shared" si="65"/>
        <v>0</v>
      </c>
      <c r="L331" s="433"/>
      <c r="M331" s="433"/>
      <c r="N331" s="434"/>
      <c r="O331" s="383" t="str">
        <f t="shared" si="66"/>
        <v/>
      </c>
      <c r="P331" s="434"/>
      <c r="Q331" s="434"/>
      <c r="R331" s="434"/>
      <c r="S331" s="433"/>
      <c r="T331" s="434"/>
      <c r="U331" s="384" t="str">
        <f t="shared" si="68"/>
        <v/>
      </c>
      <c r="V331" s="384" t="str">
        <f t="shared" si="69"/>
        <v/>
      </c>
      <c r="W331" s="384" t="str">
        <f t="shared" si="70"/>
        <v/>
      </c>
      <c r="X331" s="384" t="str">
        <f t="shared" si="71"/>
        <v/>
      </c>
      <c r="Y331" s="384" t="str">
        <f t="shared" si="72"/>
        <v/>
      </c>
      <c r="Z331" s="384" t="str">
        <f t="shared" si="73"/>
        <v/>
      </c>
      <c r="AA331" s="384">
        <f t="shared" si="67"/>
        <v>0</v>
      </c>
      <c r="AB331" s="385" t="b">
        <f t="shared" si="74"/>
        <v>1</v>
      </c>
      <c r="AC331" s="384" t="str">
        <f>IF($N331="","",IF($C$7="Northern Ireland",INDEX('Fixed inputs'!$H$18:$H$58,MATCH($N331,'Fixed inputs'!$C$18:$C$58,0)),INDEX('Fixed inputs'!$I$18:$I$58,MATCH($N331,'Fixed inputs'!$C$18:$C$58,0))))</f>
        <v/>
      </c>
      <c r="AD331" s="384" t="str">
        <f>IF($C331="","",INDEX('Fixed inputs'!$C$8:$E$10,MATCH($C331,'Fixed inputs'!$B$8:$B$10,0),MATCH(IF($C$7="Northern Ireland","GBP","EUR"),'Fixed inputs'!$C$7:$E$7,0)))</f>
        <v/>
      </c>
      <c r="AE331" s="386"/>
      <c r="AF331" s="386"/>
      <c r="AG331" s="386"/>
      <c r="AH331" s="386"/>
      <c r="AI331" s="386"/>
      <c r="AJ331" s="387">
        <f t="shared" si="75"/>
        <v>0</v>
      </c>
      <c r="AK331" s="386"/>
      <c r="AL331" s="387">
        <f t="shared" si="76"/>
        <v>0</v>
      </c>
      <c r="AM331" s="386"/>
      <c r="AN331" s="387">
        <f t="shared" si="77"/>
        <v>0</v>
      </c>
      <c r="AO331" s="386"/>
      <c r="AP331" s="387">
        <f t="shared" si="78"/>
        <v>0</v>
      </c>
      <c r="AQ331" s="386"/>
      <c r="AR331" s="387">
        <f t="shared" si="79"/>
        <v>0</v>
      </c>
      <c r="AS331" s="386"/>
      <c r="AT331" s="387">
        <f t="shared" si="80"/>
        <v>0</v>
      </c>
    </row>
    <row r="332" spans="2:46" ht="15.75">
      <c r="B332" s="435"/>
      <c r="C332" s="435"/>
      <c r="D332" s="436"/>
      <c r="E332" s="437"/>
      <c r="F332" s="437"/>
      <c r="G332" s="437"/>
      <c r="H332" s="437"/>
      <c r="I332" s="437"/>
      <c r="J332" s="437"/>
      <c r="K332" s="465">
        <f t="shared" ref="K332:K395" si="81">SUM(E332:J332)</f>
        <v>0</v>
      </c>
      <c r="L332" s="433"/>
      <c r="M332" s="433"/>
      <c r="N332" s="434"/>
      <c r="O332" s="383" t="str">
        <f t="shared" ref="O332:O395" si="82">IF($N332="","",IF($N332&lt;2024,"Yes","No"))</f>
        <v/>
      </c>
      <c r="P332" s="434"/>
      <c r="Q332" s="434"/>
      <c r="R332" s="434"/>
      <c r="S332" s="433"/>
      <c r="T332" s="434"/>
      <c r="U332" s="384" t="str">
        <f t="shared" si="68"/>
        <v/>
      </c>
      <c r="V332" s="384" t="str">
        <f t="shared" si="69"/>
        <v/>
      </c>
      <c r="W332" s="384" t="str">
        <f t="shared" si="70"/>
        <v/>
      </c>
      <c r="X332" s="384" t="str">
        <f t="shared" si="71"/>
        <v/>
      </c>
      <c r="Y332" s="384" t="str">
        <f t="shared" si="72"/>
        <v/>
      </c>
      <c r="Z332" s="384" t="str">
        <f t="shared" si="73"/>
        <v/>
      </c>
      <c r="AA332" s="384">
        <f t="shared" ref="AA332:AA395" si="83">SUM(U332:Z332)</f>
        <v>0</v>
      </c>
      <c r="AB332" s="385" t="b">
        <f t="shared" si="74"/>
        <v>1</v>
      </c>
      <c r="AC332" s="384" t="str">
        <f>IF($N332="","",IF($C$7="Northern Ireland",INDEX('Fixed inputs'!$H$18:$H$58,MATCH($N332,'Fixed inputs'!$C$18:$C$58,0)),INDEX('Fixed inputs'!$I$18:$I$58,MATCH($N332,'Fixed inputs'!$C$18:$C$58,0))))</f>
        <v/>
      </c>
      <c r="AD332" s="384" t="str">
        <f>IF($C332="","",INDEX('Fixed inputs'!$C$8:$E$10,MATCH($C332,'Fixed inputs'!$B$8:$B$10,0),MATCH(IF($C$7="Northern Ireland","GBP","EUR"),'Fixed inputs'!$C$7:$E$7,0)))</f>
        <v/>
      </c>
      <c r="AE332" s="386"/>
      <c r="AF332" s="386"/>
      <c r="AG332" s="386"/>
      <c r="AH332" s="386"/>
      <c r="AI332" s="386"/>
      <c r="AJ332" s="387">
        <f t="shared" si="75"/>
        <v>0</v>
      </c>
      <c r="AK332" s="386"/>
      <c r="AL332" s="387">
        <f t="shared" si="76"/>
        <v>0</v>
      </c>
      <c r="AM332" s="386"/>
      <c r="AN332" s="387">
        <f t="shared" si="77"/>
        <v>0</v>
      </c>
      <c r="AO332" s="386"/>
      <c r="AP332" s="387">
        <f t="shared" si="78"/>
        <v>0</v>
      </c>
      <c r="AQ332" s="386"/>
      <c r="AR332" s="387">
        <f t="shared" si="79"/>
        <v>0</v>
      </c>
      <c r="AS332" s="386"/>
      <c r="AT332" s="387">
        <f t="shared" si="80"/>
        <v>0</v>
      </c>
    </row>
    <row r="333" spans="2:46" ht="15.75">
      <c r="B333" s="435"/>
      <c r="C333" s="435"/>
      <c r="D333" s="436"/>
      <c r="E333" s="437"/>
      <c r="F333" s="437"/>
      <c r="G333" s="437"/>
      <c r="H333" s="437"/>
      <c r="I333" s="437"/>
      <c r="J333" s="437"/>
      <c r="K333" s="465">
        <f t="shared" si="81"/>
        <v>0</v>
      </c>
      <c r="L333" s="433"/>
      <c r="M333" s="433"/>
      <c r="N333" s="434"/>
      <c r="O333" s="383" t="str">
        <f t="shared" si="82"/>
        <v/>
      </c>
      <c r="P333" s="434"/>
      <c r="Q333" s="434"/>
      <c r="R333" s="434"/>
      <c r="S333" s="433"/>
      <c r="T333" s="434"/>
      <c r="U333" s="384" t="str">
        <f t="shared" ref="U333:U396" si="84">IF($B333="","",IFERROR(E333*$AC333*$AD333,0))</f>
        <v/>
      </c>
      <c r="V333" s="384" t="str">
        <f t="shared" ref="V333:V396" si="85">IF($B333="","",IFERROR(F333*$AC333*$AD333,0))</f>
        <v/>
      </c>
      <c r="W333" s="384" t="str">
        <f t="shared" ref="W333:W396" si="86">IF($B333="","",IFERROR(G333*$AC333*$AD333,0))</f>
        <v/>
      </c>
      <c r="X333" s="384" t="str">
        <f t="shared" ref="X333:X396" si="87">IF($B333="","",IFERROR(H333*$AC333*$AD333,0))</f>
        <v/>
      </c>
      <c r="Y333" s="384" t="str">
        <f t="shared" ref="Y333:Y396" si="88">IF($B333="","",IFERROR(I333*$AC333*$AD333,0))</f>
        <v/>
      </c>
      <c r="Z333" s="384" t="str">
        <f t="shared" ref="Z333:Z396" si="89">IF($B333="","",IFERROR(J333*$AC333*$AD333,0))</f>
        <v/>
      </c>
      <c r="AA333" s="384">
        <f t="shared" si="83"/>
        <v>0</v>
      </c>
      <c r="AB333" s="385" t="b">
        <f t="shared" ref="AB333:AB396" si="90">IF(COUNTA($B333:$J333)=0,TRUE,AND($B333&lt;&gt;"",$C333&lt;&gt;"",$D333&lt;&gt;"",$N333&lt;&gt;"",$L333&lt;&gt;"",$M333&lt;&gt;"",$Q333&lt;&gt;"",$R333&lt;&gt;"",$S333&lt;&gt;"",IF($O333="Yes",$P333&lt;&gt;"",TRUE)))</f>
        <v>1</v>
      </c>
      <c r="AC333" s="384" t="str">
        <f>IF($N333="","",IF($C$7="Northern Ireland",INDEX('Fixed inputs'!$H$18:$H$58,MATCH($N333,'Fixed inputs'!$C$18:$C$58,0)),INDEX('Fixed inputs'!$I$18:$I$58,MATCH($N333,'Fixed inputs'!$C$18:$C$58,0))))</f>
        <v/>
      </c>
      <c r="AD333" s="384" t="str">
        <f>IF($C333="","",INDEX('Fixed inputs'!$C$8:$E$10,MATCH($C333,'Fixed inputs'!$B$8:$B$10,0),MATCH(IF($C$7="Northern Ireland","GBP","EUR"),'Fixed inputs'!$C$7:$E$7,0)))</f>
        <v/>
      </c>
      <c r="AE333" s="386"/>
      <c r="AF333" s="386"/>
      <c r="AG333" s="386"/>
      <c r="AH333" s="386"/>
      <c r="AI333" s="386"/>
      <c r="AJ333" s="387">
        <f t="shared" ref="AJ333:AJ396" si="91">IF(AI333&lt;&gt;"",AI333,IF(AND($AE333="Yes",$AF333="Yes",$AG333="Yes",$AH333="Yes"),U333,0))</f>
        <v>0</v>
      </c>
      <c r="AK333" s="386"/>
      <c r="AL333" s="387">
        <f t="shared" ref="AL333:AL396" si="92">IF(AK333&lt;&gt;"",AK333,IF(AND($AE333="Yes",$AF333="Yes",$AG333="Yes",$AH333="Yes"),V333,0))</f>
        <v>0</v>
      </c>
      <c r="AM333" s="386"/>
      <c r="AN333" s="387">
        <f t="shared" ref="AN333:AN396" si="93">IF(AM333&lt;&gt;"",AM333,IF(AND($AE333="Yes",$AF333="Yes",$AG333="Yes",$AH333="Yes"),W333,0))</f>
        <v>0</v>
      </c>
      <c r="AO333" s="386"/>
      <c r="AP333" s="387">
        <f t="shared" ref="AP333:AP396" si="94">IF(AO333&lt;&gt;"",AO333,IF(AND($AE333="Yes",$AF333="Yes",$AG333="Yes",$AH333="Yes"),X333,0))</f>
        <v>0</v>
      </c>
      <c r="AQ333" s="386"/>
      <c r="AR333" s="387">
        <f t="shared" ref="AR333:AR396" si="95">IF(AQ333&lt;&gt;"",AQ333,IF(AND($AE333="Yes",$AF333="Yes",$AG333="Yes",$AH333="Yes"),Y333,0))</f>
        <v>0</v>
      </c>
      <c r="AS333" s="386"/>
      <c r="AT333" s="387">
        <f t="shared" ref="AT333:AT396" si="96">IF(AS333&lt;&gt;"",AS333,IF(AND($AE333="Yes",$AF333="Yes",$AG333="Yes",$AH333="Yes"),Z333,0))</f>
        <v>0</v>
      </c>
    </row>
    <row r="334" spans="2:46" ht="15.75">
      <c r="B334" s="435"/>
      <c r="C334" s="435"/>
      <c r="D334" s="436"/>
      <c r="E334" s="437"/>
      <c r="F334" s="437"/>
      <c r="G334" s="437"/>
      <c r="H334" s="437"/>
      <c r="I334" s="437"/>
      <c r="J334" s="437"/>
      <c r="K334" s="465">
        <f t="shared" si="81"/>
        <v>0</v>
      </c>
      <c r="L334" s="433"/>
      <c r="M334" s="433"/>
      <c r="N334" s="434"/>
      <c r="O334" s="383" t="str">
        <f t="shared" si="82"/>
        <v/>
      </c>
      <c r="P334" s="434"/>
      <c r="Q334" s="434"/>
      <c r="R334" s="434"/>
      <c r="S334" s="433"/>
      <c r="T334" s="434"/>
      <c r="U334" s="384" t="str">
        <f t="shared" si="84"/>
        <v/>
      </c>
      <c r="V334" s="384" t="str">
        <f t="shared" si="85"/>
        <v/>
      </c>
      <c r="W334" s="384" t="str">
        <f t="shared" si="86"/>
        <v/>
      </c>
      <c r="X334" s="384" t="str">
        <f t="shared" si="87"/>
        <v/>
      </c>
      <c r="Y334" s="384" t="str">
        <f t="shared" si="88"/>
        <v/>
      </c>
      <c r="Z334" s="384" t="str">
        <f t="shared" si="89"/>
        <v/>
      </c>
      <c r="AA334" s="384">
        <f t="shared" si="83"/>
        <v>0</v>
      </c>
      <c r="AB334" s="385" t="b">
        <f t="shared" si="90"/>
        <v>1</v>
      </c>
      <c r="AC334" s="384" t="str">
        <f>IF($N334="","",IF($C$7="Northern Ireland",INDEX('Fixed inputs'!$H$18:$H$58,MATCH($N334,'Fixed inputs'!$C$18:$C$58,0)),INDEX('Fixed inputs'!$I$18:$I$58,MATCH($N334,'Fixed inputs'!$C$18:$C$58,0))))</f>
        <v/>
      </c>
      <c r="AD334" s="384" t="str">
        <f>IF($C334="","",INDEX('Fixed inputs'!$C$8:$E$10,MATCH($C334,'Fixed inputs'!$B$8:$B$10,0),MATCH(IF($C$7="Northern Ireland","GBP","EUR"),'Fixed inputs'!$C$7:$E$7,0)))</f>
        <v/>
      </c>
      <c r="AE334" s="386"/>
      <c r="AF334" s="386"/>
      <c r="AG334" s="386"/>
      <c r="AH334" s="386"/>
      <c r="AI334" s="386"/>
      <c r="AJ334" s="387">
        <f t="shared" si="91"/>
        <v>0</v>
      </c>
      <c r="AK334" s="386"/>
      <c r="AL334" s="387">
        <f t="shared" si="92"/>
        <v>0</v>
      </c>
      <c r="AM334" s="386"/>
      <c r="AN334" s="387">
        <f t="shared" si="93"/>
        <v>0</v>
      </c>
      <c r="AO334" s="386"/>
      <c r="AP334" s="387">
        <f t="shared" si="94"/>
        <v>0</v>
      </c>
      <c r="AQ334" s="386"/>
      <c r="AR334" s="387">
        <f t="shared" si="95"/>
        <v>0</v>
      </c>
      <c r="AS334" s="386"/>
      <c r="AT334" s="387">
        <f t="shared" si="96"/>
        <v>0</v>
      </c>
    </row>
    <row r="335" spans="2:46" ht="15.75">
      <c r="B335" s="435"/>
      <c r="C335" s="435"/>
      <c r="D335" s="436"/>
      <c r="E335" s="437"/>
      <c r="F335" s="437"/>
      <c r="G335" s="437"/>
      <c r="H335" s="437"/>
      <c r="I335" s="437"/>
      <c r="J335" s="437"/>
      <c r="K335" s="465">
        <f t="shared" si="81"/>
        <v>0</v>
      </c>
      <c r="L335" s="433"/>
      <c r="M335" s="433"/>
      <c r="N335" s="434"/>
      <c r="O335" s="383" t="str">
        <f t="shared" si="82"/>
        <v/>
      </c>
      <c r="P335" s="434"/>
      <c r="Q335" s="434"/>
      <c r="R335" s="434"/>
      <c r="S335" s="433"/>
      <c r="T335" s="434"/>
      <c r="U335" s="384" t="str">
        <f t="shared" si="84"/>
        <v/>
      </c>
      <c r="V335" s="384" t="str">
        <f t="shared" si="85"/>
        <v/>
      </c>
      <c r="W335" s="384" t="str">
        <f t="shared" si="86"/>
        <v/>
      </c>
      <c r="X335" s="384" t="str">
        <f t="shared" si="87"/>
        <v/>
      </c>
      <c r="Y335" s="384" t="str">
        <f t="shared" si="88"/>
        <v/>
      </c>
      <c r="Z335" s="384" t="str">
        <f t="shared" si="89"/>
        <v/>
      </c>
      <c r="AA335" s="384">
        <f t="shared" si="83"/>
        <v>0</v>
      </c>
      <c r="AB335" s="385" t="b">
        <f t="shared" si="90"/>
        <v>1</v>
      </c>
      <c r="AC335" s="384" t="str">
        <f>IF($N335="","",IF($C$7="Northern Ireland",INDEX('Fixed inputs'!$H$18:$H$58,MATCH($N335,'Fixed inputs'!$C$18:$C$58,0)),INDEX('Fixed inputs'!$I$18:$I$58,MATCH($N335,'Fixed inputs'!$C$18:$C$58,0))))</f>
        <v/>
      </c>
      <c r="AD335" s="384" t="str">
        <f>IF($C335="","",INDEX('Fixed inputs'!$C$8:$E$10,MATCH($C335,'Fixed inputs'!$B$8:$B$10,0),MATCH(IF($C$7="Northern Ireland","GBP","EUR"),'Fixed inputs'!$C$7:$E$7,0)))</f>
        <v/>
      </c>
      <c r="AE335" s="386"/>
      <c r="AF335" s="386"/>
      <c r="AG335" s="386"/>
      <c r="AH335" s="386"/>
      <c r="AI335" s="386"/>
      <c r="AJ335" s="387">
        <f t="shared" si="91"/>
        <v>0</v>
      </c>
      <c r="AK335" s="386"/>
      <c r="AL335" s="387">
        <f t="shared" si="92"/>
        <v>0</v>
      </c>
      <c r="AM335" s="386"/>
      <c r="AN335" s="387">
        <f t="shared" si="93"/>
        <v>0</v>
      </c>
      <c r="AO335" s="386"/>
      <c r="AP335" s="387">
        <f t="shared" si="94"/>
        <v>0</v>
      </c>
      <c r="AQ335" s="386"/>
      <c r="AR335" s="387">
        <f t="shared" si="95"/>
        <v>0</v>
      </c>
      <c r="AS335" s="386"/>
      <c r="AT335" s="387">
        <f t="shared" si="96"/>
        <v>0</v>
      </c>
    </row>
    <row r="336" spans="2:46" ht="15.75">
      <c r="B336" s="435"/>
      <c r="C336" s="435"/>
      <c r="D336" s="436"/>
      <c r="E336" s="437"/>
      <c r="F336" s="437"/>
      <c r="G336" s="437"/>
      <c r="H336" s="437"/>
      <c r="I336" s="437"/>
      <c r="J336" s="437"/>
      <c r="K336" s="465">
        <f t="shared" si="81"/>
        <v>0</v>
      </c>
      <c r="L336" s="433"/>
      <c r="M336" s="433"/>
      <c r="N336" s="434"/>
      <c r="O336" s="383" t="str">
        <f t="shared" si="82"/>
        <v/>
      </c>
      <c r="P336" s="434"/>
      <c r="Q336" s="434"/>
      <c r="R336" s="434"/>
      <c r="S336" s="433"/>
      <c r="T336" s="434"/>
      <c r="U336" s="384" t="str">
        <f t="shared" si="84"/>
        <v/>
      </c>
      <c r="V336" s="384" t="str">
        <f t="shared" si="85"/>
        <v/>
      </c>
      <c r="W336" s="384" t="str">
        <f t="shared" si="86"/>
        <v/>
      </c>
      <c r="X336" s="384" t="str">
        <f t="shared" si="87"/>
        <v/>
      </c>
      <c r="Y336" s="384" t="str">
        <f t="shared" si="88"/>
        <v/>
      </c>
      <c r="Z336" s="384" t="str">
        <f t="shared" si="89"/>
        <v/>
      </c>
      <c r="AA336" s="384">
        <f t="shared" si="83"/>
        <v>0</v>
      </c>
      <c r="AB336" s="385" t="b">
        <f t="shared" si="90"/>
        <v>1</v>
      </c>
      <c r="AC336" s="384" t="str">
        <f>IF($N336="","",IF($C$7="Northern Ireland",INDEX('Fixed inputs'!$H$18:$H$58,MATCH($N336,'Fixed inputs'!$C$18:$C$58,0)),INDEX('Fixed inputs'!$I$18:$I$58,MATCH($N336,'Fixed inputs'!$C$18:$C$58,0))))</f>
        <v/>
      </c>
      <c r="AD336" s="384" t="str">
        <f>IF($C336="","",INDEX('Fixed inputs'!$C$8:$E$10,MATCH($C336,'Fixed inputs'!$B$8:$B$10,0),MATCH(IF($C$7="Northern Ireland","GBP","EUR"),'Fixed inputs'!$C$7:$E$7,0)))</f>
        <v/>
      </c>
      <c r="AE336" s="386"/>
      <c r="AF336" s="386"/>
      <c r="AG336" s="386"/>
      <c r="AH336" s="386"/>
      <c r="AI336" s="386"/>
      <c r="AJ336" s="387">
        <f t="shared" si="91"/>
        <v>0</v>
      </c>
      <c r="AK336" s="386"/>
      <c r="AL336" s="387">
        <f t="shared" si="92"/>
        <v>0</v>
      </c>
      <c r="AM336" s="386"/>
      <c r="AN336" s="387">
        <f t="shared" si="93"/>
        <v>0</v>
      </c>
      <c r="AO336" s="386"/>
      <c r="AP336" s="387">
        <f t="shared" si="94"/>
        <v>0</v>
      </c>
      <c r="AQ336" s="386"/>
      <c r="AR336" s="387">
        <f t="shared" si="95"/>
        <v>0</v>
      </c>
      <c r="AS336" s="386"/>
      <c r="AT336" s="387">
        <f t="shared" si="96"/>
        <v>0</v>
      </c>
    </row>
    <row r="337" spans="2:46" ht="15.75">
      <c r="B337" s="435"/>
      <c r="C337" s="435"/>
      <c r="D337" s="436"/>
      <c r="E337" s="437"/>
      <c r="F337" s="437"/>
      <c r="G337" s="437"/>
      <c r="H337" s="437"/>
      <c r="I337" s="437"/>
      <c r="J337" s="437"/>
      <c r="K337" s="465">
        <f t="shared" si="81"/>
        <v>0</v>
      </c>
      <c r="L337" s="433"/>
      <c r="M337" s="433"/>
      <c r="N337" s="434"/>
      <c r="O337" s="383" t="str">
        <f t="shared" si="82"/>
        <v/>
      </c>
      <c r="P337" s="434"/>
      <c r="Q337" s="434"/>
      <c r="R337" s="434"/>
      <c r="S337" s="433"/>
      <c r="T337" s="434"/>
      <c r="U337" s="384" t="str">
        <f t="shared" si="84"/>
        <v/>
      </c>
      <c r="V337" s="384" t="str">
        <f t="shared" si="85"/>
        <v/>
      </c>
      <c r="W337" s="384" t="str">
        <f t="shared" si="86"/>
        <v/>
      </c>
      <c r="X337" s="384" t="str">
        <f t="shared" si="87"/>
        <v/>
      </c>
      <c r="Y337" s="384" t="str">
        <f t="shared" si="88"/>
        <v/>
      </c>
      <c r="Z337" s="384" t="str">
        <f t="shared" si="89"/>
        <v/>
      </c>
      <c r="AA337" s="384">
        <f t="shared" si="83"/>
        <v>0</v>
      </c>
      <c r="AB337" s="385" t="b">
        <f t="shared" si="90"/>
        <v>1</v>
      </c>
      <c r="AC337" s="384" t="str">
        <f>IF($N337="","",IF($C$7="Northern Ireland",INDEX('Fixed inputs'!$H$18:$H$58,MATCH($N337,'Fixed inputs'!$C$18:$C$58,0)),INDEX('Fixed inputs'!$I$18:$I$58,MATCH($N337,'Fixed inputs'!$C$18:$C$58,0))))</f>
        <v/>
      </c>
      <c r="AD337" s="384" t="str">
        <f>IF($C337="","",INDEX('Fixed inputs'!$C$8:$E$10,MATCH($C337,'Fixed inputs'!$B$8:$B$10,0),MATCH(IF($C$7="Northern Ireland","GBP","EUR"),'Fixed inputs'!$C$7:$E$7,0)))</f>
        <v/>
      </c>
      <c r="AE337" s="386"/>
      <c r="AF337" s="386"/>
      <c r="AG337" s="386"/>
      <c r="AH337" s="386"/>
      <c r="AI337" s="386"/>
      <c r="AJ337" s="387">
        <f t="shared" si="91"/>
        <v>0</v>
      </c>
      <c r="AK337" s="386"/>
      <c r="AL337" s="387">
        <f t="shared" si="92"/>
        <v>0</v>
      </c>
      <c r="AM337" s="386"/>
      <c r="AN337" s="387">
        <f t="shared" si="93"/>
        <v>0</v>
      </c>
      <c r="AO337" s="386"/>
      <c r="AP337" s="387">
        <f t="shared" si="94"/>
        <v>0</v>
      </c>
      <c r="AQ337" s="386"/>
      <c r="AR337" s="387">
        <f t="shared" si="95"/>
        <v>0</v>
      </c>
      <c r="AS337" s="386"/>
      <c r="AT337" s="387">
        <f t="shared" si="96"/>
        <v>0</v>
      </c>
    </row>
    <row r="338" spans="2:46" ht="15.75">
      <c r="B338" s="435"/>
      <c r="C338" s="435"/>
      <c r="D338" s="436"/>
      <c r="E338" s="437"/>
      <c r="F338" s="437"/>
      <c r="G338" s="437"/>
      <c r="H338" s="437"/>
      <c r="I338" s="437"/>
      <c r="J338" s="437"/>
      <c r="K338" s="465">
        <f t="shared" si="81"/>
        <v>0</v>
      </c>
      <c r="L338" s="433"/>
      <c r="M338" s="433"/>
      <c r="N338" s="434"/>
      <c r="O338" s="383" t="str">
        <f t="shared" si="82"/>
        <v/>
      </c>
      <c r="P338" s="434"/>
      <c r="Q338" s="434"/>
      <c r="R338" s="434"/>
      <c r="S338" s="433"/>
      <c r="T338" s="434"/>
      <c r="U338" s="384" t="str">
        <f t="shared" si="84"/>
        <v/>
      </c>
      <c r="V338" s="384" t="str">
        <f t="shared" si="85"/>
        <v/>
      </c>
      <c r="W338" s="384" t="str">
        <f t="shared" si="86"/>
        <v/>
      </c>
      <c r="X338" s="384" t="str">
        <f t="shared" si="87"/>
        <v/>
      </c>
      <c r="Y338" s="384" t="str">
        <f t="shared" si="88"/>
        <v/>
      </c>
      <c r="Z338" s="384" t="str">
        <f t="shared" si="89"/>
        <v/>
      </c>
      <c r="AA338" s="384">
        <f t="shared" si="83"/>
        <v>0</v>
      </c>
      <c r="AB338" s="385" t="b">
        <f t="shared" si="90"/>
        <v>1</v>
      </c>
      <c r="AC338" s="384" t="str">
        <f>IF($N338="","",IF($C$7="Northern Ireland",INDEX('Fixed inputs'!$H$18:$H$58,MATCH($N338,'Fixed inputs'!$C$18:$C$58,0)),INDEX('Fixed inputs'!$I$18:$I$58,MATCH($N338,'Fixed inputs'!$C$18:$C$58,0))))</f>
        <v/>
      </c>
      <c r="AD338" s="384" t="str">
        <f>IF($C338="","",INDEX('Fixed inputs'!$C$8:$E$10,MATCH($C338,'Fixed inputs'!$B$8:$B$10,0),MATCH(IF($C$7="Northern Ireland","GBP","EUR"),'Fixed inputs'!$C$7:$E$7,0)))</f>
        <v/>
      </c>
      <c r="AE338" s="386"/>
      <c r="AF338" s="386"/>
      <c r="AG338" s="386"/>
      <c r="AH338" s="386"/>
      <c r="AI338" s="386"/>
      <c r="AJ338" s="387">
        <f t="shared" si="91"/>
        <v>0</v>
      </c>
      <c r="AK338" s="386"/>
      <c r="AL338" s="387">
        <f t="shared" si="92"/>
        <v>0</v>
      </c>
      <c r="AM338" s="386"/>
      <c r="AN338" s="387">
        <f t="shared" si="93"/>
        <v>0</v>
      </c>
      <c r="AO338" s="386"/>
      <c r="AP338" s="387">
        <f t="shared" si="94"/>
        <v>0</v>
      </c>
      <c r="AQ338" s="386"/>
      <c r="AR338" s="387">
        <f t="shared" si="95"/>
        <v>0</v>
      </c>
      <c r="AS338" s="386"/>
      <c r="AT338" s="387">
        <f t="shared" si="96"/>
        <v>0</v>
      </c>
    </row>
    <row r="339" spans="2:46" ht="15.75">
      <c r="B339" s="435"/>
      <c r="C339" s="435"/>
      <c r="D339" s="436"/>
      <c r="E339" s="437"/>
      <c r="F339" s="437"/>
      <c r="G339" s="437"/>
      <c r="H339" s="437"/>
      <c r="I339" s="437"/>
      <c r="J339" s="437"/>
      <c r="K339" s="465">
        <f t="shared" si="81"/>
        <v>0</v>
      </c>
      <c r="L339" s="433"/>
      <c r="M339" s="433"/>
      <c r="N339" s="434"/>
      <c r="O339" s="383" t="str">
        <f t="shared" si="82"/>
        <v/>
      </c>
      <c r="P339" s="434"/>
      <c r="Q339" s="434"/>
      <c r="R339" s="434"/>
      <c r="S339" s="433"/>
      <c r="T339" s="434"/>
      <c r="U339" s="384" t="str">
        <f t="shared" si="84"/>
        <v/>
      </c>
      <c r="V339" s="384" t="str">
        <f t="shared" si="85"/>
        <v/>
      </c>
      <c r="W339" s="384" t="str">
        <f t="shared" si="86"/>
        <v/>
      </c>
      <c r="X339" s="384" t="str">
        <f t="shared" si="87"/>
        <v/>
      </c>
      <c r="Y339" s="384" t="str">
        <f t="shared" si="88"/>
        <v/>
      </c>
      <c r="Z339" s="384" t="str">
        <f t="shared" si="89"/>
        <v/>
      </c>
      <c r="AA339" s="384">
        <f t="shared" si="83"/>
        <v>0</v>
      </c>
      <c r="AB339" s="385" t="b">
        <f t="shared" si="90"/>
        <v>1</v>
      </c>
      <c r="AC339" s="384" t="str">
        <f>IF($N339="","",IF($C$7="Northern Ireland",INDEX('Fixed inputs'!$H$18:$H$58,MATCH($N339,'Fixed inputs'!$C$18:$C$58,0)),INDEX('Fixed inputs'!$I$18:$I$58,MATCH($N339,'Fixed inputs'!$C$18:$C$58,0))))</f>
        <v/>
      </c>
      <c r="AD339" s="384" t="str">
        <f>IF($C339="","",INDEX('Fixed inputs'!$C$8:$E$10,MATCH($C339,'Fixed inputs'!$B$8:$B$10,0),MATCH(IF($C$7="Northern Ireland","GBP","EUR"),'Fixed inputs'!$C$7:$E$7,0)))</f>
        <v/>
      </c>
      <c r="AE339" s="386"/>
      <c r="AF339" s="386"/>
      <c r="AG339" s="386"/>
      <c r="AH339" s="386"/>
      <c r="AI339" s="386"/>
      <c r="AJ339" s="387">
        <f t="shared" si="91"/>
        <v>0</v>
      </c>
      <c r="AK339" s="386"/>
      <c r="AL339" s="387">
        <f t="shared" si="92"/>
        <v>0</v>
      </c>
      <c r="AM339" s="386"/>
      <c r="AN339" s="387">
        <f t="shared" si="93"/>
        <v>0</v>
      </c>
      <c r="AO339" s="386"/>
      <c r="AP339" s="387">
        <f t="shared" si="94"/>
        <v>0</v>
      </c>
      <c r="AQ339" s="386"/>
      <c r="AR339" s="387">
        <f t="shared" si="95"/>
        <v>0</v>
      </c>
      <c r="AS339" s="386"/>
      <c r="AT339" s="387">
        <f t="shared" si="96"/>
        <v>0</v>
      </c>
    </row>
    <row r="340" spans="2:46" ht="15.75">
      <c r="B340" s="435"/>
      <c r="C340" s="435"/>
      <c r="D340" s="436"/>
      <c r="E340" s="437"/>
      <c r="F340" s="437"/>
      <c r="G340" s="437"/>
      <c r="H340" s="437"/>
      <c r="I340" s="437"/>
      <c r="J340" s="437"/>
      <c r="K340" s="465">
        <f t="shared" si="81"/>
        <v>0</v>
      </c>
      <c r="L340" s="433"/>
      <c r="M340" s="433"/>
      <c r="N340" s="434"/>
      <c r="O340" s="383" t="str">
        <f t="shared" si="82"/>
        <v/>
      </c>
      <c r="P340" s="434"/>
      <c r="Q340" s="434"/>
      <c r="R340" s="434"/>
      <c r="S340" s="433"/>
      <c r="T340" s="434"/>
      <c r="U340" s="384" t="str">
        <f t="shared" si="84"/>
        <v/>
      </c>
      <c r="V340" s="384" t="str">
        <f t="shared" si="85"/>
        <v/>
      </c>
      <c r="W340" s="384" t="str">
        <f t="shared" si="86"/>
        <v/>
      </c>
      <c r="X340" s="384" t="str">
        <f t="shared" si="87"/>
        <v/>
      </c>
      <c r="Y340" s="384" t="str">
        <f t="shared" si="88"/>
        <v/>
      </c>
      <c r="Z340" s="384" t="str">
        <f t="shared" si="89"/>
        <v/>
      </c>
      <c r="AA340" s="384">
        <f t="shared" si="83"/>
        <v>0</v>
      </c>
      <c r="AB340" s="385" t="b">
        <f t="shared" si="90"/>
        <v>1</v>
      </c>
      <c r="AC340" s="384" t="str">
        <f>IF($N340="","",IF($C$7="Northern Ireland",INDEX('Fixed inputs'!$H$18:$H$58,MATCH($N340,'Fixed inputs'!$C$18:$C$58,0)),INDEX('Fixed inputs'!$I$18:$I$58,MATCH($N340,'Fixed inputs'!$C$18:$C$58,0))))</f>
        <v/>
      </c>
      <c r="AD340" s="384" t="str">
        <f>IF($C340="","",INDEX('Fixed inputs'!$C$8:$E$10,MATCH($C340,'Fixed inputs'!$B$8:$B$10,0),MATCH(IF($C$7="Northern Ireland","GBP","EUR"),'Fixed inputs'!$C$7:$E$7,0)))</f>
        <v/>
      </c>
      <c r="AE340" s="386"/>
      <c r="AF340" s="386"/>
      <c r="AG340" s="386"/>
      <c r="AH340" s="386"/>
      <c r="AI340" s="386"/>
      <c r="AJ340" s="387">
        <f t="shared" si="91"/>
        <v>0</v>
      </c>
      <c r="AK340" s="386"/>
      <c r="AL340" s="387">
        <f t="shared" si="92"/>
        <v>0</v>
      </c>
      <c r="AM340" s="386"/>
      <c r="AN340" s="387">
        <f t="shared" si="93"/>
        <v>0</v>
      </c>
      <c r="AO340" s="386"/>
      <c r="AP340" s="387">
        <f t="shared" si="94"/>
        <v>0</v>
      </c>
      <c r="AQ340" s="386"/>
      <c r="AR340" s="387">
        <f t="shared" si="95"/>
        <v>0</v>
      </c>
      <c r="AS340" s="386"/>
      <c r="AT340" s="387">
        <f t="shared" si="96"/>
        <v>0</v>
      </c>
    </row>
    <row r="341" spans="2:46" ht="15.75">
      <c r="B341" s="435"/>
      <c r="C341" s="435"/>
      <c r="D341" s="436"/>
      <c r="E341" s="437"/>
      <c r="F341" s="437"/>
      <c r="G341" s="437"/>
      <c r="H341" s="437"/>
      <c r="I341" s="437"/>
      <c r="J341" s="437"/>
      <c r="K341" s="465">
        <f t="shared" si="81"/>
        <v>0</v>
      </c>
      <c r="L341" s="433"/>
      <c r="M341" s="433"/>
      <c r="N341" s="434"/>
      <c r="O341" s="383" t="str">
        <f t="shared" si="82"/>
        <v/>
      </c>
      <c r="P341" s="434"/>
      <c r="Q341" s="434"/>
      <c r="R341" s="434"/>
      <c r="S341" s="433"/>
      <c r="T341" s="434"/>
      <c r="U341" s="384" t="str">
        <f t="shared" si="84"/>
        <v/>
      </c>
      <c r="V341" s="384" t="str">
        <f t="shared" si="85"/>
        <v/>
      </c>
      <c r="W341" s="384" t="str">
        <f t="shared" si="86"/>
        <v/>
      </c>
      <c r="X341" s="384" t="str">
        <f t="shared" si="87"/>
        <v/>
      </c>
      <c r="Y341" s="384" t="str">
        <f t="shared" si="88"/>
        <v/>
      </c>
      <c r="Z341" s="384" t="str">
        <f t="shared" si="89"/>
        <v/>
      </c>
      <c r="AA341" s="384">
        <f t="shared" si="83"/>
        <v>0</v>
      </c>
      <c r="AB341" s="385" t="b">
        <f t="shared" si="90"/>
        <v>1</v>
      </c>
      <c r="AC341" s="384" t="str">
        <f>IF($N341="","",IF($C$7="Northern Ireland",INDEX('Fixed inputs'!$H$18:$H$58,MATCH($N341,'Fixed inputs'!$C$18:$C$58,0)),INDEX('Fixed inputs'!$I$18:$I$58,MATCH($N341,'Fixed inputs'!$C$18:$C$58,0))))</f>
        <v/>
      </c>
      <c r="AD341" s="384" t="str">
        <f>IF($C341="","",INDEX('Fixed inputs'!$C$8:$E$10,MATCH($C341,'Fixed inputs'!$B$8:$B$10,0),MATCH(IF($C$7="Northern Ireland","GBP","EUR"),'Fixed inputs'!$C$7:$E$7,0)))</f>
        <v/>
      </c>
      <c r="AE341" s="386"/>
      <c r="AF341" s="386"/>
      <c r="AG341" s="386"/>
      <c r="AH341" s="386"/>
      <c r="AI341" s="386"/>
      <c r="AJ341" s="387">
        <f t="shared" si="91"/>
        <v>0</v>
      </c>
      <c r="AK341" s="386"/>
      <c r="AL341" s="387">
        <f t="shared" si="92"/>
        <v>0</v>
      </c>
      <c r="AM341" s="386"/>
      <c r="AN341" s="387">
        <f t="shared" si="93"/>
        <v>0</v>
      </c>
      <c r="AO341" s="386"/>
      <c r="AP341" s="387">
        <f t="shared" si="94"/>
        <v>0</v>
      </c>
      <c r="AQ341" s="386"/>
      <c r="AR341" s="387">
        <f t="shared" si="95"/>
        <v>0</v>
      </c>
      <c r="AS341" s="386"/>
      <c r="AT341" s="387">
        <f t="shared" si="96"/>
        <v>0</v>
      </c>
    </row>
    <row r="342" spans="2:46" ht="15.75">
      <c r="B342" s="435"/>
      <c r="C342" s="435"/>
      <c r="D342" s="436"/>
      <c r="E342" s="437"/>
      <c r="F342" s="437"/>
      <c r="G342" s="437"/>
      <c r="H342" s="437"/>
      <c r="I342" s="437"/>
      <c r="J342" s="437"/>
      <c r="K342" s="465">
        <f t="shared" si="81"/>
        <v>0</v>
      </c>
      <c r="L342" s="433"/>
      <c r="M342" s="433"/>
      <c r="N342" s="434"/>
      <c r="O342" s="383" t="str">
        <f t="shared" si="82"/>
        <v/>
      </c>
      <c r="P342" s="434"/>
      <c r="Q342" s="434"/>
      <c r="R342" s="434"/>
      <c r="S342" s="433"/>
      <c r="T342" s="434"/>
      <c r="U342" s="384" t="str">
        <f t="shared" si="84"/>
        <v/>
      </c>
      <c r="V342" s="384" t="str">
        <f t="shared" si="85"/>
        <v/>
      </c>
      <c r="W342" s="384" t="str">
        <f t="shared" si="86"/>
        <v/>
      </c>
      <c r="X342" s="384" t="str">
        <f t="shared" si="87"/>
        <v/>
      </c>
      <c r="Y342" s="384" t="str">
        <f t="shared" si="88"/>
        <v/>
      </c>
      <c r="Z342" s="384" t="str">
        <f t="shared" si="89"/>
        <v/>
      </c>
      <c r="AA342" s="384">
        <f t="shared" si="83"/>
        <v>0</v>
      </c>
      <c r="AB342" s="385" t="b">
        <f t="shared" si="90"/>
        <v>1</v>
      </c>
      <c r="AC342" s="384" t="str">
        <f>IF($N342="","",IF($C$7="Northern Ireland",INDEX('Fixed inputs'!$H$18:$H$58,MATCH($N342,'Fixed inputs'!$C$18:$C$58,0)),INDEX('Fixed inputs'!$I$18:$I$58,MATCH($N342,'Fixed inputs'!$C$18:$C$58,0))))</f>
        <v/>
      </c>
      <c r="AD342" s="384" t="str">
        <f>IF($C342="","",INDEX('Fixed inputs'!$C$8:$E$10,MATCH($C342,'Fixed inputs'!$B$8:$B$10,0),MATCH(IF($C$7="Northern Ireland","GBP","EUR"),'Fixed inputs'!$C$7:$E$7,0)))</f>
        <v/>
      </c>
      <c r="AE342" s="386"/>
      <c r="AF342" s="386"/>
      <c r="AG342" s="386"/>
      <c r="AH342" s="386"/>
      <c r="AI342" s="386"/>
      <c r="AJ342" s="387">
        <f t="shared" si="91"/>
        <v>0</v>
      </c>
      <c r="AK342" s="386"/>
      <c r="AL342" s="387">
        <f t="shared" si="92"/>
        <v>0</v>
      </c>
      <c r="AM342" s="386"/>
      <c r="AN342" s="387">
        <f t="shared" si="93"/>
        <v>0</v>
      </c>
      <c r="AO342" s="386"/>
      <c r="AP342" s="387">
        <f t="shared" si="94"/>
        <v>0</v>
      </c>
      <c r="AQ342" s="386"/>
      <c r="AR342" s="387">
        <f t="shared" si="95"/>
        <v>0</v>
      </c>
      <c r="AS342" s="386"/>
      <c r="AT342" s="387">
        <f t="shared" si="96"/>
        <v>0</v>
      </c>
    </row>
    <row r="343" spans="2:46" ht="15.75">
      <c r="B343" s="435"/>
      <c r="C343" s="435"/>
      <c r="D343" s="436"/>
      <c r="E343" s="437"/>
      <c r="F343" s="437"/>
      <c r="G343" s="437"/>
      <c r="H343" s="437"/>
      <c r="I343" s="437"/>
      <c r="J343" s="437"/>
      <c r="K343" s="465">
        <f t="shared" si="81"/>
        <v>0</v>
      </c>
      <c r="L343" s="433"/>
      <c r="M343" s="433"/>
      <c r="N343" s="434"/>
      <c r="O343" s="383" t="str">
        <f t="shared" si="82"/>
        <v/>
      </c>
      <c r="P343" s="434"/>
      <c r="Q343" s="434"/>
      <c r="R343" s="434"/>
      <c r="S343" s="433"/>
      <c r="T343" s="434"/>
      <c r="U343" s="384" t="str">
        <f t="shared" si="84"/>
        <v/>
      </c>
      <c r="V343" s="384" t="str">
        <f t="shared" si="85"/>
        <v/>
      </c>
      <c r="W343" s="384" t="str">
        <f t="shared" si="86"/>
        <v/>
      </c>
      <c r="X343" s="384" t="str">
        <f t="shared" si="87"/>
        <v/>
      </c>
      <c r="Y343" s="384" t="str">
        <f t="shared" si="88"/>
        <v/>
      </c>
      <c r="Z343" s="384" t="str">
        <f t="shared" si="89"/>
        <v/>
      </c>
      <c r="AA343" s="384">
        <f t="shared" si="83"/>
        <v>0</v>
      </c>
      <c r="AB343" s="385" t="b">
        <f t="shared" si="90"/>
        <v>1</v>
      </c>
      <c r="AC343" s="384" t="str">
        <f>IF($N343="","",IF($C$7="Northern Ireland",INDEX('Fixed inputs'!$H$18:$H$58,MATCH($N343,'Fixed inputs'!$C$18:$C$58,0)),INDEX('Fixed inputs'!$I$18:$I$58,MATCH($N343,'Fixed inputs'!$C$18:$C$58,0))))</f>
        <v/>
      </c>
      <c r="AD343" s="384" t="str">
        <f>IF($C343="","",INDEX('Fixed inputs'!$C$8:$E$10,MATCH($C343,'Fixed inputs'!$B$8:$B$10,0),MATCH(IF($C$7="Northern Ireland","GBP","EUR"),'Fixed inputs'!$C$7:$E$7,0)))</f>
        <v/>
      </c>
      <c r="AE343" s="386"/>
      <c r="AF343" s="386"/>
      <c r="AG343" s="386"/>
      <c r="AH343" s="386"/>
      <c r="AI343" s="386"/>
      <c r="AJ343" s="387">
        <f t="shared" si="91"/>
        <v>0</v>
      </c>
      <c r="AK343" s="386"/>
      <c r="AL343" s="387">
        <f t="shared" si="92"/>
        <v>0</v>
      </c>
      <c r="AM343" s="386"/>
      <c r="AN343" s="387">
        <f t="shared" si="93"/>
        <v>0</v>
      </c>
      <c r="AO343" s="386"/>
      <c r="AP343" s="387">
        <f t="shared" si="94"/>
        <v>0</v>
      </c>
      <c r="AQ343" s="386"/>
      <c r="AR343" s="387">
        <f t="shared" si="95"/>
        <v>0</v>
      </c>
      <c r="AS343" s="386"/>
      <c r="AT343" s="387">
        <f t="shared" si="96"/>
        <v>0</v>
      </c>
    </row>
    <row r="344" spans="2:46" ht="15.75">
      <c r="B344" s="435"/>
      <c r="C344" s="435"/>
      <c r="D344" s="436"/>
      <c r="E344" s="437"/>
      <c r="F344" s="437"/>
      <c r="G344" s="437"/>
      <c r="H344" s="437"/>
      <c r="I344" s="437"/>
      <c r="J344" s="437"/>
      <c r="K344" s="465">
        <f t="shared" si="81"/>
        <v>0</v>
      </c>
      <c r="L344" s="433"/>
      <c r="M344" s="433"/>
      <c r="N344" s="434"/>
      <c r="O344" s="383" t="str">
        <f t="shared" si="82"/>
        <v/>
      </c>
      <c r="P344" s="434"/>
      <c r="Q344" s="434"/>
      <c r="R344" s="434"/>
      <c r="S344" s="433"/>
      <c r="T344" s="434"/>
      <c r="U344" s="384" t="str">
        <f t="shared" si="84"/>
        <v/>
      </c>
      <c r="V344" s="384" t="str">
        <f t="shared" si="85"/>
        <v/>
      </c>
      <c r="W344" s="384" t="str">
        <f t="shared" si="86"/>
        <v/>
      </c>
      <c r="X344" s="384" t="str">
        <f t="shared" si="87"/>
        <v/>
      </c>
      <c r="Y344" s="384" t="str">
        <f t="shared" si="88"/>
        <v/>
      </c>
      <c r="Z344" s="384" t="str">
        <f t="shared" si="89"/>
        <v/>
      </c>
      <c r="AA344" s="384">
        <f t="shared" si="83"/>
        <v>0</v>
      </c>
      <c r="AB344" s="385" t="b">
        <f t="shared" si="90"/>
        <v>1</v>
      </c>
      <c r="AC344" s="384" t="str">
        <f>IF($N344="","",IF($C$7="Northern Ireland",INDEX('Fixed inputs'!$H$18:$H$58,MATCH($N344,'Fixed inputs'!$C$18:$C$58,0)),INDEX('Fixed inputs'!$I$18:$I$58,MATCH($N344,'Fixed inputs'!$C$18:$C$58,0))))</f>
        <v/>
      </c>
      <c r="AD344" s="384" t="str">
        <f>IF($C344="","",INDEX('Fixed inputs'!$C$8:$E$10,MATCH($C344,'Fixed inputs'!$B$8:$B$10,0),MATCH(IF($C$7="Northern Ireland","GBP","EUR"),'Fixed inputs'!$C$7:$E$7,0)))</f>
        <v/>
      </c>
      <c r="AE344" s="386"/>
      <c r="AF344" s="386"/>
      <c r="AG344" s="386"/>
      <c r="AH344" s="386"/>
      <c r="AI344" s="386"/>
      <c r="AJ344" s="387">
        <f t="shared" si="91"/>
        <v>0</v>
      </c>
      <c r="AK344" s="386"/>
      <c r="AL344" s="387">
        <f t="shared" si="92"/>
        <v>0</v>
      </c>
      <c r="AM344" s="386"/>
      <c r="AN344" s="387">
        <f t="shared" si="93"/>
        <v>0</v>
      </c>
      <c r="AO344" s="386"/>
      <c r="AP344" s="387">
        <f t="shared" si="94"/>
        <v>0</v>
      </c>
      <c r="AQ344" s="386"/>
      <c r="AR344" s="387">
        <f t="shared" si="95"/>
        <v>0</v>
      </c>
      <c r="AS344" s="386"/>
      <c r="AT344" s="387">
        <f t="shared" si="96"/>
        <v>0</v>
      </c>
    </row>
    <row r="345" spans="2:46" ht="15.75">
      <c r="B345" s="435"/>
      <c r="C345" s="435"/>
      <c r="D345" s="436"/>
      <c r="E345" s="437"/>
      <c r="F345" s="437"/>
      <c r="G345" s="437"/>
      <c r="H345" s="437"/>
      <c r="I345" s="437"/>
      <c r="J345" s="437"/>
      <c r="K345" s="465">
        <f t="shared" si="81"/>
        <v>0</v>
      </c>
      <c r="L345" s="433"/>
      <c r="M345" s="433"/>
      <c r="N345" s="434"/>
      <c r="O345" s="383" t="str">
        <f t="shared" si="82"/>
        <v/>
      </c>
      <c r="P345" s="434"/>
      <c r="Q345" s="434"/>
      <c r="R345" s="434"/>
      <c r="S345" s="433"/>
      <c r="T345" s="434"/>
      <c r="U345" s="384" t="str">
        <f t="shared" si="84"/>
        <v/>
      </c>
      <c r="V345" s="384" t="str">
        <f t="shared" si="85"/>
        <v/>
      </c>
      <c r="W345" s="384" t="str">
        <f t="shared" si="86"/>
        <v/>
      </c>
      <c r="X345" s="384" t="str">
        <f t="shared" si="87"/>
        <v/>
      </c>
      <c r="Y345" s="384" t="str">
        <f t="shared" si="88"/>
        <v/>
      </c>
      <c r="Z345" s="384" t="str">
        <f t="shared" si="89"/>
        <v/>
      </c>
      <c r="AA345" s="384">
        <f t="shared" si="83"/>
        <v>0</v>
      </c>
      <c r="AB345" s="385" t="b">
        <f t="shared" si="90"/>
        <v>1</v>
      </c>
      <c r="AC345" s="384" t="str">
        <f>IF($N345="","",IF($C$7="Northern Ireland",INDEX('Fixed inputs'!$H$18:$H$58,MATCH($N345,'Fixed inputs'!$C$18:$C$58,0)),INDEX('Fixed inputs'!$I$18:$I$58,MATCH($N345,'Fixed inputs'!$C$18:$C$58,0))))</f>
        <v/>
      </c>
      <c r="AD345" s="384" t="str">
        <f>IF($C345="","",INDEX('Fixed inputs'!$C$8:$E$10,MATCH($C345,'Fixed inputs'!$B$8:$B$10,0),MATCH(IF($C$7="Northern Ireland","GBP","EUR"),'Fixed inputs'!$C$7:$E$7,0)))</f>
        <v/>
      </c>
      <c r="AE345" s="386"/>
      <c r="AF345" s="386"/>
      <c r="AG345" s="386"/>
      <c r="AH345" s="386"/>
      <c r="AI345" s="386"/>
      <c r="AJ345" s="387">
        <f t="shared" si="91"/>
        <v>0</v>
      </c>
      <c r="AK345" s="386"/>
      <c r="AL345" s="387">
        <f t="shared" si="92"/>
        <v>0</v>
      </c>
      <c r="AM345" s="386"/>
      <c r="AN345" s="387">
        <f t="shared" si="93"/>
        <v>0</v>
      </c>
      <c r="AO345" s="386"/>
      <c r="AP345" s="387">
        <f t="shared" si="94"/>
        <v>0</v>
      </c>
      <c r="AQ345" s="386"/>
      <c r="AR345" s="387">
        <f t="shared" si="95"/>
        <v>0</v>
      </c>
      <c r="AS345" s="386"/>
      <c r="AT345" s="387">
        <f t="shared" si="96"/>
        <v>0</v>
      </c>
    </row>
    <row r="346" spans="2:46" ht="15.75">
      <c r="B346" s="435"/>
      <c r="C346" s="435"/>
      <c r="D346" s="436"/>
      <c r="E346" s="437"/>
      <c r="F346" s="437"/>
      <c r="G346" s="437"/>
      <c r="H346" s="437"/>
      <c r="I346" s="437"/>
      <c r="J346" s="437"/>
      <c r="K346" s="465">
        <f t="shared" si="81"/>
        <v>0</v>
      </c>
      <c r="L346" s="433"/>
      <c r="M346" s="433"/>
      <c r="N346" s="434"/>
      <c r="O346" s="383" t="str">
        <f t="shared" si="82"/>
        <v/>
      </c>
      <c r="P346" s="434"/>
      <c r="Q346" s="434"/>
      <c r="R346" s="434"/>
      <c r="S346" s="433"/>
      <c r="T346" s="434"/>
      <c r="U346" s="384" t="str">
        <f t="shared" si="84"/>
        <v/>
      </c>
      <c r="V346" s="384" t="str">
        <f t="shared" si="85"/>
        <v/>
      </c>
      <c r="W346" s="384" t="str">
        <f t="shared" si="86"/>
        <v/>
      </c>
      <c r="X346" s="384" t="str">
        <f t="shared" si="87"/>
        <v/>
      </c>
      <c r="Y346" s="384" t="str">
        <f t="shared" si="88"/>
        <v/>
      </c>
      <c r="Z346" s="384" t="str">
        <f t="shared" si="89"/>
        <v/>
      </c>
      <c r="AA346" s="384">
        <f t="shared" si="83"/>
        <v>0</v>
      </c>
      <c r="AB346" s="385" t="b">
        <f t="shared" si="90"/>
        <v>1</v>
      </c>
      <c r="AC346" s="384" t="str">
        <f>IF($N346="","",IF($C$7="Northern Ireland",INDEX('Fixed inputs'!$H$18:$H$58,MATCH($N346,'Fixed inputs'!$C$18:$C$58,0)),INDEX('Fixed inputs'!$I$18:$I$58,MATCH($N346,'Fixed inputs'!$C$18:$C$58,0))))</f>
        <v/>
      </c>
      <c r="AD346" s="384" t="str">
        <f>IF($C346="","",INDEX('Fixed inputs'!$C$8:$E$10,MATCH($C346,'Fixed inputs'!$B$8:$B$10,0),MATCH(IF($C$7="Northern Ireland","GBP","EUR"),'Fixed inputs'!$C$7:$E$7,0)))</f>
        <v/>
      </c>
      <c r="AE346" s="386"/>
      <c r="AF346" s="386"/>
      <c r="AG346" s="386"/>
      <c r="AH346" s="386"/>
      <c r="AI346" s="386"/>
      <c r="AJ346" s="387">
        <f t="shared" si="91"/>
        <v>0</v>
      </c>
      <c r="AK346" s="386"/>
      <c r="AL346" s="387">
        <f t="shared" si="92"/>
        <v>0</v>
      </c>
      <c r="AM346" s="386"/>
      <c r="AN346" s="387">
        <f t="shared" si="93"/>
        <v>0</v>
      </c>
      <c r="AO346" s="386"/>
      <c r="AP346" s="387">
        <f t="shared" si="94"/>
        <v>0</v>
      </c>
      <c r="AQ346" s="386"/>
      <c r="AR346" s="387">
        <f t="shared" si="95"/>
        <v>0</v>
      </c>
      <c r="AS346" s="386"/>
      <c r="AT346" s="387">
        <f t="shared" si="96"/>
        <v>0</v>
      </c>
    </row>
    <row r="347" spans="2:46" ht="15.75">
      <c r="B347" s="435"/>
      <c r="C347" s="435"/>
      <c r="D347" s="436"/>
      <c r="E347" s="437"/>
      <c r="F347" s="437"/>
      <c r="G347" s="437"/>
      <c r="H347" s="437"/>
      <c r="I347" s="437"/>
      <c r="J347" s="437"/>
      <c r="K347" s="465">
        <f t="shared" si="81"/>
        <v>0</v>
      </c>
      <c r="L347" s="433"/>
      <c r="M347" s="433"/>
      <c r="N347" s="434"/>
      <c r="O347" s="383" t="str">
        <f t="shared" si="82"/>
        <v/>
      </c>
      <c r="P347" s="434"/>
      <c r="Q347" s="434"/>
      <c r="R347" s="434"/>
      <c r="S347" s="433"/>
      <c r="T347" s="434"/>
      <c r="U347" s="384" t="str">
        <f t="shared" si="84"/>
        <v/>
      </c>
      <c r="V347" s="384" t="str">
        <f t="shared" si="85"/>
        <v/>
      </c>
      <c r="W347" s="384" t="str">
        <f t="shared" si="86"/>
        <v/>
      </c>
      <c r="X347" s="384" t="str">
        <f t="shared" si="87"/>
        <v/>
      </c>
      <c r="Y347" s="384" t="str">
        <f t="shared" si="88"/>
        <v/>
      </c>
      <c r="Z347" s="384" t="str">
        <f t="shared" si="89"/>
        <v/>
      </c>
      <c r="AA347" s="384">
        <f t="shared" si="83"/>
        <v>0</v>
      </c>
      <c r="AB347" s="385" t="b">
        <f t="shared" si="90"/>
        <v>1</v>
      </c>
      <c r="AC347" s="384" t="str">
        <f>IF($N347="","",IF($C$7="Northern Ireland",INDEX('Fixed inputs'!$H$18:$H$58,MATCH($N347,'Fixed inputs'!$C$18:$C$58,0)),INDEX('Fixed inputs'!$I$18:$I$58,MATCH($N347,'Fixed inputs'!$C$18:$C$58,0))))</f>
        <v/>
      </c>
      <c r="AD347" s="384" t="str">
        <f>IF($C347="","",INDEX('Fixed inputs'!$C$8:$E$10,MATCH($C347,'Fixed inputs'!$B$8:$B$10,0),MATCH(IF($C$7="Northern Ireland","GBP","EUR"),'Fixed inputs'!$C$7:$E$7,0)))</f>
        <v/>
      </c>
      <c r="AE347" s="386"/>
      <c r="AF347" s="386"/>
      <c r="AG347" s="386"/>
      <c r="AH347" s="386"/>
      <c r="AI347" s="386"/>
      <c r="AJ347" s="387">
        <f t="shared" si="91"/>
        <v>0</v>
      </c>
      <c r="AK347" s="386"/>
      <c r="AL347" s="387">
        <f t="shared" si="92"/>
        <v>0</v>
      </c>
      <c r="AM347" s="386"/>
      <c r="AN347" s="387">
        <f t="shared" si="93"/>
        <v>0</v>
      </c>
      <c r="AO347" s="386"/>
      <c r="AP347" s="387">
        <f t="shared" si="94"/>
        <v>0</v>
      </c>
      <c r="AQ347" s="386"/>
      <c r="AR347" s="387">
        <f t="shared" si="95"/>
        <v>0</v>
      </c>
      <c r="AS347" s="386"/>
      <c r="AT347" s="387">
        <f t="shared" si="96"/>
        <v>0</v>
      </c>
    </row>
    <row r="348" spans="2:46" ht="15.75">
      <c r="B348" s="435"/>
      <c r="C348" s="435"/>
      <c r="D348" s="436"/>
      <c r="E348" s="437"/>
      <c r="F348" s="437"/>
      <c r="G348" s="437"/>
      <c r="H348" s="437"/>
      <c r="I348" s="437"/>
      <c r="J348" s="437"/>
      <c r="K348" s="465">
        <f t="shared" si="81"/>
        <v>0</v>
      </c>
      <c r="L348" s="433"/>
      <c r="M348" s="433"/>
      <c r="N348" s="434"/>
      <c r="O348" s="383" t="str">
        <f t="shared" si="82"/>
        <v/>
      </c>
      <c r="P348" s="434"/>
      <c r="Q348" s="434"/>
      <c r="R348" s="434"/>
      <c r="S348" s="433"/>
      <c r="T348" s="434"/>
      <c r="U348" s="384" t="str">
        <f t="shared" si="84"/>
        <v/>
      </c>
      <c r="V348" s="384" t="str">
        <f t="shared" si="85"/>
        <v/>
      </c>
      <c r="W348" s="384" t="str">
        <f t="shared" si="86"/>
        <v/>
      </c>
      <c r="X348" s="384" t="str">
        <f t="shared" si="87"/>
        <v/>
      </c>
      <c r="Y348" s="384" t="str">
        <f t="shared" si="88"/>
        <v/>
      </c>
      <c r="Z348" s="384" t="str">
        <f t="shared" si="89"/>
        <v/>
      </c>
      <c r="AA348" s="384">
        <f t="shared" si="83"/>
        <v>0</v>
      </c>
      <c r="AB348" s="385" t="b">
        <f t="shared" si="90"/>
        <v>1</v>
      </c>
      <c r="AC348" s="384" t="str">
        <f>IF($N348="","",IF($C$7="Northern Ireland",INDEX('Fixed inputs'!$H$18:$H$58,MATCH($N348,'Fixed inputs'!$C$18:$C$58,0)),INDEX('Fixed inputs'!$I$18:$I$58,MATCH($N348,'Fixed inputs'!$C$18:$C$58,0))))</f>
        <v/>
      </c>
      <c r="AD348" s="384" t="str">
        <f>IF($C348="","",INDEX('Fixed inputs'!$C$8:$E$10,MATCH($C348,'Fixed inputs'!$B$8:$B$10,0),MATCH(IF($C$7="Northern Ireland","GBP","EUR"),'Fixed inputs'!$C$7:$E$7,0)))</f>
        <v/>
      </c>
      <c r="AE348" s="386"/>
      <c r="AF348" s="386"/>
      <c r="AG348" s="386"/>
      <c r="AH348" s="386"/>
      <c r="AI348" s="386"/>
      <c r="AJ348" s="387">
        <f t="shared" si="91"/>
        <v>0</v>
      </c>
      <c r="AK348" s="386"/>
      <c r="AL348" s="387">
        <f t="shared" si="92"/>
        <v>0</v>
      </c>
      <c r="AM348" s="386"/>
      <c r="AN348" s="387">
        <f t="shared" si="93"/>
        <v>0</v>
      </c>
      <c r="AO348" s="386"/>
      <c r="AP348" s="387">
        <f t="shared" si="94"/>
        <v>0</v>
      </c>
      <c r="AQ348" s="386"/>
      <c r="AR348" s="387">
        <f t="shared" si="95"/>
        <v>0</v>
      </c>
      <c r="AS348" s="386"/>
      <c r="AT348" s="387">
        <f t="shared" si="96"/>
        <v>0</v>
      </c>
    </row>
    <row r="349" spans="2:46" ht="15.75">
      <c r="B349" s="435"/>
      <c r="C349" s="435"/>
      <c r="D349" s="436"/>
      <c r="E349" s="437"/>
      <c r="F349" s="437"/>
      <c r="G349" s="437"/>
      <c r="H349" s="437"/>
      <c r="I349" s="437"/>
      <c r="J349" s="437"/>
      <c r="K349" s="465">
        <f t="shared" si="81"/>
        <v>0</v>
      </c>
      <c r="L349" s="433"/>
      <c r="M349" s="433"/>
      <c r="N349" s="434"/>
      <c r="O349" s="383" t="str">
        <f t="shared" si="82"/>
        <v/>
      </c>
      <c r="P349" s="434"/>
      <c r="Q349" s="434"/>
      <c r="R349" s="434"/>
      <c r="S349" s="433"/>
      <c r="T349" s="434"/>
      <c r="U349" s="384" t="str">
        <f t="shared" si="84"/>
        <v/>
      </c>
      <c r="V349" s="384" t="str">
        <f t="shared" si="85"/>
        <v/>
      </c>
      <c r="W349" s="384" t="str">
        <f t="shared" si="86"/>
        <v/>
      </c>
      <c r="X349" s="384" t="str">
        <f t="shared" si="87"/>
        <v/>
      </c>
      <c r="Y349" s="384" t="str">
        <f t="shared" si="88"/>
        <v/>
      </c>
      <c r="Z349" s="384" t="str">
        <f t="shared" si="89"/>
        <v/>
      </c>
      <c r="AA349" s="384">
        <f t="shared" si="83"/>
        <v>0</v>
      </c>
      <c r="AB349" s="385" t="b">
        <f t="shared" si="90"/>
        <v>1</v>
      </c>
      <c r="AC349" s="384" t="str">
        <f>IF($N349="","",IF($C$7="Northern Ireland",INDEX('Fixed inputs'!$H$18:$H$58,MATCH($N349,'Fixed inputs'!$C$18:$C$58,0)),INDEX('Fixed inputs'!$I$18:$I$58,MATCH($N349,'Fixed inputs'!$C$18:$C$58,0))))</f>
        <v/>
      </c>
      <c r="AD349" s="384" t="str">
        <f>IF($C349="","",INDEX('Fixed inputs'!$C$8:$E$10,MATCH($C349,'Fixed inputs'!$B$8:$B$10,0),MATCH(IF($C$7="Northern Ireland","GBP","EUR"),'Fixed inputs'!$C$7:$E$7,0)))</f>
        <v/>
      </c>
      <c r="AE349" s="386"/>
      <c r="AF349" s="386"/>
      <c r="AG349" s="386"/>
      <c r="AH349" s="386"/>
      <c r="AI349" s="386"/>
      <c r="AJ349" s="387">
        <f t="shared" si="91"/>
        <v>0</v>
      </c>
      <c r="AK349" s="386"/>
      <c r="AL349" s="387">
        <f t="shared" si="92"/>
        <v>0</v>
      </c>
      <c r="AM349" s="386"/>
      <c r="AN349" s="387">
        <f t="shared" si="93"/>
        <v>0</v>
      </c>
      <c r="AO349" s="386"/>
      <c r="AP349" s="387">
        <f t="shared" si="94"/>
        <v>0</v>
      </c>
      <c r="AQ349" s="386"/>
      <c r="AR349" s="387">
        <f t="shared" si="95"/>
        <v>0</v>
      </c>
      <c r="AS349" s="386"/>
      <c r="AT349" s="387">
        <f t="shared" si="96"/>
        <v>0</v>
      </c>
    </row>
    <row r="350" spans="2:46" ht="15.75">
      <c r="B350" s="435"/>
      <c r="C350" s="435"/>
      <c r="D350" s="436"/>
      <c r="E350" s="437"/>
      <c r="F350" s="437"/>
      <c r="G350" s="437"/>
      <c r="H350" s="437"/>
      <c r="I350" s="437"/>
      <c r="J350" s="437"/>
      <c r="K350" s="465">
        <f t="shared" si="81"/>
        <v>0</v>
      </c>
      <c r="L350" s="433"/>
      <c r="M350" s="433"/>
      <c r="N350" s="434"/>
      <c r="O350" s="383" t="str">
        <f t="shared" si="82"/>
        <v/>
      </c>
      <c r="P350" s="434"/>
      <c r="Q350" s="434"/>
      <c r="R350" s="434"/>
      <c r="S350" s="433"/>
      <c r="T350" s="434"/>
      <c r="U350" s="384" t="str">
        <f t="shared" si="84"/>
        <v/>
      </c>
      <c r="V350" s="384" t="str">
        <f t="shared" si="85"/>
        <v/>
      </c>
      <c r="W350" s="384" t="str">
        <f t="shared" si="86"/>
        <v/>
      </c>
      <c r="X350" s="384" t="str">
        <f t="shared" si="87"/>
        <v/>
      </c>
      <c r="Y350" s="384" t="str">
        <f t="shared" si="88"/>
        <v/>
      </c>
      <c r="Z350" s="384" t="str">
        <f t="shared" si="89"/>
        <v/>
      </c>
      <c r="AA350" s="384">
        <f t="shared" si="83"/>
        <v>0</v>
      </c>
      <c r="AB350" s="385" t="b">
        <f t="shared" si="90"/>
        <v>1</v>
      </c>
      <c r="AC350" s="384" t="str">
        <f>IF($N350="","",IF($C$7="Northern Ireland",INDEX('Fixed inputs'!$H$18:$H$58,MATCH($N350,'Fixed inputs'!$C$18:$C$58,0)),INDEX('Fixed inputs'!$I$18:$I$58,MATCH($N350,'Fixed inputs'!$C$18:$C$58,0))))</f>
        <v/>
      </c>
      <c r="AD350" s="384" t="str">
        <f>IF($C350="","",INDEX('Fixed inputs'!$C$8:$E$10,MATCH($C350,'Fixed inputs'!$B$8:$B$10,0),MATCH(IF($C$7="Northern Ireland","GBP","EUR"),'Fixed inputs'!$C$7:$E$7,0)))</f>
        <v/>
      </c>
      <c r="AE350" s="386"/>
      <c r="AF350" s="386"/>
      <c r="AG350" s="386"/>
      <c r="AH350" s="386"/>
      <c r="AI350" s="386"/>
      <c r="AJ350" s="387">
        <f t="shared" si="91"/>
        <v>0</v>
      </c>
      <c r="AK350" s="386"/>
      <c r="AL350" s="387">
        <f t="shared" si="92"/>
        <v>0</v>
      </c>
      <c r="AM350" s="386"/>
      <c r="AN350" s="387">
        <f t="shared" si="93"/>
        <v>0</v>
      </c>
      <c r="AO350" s="386"/>
      <c r="AP350" s="387">
        <f t="shared" si="94"/>
        <v>0</v>
      </c>
      <c r="AQ350" s="386"/>
      <c r="AR350" s="387">
        <f t="shared" si="95"/>
        <v>0</v>
      </c>
      <c r="AS350" s="386"/>
      <c r="AT350" s="387">
        <f t="shared" si="96"/>
        <v>0</v>
      </c>
    </row>
    <row r="351" spans="2:46" ht="15.75">
      <c r="B351" s="435"/>
      <c r="C351" s="435"/>
      <c r="D351" s="436"/>
      <c r="E351" s="437"/>
      <c r="F351" s="437"/>
      <c r="G351" s="437"/>
      <c r="H351" s="437"/>
      <c r="I351" s="437"/>
      <c r="J351" s="437"/>
      <c r="K351" s="465">
        <f t="shared" si="81"/>
        <v>0</v>
      </c>
      <c r="L351" s="433"/>
      <c r="M351" s="433"/>
      <c r="N351" s="434"/>
      <c r="O351" s="383" t="str">
        <f t="shared" si="82"/>
        <v/>
      </c>
      <c r="P351" s="434"/>
      <c r="Q351" s="434"/>
      <c r="R351" s="434"/>
      <c r="S351" s="433"/>
      <c r="T351" s="434"/>
      <c r="U351" s="384" t="str">
        <f t="shared" si="84"/>
        <v/>
      </c>
      <c r="V351" s="384" t="str">
        <f t="shared" si="85"/>
        <v/>
      </c>
      <c r="W351" s="384" t="str">
        <f t="shared" si="86"/>
        <v/>
      </c>
      <c r="X351" s="384" t="str">
        <f t="shared" si="87"/>
        <v/>
      </c>
      <c r="Y351" s="384" t="str">
        <f t="shared" si="88"/>
        <v/>
      </c>
      <c r="Z351" s="384" t="str">
        <f t="shared" si="89"/>
        <v/>
      </c>
      <c r="AA351" s="384">
        <f t="shared" si="83"/>
        <v>0</v>
      </c>
      <c r="AB351" s="385" t="b">
        <f t="shared" si="90"/>
        <v>1</v>
      </c>
      <c r="AC351" s="384" t="str">
        <f>IF($N351="","",IF($C$7="Northern Ireland",INDEX('Fixed inputs'!$H$18:$H$58,MATCH($N351,'Fixed inputs'!$C$18:$C$58,0)),INDEX('Fixed inputs'!$I$18:$I$58,MATCH($N351,'Fixed inputs'!$C$18:$C$58,0))))</f>
        <v/>
      </c>
      <c r="AD351" s="384" t="str">
        <f>IF($C351="","",INDEX('Fixed inputs'!$C$8:$E$10,MATCH($C351,'Fixed inputs'!$B$8:$B$10,0),MATCH(IF($C$7="Northern Ireland","GBP","EUR"),'Fixed inputs'!$C$7:$E$7,0)))</f>
        <v/>
      </c>
      <c r="AE351" s="386"/>
      <c r="AF351" s="386"/>
      <c r="AG351" s="386"/>
      <c r="AH351" s="386"/>
      <c r="AI351" s="386"/>
      <c r="AJ351" s="387">
        <f t="shared" si="91"/>
        <v>0</v>
      </c>
      <c r="AK351" s="386"/>
      <c r="AL351" s="387">
        <f t="shared" si="92"/>
        <v>0</v>
      </c>
      <c r="AM351" s="386"/>
      <c r="AN351" s="387">
        <f t="shared" si="93"/>
        <v>0</v>
      </c>
      <c r="AO351" s="386"/>
      <c r="AP351" s="387">
        <f t="shared" si="94"/>
        <v>0</v>
      </c>
      <c r="AQ351" s="386"/>
      <c r="AR351" s="387">
        <f t="shared" si="95"/>
        <v>0</v>
      </c>
      <c r="AS351" s="386"/>
      <c r="AT351" s="387">
        <f t="shared" si="96"/>
        <v>0</v>
      </c>
    </row>
    <row r="352" spans="2:46" ht="15.75">
      <c r="B352" s="435"/>
      <c r="C352" s="435"/>
      <c r="D352" s="436"/>
      <c r="E352" s="437"/>
      <c r="F352" s="437"/>
      <c r="G352" s="437"/>
      <c r="H352" s="437"/>
      <c r="I352" s="437"/>
      <c r="J352" s="437"/>
      <c r="K352" s="465">
        <f t="shared" si="81"/>
        <v>0</v>
      </c>
      <c r="L352" s="433"/>
      <c r="M352" s="433"/>
      <c r="N352" s="434"/>
      <c r="O352" s="383" t="str">
        <f t="shared" si="82"/>
        <v/>
      </c>
      <c r="P352" s="434"/>
      <c r="Q352" s="434"/>
      <c r="R352" s="434"/>
      <c r="S352" s="433"/>
      <c r="T352" s="434"/>
      <c r="U352" s="384" t="str">
        <f t="shared" si="84"/>
        <v/>
      </c>
      <c r="V352" s="384" t="str">
        <f t="shared" si="85"/>
        <v/>
      </c>
      <c r="W352" s="384" t="str">
        <f t="shared" si="86"/>
        <v/>
      </c>
      <c r="X352" s="384" t="str">
        <f t="shared" si="87"/>
        <v/>
      </c>
      <c r="Y352" s="384" t="str">
        <f t="shared" si="88"/>
        <v/>
      </c>
      <c r="Z352" s="384" t="str">
        <f t="shared" si="89"/>
        <v/>
      </c>
      <c r="AA352" s="384">
        <f t="shared" si="83"/>
        <v>0</v>
      </c>
      <c r="AB352" s="385" t="b">
        <f t="shared" si="90"/>
        <v>1</v>
      </c>
      <c r="AC352" s="384" t="str">
        <f>IF($N352="","",IF($C$7="Northern Ireland",INDEX('Fixed inputs'!$H$18:$H$58,MATCH($N352,'Fixed inputs'!$C$18:$C$58,0)),INDEX('Fixed inputs'!$I$18:$I$58,MATCH($N352,'Fixed inputs'!$C$18:$C$58,0))))</f>
        <v/>
      </c>
      <c r="AD352" s="384" t="str">
        <f>IF($C352="","",INDEX('Fixed inputs'!$C$8:$E$10,MATCH($C352,'Fixed inputs'!$B$8:$B$10,0),MATCH(IF($C$7="Northern Ireland","GBP","EUR"),'Fixed inputs'!$C$7:$E$7,0)))</f>
        <v/>
      </c>
      <c r="AE352" s="386"/>
      <c r="AF352" s="386"/>
      <c r="AG352" s="386"/>
      <c r="AH352" s="386"/>
      <c r="AI352" s="386"/>
      <c r="AJ352" s="387">
        <f t="shared" si="91"/>
        <v>0</v>
      </c>
      <c r="AK352" s="386"/>
      <c r="AL352" s="387">
        <f t="shared" si="92"/>
        <v>0</v>
      </c>
      <c r="AM352" s="386"/>
      <c r="AN352" s="387">
        <f t="shared" si="93"/>
        <v>0</v>
      </c>
      <c r="AO352" s="386"/>
      <c r="AP352" s="387">
        <f t="shared" si="94"/>
        <v>0</v>
      </c>
      <c r="AQ352" s="386"/>
      <c r="AR352" s="387">
        <f t="shared" si="95"/>
        <v>0</v>
      </c>
      <c r="AS352" s="386"/>
      <c r="AT352" s="387">
        <f t="shared" si="96"/>
        <v>0</v>
      </c>
    </row>
    <row r="353" spans="2:46" ht="15.75">
      <c r="B353" s="435"/>
      <c r="C353" s="435"/>
      <c r="D353" s="436"/>
      <c r="E353" s="437"/>
      <c r="F353" s="437"/>
      <c r="G353" s="437"/>
      <c r="H353" s="437"/>
      <c r="I353" s="437"/>
      <c r="J353" s="437"/>
      <c r="K353" s="465">
        <f t="shared" si="81"/>
        <v>0</v>
      </c>
      <c r="L353" s="433"/>
      <c r="M353" s="433"/>
      <c r="N353" s="434"/>
      <c r="O353" s="383" t="str">
        <f t="shared" si="82"/>
        <v/>
      </c>
      <c r="P353" s="434"/>
      <c r="Q353" s="434"/>
      <c r="R353" s="434"/>
      <c r="S353" s="433"/>
      <c r="T353" s="434"/>
      <c r="U353" s="384" t="str">
        <f t="shared" si="84"/>
        <v/>
      </c>
      <c r="V353" s="384" t="str">
        <f t="shared" si="85"/>
        <v/>
      </c>
      <c r="W353" s="384" t="str">
        <f t="shared" si="86"/>
        <v/>
      </c>
      <c r="X353" s="384" t="str">
        <f t="shared" si="87"/>
        <v/>
      </c>
      <c r="Y353" s="384" t="str">
        <f t="shared" si="88"/>
        <v/>
      </c>
      <c r="Z353" s="384" t="str">
        <f t="shared" si="89"/>
        <v/>
      </c>
      <c r="AA353" s="384">
        <f t="shared" si="83"/>
        <v>0</v>
      </c>
      <c r="AB353" s="385" t="b">
        <f t="shared" si="90"/>
        <v>1</v>
      </c>
      <c r="AC353" s="384" t="str">
        <f>IF($N353="","",IF($C$7="Northern Ireland",INDEX('Fixed inputs'!$H$18:$H$58,MATCH($N353,'Fixed inputs'!$C$18:$C$58,0)),INDEX('Fixed inputs'!$I$18:$I$58,MATCH($N353,'Fixed inputs'!$C$18:$C$58,0))))</f>
        <v/>
      </c>
      <c r="AD353" s="384" t="str">
        <f>IF($C353="","",INDEX('Fixed inputs'!$C$8:$E$10,MATCH($C353,'Fixed inputs'!$B$8:$B$10,0),MATCH(IF($C$7="Northern Ireland","GBP","EUR"),'Fixed inputs'!$C$7:$E$7,0)))</f>
        <v/>
      </c>
      <c r="AE353" s="386"/>
      <c r="AF353" s="386"/>
      <c r="AG353" s="386"/>
      <c r="AH353" s="386"/>
      <c r="AI353" s="386"/>
      <c r="AJ353" s="387">
        <f t="shared" si="91"/>
        <v>0</v>
      </c>
      <c r="AK353" s="386"/>
      <c r="AL353" s="387">
        <f t="shared" si="92"/>
        <v>0</v>
      </c>
      <c r="AM353" s="386"/>
      <c r="AN353" s="387">
        <f t="shared" si="93"/>
        <v>0</v>
      </c>
      <c r="AO353" s="386"/>
      <c r="AP353" s="387">
        <f t="shared" si="94"/>
        <v>0</v>
      </c>
      <c r="AQ353" s="386"/>
      <c r="AR353" s="387">
        <f t="shared" si="95"/>
        <v>0</v>
      </c>
      <c r="AS353" s="386"/>
      <c r="AT353" s="387">
        <f t="shared" si="96"/>
        <v>0</v>
      </c>
    </row>
    <row r="354" spans="2:46" ht="15.75">
      <c r="B354" s="435"/>
      <c r="C354" s="435"/>
      <c r="D354" s="436"/>
      <c r="E354" s="437"/>
      <c r="F354" s="437"/>
      <c r="G354" s="437"/>
      <c r="H354" s="437"/>
      <c r="I354" s="437"/>
      <c r="J354" s="437"/>
      <c r="K354" s="465">
        <f t="shared" si="81"/>
        <v>0</v>
      </c>
      <c r="L354" s="433"/>
      <c r="M354" s="433"/>
      <c r="N354" s="434"/>
      <c r="O354" s="383" t="str">
        <f t="shared" si="82"/>
        <v/>
      </c>
      <c r="P354" s="434"/>
      <c r="Q354" s="434"/>
      <c r="R354" s="434"/>
      <c r="S354" s="433"/>
      <c r="T354" s="434"/>
      <c r="U354" s="384" t="str">
        <f t="shared" si="84"/>
        <v/>
      </c>
      <c r="V354" s="384" t="str">
        <f t="shared" si="85"/>
        <v/>
      </c>
      <c r="W354" s="384" t="str">
        <f t="shared" si="86"/>
        <v/>
      </c>
      <c r="X354" s="384" t="str">
        <f t="shared" si="87"/>
        <v/>
      </c>
      <c r="Y354" s="384" t="str">
        <f t="shared" si="88"/>
        <v/>
      </c>
      <c r="Z354" s="384" t="str">
        <f t="shared" si="89"/>
        <v/>
      </c>
      <c r="AA354" s="384">
        <f t="shared" si="83"/>
        <v>0</v>
      </c>
      <c r="AB354" s="385" t="b">
        <f t="shared" si="90"/>
        <v>1</v>
      </c>
      <c r="AC354" s="384" t="str">
        <f>IF($N354="","",IF($C$7="Northern Ireland",INDEX('Fixed inputs'!$H$18:$H$58,MATCH($N354,'Fixed inputs'!$C$18:$C$58,0)),INDEX('Fixed inputs'!$I$18:$I$58,MATCH($N354,'Fixed inputs'!$C$18:$C$58,0))))</f>
        <v/>
      </c>
      <c r="AD354" s="384" t="str">
        <f>IF($C354="","",INDEX('Fixed inputs'!$C$8:$E$10,MATCH($C354,'Fixed inputs'!$B$8:$B$10,0),MATCH(IF($C$7="Northern Ireland","GBP","EUR"),'Fixed inputs'!$C$7:$E$7,0)))</f>
        <v/>
      </c>
      <c r="AE354" s="386"/>
      <c r="AF354" s="386"/>
      <c r="AG354" s="386"/>
      <c r="AH354" s="386"/>
      <c r="AI354" s="386"/>
      <c r="AJ354" s="387">
        <f t="shared" si="91"/>
        <v>0</v>
      </c>
      <c r="AK354" s="386"/>
      <c r="AL354" s="387">
        <f t="shared" si="92"/>
        <v>0</v>
      </c>
      <c r="AM354" s="386"/>
      <c r="AN354" s="387">
        <f t="shared" si="93"/>
        <v>0</v>
      </c>
      <c r="AO354" s="386"/>
      <c r="AP354" s="387">
        <f t="shared" si="94"/>
        <v>0</v>
      </c>
      <c r="AQ354" s="386"/>
      <c r="AR354" s="387">
        <f t="shared" si="95"/>
        <v>0</v>
      </c>
      <c r="AS354" s="386"/>
      <c r="AT354" s="387">
        <f t="shared" si="96"/>
        <v>0</v>
      </c>
    </row>
    <row r="355" spans="2:46" ht="15.75">
      <c r="B355" s="435"/>
      <c r="C355" s="435"/>
      <c r="D355" s="436"/>
      <c r="E355" s="437"/>
      <c r="F355" s="437"/>
      <c r="G355" s="437"/>
      <c r="H355" s="437"/>
      <c r="I355" s="437"/>
      <c r="J355" s="437"/>
      <c r="K355" s="465">
        <f t="shared" si="81"/>
        <v>0</v>
      </c>
      <c r="L355" s="433"/>
      <c r="M355" s="433"/>
      <c r="N355" s="434"/>
      <c r="O355" s="383" t="str">
        <f t="shared" si="82"/>
        <v/>
      </c>
      <c r="P355" s="434"/>
      <c r="Q355" s="434"/>
      <c r="R355" s="434"/>
      <c r="S355" s="433"/>
      <c r="T355" s="434"/>
      <c r="U355" s="384" t="str">
        <f t="shared" si="84"/>
        <v/>
      </c>
      <c r="V355" s="384" t="str">
        <f t="shared" si="85"/>
        <v/>
      </c>
      <c r="W355" s="384" t="str">
        <f t="shared" si="86"/>
        <v/>
      </c>
      <c r="X355" s="384" t="str">
        <f t="shared" si="87"/>
        <v/>
      </c>
      <c r="Y355" s="384" t="str">
        <f t="shared" si="88"/>
        <v/>
      </c>
      <c r="Z355" s="384" t="str">
        <f t="shared" si="89"/>
        <v/>
      </c>
      <c r="AA355" s="384">
        <f t="shared" si="83"/>
        <v>0</v>
      </c>
      <c r="AB355" s="385" t="b">
        <f t="shared" si="90"/>
        <v>1</v>
      </c>
      <c r="AC355" s="384" t="str">
        <f>IF($N355="","",IF($C$7="Northern Ireland",INDEX('Fixed inputs'!$H$18:$H$58,MATCH($N355,'Fixed inputs'!$C$18:$C$58,0)),INDEX('Fixed inputs'!$I$18:$I$58,MATCH($N355,'Fixed inputs'!$C$18:$C$58,0))))</f>
        <v/>
      </c>
      <c r="AD355" s="384" t="str">
        <f>IF($C355="","",INDEX('Fixed inputs'!$C$8:$E$10,MATCH($C355,'Fixed inputs'!$B$8:$B$10,0),MATCH(IF($C$7="Northern Ireland","GBP","EUR"),'Fixed inputs'!$C$7:$E$7,0)))</f>
        <v/>
      </c>
      <c r="AE355" s="386"/>
      <c r="AF355" s="386"/>
      <c r="AG355" s="386"/>
      <c r="AH355" s="386"/>
      <c r="AI355" s="386"/>
      <c r="AJ355" s="387">
        <f t="shared" si="91"/>
        <v>0</v>
      </c>
      <c r="AK355" s="386"/>
      <c r="AL355" s="387">
        <f t="shared" si="92"/>
        <v>0</v>
      </c>
      <c r="AM355" s="386"/>
      <c r="AN355" s="387">
        <f t="shared" si="93"/>
        <v>0</v>
      </c>
      <c r="AO355" s="386"/>
      <c r="AP355" s="387">
        <f t="shared" si="94"/>
        <v>0</v>
      </c>
      <c r="AQ355" s="386"/>
      <c r="AR355" s="387">
        <f t="shared" si="95"/>
        <v>0</v>
      </c>
      <c r="AS355" s="386"/>
      <c r="AT355" s="387">
        <f t="shared" si="96"/>
        <v>0</v>
      </c>
    </row>
    <row r="356" spans="2:46" ht="15.75">
      <c r="B356" s="435"/>
      <c r="C356" s="435"/>
      <c r="D356" s="436"/>
      <c r="E356" s="437"/>
      <c r="F356" s="437"/>
      <c r="G356" s="437"/>
      <c r="H356" s="437"/>
      <c r="I356" s="437"/>
      <c r="J356" s="437"/>
      <c r="K356" s="465">
        <f t="shared" si="81"/>
        <v>0</v>
      </c>
      <c r="L356" s="433"/>
      <c r="M356" s="433"/>
      <c r="N356" s="434"/>
      <c r="O356" s="383" t="str">
        <f t="shared" si="82"/>
        <v/>
      </c>
      <c r="P356" s="434"/>
      <c r="Q356" s="434"/>
      <c r="R356" s="434"/>
      <c r="S356" s="433"/>
      <c r="T356" s="434"/>
      <c r="U356" s="384" t="str">
        <f t="shared" si="84"/>
        <v/>
      </c>
      <c r="V356" s="384" t="str">
        <f t="shared" si="85"/>
        <v/>
      </c>
      <c r="W356" s="384" t="str">
        <f t="shared" si="86"/>
        <v/>
      </c>
      <c r="X356" s="384" t="str">
        <f t="shared" si="87"/>
        <v/>
      </c>
      <c r="Y356" s="384" t="str">
        <f t="shared" si="88"/>
        <v/>
      </c>
      <c r="Z356" s="384" t="str">
        <f t="shared" si="89"/>
        <v/>
      </c>
      <c r="AA356" s="384">
        <f t="shared" si="83"/>
        <v>0</v>
      </c>
      <c r="AB356" s="385" t="b">
        <f t="shared" si="90"/>
        <v>1</v>
      </c>
      <c r="AC356" s="384" t="str">
        <f>IF($N356="","",IF($C$7="Northern Ireland",INDEX('Fixed inputs'!$H$18:$H$58,MATCH($N356,'Fixed inputs'!$C$18:$C$58,0)),INDEX('Fixed inputs'!$I$18:$I$58,MATCH($N356,'Fixed inputs'!$C$18:$C$58,0))))</f>
        <v/>
      </c>
      <c r="AD356" s="384" t="str">
        <f>IF($C356="","",INDEX('Fixed inputs'!$C$8:$E$10,MATCH($C356,'Fixed inputs'!$B$8:$B$10,0),MATCH(IF($C$7="Northern Ireland","GBP","EUR"),'Fixed inputs'!$C$7:$E$7,0)))</f>
        <v/>
      </c>
      <c r="AE356" s="386"/>
      <c r="AF356" s="386"/>
      <c r="AG356" s="386"/>
      <c r="AH356" s="386"/>
      <c r="AI356" s="386"/>
      <c r="AJ356" s="387">
        <f t="shared" si="91"/>
        <v>0</v>
      </c>
      <c r="AK356" s="386"/>
      <c r="AL356" s="387">
        <f t="shared" si="92"/>
        <v>0</v>
      </c>
      <c r="AM356" s="386"/>
      <c r="AN356" s="387">
        <f t="shared" si="93"/>
        <v>0</v>
      </c>
      <c r="AO356" s="386"/>
      <c r="AP356" s="387">
        <f t="shared" si="94"/>
        <v>0</v>
      </c>
      <c r="AQ356" s="386"/>
      <c r="AR356" s="387">
        <f t="shared" si="95"/>
        <v>0</v>
      </c>
      <c r="AS356" s="386"/>
      <c r="AT356" s="387">
        <f t="shared" si="96"/>
        <v>0</v>
      </c>
    </row>
    <row r="357" spans="2:46" ht="15.75">
      <c r="B357" s="435"/>
      <c r="C357" s="435"/>
      <c r="D357" s="436"/>
      <c r="E357" s="437"/>
      <c r="F357" s="437"/>
      <c r="G357" s="437"/>
      <c r="H357" s="437"/>
      <c r="I357" s="437"/>
      <c r="J357" s="437"/>
      <c r="K357" s="465">
        <f t="shared" si="81"/>
        <v>0</v>
      </c>
      <c r="L357" s="433"/>
      <c r="M357" s="433"/>
      <c r="N357" s="434"/>
      <c r="O357" s="383" t="str">
        <f t="shared" si="82"/>
        <v/>
      </c>
      <c r="P357" s="434"/>
      <c r="Q357" s="434"/>
      <c r="R357" s="434"/>
      <c r="S357" s="433"/>
      <c r="T357" s="434"/>
      <c r="U357" s="384" t="str">
        <f t="shared" si="84"/>
        <v/>
      </c>
      <c r="V357" s="384" t="str">
        <f t="shared" si="85"/>
        <v/>
      </c>
      <c r="W357" s="384" t="str">
        <f t="shared" si="86"/>
        <v/>
      </c>
      <c r="X357" s="384" t="str">
        <f t="shared" si="87"/>
        <v/>
      </c>
      <c r="Y357" s="384" t="str">
        <f t="shared" si="88"/>
        <v/>
      </c>
      <c r="Z357" s="384" t="str">
        <f t="shared" si="89"/>
        <v/>
      </c>
      <c r="AA357" s="384">
        <f t="shared" si="83"/>
        <v>0</v>
      </c>
      <c r="AB357" s="385" t="b">
        <f t="shared" si="90"/>
        <v>1</v>
      </c>
      <c r="AC357" s="384" t="str">
        <f>IF($N357="","",IF($C$7="Northern Ireland",INDEX('Fixed inputs'!$H$18:$H$58,MATCH($N357,'Fixed inputs'!$C$18:$C$58,0)),INDEX('Fixed inputs'!$I$18:$I$58,MATCH($N357,'Fixed inputs'!$C$18:$C$58,0))))</f>
        <v/>
      </c>
      <c r="AD357" s="384" t="str">
        <f>IF($C357="","",INDEX('Fixed inputs'!$C$8:$E$10,MATCH($C357,'Fixed inputs'!$B$8:$B$10,0),MATCH(IF($C$7="Northern Ireland","GBP","EUR"),'Fixed inputs'!$C$7:$E$7,0)))</f>
        <v/>
      </c>
      <c r="AE357" s="386"/>
      <c r="AF357" s="386"/>
      <c r="AG357" s="386"/>
      <c r="AH357" s="386"/>
      <c r="AI357" s="386"/>
      <c r="AJ357" s="387">
        <f t="shared" si="91"/>
        <v>0</v>
      </c>
      <c r="AK357" s="386"/>
      <c r="AL357" s="387">
        <f t="shared" si="92"/>
        <v>0</v>
      </c>
      <c r="AM357" s="386"/>
      <c r="AN357" s="387">
        <f t="shared" si="93"/>
        <v>0</v>
      </c>
      <c r="AO357" s="386"/>
      <c r="AP357" s="387">
        <f t="shared" si="94"/>
        <v>0</v>
      </c>
      <c r="AQ357" s="386"/>
      <c r="AR357" s="387">
        <f t="shared" si="95"/>
        <v>0</v>
      </c>
      <c r="AS357" s="386"/>
      <c r="AT357" s="387">
        <f t="shared" si="96"/>
        <v>0</v>
      </c>
    </row>
    <row r="358" spans="2:46" ht="15.75">
      <c r="B358" s="435"/>
      <c r="C358" s="435"/>
      <c r="D358" s="436"/>
      <c r="E358" s="437"/>
      <c r="F358" s="437"/>
      <c r="G358" s="437"/>
      <c r="H358" s="437"/>
      <c r="I358" s="437"/>
      <c r="J358" s="437"/>
      <c r="K358" s="465">
        <f t="shared" si="81"/>
        <v>0</v>
      </c>
      <c r="L358" s="433"/>
      <c r="M358" s="433"/>
      <c r="N358" s="434"/>
      <c r="O358" s="383" t="str">
        <f t="shared" si="82"/>
        <v/>
      </c>
      <c r="P358" s="434"/>
      <c r="Q358" s="434"/>
      <c r="R358" s="434"/>
      <c r="S358" s="433"/>
      <c r="T358" s="434"/>
      <c r="U358" s="384" t="str">
        <f t="shared" si="84"/>
        <v/>
      </c>
      <c r="V358" s="384" t="str">
        <f t="shared" si="85"/>
        <v/>
      </c>
      <c r="W358" s="384" t="str">
        <f t="shared" si="86"/>
        <v/>
      </c>
      <c r="X358" s="384" t="str">
        <f t="shared" si="87"/>
        <v/>
      </c>
      <c r="Y358" s="384" t="str">
        <f t="shared" si="88"/>
        <v/>
      </c>
      <c r="Z358" s="384" t="str">
        <f t="shared" si="89"/>
        <v/>
      </c>
      <c r="AA358" s="384">
        <f t="shared" si="83"/>
        <v>0</v>
      </c>
      <c r="AB358" s="385" t="b">
        <f t="shared" si="90"/>
        <v>1</v>
      </c>
      <c r="AC358" s="384" t="str">
        <f>IF($N358="","",IF($C$7="Northern Ireland",INDEX('Fixed inputs'!$H$18:$H$58,MATCH($N358,'Fixed inputs'!$C$18:$C$58,0)),INDEX('Fixed inputs'!$I$18:$I$58,MATCH($N358,'Fixed inputs'!$C$18:$C$58,0))))</f>
        <v/>
      </c>
      <c r="AD358" s="384" t="str">
        <f>IF($C358="","",INDEX('Fixed inputs'!$C$8:$E$10,MATCH($C358,'Fixed inputs'!$B$8:$B$10,0),MATCH(IF($C$7="Northern Ireland","GBP","EUR"),'Fixed inputs'!$C$7:$E$7,0)))</f>
        <v/>
      </c>
      <c r="AE358" s="386"/>
      <c r="AF358" s="386"/>
      <c r="AG358" s="386"/>
      <c r="AH358" s="386"/>
      <c r="AI358" s="386"/>
      <c r="AJ358" s="387">
        <f t="shared" si="91"/>
        <v>0</v>
      </c>
      <c r="AK358" s="386"/>
      <c r="AL358" s="387">
        <f t="shared" si="92"/>
        <v>0</v>
      </c>
      <c r="AM358" s="386"/>
      <c r="AN358" s="387">
        <f t="shared" si="93"/>
        <v>0</v>
      </c>
      <c r="AO358" s="386"/>
      <c r="AP358" s="387">
        <f t="shared" si="94"/>
        <v>0</v>
      </c>
      <c r="AQ358" s="386"/>
      <c r="AR358" s="387">
        <f t="shared" si="95"/>
        <v>0</v>
      </c>
      <c r="AS358" s="386"/>
      <c r="AT358" s="387">
        <f t="shared" si="96"/>
        <v>0</v>
      </c>
    </row>
    <row r="359" spans="2:46" ht="15.75">
      <c r="B359" s="435"/>
      <c r="C359" s="435"/>
      <c r="D359" s="436"/>
      <c r="E359" s="437"/>
      <c r="F359" s="437"/>
      <c r="G359" s="437"/>
      <c r="H359" s="437"/>
      <c r="I359" s="437"/>
      <c r="J359" s="437"/>
      <c r="K359" s="465">
        <f t="shared" si="81"/>
        <v>0</v>
      </c>
      <c r="L359" s="433"/>
      <c r="M359" s="433"/>
      <c r="N359" s="434"/>
      <c r="O359" s="383" t="str">
        <f t="shared" si="82"/>
        <v/>
      </c>
      <c r="P359" s="434"/>
      <c r="Q359" s="434"/>
      <c r="R359" s="434"/>
      <c r="S359" s="433"/>
      <c r="T359" s="434"/>
      <c r="U359" s="384" t="str">
        <f t="shared" si="84"/>
        <v/>
      </c>
      <c r="V359" s="384" t="str">
        <f t="shared" si="85"/>
        <v/>
      </c>
      <c r="W359" s="384" t="str">
        <f t="shared" si="86"/>
        <v/>
      </c>
      <c r="X359" s="384" t="str">
        <f t="shared" si="87"/>
        <v/>
      </c>
      <c r="Y359" s="384" t="str">
        <f t="shared" si="88"/>
        <v/>
      </c>
      <c r="Z359" s="384" t="str">
        <f t="shared" si="89"/>
        <v/>
      </c>
      <c r="AA359" s="384">
        <f t="shared" si="83"/>
        <v>0</v>
      </c>
      <c r="AB359" s="385" t="b">
        <f t="shared" si="90"/>
        <v>1</v>
      </c>
      <c r="AC359" s="384" t="str">
        <f>IF($N359="","",IF($C$7="Northern Ireland",INDEX('Fixed inputs'!$H$18:$H$58,MATCH($N359,'Fixed inputs'!$C$18:$C$58,0)),INDEX('Fixed inputs'!$I$18:$I$58,MATCH($N359,'Fixed inputs'!$C$18:$C$58,0))))</f>
        <v/>
      </c>
      <c r="AD359" s="384" t="str">
        <f>IF($C359="","",INDEX('Fixed inputs'!$C$8:$E$10,MATCH($C359,'Fixed inputs'!$B$8:$B$10,0),MATCH(IF($C$7="Northern Ireland","GBP","EUR"),'Fixed inputs'!$C$7:$E$7,0)))</f>
        <v/>
      </c>
      <c r="AE359" s="386"/>
      <c r="AF359" s="386"/>
      <c r="AG359" s="386"/>
      <c r="AH359" s="386"/>
      <c r="AI359" s="386"/>
      <c r="AJ359" s="387">
        <f t="shared" si="91"/>
        <v>0</v>
      </c>
      <c r="AK359" s="386"/>
      <c r="AL359" s="387">
        <f t="shared" si="92"/>
        <v>0</v>
      </c>
      <c r="AM359" s="386"/>
      <c r="AN359" s="387">
        <f t="shared" si="93"/>
        <v>0</v>
      </c>
      <c r="AO359" s="386"/>
      <c r="AP359" s="387">
        <f t="shared" si="94"/>
        <v>0</v>
      </c>
      <c r="AQ359" s="386"/>
      <c r="AR359" s="387">
        <f t="shared" si="95"/>
        <v>0</v>
      </c>
      <c r="AS359" s="386"/>
      <c r="AT359" s="387">
        <f t="shared" si="96"/>
        <v>0</v>
      </c>
    </row>
    <row r="360" spans="2:46" ht="15.75">
      <c r="B360" s="435"/>
      <c r="C360" s="435"/>
      <c r="D360" s="436"/>
      <c r="E360" s="437"/>
      <c r="F360" s="437"/>
      <c r="G360" s="437"/>
      <c r="H360" s="437"/>
      <c r="I360" s="437"/>
      <c r="J360" s="437"/>
      <c r="K360" s="465">
        <f t="shared" si="81"/>
        <v>0</v>
      </c>
      <c r="L360" s="433"/>
      <c r="M360" s="433"/>
      <c r="N360" s="434"/>
      <c r="O360" s="383" t="str">
        <f t="shared" si="82"/>
        <v/>
      </c>
      <c r="P360" s="434"/>
      <c r="Q360" s="434"/>
      <c r="R360" s="434"/>
      <c r="S360" s="433"/>
      <c r="T360" s="434"/>
      <c r="U360" s="384" t="str">
        <f t="shared" si="84"/>
        <v/>
      </c>
      <c r="V360" s="384" t="str">
        <f t="shared" si="85"/>
        <v/>
      </c>
      <c r="W360" s="384" t="str">
        <f t="shared" si="86"/>
        <v/>
      </c>
      <c r="X360" s="384" t="str">
        <f t="shared" si="87"/>
        <v/>
      </c>
      <c r="Y360" s="384" t="str">
        <f t="shared" si="88"/>
        <v/>
      </c>
      <c r="Z360" s="384" t="str">
        <f t="shared" si="89"/>
        <v/>
      </c>
      <c r="AA360" s="384">
        <f t="shared" si="83"/>
        <v>0</v>
      </c>
      <c r="AB360" s="385" t="b">
        <f t="shared" si="90"/>
        <v>1</v>
      </c>
      <c r="AC360" s="384" t="str">
        <f>IF($N360="","",IF($C$7="Northern Ireland",INDEX('Fixed inputs'!$H$18:$H$58,MATCH($N360,'Fixed inputs'!$C$18:$C$58,0)),INDEX('Fixed inputs'!$I$18:$I$58,MATCH($N360,'Fixed inputs'!$C$18:$C$58,0))))</f>
        <v/>
      </c>
      <c r="AD360" s="384" t="str">
        <f>IF($C360="","",INDEX('Fixed inputs'!$C$8:$E$10,MATCH($C360,'Fixed inputs'!$B$8:$B$10,0),MATCH(IF($C$7="Northern Ireland","GBP","EUR"),'Fixed inputs'!$C$7:$E$7,0)))</f>
        <v/>
      </c>
      <c r="AE360" s="386"/>
      <c r="AF360" s="386"/>
      <c r="AG360" s="386"/>
      <c r="AH360" s="386"/>
      <c r="AI360" s="386"/>
      <c r="AJ360" s="387">
        <f t="shared" si="91"/>
        <v>0</v>
      </c>
      <c r="AK360" s="386"/>
      <c r="AL360" s="387">
        <f t="shared" si="92"/>
        <v>0</v>
      </c>
      <c r="AM360" s="386"/>
      <c r="AN360" s="387">
        <f t="shared" si="93"/>
        <v>0</v>
      </c>
      <c r="AO360" s="386"/>
      <c r="AP360" s="387">
        <f t="shared" si="94"/>
        <v>0</v>
      </c>
      <c r="AQ360" s="386"/>
      <c r="AR360" s="387">
        <f t="shared" si="95"/>
        <v>0</v>
      </c>
      <c r="AS360" s="386"/>
      <c r="AT360" s="387">
        <f t="shared" si="96"/>
        <v>0</v>
      </c>
    </row>
    <row r="361" spans="2:46" ht="15.75">
      <c r="B361" s="435"/>
      <c r="C361" s="435"/>
      <c r="D361" s="436"/>
      <c r="E361" s="437"/>
      <c r="F361" s="437"/>
      <c r="G361" s="437"/>
      <c r="H361" s="437"/>
      <c r="I361" s="437"/>
      <c r="J361" s="437"/>
      <c r="K361" s="465">
        <f t="shared" si="81"/>
        <v>0</v>
      </c>
      <c r="L361" s="433"/>
      <c r="M361" s="433"/>
      <c r="N361" s="434"/>
      <c r="O361" s="383" t="str">
        <f t="shared" si="82"/>
        <v/>
      </c>
      <c r="P361" s="434"/>
      <c r="Q361" s="434"/>
      <c r="R361" s="434"/>
      <c r="S361" s="433"/>
      <c r="T361" s="434"/>
      <c r="U361" s="384" t="str">
        <f t="shared" si="84"/>
        <v/>
      </c>
      <c r="V361" s="384" t="str">
        <f t="shared" si="85"/>
        <v/>
      </c>
      <c r="W361" s="384" t="str">
        <f t="shared" si="86"/>
        <v/>
      </c>
      <c r="X361" s="384" t="str">
        <f t="shared" si="87"/>
        <v/>
      </c>
      <c r="Y361" s="384" t="str">
        <f t="shared" si="88"/>
        <v/>
      </c>
      <c r="Z361" s="384" t="str">
        <f t="shared" si="89"/>
        <v/>
      </c>
      <c r="AA361" s="384">
        <f t="shared" si="83"/>
        <v>0</v>
      </c>
      <c r="AB361" s="385" t="b">
        <f t="shared" si="90"/>
        <v>1</v>
      </c>
      <c r="AC361" s="384" t="str">
        <f>IF($N361="","",IF($C$7="Northern Ireland",INDEX('Fixed inputs'!$H$18:$H$58,MATCH($N361,'Fixed inputs'!$C$18:$C$58,0)),INDEX('Fixed inputs'!$I$18:$I$58,MATCH($N361,'Fixed inputs'!$C$18:$C$58,0))))</f>
        <v/>
      </c>
      <c r="AD361" s="384" t="str">
        <f>IF($C361="","",INDEX('Fixed inputs'!$C$8:$E$10,MATCH($C361,'Fixed inputs'!$B$8:$B$10,0),MATCH(IF($C$7="Northern Ireland","GBP","EUR"),'Fixed inputs'!$C$7:$E$7,0)))</f>
        <v/>
      </c>
      <c r="AE361" s="386"/>
      <c r="AF361" s="386"/>
      <c r="AG361" s="386"/>
      <c r="AH361" s="386"/>
      <c r="AI361" s="386"/>
      <c r="AJ361" s="387">
        <f t="shared" si="91"/>
        <v>0</v>
      </c>
      <c r="AK361" s="386"/>
      <c r="AL361" s="387">
        <f t="shared" si="92"/>
        <v>0</v>
      </c>
      <c r="AM361" s="386"/>
      <c r="AN361" s="387">
        <f t="shared" si="93"/>
        <v>0</v>
      </c>
      <c r="AO361" s="386"/>
      <c r="AP361" s="387">
        <f t="shared" si="94"/>
        <v>0</v>
      </c>
      <c r="AQ361" s="386"/>
      <c r="AR361" s="387">
        <f t="shared" si="95"/>
        <v>0</v>
      </c>
      <c r="AS361" s="386"/>
      <c r="AT361" s="387">
        <f t="shared" si="96"/>
        <v>0</v>
      </c>
    </row>
    <row r="362" spans="2:46" ht="15.75">
      <c r="B362" s="435"/>
      <c r="C362" s="435"/>
      <c r="D362" s="436"/>
      <c r="E362" s="437"/>
      <c r="F362" s="437"/>
      <c r="G362" s="437"/>
      <c r="H362" s="437"/>
      <c r="I362" s="437"/>
      <c r="J362" s="437"/>
      <c r="K362" s="465">
        <f t="shared" si="81"/>
        <v>0</v>
      </c>
      <c r="L362" s="433"/>
      <c r="M362" s="433"/>
      <c r="N362" s="434"/>
      <c r="O362" s="383" t="str">
        <f t="shared" si="82"/>
        <v/>
      </c>
      <c r="P362" s="434"/>
      <c r="Q362" s="434"/>
      <c r="R362" s="434"/>
      <c r="S362" s="433"/>
      <c r="T362" s="434"/>
      <c r="U362" s="384" t="str">
        <f t="shared" si="84"/>
        <v/>
      </c>
      <c r="V362" s="384" t="str">
        <f t="shared" si="85"/>
        <v/>
      </c>
      <c r="W362" s="384" t="str">
        <f t="shared" si="86"/>
        <v/>
      </c>
      <c r="X362" s="384" t="str">
        <f t="shared" si="87"/>
        <v/>
      </c>
      <c r="Y362" s="384" t="str">
        <f t="shared" si="88"/>
        <v/>
      </c>
      <c r="Z362" s="384" t="str">
        <f t="shared" si="89"/>
        <v/>
      </c>
      <c r="AA362" s="384">
        <f t="shared" si="83"/>
        <v>0</v>
      </c>
      <c r="AB362" s="385" t="b">
        <f t="shared" si="90"/>
        <v>1</v>
      </c>
      <c r="AC362" s="384" t="str">
        <f>IF($N362="","",IF($C$7="Northern Ireland",INDEX('Fixed inputs'!$H$18:$H$58,MATCH($N362,'Fixed inputs'!$C$18:$C$58,0)),INDEX('Fixed inputs'!$I$18:$I$58,MATCH($N362,'Fixed inputs'!$C$18:$C$58,0))))</f>
        <v/>
      </c>
      <c r="AD362" s="384" t="str">
        <f>IF($C362="","",INDEX('Fixed inputs'!$C$8:$E$10,MATCH($C362,'Fixed inputs'!$B$8:$B$10,0),MATCH(IF($C$7="Northern Ireland","GBP","EUR"),'Fixed inputs'!$C$7:$E$7,0)))</f>
        <v/>
      </c>
      <c r="AE362" s="386"/>
      <c r="AF362" s="386"/>
      <c r="AG362" s="386"/>
      <c r="AH362" s="386"/>
      <c r="AI362" s="386"/>
      <c r="AJ362" s="387">
        <f t="shared" si="91"/>
        <v>0</v>
      </c>
      <c r="AK362" s="386"/>
      <c r="AL362" s="387">
        <f t="shared" si="92"/>
        <v>0</v>
      </c>
      <c r="AM362" s="386"/>
      <c r="AN362" s="387">
        <f t="shared" si="93"/>
        <v>0</v>
      </c>
      <c r="AO362" s="386"/>
      <c r="AP362" s="387">
        <f t="shared" si="94"/>
        <v>0</v>
      </c>
      <c r="AQ362" s="386"/>
      <c r="AR362" s="387">
        <f t="shared" si="95"/>
        <v>0</v>
      </c>
      <c r="AS362" s="386"/>
      <c r="AT362" s="387">
        <f t="shared" si="96"/>
        <v>0</v>
      </c>
    </row>
    <row r="363" spans="2:46" ht="15.75">
      <c r="B363" s="435"/>
      <c r="C363" s="435"/>
      <c r="D363" s="436"/>
      <c r="E363" s="437"/>
      <c r="F363" s="437"/>
      <c r="G363" s="437"/>
      <c r="H363" s="437"/>
      <c r="I363" s="437"/>
      <c r="J363" s="437"/>
      <c r="K363" s="465">
        <f t="shared" si="81"/>
        <v>0</v>
      </c>
      <c r="L363" s="433"/>
      <c r="M363" s="433"/>
      <c r="N363" s="434"/>
      <c r="O363" s="383" t="str">
        <f t="shared" si="82"/>
        <v/>
      </c>
      <c r="P363" s="434"/>
      <c r="Q363" s="434"/>
      <c r="R363" s="434"/>
      <c r="S363" s="433"/>
      <c r="T363" s="434"/>
      <c r="U363" s="384" t="str">
        <f t="shared" si="84"/>
        <v/>
      </c>
      <c r="V363" s="384" t="str">
        <f t="shared" si="85"/>
        <v/>
      </c>
      <c r="W363" s="384" t="str">
        <f t="shared" si="86"/>
        <v/>
      </c>
      <c r="X363" s="384" t="str">
        <f t="shared" si="87"/>
        <v/>
      </c>
      <c r="Y363" s="384" t="str">
        <f t="shared" si="88"/>
        <v/>
      </c>
      <c r="Z363" s="384" t="str">
        <f t="shared" si="89"/>
        <v/>
      </c>
      <c r="AA363" s="384">
        <f t="shared" si="83"/>
        <v>0</v>
      </c>
      <c r="AB363" s="385" t="b">
        <f t="shared" si="90"/>
        <v>1</v>
      </c>
      <c r="AC363" s="384" t="str">
        <f>IF($N363="","",IF($C$7="Northern Ireland",INDEX('Fixed inputs'!$H$18:$H$58,MATCH($N363,'Fixed inputs'!$C$18:$C$58,0)),INDEX('Fixed inputs'!$I$18:$I$58,MATCH($N363,'Fixed inputs'!$C$18:$C$58,0))))</f>
        <v/>
      </c>
      <c r="AD363" s="384" t="str">
        <f>IF($C363="","",INDEX('Fixed inputs'!$C$8:$E$10,MATCH($C363,'Fixed inputs'!$B$8:$B$10,0),MATCH(IF($C$7="Northern Ireland","GBP","EUR"),'Fixed inputs'!$C$7:$E$7,0)))</f>
        <v/>
      </c>
      <c r="AE363" s="386"/>
      <c r="AF363" s="386"/>
      <c r="AG363" s="386"/>
      <c r="AH363" s="386"/>
      <c r="AI363" s="386"/>
      <c r="AJ363" s="387">
        <f t="shared" si="91"/>
        <v>0</v>
      </c>
      <c r="AK363" s="386"/>
      <c r="AL363" s="387">
        <f t="shared" si="92"/>
        <v>0</v>
      </c>
      <c r="AM363" s="386"/>
      <c r="AN363" s="387">
        <f t="shared" si="93"/>
        <v>0</v>
      </c>
      <c r="AO363" s="386"/>
      <c r="AP363" s="387">
        <f t="shared" si="94"/>
        <v>0</v>
      </c>
      <c r="AQ363" s="386"/>
      <c r="AR363" s="387">
        <f t="shared" si="95"/>
        <v>0</v>
      </c>
      <c r="AS363" s="386"/>
      <c r="AT363" s="387">
        <f t="shared" si="96"/>
        <v>0</v>
      </c>
    </row>
    <row r="364" spans="2:46" ht="15.75">
      <c r="B364" s="435"/>
      <c r="C364" s="435"/>
      <c r="D364" s="436"/>
      <c r="E364" s="437"/>
      <c r="F364" s="437"/>
      <c r="G364" s="437"/>
      <c r="H364" s="437"/>
      <c r="I364" s="437"/>
      <c r="J364" s="437"/>
      <c r="K364" s="465">
        <f t="shared" si="81"/>
        <v>0</v>
      </c>
      <c r="L364" s="433"/>
      <c r="M364" s="433"/>
      <c r="N364" s="434"/>
      <c r="O364" s="383" t="str">
        <f t="shared" si="82"/>
        <v/>
      </c>
      <c r="P364" s="434"/>
      <c r="Q364" s="434"/>
      <c r="R364" s="434"/>
      <c r="S364" s="433"/>
      <c r="T364" s="434"/>
      <c r="U364" s="384" t="str">
        <f t="shared" si="84"/>
        <v/>
      </c>
      <c r="V364" s="384" t="str">
        <f t="shared" si="85"/>
        <v/>
      </c>
      <c r="W364" s="384" t="str">
        <f t="shared" si="86"/>
        <v/>
      </c>
      <c r="X364" s="384" t="str">
        <f t="shared" si="87"/>
        <v/>
      </c>
      <c r="Y364" s="384" t="str">
        <f t="shared" si="88"/>
        <v/>
      </c>
      <c r="Z364" s="384" t="str">
        <f t="shared" si="89"/>
        <v/>
      </c>
      <c r="AA364" s="384">
        <f t="shared" si="83"/>
        <v>0</v>
      </c>
      <c r="AB364" s="385" t="b">
        <f t="shared" si="90"/>
        <v>1</v>
      </c>
      <c r="AC364" s="384" t="str">
        <f>IF($N364="","",IF($C$7="Northern Ireland",INDEX('Fixed inputs'!$H$18:$H$58,MATCH($N364,'Fixed inputs'!$C$18:$C$58,0)),INDEX('Fixed inputs'!$I$18:$I$58,MATCH($N364,'Fixed inputs'!$C$18:$C$58,0))))</f>
        <v/>
      </c>
      <c r="AD364" s="384" t="str">
        <f>IF($C364="","",INDEX('Fixed inputs'!$C$8:$E$10,MATCH($C364,'Fixed inputs'!$B$8:$B$10,0),MATCH(IF($C$7="Northern Ireland","GBP","EUR"),'Fixed inputs'!$C$7:$E$7,0)))</f>
        <v/>
      </c>
      <c r="AE364" s="386"/>
      <c r="AF364" s="386"/>
      <c r="AG364" s="386"/>
      <c r="AH364" s="386"/>
      <c r="AI364" s="386"/>
      <c r="AJ364" s="387">
        <f t="shared" si="91"/>
        <v>0</v>
      </c>
      <c r="AK364" s="386"/>
      <c r="AL364" s="387">
        <f t="shared" si="92"/>
        <v>0</v>
      </c>
      <c r="AM364" s="386"/>
      <c r="AN364" s="387">
        <f t="shared" si="93"/>
        <v>0</v>
      </c>
      <c r="AO364" s="386"/>
      <c r="AP364" s="387">
        <f t="shared" si="94"/>
        <v>0</v>
      </c>
      <c r="AQ364" s="386"/>
      <c r="AR364" s="387">
        <f t="shared" si="95"/>
        <v>0</v>
      </c>
      <c r="AS364" s="386"/>
      <c r="AT364" s="387">
        <f t="shared" si="96"/>
        <v>0</v>
      </c>
    </row>
    <row r="365" spans="2:46" ht="15.75">
      <c r="B365" s="435"/>
      <c r="C365" s="435"/>
      <c r="D365" s="436"/>
      <c r="E365" s="437"/>
      <c r="F365" s="437"/>
      <c r="G365" s="437"/>
      <c r="H365" s="437"/>
      <c r="I365" s="437"/>
      <c r="J365" s="437"/>
      <c r="K365" s="465">
        <f t="shared" si="81"/>
        <v>0</v>
      </c>
      <c r="L365" s="433"/>
      <c r="M365" s="433"/>
      <c r="N365" s="434"/>
      <c r="O365" s="383" t="str">
        <f t="shared" si="82"/>
        <v/>
      </c>
      <c r="P365" s="434"/>
      <c r="Q365" s="434"/>
      <c r="R365" s="434"/>
      <c r="S365" s="433"/>
      <c r="T365" s="434"/>
      <c r="U365" s="384" t="str">
        <f t="shared" si="84"/>
        <v/>
      </c>
      <c r="V365" s="384" t="str">
        <f t="shared" si="85"/>
        <v/>
      </c>
      <c r="W365" s="384" t="str">
        <f t="shared" si="86"/>
        <v/>
      </c>
      <c r="X365" s="384" t="str">
        <f t="shared" si="87"/>
        <v/>
      </c>
      <c r="Y365" s="384" t="str">
        <f t="shared" si="88"/>
        <v/>
      </c>
      <c r="Z365" s="384" t="str">
        <f t="shared" si="89"/>
        <v/>
      </c>
      <c r="AA365" s="384">
        <f t="shared" si="83"/>
        <v>0</v>
      </c>
      <c r="AB365" s="385" t="b">
        <f t="shared" si="90"/>
        <v>1</v>
      </c>
      <c r="AC365" s="384" t="str">
        <f>IF($N365="","",IF($C$7="Northern Ireland",INDEX('Fixed inputs'!$H$18:$H$58,MATCH($N365,'Fixed inputs'!$C$18:$C$58,0)),INDEX('Fixed inputs'!$I$18:$I$58,MATCH($N365,'Fixed inputs'!$C$18:$C$58,0))))</f>
        <v/>
      </c>
      <c r="AD365" s="384" t="str">
        <f>IF($C365="","",INDEX('Fixed inputs'!$C$8:$E$10,MATCH($C365,'Fixed inputs'!$B$8:$B$10,0),MATCH(IF($C$7="Northern Ireland","GBP","EUR"),'Fixed inputs'!$C$7:$E$7,0)))</f>
        <v/>
      </c>
      <c r="AE365" s="386"/>
      <c r="AF365" s="386"/>
      <c r="AG365" s="386"/>
      <c r="AH365" s="386"/>
      <c r="AI365" s="386"/>
      <c r="AJ365" s="387">
        <f t="shared" si="91"/>
        <v>0</v>
      </c>
      <c r="AK365" s="386"/>
      <c r="AL365" s="387">
        <f t="shared" si="92"/>
        <v>0</v>
      </c>
      <c r="AM365" s="386"/>
      <c r="AN365" s="387">
        <f t="shared" si="93"/>
        <v>0</v>
      </c>
      <c r="AO365" s="386"/>
      <c r="AP365" s="387">
        <f t="shared" si="94"/>
        <v>0</v>
      </c>
      <c r="AQ365" s="386"/>
      <c r="AR365" s="387">
        <f t="shared" si="95"/>
        <v>0</v>
      </c>
      <c r="AS365" s="386"/>
      <c r="AT365" s="387">
        <f t="shared" si="96"/>
        <v>0</v>
      </c>
    </row>
    <row r="366" spans="2:46" ht="15.75">
      <c r="B366" s="435"/>
      <c r="C366" s="435"/>
      <c r="D366" s="436"/>
      <c r="E366" s="437"/>
      <c r="F366" s="437"/>
      <c r="G366" s="437"/>
      <c r="H366" s="437"/>
      <c r="I366" s="437"/>
      <c r="J366" s="437"/>
      <c r="K366" s="465">
        <f t="shared" si="81"/>
        <v>0</v>
      </c>
      <c r="L366" s="433"/>
      <c r="M366" s="433"/>
      <c r="N366" s="434"/>
      <c r="O366" s="383" t="str">
        <f t="shared" si="82"/>
        <v/>
      </c>
      <c r="P366" s="434"/>
      <c r="Q366" s="434"/>
      <c r="R366" s="434"/>
      <c r="S366" s="433"/>
      <c r="T366" s="434"/>
      <c r="U366" s="384" t="str">
        <f t="shared" si="84"/>
        <v/>
      </c>
      <c r="V366" s="384" t="str">
        <f t="shared" si="85"/>
        <v/>
      </c>
      <c r="W366" s="384" t="str">
        <f t="shared" si="86"/>
        <v/>
      </c>
      <c r="X366" s="384" t="str">
        <f t="shared" si="87"/>
        <v/>
      </c>
      <c r="Y366" s="384" t="str">
        <f t="shared" si="88"/>
        <v/>
      </c>
      <c r="Z366" s="384" t="str">
        <f t="shared" si="89"/>
        <v/>
      </c>
      <c r="AA366" s="384">
        <f t="shared" si="83"/>
        <v>0</v>
      </c>
      <c r="AB366" s="385" t="b">
        <f t="shared" si="90"/>
        <v>1</v>
      </c>
      <c r="AC366" s="384" t="str">
        <f>IF($N366="","",IF($C$7="Northern Ireland",INDEX('Fixed inputs'!$H$18:$H$58,MATCH($N366,'Fixed inputs'!$C$18:$C$58,0)),INDEX('Fixed inputs'!$I$18:$I$58,MATCH($N366,'Fixed inputs'!$C$18:$C$58,0))))</f>
        <v/>
      </c>
      <c r="AD366" s="384" t="str">
        <f>IF($C366="","",INDEX('Fixed inputs'!$C$8:$E$10,MATCH($C366,'Fixed inputs'!$B$8:$B$10,0),MATCH(IF($C$7="Northern Ireland","GBP","EUR"),'Fixed inputs'!$C$7:$E$7,0)))</f>
        <v/>
      </c>
      <c r="AE366" s="386"/>
      <c r="AF366" s="386"/>
      <c r="AG366" s="386"/>
      <c r="AH366" s="386"/>
      <c r="AI366" s="386"/>
      <c r="AJ366" s="387">
        <f t="shared" si="91"/>
        <v>0</v>
      </c>
      <c r="AK366" s="386"/>
      <c r="AL366" s="387">
        <f t="shared" si="92"/>
        <v>0</v>
      </c>
      <c r="AM366" s="386"/>
      <c r="AN366" s="387">
        <f t="shared" si="93"/>
        <v>0</v>
      </c>
      <c r="AO366" s="386"/>
      <c r="AP366" s="387">
        <f t="shared" si="94"/>
        <v>0</v>
      </c>
      <c r="AQ366" s="386"/>
      <c r="AR366" s="387">
        <f t="shared" si="95"/>
        <v>0</v>
      </c>
      <c r="AS366" s="386"/>
      <c r="AT366" s="387">
        <f t="shared" si="96"/>
        <v>0</v>
      </c>
    </row>
    <row r="367" spans="2:46" ht="15.75">
      <c r="B367" s="435"/>
      <c r="C367" s="435"/>
      <c r="D367" s="436"/>
      <c r="E367" s="437"/>
      <c r="F367" s="437"/>
      <c r="G367" s="437"/>
      <c r="H367" s="437"/>
      <c r="I367" s="437"/>
      <c r="J367" s="437"/>
      <c r="K367" s="465">
        <f t="shared" si="81"/>
        <v>0</v>
      </c>
      <c r="L367" s="433"/>
      <c r="M367" s="433"/>
      <c r="N367" s="434"/>
      <c r="O367" s="383" t="str">
        <f t="shared" si="82"/>
        <v/>
      </c>
      <c r="P367" s="434"/>
      <c r="Q367" s="434"/>
      <c r="R367" s="434"/>
      <c r="S367" s="433"/>
      <c r="T367" s="434"/>
      <c r="U367" s="384" t="str">
        <f t="shared" si="84"/>
        <v/>
      </c>
      <c r="V367" s="384" t="str">
        <f t="shared" si="85"/>
        <v/>
      </c>
      <c r="W367" s="384" t="str">
        <f t="shared" si="86"/>
        <v/>
      </c>
      <c r="X367" s="384" t="str">
        <f t="shared" si="87"/>
        <v/>
      </c>
      <c r="Y367" s="384" t="str">
        <f t="shared" si="88"/>
        <v/>
      </c>
      <c r="Z367" s="384" t="str">
        <f t="shared" si="89"/>
        <v/>
      </c>
      <c r="AA367" s="384">
        <f t="shared" si="83"/>
        <v>0</v>
      </c>
      <c r="AB367" s="385" t="b">
        <f t="shared" si="90"/>
        <v>1</v>
      </c>
      <c r="AC367" s="384" t="str">
        <f>IF($N367="","",IF($C$7="Northern Ireland",INDEX('Fixed inputs'!$H$18:$H$58,MATCH($N367,'Fixed inputs'!$C$18:$C$58,0)),INDEX('Fixed inputs'!$I$18:$I$58,MATCH($N367,'Fixed inputs'!$C$18:$C$58,0))))</f>
        <v/>
      </c>
      <c r="AD367" s="384" t="str">
        <f>IF($C367="","",INDEX('Fixed inputs'!$C$8:$E$10,MATCH($C367,'Fixed inputs'!$B$8:$B$10,0),MATCH(IF($C$7="Northern Ireland","GBP","EUR"),'Fixed inputs'!$C$7:$E$7,0)))</f>
        <v/>
      </c>
      <c r="AE367" s="386"/>
      <c r="AF367" s="386"/>
      <c r="AG367" s="386"/>
      <c r="AH367" s="386"/>
      <c r="AI367" s="386"/>
      <c r="AJ367" s="387">
        <f t="shared" si="91"/>
        <v>0</v>
      </c>
      <c r="AK367" s="386"/>
      <c r="AL367" s="387">
        <f t="shared" si="92"/>
        <v>0</v>
      </c>
      <c r="AM367" s="386"/>
      <c r="AN367" s="387">
        <f t="shared" si="93"/>
        <v>0</v>
      </c>
      <c r="AO367" s="386"/>
      <c r="AP367" s="387">
        <f t="shared" si="94"/>
        <v>0</v>
      </c>
      <c r="AQ367" s="386"/>
      <c r="AR367" s="387">
        <f t="shared" si="95"/>
        <v>0</v>
      </c>
      <c r="AS367" s="386"/>
      <c r="AT367" s="387">
        <f t="shared" si="96"/>
        <v>0</v>
      </c>
    </row>
    <row r="368" spans="2:46" ht="15.75">
      <c r="B368" s="435"/>
      <c r="C368" s="435"/>
      <c r="D368" s="436"/>
      <c r="E368" s="437"/>
      <c r="F368" s="437"/>
      <c r="G368" s="437"/>
      <c r="H368" s="437"/>
      <c r="I368" s="437"/>
      <c r="J368" s="437"/>
      <c r="K368" s="465">
        <f t="shared" si="81"/>
        <v>0</v>
      </c>
      <c r="L368" s="433"/>
      <c r="M368" s="433"/>
      <c r="N368" s="434"/>
      <c r="O368" s="383" t="str">
        <f t="shared" si="82"/>
        <v/>
      </c>
      <c r="P368" s="434"/>
      <c r="Q368" s="434"/>
      <c r="R368" s="434"/>
      <c r="S368" s="433"/>
      <c r="T368" s="434"/>
      <c r="U368" s="384" t="str">
        <f t="shared" si="84"/>
        <v/>
      </c>
      <c r="V368" s="384" t="str">
        <f t="shared" si="85"/>
        <v/>
      </c>
      <c r="W368" s="384" t="str">
        <f t="shared" si="86"/>
        <v/>
      </c>
      <c r="X368" s="384" t="str">
        <f t="shared" si="87"/>
        <v/>
      </c>
      <c r="Y368" s="384" t="str">
        <f t="shared" si="88"/>
        <v/>
      </c>
      <c r="Z368" s="384" t="str">
        <f t="shared" si="89"/>
        <v/>
      </c>
      <c r="AA368" s="384">
        <f t="shared" si="83"/>
        <v>0</v>
      </c>
      <c r="AB368" s="385" t="b">
        <f t="shared" si="90"/>
        <v>1</v>
      </c>
      <c r="AC368" s="384" t="str">
        <f>IF($N368="","",IF($C$7="Northern Ireland",INDEX('Fixed inputs'!$H$18:$H$58,MATCH($N368,'Fixed inputs'!$C$18:$C$58,0)),INDEX('Fixed inputs'!$I$18:$I$58,MATCH($N368,'Fixed inputs'!$C$18:$C$58,0))))</f>
        <v/>
      </c>
      <c r="AD368" s="384" t="str">
        <f>IF($C368="","",INDEX('Fixed inputs'!$C$8:$E$10,MATCH($C368,'Fixed inputs'!$B$8:$B$10,0),MATCH(IF($C$7="Northern Ireland","GBP","EUR"),'Fixed inputs'!$C$7:$E$7,0)))</f>
        <v/>
      </c>
      <c r="AE368" s="386"/>
      <c r="AF368" s="386"/>
      <c r="AG368" s="386"/>
      <c r="AH368" s="386"/>
      <c r="AI368" s="386"/>
      <c r="AJ368" s="387">
        <f t="shared" si="91"/>
        <v>0</v>
      </c>
      <c r="AK368" s="386"/>
      <c r="AL368" s="387">
        <f t="shared" si="92"/>
        <v>0</v>
      </c>
      <c r="AM368" s="386"/>
      <c r="AN368" s="387">
        <f t="shared" si="93"/>
        <v>0</v>
      </c>
      <c r="AO368" s="386"/>
      <c r="AP368" s="387">
        <f t="shared" si="94"/>
        <v>0</v>
      </c>
      <c r="AQ368" s="386"/>
      <c r="AR368" s="387">
        <f t="shared" si="95"/>
        <v>0</v>
      </c>
      <c r="AS368" s="386"/>
      <c r="AT368" s="387">
        <f t="shared" si="96"/>
        <v>0</v>
      </c>
    </row>
    <row r="369" spans="2:46" ht="15.75">
      <c r="B369" s="435"/>
      <c r="C369" s="435"/>
      <c r="D369" s="436"/>
      <c r="E369" s="437"/>
      <c r="F369" s="437"/>
      <c r="G369" s="437"/>
      <c r="H369" s="437"/>
      <c r="I369" s="437"/>
      <c r="J369" s="437"/>
      <c r="K369" s="465">
        <f t="shared" si="81"/>
        <v>0</v>
      </c>
      <c r="L369" s="433"/>
      <c r="M369" s="433"/>
      <c r="N369" s="434"/>
      <c r="O369" s="383" t="str">
        <f t="shared" si="82"/>
        <v/>
      </c>
      <c r="P369" s="434"/>
      <c r="Q369" s="434"/>
      <c r="R369" s="434"/>
      <c r="S369" s="433"/>
      <c r="T369" s="434"/>
      <c r="U369" s="384" t="str">
        <f t="shared" si="84"/>
        <v/>
      </c>
      <c r="V369" s="384" t="str">
        <f t="shared" si="85"/>
        <v/>
      </c>
      <c r="W369" s="384" t="str">
        <f t="shared" si="86"/>
        <v/>
      </c>
      <c r="X369" s="384" t="str">
        <f t="shared" si="87"/>
        <v/>
      </c>
      <c r="Y369" s="384" t="str">
        <f t="shared" si="88"/>
        <v/>
      </c>
      <c r="Z369" s="384" t="str">
        <f t="shared" si="89"/>
        <v/>
      </c>
      <c r="AA369" s="384">
        <f t="shared" si="83"/>
        <v>0</v>
      </c>
      <c r="AB369" s="385" t="b">
        <f t="shared" si="90"/>
        <v>1</v>
      </c>
      <c r="AC369" s="384" t="str">
        <f>IF($N369="","",IF($C$7="Northern Ireland",INDEX('Fixed inputs'!$H$18:$H$58,MATCH($N369,'Fixed inputs'!$C$18:$C$58,0)),INDEX('Fixed inputs'!$I$18:$I$58,MATCH($N369,'Fixed inputs'!$C$18:$C$58,0))))</f>
        <v/>
      </c>
      <c r="AD369" s="384" t="str">
        <f>IF($C369="","",INDEX('Fixed inputs'!$C$8:$E$10,MATCH($C369,'Fixed inputs'!$B$8:$B$10,0),MATCH(IF($C$7="Northern Ireland","GBP","EUR"),'Fixed inputs'!$C$7:$E$7,0)))</f>
        <v/>
      </c>
      <c r="AE369" s="386"/>
      <c r="AF369" s="386"/>
      <c r="AG369" s="386"/>
      <c r="AH369" s="386"/>
      <c r="AI369" s="386"/>
      <c r="AJ369" s="387">
        <f t="shared" si="91"/>
        <v>0</v>
      </c>
      <c r="AK369" s="386"/>
      <c r="AL369" s="387">
        <f t="shared" si="92"/>
        <v>0</v>
      </c>
      <c r="AM369" s="386"/>
      <c r="AN369" s="387">
        <f t="shared" si="93"/>
        <v>0</v>
      </c>
      <c r="AO369" s="386"/>
      <c r="AP369" s="387">
        <f t="shared" si="94"/>
        <v>0</v>
      </c>
      <c r="AQ369" s="386"/>
      <c r="AR369" s="387">
        <f t="shared" si="95"/>
        <v>0</v>
      </c>
      <c r="AS369" s="386"/>
      <c r="AT369" s="387">
        <f t="shared" si="96"/>
        <v>0</v>
      </c>
    </row>
    <row r="370" spans="2:46" ht="15.75">
      <c r="B370" s="435"/>
      <c r="C370" s="435"/>
      <c r="D370" s="436"/>
      <c r="E370" s="437"/>
      <c r="F370" s="437"/>
      <c r="G370" s="437"/>
      <c r="H370" s="437"/>
      <c r="I370" s="437"/>
      <c r="J370" s="437"/>
      <c r="K370" s="465">
        <f t="shared" si="81"/>
        <v>0</v>
      </c>
      <c r="L370" s="433"/>
      <c r="M370" s="433"/>
      <c r="N370" s="434"/>
      <c r="O370" s="383" t="str">
        <f t="shared" si="82"/>
        <v/>
      </c>
      <c r="P370" s="434"/>
      <c r="Q370" s="434"/>
      <c r="R370" s="434"/>
      <c r="S370" s="433"/>
      <c r="T370" s="434"/>
      <c r="U370" s="384" t="str">
        <f t="shared" si="84"/>
        <v/>
      </c>
      <c r="V370" s="384" t="str">
        <f t="shared" si="85"/>
        <v/>
      </c>
      <c r="W370" s="384" t="str">
        <f t="shared" si="86"/>
        <v/>
      </c>
      <c r="X370" s="384" t="str">
        <f t="shared" si="87"/>
        <v/>
      </c>
      <c r="Y370" s="384" t="str">
        <f t="shared" si="88"/>
        <v/>
      </c>
      <c r="Z370" s="384" t="str">
        <f t="shared" si="89"/>
        <v/>
      </c>
      <c r="AA370" s="384">
        <f t="shared" si="83"/>
        <v>0</v>
      </c>
      <c r="AB370" s="385" t="b">
        <f t="shared" si="90"/>
        <v>1</v>
      </c>
      <c r="AC370" s="384" t="str">
        <f>IF($N370="","",IF($C$7="Northern Ireland",INDEX('Fixed inputs'!$H$18:$H$58,MATCH($N370,'Fixed inputs'!$C$18:$C$58,0)),INDEX('Fixed inputs'!$I$18:$I$58,MATCH($N370,'Fixed inputs'!$C$18:$C$58,0))))</f>
        <v/>
      </c>
      <c r="AD370" s="384" t="str">
        <f>IF($C370="","",INDEX('Fixed inputs'!$C$8:$E$10,MATCH($C370,'Fixed inputs'!$B$8:$B$10,0),MATCH(IF($C$7="Northern Ireland","GBP","EUR"),'Fixed inputs'!$C$7:$E$7,0)))</f>
        <v/>
      </c>
      <c r="AE370" s="386"/>
      <c r="AF370" s="386"/>
      <c r="AG370" s="386"/>
      <c r="AH370" s="386"/>
      <c r="AI370" s="386"/>
      <c r="AJ370" s="387">
        <f t="shared" si="91"/>
        <v>0</v>
      </c>
      <c r="AK370" s="386"/>
      <c r="AL370" s="387">
        <f t="shared" si="92"/>
        <v>0</v>
      </c>
      <c r="AM370" s="386"/>
      <c r="AN370" s="387">
        <f t="shared" si="93"/>
        <v>0</v>
      </c>
      <c r="AO370" s="386"/>
      <c r="AP370" s="387">
        <f t="shared" si="94"/>
        <v>0</v>
      </c>
      <c r="AQ370" s="386"/>
      <c r="AR370" s="387">
        <f t="shared" si="95"/>
        <v>0</v>
      </c>
      <c r="AS370" s="386"/>
      <c r="AT370" s="387">
        <f t="shared" si="96"/>
        <v>0</v>
      </c>
    </row>
    <row r="371" spans="2:46" ht="15.75">
      <c r="B371" s="435"/>
      <c r="C371" s="435"/>
      <c r="D371" s="436"/>
      <c r="E371" s="437"/>
      <c r="F371" s="437"/>
      <c r="G371" s="437"/>
      <c r="H371" s="437"/>
      <c r="I371" s="437"/>
      <c r="J371" s="437"/>
      <c r="K371" s="465">
        <f t="shared" si="81"/>
        <v>0</v>
      </c>
      <c r="L371" s="433"/>
      <c r="M371" s="433"/>
      <c r="N371" s="434"/>
      <c r="O371" s="383" t="str">
        <f t="shared" si="82"/>
        <v/>
      </c>
      <c r="P371" s="434"/>
      <c r="Q371" s="434"/>
      <c r="R371" s="434"/>
      <c r="S371" s="433"/>
      <c r="T371" s="434"/>
      <c r="U371" s="384" t="str">
        <f t="shared" si="84"/>
        <v/>
      </c>
      <c r="V371" s="384" t="str">
        <f t="shared" si="85"/>
        <v/>
      </c>
      <c r="W371" s="384" t="str">
        <f t="shared" si="86"/>
        <v/>
      </c>
      <c r="X371" s="384" t="str">
        <f t="shared" si="87"/>
        <v/>
      </c>
      <c r="Y371" s="384" t="str">
        <f t="shared" si="88"/>
        <v/>
      </c>
      <c r="Z371" s="384" t="str">
        <f t="shared" si="89"/>
        <v/>
      </c>
      <c r="AA371" s="384">
        <f t="shared" si="83"/>
        <v>0</v>
      </c>
      <c r="AB371" s="385" t="b">
        <f t="shared" si="90"/>
        <v>1</v>
      </c>
      <c r="AC371" s="384" t="str">
        <f>IF($N371="","",IF($C$7="Northern Ireland",INDEX('Fixed inputs'!$H$18:$H$58,MATCH($N371,'Fixed inputs'!$C$18:$C$58,0)),INDEX('Fixed inputs'!$I$18:$I$58,MATCH($N371,'Fixed inputs'!$C$18:$C$58,0))))</f>
        <v/>
      </c>
      <c r="AD371" s="384" t="str">
        <f>IF($C371="","",INDEX('Fixed inputs'!$C$8:$E$10,MATCH($C371,'Fixed inputs'!$B$8:$B$10,0),MATCH(IF($C$7="Northern Ireland","GBP","EUR"),'Fixed inputs'!$C$7:$E$7,0)))</f>
        <v/>
      </c>
      <c r="AE371" s="386"/>
      <c r="AF371" s="386"/>
      <c r="AG371" s="386"/>
      <c r="AH371" s="386"/>
      <c r="AI371" s="386"/>
      <c r="AJ371" s="387">
        <f t="shared" si="91"/>
        <v>0</v>
      </c>
      <c r="AK371" s="386"/>
      <c r="AL371" s="387">
        <f t="shared" si="92"/>
        <v>0</v>
      </c>
      <c r="AM371" s="386"/>
      <c r="AN371" s="387">
        <f t="shared" si="93"/>
        <v>0</v>
      </c>
      <c r="AO371" s="386"/>
      <c r="AP371" s="387">
        <f t="shared" si="94"/>
        <v>0</v>
      </c>
      <c r="AQ371" s="386"/>
      <c r="AR371" s="387">
        <f t="shared" si="95"/>
        <v>0</v>
      </c>
      <c r="AS371" s="386"/>
      <c r="AT371" s="387">
        <f t="shared" si="96"/>
        <v>0</v>
      </c>
    </row>
    <row r="372" spans="2:46" ht="15.75">
      <c r="B372" s="435"/>
      <c r="C372" s="435"/>
      <c r="D372" s="436"/>
      <c r="E372" s="437"/>
      <c r="F372" s="437"/>
      <c r="G372" s="437"/>
      <c r="H372" s="437"/>
      <c r="I372" s="437"/>
      <c r="J372" s="437"/>
      <c r="K372" s="465">
        <f t="shared" si="81"/>
        <v>0</v>
      </c>
      <c r="L372" s="433"/>
      <c r="M372" s="433"/>
      <c r="N372" s="434"/>
      <c r="O372" s="383" t="str">
        <f t="shared" si="82"/>
        <v/>
      </c>
      <c r="P372" s="434"/>
      <c r="Q372" s="434"/>
      <c r="R372" s="434"/>
      <c r="S372" s="433"/>
      <c r="T372" s="434"/>
      <c r="U372" s="384" t="str">
        <f t="shared" si="84"/>
        <v/>
      </c>
      <c r="V372" s="384" t="str">
        <f t="shared" si="85"/>
        <v/>
      </c>
      <c r="W372" s="384" t="str">
        <f t="shared" si="86"/>
        <v/>
      </c>
      <c r="X372" s="384" t="str">
        <f t="shared" si="87"/>
        <v/>
      </c>
      <c r="Y372" s="384" t="str">
        <f t="shared" si="88"/>
        <v/>
      </c>
      <c r="Z372" s="384" t="str">
        <f t="shared" si="89"/>
        <v/>
      </c>
      <c r="AA372" s="384">
        <f t="shared" si="83"/>
        <v>0</v>
      </c>
      <c r="AB372" s="385" t="b">
        <f t="shared" si="90"/>
        <v>1</v>
      </c>
      <c r="AC372" s="384" t="str">
        <f>IF($N372="","",IF($C$7="Northern Ireland",INDEX('Fixed inputs'!$H$18:$H$58,MATCH($N372,'Fixed inputs'!$C$18:$C$58,0)),INDEX('Fixed inputs'!$I$18:$I$58,MATCH($N372,'Fixed inputs'!$C$18:$C$58,0))))</f>
        <v/>
      </c>
      <c r="AD372" s="384" t="str">
        <f>IF($C372="","",INDEX('Fixed inputs'!$C$8:$E$10,MATCH($C372,'Fixed inputs'!$B$8:$B$10,0),MATCH(IF($C$7="Northern Ireland","GBP","EUR"),'Fixed inputs'!$C$7:$E$7,0)))</f>
        <v/>
      </c>
      <c r="AE372" s="386"/>
      <c r="AF372" s="386"/>
      <c r="AG372" s="386"/>
      <c r="AH372" s="386"/>
      <c r="AI372" s="386"/>
      <c r="AJ372" s="387">
        <f t="shared" si="91"/>
        <v>0</v>
      </c>
      <c r="AK372" s="386"/>
      <c r="AL372" s="387">
        <f t="shared" si="92"/>
        <v>0</v>
      </c>
      <c r="AM372" s="386"/>
      <c r="AN372" s="387">
        <f t="shared" si="93"/>
        <v>0</v>
      </c>
      <c r="AO372" s="386"/>
      <c r="AP372" s="387">
        <f t="shared" si="94"/>
        <v>0</v>
      </c>
      <c r="AQ372" s="386"/>
      <c r="AR372" s="387">
        <f t="shared" si="95"/>
        <v>0</v>
      </c>
      <c r="AS372" s="386"/>
      <c r="AT372" s="387">
        <f t="shared" si="96"/>
        <v>0</v>
      </c>
    </row>
    <row r="373" spans="2:46" ht="15.75">
      <c r="B373" s="435"/>
      <c r="C373" s="435"/>
      <c r="D373" s="436"/>
      <c r="E373" s="437"/>
      <c r="F373" s="437"/>
      <c r="G373" s="437"/>
      <c r="H373" s="437"/>
      <c r="I373" s="437"/>
      <c r="J373" s="437"/>
      <c r="K373" s="465">
        <f t="shared" si="81"/>
        <v>0</v>
      </c>
      <c r="L373" s="433"/>
      <c r="M373" s="433"/>
      <c r="N373" s="434"/>
      <c r="O373" s="383" t="str">
        <f t="shared" si="82"/>
        <v/>
      </c>
      <c r="P373" s="434"/>
      <c r="Q373" s="434"/>
      <c r="R373" s="434"/>
      <c r="S373" s="433"/>
      <c r="T373" s="434"/>
      <c r="U373" s="384" t="str">
        <f t="shared" si="84"/>
        <v/>
      </c>
      <c r="V373" s="384" t="str">
        <f t="shared" si="85"/>
        <v/>
      </c>
      <c r="W373" s="384" t="str">
        <f t="shared" si="86"/>
        <v/>
      </c>
      <c r="X373" s="384" t="str">
        <f t="shared" si="87"/>
        <v/>
      </c>
      <c r="Y373" s="384" t="str">
        <f t="shared" si="88"/>
        <v/>
      </c>
      <c r="Z373" s="384" t="str">
        <f t="shared" si="89"/>
        <v/>
      </c>
      <c r="AA373" s="384">
        <f t="shared" si="83"/>
        <v>0</v>
      </c>
      <c r="AB373" s="385" t="b">
        <f t="shared" si="90"/>
        <v>1</v>
      </c>
      <c r="AC373" s="384" t="str">
        <f>IF($N373="","",IF($C$7="Northern Ireland",INDEX('Fixed inputs'!$H$18:$H$58,MATCH($N373,'Fixed inputs'!$C$18:$C$58,0)),INDEX('Fixed inputs'!$I$18:$I$58,MATCH($N373,'Fixed inputs'!$C$18:$C$58,0))))</f>
        <v/>
      </c>
      <c r="AD373" s="384" t="str">
        <f>IF($C373="","",INDEX('Fixed inputs'!$C$8:$E$10,MATCH($C373,'Fixed inputs'!$B$8:$B$10,0),MATCH(IF($C$7="Northern Ireland","GBP","EUR"),'Fixed inputs'!$C$7:$E$7,0)))</f>
        <v/>
      </c>
      <c r="AE373" s="386"/>
      <c r="AF373" s="386"/>
      <c r="AG373" s="386"/>
      <c r="AH373" s="386"/>
      <c r="AI373" s="386"/>
      <c r="AJ373" s="387">
        <f t="shared" si="91"/>
        <v>0</v>
      </c>
      <c r="AK373" s="386"/>
      <c r="AL373" s="387">
        <f t="shared" si="92"/>
        <v>0</v>
      </c>
      <c r="AM373" s="386"/>
      <c r="AN373" s="387">
        <f t="shared" si="93"/>
        <v>0</v>
      </c>
      <c r="AO373" s="386"/>
      <c r="AP373" s="387">
        <f t="shared" si="94"/>
        <v>0</v>
      </c>
      <c r="AQ373" s="386"/>
      <c r="AR373" s="387">
        <f t="shared" si="95"/>
        <v>0</v>
      </c>
      <c r="AS373" s="386"/>
      <c r="AT373" s="387">
        <f t="shared" si="96"/>
        <v>0</v>
      </c>
    </row>
    <row r="374" spans="2:46" ht="15.75">
      <c r="B374" s="435"/>
      <c r="C374" s="435"/>
      <c r="D374" s="436"/>
      <c r="E374" s="437"/>
      <c r="F374" s="437"/>
      <c r="G374" s="437"/>
      <c r="H374" s="437"/>
      <c r="I374" s="437"/>
      <c r="J374" s="437"/>
      <c r="K374" s="465">
        <f t="shared" si="81"/>
        <v>0</v>
      </c>
      <c r="L374" s="433"/>
      <c r="M374" s="433"/>
      <c r="N374" s="434"/>
      <c r="O374" s="383" t="str">
        <f t="shared" si="82"/>
        <v/>
      </c>
      <c r="P374" s="434"/>
      <c r="Q374" s="434"/>
      <c r="R374" s="434"/>
      <c r="S374" s="433"/>
      <c r="T374" s="434"/>
      <c r="U374" s="384" t="str">
        <f t="shared" si="84"/>
        <v/>
      </c>
      <c r="V374" s="384" t="str">
        <f t="shared" si="85"/>
        <v/>
      </c>
      <c r="W374" s="384" t="str">
        <f t="shared" si="86"/>
        <v/>
      </c>
      <c r="X374" s="384" t="str">
        <f t="shared" si="87"/>
        <v/>
      </c>
      <c r="Y374" s="384" t="str">
        <f t="shared" si="88"/>
        <v/>
      </c>
      <c r="Z374" s="384" t="str">
        <f t="shared" si="89"/>
        <v/>
      </c>
      <c r="AA374" s="384">
        <f t="shared" si="83"/>
        <v>0</v>
      </c>
      <c r="AB374" s="385" t="b">
        <f t="shared" si="90"/>
        <v>1</v>
      </c>
      <c r="AC374" s="384" t="str">
        <f>IF($N374="","",IF($C$7="Northern Ireland",INDEX('Fixed inputs'!$H$18:$H$58,MATCH($N374,'Fixed inputs'!$C$18:$C$58,0)),INDEX('Fixed inputs'!$I$18:$I$58,MATCH($N374,'Fixed inputs'!$C$18:$C$58,0))))</f>
        <v/>
      </c>
      <c r="AD374" s="384" t="str">
        <f>IF($C374="","",INDEX('Fixed inputs'!$C$8:$E$10,MATCH($C374,'Fixed inputs'!$B$8:$B$10,0),MATCH(IF($C$7="Northern Ireland","GBP","EUR"),'Fixed inputs'!$C$7:$E$7,0)))</f>
        <v/>
      </c>
      <c r="AE374" s="386"/>
      <c r="AF374" s="386"/>
      <c r="AG374" s="386"/>
      <c r="AH374" s="386"/>
      <c r="AI374" s="386"/>
      <c r="AJ374" s="387">
        <f t="shared" si="91"/>
        <v>0</v>
      </c>
      <c r="AK374" s="386"/>
      <c r="AL374" s="387">
        <f t="shared" si="92"/>
        <v>0</v>
      </c>
      <c r="AM374" s="386"/>
      <c r="AN374" s="387">
        <f t="shared" si="93"/>
        <v>0</v>
      </c>
      <c r="AO374" s="386"/>
      <c r="AP374" s="387">
        <f t="shared" si="94"/>
        <v>0</v>
      </c>
      <c r="AQ374" s="386"/>
      <c r="AR374" s="387">
        <f t="shared" si="95"/>
        <v>0</v>
      </c>
      <c r="AS374" s="386"/>
      <c r="AT374" s="387">
        <f t="shared" si="96"/>
        <v>0</v>
      </c>
    </row>
    <row r="375" spans="2:46" ht="15.75">
      <c r="B375" s="435"/>
      <c r="C375" s="435"/>
      <c r="D375" s="436"/>
      <c r="E375" s="437"/>
      <c r="F375" s="437"/>
      <c r="G375" s="437"/>
      <c r="H375" s="437"/>
      <c r="I375" s="437"/>
      <c r="J375" s="437"/>
      <c r="K375" s="465">
        <f t="shared" si="81"/>
        <v>0</v>
      </c>
      <c r="L375" s="433"/>
      <c r="M375" s="433"/>
      <c r="N375" s="434"/>
      <c r="O375" s="383" t="str">
        <f t="shared" si="82"/>
        <v/>
      </c>
      <c r="P375" s="434"/>
      <c r="Q375" s="434"/>
      <c r="R375" s="434"/>
      <c r="S375" s="433"/>
      <c r="T375" s="434"/>
      <c r="U375" s="384" t="str">
        <f t="shared" si="84"/>
        <v/>
      </c>
      <c r="V375" s="384" t="str">
        <f t="shared" si="85"/>
        <v/>
      </c>
      <c r="W375" s="384" t="str">
        <f t="shared" si="86"/>
        <v/>
      </c>
      <c r="X375" s="384" t="str">
        <f t="shared" si="87"/>
        <v/>
      </c>
      <c r="Y375" s="384" t="str">
        <f t="shared" si="88"/>
        <v/>
      </c>
      <c r="Z375" s="384" t="str">
        <f t="shared" si="89"/>
        <v/>
      </c>
      <c r="AA375" s="384">
        <f t="shared" si="83"/>
        <v>0</v>
      </c>
      <c r="AB375" s="385" t="b">
        <f t="shared" si="90"/>
        <v>1</v>
      </c>
      <c r="AC375" s="384" t="str">
        <f>IF($N375="","",IF($C$7="Northern Ireland",INDEX('Fixed inputs'!$H$18:$H$58,MATCH($N375,'Fixed inputs'!$C$18:$C$58,0)),INDEX('Fixed inputs'!$I$18:$I$58,MATCH($N375,'Fixed inputs'!$C$18:$C$58,0))))</f>
        <v/>
      </c>
      <c r="AD375" s="384" t="str">
        <f>IF($C375="","",INDEX('Fixed inputs'!$C$8:$E$10,MATCH($C375,'Fixed inputs'!$B$8:$B$10,0),MATCH(IF($C$7="Northern Ireland","GBP","EUR"),'Fixed inputs'!$C$7:$E$7,0)))</f>
        <v/>
      </c>
      <c r="AE375" s="386"/>
      <c r="AF375" s="386"/>
      <c r="AG375" s="386"/>
      <c r="AH375" s="386"/>
      <c r="AI375" s="386"/>
      <c r="AJ375" s="387">
        <f t="shared" si="91"/>
        <v>0</v>
      </c>
      <c r="AK375" s="386"/>
      <c r="AL375" s="387">
        <f t="shared" si="92"/>
        <v>0</v>
      </c>
      <c r="AM375" s="386"/>
      <c r="AN375" s="387">
        <f t="shared" si="93"/>
        <v>0</v>
      </c>
      <c r="AO375" s="386"/>
      <c r="AP375" s="387">
        <f t="shared" si="94"/>
        <v>0</v>
      </c>
      <c r="AQ375" s="386"/>
      <c r="AR375" s="387">
        <f t="shared" si="95"/>
        <v>0</v>
      </c>
      <c r="AS375" s="386"/>
      <c r="AT375" s="387">
        <f t="shared" si="96"/>
        <v>0</v>
      </c>
    </row>
    <row r="376" spans="2:46" ht="15.75">
      <c r="B376" s="435"/>
      <c r="C376" s="435"/>
      <c r="D376" s="436"/>
      <c r="E376" s="437"/>
      <c r="F376" s="437"/>
      <c r="G376" s="437"/>
      <c r="H376" s="437"/>
      <c r="I376" s="437"/>
      <c r="J376" s="437"/>
      <c r="K376" s="465">
        <f t="shared" si="81"/>
        <v>0</v>
      </c>
      <c r="L376" s="433"/>
      <c r="M376" s="433"/>
      <c r="N376" s="434"/>
      <c r="O376" s="383" t="str">
        <f t="shared" si="82"/>
        <v/>
      </c>
      <c r="P376" s="434"/>
      <c r="Q376" s="434"/>
      <c r="R376" s="434"/>
      <c r="S376" s="433"/>
      <c r="T376" s="434"/>
      <c r="U376" s="384" t="str">
        <f t="shared" si="84"/>
        <v/>
      </c>
      <c r="V376" s="384" t="str">
        <f t="shared" si="85"/>
        <v/>
      </c>
      <c r="W376" s="384" t="str">
        <f t="shared" si="86"/>
        <v/>
      </c>
      <c r="X376" s="384" t="str">
        <f t="shared" si="87"/>
        <v/>
      </c>
      <c r="Y376" s="384" t="str">
        <f t="shared" si="88"/>
        <v/>
      </c>
      <c r="Z376" s="384" t="str">
        <f t="shared" si="89"/>
        <v/>
      </c>
      <c r="AA376" s="384">
        <f t="shared" si="83"/>
        <v>0</v>
      </c>
      <c r="AB376" s="385" t="b">
        <f t="shared" si="90"/>
        <v>1</v>
      </c>
      <c r="AC376" s="384" t="str">
        <f>IF($N376="","",IF($C$7="Northern Ireland",INDEX('Fixed inputs'!$H$18:$H$58,MATCH($N376,'Fixed inputs'!$C$18:$C$58,0)),INDEX('Fixed inputs'!$I$18:$I$58,MATCH($N376,'Fixed inputs'!$C$18:$C$58,0))))</f>
        <v/>
      </c>
      <c r="AD376" s="384" t="str">
        <f>IF($C376="","",INDEX('Fixed inputs'!$C$8:$E$10,MATCH($C376,'Fixed inputs'!$B$8:$B$10,0),MATCH(IF($C$7="Northern Ireland","GBP","EUR"),'Fixed inputs'!$C$7:$E$7,0)))</f>
        <v/>
      </c>
      <c r="AE376" s="386"/>
      <c r="AF376" s="386"/>
      <c r="AG376" s="386"/>
      <c r="AH376" s="386"/>
      <c r="AI376" s="386"/>
      <c r="AJ376" s="387">
        <f t="shared" si="91"/>
        <v>0</v>
      </c>
      <c r="AK376" s="386"/>
      <c r="AL376" s="387">
        <f t="shared" si="92"/>
        <v>0</v>
      </c>
      <c r="AM376" s="386"/>
      <c r="AN376" s="387">
        <f t="shared" si="93"/>
        <v>0</v>
      </c>
      <c r="AO376" s="386"/>
      <c r="AP376" s="387">
        <f t="shared" si="94"/>
        <v>0</v>
      </c>
      <c r="AQ376" s="386"/>
      <c r="AR376" s="387">
        <f t="shared" si="95"/>
        <v>0</v>
      </c>
      <c r="AS376" s="386"/>
      <c r="AT376" s="387">
        <f t="shared" si="96"/>
        <v>0</v>
      </c>
    </row>
    <row r="377" spans="2:46" ht="15.75">
      <c r="B377" s="435"/>
      <c r="C377" s="435"/>
      <c r="D377" s="436"/>
      <c r="E377" s="437"/>
      <c r="F377" s="437"/>
      <c r="G377" s="437"/>
      <c r="H377" s="437"/>
      <c r="I377" s="437"/>
      <c r="J377" s="437"/>
      <c r="K377" s="465">
        <f t="shared" si="81"/>
        <v>0</v>
      </c>
      <c r="L377" s="433"/>
      <c r="M377" s="433"/>
      <c r="N377" s="434"/>
      <c r="O377" s="383" t="str">
        <f t="shared" si="82"/>
        <v/>
      </c>
      <c r="P377" s="434"/>
      <c r="Q377" s="434"/>
      <c r="R377" s="434"/>
      <c r="S377" s="433"/>
      <c r="T377" s="434"/>
      <c r="U377" s="384" t="str">
        <f t="shared" si="84"/>
        <v/>
      </c>
      <c r="V377" s="384" t="str">
        <f t="shared" si="85"/>
        <v/>
      </c>
      <c r="W377" s="384" t="str">
        <f t="shared" si="86"/>
        <v/>
      </c>
      <c r="X377" s="384" t="str">
        <f t="shared" si="87"/>
        <v/>
      </c>
      <c r="Y377" s="384" t="str">
        <f t="shared" si="88"/>
        <v/>
      </c>
      <c r="Z377" s="384" t="str">
        <f t="shared" si="89"/>
        <v/>
      </c>
      <c r="AA377" s="384">
        <f t="shared" si="83"/>
        <v>0</v>
      </c>
      <c r="AB377" s="385" t="b">
        <f t="shared" si="90"/>
        <v>1</v>
      </c>
      <c r="AC377" s="384" t="str">
        <f>IF($N377="","",IF($C$7="Northern Ireland",INDEX('Fixed inputs'!$H$18:$H$58,MATCH($N377,'Fixed inputs'!$C$18:$C$58,0)),INDEX('Fixed inputs'!$I$18:$I$58,MATCH($N377,'Fixed inputs'!$C$18:$C$58,0))))</f>
        <v/>
      </c>
      <c r="AD377" s="384" t="str">
        <f>IF($C377="","",INDEX('Fixed inputs'!$C$8:$E$10,MATCH($C377,'Fixed inputs'!$B$8:$B$10,0),MATCH(IF($C$7="Northern Ireland","GBP","EUR"),'Fixed inputs'!$C$7:$E$7,0)))</f>
        <v/>
      </c>
      <c r="AE377" s="386"/>
      <c r="AF377" s="386"/>
      <c r="AG377" s="386"/>
      <c r="AH377" s="386"/>
      <c r="AI377" s="386"/>
      <c r="AJ377" s="387">
        <f t="shared" si="91"/>
        <v>0</v>
      </c>
      <c r="AK377" s="386"/>
      <c r="AL377" s="387">
        <f t="shared" si="92"/>
        <v>0</v>
      </c>
      <c r="AM377" s="386"/>
      <c r="AN377" s="387">
        <f t="shared" si="93"/>
        <v>0</v>
      </c>
      <c r="AO377" s="386"/>
      <c r="AP377" s="387">
        <f t="shared" si="94"/>
        <v>0</v>
      </c>
      <c r="AQ377" s="386"/>
      <c r="AR377" s="387">
        <f t="shared" si="95"/>
        <v>0</v>
      </c>
      <c r="AS377" s="386"/>
      <c r="AT377" s="387">
        <f t="shared" si="96"/>
        <v>0</v>
      </c>
    </row>
    <row r="378" spans="2:46" ht="15.75">
      <c r="B378" s="435"/>
      <c r="C378" s="435"/>
      <c r="D378" s="436"/>
      <c r="E378" s="437"/>
      <c r="F378" s="437"/>
      <c r="G378" s="437"/>
      <c r="H378" s="437"/>
      <c r="I378" s="437"/>
      <c r="J378" s="437"/>
      <c r="K378" s="465">
        <f t="shared" si="81"/>
        <v>0</v>
      </c>
      <c r="L378" s="433"/>
      <c r="M378" s="433"/>
      <c r="N378" s="434"/>
      <c r="O378" s="383" t="str">
        <f t="shared" si="82"/>
        <v/>
      </c>
      <c r="P378" s="434"/>
      <c r="Q378" s="434"/>
      <c r="R378" s="434"/>
      <c r="S378" s="433"/>
      <c r="T378" s="434"/>
      <c r="U378" s="384" t="str">
        <f t="shared" si="84"/>
        <v/>
      </c>
      <c r="V378" s="384" t="str">
        <f t="shared" si="85"/>
        <v/>
      </c>
      <c r="W378" s="384" t="str">
        <f t="shared" si="86"/>
        <v/>
      </c>
      <c r="X378" s="384" t="str">
        <f t="shared" si="87"/>
        <v/>
      </c>
      <c r="Y378" s="384" t="str">
        <f t="shared" si="88"/>
        <v/>
      </c>
      <c r="Z378" s="384" t="str">
        <f t="shared" si="89"/>
        <v/>
      </c>
      <c r="AA378" s="384">
        <f t="shared" si="83"/>
        <v>0</v>
      </c>
      <c r="AB378" s="385" t="b">
        <f t="shared" si="90"/>
        <v>1</v>
      </c>
      <c r="AC378" s="384" t="str">
        <f>IF($N378="","",IF($C$7="Northern Ireland",INDEX('Fixed inputs'!$H$18:$H$58,MATCH($N378,'Fixed inputs'!$C$18:$C$58,0)),INDEX('Fixed inputs'!$I$18:$I$58,MATCH($N378,'Fixed inputs'!$C$18:$C$58,0))))</f>
        <v/>
      </c>
      <c r="AD378" s="384" t="str">
        <f>IF($C378="","",INDEX('Fixed inputs'!$C$8:$E$10,MATCH($C378,'Fixed inputs'!$B$8:$B$10,0),MATCH(IF($C$7="Northern Ireland","GBP","EUR"),'Fixed inputs'!$C$7:$E$7,0)))</f>
        <v/>
      </c>
      <c r="AE378" s="386"/>
      <c r="AF378" s="386"/>
      <c r="AG378" s="386"/>
      <c r="AH378" s="386"/>
      <c r="AI378" s="386"/>
      <c r="AJ378" s="387">
        <f t="shared" si="91"/>
        <v>0</v>
      </c>
      <c r="AK378" s="386"/>
      <c r="AL378" s="387">
        <f t="shared" si="92"/>
        <v>0</v>
      </c>
      <c r="AM378" s="386"/>
      <c r="AN378" s="387">
        <f t="shared" si="93"/>
        <v>0</v>
      </c>
      <c r="AO378" s="386"/>
      <c r="AP378" s="387">
        <f t="shared" si="94"/>
        <v>0</v>
      </c>
      <c r="AQ378" s="386"/>
      <c r="AR378" s="387">
        <f t="shared" si="95"/>
        <v>0</v>
      </c>
      <c r="AS378" s="386"/>
      <c r="AT378" s="387">
        <f t="shared" si="96"/>
        <v>0</v>
      </c>
    </row>
    <row r="379" spans="2:46" ht="15.75">
      <c r="B379" s="435"/>
      <c r="C379" s="435"/>
      <c r="D379" s="436"/>
      <c r="E379" s="437"/>
      <c r="F379" s="437"/>
      <c r="G379" s="437"/>
      <c r="H379" s="437"/>
      <c r="I379" s="437"/>
      <c r="J379" s="437"/>
      <c r="K379" s="465">
        <f t="shared" si="81"/>
        <v>0</v>
      </c>
      <c r="L379" s="433"/>
      <c r="M379" s="433"/>
      <c r="N379" s="434"/>
      <c r="O379" s="383" t="str">
        <f t="shared" si="82"/>
        <v/>
      </c>
      <c r="P379" s="434"/>
      <c r="Q379" s="434"/>
      <c r="R379" s="434"/>
      <c r="S379" s="433"/>
      <c r="T379" s="434"/>
      <c r="U379" s="384" t="str">
        <f t="shared" si="84"/>
        <v/>
      </c>
      <c r="V379" s="384" t="str">
        <f t="shared" si="85"/>
        <v/>
      </c>
      <c r="W379" s="384" t="str">
        <f t="shared" si="86"/>
        <v/>
      </c>
      <c r="X379" s="384" t="str">
        <f t="shared" si="87"/>
        <v/>
      </c>
      <c r="Y379" s="384" t="str">
        <f t="shared" si="88"/>
        <v/>
      </c>
      <c r="Z379" s="384" t="str">
        <f t="shared" si="89"/>
        <v/>
      </c>
      <c r="AA379" s="384">
        <f t="shared" si="83"/>
        <v>0</v>
      </c>
      <c r="AB379" s="385" t="b">
        <f t="shared" si="90"/>
        <v>1</v>
      </c>
      <c r="AC379" s="384" t="str">
        <f>IF($N379="","",IF($C$7="Northern Ireland",INDEX('Fixed inputs'!$H$18:$H$58,MATCH($N379,'Fixed inputs'!$C$18:$C$58,0)),INDEX('Fixed inputs'!$I$18:$I$58,MATCH($N379,'Fixed inputs'!$C$18:$C$58,0))))</f>
        <v/>
      </c>
      <c r="AD379" s="384" t="str">
        <f>IF($C379="","",INDEX('Fixed inputs'!$C$8:$E$10,MATCH($C379,'Fixed inputs'!$B$8:$B$10,0),MATCH(IF($C$7="Northern Ireland","GBP","EUR"),'Fixed inputs'!$C$7:$E$7,0)))</f>
        <v/>
      </c>
      <c r="AE379" s="386"/>
      <c r="AF379" s="386"/>
      <c r="AG379" s="386"/>
      <c r="AH379" s="386"/>
      <c r="AI379" s="386"/>
      <c r="AJ379" s="387">
        <f t="shared" si="91"/>
        <v>0</v>
      </c>
      <c r="AK379" s="386"/>
      <c r="AL379" s="387">
        <f t="shared" si="92"/>
        <v>0</v>
      </c>
      <c r="AM379" s="386"/>
      <c r="AN379" s="387">
        <f t="shared" si="93"/>
        <v>0</v>
      </c>
      <c r="AO379" s="386"/>
      <c r="AP379" s="387">
        <f t="shared" si="94"/>
        <v>0</v>
      </c>
      <c r="AQ379" s="386"/>
      <c r="AR379" s="387">
        <f t="shared" si="95"/>
        <v>0</v>
      </c>
      <c r="AS379" s="386"/>
      <c r="AT379" s="387">
        <f t="shared" si="96"/>
        <v>0</v>
      </c>
    </row>
    <row r="380" spans="2:46" ht="15.75">
      <c r="B380" s="435"/>
      <c r="C380" s="435"/>
      <c r="D380" s="436"/>
      <c r="E380" s="437"/>
      <c r="F380" s="437"/>
      <c r="G380" s="437"/>
      <c r="H380" s="437"/>
      <c r="I380" s="437"/>
      <c r="J380" s="437"/>
      <c r="K380" s="465">
        <f t="shared" si="81"/>
        <v>0</v>
      </c>
      <c r="L380" s="433"/>
      <c r="M380" s="433"/>
      <c r="N380" s="434"/>
      <c r="O380" s="383" t="str">
        <f t="shared" si="82"/>
        <v/>
      </c>
      <c r="P380" s="434"/>
      <c r="Q380" s="434"/>
      <c r="R380" s="434"/>
      <c r="S380" s="433"/>
      <c r="T380" s="434"/>
      <c r="U380" s="384" t="str">
        <f t="shared" si="84"/>
        <v/>
      </c>
      <c r="V380" s="384" t="str">
        <f t="shared" si="85"/>
        <v/>
      </c>
      <c r="W380" s="384" t="str">
        <f t="shared" si="86"/>
        <v/>
      </c>
      <c r="X380" s="384" t="str">
        <f t="shared" si="87"/>
        <v/>
      </c>
      <c r="Y380" s="384" t="str">
        <f t="shared" si="88"/>
        <v/>
      </c>
      <c r="Z380" s="384" t="str">
        <f t="shared" si="89"/>
        <v/>
      </c>
      <c r="AA380" s="384">
        <f t="shared" si="83"/>
        <v>0</v>
      </c>
      <c r="AB380" s="385" t="b">
        <f t="shared" si="90"/>
        <v>1</v>
      </c>
      <c r="AC380" s="384" t="str">
        <f>IF($N380="","",IF($C$7="Northern Ireland",INDEX('Fixed inputs'!$H$18:$H$58,MATCH($N380,'Fixed inputs'!$C$18:$C$58,0)),INDEX('Fixed inputs'!$I$18:$I$58,MATCH($N380,'Fixed inputs'!$C$18:$C$58,0))))</f>
        <v/>
      </c>
      <c r="AD380" s="384" t="str">
        <f>IF($C380="","",INDEX('Fixed inputs'!$C$8:$E$10,MATCH($C380,'Fixed inputs'!$B$8:$B$10,0),MATCH(IF($C$7="Northern Ireland","GBP","EUR"),'Fixed inputs'!$C$7:$E$7,0)))</f>
        <v/>
      </c>
      <c r="AE380" s="386"/>
      <c r="AF380" s="386"/>
      <c r="AG380" s="386"/>
      <c r="AH380" s="386"/>
      <c r="AI380" s="386"/>
      <c r="AJ380" s="387">
        <f t="shared" si="91"/>
        <v>0</v>
      </c>
      <c r="AK380" s="386"/>
      <c r="AL380" s="387">
        <f t="shared" si="92"/>
        <v>0</v>
      </c>
      <c r="AM380" s="386"/>
      <c r="AN380" s="387">
        <f t="shared" si="93"/>
        <v>0</v>
      </c>
      <c r="AO380" s="386"/>
      <c r="AP380" s="387">
        <f t="shared" si="94"/>
        <v>0</v>
      </c>
      <c r="AQ380" s="386"/>
      <c r="AR380" s="387">
        <f t="shared" si="95"/>
        <v>0</v>
      </c>
      <c r="AS380" s="386"/>
      <c r="AT380" s="387">
        <f t="shared" si="96"/>
        <v>0</v>
      </c>
    </row>
    <row r="381" spans="2:46" ht="15.75">
      <c r="B381" s="435"/>
      <c r="C381" s="435"/>
      <c r="D381" s="436"/>
      <c r="E381" s="437"/>
      <c r="F381" s="437"/>
      <c r="G381" s="437"/>
      <c r="H381" s="437"/>
      <c r="I381" s="437"/>
      <c r="J381" s="437"/>
      <c r="K381" s="465">
        <f t="shared" si="81"/>
        <v>0</v>
      </c>
      <c r="L381" s="433"/>
      <c r="M381" s="433"/>
      <c r="N381" s="434"/>
      <c r="O381" s="383" t="str">
        <f t="shared" si="82"/>
        <v/>
      </c>
      <c r="P381" s="434"/>
      <c r="Q381" s="434"/>
      <c r="R381" s="434"/>
      <c r="S381" s="433"/>
      <c r="T381" s="434"/>
      <c r="U381" s="384" t="str">
        <f t="shared" si="84"/>
        <v/>
      </c>
      <c r="V381" s="384" t="str">
        <f t="shared" si="85"/>
        <v/>
      </c>
      <c r="W381" s="384" t="str">
        <f t="shared" si="86"/>
        <v/>
      </c>
      <c r="X381" s="384" t="str">
        <f t="shared" si="87"/>
        <v/>
      </c>
      <c r="Y381" s="384" t="str">
        <f t="shared" si="88"/>
        <v/>
      </c>
      <c r="Z381" s="384" t="str">
        <f t="shared" si="89"/>
        <v/>
      </c>
      <c r="AA381" s="384">
        <f t="shared" si="83"/>
        <v>0</v>
      </c>
      <c r="AB381" s="385" t="b">
        <f t="shared" si="90"/>
        <v>1</v>
      </c>
      <c r="AC381" s="384" t="str">
        <f>IF($N381="","",IF($C$7="Northern Ireland",INDEX('Fixed inputs'!$H$18:$H$58,MATCH($N381,'Fixed inputs'!$C$18:$C$58,0)),INDEX('Fixed inputs'!$I$18:$I$58,MATCH($N381,'Fixed inputs'!$C$18:$C$58,0))))</f>
        <v/>
      </c>
      <c r="AD381" s="384" t="str">
        <f>IF($C381="","",INDEX('Fixed inputs'!$C$8:$E$10,MATCH($C381,'Fixed inputs'!$B$8:$B$10,0),MATCH(IF($C$7="Northern Ireland","GBP","EUR"),'Fixed inputs'!$C$7:$E$7,0)))</f>
        <v/>
      </c>
      <c r="AE381" s="386"/>
      <c r="AF381" s="386"/>
      <c r="AG381" s="386"/>
      <c r="AH381" s="386"/>
      <c r="AI381" s="386"/>
      <c r="AJ381" s="387">
        <f t="shared" si="91"/>
        <v>0</v>
      </c>
      <c r="AK381" s="386"/>
      <c r="AL381" s="387">
        <f t="shared" si="92"/>
        <v>0</v>
      </c>
      <c r="AM381" s="386"/>
      <c r="AN381" s="387">
        <f t="shared" si="93"/>
        <v>0</v>
      </c>
      <c r="AO381" s="386"/>
      <c r="AP381" s="387">
        <f t="shared" si="94"/>
        <v>0</v>
      </c>
      <c r="AQ381" s="386"/>
      <c r="AR381" s="387">
        <f t="shared" si="95"/>
        <v>0</v>
      </c>
      <c r="AS381" s="386"/>
      <c r="AT381" s="387">
        <f t="shared" si="96"/>
        <v>0</v>
      </c>
    </row>
    <row r="382" spans="2:46" ht="15.75">
      <c r="B382" s="435"/>
      <c r="C382" s="435"/>
      <c r="D382" s="436"/>
      <c r="E382" s="437"/>
      <c r="F382" s="437"/>
      <c r="G382" s="437"/>
      <c r="H382" s="437"/>
      <c r="I382" s="437"/>
      <c r="J382" s="437"/>
      <c r="K382" s="465">
        <f t="shared" si="81"/>
        <v>0</v>
      </c>
      <c r="L382" s="433"/>
      <c r="M382" s="433"/>
      <c r="N382" s="434"/>
      <c r="O382" s="383" t="str">
        <f t="shared" si="82"/>
        <v/>
      </c>
      <c r="P382" s="434"/>
      <c r="Q382" s="434"/>
      <c r="R382" s="434"/>
      <c r="S382" s="433"/>
      <c r="T382" s="434"/>
      <c r="U382" s="384" t="str">
        <f t="shared" si="84"/>
        <v/>
      </c>
      <c r="V382" s="384" t="str">
        <f t="shared" si="85"/>
        <v/>
      </c>
      <c r="W382" s="384" t="str">
        <f t="shared" si="86"/>
        <v/>
      </c>
      <c r="X382" s="384" t="str">
        <f t="shared" si="87"/>
        <v/>
      </c>
      <c r="Y382" s="384" t="str">
        <f t="shared" si="88"/>
        <v/>
      </c>
      <c r="Z382" s="384" t="str">
        <f t="shared" si="89"/>
        <v/>
      </c>
      <c r="AA382" s="384">
        <f t="shared" si="83"/>
        <v>0</v>
      </c>
      <c r="AB382" s="385" t="b">
        <f t="shared" si="90"/>
        <v>1</v>
      </c>
      <c r="AC382" s="384" t="str">
        <f>IF($N382="","",IF($C$7="Northern Ireland",INDEX('Fixed inputs'!$H$18:$H$58,MATCH($N382,'Fixed inputs'!$C$18:$C$58,0)),INDEX('Fixed inputs'!$I$18:$I$58,MATCH($N382,'Fixed inputs'!$C$18:$C$58,0))))</f>
        <v/>
      </c>
      <c r="AD382" s="384" t="str">
        <f>IF($C382="","",INDEX('Fixed inputs'!$C$8:$E$10,MATCH($C382,'Fixed inputs'!$B$8:$B$10,0),MATCH(IF($C$7="Northern Ireland","GBP","EUR"),'Fixed inputs'!$C$7:$E$7,0)))</f>
        <v/>
      </c>
      <c r="AE382" s="386"/>
      <c r="AF382" s="386"/>
      <c r="AG382" s="386"/>
      <c r="AH382" s="386"/>
      <c r="AI382" s="386"/>
      <c r="AJ382" s="387">
        <f t="shared" si="91"/>
        <v>0</v>
      </c>
      <c r="AK382" s="386"/>
      <c r="AL382" s="387">
        <f t="shared" si="92"/>
        <v>0</v>
      </c>
      <c r="AM382" s="386"/>
      <c r="AN382" s="387">
        <f t="shared" si="93"/>
        <v>0</v>
      </c>
      <c r="AO382" s="386"/>
      <c r="AP382" s="387">
        <f t="shared" si="94"/>
        <v>0</v>
      </c>
      <c r="AQ382" s="386"/>
      <c r="AR382" s="387">
        <f t="shared" si="95"/>
        <v>0</v>
      </c>
      <c r="AS382" s="386"/>
      <c r="AT382" s="387">
        <f t="shared" si="96"/>
        <v>0</v>
      </c>
    </row>
    <row r="383" spans="2:46" ht="15.75">
      <c r="B383" s="435"/>
      <c r="C383" s="435"/>
      <c r="D383" s="436"/>
      <c r="E383" s="437"/>
      <c r="F383" s="437"/>
      <c r="G383" s="437"/>
      <c r="H383" s="437"/>
      <c r="I383" s="437"/>
      <c r="J383" s="437"/>
      <c r="K383" s="465">
        <f t="shared" si="81"/>
        <v>0</v>
      </c>
      <c r="L383" s="433"/>
      <c r="M383" s="433"/>
      <c r="N383" s="434"/>
      <c r="O383" s="383" t="str">
        <f t="shared" si="82"/>
        <v/>
      </c>
      <c r="P383" s="434"/>
      <c r="Q383" s="434"/>
      <c r="R383" s="434"/>
      <c r="S383" s="433"/>
      <c r="T383" s="434"/>
      <c r="U383" s="384" t="str">
        <f t="shared" si="84"/>
        <v/>
      </c>
      <c r="V383" s="384" t="str">
        <f t="shared" si="85"/>
        <v/>
      </c>
      <c r="W383" s="384" t="str">
        <f t="shared" si="86"/>
        <v/>
      </c>
      <c r="X383" s="384" t="str">
        <f t="shared" si="87"/>
        <v/>
      </c>
      <c r="Y383" s="384" t="str">
        <f t="shared" si="88"/>
        <v/>
      </c>
      <c r="Z383" s="384" t="str">
        <f t="shared" si="89"/>
        <v/>
      </c>
      <c r="AA383" s="384">
        <f t="shared" si="83"/>
        <v>0</v>
      </c>
      <c r="AB383" s="385" t="b">
        <f t="shared" si="90"/>
        <v>1</v>
      </c>
      <c r="AC383" s="384" t="str">
        <f>IF($N383="","",IF($C$7="Northern Ireland",INDEX('Fixed inputs'!$H$18:$H$58,MATCH($N383,'Fixed inputs'!$C$18:$C$58,0)),INDEX('Fixed inputs'!$I$18:$I$58,MATCH($N383,'Fixed inputs'!$C$18:$C$58,0))))</f>
        <v/>
      </c>
      <c r="AD383" s="384" t="str">
        <f>IF($C383="","",INDEX('Fixed inputs'!$C$8:$E$10,MATCH($C383,'Fixed inputs'!$B$8:$B$10,0),MATCH(IF($C$7="Northern Ireland","GBP","EUR"),'Fixed inputs'!$C$7:$E$7,0)))</f>
        <v/>
      </c>
      <c r="AE383" s="386"/>
      <c r="AF383" s="386"/>
      <c r="AG383" s="386"/>
      <c r="AH383" s="386"/>
      <c r="AI383" s="386"/>
      <c r="AJ383" s="387">
        <f t="shared" si="91"/>
        <v>0</v>
      </c>
      <c r="AK383" s="386"/>
      <c r="AL383" s="387">
        <f t="shared" si="92"/>
        <v>0</v>
      </c>
      <c r="AM383" s="386"/>
      <c r="AN383" s="387">
        <f t="shared" si="93"/>
        <v>0</v>
      </c>
      <c r="AO383" s="386"/>
      <c r="AP383" s="387">
        <f t="shared" si="94"/>
        <v>0</v>
      </c>
      <c r="AQ383" s="386"/>
      <c r="AR383" s="387">
        <f t="shared" si="95"/>
        <v>0</v>
      </c>
      <c r="AS383" s="386"/>
      <c r="AT383" s="387">
        <f t="shared" si="96"/>
        <v>0</v>
      </c>
    </row>
    <row r="384" spans="2:46" ht="15.75">
      <c r="B384" s="435"/>
      <c r="C384" s="435"/>
      <c r="D384" s="436"/>
      <c r="E384" s="437"/>
      <c r="F384" s="437"/>
      <c r="G384" s="437"/>
      <c r="H384" s="437"/>
      <c r="I384" s="437"/>
      <c r="J384" s="437"/>
      <c r="K384" s="465">
        <f t="shared" si="81"/>
        <v>0</v>
      </c>
      <c r="L384" s="433"/>
      <c r="M384" s="433"/>
      <c r="N384" s="434"/>
      <c r="O384" s="383" t="str">
        <f t="shared" si="82"/>
        <v/>
      </c>
      <c r="P384" s="434"/>
      <c r="Q384" s="434"/>
      <c r="R384" s="434"/>
      <c r="S384" s="433"/>
      <c r="T384" s="434"/>
      <c r="U384" s="384" t="str">
        <f t="shared" si="84"/>
        <v/>
      </c>
      <c r="V384" s="384" t="str">
        <f t="shared" si="85"/>
        <v/>
      </c>
      <c r="W384" s="384" t="str">
        <f t="shared" si="86"/>
        <v/>
      </c>
      <c r="X384" s="384" t="str">
        <f t="shared" si="87"/>
        <v/>
      </c>
      <c r="Y384" s="384" t="str">
        <f t="shared" si="88"/>
        <v/>
      </c>
      <c r="Z384" s="384" t="str">
        <f t="shared" si="89"/>
        <v/>
      </c>
      <c r="AA384" s="384">
        <f t="shared" si="83"/>
        <v>0</v>
      </c>
      <c r="AB384" s="385" t="b">
        <f t="shared" si="90"/>
        <v>1</v>
      </c>
      <c r="AC384" s="384" t="str">
        <f>IF($N384="","",IF($C$7="Northern Ireland",INDEX('Fixed inputs'!$H$18:$H$58,MATCH($N384,'Fixed inputs'!$C$18:$C$58,0)),INDEX('Fixed inputs'!$I$18:$I$58,MATCH($N384,'Fixed inputs'!$C$18:$C$58,0))))</f>
        <v/>
      </c>
      <c r="AD384" s="384" t="str">
        <f>IF($C384="","",INDEX('Fixed inputs'!$C$8:$E$10,MATCH($C384,'Fixed inputs'!$B$8:$B$10,0),MATCH(IF($C$7="Northern Ireland","GBP","EUR"),'Fixed inputs'!$C$7:$E$7,0)))</f>
        <v/>
      </c>
      <c r="AE384" s="386"/>
      <c r="AF384" s="386"/>
      <c r="AG384" s="386"/>
      <c r="AH384" s="386"/>
      <c r="AI384" s="386"/>
      <c r="AJ384" s="387">
        <f t="shared" si="91"/>
        <v>0</v>
      </c>
      <c r="AK384" s="386"/>
      <c r="AL384" s="387">
        <f t="shared" si="92"/>
        <v>0</v>
      </c>
      <c r="AM384" s="386"/>
      <c r="AN384" s="387">
        <f t="shared" si="93"/>
        <v>0</v>
      </c>
      <c r="AO384" s="386"/>
      <c r="AP384" s="387">
        <f t="shared" si="94"/>
        <v>0</v>
      </c>
      <c r="AQ384" s="386"/>
      <c r="AR384" s="387">
        <f t="shared" si="95"/>
        <v>0</v>
      </c>
      <c r="AS384" s="386"/>
      <c r="AT384" s="387">
        <f t="shared" si="96"/>
        <v>0</v>
      </c>
    </row>
    <row r="385" spans="2:46" ht="15.75">
      <c r="B385" s="435"/>
      <c r="C385" s="435"/>
      <c r="D385" s="436"/>
      <c r="E385" s="437"/>
      <c r="F385" s="437"/>
      <c r="G385" s="437"/>
      <c r="H385" s="437"/>
      <c r="I385" s="437"/>
      <c r="J385" s="437"/>
      <c r="K385" s="465">
        <f t="shared" si="81"/>
        <v>0</v>
      </c>
      <c r="L385" s="433"/>
      <c r="M385" s="433"/>
      <c r="N385" s="434"/>
      <c r="O385" s="383" t="str">
        <f t="shared" si="82"/>
        <v/>
      </c>
      <c r="P385" s="434"/>
      <c r="Q385" s="434"/>
      <c r="R385" s="434"/>
      <c r="S385" s="433"/>
      <c r="T385" s="434"/>
      <c r="U385" s="384" t="str">
        <f t="shared" si="84"/>
        <v/>
      </c>
      <c r="V385" s="384" t="str">
        <f t="shared" si="85"/>
        <v/>
      </c>
      <c r="W385" s="384" t="str">
        <f t="shared" si="86"/>
        <v/>
      </c>
      <c r="X385" s="384" t="str">
        <f t="shared" si="87"/>
        <v/>
      </c>
      <c r="Y385" s="384" t="str">
        <f t="shared" si="88"/>
        <v/>
      </c>
      <c r="Z385" s="384" t="str">
        <f t="shared" si="89"/>
        <v/>
      </c>
      <c r="AA385" s="384">
        <f t="shared" si="83"/>
        <v>0</v>
      </c>
      <c r="AB385" s="385" t="b">
        <f t="shared" si="90"/>
        <v>1</v>
      </c>
      <c r="AC385" s="384" t="str">
        <f>IF($N385="","",IF($C$7="Northern Ireland",INDEX('Fixed inputs'!$H$18:$H$58,MATCH($N385,'Fixed inputs'!$C$18:$C$58,0)),INDEX('Fixed inputs'!$I$18:$I$58,MATCH($N385,'Fixed inputs'!$C$18:$C$58,0))))</f>
        <v/>
      </c>
      <c r="AD385" s="384" t="str">
        <f>IF($C385="","",INDEX('Fixed inputs'!$C$8:$E$10,MATCH($C385,'Fixed inputs'!$B$8:$B$10,0),MATCH(IF($C$7="Northern Ireland","GBP","EUR"),'Fixed inputs'!$C$7:$E$7,0)))</f>
        <v/>
      </c>
      <c r="AE385" s="386"/>
      <c r="AF385" s="386"/>
      <c r="AG385" s="386"/>
      <c r="AH385" s="386"/>
      <c r="AI385" s="386"/>
      <c r="AJ385" s="387">
        <f t="shared" si="91"/>
        <v>0</v>
      </c>
      <c r="AK385" s="386"/>
      <c r="AL385" s="387">
        <f t="shared" si="92"/>
        <v>0</v>
      </c>
      <c r="AM385" s="386"/>
      <c r="AN385" s="387">
        <f t="shared" si="93"/>
        <v>0</v>
      </c>
      <c r="AO385" s="386"/>
      <c r="AP385" s="387">
        <f t="shared" si="94"/>
        <v>0</v>
      </c>
      <c r="AQ385" s="386"/>
      <c r="AR385" s="387">
        <f t="shared" si="95"/>
        <v>0</v>
      </c>
      <c r="AS385" s="386"/>
      <c r="AT385" s="387">
        <f t="shared" si="96"/>
        <v>0</v>
      </c>
    </row>
    <row r="386" spans="2:46" ht="15.75">
      <c r="B386" s="435"/>
      <c r="C386" s="435"/>
      <c r="D386" s="436"/>
      <c r="E386" s="437"/>
      <c r="F386" s="437"/>
      <c r="G386" s="437"/>
      <c r="H386" s="437"/>
      <c r="I386" s="437"/>
      <c r="J386" s="437"/>
      <c r="K386" s="465">
        <f t="shared" si="81"/>
        <v>0</v>
      </c>
      <c r="L386" s="433"/>
      <c r="M386" s="433"/>
      <c r="N386" s="434"/>
      <c r="O386" s="383" t="str">
        <f t="shared" si="82"/>
        <v/>
      </c>
      <c r="P386" s="434"/>
      <c r="Q386" s="434"/>
      <c r="R386" s="434"/>
      <c r="S386" s="433"/>
      <c r="T386" s="434"/>
      <c r="U386" s="384" t="str">
        <f t="shared" si="84"/>
        <v/>
      </c>
      <c r="V386" s="384" t="str">
        <f t="shared" si="85"/>
        <v/>
      </c>
      <c r="W386" s="384" t="str">
        <f t="shared" si="86"/>
        <v/>
      </c>
      <c r="X386" s="384" t="str">
        <f t="shared" si="87"/>
        <v/>
      </c>
      <c r="Y386" s="384" t="str">
        <f t="shared" si="88"/>
        <v/>
      </c>
      <c r="Z386" s="384" t="str">
        <f t="shared" si="89"/>
        <v/>
      </c>
      <c r="AA386" s="384">
        <f t="shared" si="83"/>
        <v>0</v>
      </c>
      <c r="AB386" s="385" t="b">
        <f t="shared" si="90"/>
        <v>1</v>
      </c>
      <c r="AC386" s="384" t="str">
        <f>IF($N386="","",IF($C$7="Northern Ireland",INDEX('Fixed inputs'!$H$18:$H$58,MATCH($N386,'Fixed inputs'!$C$18:$C$58,0)),INDEX('Fixed inputs'!$I$18:$I$58,MATCH($N386,'Fixed inputs'!$C$18:$C$58,0))))</f>
        <v/>
      </c>
      <c r="AD386" s="384" t="str">
        <f>IF($C386="","",INDEX('Fixed inputs'!$C$8:$E$10,MATCH($C386,'Fixed inputs'!$B$8:$B$10,0),MATCH(IF($C$7="Northern Ireland","GBP","EUR"),'Fixed inputs'!$C$7:$E$7,0)))</f>
        <v/>
      </c>
      <c r="AE386" s="386"/>
      <c r="AF386" s="386"/>
      <c r="AG386" s="386"/>
      <c r="AH386" s="386"/>
      <c r="AI386" s="386"/>
      <c r="AJ386" s="387">
        <f t="shared" si="91"/>
        <v>0</v>
      </c>
      <c r="AK386" s="386"/>
      <c r="AL386" s="387">
        <f t="shared" si="92"/>
        <v>0</v>
      </c>
      <c r="AM386" s="386"/>
      <c r="AN386" s="387">
        <f t="shared" si="93"/>
        <v>0</v>
      </c>
      <c r="AO386" s="386"/>
      <c r="AP386" s="387">
        <f t="shared" si="94"/>
        <v>0</v>
      </c>
      <c r="AQ386" s="386"/>
      <c r="AR386" s="387">
        <f t="shared" si="95"/>
        <v>0</v>
      </c>
      <c r="AS386" s="386"/>
      <c r="AT386" s="387">
        <f t="shared" si="96"/>
        <v>0</v>
      </c>
    </row>
    <row r="387" spans="2:46" ht="15.75">
      <c r="B387" s="435"/>
      <c r="C387" s="435"/>
      <c r="D387" s="436"/>
      <c r="E387" s="437"/>
      <c r="F387" s="437"/>
      <c r="G387" s="437"/>
      <c r="H387" s="437"/>
      <c r="I387" s="437"/>
      <c r="J387" s="437"/>
      <c r="K387" s="465">
        <f t="shared" si="81"/>
        <v>0</v>
      </c>
      <c r="L387" s="433"/>
      <c r="M387" s="433"/>
      <c r="N387" s="434"/>
      <c r="O387" s="383" t="str">
        <f t="shared" si="82"/>
        <v/>
      </c>
      <c r="P387" s="434"/>
      <c r="Q387" s="434"/>
      <c r="R387" s="434"/>
      <c r="S387" s="433"/>
      <c r="T387" s="434"/>
      <c r="U387" s="384" t="str">
        <f t="shared" si="84"/>
        <v/>
      </c>
      <c r="V387" s="384" t="str">
        <f t="shared" si="85"/>
        <v/>
      </c>
      <c r="W387" s="384" t="str">
        <f t="shared" si="86"/>
        <v/>
      </c>
      <c r="X387" s="384" t="str">
        <f t="shared" si="87"/>
        <v/>
      </c>
      <c r="Y387" s="384" t="str">
        <f t="shared" si="88"/>
        <v/>
      </c>
      <c r="Z387" s="384" t="str">
        <f t="shared" si="89"/>
        <v/>
      </c>
      <c r="AA387" s="384">
        <f t="shared" si="83"/>
        <v>0</v>
      </c>
      <c r="AB387" s="385" t="b">
        <f t="shared" si="90"/>
        <v>1</v>
      </c>
      <c r="AC387" s="384" t="str">
        <f>IF($N387="","",IF($C$7="Northern Ireland",INDEX('Fixed inputs'!$H$18:$H$58,MATCH($N387,'Fixed inputs'!$C$18:$C$58,0)),INDEX('Fixed inputs'!$I$18:$I$58,MATCH($N387,'Fixed inputs'!$C$18:$C$58,0))))</f>
        <v/>
      </c>
      <c r="AD387" s="384" t="str">
        <f>IF($C387="","",INDEX('Fixed inputs'!$C$8:$E$10,MATCH($C387,'Fixed inputs'!$B$8:$B$10,0),MATCH(IF($C$7="Northern Ireland","GBP","EUR"),'Fixed inputs'!$C$7:$E$7,0)))</f>
        <v/>
      </c>
      <c r="AE387" s="386"/>
      <c r="AF387" s="386"/>
      <c r="AG387" s="386"/>
      <c r="AH387" s="386"/>
      <c r="AI387" s="386"/>
      <c r="AJ387" s="387">
        <f t="shared" si="91"/>
        <v>0</v>
      </c>
      <c r="AK387" s="386"/>
      <c r="AL387" s="387">
        <f t="shared" si="92"/>
        <v>0</v>
      </c>
      <c r="AM387" s="386"/>
      <c r="AN387" s="387">
        <f t="shared" si="93"/>
        <v>0</v>
      </c>
      <c r="AO387" s="386"/>
      <c r="AP387" s="387">
        <f t="shared" si="94"/>
        <v>0</v>
      </c>
      <c r="AQ387" s="386"/>
      <c r="AR387" s="387">
        <f t="shared" si="95"/>
        <v>0</v>
      </c>
      <c r="AS387" s="386"/>
      <c r="AT387" s="387">
        <f t="shared" si="96"/>
        <v>0</v>
      </c>
    </row>
    <row r="388" spans="2:46" ht="15.75">
      <c r="B388" s="435"/>
      <c r="C388" s="435"/>
      <c r="D388" s="436"/>
      <c r="E388" s="437"/>
      <c r="F388" s="437"/>
      <c r="G388" s="437"/>
      <c r="H388" s="437"/>
      <c r="I388" s="437"/>
      <c r="J388" s="437"/>
      <c r="K388" s="465">
        <f t="shared" si="81"/>
        <v>0</v>
      </c>
      <c r="L388" s="433"/>
      <c r="M388" s="433"/>
      <c r="N388" s="434"/>
      <c r="O388" s="383" t="str">
        <f t="shared" si="82"/>
        <v/>
      </c>
      <c r="P388" s="434"/>
      <c r="Q388" s="434"/>
      <c r="R388" s="434"/>
      <c r="S388" s="433"/>
      <c r="T388" s="434"/>
      <c r="U388" s="384" t="str">
        <f t="shared" si="84"/>
        <v/>
      </c>
      <c r="V388" s="384" t="str">
        <f t="shared" si="85"/>
        <v/>
      </c>
      <c r="W388" s="384" t="str">
        <f t="shared" si="86"/>
        <v/>
      </c>
      <c r="X388" s="384" t="str">
        <f t="shared" si="87"/>
        <v/>
      </c>
      <c r="Y388" s="384" t="str">
        <f t="shared" si="88"/>
        <v/>
      </c>
      <c r="Z388" s="384" t="str">
        <f t="shared" si="89"/>
        <v/>
      </c>
      <c r="AA388" s="384">
        <f t="shared" si="83"/>
        <v>0</v>
      </c>
      <c r="AB388" s="385" t="b">
        <f t="shared" si="90"/>
        <v>1</v>
      </c>
      <c r="AC388" s="384" t="str">
        <f>IF($N388="","",IF($C$7="Northern Ireland",INDEX('Fixed inputs'!$H$18:$H$58,MATCH($N388,'Fixed inputs'!$C$18:$C$58,0)),INDEX('Fixed inputs'!$I$18:$I$58,MATCH($N388,'Fixed inputs'!$C$18:$C$58,0))))</f>
        <v/>
      </c>
      <c r="AD388" s="384" t="str">
        <f>IF($C388="","",INDEX('Fixed inputs'!$C$8:$E$10,MATCH($C388,'Fixed inputs'!$B$8:$B$10,0),MATCH(IF($C$7="Northern Ireland","GBP","EUR"),'Fixed inputs'!$C$7:$E$7,0)))</f>
        <v/>
      </c>
      <c r="AE388" s="386"/>
      <c r="AF388" s="386"/>
      <c r="AG388" s="386"/>
      <c r="AH388" s="386"/>
      <c r="AI388" s="386"/>
      <c r="AJ388" s="387">
        <f t="shared" si="91"/>
        <v>0</v>
      </c>
      <c r="AK388" s="386"/>
      <c r="AL388" s="387">
        <f t="shared" si="92"/>
        <v>0</v>
      </c>
      <c r="AM388" s="386"/>
      <c r="AN388" s="387">
        <f t="shared" si="93"/>
        <v>0</v>
      </c>
      <c r="AO388" s="386"/>
      <c r="AP388" s="387">
        <f t="shared" si="94"/>
        <v>0</v>
      </c>
      <c r="AQ388" s="386"/>
      <c r="AR388" s="387">
        <f t="shared" si="95"/>
        <v>0</v>
      </c>
      <c r="AS388" s="386"/>
      <c r="AT388" s="387">
        <f t="shared" si="96"/>
        <v>0</v>
      </c>
    </row>
    <row r="389" spans="2:46" ht="15.75">
      <c r="B389" s="435"/>
      <c r="C389" s="435"/>
      <c r="D389" s="436"/>
      <c r="E389" s="437"/>
      <c r="F389" s="437"/>
      <c r="G389" s="437"/>
      <c r="H389" s="437"/>
      <c r="I389" s="437"/>
      <c r="J389" s="437"/>
      <c r="K389" s="465">
        <f t="shared" si="81"/>
        <v>0</v>
      </c>
      <c r="L389" s="433"/>
      <c r="M389" s="433"/>
      <c r="N389" s="434"/>
      <c r="O389" s="383" t="str">
        <f t="shared" si="82"/>
        <v/>
      </c>
      <c r="P389" s="434"/>
      <c r="Q389" s="434"/>
      <c r="R389" s="434"/>
      <c r="S389" s="433"/>
      <c r="T389" s="434"/>
      <c r="U389" s="384" t="str">
        <f t="shared" si="84"/>
        <v/>
      </c>
      <c r="V389" s="384" t="str">
        <f t="shared" si="85"/>
        <v/>
      </c>
      <c r="W389" s="384" t="str">
        <f t="shared" si="86"/>
        <v/>
      </c>
      <c r="X389" s="384" t="str">
        <f t="shared" si="87"/>
        <v/>
      </c>
      <c r="Y389" s="384" t="str">
        <f t="shared" si="88"/>
        <v/>
      </c>
      <c r="Z389" s="384" t="str">
        <f t="shared" si="89"/>
        <v/>
      </c>
      <c r="AA389" s="384">
        <f t="shared" si="83"/>
        <v>0</v>
      </c>
      <c r="AB389" s="385" t="b">
        <f t="shared" si="90"/>
        <v>1</v>
      </c>
      <c r="AC389" s="384" t="str">
        <f>IF($N389="","",IF($C$7="Northern Ireland",INDEX('Fixed inputs'!$H$18:$H$58,MATCH($N389,'Fixed inputs'!$C$18:$C$58,0)),INDEX('Fixed inputs'!$I$18:$I$58,MATCH($N389,'Fixed inputs'!$C$18:$C$58,0))))</f>
        <v/>
      </c>
      <c r="AD389" s="384" t="str">
        <f>IF($C389="","",INDEX('Fixed inputs'!$C$8:$E$10,MATCH($C389,'Fixed inputs'!$B$8:$B$10,0),MATCH(IF($C$7="Northern Ireland","GBP","EUR"),'Fixed inputs'!$C$7:$E$7,0)))</f>
        <v/>
      </c>
      <c r="AE389" s="386"/>
      <c r="AF389" s="386"/>
      <c r="AG389" s="386"/>
      <c r="AH389" s="386"/>
      <c r="AI389" s="386"/>
      <c r="AJ389" s="387">
        <f t="shared" si="91"/>
        <v>0</v>
      </c>
      <c r="AK389" s="386"/>
      <c r="AL389" s="387">
        <f t="shared" si="92"/>
        <v>0</v>
      </c>
      <c r="AM389" s="386"/>
      <c r="AN389" s="387">
        <f t="shared" si="93"/>
        <v>0</v>
      </c>
      <c r="AO389" s="386"/>
      <c r="AP389" s="387">
        <f t="shared" si="94"/>
        <v>0</v>
      </c>
      <c r="AQ389" s="386"/>
      <c r="AR389" s="387">
        <f t="shared" si="95"/>
        <v>0</v>
      </c>
      <c r="AS389" s="386"/>
      <c r="AT389" s="387">
        <f t="shared" si="96"/>
        <v>0</v>
      </c>
    </row>
    <row r="390" spans="2:46" ht="15.75">
      <c r="B390" s="435"/>
      <c r="C390" s="435"/>
      <c r="D390" s="436"/>
      <c r="E390" s="437"/>
      <c r="F390" s="437"/>
      <c r="G390" s="437"/>
      <c r="H390" s="437"/>
      <c r="I390" s="437"/>
      <c r="J390" s="437"/>
      <c r="K390" s="465">
        <f t="shared" si="81"/>
        <v>0</v>
      </c>
      <c r="L390" s="433"/>
      <c r="M390" s="433"/>
      <c r="N390" s="434"/>
      <c r="O390" s="383" t="str">
        <f t="shared" si="82"/>
        <v/>
      </c>
      <c r="P390" s="434"/>
      <c r="Q390" s="434"/>
      <c r="R390" s="434"/>
      <c r="S390" s="433"/>
      <c r="T390" s="434"/>
      <c r="U390" s="384" t="str">
        <f t="shared" si="84"/>
        <v/>
      </c>
      <c r="V390" s="384" t="str">
        <f t="shared" si="85"/>
        <v/>
      </c>
      <c r="W390" s="384" t="str">
        <f t="shared" si="86"/>
        <v/>
      </c>
      <c r="X390" s="384" t="str">
        <f t="shared" si="87"/>
        <v/>
      </c>
      <c r="Y390" s="384" t="str">
        <f t="shared" si="88"/>
        <v/>
      </c>
      <c r="Z390" s="384" t="str">
        <f t="shared" si="89"/>
        <v/>
      </c>
      <c r="AA390" s="384">
        <f t="shared" si="83"/>
        <v>0</v>
      </c>
      <c r="AB390" s="385" t="b">
        <f t="shared" si="90"/>
        <v>1</v>
      </c>
      <c r="AC390" s="384" t="str">
        <f>IF($N390="","",IF($C$7="Northern Ireland",INDEX('Fixed inputs'!$H$18:$H$58,MATCH($N390,'Fixed inputs'!$C$18:$C$58,0)),INDEX('Fixed inputs'!$I$18:$I$58,MATCH($N390,'Fixed inputs'!$C$18:$C$58,0))))</f>
        <v/>
      </c>
      <c r="AD390" s="384" t="str">
        <f>IF($C390="","",INDEX('Fixed inputs'!$C$8:$E$10,MATCH($C390,'Fixed inputs'!$B$8:$B$10,0),MATCH(IF($C$7="Northern Ireland","GBP","EUR"),'Fixed inputs'!$C$7:$E$7,0)))</f>
        <v/>
      </c>
      <c r="AE390" s="386"/>
      <c r="AF390" s="386"/>
      <c r="AG390" s="386"/>
      <c r="AH390" s="386"/>
      <c r="AI390" s="386"/>
      <c r="AJ390" s="387">
        <f t="shared" si="91"/>
        <v>0</v>
      </c>
      <c r="AK390" s="386"/>
      <c r="AL390" s="387">
        <f t="shared" si="92"/>
        <v>0</v>
      </c>
      <c r="AM390" s="386"/>
      <c r="AN390" s="387">
        <f t="shared" si="93"/>
        <v>0</v>
      </c>
      <c r="AO390" s="386"/>
      <c r="AP390" s="387">
        <f t="shared" si="94"/>
        <v>0</v>
      </c>
      <c r="AQ390" s="386"/>
      <c r="AR390" s="387">
        <f t="shared" si="95"/>
        <v>0</v>
      </c>
      <c r="AS390" s="386"/>
      <c r="AT390" s="387">
        <f t="shared" si="96"/>
        <v>0</v>
      </c>
    </row>
    <row r="391" spans="2:46" ht="15.75">
      <c r="B391" s="435"/>
      <c r="C391" s="435"/>
      <c r="D391" s="436"/>
      <c r="E391" s="437"/>
      <c r="F391" s="437"/>
      <c r="G391" s="437"/>
      <c r="H391" s="437"/>
      <c r="I391" s="437"/>
      <c r="J391" s="437"/>
      <c r="K391" s="465">
        <f t="shared" si="81"/>
        <v>0</v>
      </c>
      <c r="L391" s="433"/>
      <c r="M391" s="433"/>
      <c r="N391" s="434"/>
      <c r="O391" s="383" t="str">
        <f t="shared" si="82"/>
        <v/>
      </c>
      <c r="P391" s="434"/>
      <c r="Q391" s="434"/>
      <c r="R391" s="434"/>
      <c r="S391" s="433"/>
      <c r="T391" s="434"/>
      <c r="U391" s="384" t="str">
        <f t="shared" si="84"/>
        <v/>
      </c>
      <c r="V391" s="384" t="str">
        <f t="shared" si="85"/>
        <v/>
      </c>
      <c r="W391" s="384" t="str">
        <f t="shared" si="86"/>
        <v/>
      </c>
      <c r="X391" s="384" t="str">
        <f t="shared" si="87"/>
        <v/>
      </c>
      <c r="Y391" s="384" t="str">
        <f t="shared" si="88"/>
        <v/>
      </c>
      <c r="Z391" s="384" t="str">
        <f t="shared" si="89"/>
        <v/>
      </c>
      <c r="AA391" s="384">
        <f t="shared" si="83"/>
        <v>0</v>
      </c>
      <c r="AB391" s="385" t="b">
        <f t="shared" si="90"/>
        <v>1</v>
      </c>
      <c r="AC391" s="384" t="str">
        <f>IF($N391="","",IF($C$7="Northern Ireland",INDEX('Fixed inputs'!$H$18:$H$58,MATCH($N391,'Fixed inputs'!$C$18:$C$58,0)),INDEX('Fixed inputs'!$I$18:$I$58,MATCH($N391,'Fixed inputs'!$C$18:$C$58,0))))</f>
        <v/>
      </c>
      <c r="AD391" s="384" t="str">
        <f>IF($C391="","",INDEX('Fixed inputs'!$C$8:$E$10,MATCH($C391,'Fixed inputs'!$B$8:$B$10,0),MATCH(IF($C$7="Northern Ireland","GBP","EUR"),'Fixed inputs'!$C$7:$E$7,0)))</f>
        <v/>
      </c>
      <c r="AE391" s="386"/>
      <c r="AF391" s="386"/>
      <c r="AG391" s="386"/>
      <c r="AH391" s="386"/>
      <c r="AI391" s="386"/>
      <c r="AJ391" s="387">
        <f t="shared" si="91"/>
        <v>0</v>
      </c>
      <c r="AK391" s="386"/>
      <c r="AL391" s="387">
        <f t="shared" si="92"/>
        <v>0</v>
      </c>
      <c r="AM391" s="386"/>
      <c r="AN391" s="387">
        <f t="shared" si="93"/>
        <v>0</v>
      </c>
      <c r="AO391" s="386"/>
      <c r="AP391" s="387">
        <f t="shared" si="94"/>
        <v>0</v>
      </c>
      <c r="AQ391" s="386"/>
      <c r="AR391" s="387">
        <f t="shared" si="95"/>
        <v>0</v>
      </c>
      <c r="AS391" s="386"/>
      <c r="AT391" s="387">
        <f t="shared" si="96"/>
        <v>0</v>
      </c>
    </row>
    <row r="392" spans="2:46" ht="15.75">
      <c r="B392" s="435"/>
      <c r="C392" s="435"/>
      <c r="D392" s="436"/>
      <c r="E392" s="437"/>
      <c r="F392" s="437"/>
      <c r="G392" s="437"/>
      <c r="H392" s="437"/>
      <c r="I392" s="437"/>
      <c r="J392" s="437"/>
      <c r="K392" s="465">
        <f t="shared" si="81"/>
        <v>0</v>
      </c>
      <c r="L392" s="433"/>
      <c r="M392" s="433"/>
      <c r="N392" s="434"/>
      <c r="O392" s="383" t="str">
        <f t="shared" si="82"/>
        <v/>
      </c>
      <c r="P392" s="434"/>
      <c r="Q392" s="434"/>
      <c r="R392" s="434"/>
      <c r="S392" s="433"/>
      <c r="T392" s="434"/>
      <c r="U392" s="384" t="str">
        <f t="shared" si="84"/>
        <v/>
      </c>
      <c r="V392" s="384" t="str">
        <f t="shared" si="85"/>
        <v/>
      </c>
      <c r="W392" s="384" t="str">
        <f t="shared" si="86"/>
        <v/>
      </c>
      <c r="X392" s="384" t="str">
        <f t="shared" si="87"/>
        <v/>
      </c>
      <c r="Y392" s="384" t="str">
        <f t="shared" si="88"/>
        <v/>
      </c>
      <c r="Z392" s="384" t="str">
        <f t="shared" si="89"/>
        <v/>
      </c>
      <c r="AA392" s="384">
        <f t="shared" si="83"/>
        <v>0</v>
      </c>
      <c r="AB392" s="385" t="b">
        <f t="shared" si="90"/>
        <v>1</v>
      </c>
      <c r="AC392" s="384" t="str">
        <f>IF($N392="","",IF($C$7="Northern Ireland",INDEX('Fixed inputs'!$H$18:$H$58,MATCH($N392,'Fixed inputs'!$C$18:$C$58,0)),INDEX('Fixed inputs'!$I$18:$I$58,MATCH($N392,'Fixed inputs'!$C$18:$C$58,0))))</f>
        <v/>
      </c>
      <c r="AD392" s="384" t="str">
        <f>IF($C392="","",INDEX('Fixed inputs'!$C$8:$E$10,MATCH($C392,'Fixed inputs'!$B$8:$B$10,0),MATCH(IF($C$7="Northern Ireland","GBP","EUR"),'Fixed inputs'!$C$7:$E$7,0)))</f>
        <v/>
      </c>
      <c r="AE392" s="386"/>
      <c r="AF392" s="386"/>
      <c r="AG392" s="386"/>
      <c r="AH392" s="386"/>
      <c r="AI392" s="386"/>
      <c r="AJ392" s="387">
        <f t="shared" si="91"/>
        <v>0</v>
      </c>
      <c r="AK392" s="386"/>
      <c r="AL392" s="387">
        <f t="shared" si="92"/>
        <v>0</v>
      </c>
      <c r="AM392" s="386"/>
      <c r="AN392" s="387">
        <f t="shared" si="93"/>
        <v>0</v>
      </c>
      <c r="AO392" s="386"/>
      <c r="AP392" s="387">
        <f t="shared" si="94"/>
        <v>0</v>
      </c>
      <c r="AQ392" s="386"/>
      <c r="AR392" s="387">
        <f t="shared" si="95"/>
        <v>0</v>
      </c>
      <c r="AS392" s="386"/>
      <c r="AT392" s="387">
        <f t="shared" si="96"/>
        <v>0</v>
      </c>
    </row>
    <row r="393" spans="2:46" ht="15.75">
      <c r="B393" s="435"/>
      <c r="C393" s="435"/>
      <c r="D393" s="436"/>
      <c r="E393" s="437"/>
      <c r="F393" s="437"/>
      <c r="G393" s="437"/>
      <c r="H393" s="437"/>
      <c r="I393" s="437"/>
      <c r="J393" s="437"/>
      <c r="K393" s="465">
        <f t="shared" si="81"/>
        <v>0</v>
      </c>
      <c r="L393" s="433"/>
      <c r="M393" s="433"/>
      <c r="N393" s="434"/>
      <c r="O393" s="383" t="str">
        <f t="shared" si="82"/>
        <v/>
      </c>
      <c r="P393" s="434"/>
      <c r="Q393" s="434"/>
      <c r="R393" s="434"/>
      <c r="S393" s="433"/>
      <c r="T393" s="434"/>
      <c r="U393" s="384" t="str">
        <f t="shared" si="84"/>
        <v/>
      </c>
      <c r="V393" s="384" t="str">
        <f t="shared" si="85"/>
        <v/>
      </c>
      <c r="W393" s="384" t="str">
        <f t="shared" si="86"/>
        <v/>
      </c>
      <c r="X393" s="384" t="str">
        <f t="shared" si="87"/>
        <v/>
      </c>
      <c r="Y393" s="384" t="str">
        <f t="shared" si="88"/>
        <v/>
      </c>
      <c r="Z393" s="384" t="str">
        <f t="shared" si="89"/>
        <v/>
      </c>
      <c r="AA393" s="384">
        <f t="shared" si="83"/>
        <v>0</v>
      </c>
      <c r="AB393" s="385" t="b">
        <f t="shared" si="90"/>
        <v>1</v>
      </c>
      <c r="AC393" s="384" t="str">
        <f>IF($N393="","",IF($C$7="Northern Ireland",INDEX('Fixed inputs'!$H$18:$H$58,MATCH($N393,'Fixed inputs'!$C$18:$C$58,0)),INDEX('Fixed inputs'!$I$18:$I$58,MATCH($N393,'Fixed inputs'!$C$18:$C$58,0))))</f>
        <v/>
      </c>
      <c r="AD393" s="384" t="str">
        <f>IF($C393="","",INDEX('Fixed inputs'!$C$8:$E$10,MATCH($C393,'Fixed inputs'!$B$8:$B$10,0),MATCH(IF($C$7="Northern Ireland","GBP","EUR"),'Fixed inputs'!$C$7:$E$7,0)))</f>
        <v/>
      </c>
      <c r="AE393" s="386"/>
      <c r="AF393" s="386"/>
      <c r="AG393" s="386"/>
      <c r="AH393" s="386"/>
      <c r="AI393" s="386"/>
      <c r="AJ393" s="387">
        <f t="shared" si="91"/>
        <v>0</v>
      </c>
      <c r="AK393" s="386"/>
      <c r="AL393" s="387">
        <f t="shared" si="92"/>
        <v>0</v>
      </c>
      <c r="AM393" s="386"/>
      <c r="AN393" s="387">
        <f t="shared" si="93"/>
        <v>0</v>
      </c>
      <c r="AO393" s="386"/>
      <c r="AP393" s="387">
        <f t="shared" si="94"/>
        <v>0</v>
      </c>
      <c r="AQ393" s="386"/>
      <c r="AR393" s="387">
        <f t="shared" si="95"/>
        <v>0</v>
      </c>
      <c r="AS393" s="386"/>
      <c r="AT393" s="387">
        <f t="shared" si="96"/>
        <v>0</v>
      </c>
    </row>
    <row r="394" spans="2:46" ht="15.75">
      <c r="B394" s="435"/>
      <c r="C394" s="435"/>
      <c r="D394" s="436"/>
      <c r="E394" s="437"/>
      <c r="F394" s="437"/>
      <c r="G394" s="437"/>
      <c r="H394" s="437"/>
      <c r="I394" s="437"/>
      <c r="J394" s="437"/>
      <c r="K394" s="465">
        <f t="shared" si="81"/>
        <v>0</v>
      </c>
      <c r="L394" s="433"/>
      <c r="M394" s="433"/>
      <c r="N394" s="434"/>
      <c r="O394" s="383" t="str">
        <f t="shared" si="82"/>
        <v/>
      </c>
      <c r="P394" s="434"/>
      <c r="Q394" s="434"/>
      <c r="R394" s="434"/>
      <c r="S394" s="433"/>
      <c r="T394" s="434"/>
      <c r="U394" s="384" t="str">
        <f t="shared" si="84"/>
        <v/>
      </c>
      <c r="V394" s="384" t="str">
        <f t="shared" si="85"/>
        <v/>
      </c>
      <c r="W394" s="384" t="str">
        <f t="shared" si="86"/>
        <v/>
      </c>
      <c r="X394" s="384" t="str">
        <f t="shared" si="87"/>
        <v/>
      </c>
      <c r="Y394" s="384" t="str">
        <f t="shared" si="88"/>
        <v/>
      </c>
      <c r="Z394" s="384" t="str">
        <f t="shared" si="89"/>
        <v/>
      </c>
      <c r="AA394" s="384">
        <f t="shared" si="83"/>
        <v>0</v>
      </c>
      <c r="AB394" s="385" t="b">
        <f t="shared" si="90"/>
        <v>1</v>
      </c>
      <c r="AC394" s="384" t="str">
        <f>IF($N394="","",IF($C$7="Northern Ireland",INDEX('Fixed inputs'!$H$18:$H$58,MATCH($N394,'Fixed inputs'!$C$18:$C$58,0)),INDEX('Fixed inputs'!$I$18:$I$58,MATCH($N394,'Fixed inputs'!$C$18:$C$58,0))))</f>
        <v/>
      </c>
      <c r="AD394" s="384" t="str">
        <f>IF($C394="","",INDEX('Fixed inputs'!$C$8:$E$10,MATCH($C394,'Fixed inputs'!$B$8:$B$10,0),MATCH(IF($C$7="Northern Ireland","GBP","EUR"),'Fixed inputs'!$C$7:$E$7,0)))</f>
        <v/>
      </c>
      <c r="AE394" s="386"/>
      <c r="AF394" s="386"/>
      <c r="AG394" s="386"/>
      <c r="AH394" s="386"/>
      <c r="AI394" s="386"/>
      <c r="AJ394" s="387">
        <f t="shared" si="91"/>
        <v>0</v>
      </c>
      <c r="AK394" s="386"/>
      <c r="AL394" s="387">
        <f t="shared" si="92"/>
        <v>0</v>
      </c>
      <c r="AM394" s="386"/>
      <c r="AN394" s="387">
        <f t="shared" si="93"/>
        <v>0</v>
      </c>
      <c r="AO394" s="386"/>
      <c r="AP394" s="387">
        <f t="shared" si="94"/>
        <v>0</v>
      </c>
      <c r="AQ394" s="386"/>
      <c r="AR394" s="387">
        <f t="shared" si="95"/>
        <v>0</v>
      </c>
      <c r="AS394" s="386"/>
      <c r="AT394" s="387">
        <f t="shared" si="96"/>
        <v>0</v>
      </c>
    </row>
    <row r="395" spans="2:46" ht="15.75">
      <c r="B395" s="435"/>
      <c r="C395" s="435"/>
      <c r="D395" s="436"/>
      <c r="E395" s="437"/>
      <c r="F395" s="437"/>
      <c r="G395" s="437"/>
      <c r="H395" s="437"/>
      <c r="I395" s="437"/>
      <c r="J395" s="437"/>
      <c r="K395" s="465">
        <f t="shared" si="81"/>
        <v>0</v>
      </c>
      <c r="L395" s="433"/>
      <c r="M395" s="433"/>
      <c r="N395" s="434"/>
      <c r="O395" s="383" t="str">
        <f t="shared" si="82"/>
        <v/>
      </c>
      <c r="P395" s="434"/>
      <c r="Q395" s="434"/>
      <c r="R395" s="434"/>
      <c r="S395" s="433"/>
      <c r="T395" s="434"/>
      <c r="U395" s="384" t="str">
        <f t="shared" si="84"/>
        <v/>
      </c>
      <c r="V395" s="384" t="str">
        <f t="shared" si="85"/>
        <v/>
      </c>
      <c r="W395" s="384" t="str">
        <f t="shared" si="86"/>
        <v/>
      </c>
      <c r="X395" s="384" t="str">
        <f t="shared" si="87"/>
        <v/>
      </c>
      <c r="Y395" s="384" t="str">
        <f t="shared" si="88"/>
        <v/>
      </c>
      <c r="Z395" s="384" t="str">
        <f t="shared" si="89"/>
        <v/>
      </c>
      <c r="AA395" s="384">
        <f t="shared" si="83"/>
        <v>0</v>
      </c>
      <c r="AB395" s="385" t="b">
        <f t="shared" si="90"/>
        <v>1</v>
      </c>
      <c r="AC395" s="384" t="str">
        <f>IF($N395="","",IF($C$7="Northern Ireland",INDEX('Fixed inputs'!$H$18:$H$58,MATCH($N395,'Fixed inputs'!$C$18:$C$58,0)),INDEX('Fixed inputs'!$I$18:$I$58,MATCH($N395,'Fixed inputs'!$C$18:$C$58,0))))</f>
        <v/>
      </c>
      <c r="AD395" s="384" t="str">
        <f>IF($C395="","",INDEX('Fixed inputs'!$C$8:$E$10,MATCH($C395,'Fixed inputs'!$B$8:$B$10,0),MATCH(IF($C$7="Northern Ireland","GBP","EUR"),'Fixed inputs'!$C$7:$E$7,0)))</f>
        <v/>
      </c>
      <c r="AE395" s="386"/>
      <c r="AF395" s="386"/>
      <c r="AG395" s="386"/>
      <c r="AH395" s="386"/>
      <c r="AI395" s="386"/>
      <c r="AJ395" s="387">
        <f t="shared" si="91"/>
        <v>0</v>
      </c>
      <c r="AK395" s="386"/>
      <c r="AL395" s="387">
        <f t="shared" si="92"/>
        <v>0</v>
      </c>
      <c r="AM395" s="386"/>
      <c r="AN395" s="387">
        <f t="shared" si="93"/>
        <v>0</v>
      </c>
      <c r="AO395" s="386"/>
      <c r="AP395" s="387">
        <f t="shared" si="94"/>
        <v>0</v>
      </c>
      <c r="AQ395" s="386"/>
      <c r="AR395" s="387">
        <f t="shared" si="95"/>
        <v>0</v>
      </c>
      <c r="AS395" s="386"/>
      <c r="AT395" s="387">
        <f t="shared" si="96"/>
        <v>0</v>
      </c>
    </row>
    <row r="396" spans="2:46" ht="15.75">
      <c r="B396" s="435"/>
      <c r="C396" s="435"/>
      <c r="D396" s="436"/>
      <c r="E396" s="437"/>
      <c r="F396" s="437"/>
      <c r="G396" s="437"/>
      <c r="H396" s="437"/>
      <c r="I396" s="437"/>
      <c r="J396" s="437"/>
      <c r="K396" s="465">
        <f t="shared" ref="K396:K459" si="97">SUM(E396:J396)</f>
        <v>0</v>
      </c>
      <c r="L396" s="433"/>
      <c r="M396" s="433"/>
      <c r="N396" s="434"/>
      <c r="O396" s="383" t="str">
        <f t="shared" ref="O396:O459" si="98">IF($N396="","",IF($N396&lt;2024,"Yes","No"))</f>
        <v/>
      </c>
      <c r="P396" s="434"/>
      <c r="Q396" s="434"/>
      <c r="R396" s="434"/>
      <c r="S396" s="433"/>
      <c r="T396" s="434"/>
      <c r="U396" s="384" t="str">
        <f t="shared" si="84"/>
        <v/>
      </c>
      <c r="V396" s="384" t="str">
        <f t="shared" si="85"/>
        <v/>
      </c>
      <c r="W396" s="384" t="str">
        <f t="shared" si="86"/>
        <v/>
      </c>
      <c r="X396" s="384" t="str">
        <f t="shared" si="87"/>
        <v/>
      </c>
      <c r="Y396" s="384" t="str">
        <f t="shared" si="88"/>
        <v/>
      </c>
      <c r="Z396" s="384" t="str">
        <f t="shared" si="89"/>
        <v/>
      </c>
      <c r="AA396" s="384">
        <f t="shared" ref="AA396:AA459" si="99">SUM(U396:Z396)</f>
        <v>0</v>
      </c>
      <c r="AB396" s="385" t="b">
        <f t="shared" si="90"/>
        <v>1</v>
      </c>
      <c r="AC396" s="384" t="str">
        <f>IF($N396="","",IF($C$7="Northern Ireland",INDEX('Fixed inputs'!$H$18:$H$58,MATCH($N396,'Fixed inputs'!$C$18:$C$58,0)),INDEX('Fixed inputs'!$I$18:$I$58,MATCH($N396,'Fixed inputs'!$C$18:$C$58,0))))</f>
        <v/>
      </c>
      <c r="AD396" s="384" t="str">
        <f>IF($C396="","",INDEX('Fixed inputs'!$C$8:$E$10,MATCH($C396,'Fixed inputs'!$B$8:$B$10,0),MATCH(IF($C$7="Northern Ireland","GBP","EUR"),'Fixed inputs'!$C$7:$E$7,0)))</f>
        <v/>
      </c>
      <c r="AE396" s="386"/>
      <c r="AF396" s="386"/>
      <c r="AG396" s="386"/>
      <c r="AH396" s="386"/>
      <c r="AI396" s="386"/>
      <c r="AJ396" s="387">
        <f t="shared" si="91"/>
        <v>0</v>
      </c>
      <c r="AK396" s="386"/>
      <c r="AL396" s="387">
        <f t="shared" si="92"/>
        <v>0</v>
      </c>
      <c r="AM396" s="386"/>
      <c r="AN396" s="387">
        <f t="shared" si="93"/>
        <v>0</v>
      </c>
      <c r="AO396" s="386"/>
      <c r="AP396" s="387">
        <f t="shared" si="94"/>
        <v>0</v>
      </c>
      <c r="AQ396" s="386"/>
      <c r="AR396" s="387">
        <f t="shared" si="95"/>
        <v>0</v>
      </c>
      <c r="AS396" s="386"/>
      <c r="AT396" s="387">
        <f t="shared" si="96"/>
        <v>0</v>
      </c>
    </row>
    <row r="397" spans="2:46" ht="15.75">
      <c r="B397" s="435"/>
      <c r="C397" s="435"/>
      <c r="D397" s="436"/>
      <c r="E397" s="437"/>
      <c r="F397" s="437"/>
      <c r="G397" s="437"/>
      <c r="H397" s="437"/>
      <c r="I397" s="437"/>
      <c r="J397" s="437"/>
      <c r="K397" s="465">
        <f t="shared" si="97"/>
        <v>0</v>
      </c>
      <c r="L397" s="433"/>
      <c r="M397" s="433"/>
      <c r="N397" s="434"/>
      <c r="O397" s="383" t="str">
        <f t="shared" si="98"/>
        <v/>
      </c>
      <c r="P397" s="434"/>
      <c r="Q397" s="434"/>
      <c r="R397" s="434"/>
      <c r="S397" s="433"/>
      <c r="T397" s="434"/>
      <c r="U397" s="384" t="str">
        <f t="shared" ref="U397:U460" si="100">IF($B397="","",IFERROR(E397*$AC397*$AD397,0))</f>
        <v/>
      </c>
      <c r="V397" s="384" t="str">
        <f t="shared" ref="V397:V460" si="101">IF($B397="","",IFERROR(F397*$AC397*$AD397,0))</f>
        <v/>
      </c>
      <c r="W397" s="384" t="str">
        <f t="shared" ref="W397:W460" si="102">IF($B397="","",IFERROR(G397*$AC397*$AD397,0))</f>
        <v/>
      </c>
      <c r="X397" s="384" t="str">
        <f t="shared" ref="X397:X460" si="103">IF($B397="","",IFERROR(H397*$AC397*$AD397,0))</f>
        <v/>
      </c>
      <c r="Y397" s="384" t="str">
        <f t="shared" ref="Y397:Y460" si="104">IF($B397="","",IFERROR(I397*$AC397*$AD397,0))</f>
        <v/>
      </c>
      <c r="Z397" s="384" t="str">
        <f t="shared" ref="Z397:Z460" si="105">IF($B397="","",IFERROR(J397*$AC397*$AD397,0))</f>
        <v/>
      </c>
      <c r="AA397" s="384">
        <f t="shared" si="99"/>
        <v>0</v>
      </c>
      <c r="AB397" s="385" t="b">
        <f t="shared" ref="AB397:AB460" si="106">IF(COUNTA($B397:$J397)=0,TRUE,AND($B397&lt;&gt;"",$C397&lt;&gt;"",$D397&lt;&gt;"",$N397&lt;&gt;"",$L397&lt;&gt;"",$M397&lt;&gt;"",$Q397&lt;&gt;"",$R397&lt;&gt;"",$S397&lt;&gt;"",IF($O397="Yes",$P397&lt;&gt;"",TRUE)))</f>
        <v>1</v>
      </c>
      <c r="AC397" s="384" t="str">
        <f>IF($N397="","",IF($C$7="Northern Ireland",INDEX('Fixed inputs'!$H$18:$H$58,MATCH($N397,'Fixed inputs'!$C$18:$C$58,0)),INDEX('Fixed inputs'!$I$18:$I$58,MATCH($N397,'Fixed inputs'!$C$18:$C$58,0))))</f>
        <v/>
      </c>
      <c r="AD397" s="384" t="str">
        <f>IF($C397="","",INDEX('Fixed inputs'!$C$8:$E$10,MATCH($C397,'Fixed inputs'!$B$8:$B$10,0),MATCH(IF($C$7="Northern Ireland","GBP","EUR"),'Fixed inputs'!$C$7:$E$7,0)))</f>
        <v/>
      </c>
      <c r="AE397" s="386"/>
      <c r="AF397" s="386"/>
      <c r="AG397" s="386"/>
      <c r="AH397" s="386"/>
      <c r="AI397" s="386"/>
      <c r="AJ397" s="387">
        <f t="shared" ref="AJ397:AJ460" si="107">IF(AI397&lt;&gt;"",AI397,IF(AND($AE397="Yes",$AF397="Yes",$AG397="Yes",$AH397="Yes"),U397,0))</f>
        <v>0</v>
      </c>
      <c r="AK397" s="386"/>
      <c r="AL397" s="387">
        <f t="shared" ref="AL397:AL460" si="108">IF(AK397&lt;&gt;"",AK397,IF(AND($AE397="Yes",$AF397="Yes",$AG397="Yes",$AH397="Yes"),V397,0))</f>
        <v>0</v>
      </c>
      <c r="AM397" s="386"/>
      <c r="AN397" s="387">
        <f t="shared" ref="AN397:AN460" si="109">IF(AM397&lt;&gt;"",AM397,IF(AND($AE397="Yes",$AF397="Yes",$AG397="Yes",$AH397="Yes"),W397,0))</f>
        <v>0</v>
      </c>
      <c r="AO397" s="386"/>
      <c r="AP397" s="387">
        <f t="shared" ref="AP397:AP460" si="110">IF(AO397&lt;&gt;"",AO397,IF(AND($AE397="Yes",$AF397="Yes",$AG397="Yes",$AH397="Yes"),X397,0))</f>
        <v>0</v>
      </c>
      <c r="AQ397" s="386"/>
      <c r="AR397" s="387">
        <f t="shared" ref="AR397:AR460" si="111">IF(AQ397&lt;&gt;"",AQ397,IF(AND($AE397="Yes",$AF397="Yes",$AG397="Yes",$AH397="Yes"),Y397,0))</f>
        <v>0</v>
      </c>
      <c r="AS397" s="386"/>
      <c r="AT397" s="387">
        <f t="shared" ref="AT397:AT460" si="112">IF(AS397&lt;&gt;"",AS397,IF(AND($AE397="Yes",$AF397="Yes",$AG397="Yes",$AH397="Yes"),Z397,0))</f>
        <v>0</v>
      </c>
    </row>
    <row r="398" spans="2:46" ht="15.75">
      <c r="B398" s="435"/>
      <c r="C398" s="435"/>
      <c r="D398" s="436"/>
      <c r="E398" s="437"/>
      <c r="F398" s="437"/>
      <c r="G398" s="437"/>
      <c r="H398" s="437"/>
      <c r="I398" s="437"/>
      <c r="J398" s="437"/>
      <c r="K398" s="465">
        <f t="shared" si="97"/>
        <v>0</v>
      </c>
      <c r="L398" s="433"/>
      <c r="M398" s="433"/>
      <c r="N398" s="434"/>
      <c r="O398" s="383" t="str">
        <f t="shared" si="98"/>
        <v/>
      </c>
      <c r="P398" s="434"/>
      <c r="Q398" s="434"/>
      <c r="R398" s="434"/>
      <c r="S398" s="433"/>
      <c r="T398" s="434"/>
      <c r="U398" s="384" t="str">
        <f t="shared" si="100"/>
        <v/>
      </c>
      <c r="V398" s="384" t="str">
        <f t="shared" si="101"/>
        <v/>
      </c>
      <c r="W398" s="384" t="str">
        <f t="shared" si="102"/>
        <v/>
      </c>
      <c r="X398" s="384" t="str">
        <f t="shared" si="103"/>
        <v/>
      </c>
      <c r="Y398" s="384" t="str">
        <f t="shared" si="104"/>
        <v/>
      </c>
      <c r="Z398" s="384" t="str">
        <f t="shared" si="105"/>
        <v/>
      </c>
      <c r="AA398" s="384">
        <f t="shared" si="99"/>
        <v>0</v>
      </c>
      <c r="AB398" s="385" t="b">
        <f t="shared" si="106"/>
        <v>1</v>
      </c>
      <c r="AC398" s="384" t="str">
        <f>IF($N398="","",IF($C$7="Northern Ireland",INDEX('Fixed inputs'!$H$18:$H$58,MATCH($N398,'Fixed inputs'!$C$18:$C$58,0)),INDEX('Fixed inputs'!$I$18:$I$58,MATCH($N398,'Fixed inputs'!$C$18:$C$58,0))))</f>
        <v/>
      </c>
      <c r="AD398" s="384" t="str">
        <f>IF($C398="","",INDEX('Fixed inputs'!$C$8:$E$10,MATCH($C398,'Fixed inputs'!$B$8:$B$10,0),MATCH(IF($C$7="Northern Ireland","GBP","EUR"),'Fixed inputs'!$C$7:$E$7,0)))</f>
        <v/>
      </c>
      <c r="AE398" s="386"/>
      <c r="AF398" s="386"/>
      <c r="AG398" s="386"/>
      <c r="AH398" s="386"/>
      <c r="AI398" s="386"/>
      <c r="AJ398" s="387">
        <f t="shared" si="107"/>
        <v>0</v>
      </c>
      <c r="AK398" s="386"/>
      <c r="AL398" s="387">
        <f t="shared" si="108"/>
        <v>0</v>
      </c>
      <c r="AM398" s="386"/>
      <c r="AN398" s="387">
        <f t="shared" si="109"/>
        <v>0</v>
      </c>
      <c r="AO398" s="386"/>
      <c r="AP398" s="387">
        <f t="shared" si="110"/>
        <v>0</v>
      </c>
      <c r="AQ398" s="386"/>
      <c r="AR398" s="387">
        <f t="shared" si="111"/>
        <v>0</v>
      </c>
      <c r="AS398" s="386"/>
      <c r="AT398" s="387">
        <f t="shared" si="112"/>
        <v>0</v>
      </c>
    </row>
    <row r="399" spans="2:46" ht="15.75">
      <c r="B399" s="435"/>
      <c r="C399" s="435"/>
      <c r="D399" s="436"/>
      <c r="E399" s="437"/>
      <c r="F399" s="437"/>
      <c r="G399" s="437"/>
      <c r="H399" s="437"/>
      <c r="I399" s="437"/>
      <c r="J399" s="437"/>
      <c r="K399" s="465">
        <f t="shared" si="97"/>
        <v>0</v>
      </c>
      <c r="L399" s="433"/>
      <c r="M399" s="433"/>
      <c r="N399" s="434"/>
      <c r="O399" s="383" t="str">
        <f t="shared" si="98"/>
        <v/>
      </c>
      <c r="P399" s="434"/>
      <c r="Q399" s="434"/>
      <c r="R399" s="434"/>
      <c r="S399" s="433"/>
      <c r="T399" s="434"/>
      <c r="U399" s="384" t="str">
        <f t="shared" si="100"/>
        <v/>
      </c>
      <c r="V399" s="384" t="str">
        <f t="shared" si="101"/>
        <v/>
      </c>
      <c r="W399" s="384" t="str">
        <f t="shared" si="102"/>
        <v/>
      </c>
      <c r="X399" s="384" t="str">
        <f t="shared" si="103"/>
        <v/>
      </c>
      <c r="Y399" s="384" t="str">
        <f t="shared" si="104"/>
        <v/>
      </c>
      <c r="Z399" s="384" t="str">
        <f t="shared" si="105"/>
        <v/>
      </c>
      <c r="AA399" s="384">
        <f t="shared" si="99"/>
        <v>0</v>
      </c>
      <c r="AB399" s="385" t="b">
        <f t="shared" si="106"/>
        <v>1</v>
      </c>
      <c r="AC399" s="384" t="str">
        <f>IF($N399="","",IF($C$7="Northern Ireland",INDEX('Fixed inputs'!$H$18:$H$58,MATCH($N399,'Fixed inputs'!$C$18:$C$58,0)),INDEX('Fixed inputs'!$I$18:$I$58,MATCH($N399,'Fixed inputs'!$C$18:$C$58,0))))</f>
        <v/>
      </c>
      <c r="AD399" s="384" t="str">
        <f>IF($C399="","",INDEX('Fixed inputs'!$C$8:$E$10,MATCH($C399,'Fixed inputs'!$B$8:$B$10,0),MATCH(IF($C$7="Northern Ireland","GBP","EUR"),'Fixed inputs'!$C$7:$E$7,0)))</f>
        <v/>
      </c>
      <c r="AE399" s="386"/>
      <c r="AF399" s="386"/>
      <c r="AG399" s="386"/>
      <c r="AH399" s="386"/>
      <c r="AI399" s="386"/>
      <c r="AJ399" s="387">
        <f t="shared" si="107"/>
        <v>0</v>
      </c>
      <c r="AK399" s="386"/>
      <c r="AL399" s="387">
        <f t="shared" si="108"/>
        <v>0</v>
      </c>
      <c r="AM399" s="386"/>
      <c r="AN399" s="387">
        <f t="shared" si="109"/>
        <v>0</v>
      </c>
      <c r="AO399" s="386"/>
      <c r="AP399" s="387">
        <f t="shared" si="110"/>
        <v>0</v>
      </c>
      <c r="AQ399" s="386"/>
      <c r="AR399" s="387">
        <f t="shared" si="111"/>
        <v>0</v>
      </c>
      <c r="AS399" s="386"/>
      <c r="AT399" s="387">
        <f t="shared" si="112"/>
        <v>0</v>
      </c>
    </row>
    <row r="400" spans="2:46" ht="15.75">
      <c r="B400" s="435"/>
      <c r="C400" s="435"/>
      <c r="D400" s="436"/>
      <c r="E400" s="437"/>
      <c r="F400" s="437"/>
      <c r="G400" s="437"/>
      <c r="H400" s="437"/>
      <c r="I400" s="437"/>
      <c r="J400" s="437"/>
      <c r="K400" s="465">
        <f t="shared" si="97"/>
        <v>0</v>
      </c>
      <c r="L400" s="433"/>
      <c r="M400" s="433"/>
      <c r="N400" s="434"/>
      <c r="O400" s="383" t="str">
        <f t="shared" si="98"/>
        <v/>
      </c>
      <c r="P400" s="434"/>
      <c r="Q400" s="434"/>
      <c r="R400" s="434"/>
      <c r="S400" s="433"/>
      <c r="T400" s="434"/>
      <c r="U400" s="384" t="str">
        <f t="shared" si="100"/>
        <v/>
      </c>
      <c r="V400" s="384" t="str">
        <f t="shared" si="101"/>
        <v/>
      </c>
      <c r="W400" s="384" t="str">
        <f t="shared" si="102"/>
        <v/>
      </c>
      <c r="X400" s="384" t="str">
        <f t="shared" si="103"/>
        <v/>
      </c>
      <c r="Y400" s="384" t="str">
        <f t="shared" si="104"/>
        <v/>
      </c>
      <c r="Z400" s="384" t="str">
        <f t="shared" si="105"/>
        <v/>
      </c>
      <c r="AA400" s="384">
        <f t="shared" si="99"/>
        <v>0</v>
      </c>
      <c r="AB400" s="385" t="b">
        <f t="shared" si="106"/>
        <v>1</v>
      </c>
      <c r="AC400" s="384" t="str">
        <f>IF($N400="","",IF($C$7="Northern Ireland",INDEX('Fixed inputs'!$H$18:$H$58,MATCH($N400,'Fixed inputs'!$C$18:$C$58,0)),INDEX('Fixed inputs'!$I$18:$I$58,MATCH($N400,'Fixed inputs'!$C$18:$C$58,0))))</f>
        <v/>
      </c>
      <c r="AD400" s="384" t="str">
        <f>IF($C400="","",INDEX('Fixed inputs'!$C$8:$E$10,MATCH($C400,'Fixed inputs'!$B$8:$B$10,0),MATCH(IF($C$7="Northern Ireland","GBP","EUR"),'Fixed inputs'!$C$7:$E$7,0)))</f>
        <v/>
      </c>
      <c r="AE400" s="386"/>
      <c r="AF400" s="386"/>
      <c r="AG400" s="386"/>
      <c r="AH400" s="386"/>
      <c r="AI400" s="386"/>
      <c r="AJ400" s="387">
        <f t="shared" si="107"/>
        <v>0</v>
      </c>
      <c r="AK400" s="386"/>
      <c r="AL400" s="387">
        <f t="shared" si="108"/>
        <v>0</v>
      </c>
      <c r="AM400" s="386"/>
      <c r="AN400" s="387">
        <f t="shared" si="109"/>
        <v>0</v>
      </c>
      <c r="AO400" s="386"/>
      <c r="AP400" s="387">
        <f t="shared" si="110"/>
        <v>0</v>
      </c>
      <c r="AQ400" s="386"/>
      <c r="AR400" s="387">
        <f t="shared" si="111"/>
        <v>0</v>
      </c>
      <c r="AS400" s="386"/>
      <c r="AT400" s="387">
        <f t="shared" si="112"/>
        <v>0</v>
      </c>
    </row>
    <row r="401" spans="2:46" ht="15.75">
      <c r="B401" s="435"/>
      <c r="C401" s="435"/>
      <c r="D401" s="436"/>
      <c r="E401" s="437"/>
      <c r="F401" s="437"/>
      <c r="G401" s="437"/>
      <c r="H401" s="437"/>
      <c r="I401" s="437"/>
      <c r="J401" s="437"/>
      <c r="K401" s="465">
        <f t="shared" si="97"/>
        <v>0</v>
      </c>
      <c r="L401" s="433"/>
      <c r="M401" s="433"/>
      <c r="N401" s="434"/>
      <c r="O401" s="383" t="str">
        <f t="shared" si="98"/>
        <v/>
      </c>
      <c r="P401" s="434"/>
      <c r="Q401" s="434"/>
      <c r="R401" s="434"/>
      <c r="S401" s="433"/>
      <c r="T401" s="434"/>
      <c r="U401" s="384" t="str">
        <f t="shared" si="100"/>
        <v/>
      </c>
      <c r="V401" s="384" t="str">
        <f t="shared" si="101"/>
        <v/>
      </c>
      <c r="W401" s="384" t="str">
        <f t="shared" si="102"/>
        <v/>
      </c>
      <c r="X401" s="384" t="str">
        <f t="shared" si="103"/>
        <v/>
      </c>
      <c r="Y401" s="384" t="str">
        <f t="shared" si="104"/>
        <v/>
      </c>
      <c r="Z401" s="384" t="str">
        <f t="shared" si="105"/>
        <v/>
      </c>
      <c r="AA401" s="384">
        <f t="shared" si="99"/>
        <v>0</v>
      </c>
      <c r="AB401" s="385" t="b">
        <f t="shared" si="106"/>
        <v>1</v>
      </c>
      <c r="AC401" s="384" t="str">
        <f>IF($N401="","",IF($C$7="Northern Ireland",INDEX('Fixed inputs'!$H$18:$H$58,MATCH($N401,'Fixed inputs'!$C$18:$C$58,0)),INDEX('Fixed inputs'!$I$18:$I$58,MATCH($N401,'Fixed inputs'!$C$18:$C$58,0))))</f>
        <v/>
      </c>
      <c r="AD401" s="384" t="str">
        <f>IF($C401="","",INDEX('Fixed inputs'!$C$8:$E$10,MATCH($C401,'Fixed inputs'!$B$8:$B$10,0),MATCH(IF($C$7="Northern Ireland","GBP","EUR"),'Fixed inputs'!$C$7:$E$7,0)))</f>
        <v/>
      </c>
      <c r="AE401" s="386"/>
      <c r="AF401" s="386"/>
      <c r="AG401" s="386"/>
      <c r="AH401" s="386"/>
      <c r="AI401" s="386"/>
      <c r="AJ401" s="387">
        <f t="shared" si="107"/>
        <v>0</v>
      </c>
      <c r="AK401" s="386"/>
      <c r="AL401" s="387">
        <f t="shared" si="108"/>
        <v>0</v>
      </c>
      <c r="AM401" s="386"/>
      <c r="AN401" s="387">
        <f t="shared" si="109"/>
        <v>0</v>
      </c>
      <c r="AO401" s="386"/>
      <c r="AP401" s="387">
        <f t="shared" si="110"/>
        <v>0</v>
      </c>
      <c r="AQ401" s="386"/>
      <c r="AR401" s="387">
        <f t="shared" si="111"/>
        <v>0</v>
      </c>
      <c r="AS401" s="386"/>
      <c r="AT401" s="387">
        <f t="shared" si="112"/>
        <v>0</v>
      </c>
    </row>
    <row r="402" spans="2:46" ht="15.75">
      <c r="B402" s="435"/>
      <c r="C402" s="435"/>
      <c r="D402" s="436"/>
      <c r="E402" s="437"/>
      <c r="F402" s="437"/>
      <c r="G402" s="437"/>
      <c r="H402" s="437"/>
      <c r="I402" s="437"/>
      <c r="J402" s="437"/>
      <c r="K402" s="465">
        <f t="shared" si="97"/>
        <v>0</v>
      </c>
      <c r="L402" s="433"/>
      <c r="M402" s="433"/>
      <c r="N402" s="434"/>
      <c r="O402" s="383" t="str">
        <f t="shared" si="98"/>
        <v/>
      </c>
      <c r="P402" s="434"/>
      <c r="Q402" s="434"/>
      <c r="R402" s="434"/>
      <c r="S402" s="433"/>
      <c r="T402" s="434"/>
      <c r="U402" s="384" t="str">
        <f t="shared" si="100"/>
        <v/>
      </c>
      <c r="V402" s="384" t="str">
        <f t="shared" si="101"/>
        <v/>
      </c>
      <c r="W402" s="384" t="str">
        <f t="shared" si="102"/>
        <v/>
      </c>
      <c r="X402" s="384" t="str">
        <f t="shared" si="103"/>
        <v/>
      </c>
      <c r="Y402" s="384" t="str">
        <f t="shared" si="104"/>
        <v/>
      </c>
      <c r="Z402" s="384" t="str">
        <f t="shared" si="105"/>
        <v/>
      </c>
      <c r="AA402" s="384">
        <f t="shared" si="99"/>
        <v>0</v>
      </c>
      <c r="AB402" s="385" t="b">
        <f t="shared" si="106"/>
        <v>1</v>
      </c>
      <c r="AC402" s="384" t="str">
        <f>IF($N402="","",IF($C$7="Northern Ireland",INDEX('Fixed inputs'!$H$18:$H$58,MATCH($N402,'Fixed inputs'!$C$18:$C$58,0)),INDEX('Fixed inputs'!$I$18:$I$58,MATCH($N402,'Fixed inputs'!$C$18:$C$58,0))))</f>
        <v/>
      </c>
      <c r="AD402" s="384" t="str">
        <f>IF($C402="","",INDEX('Fixed inputs'!$C$8:$E$10,MATCH($C402,'Fixed inputs'!$B$8:$B$10,0),MATCH(IF($C$7="Northern Ireland","GBP","EUR"),'Fixed inputs'!$C$7:$E$7,0)))</f>
        <v/>
      </c>
      <c r="AE402" s="386"/>
      <c r="AF402" s="386"/>
      <c r="AG402" s="386"/>
      <c r="AH402" s="386"/>
      <c r="AI402" s="386"/>
      <c r="AJ402" s="387">
        <f t="shared" si="107"/>
        <v>0</v>
      </c>
      <c r="AK402" s="386"/>
      <c r="AL402" s="387">
        <f t="shared" si="108"/>
        <v>0</v>
      </c>
      <c r="AM402" s="386"/>
      <c r="AN402" s="387">
        <f t="shared" si="109"/>
        <v>0</v>
      </c>
      <c r="AO402" s="386"/>
      <c r="AP402" s="387">
        <f t="shared" si="110"/>
        <v>0</v>
      </c>
      <c r="AQ402" s="386"/>
      <c r="AR402" s="387">
        <f t="shared" si="111"/>
        <v>0</v>
      </c>
      <c r="AS402" s="386"/>
      <c r="AT402" s="387">
        <f t="shared" si="112"/>
        <v>0</v>
      </c>
    </row>
    <row r="403" spans="2:46" ht="15.75">
      <c r="B403" s="435"/>
      <c r="C403" s="435"/>
      <c r="D403" s="436"/>
      <c r="E403" s="437"/>
      <c r="F403" s="437"/>
      <c r="G403" s="437"/>
      <c r="H403" s="437"/>
      <c r="I403" s="437"/>
      <c r="J403" s="437"/>
      <c r="K403" s="465">
        <f t="shared" si="97"/>
        <v>0</v>
      </c>
      <c r="L403" s="433"/>
      <c r="M403" s="433"/>
      <c r="N403" s="434"/>
      <c r="O403" s="383" t="str">
        <f t="shared" si="98"/>
        <v/>
      </c>
      <c r="P403" s="434"/>
      <c r="Q403" s="434"/>
      <c r="R403" s="434"/>
      <c r="S403" s="433"/>
      <c r="T403" s="434"/>
      <c r="U403" s="384" t="str">
        <f t="shared" si="100"/>
        <v/>
      </c>
      <c r="V403" s="384" t="str">
        <f t="shared" si="101"/>
        <v/>
      </c>
      <c r="W403" s="384" t="str">
        <f t="shared" si="102"/>
        <v/>
      </c>
      <c r="X403" s="384" t="str">
        <f t="shared" si="103"/>
        <v/>
      </c>
      <c r="Y403" s="384" t="str">
        <f t="shared" si="104"/>
        <v/>
      </c>
      <c r="Z403" s="384" t="str">
        <f t="shared" si="105"/>
        <v/>
      </c>
      <c r="AA403" s="384">
        <f t="shared" si="99"/>
        <v>0</v>
      </c>
      <c r="AB403" s="385" t="b">
        <f t="shared" si="106"/>
        <v>1</v>
      </c>
      <c r="AC403" s="384" t="str">
        <f>IF($N403="","",IF($C$7="Northern Ireland",INDEX('Fixed inputs'!$H$18:$H$58,MATCH($N403,'Fixed inputs'!$C$18:$C$58,0)),INDEX('Fixed inputs'!$I$18:$I$58,MATCH($N403,'Fixed inputs'!$C$18:$C$58,0))))</f>
        <v/>
      </c>
      <c r="AD403" s="384" t="str">
        <f>IF($C403="","",INDEX('Fixed inputs'!$C$8:$E$10,MATCH($C403,'Fixed inputs'!$B$8:$B$10,0),MATCH(IF($C$7="Northern Ireland","GBP","EUR"),'Fixed inputs'!$C$7:$E$7,0)))</f>
        <v/>
      </c>
      <c r="AE403" s="386"/>
      <c r="AF403" s="386"/>
      <c r="AG403" s="386"/>
      <c r="AH403" s="386"/>
      <c r="AI403" s="386"/>
      <c r="AJ403" s="387">
        <f t="shared" si="107"/>
        <v>0</v>
      </c>
      <c r="AK403" s="386"/>
      <c r="AL403" s="387">
        <f t="shared" si="108"/>
        <v>0</v>
      </c>
      <c r="AM403" s="386"/>
      <c r="AN403" s="387">
        <f t="shared" si="109"/>
        <v>0</v>
      </c>
      <c r="AO403" s="386"/>
      <c r="AP403" s="387">
        <f t="shared" si="110"/>
        <v>0</v>
      </c>
      <c r="AQ403" s="386"/>
      <c r="AR403" s="387">
        <f t="shared" si="111"/>
        <v>0</v>
      </c>
      <c r="AS403" s="386"/>
      <c r="AT403" s="387">
        <f t="shared" si="112"/>
        <v>0</v>
      </c>
    </row>
    <row r="404" spans="2:46" ht="15.75">
      <c r="B404" s="435"/>
      <c r="C404" s="435"/>
      <c r="D404" s="436"/>
      <c r="E404" s="437"/>
      <c r="F404" s="437"/>
      <c r="G404" s="437"/>
      <c r="H404" s="437"/>
      <c r="I404" s="437"/>
      <c r="J404" s="437"/>
      <c r="K404" s="465">
        <f t="shared" si="97"/>
        <v>0</v>
      </c>
      <c r="L404" s="433"/>
      <c r="M404" s="433"/>
      <c r="N404" s="434"/>
      <c r="O404" s="383" t="str">
        <f t="shared" si="98"/>
        <v/>
      </c>
      <c r="P404" s="434"/>
      <c r="Q404" s="434"/>
      <c r="R404" s="434"/>
      <c r="S404" s="433"/>
      <c r="T404" s="434"/>
      <c r="U404" s="384" t="str">
        <f t="shared" si="100"/>
        <v/>
      </c>
      <c r="V404" s="384" t="str">
        <f t="shared" si="101"/>
        <v/>
      </c>
      <c r="W404" s="384" t="str">
        <f t="shared" si="102"/>
        <v/>
      </c>
      <c r="X404" s="384" t="str">
        <f t="shared" si="103"/>
        <v/>
      </c>
      <c r="Y404" s="384" t="str">
        <f t="shared" si="104"/>
        <v/>
      </c>
      <c r="Z404" s="384" t="str">
        <f t="shared" si="105"/>
        <v/>
      </c>
      <c r="AA404" s="384">
        <f t="shared" si="99"/>
        <v>0</v>
      </c>
      <c r="AB404" s="385" t="b">
        <f t="shared" si="106"/>
        <v>1</v>
      </c>
      <c r="AC404" s="384" t="str">
        <f>IF($N404="","",IF($C$7="Northern Ireland",INDEX('Fixed inputs'!$H$18:$H$58,MATCH($N404,'Fixed inputs'!$C$18:$C$58,0)),INDEX('Fixed inputs'!$I$18:$I$58,MATCH($N404,'Fixed inputs'!$C$18:$C$58,0))))</f>
        <v/>
      </c>
      <c r="AD404" s="384" t="str">
        <f>IF($C404="","",INDEX('Fixed inputs'!$C$8:$E$10,MATCH($C404,'Fixed inputs'!$B$8:$B$10,0),MATCH(IF($C$7="Northern Ireland","GBP","EUR"),'Fixed inputs'!$C$7:$E$7,0)))</f>
        <v/>
      </c>
      <c r="AE404" s="386"/>
      <c r="AF404" s="386"/>
      <c r="AG404" s="386"/>
      <c r="AH404" s="386"/>
      <c r="AI404" s="386"/>
      <c r="AJ404" s="387">
        <f t="shared" si="107"/>
        <v>0</v>
      </c>
      <c r="AK404" s="386"/>
      <c r="AL404" s="387">
        <f t="shared" si="108"/>
        <v>0</v>
      </c>
      <c r="AM404" s="386"/>
      <c r="AN404" s="387">
        <f t="shared" si="109"/>
        <v>0</v>
      </c>
      <c r="AO404" s="386"/>
      <c r="AP404" s="387">
        <f t="shared" si="110"/>
        <v>0</v>
      </c>
      <c r="AQ404" s="386"/>
      <c r="AR404" s="387">
        <f t="shared" si="111"/>
        <v>0</v>
      </c>
      <c r="AS404" s="386"/>
      <c r="AT404" s="387">
        <f t="shared" si="112"/>
        <v>0</v>
      </c>
    </row>
    <row r="405" spans="2:46" ht="15.75">
      <c r="B405" s="435"/>
      <c r="C405" s="435"/>
      <c r="D405" s="436"/>
      <c r="E405" s="437"/>
      <c r="F405" s="437"/>
      <c r="G405" s="437"/>
      <c r="H405" s="437"/>
      <c r="I405" s="437"/>
      <c r="J405" s="437"/>
      <c r="K405" s="465">
        <f t="shared" si="97"/>
        <v>0</v>
      </c>
      <c r="L405" s="433"/>
      <c r="M405" s="433"/>
      <c r="N405" s="434"/>
      <c r="O405" s="383" t="str">
        <f t="shared" si="98"/>
        <v/>
      </c>
      <c r="P405" s="434"/>
      <c r="Q405" s="434"/>
      <c r="R405" s="434"/>
      <c r="S405" s="433"/>
      <c r="T405" s="434"/>
      <c r="U405" s="384" t="str">
        <f t="shared" si="100"/>
        <v/>
      </c>
      <c r="V405" s="384" t="str">
        <f t="shared" si="101"/>
        <v/>
      </c>
      <c r="W405" s="384" t="str">
        <f t="shared" si="102"/>
        <v/>
      </c>
      <c r="X405" s="384" t="str">
        <f t="shared" si="103"/>
        <v/>
      </c>
      <c r="Y405" s="384" t="str">
        <f t="shared" si="104"/>
        <v/>
      </c>
      <c r="Z405" s="384" t="str">
        <f t="shared" si="105"/>
        <v/>
      </c>
      <c r="AA405" s="384">
        <f t="shared" si="99"/>
        <v>0</v>
      </c>
      <c r="AB405" s="385" t="b">
        <f t="shared" si="106"/>
        <v>1</v>
      </c>
      <c r="AC405" s="384" t="str">
        <f>IF($N405="","",IF($C$7="Northern Ireland",INDEX('Fixed inputs'!$H$18:$H$58,MATCH($N405,'Fixed inputs'!$C$18:$C$58,0)),INDEX('Fixed inputs'!$I$18:$I$58,MATCH($N405,'Fixed inputs'!$C$18:$C$58,0))))</f>
        <v/>
      </c>
      <c r="AD405" s="384" t="str">
        <f>IF($C405="","",INDEX('Fixed inputs'!$C$8:$E$10,MATCH($C405,'Fixed inputs'!$B$8:$B$10,0),MATCH(IF($C$7="Northern Ireland","GBP","EUR"),'Fixed inputs'!$C$7:$E$7,0)))</f>
        <v/>
      </c>
      <c r="AE405" s="386"/>
      <c r="AF405" s="386"/>
      <c r="AG405" s="386"/>
      <c r="AH405" s="386"/>
      <c r="AI405" s="386"/>
      <c r="AJ405" s="387">
        <f t="shared" si="107"/>
        <v>0</v>
      </c>
      <c r="AK405" s="386"/>
      <c r="AL405" s="387">
        <f t="shared" si="108"/>
        <v>0</v>
      </c>
      <c r="AM405" s="386"/>
      <c r="AN405" s="387">
        <f t="shared" si="109"/>
        <v>0</v>
      </c>
      <c r="AO405" s="386"/>
      <c r="AP405" s="387">
        <f t="shared" si="110"/>
        <v>0</v>
      </c>
      <c r="AQ405" s="386"/>
      <c r="AR405" s="387">
        <f t="shared" si="111"/>
        <v>0</v>
      </c>
      <c r="AS405" s="386"/>
      <c r="AT405" s="387">
        <f t="shared" si="112"/>
        <v>0</v>
      </c>
    </row>
    <row r="406" spans="2:46" ht="15.75">
      <c r="B406" s="435"/>
      <c r="C406" s="435"/>
      <c r="D406" s="436"/>
      <c r="E406" s="437"/>
      <c r="F406" s="437"/>
      <c r="G406" s="437"/>
      <c r="H406" s="437"/>
      <c r="I406" s="437"/>
      <c r="J406" s="437"/>
      <c r="K406" s="465">
        <f t="shared" si="97"/>
        <v>0</v>
      </c>
      <c r="L406" s="433"/>
      <c r="M406" s="433"/>
      <c r="N406" s="434"/>
      <c r="O406" s="383" t="str">
        <f t="shared" si="98"/>
        <v/>
      </c>
      <c r="P406" s="434"/>
      <c r="Q406" s="434"/>
      <c r="R406" s="434"/>
      <c r="S406" s="433"/>
      <c r="T406" s="434"/>
      <c r="U406" s="384" t="str">
        <f t="shared" si="100"/>
        <v/>
      </c>
      <c r="V406" s="384" t="str">
        <f t="shared" si="101"/>
        <v/>
      </c>
      <c r="W406" s="384" t="str">
        <f t="shared" si="102"/>
        <v/>
      </c>
      <c r="X406" s="384" t="str">
        <f t="shared" si="103"/>
        <v/>
      </c>
      <c r="Y406" s="384" t="str">
        <f t="shared" si="104"/>
        <v/>
      </c>
      <c r="Z406" s="384" t="str">
        <f t="shared" si="105"/>
        <v/>
      </c>
      <c r="AA406" s="384">
        <f t="shared" si="99"/>
        <v>0</v>
      </c>
      <c r="AB406" s="385" t="b">
        <f t="shared" si="106"/>
        <v>1</v>
      </c>
      <c r="AC406" s="384" t="str">
        <f>IF($N406="","",IF($C$7="Northern Ireland",INDEX('Fixed inputs'!$H$18:$H$58,MATCH($N406,'Fixed inputs'!$C$18:$C$58,0)),INDEX('Fixed inputs'!$I$18:$I$58,MATCH($N406,'Fixed inputs'!$C$18:$C$58,0))))</f>
        <v/>
      </c>
      <c r="AD406" s="384" t="str">
        <f>IF($C406="","",INDEX('Fixed inputs'!$C$8:$E$10,MATCH($C406,'Fixed inputs'!$B$8:$B$10,0),MATCH(IF($C$7="Northern Ireland","GBP","EUR"),'Fixed inputs'!$C$7:$E$7,0)))</f>
        <v/>
      </c>
      <c r="AE406" s="386"/>
      <c r="AF406" s="386"/>
      <c r="AG406" s="386"/>
      <c r="AH406" s="386"/>
      <c r="AI406" s="386"/>
      <c r="AJ406" s="387">
        <f t="shared" si="107"/>
        <v>0</v>
      </c>
      <c r="AK406" s="386"/>
      <c r="AL406" s="387">
        <f t="shared" si="108"/>
        <v>0</v>
      </c>
      <c r="AM406" s="386"/>
      <c r="AN406" s="387">
        <f t="shared" si="109"/>
        <v>0</v>
      </c>
      <c r="AO406" s="386"/>
      <c r="AP406" s="387">
        <f t="shared" si="110"/>
        <v>0</v>
      </c>
      <c r="AQ406" s="386"/>
      <c r="AR406" s="387">
        <f t="shared" si="111"/>
        <v>0</v>
      </c>
      <c r="AS406" s="386"/>
      <c r="AT406" s="387">
        <f t="shared" si="112"/>
        <v>0</v>
      </c>
    </row>
    <row r="407" spans="2:46" ht="15.75">
      <c r="B407" s="435"/>
      <c r="C407" s="435"/>
      <c r="D407" s="436"/>
      <c r="E407" s="437"/>
      <c r="F407" s="437"/>
      <c r="G407" s="437"/>
      <c r="H407" s="437"/>
      <c r="I407" s="437"/>
      <c r="J407" s="437"/>
      <c r="K407" s="465">
        <f t="shared" si="97"/>
        <v>0</v>
      </c>
      <c r="L407" s="433"/>
      <c r="M407" s="433"/>
      <c r="N407" s="434"/>
      <c r="O407" s="383" t="str">
        <f t="shared" si="98"/>
        <v/>
      </c>
      <c r="P407" s="434"/>
      <c r="Q407" s="434"/>
      <c r="R407" s="434"/>
      <c r="S407" s="433"/>
      <c r="T407" s="434"/>
      <c r="U407" s="384" t="str">
        <f t="shared" si="100"/>
        <v/>
      </c>
      <c r="V407" s="384" t="str">
        <f t="shared" si="101"/>
        <v/>
      </c>
      <c r="W407" s="384" t="str">
        <f t="shared" si="102"/>
        <v/>
      </c>
      <c r="X407" s="384" t="str">
        <f t="shared" si="103"/>
        <v/>
      </c>
      <c r="Y407" s="384" t="str">
        <f t="shared" si="104"/>
        <v/>
      </c>
      <c r="Z407" s="384" t="str">
        <f t="shared" si="105"/>
        <v/>
      </c>
      <c r="AA407" s="384">
        <f t="shared" si="99"/>
        <v>0</v>
      </c>
      <c r="AB407" s="385" t="b">
        <f t="shared" si="106"/>
        <v>1</v>
      </c>
      <c r="AC407" s="384" t="str">
        <f>IF($N407="","",IF($C$7="Northern Ireland",INDEX('Fixed inputs'!$H$18:$H$58,MATCH($N407,'Fixed inputs'!$C$18:$C$58,0)),INDEX('Fixed inputs'!$I$18:$I$58,MATCH($N407,'Fixed inputs'!$C$18:$C$58,0))))</f>
        <v/>
      </c>
      <c r="AD407" s="384" t="str">
        <f>IF($C407="","",INDEX('Fixed inputs'!$C$8:$E$10,MATCH($C407,'Fixed inputs'!$B$8:$B$10,0),MATCH(IF($C$7="Northern Ireland","GBP","EUR"),'Fixed inputs'!$C$7:$E$7,0)))</f>
        <v/>
      </c>
      <c r="AE407" s="386"/>
      <c r="AF407" s="386"/>
      <c r="AG407" s="386"/>
      <c r="AH407" s="386"/>
      <c r="AI407" s="386"/>
      <c r="AJ407" s="387">
        <f t="shared" si="107"/>
        <v>0</v>
      </c>
      <c r="AK407" s="386"/>
      <c r="AL407" s="387">
        <f t="shared" si="108"/>
        <v>0</v>
      </c>
      <c r="AM407" s="386"/>
      <c r="AN407" s="387">
        <f t="shared" si="109"/>
        <v>0</v>
      </c>
      <c r="AO407" s="386"/>
      <c r="AP407" s="387">
        <f t="shared" si="110"/>
        <v>0</v>
      </c>
      <c r="AQ407" s="386"/>
      <c r="AR407" s="387">
        <f t="shared" si="111"/>
        <v>0</v>
      </c>
      <c r="AS407" s="386"/>
      <c r="AT407" s="387">
        <f t="shared" si="112"/>
        <v>0</v>
      </c>
    </row>
    <row r="408" spans="2:46" ht="15.75">
      <c r="B408" s="435"/>
      <c r="C408" s="435"/>
      <c r="D408" s="436"/>
      <c r="E408" s="437"/>
      <c r="F408" s="437"/>
      <c r="G408" s="437"/>
      <c r="H408" s="437"/>
      <c r="I408" s="437"/>
      <c r="J408" s="437"/>
      <c r="K408" s="465">
        <f t="shared" si="97"/>
        <v>0</v>
      </c>
      <c r="L408" s="433"/>
      <c r="M408" s="433"/>
      <c r="N408" s="434"/>
      <c r="O408" s="383" t="str">
        <f t="shared" si="98"/>
        <v/>
      </c>
      <c r="P408" s="434"/>
      <c r="Q408" s="434"/>
      <c r="R408" s="434"/>
      <c r="S408" s="433"/>
      <c r="T408" s="434"/>
      <c r="U408" s="384" t="str">
        <f t="shared" si="100"/>
        <v/>
      </c>
      <c r="V408" s="384" t="str">
        <f t="shared" si="101"/>
        <v/>
      </c>
      <c r="W408" s="384" t="str">
        <f t="shared" si="102"/>
        <v/>
      </c>
      <c r="X408" s="384" t="str">
        <f t="shared" si="103"/>
        <v/>
      </c>
      <c r="Y408" s="384" t="str">
        <f t="shared" si="104"/>
        <v/>
      </c>
      <c r="Z408" s="384" t="str">
        <f t="shared" si="105"/>
        <v/>
      </c>
      <c r="AA408" s="384">
        <f t="shared" si="99"/>
        <v>0</v>
      </c>
      <c r="AB408" s="385" t="b">
        <f t="shared" si="106"/>
        <v>1</v>
      </c>
      <c r="AC408" s="384" t="str">
        <f>IF($N408="","",IF($C$7="Northern Ireland",INDEX('Fixed inputs'!$H$18:$H$58,MATCH($N408,'Fixed inputs'!$C$18:$C$58,0)),INDEX('Fixed inputs'!$I$18:$I$58,MATCH($N408,'Fixed inputs'!$C$18:$C$58,0))))</f>
        <v/>
      </c>
      <c r="AD408" s="384" t="str">
        <f>IF($C408="","",INDEX('Fixed inputs'!$C$8:$E$10,MATCH($C408,'Fixed inputs'!$B$8:$B$10,0),MATCH(IF($C$7="Northern Ireland","GBP","EUR"),'Fixed inputs'!$C$7:$E$7,0)))</f>
        <v/>
      </c>
      <c r="AE408" s="386"/>
      <c r="AF408" s="386"/>
      <c r="AG408" s="386"/>
      <c r="AH408" s="386"/>
      <c r="AI408" s="386"/>
      <c r="AJ408" s="387">
        <f t="shared" si="107"/>
        <v>0</v>
      </c>
      <c r="AK408" s="386"/>
      <c r="AL408" s="387">
        <f t="shared" si="108"/>
        <v>0</v>
      </c>
      <c r="AM408" s="386"/>
      <c r="AN408" s="387">
        <f t="shared" si="109"/>
        <v>0</v>
      </c>
      <c r="AO408" s="386"/>
      <c r="AP408" s="387">
        <f t="shared" si="110"/>
        <v>0</v>
      </c>
      <c r="AQ408" s="386"/>
      <c r="AR408" s="387">
        <f t="shared" si="111"/>
        <v>0</v>
      </c>
      <c r="AS408" s="386"/>
      <c r="AT408" s="387">
        <f t="shared" si="112"/>
        <v>0</v>
      </c>
    </row>
    <row r="409" spans="2:46" ht="15.75">
      <c r="B409" s="435"/>
      <c r="C409" s="435"/>
      <c r="D409" s="436"/>
      <c r="E409" s="437"/>
      <c r="F409" s="437"/>
      <c r="G409" s="437"/>
      <c r="H409" s="437"/>
      <c r="I409" s="437"/>
      <c r="J409" s="437"/>
      <c r="K409" s="465">
        <f t="shared" si="97"/>
        <v>0</v>
      </c>
      <c r="L409" s="433"/>
      <c r="M409" s="433"/>
      <c r="N409" s="434"/>
      <c r="O409" s="383" t="str">
        <f t="shared" si="98"/>
        <v/>
      </c>
      <c r="P409" s="434"/>
      <c r="Q409" s="434"/>
      <c r="R409" s="434"/>
      <c r="S409" s="433"/>
      <c r="T409" s="434"/>
      <c r="U409" s="384" t="str">
        <f t="shared" si="100"/>
        <v/>
      </c>
      <c r="V409" s="384" t="str">
        <f t="shared" si="101"/>
        <v/>
      </c>
      <c r="W409" s="384" t="str">
        <f t="shared" si="102"/>
        <v/>
      </c>
      <c r="X409" s="384" t="str">
        <f t="shared" si="103"/>
        <v/>
      </c>
      <c r="Y409" s="384" t="str">
        <f t="shared" si="104"/>
        <v/>
      </c>
      <c r="Z409" s="384" t="str">
        <f t="shared" si="105"/>
        <v/>
      </c>
      <c r="AA409" s="384">
        <f t="shared" si="99"/>
        <v>0</v>
      </c>
      <c r="AB409" s="385" t="b">
        <f t="shared" si="106"/>
        <v>1</v>
      </c>
      <c r="AC409" s="384" t="str">
        <f>IF($N409="","",IF($C$7="Northern Ireland",INDEX('Fixed inputs'!$H$18:$H$58,MATCH($N409,'Fixed inputs'!$C$18:$C$58,0)),INDEX('Fixed inputs'!$I$18:$I$58,MATCH($N409,'Fixed inputs'!$C$18:$C$58,0))))</f>
        <v/>
      </c>
      <c r="AD409" s="384" t="str">
        <f>IF($C409="","",INDEX('Fixed inputs'!$C$8:$E$10,MATCH($C409,'Fixed inputs'!$B$8:$B$10,0),MATCH(IF($C$7="Northern Ireland","GBP","EUR"),'Fixed inputs'!$C$7:$E$7,0)))</f>
        <v/>
      </c>
      <c r="AE409" s="386"/>
      <c r="AF409" s="386"/>
      <c r="AG409" s="386"/>
      <c r="AH409" s="386"/>
      <c r="AI409" s="386"/>
      <c r="AJ409" s="387">
        <f t="shared" si="107"/>
        <v>0</v>
      </c>
      <c r="AK409" s="386"/>
      <c r="AL409" s="387">
        <f t="shared" si="108"/>
        <v>0</v>
      </c>
      <c r="AM409" s="386"/>
      <c r="AN409" s="387">
        <f t="shared" si="109"/>
        <v>0</v>
      </c>
      <c r="AO409" s="386"/>
      <c r="AP409" s="387">
        <f t="shared" si="110"/>
        <v>0</v>
      </c>
      <c r="AQ409" s="386"/>
      <c r="AR409" s="387">
        <f t="shared" si="111"/>
        <v>0</v>
      </c>
      <c r="AS409" s="386"/>
      <c r="AT409" s="387">
        <f t="shared" si="112"/>
        <v>0</v>
      </c>
    </row>
    <row r="410" spans="2:46" ht="15.75">
      <c r="B410" s="435"/>
      <c r="C410" s="435"/>
      <c r="D410" s="436"/>
      <c r="E410" s="437"/>
      <c r="F410" s="437"/>
      <c r="G410" s="437"/>
      <c r="H410" s="437"/>
      <c r="I410" s="437"/>
      <c r="J410" s="437"/>
      <c r="K410" s="465">
        <f t="shared" si="97"/>
        <v>0</v>
      </c>
      <c r="L410" s="433"/>
      <c r="M410" s="433"/>
      <c r="N410" s="434"/>
      <c r="O410" s="383" t="str">
        <f t="shared" si="98"/>
        <v/>
      </c>
      <c r="P410" s="434"/>
      <c r="Q410" s="434"/>
      <c r="R410" s="434"/>
      <c r="S410" s="433"/>
      <c r="T410" s="434"/>
      <c r="U410" s="384" t="str">
        <f t="shared" si="100"/>
        <v/>
      </c>
      <c r="V410" s="384" t="str">
        <f t="shared" si="101"/>
        <v/>
      </c>
      <c r="W410" s="384" t="str">
        <f t="shared" si="102"/>
        <v/>
      </c>
      <c r="X410" s="384" t="str">
        <f t="shared" si="103"/>
        <v/>
      </c>
      <c r="Y410" s="384" t="str">
        <f t="shared" si="104"/>
        <v/>
      </c>
      <c r="Z410" s="384" t="str">
        <f t="shared" si="105"/>
        <v/>
      </c>
      <c r="AA410" s="384">
        <f t="shared" si="99"/>
        <v>0</v>
      </c>
      <c r="AB410" s="385" t="b">
        <f t="shared" si="106"/>
        <v>1</v>
      </c>
      <c r="AC410" s="384" t="str">
        <f>IF($N410="","",IF($C$7="Northern Ireland",INDEX('Fixed inputs'!$H$18:$H$58,MATCH($N410,'Fixed inputs'!$C$18:$C$58,0)),INDEX('Fixed inputs'!$I$18:$I$58,MATCH($N410,'Fixed inputs'!$C$18:$C$58,0))))</f>
        <v/>
      </c>
      <c r="AD410" s="384" t="str">
        <f>IF($C410="","",INDEX('Fixed inputs'!$C$8:$E$10,MATCH($C410,'Fixed inputs'!$B$8:$B$10,0),MATCH(IF($C$7="Northern Ireland","GBP","EUR"),'Fixed inputs'!$C$7:$E$7,0)))</f>
        <v/>
      </c>
      <c r="AE410" s="386"/>
      <c r="AF410" s="386"/>
      <c r="AG410" s="386"/>
      <c r="AH410" s="386"/>
      <c r="AI410" s="386"/>
      <c r="AJ410" s="387">
        <f t="shared" si="107"/>
        <v>0</v>
      </c>
      <c r="AK410" s="386"/>
      <c r="AL410" s="387">
        <f t="shared" si="108"/>
        <v>0</v>
      </c>
      <c r="AM410" s="386"/>
      <c r="AN410" s="387">
        <f t="shared" si="109"/>
        <v>0</v>
      </c>
      <c r="AO410" s="386"/>
      <c r="AP410" s="387">
        <f t="shared" si="110"/>
        <v>0</v>
      </c>
      <c r="AQ410" s="386"/>
      <c r="AR410" s="387">
        <f t="shared" si="111"/>
        <v>0</v>
      </c>
      <c r="AS410" s="386"/>
      <c r="AT410" s="387">
        <f t="shared" si="112"/>
        <v>0</v>
      </c>
    </row>
    <row r="411" spans="2:46" ht="15.75">
      <c r="B411" s="435"/>
      <c r="C411" s="435"/>
      <c r="D411" s="436"/>
      <c r="E411" s="437"/>
      <c r="F411" s="437"/>
      <c r="G411" s="437"/>
      <c r="H411" s="437"/>
      <c r="I411" s="437"/>
      <c r="J411" s="437"/>
      <c r="K411" s="465">
        <f t="shared" si="97"/>
        <v>0</v>
      </c>
      <c r="L411" s="433"/>
      <c r="M411" s="433"/>
      <c r="N411" s="434"/>
      <c r="O411" s="383" t="str">
        <f t="shared" si="98"/>
        <v/>
      </c>
      <c r="P411" s="434"/>
      <c r="Q411" s="434"/>
      <c r="R411" s="434"/>
      <c r="S411" s="433"/>
      <c r="T411" s="434"/>
      <c r="U411" s="384" t="str">
        <f t="shared" si="100"/>
        <v/>
      </c>
      <c r="V411" s="384" t="str">
        <f t="shared" si="101"/>
        <v/>
      </c>
      <c r="W411" s="384" t="str">
        <f t="shared" si="102"/>
        <v/>
      </c>
      <c r="X411" s="384" t="str">
        <f t="shared" si="103"/>
        <v/>
      </c>
      <c r="Y411" s="384" t="str">
        <f t="shared" si="104"/>
        <v/>
      </c>
      <c r="Z411" s="384" t="str">
        <f t="shared" si="105"/>
        <v/>
      </c>
      <c r="AA411" s="384">
        <f t="shared" si="99"/>
        <v>0</v>
      </c>
      <c r="AB411" s="385" t="b">
        <f t="shared" si="106"/>
        <v>1</v>
      </c>
      <c r="AC411" s="384" t="str">
        <f>IF($N411="","",IF($C$7="Northern Ireland",INDEX('Fixed inputs'!$H$18:$H$58,MATCH($N411,'Fixed inputs'!$C$18:$C$58,0)),INDEX('Fixed inputs'!$I$18:$I$58,MATCH($N411,'Fixed inputs'!$C$18:$C$58,0))))</f>
        <v/>
      </c>
      <c r="AD411" s="384" t="str">
        <f>IF($C411="","",INDEX('Fixed inputs'!$C$8:$E$10,MATCH($C411,'Fixed inputs'!$B$8:$B$10,0),MATCH(IF($C$7="Northern Ireland","GBP","EUR"),'Fixed inputs'!$C$7:$E$7,0)))</f>
        <v/>
      </c>
      <c r="AE411" s="386"/>
      <c r="AF411" s="386"/>
      <c r="AG411" s="386"/>
      <c r="AH411" s="386"/>
      <c r="AI411" s="386"/>
      <c r="AJ411" s="387">
        <f t="shared" si="107"/>
        <v>0</v>
      </c>
      <c r="AK411" s="386"/>
      <c r="AL411" s="387">
        <f t="shared" si="108"/>
        <v>0</v>
      </c>
      <c r="AM411" s="386"/>
      <c r="AN411" s="387">
        <f t="shared" si="109"/>
        <v>0</v>
      </c>
      <c r="AO411" s="386"/>
      <c r="AP411" s="387">
        <f t="shared" si="110"/>
        <v>0</v>
      </c>
      <c r="AQ411" s="386"/>
      <c r="AR411" s="387">
        <f t="shared" si="111"/>
        <v>0</v>
      </c>
      <c r="AS411" s="386"/>
      <c r="AT411" s="387">
        <f t="shared" si="112"/>
        <v>0</v>
      </c>
    </row>
    <row r="412" spans="2:46" ht="15.75">
      <c r="B412" s="435"/>
      <c r="C412" s="435"/>
      <c r="D412" s="436"/>
      <c r="E412" s="437"/>
      <c r="F412" s="437"/>
      <c r="G412" s="437"/>
      <c r="H412" s="437"/>
      <c r="I412" s="437"/>
      <c r="J412" s="437"/>
      <c r="K412" s="465">
        <f t="shared" si="97"/>
        <v>0</v>
      </c>
      <c r="L412" s="433"/>
      <c r="M412" s="433"/>
      <c r="N412" s="434"/>
      <c r="O412" s="383" t="str">
        <f t="shared" si="98"/>
        <v/>
      </c>
      <c r="P412" s="434"/>
      <c r="Q412" s="434"/>
      <c r="R412" s="434"/>
      <c r="S412" s="433"/>
      <c r="T412" s="434"/>
      <c r="U412" s="384" t="str">
        <f t="shared" si="100"/>
        <v/>
      </c>
      <c r="V412" s="384" t="str">
        <f t="shared" si="101"/>
        <v/>
      </c>
      <c r="W412" s="384" t="str">
        <f t="shared" si="102"/>
        <v/>
      </c>
      <c r="X412" s="384" t="str">
        <f t="shared" si="103"/>
        <v/>
      </c>
      <c r="Y412" s="384" t="str">
        <f t="shared" si="104"/>
        <v/>
      </c>
      <c r="Z412" s="384" t="str">
        <f t="shared" si="105"/>
        <v/>
      </c>
      <c r="AA412" s="384">
        <f t="shared" si="99"/>
        <v>0</v>
      </c>
      <c r="AB412" s="385" t="b">
        <f t="shared" si="106"/>
        <v>1</v>
      </c>
      <c r="AC412" s="384" t="str">
        <f>IF($N412="","",IF($C$7="Northern Ireland",INDEX('Fixed inputs'!$H$18:$H$58,MATCH($N412,'Fixed inputs'!$C$18:$C$58,0)),INDEX('Fixed inputs'!$I$18:$I$58,MATCH($N412,'Fixed inputs'!$C$18:$C$58,0))))</f>
        <v/>
      </c>
      <c r="AD412" s="384" t="str">
        <f>IF($C412="","",INDEX('Fixed inputs'!$C$8:$E$10,MATCH($C412,'Fixed inputs'!$B$8:$B$10,0),MATCH(IF($C$7="Northern Ireland","GBP","EUR"),'Fixed inputs'!$C$7:$E$7,0)))</f>
        <v/>
      </c>
      <c r="AE412" s="386"/>
      <c r="AF412" s="386"/>
      <c r="AG412" s="386"/>
      <c r="AH412" s="386"/>
      <c r="AI412" s="386"/>
      <c r="AJ412" s="387">
        <f t="shared" si="107"/>
        <v>0</v>
      </c>
      <c r="AK412" s="386"/>
      <c r="AL412" s="387">
        <f t="shared" si="108"/>
        <v>0</v>
      </c>
      <c r="AM412" s="386"/>
      <c r="AN412" s="387">
        <f t="shared" si="109"/>
        <v>0</v>
      </c>
      <c r="AO412" s="386"/>
      <c r="AP412" s="387">
        <f t="shared" si="110"/>
        <v>0</v>
      </c>
      <c r="AQ412" s="386"/>
      <c r="AR412" s="387">
        <f t="shared" si="111"/>
        <v>0</v>
      </c>
      <c r="AS412" s="386"/>
      <c r="AT412" s="387">
        <f t="shared" si="112"/>
        <v>0</v>
      </c>
    </row>
    <row r="413" spans="2:46" ht="15.75">
      <c r="B413" s="435"/>
      <c r="C413" s="435"/>
      <c r="D413" s="436"/>
      <c r="E413" s="437"/>
      <c r="F413" s="437"/>
      <c r="G413" s="437"/>
      <c r="H413" s="437"/>
      <c r="I413" s="437"/>
      <c r="J413" s="437"/>
      <c r="K413" s="465">
        <f t="shared" si="97"/>
        <v>0</v>
      </c>
      <c r="L413" s="433"/>
      <c r="M413" s="433"/>
      <c r="N413" s="434"/>
      <c r="O413" s="383" t="str">
        <f t="shared" si="98"/>
        <v/>
      </c>
      <c r="P413" s="434"/>
      <c r="Q413" s="434"/>
      <c r="R413" s="434"/>
      <c r="S413" s="433"/>
      <c r="T413" s="434"/>
      <c r="U413" s="384" t="str">
        <f t="shared" si="100"/>
        <v/>
      </c>
      <c r="V413" s="384" t="str">
        <f t="shared" si="101"/>
        <v/>
      </c>
      <c r="W413" s="384" t="str">
        <f t="shared" si="102"/>
        <v/>
      </c>
      <c r="X413" s="384" t="str">
        <f t="shared" si="103"/>
        <v/>
      </c>
      <c r="Y413" s="384" t="str">
        <f t="shared" si="104"/>
        <v/>
      </c>
      <c r="Z413" s="384" t="str">
        <f t="shared" si="105"/>
        <v/>
      </c>
      <c r="AA413" s="384">
        <f t="shared" si="99"/>
        <v>0</v>
      </c>
      <c r="AB413" s="385" t="b">
        <f t="shared" si="106"/>
        <v>1</v>
      </c>
      <c r="AC413" s="384" t="str">
        <f>IF($N413="","",IF($C$7="Northern Ireland",INDEX('Fixed inputs'!$H$18:$H$58,MATCH($N413,'Fixed inputs'!$C$18:$C$58,0)),INDEX('Fixed inputs'!$I$18:$I$58,MATCH($N413,'Fixed inputs'!$C$18:$C$58,0))))</f>
        <v/>
      </c>
      <c r="AD413" s="384" t="str">
        <f>IF($C413="","",INDEX('Fixed inputs'!$C$8:$E$10,MATCH($C413,'Fixed inputs'!$B$8:$B$10,0),MATCH(IF($C$7="Northern Ireland","GBP","EUR"),'Fixed inputs'!$C$7:$E$7,0)))</f>
        <v/>
      </c>
      <c r="AE413" s="386"/>
      <c r="AF413" s="386"/>
      <c r="AG413" s="386"/>
      <c r="AH413" s="386"/>
      <c r="AI413" s="386"/>
      <c r="AJ413" s="387">
        <f t="shared" si="107"/>
        <v>0</v>
      </c>
      <c r="AK413" s="386"/>
      <c r="AL413" s="387">
        <f t="shared" si="108"/>
        <v>0</v>
      </c>
      <c r="AM413" s="386"/>
      <c r="AN413" s="387">
        <f t="shared" si="109"/>
        <v>0</v>
      </c>
      <c r="AO413" s="386"/>
      <c r="AP413" s="387">
        <f t="shared" si="110"/>
        <v>0</v>
      </c>
      <c r="AQ413" s="386"/>
      <c r="AR413" s="387">
        <f t="shared" si="111"/>
        <v>0</v>
      </c>
      <c r="AS413" s="386"/>
      <c r="AT413" s="387">
        <f t="shared" si="112"/>
        <v>0</v>
      </c>
    </row>
    <row r="414" spans="2:46" ht="15.75">
      <c r="B414" s="435"/>
      <c r="C414" s="435"/>
      <c r="D414" s="436"/>
      <c r="E414" s="437"/>
      <c r="F414" s="437"/>
      <c r="G414" s="437"/>
      <c r="H414" s="437"/>
      <c r="I414" s="437"/>
      <c r="J414" s="437"/>
      <c r="K414" s="465">
        <f t="shared" si="97"/>
        <v>0</v>
      </c>
      <c r="L414" s="433"/>
      <c r="M414" s="433"/>
      <c r="N414" s="434"/>
      <c r="O414" s="383" t="str">
        <f t="shared" si="98"/>
        <v/>
      </c>
      <c r="P414" s="434"/>
      <c r="Q414" s="434"/>
      <c r="R414" s="434"/>
      <c r="S414" s="433"/>
      <c r="T414" s="434"/>
      <c r="U414" s="384" t="str">
        <f t="shared" si="100"/>
        <v/>
      </c>
      <c r="V414" s="384" t="str">
        <f t="shared" si="101"/>
        <v/>
      </c>
      <c r="W414" s="384" t="str">
        <f t="shared" si="102"/>
        <v/>
      </c>
      <c r="X414" s="384" t="str">
        <f t="shared" si="103"/>
        <v/>
      </c>
      <c r="Y414" s="384" t="str">
        <f t="shared" si="104"/>
        <v/>
      </c>
      <c r="Z414" s="384" t="str">
        <f t="shared" si="105"/>
        <v/>
      </c>
      <c r="AA414" s="384">
        <f t="shared" si="99"/>
        <v>0</v>
      </c>
      <c r="AB414" s="385" t="b">
        <f t="shared" si="106"/>
        <v>1</v>
      </c>
      <c r="AC414" s="384" t="str">
        <f>IF($N414="","",IF($C$7="Northern Ireland",INDEX('Fixed inputs'!$H$18:$H$58,MATCH($N414,'Fixed inputs'!$C$18:$C$58,0)),INDEX('Fixed inputs'!$I$18:$I$58,MATCH($N414,'Fixed inputs'!$C$18:$C$58,0))))</f>
        <v/>
      </c>
      <c r="AD414" s="384" t="str">
        <f>IF($C414="","",INDEX('Fixed inputs'!$C$8:$E$10,MATCH($C414,'Fixed inputs'!$B$8:$B$10,0),MATCH(IF($C$7="Northern Ireland","GBP","EUR"),'Fixed inputs'!$C$7:$E$7,0)))</f>
        <v/>
      </c>
      <c r="AE414" s="386"/>
      <c r="AF414" s="386"/>
      <c r="AG414" s="386"/>
      <c r="AH414" s="386"/>
      <c r="AI414" s="386"/>
      <c r="AJ414" s="387">
        <f t="shared" si="107"/>
        <v>0</v>
      </c>
      <c r="AK414" s="386"/>
      <c r="AL414" s="387">
        <f t="shared" si="108"/>
        <v>0</v>
      </c>
      <c r="AM414" s="386"/>
      <c r="AN414" s="387">
        <f t="shared" si="109"/>
        <v>0</v>
      </c>
      <c r="AO414" s="386"/>
      <c r="AP414" s="387">
        <f t="shared" si="110"/>
        <v>0</v>
      </c>
      <c r="AQ414" s="386"/>
      <c r="AR414" s="387">
        <f t="shared" si="111"/>
        <v>0</v>
      </c>
      <c r="AS414" s="386"/>
      <c r="AT414" s="387">
        <f t="shared" si="112"/>
        <v>0</v>
      </c>
    </row>
    <row r="415" spans="2:46" ht="15.75">
      <c r="B415" s="435"/>
      <c r="C415" s="435"/>
      <c r="D415" s="436"/>
      <c r="E415" s="437"/>
      <c r="F415" s="437"/>
      <c r="G415" s="437"/>
      <c r="H415" s="437"/>
      <c r="I415" s="437"/>
      <c r="J415" s="437"/>
      <c r="K415" s="465">
        <f t="shared" si="97"/>
        <v>0</v>
      </c>
      <c r="L415" s="433"/>
      <c r="M415" s="433"/>
      <c r="N415" s="434"/>
      <c r="O415" s="383" t="str">
        <f t="shared" si="98"/>
        <v/>
      </c>
      <c r="P415" s="434"/>
      <c r="Q415" s="434"/>
      <c r="R415" s="434"/>
      <c r="S415" s="433"/>
      <c r="T415" s="434"/>
      <c r="U415" s="384" t="str">
        <f t="shared" si="100"/>
        <v/>
      </c>
      <c r="V415" s="384" t="str">
        <f t="shared" si="101"/>
        <v/>
      </c>
      <c r="W415" s="384" t="str">
        <f t="shared" si="102"/>
        <v/>
      </c>
      <c r="X415" s="384" t="str">
        <f t="shared" si="103"/>
        <v/>
      </c>
      <c r="Y415" s="384" t="str">
        <f t="shared" si="104"/>
        <v/>
      </c>
      <c r="Z415" s="384" t="str">
        <f t="shared" si="105"/>
        <v/>
      </c>
      <c r="AA415" s="384">
        <f t="shared" si="99"/>
        <v>0</v>
      </c>
      <c r="AB415" s="385" t="b">
        <f t="shared" si="106"/>
        <v>1</v>
      </c>
      <c r="AC415" s="384" t="str">
        <f>IF($N415="","",IF($C$7="Northern Ireland",INDEX('Fixed inputs'!$H$18:$H$58,MATCH($N415,'Fixed inputs'!$C$18:$C$58,0)),INDEX('Fixed inputs'!$I$18:$I$58,MATCH($N415,'Fixed inputs'!$C$18:$C$58,0))))</f>
        <v/>
      </c>
      <c r="AD415" s="384" t="str">
        <f>IF($C415="","",INDEX('Fixed inputs'!$C$8:$E$10,MATCH($C415,'Fixed inputs'!$B$8:$B$10,0),MATCH(IF($C$7="Northern Ireland","GBP","EUR"),'Fixed inputs'!$C$7:$E$7,0)))</f>
        <v/>
      </c>
      <c r="AE415" s="386"/>
      <c r="AF415" s="386"/>
      <c r="AG415" s="386"/>
      <c r="AH415" s="386"/>
      <c r="AI415" s="386"/>
      <c r="AJ415" s="387">
        <f t="shared" si="107"/>
        <v>0</v>
      </c>
      <c r="AK415" s="386"/>
      <c r="AL415" s="387">
        <f t="shared" si="108"/>
        <v>0</v>
      </c>
      <c r="AM415" s="386"/>
      <c r="AN415" s="387">
        <f t="shared" si="109"/>
        <v>0</v>
      </c>
      <c r="AO415" s="386"/>
      <c r="AP415" s="387">
        <f t="shared" si="110"/>
        <v>0</v>
      </c>
      <c r="AQ415" s="386"/>
      <c r="AR415" s="387">
        <f t="shared" si="111"/>
        <v>0</v>
      </c>
      <c r="AS415" s="386"/>
      <c r="AT415" s="387">
        <f t="shared" si="112"/>
        <v>0</v>
      </c>
    </row>
    <row r="416" spans="2:46" ht="15.75">
      <c r="B416" s="435"/>
      <c r="C416" s="435"/>
      <c r="D416" s="436"/>
      <c r="E416" s="437"/>
      <c r="F416" s="437"/>
      <c r="G416" s="437"/>
      <c r="H416" s="437"/>
      <c r="I416" s="437"/>
      <c r="J416" s="437"/>
      <c r="K416" s="465">
        <f t="shared" si="97"/>
        <v>0</v>
      </c>
      <c r="L416" s="433"/>
      <c r="M416" s="433"/>
      <c r="N416" s="434"/>
      <c r="O416" s="383" t="str">
        <f t="shared" si="98"/>
        <v/>
      </c>
      <c r="P416" s="434"/>
      <c r="Q416" s="434"/>
      <c r="R416" s="434"/>
      <c r="S416" s="433"/>
      <c r="T416" s="434"/>
      <c r="U416" s="384" t="str">
        <f t="shared" si="100"/>
        <v/>
      </c>
      <c r="V416" s="384" t="str">
        <f t="shared" si="101"/>
        <v/>
      </c>
      <c r="W416" s="384" t="str">
        <f t="shared" si="102"/>
        <v/>
      </c>
      <c r="X416" s="384" t="str">
        <f t="shared" si="103"/>
        <v/>
      </c>
      <c r="Y416" s="384" t="str">
        <f t="shared" si="104"/>
        <v/>
      </c>
      <c r="Z416" s="384" t="str">
        <f t="shared" si="105"/>
        <v/>
      </c>
      <c r="AA416" s="384">
        <f t="shared" si="99"/>
        <v>0</v>
      </c>
      <c r="AB416" s="385" t="b">
        <f t="shared" si="106"/>
        <v>1</v>
      </c>
      <c r="AC416" s="384" t="str">
        <f>IF($N416="","",IF($C$7="Northern Ireland",INDEX('Fixed inputs'!$H$18:$H$58,MATCH($N416,'Fixed inputs'!$C$18:$C$58,0)),INDEX('Fixed inputs'!$I$18:$I$58,MATCH($N416,'Fixed inputs'!$C$18:$C$58,0))))</f>
        <v/>
      </c>
      <c r="AD416" s="384" t="str">
        <f>IF($C416="","",INDEX('Fixed inputs'!$C$8:$E$10,MATCH($C416,'Fixed inputs'!$B$8:$B$10,0),MATCH(IF($C$7="Northern Ireland","GBP","EUR"),'Fixed inputs'!$C$7:$E$7,0)))</f>
        <v/>
      </c>
      <c r="AE416" s="386"/>
      <c r="AF416" s="386"/>
      <c r="AG416" s="386"/>
      <c r="AH416" s="386"/>
      <c r="AI416" s="386"/>
      <c r="AJ416" s="387">
        <f t="shared" si="107"/>
        <v>0</v>
      </c>
      <c r="AK416" s="386"/>
      <c r="AL416" s="387">
        <f t="shared" si="108"/>
        <v>0</v>
      </c>
      <c r="AM416" s="386"/>
      <c r="AN416" s="387">
        <f t="shared" si="109"/>
        <v>0</v>
      </c>
      <c r="AO416" s="386"/>
      <c r="AP416" s="387">
        <f t="shared" si="110"/>
        <v>0</v>
      </c>
      <c r="AQ416" s="386"/>
      <c r="AR416" s="387">
        <f t="shared" si="111"/>
        <v>0</v>
      </c>
      <c r="AS416" s="386"/>
      <c r="AT416" s="387">
        <f t="shared" si="112"/>
        <v>0</v>
      </c>
    </row>
    <row r="417" spans="2:46" ht="15.75">
      <c r="B417" s="435"/>
      <c r="C417" s="435"/>
      <c r="D417" s="436"/>
      <c r="E417" s="437"/>
      <c r="F417" s="437"/>
      <c r="G417" s="437"/>
      <c r="H417" s="437"/>
      <c r="I417" s="437"/>
      <c r="J417" s="437"/>
      <c r="K417" s="465">
        <f t="shared" si="97"/>
        <v>0</v>
      </c>
      <c r="L417" s="433"/>
      <c r="M417" s="433"/>
      <c r="N417" s="434"/>
      <c r="O417" s="383" t="str">
        <f t="shared" si="98"/>
        <v/>
      </c>
      <c r="P417" s="434"/>
      <c r="Q417" s="434"/>
      <c r="R417" s="434"/>
      <c r="S417" s="433"/>
      <c r="T417" s="434"/>
      <c r="U417" s="384" t="str">
        <f t="shared" si="100"/>
        <v/>
      </c>
      <c r="V417" s="384" t="str">
        <f t="shared" si="101"/>
        <v/>
      </c>
      <c r="W417" s="384" t="str">
        <f t="shared" si="102"/>
        <v/>
      </c>
      <c r="X417" s="384" t="str">
        <f t="shared" si="103"/>
        <v/>
      </c>
      <c r="Y417" s="384" t="str">
        <f t="shared" si="104"/>
        <v/>
      </c>
      <c r="Z417" s="384" t="str">
        <f t="shared" si="105"/>
        <v/>
      </c>
      <c r="AA417" s="384">
        <f t="shared" si="99"/>
        <v>0</v>
      </c>
      <c r="AB417" s="385" t="b">
        <f t="shared" si="106"/>
        <v>1</v>
      </c>
      <c r="AC417" s="384" t="str">
        <f>IF($N417="","",IF($C$7="Northern Ireland",INDEX('Fixed inputs'!$H$18:$H$58,MATCH($N417,'Fixed inputs'!$C$18:$C$58,0)),INDEX('Fixed inputs'!$I$18:$I$58,MATCH($N417,'Fixed inputs'!$C$18:$C$58,0))))</f>
        <v/>
      </c>
      <c r="AD417" s="384" t="str">
        <f>IF($C417="","",INDEX('Fixed inputs'!$C$8:$E$10,MATCH($C417,'Fixed inputs'!$B$8:$B$10,0),MATCH(IF($C$7="Northern Ireland","GBP","EUR"),'Fixed inputs'!$C$7:$E$7,0)))</f>
        <v/>
      </c>
      <c r="AE417" s="386"/>
      <c r="AF417" s="386"/>
      <c r="AG417" s="386"/>
      <c r="AH417" s="386"/>
      <c r="AI417" s="386"/>
      <c r="AJ417" s="387">
        <f t="shared" si="107"/>
        <v>0</v>
      </c>
      <c r="AK417" s="386"/>
      <c r="AL417" s="387">
        <f t="shared" si="108"/>
        <v>0</v>
      </c>
      <c r="AM417" s="386"/>
      <c r="AN417" s="387">
        <f t="shared" si="109"/>
        <v>0</v>
      </c>
      <c r="AO417" s="386"/>
      <c r="AP417" s="387">
        <f t="shared" si="110"/>
        <v>0</v>
      </c>
      <c r="AQ417" s="386"/>
      <c r="AR417" s="387">
        <f t="shared" si="111"/>
        <v>0</v>
      </c>
      <c r="AS417" s="386"/>
      <c r="AT417" s="387">
        <f t="shared" si="112"/>
        <v>0</v>
      </c>
    </row>
    <row r="418" spans="2:46" ht="15.75">
      <c r="B418" s="435"/>
      <c r="C418" s="435"/>
      <c r="D418" s="436"/>
      <c r="E418" s="437"/>
      <c r="F418" s="437"/>
      <c r="G418" s="437"/>
      <c r="H418" s="437"/>
      <c r="I418" s="437"/>
      <c r="J418" s="437"/>
      <c r="K418" s="465">
        <f t="shared" si="97"/>
        <v>0</v>
      </c>
      <c r="L418" s="433"/>
      <c r="M418" s="433"/>
      <c r="N418" s="434"/>
      <c r="O418" s="383" t="str">
        <f t="shared" si="98"/>
        <v/>
      </c>
      <c r="P418" s="434"/>
      <c r="Q418" s="434"/>
      <c r="R418" s="434"/>
      <c r="S418" s="433"/>
      <c r="T418" s="434"/>
      <c r="U418" s="384" t="str">
        <f t="shared" si="100"/>
        <v/>
      </c>
      <c r="V418" s="384" t="str">
        <f t="shared" si="101"/>
        <v/>
      </c>
      <c r="W418" s="384" t="str">
        <f t="shared" si="102"/>
        <v/>
      </c>
      <c r="X418" s="384" t="str">
        <f t="shared" si="103"/>
        <v/>
      </c>
      <c r="Y418" s="384" t="str">
        <f t="shared" si="104"/>
        <v/>
      </c>
      <c r="Z418" s="384" t="str">
        <f t="shared" si="105"/>
        <v/>
      </c>
      <c r="AA418" s="384">
        <f t="shared" si="99"/>
        <v>0</v>
      </c>
      <c r="AB418" s="385" t="b">
        <f t="shared" si="106"/>
        <v>1</v>
      </c>
      <c r="AC418" s="384" t="str">
        <f>IF($N418="","",IF($C$7="Northern Ireland",INDEX('Fixed inputs'!$H$18:$H$58,MATCH($N418,'Fixed inputs'!$C$18:$C$58,0)),INDEX('Fixed inputs'!$I$18:$I$58,MATCH($N418,'Fixed inputs'!$C$18:$C$58,0))))</f>
        <v/>
      </c>
      <c r="AD418" s="384" t="str">
        <f>IF($C418="","",INDEX('Fixed inputs'!$C$8:$E$10,MATCH($C418,'Fixed inputs'!$B$8:$B$10,0),MATCH(IF($C$7="Northern Ireland","GBP","EUR"),'Fixed inputs'!$C$7:$E$7,0)))</f>
        <v/>
      </c>
      <c r="AE418" s="386"/>
      <c r="AF418" s="386"/>
      <c r="AG418" s="386"/>
      <c r="AH418" s="386"/>
      <c r="AI418" s="386"/>
      <c r="AJ418" s="387">
        <f t="shared" si="107"/>
        <v>0</v>
      </c>
      <c r="AK418" s="386"/>
      <c r="AL418" s="387">
        <f t="shared" si="108"/>
        <v>0</v>
      </c>
      <c r="AM418" s="386"/>
      <c r="AN418" s="387">
        <f t="shared" si="109"/>
        <v>0</v>
      </c>
      <c r="AO418" s="386"/>
      <c r="AP418" s="387">
        <f t="shared" si="110"/>
        <v>0</v>
      </c>
      <c r="AQ418" s="386"/>
      <c r="AR418" s="387">
        <f t="shared" si="111"/>
        <v>0</v>
      </c>
      <c r="AS418" s="386"/>
      <c r="AT418" s="387">
        <f t="shared" si="112"/>
        <v>0</v>
      </c>
    </row>
    <row r="419" spans="2:46" ht="15.75">
      <c r="B419" s="435"/>
      <c r="C419" s="435"/>
      <c r="D419" s="436"/>
      <c r="E419" s="437"/>
      <c r="F419" s="437"/>
      <c r="G419" s="437"/>
      <c r="H419" s="437"/>
      <c r="I419" s="437"/>
      <c r="J419" s="437"/>
      <c r="K419" s="465">
        <f t="shared" si="97"/>
        <v>0</v>
      </c>
      <c r="L419" s="433"/>
      <c r="M419" s="433"/>
      <c r="N419" s="434"/>
      <c r="O419" s="383" t="str">
        <f t="shared" si="98"/>
        <v/>
      </c>
      <c r="P419" s="434"/>
      <c r="Q419" s="434"/>
      <c r="R419" s="434"/>
      <c r="S419" s="433"/>
      <c r="T419" s="434"/>
      <c r="U419" s="384" t="str">
        <f t="shared" si="100"/>
        <v/>
      </c>
      <c r="V419" s="384" t="str">
        <f t="shared" si="101"/>
        <v/>
      </c>
      <c r="W419" s="384" t="str">
        <f t="shared" si="102"/>
        <v/>
      </c>
      <c r="X419" s="384" t="str">
        <f t="shared" si="103"/>
        <v/>
      </c>
      <c r="Y419" s="384" t="str">
        <f t="shared" si="104"/>
        <v/>
      </c>
      <c r="Z419" s="384" t="str">
        <f t="shared" si="105"/>
        <v/>
      </c>
      <c r="AA419" s="384">
        <f t="shared" si="99"/>
        <v>0</v>
      </c>
      <c r="AB419" s="385" t="b">
        <f t="shared" si="106"/>
        <v>1</v>
      </c>
      <c r="AC419" s="384" t="str">
        <f>IF($N419="","",IF($C$7="Northern Ireland",INDEX('Fixed inputs'!$H$18:$H$58,MATCH($N419,'Fixed inputs'!$C$18:$C$58,0)),INDEX('Fixed inputs'!$I$18:$I$58,MATCH($N419,'Fixed inputs'!$C$18:$C$58,0))))</f>
        <v/>
      </c>
      <c r="AD419" s="384" t="str">
        <f>IF($C419="","",INDEX('Fixed inputs'!$C$8:$E$10,MATCH($C419,'Fixed inputs'!$B$8:$B$10,0),MATCH(IF($C$7="Northern Ireland","GBP","EUR"),'Fixed inputs'!$C$7:$E$7,0)))</f>
        <v/>
      </c>
      <c r="AE419" s="386"/>
      <c r="AF419" s="386"/>
      <c r="AG419" s="386"/>
      <c r="AH419" s="386"/>
      <c r="AI419" s="386"/>
      <c r="AJ419" s="387">
        <f t="shared" si="107"/>
        <v>0</v>
      </c>
      <c r="AK419" s="386"/>
      <c r="AL419" s="387">
        <f t="shared" si="108"/>
        <v>0</v>
      </c>
      <c r="AM419" s="386"/>
      <c r="AN419" s="387">
        <f t="shared" si="109"/>
        <v>0</v>
      </c>
      <c r="AO419" s="386"/>
      <c r="AP419" s="387">
        <f t="shared" si="110"/>
        <v>0</v>
      </c>
      <c r="AQ419" s="386"/>
      <c r="AR419" s="387">
        <f t="shared" si="111"/>
        <v>0</v>
      </c>
      <c r="AS419" s="386"/>
      <c r="AT419" s="387">
        <f t="shared" si="112"/>
        <v>0</v>
      </c>
    </row>
    <row r="420" spans="2:46" ht="15.75">
      <c r="B420" s="435"/>
      <c r="C420" s="435"/>
      <c r="D420" s="436"/>
      <c r="E420" s="437"/>
      <c r="F420" s="437"/>
      <c r="G420" s="437"/>
      <c r="H420" s="437"/>
      <c r="I420" s="437"/>
      <c r="J420" s="437"/>
      <c r="K420" s="465">
        <f t="shared" si="97"/>
        <v>0</v>
      </c>
      <c r="L420" s="433"/>
      <c r="M420" s="433"/>
      <c r="N420" s="434"/>
      <c r="O420" s="383" t="str">
        <f t="shared" si="98"/>
        <v/>
      </c>
      <c r="P420" s="434"/>
      <c r="Q420" s="434"/>
      <c r="R420" s="434"/>
      <c r="S420" s="433"/>
      <c r="T420" s="434"/>
      <c r="U420" s="384" t="str">
        <f t="shared" si="100"/>
        <v/>
      </c>
      <c r="V420" s="384" t="str">
        <f t="shared" si="101"/>
        <v/>
      </c>
      <c r="W420" s="384" t="str">
        <f t="shared" si="102"/>
        <v/>
      </c>
      <c r="X420" s="384" t="str">
        <f t="shared" si="103"/>
        <v/>
      </c>
      <c r="Y420" s="384" t="str">
        <f t="shared" si="104"/>
        <v/>
      </c>
      <c r="Z420" s="384" t="str">
        <f t="shared" si="105"/>
        <v/>
      </c>
      <c r="AA420" s="384">
        <f t="shared" si="99"/>
        <v>0</v>
      </c>
      <c r="AB420" s="385" t="b">
        <f t="shared" si="106"/>
        <v>1</v>
      </c>
      <c r="AC420" s="384" t="str">
        <f>IF($N420="","",IF($C$7="Northern Ireland",INDEX('Fixed inputs'!$H$18:$H$58,MATCH($N420,'Fixed inputs'!$C$18:$C$58,0)),INDEX('Fixed inputs'!$I$18:$I$58,MATCH($N420,'Fixed inputs'!$C$18:$C$58,0))))</f>
        <v/>
      </c>
      <c r="AD420" s="384" t="str">
        <f>IF($C420="","",INDEX('Fixed inputs'!$C$8:$E$10,MATCH($C420,'Fixed inputs'!$B$8:$B$10,0),MATCH(IF($C$7="Northern Ireland","GBP","EUR"),'Fixed inputs'!$C$7:$E$7,0)))</f>
        <v/>
      </c>
      <c r="AE420" s="386"/>
      <c r="AF420" s="386"/>
      <c r="AG420" s="386"/>
      <c r="AH420" s="386"/>
      <c r="AI420" s="386"/>
      <c r="AJ420" s="387">
        <f t="shared" si="107"/>
        <v>0</v>
      </c>
      <c r="AK420" s="386"/>
      <c r="AL420" s="387">
        <f t="shared" si="108"/>
        <v>0</v>
      </c>
      <c r="AM420" s="386"/>
      <c r="AN420" s="387">
        <f t="shared" si="109"/>
        <v>0</v>
      </c>
      <c r="AO420" s="386"/>
      <c r="AP420" s="387">
        <f t="shared" si="110"/>
        <v>0</v>
      </c>
      <c r="AQ420" s="386"/>
      <c r="AR420" s="387">
        <f t="shared" si="111"/>
        <v>0</v>
      </c>
      <c r="AS420" s="386"/>
      <c r="AT420" s="387">
        <f t="shared" si="112"/>
        <v>0</v>
      </c>
    </row>
    <row r="421" spans="2:46" ht="15.75">
      <c r="B421" s="435"/>
      <c r="C421" s="435"/>
      <c r="D421" s="436"/>
      <c r="E421" s="437"/>
      <c r="F421" s="437"/>
      <c r="G421" s="437"/>
      <c r="H421" s="437"/>
      <c r="I421" s="437"/>
      <c r="J421" s="437"/>
      <c r="K421" s="465">
        <f t="shared" si="97"/>
        <v>0</v>
      </c>
      <c r="L421" s="433"/>
      <c r="M421" s="433"/>
      <c r="N421" s="434"/>
      <c r="O421" s="383" t="str">
        <f t="shared" si="98"/>
        <v/>
      </c>
      <c r="P421" s="434"/>
      <c r="Q421" s="434"/>
      <c r="R421" s="434"/>
      <c r="S421" s="433"/>
      <c r="T421" s="434"/>
      <c r="U421" s="384" t="str">
        <f t="shared" si="100"/>
        <v/>
      </c>
      <c r="V421" s="384" t="str">
        <f t="shared" si="101"/>
        <v/>
      </c>
      <c r="W421" s="384" t="str">
        <f t="shared" si="102"/>
        <v/>
      </c>
      <c r="X421" s="384" t="str">
        <f t="shared" si="103"/>
        <v/>
      </c>
      <c r="Y421" s="384" t="str">
        <f t="shared" si="104"/>
        <v/>
      </c>
      <c r="Z421" s="384" t="str">
        <f t="shared" si="105"/>
        <v/>
      </c>
      <c r="AA421" s="384">
        <f t="shared" si="99"/>
        <v>0</v>
      </c>
      <c r="AB421" s="385" t="b">
        <f t="shared" si="106"/>
        <v>1</v>
      </c>
      <c r="AC421" s="384" t="str">
        <f>IF($N421="","",IF($C$7="Northern Ireland",INDEX('Fixed inputs'!$H$18:$H$58,MATCH($N421,'Fixed inputs'!$C$18:$C$58,0)),INDEX('Fixed inputs'!$I$18:$I$58,MATCH($N421,'Fixed inputs'!$C$18:$C$58,0))))</f>
        <v/>
      </c>
      <c r="AD421" s="384" t="str">
        <f>IF($C421="","",INDEX('Fixed inputs'!$C$8:$E$10,MATCH($C421,'Fixed inputs'!$B$8:$B$10,0),MATCH(IF($C$7="Northern Ireland","GBP","EUR"),'Fixed inputs'!$C$7:$E$7,0)))</f>
        <v/>
      </c>
      <c r="AE421" s="386"/>
      <c r="AF421" s="386"/>
      <c r="AG421" s="386"/>
      <c r="AH421" s="386"/>
      <c r="AI421" s="386"/>
      <c r="AJ421" s="387">
        <f t="shared" si="107"/>
        <v>0</v>
      </c>
      <c r="AK421" s="386"/>
      <c r="AL421" s="387">
        <f t="shared" si="108"/>
        <v>0</v>
      </c>
      <c r="AM421" s="386"/>
      <c r="AN421" s="387">
        <f t="shared" si="109"/>
        <v>0</v>
      </c>
      <c r="AO421" s="386"/>
      <c r="AP421" s="387">
        <f t="shared" si="110"/>
        <v>0</v>
      </c>
      <c r="AQ421" s="386"/>
      <c r="AR421" s="387">
        <f t="shared" si="111"/>
        <v>0</v>
      </c>
      <c r="AS421" s="386"/>
      <c r="AT421" s="387">
        <f t="shared" si="112"/>
        <v>0</v>
      </c>
    </row>
    <row r="422" spans="2:46" ht="15.75">
      <c r="B422" s="435"/>
      <c r="C422" s="435"/>
      <c r="D422" s="436"/>
      <c r="E422" s="437"/>
      <c r="F422" s="437"/>
      <c r="G422" s="437"/>
      <c r="H422" s="437"/>
      <c r="I422" s="437"/>
      <c r="J422" s="437"/>
      <c r="K422" s="465">
        <f t="shared" si="97"/>
        <v>0</v>
      </c>
      <c r="L422" s="433"/>
      <c r="M422" s="433"/>
      <c r="N422" s="434"/>
      <c r="O422" s="383" t="str">
        <f t="shared" si="98"/>
        <v/>
      </c>
      <c r="P422" s="434"/>
      <c r="Q422" s="434"/>
      <c r="R422" s="434"/>
      <c r="S422" s="433"/>
      <c r="T422" s="434"/>
      <c r="U422" s="384" t="str">
        <f t="shared" si="100"/>
        <v/>
      </c>
      <c r="V422" s="384" t="str">
        <f t="shared" si="101"/>
        <v/>
      </c>
      <c r="W422" s="384" t="str">
        <f t="shared" si="102"/>
        <v/>
      </c>
      <c r="X422" s="384" t="str">
        <f t="shared" si="103"/>
        <v/>
      </c>
      <c r="Y422" s="384" t="str">
        <f t="shared" si="104"/>
        <v/>
      </c>
      <c r="Z422" s="384" t="str">
        <f t="shared" si="105"/>
        <v/>
      </c>
      <c r="AA422" s="384">
        <f t="shared" si="99"/>
        <v>0</v>
      </c>
      <c r="AB422" s="385" t="b">
        <f t="shared" si="106"/>
        <v>1</v>
      </c>
      <c r="AC422" s="384" t="str">
        <f>IF($N422="","",IF($C$7="Northern Ireland",INDEX('Fixed inputs'!$H$18:$H$58,MATCH($N422,'Fixed inputs'!$C$18:$C$58,0)),INDEX('Fixed inputs'!$I$18:$I$58,MATCH($N422,'Fixed inputs'!$C$18:$C$58,0))))</f>
        <v/>
      </c>
      <c r="AD422" s="384" t="str">
        <f>IF($C422="","",INDEX('Fixed inputs'!$C$8:$E$10,MATCH($C422,'Fixed inputs'!$B$8:$B$10,0),MATCH(IF($C$7="Northern Ireland","GBP","EUR"),'Fixed inputs'!$C$7:$E$7,0)))</f>
        <v/>
      </c>
      <c r="AE422" s="386"/>
      <c r="AF422" s="386"/>
      <c r="AG422" s="386"/>
      <c r="AH422" s="386"/>
      <c r="AI422" s="386"/>
      <c r="AJ422" s="387">
        <f t="shared" si="107"/>
        <v>0</v>
      </c>
      <c r="AK422" s="386"/>
      <c r="AL422" s="387">
        <f t="shared" si="108"/>
        <v>0</v>
      </c>
      <c r="AM422" s="386"/>
      <c r="AN422" s="387">
        <f t="shared" si="109"/>
        <v>0</v>
      </c>
      <c r="AO422" s="386"/>
      <c r="AP422" s="387">
        <f t="shared" si="110"/>
        <v>0</v>
      </c>
      <c r="AQ422" s="386"/>
      <c r="AR422" s="387">
        <f t="shared" si="111"/>
        <v>0</v>
      </c>
      <c r="AS422" s="386"/>
      <c r="AT422" s="387">
        <f t="shared" si="112"/>
        <v>0</v>
      </c>
    </row>
    <row r="423" spans="2:46" ht="15.75">
      <c r="B423" s="435"/>
      <c r="C423" s="435"/>
      <c r="D423" s="436"/>
      <c r="E423" s="437"/>
      <c r="F423" s="437"/>
      <c r="G423" s="437"/>
      <c r="H423" s="437"/>
      <c r="I423" s="437"/>
      <c r="J423" s="437"/>
      <c r="K423" s="465">
        <f t="shared" si="97"/>
        <v>0</v>
      </c>
      <c r="L423" s="433"/>
      <c r="M423" s="433"/>
      <c r="N423" s="434"/>
      <c r="O423" s="383" t="str">
        <f t="shared" si="98"/>
        <v/>
      </c>
      <c r="P423" s="434"/>
      <c r="Q423" s="434"/>
      <c r="R423" s="434"/>
      <c r="S423" s="433"/>
      <c r="T423" s="434"/>
      <c r="U423" s="384" t="str">
        <f t="shared" si="100"/>
        <v/>
      </c>
      <c r="V423" s="384" t="str">
        <f t="shared" si="101"/>
        <v/>
      </c>
      <c r="W423" s="384" t="str">
        <f t="shared" si="102"/>
        <v/>
      </c>
      <c r="X423" s="384" t="str">
        <f t="shared" si="103"/>
        <v/>
      </c>
      <c r="Y423" s="384" t="str">
        <f t="shared" si="104"/>
        <v/>
      </c>
      <c r="Z423" s="384" t="str">
        <f t="shared" si="105"/>
        <v/>
      </c>
      <c r="AA423" s="384">
        <f t="shared" si="99"/>
        <v>0</v>
      </c>
      <c r="AB423" s="385" t="b">
        <f t="shared" si="106"/>
        <v>1</v>
      </c>
      <c r="AC423" s="384" t="str">
        <f>IF($N423="","",IF($C$7="Northern Ireland",INDEX('Fixed inputs'!$H$18:$H$58,MATCH($N423,'Fixed inputs'!$C$18:$C$58,0)),INDEX('Fixed inputs'!$I$18:$I$58,MATCH($N423,'Fixed inputs'!$C$18:$C$58,0))))</f>
        <v/>
      </c>
      <c r="AD423" s="384" t="str">
        <f>IF($C423="","",INDEX('Fixed inputs'!$C$8:$E$10,MATCH($C423,'Fixed inputs'!$B$8:$B$10,0),MATCH(IF($C$7="Northern Ireland","GBP","EUR"),'Fixed inputs'!$C$7:$E$7,0)))</f>
        <v/>
      </c>
      <c r="AE423" s="386"/>
      <c r="AF423" s="386"/>
      <c r="AG423" s="386"/>
      <c r="AH423" s="386"/>
      <c r="AI423" s="386"/>
      <c r="AJ423" s="387">
        <f t="shared" si="107"/>
        <v>0</v>
      </c>
      <c r="AK423" s="386"/>
      <c r="AL423" s="387">
        <f t="shared" si="108"/>
        <v>0</v>
      </c>
      <c r="AM423" s="386"/>
      <c r="AN423" s="387">
        <f t="shared" si="109"/>
        <v>0</v>
      </c>
      <c r="AO423" s="386"/>
      <c r="AP423" s="387">
        <f t="shared" si="110"/>
        <v>0</v>
      </c>
      <c r="AQ423" s="386"/>
      <c r="AR423" s="387">
        <f t="shared" si="111"/>
        <v>0</v>
      </c>
      <c r="AS423" s="386"/>
      <c r="AT423" s="387">
        <f t="shared" si="112"/>
        <v>0</v>
      </c>
    </row>
    <row r="424" spans="2:46" ht="15.75">
      <c r="B424" s="435"/>
      <c r="C424" s="435"/>
      <c r="D424" s="436"/>
      <c r="E424" s="437"/>
      <c r="F424" s="437"/>
      <c r="G424" s="437"/>
      <c r="H424" s="437"/>
      <c r="I424" s="437"/>
      <c r="J424" s="437"/>
      <c r="K424" s="465">
        <f t="shared" si="97"/>
        <v>0</v>
      </c>
      <c r="L424" s="433"/>
      <c r="M424" s="433"/>
      <c r="N424" s="434"/>
      <c r="O424" s="383" t="str">
        <f t="shared" si="98"/>
        <v/>
      </c>
      <c r="P424" s="434"/>
      <c r="Q424" s="434"/>
      <c r="R424" s="434"/>
      <c r="S424" s="433"/>
      <c r="T424" s="434"/>
      <c r="U424" s="384" t="str">
        <f t="shared" si="100"/>
        <v/>
      </c>
      <c r="V424" s="384" t="str">
        <f t="shared" si="101"/>
        <v/>
      </c>
      <c r="W424" s="384" t="str">
        <f t="shared" si="102"/>
        <v/>
      </c>
      <c r="X424" s="384" t="str">
        <f t="shared" si="103"/>
        <v/>
      </c>
      <c r="Y424" s="384" t="str">
        <f t="shared" si="104"/>
        <v/>
      </c>
      <c r="Z424" s="384" t="str">
        <f t="shared" si="105"/>
        <v/>
      </c>
      <c r="AA424" s="384">
        <f t="shared" si="99"/>
        <v>0</v>
      </c>
      <c r="AB424" s="385" t="b">
        <f t="shared" si="106"/>
        <v>1</v>
      </c>
      <c r="AC424" s="384" t="str">
        <f>IF($N424="","",IF($C$7="Northern Ireland",INDEX('Fixed inputs'!$H$18:$H$58,MATCH($N424,'Fixed inputs'!$C$18:$C$58,0)),INDEX('Fixed inputs'!$I$18:$I$58,MATCH($N424,'Fixed inputs'!$C$18:$C$58,0))))</f>
        <v/>
      </c>
      <c r="AD424" s="384" t="str">
        <f>IF($C424="","",INDEX('Fixed inputs'!$C$8:$E$10,MATCH($C424,'Fixed inputs'!$B$8:$B$10,0),MATCH(IF($C$7="Northern Ireland","GBP","EUR"),'Fixed inputs'!$C$7:$E$7,0)))</f>
        <v/>
      </c>
      <c r="AE424" s="386"/>
      <c r="AF424" s="386"/>
      <c r="AG424" s="386"/>
      <c r="AH424" s="386"/>
      <c r="AI424" s="386"/>
      <c r="AJ424" s="387">
        <f t="shared" si="107"/>
        <v>0</v>
      </c>
      <c r="AK424" s="386"/>
      <c r="AL424" s="387">
        <f t="shared" si="108"/>
        <v>0</v>
      </c>
      <c r="AM424" s="386"/>
      <c r="AN424" s="387">
        <f t="shared" si="109"/>
        <v>0</v>
      </c>
      <c r="AO424" s="386"/>
      <c r="AP424" s="387">
        <f t="shared" si="110"/>
        <v>0</v>
      </c>
      <c r="AQ424" s="386"/>
      <c r="AR424" s="387">
        <f t="shared" si="111"/>
        <v>0</v>
      </c>
      <c r="AS424" s="386"/>
      <c r="AT424" s="387">
        <f t="shared" si="112"/>
        <v>0</v>
      </c>
    </row>
    <row r="425" spans="2:46" ht="15.75">
      <c r="B425" s="435"/>
      <c r="C425" s="435"/>
      <c r="D425" s="436"/>
      <c r="E425" s="437"/>
      <c r="F425" s="437"/>
      <c r="G425" s="437"/>
      <c r="H425" s="437"/>
      <c r="I425" s="437"/>
      <c r="J425" s="437"/>
      <c r="K425" s="465">
        <f t="shared" si="97"/>
        <v>0</v>
      </c>
      <c r="L425" s="433"/>
      <c r="M425" s="433"/>
      <c r="N425" s="434"/>
      <c r="O425" s="383" t="str">
        <f t="shared" si="98"/>
        <v/>
      </c>
      <c r="P425" s="434"/>
      <c r="Q425" s="434"/>
      <c r="R425" s="434"/>
      <c r="S425" s="433"/>
      <c r="T425" s="434"/>
      <c r="U425" s="384" t="str">
        <f t="shared" si="100"/>
        <v/>
      </c>
      <c r="V425" s="384" t="str">
        <f t="shared" si="101"/>
        <v/>
      </c>
      <c r="W425" s="384" t="str">
        <f t="shared" si="102"/>
        <v/>
      </c>
      <c r="X425" s="384" t="str">
        <f t="shared" si="103"/>
        <v/>
      </c>
      <c r="Y425" s="384" t="str">
        <f t="shared" si="104"/>
        <v/>
      </c>
      <c r="Z425" s="384" t="str">
        <f t="shared" si="105"/>
        <v/>
      </c>
      <c r="AA425" s="384">
        <f t="shared" si="99"/>
        <v>0</v>
      </c>
      <c r="AB425" s="385" t="b">
        <f t="shared" si="106"/>
        <v>1</v>
      </c>
      <c r="AC425" s="384" t="str">
        <f>IF($N425="","",IF($C$7="Northern Ireland",INDEX('Fixed inputs'!$H$18:$H$58,MATCH($N425,'Fixed inputs'!$C$18:$C$58,0)),INDEX('Fixed inputs'!$I$18:$I$58,MATCH($N425,'Fixed inputs'!$C$18:$C$58,0))))</f>
        <v/>
      </c>
      <c r="AD425" s="384" t="str">
        <f>IF($C425="","",INDEX('Fixed inputs'!$C$8:$E$10,MATCH($C425,'Fixed inputs'!$B$8:$B$10,0),MATCH(IF($C$7="Northern Ireland","GBP","EUR"),'Fixed inputs'!$C$7:$E$7,0)))</f>
        <v/>
      </c>
      <c r="AE425" s="386"/>
      <c r="AF425" s="386"/>
      <c r="AG425" s="386"/>
      <c r="AH425" s="386"/>
      <c r="AI425" s="386"/>
      <c r="AJ425" s="387">
        <f t="shared" si="107"/>
        <v>0</v>
      </c>
      <c r="AK425" s="386"/>
      <c r="AL425" s="387">
        <f t="shared" si="108"/>
        <v>0</v>
      </c>
      <c r="AM425" s="386"/>
      <c r="AN425" s="387">
        <f t="shared" si="109"/>
        <v>0</v>
      </c>
      <c r="AO425" s="386"/>
      <c r="AP425" s="387">
        <f t="shared" si="110"/>
        <v>0</v>
      </c>
      <c r="AQ425" s="386"/>
      <c r="AR425" s="387">
        <f t="shared" si="111"/>
        <v>0</v>
      </c>
      <c r="AS425" s="386"/>
      <c r="AT425" s="387">
        <f t="shared" si="112"/>
        <v>0</v>
      </c>
    </row>
    <row r="426" spans="2:46" ht="15.75">
      <c r="B426" s="435"/>
      <c r="C426" s="435"/>
      <c r="D426" s="436"/>
      <c r="E426" s="437"/>
      <c r="F426" s="437"/>
      <c r="G426" s="437"/>
      <c r="H426" s="437"/>
      <c r="I426" s="437"/>
      <c r="J426" s="437"/>
      <c r="K426" s="465">
        <f t="shared" si="97"/>
        <v>0</v>
      </c>
      <c r="L426" s="433"/>
      <c r="M426" s="433"/>
      <c r="N426" s="434"/>
      <c r="O426" s="383" t="str">
        <f t="shared" si="98"/>
        <v/>
      </c>
      <c r="P426" s="434"/>
      <c r="Q426" s="434"/>
      <c r="R426" s="434"/>
      <c r="S426" s="433"/>
      <c r="T426" s="434"/>
      <c r="U426" s="384" t="str">
        <f t="shared" si="100"/>
        <v/>
      </c>
      <c r="V426" s="384" t="str">
        <f t="shared" si="101"/>
        <v/>
      </c>
      <c r="W426" s="384" t="str">
        <f t="shared" si="102"/>
        <v/>
      </c>
      <c r="X426" s="384" t="str">
        <f t="shared" si="103"/>
        <v/>
      </c>
      <c r="Y426" s="384" t="str">
        <f t="shared" si="104"/>
        <v/>
      </c>
      <c r="Z426" s="384" t="str">
        <f t="shared" si="105"/>
        <v/>
      </c>
      <c r="AA426" s="384">
        <f t="shared" si="99"/>
        <v>0</v>
      </c>
      <c r="AB426" s="385" t="b">
        <f t="shared" si="106"/>
        <v>1</v>
      </c>
      <c r="AC426" s="384" t="str">
        <f>IF($N426="","",IF($C$7="Northern Ireland",INDEX('Fixed inputs'!$H$18:$H$58,MATCH($N426,'Fixed inputs'!$C$18:$C$58,0)),INDEX('Fixed inputs'!$I$18:$I$58,MATCH($N426,'Fixed inputs'!$C$18:$C$58,0))))</f>
        <v/>
      </c>
      <c r="AD426" s="384" t="str">
        <f>IF($C426="","",INDEX('Fixed inputs'!$C$8:$E$10,MATCH($C426,'Fixed inputs'!$B$8:$B$10,0),MATCH(IF($C$7="Northern Ireland","GBP","EUR"),'Fixed inputs'!$C$7:$E$7,0)))</f>
        <v/>
      </c>
      <c r="AE426" s="386"/>
      <c r="AF426" s="386"/>
      <c r="AG426" s="386"/>
      <c r="AH426" s="386"/>
      <c r="AI426" s="386"/>
      <c r="AJ426" s="387">
        <f t="shared" si="107"/>
        <v>0</v>
      </c>
      <c r="AK426" s="386"/>
      <c r="AL426" s="387">
        <f t="shared" si="108"/>
        <v>0</v>
      </c>
      <c r="AM426" s="386"/>
      <c r="AN426" s="387">
        <f t="shared" si="109"/>
        <v>0</v>
      </c>
      <c r="AO426" s="386"/>
      <c r="AP426" s="387">
        <f t="shared" si="110"/>
        <v>0</v>
      </c>
      <c r="AQ426" s="386"/>
      <c r="AR426" s="387">
        <f t="shared" si="111"/>
        <v>0</v>
      </c>
      <c r="AS426" s="386"/>
      <c r="AT426" s="387">
        <f t="shared" si="112"/>
        <v>0</v>
      </c>
    </row>
    <row r="427" spans="2:46" ht="15.75">
      <c r="B427" s="435"/>
      <c r="C427" s="435"/>
      <c r="D427" s="436"/>
      <c r="E427" s="437"/>
      <c r="F427" s="437"/>
      <c r="G427" s="437"/>
      <c r="H427" s="437"/>
      <c r="I427" s="437"/>
      <c r="J427" s="437"/>
      <c r="K427" s="465">
        <f t="shared" si="97"/>
        <v>0</v>
      </c>
      <c r="L427" s="433"/>
      <c r="M427" s="433"/>
      <c r="N427" s="434"/>
      <c r="O427" s="383" t="str">
        <f t="shared" si="98"/>
        <v/>
      </c>
      <c r="P427" s="434"/>
      <c r="Q427" s="434"/>
      <c r="R427" s="434"/>
      <c r="S427" s="433"/>
      <c r="T427" s="434"/>
      <c r="U427" s="384" t="str">
        <f t="shared" si="100"/>
        <v/>
      </c>
      <c r="V427" s="384" t="str">
        <f t="shared" si="101"/>
        <v/>
      </c>
      <c r="W427" s="384" t="str">
        <f t="shared" si="102"/>
        <v/>
      </c>
      <c r="X427" s="384" t="str">
        <f t="shared" si="103"/>
        <v/>
      </c>
      <c r="Y427" s="384" t="str">
        <f t="shared" si="104"/>
        <v/>
      </c>
      <c r="Z427" s="384" t="str">
        <f t="shared" si="105"/>
        <v/>
      </c>
      <c r="AA427" s="384">
        <f t="shared" si="99"/>
        <v>0</v>
      </c>
      <c r="AB427" s="385" t="b">
        <f t="shared" si="106"/>
        <v>1</v>
      </c>
      <c r="AC427" s="384" t="str">
        <f>IF($N427="","",IF($C$7="Northern Ireland",INDEX('Fixed inputs'!$H$18:$H$58,MATCH($N427,'Fixed inputs'!$C$18:$C$58,0)),INDEX('Fixed inputs'!$I$18:$I$58,MATCH($N427,'Fixed inputs'!$C$18:$C$58,0))))</f>
        <v/>
      </c>
      <c r="AD427" s="384" t="str">
        <f>IF($C427="","",INDEX('Fixed inputs'!$C$8:$E$10,MATCH($C427,'Fixed inputs'!$B$8:$B$10,0),MATCH(IF($C$7="Northern Ireland","GBP","EUR"),'Fixed inputs'!$C$7:$E$7,0)))</f>
        <v/>
      </c>
      <c r="AE427" s="386"/>
      <c r="AF427" s="386"/>
      <c r="AG427" s="386"/>
      <c r="AH427" s="386"/>
      <c r="AI427" s="386"/>
      <c r="AJ427" s="387">
        <f t="shared" si="107"/>
        <v>0</v>
      </c>
      <c r="AK427" s="386"/>
      <c r="AL427" s="387">
        <f t="shared" si="108"/>
        <v>0</v>
      </c>
      <c r="AM427" s="386"/>
      <c r="AN427" s="387">
        <f t="shared" si="109"/>
        <v>0</v>
      </c>
      <c r="AO427" s="386"/>
      <c r="AP427" s="387">
        <f t="shared" si="110"/>
        <v>0</v>
      </c>
      <c r="AQ427" s="386"/>
      <c r="AR427" s="387">
        <f t="shared" si="111"/>
        <v>0</v>
      </c>
      <c r="AS427" s="386"/>
      <c r="AT427" s="387">
        <f t="shared" si="112"/>
        <v>0</v>
      </c>
    </row>
    <row r="428" spans="2:46" ht="15.75">
      <c r="B428" s="435"/>
      <c r="C428" s="435"/>
      <c r="D428" s="436"/>
      <c r="E428" s="437"/>
      <c r="F428" s="437"/>
      <c r="G428" s="437"/>
      <c r="H428" s="437"/>
      <c r="I428" s="437"/>
      <c r="J428" s="437"/>
      <c r="K428" s="465">
        <f t="shared" si="97"/>
        <v>0</v>
      </c>
      <c r="L428" s="433"/>
      <c r="M428" s="433"/>
      <c r="N428" s="434"/>
      <c r="O428" s="383" t="str">
        <f t="shared" si="98"/>
        <v/>
      </c>
      <c r="P428" s="434"/>
      <c r="Q428" s="434"/>
      <c r="R428" s="434"/>
      <c r="S428" s="433"/>
      <c r="T428" s="434"/>
      <c r="U428" s="384" t="str">
        <f t="shared" si="100"/>
        <v/>
      </c>
      <c r="V428" s="384" t="str">
        <f t="shared" si="101"/>
        <v/>
      </c>
      <c r="W428" s="384" t="str">
        <f t="shared" si="102"/>
        <v/>
      </c>
      <c r="X428" s="384" t="str">
        <f t="shared" si="103"/>
        <v/>
      </c>
      <c r="Y428" s="384" t="str">
        <f t="shared" si="104"/>
        <v/>
      </c>
      <c r="Z428" s="384" t="str">
        <f t="shared" si="105"/>
        <v/>
      </c>
      <c r="AA428" s="384">
        <f t="shared" si="99"/>
        <v>0</v>
      </c>
      <c r="AB428" s="385" t="b">
        <f t="shared" si="106"/>
        <v>1</v>
      </c>
      <c r="AC428" s="384" t="str">
        <f>IF($N428="","",IF($C$7="Northern Ireland",INDEX('Fixed inputs'!$H$18:$H$58,MATCH($N428,'Fixed inputs'!$C$18:$C$58,0)),INDEX('Fixed inputs'!$I$18:$I$58,MATCH($N428,'Fixed inputs'!$C$18:$C$58,0))))</f>
        <v/>
      </c>
      <c r="AD428" s="384" t="str">
        <f>IF($C428="","",INDEX('Fixed inputs'!$C$8:$E$10,MATCH($C428,'Fixed inputs'!$B$8:$B$10,0),MATCH(IF($C$7="Northern Ireland","GBP","EUR"),'Fixed inputs'!$C$7:$E$7,0)))</f>
        <v/>
      </c>
      <c r="AE428" s="386"/>
      <c r="AF428" s="386"/>
      <c r="AG428" s="386"/>
      <c r="AH428" s="386"/>
      <c r="AI428" s="386"/>
      <c r="AJ428" s="387">
        <f t="shared" si="107"/>
        <v>0</v>
      </c>
      <c r="AK428" s="386"/>
      <c r="AL428" s="387">
        <f t="shared" si="108"/>
        <v>0</v>
      </c>
      <c r="AM428" s="386"/>
      <c r="AN428" s="387">
        <f t="shared" si="109"/>
        <v>0</v>
      </c>
      <c r="AO428" s="386"/>
      <c r="AP428" s="387">
        <f t="shared" si="110"/>
        <v>0</v>
      </c>
      <c r="AQ428" s="386"/>
      <c r="AR428" s="387">
        <f t="shared" si="111"/>
        <v>0</v>
      </c>
      <c r="AS428" s="386"/>
      <c r="AT428" s="387">
        <f t="shared" si="112"/>
        <v>0</v>
      </c>
    </row>
    <row r="429" spans="2:46" ht="15.75">
      <c r="B429" s="435"/>
      <c r="C429" s="435"/>
      <c r="D429" s="436"/>
      <c r="E429" s="437"/>
      <c r="F429" s="437"/>
      <c r="G429" s="437"/>
      <c r="H429" s="437"/>
      <c r="I429" s="437"/>
      <c r="J429" s="437"/>
      <c r="K429" s="465">
        <f t="shared" si="97"/>
        <v>0</v>
      </c>
      <c r="L429" s="433"/>
      <c r="M429" s="433"/>
      <c r="N429" s="434"/>
      <c r="O429" s="383" t="str">
        <f t="shared" si="98"/>
        <v/>
      </c>
      <c r="P429" s="434"/>
      <c r="Q429" s="434"/>
      <c r="R429" s="434"/>
      <c r="S429" s="433"/>
      <c r="T429" s="434"/>
      <c r="U429" s="384" t="str">
        <f t="shared" si="100"/>
        <v/>
      </c>
      <c r="V429" s="384" t="str">
        <f t="shared" si="101"/>
        <v/>
      </c>
      <c r="W429" s="384" t="str">
        <f t="shared" si="102"/>
        <v/>
      </c>
      <c r="X429" s="384" t="str">
        <f t="shared" si="103"/>
        <v/>
      </c>
      <c r="Y429" s="384" t="str">
        <f t="shared" si="104"/>
        <v/>
      </c>
      <c r="Z429" s="384" t="str">
        <f t="shared" si="105"/>
        <v/>
      </c>
      <c r="AA429" s="384">
        <f t="shared" si="99"/>
        <v>0</v>
      </c>
      <c r="AB429" s="385" t="b">
        <f t="shared" si="106"/>
        <v>1</v>
      </c>
      <c r="AC429" s="384" t="str">
        <f>IF($N429="","",IF($C$7="Northern Ireland",INDEX('Fixed inputs'!$H$18:$H$58,MATCH($N429,'Fixed inputs'!$C$18:$C$58,0)),INDEX('Fixed inputs'!$I$18:$I$58,MATCH($N429,'Fixed inputs'!$C$18:$C$58,0))))</f>
        <v/>
      </c>
      <c r="AD429" s="384" t="str">
        <f>IF($C429="","",INDEX('Fixed inputs'!$C$8:$E$10,MATCH($C429,'Fixed inputs'!$B$8:$B$10,0),MATCH(IF($C$7="Northern Ireland","GBP","EUR"),'Fixed inputs'!$C$7:$E$7,0)))</f>
        <v/>
      </c>
      <c r="AE429" s="386"/>
      <c r="AF429" s="386"/>
      <c r="AG429" s="386"/>
      <c r="AH429" s="386"/>
      <c r="AI429" s="386"/>
      <c r="AJ429" s="387">
        <f t="shared" si="107"/>
        <v>0</v>
      </c>
      <c r="AK429" s="386"/>
      <c r="AL429" s="387">
        <f t="shared" si="108"/>
        <v>0</v>
      </c>
      <c r="AM429" s="386"/>
      <c r="AN429" s="387">
        <f t="shared" si="109"/>
        <v>0</v>
      </c>
      <c r="AO429" s="386"/>
      <c r="AP429" s="387">
        <f t="shared" si="110"/>
        <v>0</v>
      </c>
      <c r="AQ429" s="386"/>
      <c r="AR429" s="387">
        <f t="shared" si="111"/>
        <v>0</v>
      </c>
      <c r="AS429" s="386"/>
      <c r="AT429" s="387">
        <f t="shared" si="112"/>
        <v>0</v>
      </c>
    </row>
    <row r="430" spans="2:46" ht="15.75">
      <c r="B430" s="435"/>
      <c r="C430" s="435"/>
      <c r="D430" s="436"/>
      <c r="E430" s="437"/>
      <c r="F430" s="437"/>
      <c r="G430" s="437"/>
      <c r="H430" s="437"/>
      <c r="I430" s="437"/>
      <c r="J430" s="437"/>
      <c r="K430" s="465">
        <f t="shared" si="97"/>
        <v>0</v>
      </c>
      <c r="L430" s="433"/>
      <c r="M430" s="433"/>
      <c r="N430" s="434"/>
      <c r="O430" s="383" t="str">
        <f t="shared" si="98"/>
        <v/>
      </c>
      <c r="P430" s="434"/>
      <c r="Q430" s="434"/>
      <c r="R430" s="434"/>
      <c r="S430" s="433"/>
      <c r="T430" s="434"/>
      <c r="U430" s="384" t="str">
        <f t="shared" si="100"/>
        <v/>
      </c>
      <c r="V430" s="384" t="str">
        <f t="shared" si="101"/>
        <v/>
      </c>
      <c r="W430" s="384" t="str">
        <f t="shared" si="102"/>
        <v/>
      </c>
      <c r="X430" s="384" t="str">
        <f t="shared" si="103"/>
        <v/>
      </c>
      <c r="Y430" s="384" t="str">
        <f t="shared" si="104"/>
        <v/>
      </c>
      <c r="Z430" s="384" t="str">
        <f t="shared" si="105"/>
        <v/>
      </c>
      <c r="AA430" s="384">
        <f t="shared" si="99"/>
        <v>0</v>
      </c>
      <c r="AB430" s="385" t="b">
        <f t="shared" si="106"/>
        <v>1</v>
      </c>
      <c r="AC430" s="384" t="str">
        <f>IF($N430="","",IF($C$7="Northern Ireland",INDEX('Fixed inputs'!$H$18:$H$58,MATCH($N430,'Fixed inputs'!$C$18:$C$58,0)),INDEX('Fixed inputs'!$I$18:$I$58,MATCH($N430,'Fixed inputs'!$C$18:$C$58,0))))</f>
        <v/>
      </c>
      <c r="AD430" s="384" t="str">
        <f>IF($C430="","",INDEX('Fixed inputs'!$C$8:$E$10,MATCH($C430,'Fixed inputs'!$B$8:$B$10,0),MATCH(IF($C$7="Northern Ireland","GBP","EUR"),'Fixed inputs'!$C$7:$E$7,0)))</f>
        <v/>
      </c>
      <c r="AE430" s="386"/>
      <c r="AF430" s="386"/>
      <c r="AG430" s="386"/>
      <c r="AH430" s="386"/>
      <c r="AI430" s="386"/>
      <c r="AJ430" s="387">
        <f t="shared" si="107"/>
        <v>0</v>
      </c>
      <c r="AK430" s="386"/>
      <c r="AL430" s="387">
        <f t="shared" si="108"/>
        <v>0</v>
      </c>
      <c r="AM430" s="386"/>
      <c r="AN430" s="387">
        <f t="shared" si="109"/>
        <v>0</v>
      </c>
      <c r="AO430" s="386"/>
      <c r="AP430" s="387">
        <f t="shared" si="110"/>
        <v>0</v>
      </c>
      <c r="AQ430" s="386"/>
      <c r="AR430" s="387">
        <f t="shared" si="111"/>
        <v>0</v>
      </c>
      <c r="AS430" s="386"/>
      <c r="AT430" s="387">
        <f t="shared" si="112"/>
        <v>0</v>
      </c>
    </row>
    <row r="431" spans="2:46" ht="15.75">
      <c r="B431" s="435"/>
      <c r="C431" s="435"/>
      <c r="D431" s="436"/>
      <c r="E431" s="437"/>
      <c r="F431" s="437"/>
      <c r="G431" s="437"/>
      <c r="H431" s="437"/>
      <c r="I431" s="437"/>
      <c r="J431" s="437"/>
      <c r="K431" s="465">
        <f t="shared" si="97"/>
        <v>0</v>
      </c>
      <c r="L431" s="433"/>
      <c r="M431" s="433"/>
      <c r="N431" s="434"/>
      <c r="O431" s="383" t="str">
        <f t="shared" si="98"/>
        <v/>
      </c>
      <c r="P431" s="434"/>
      <c r="Q431" s="434"/>
      <c r="R431" s="434"/>
      <c r="S431" s="433"/>
      <c r="T431" s="434"/>
      <c r="U431" s="384" t="str">
        <f t="shared" si="100"/>
        <v/>
      </c>
      <c r="V431" s="384" t="str">
        <f t="shared" si="101"/>
        <v/>
      </c>
      <c r="W431" s="384" t="str">
        <f t="shared" si="102"/>
        <v/>
      </c>
      <c r="X431" s="384" t="str">
        <f t="shared" si="103"/>
        <v/>
      </c>
      <c r="Y431" s="384" t="str">
        <f t="shared" si="104"/>
        <v/>
      </c>
      <c r="Z431" s="384" t="str">
        <f t="shared" si="105"/>
        <v/>
      </c>
      <c r="AA431" s="384">
        <f t="shared" si="99"/>
        <v>0</v>
      </c>
      <c r="AB431" s="385" t="b">
        <f t="shared" si="106"/>
        <v>1</v>
      </c>
      <c r="AC431" s="384" t="str">
        <f>IF($N431="","",IF($C$7="Northern Ireland",INDEX('Fixed inputs'!$H$18:$H$58,MATCH($N431,'Fixed inputs'!$C$18:$C$58,0)),INDEX('Fixed inputs'!$I$18:$I$58,MATCH($N431,'Fixed inputs'!$C$18:$C$58,0))))</f>
        <v/>
      </c>
      <c r="AD431" s="384" t="str">
        <f>IF($C431="","",INDEX('Fixed inputs'!$C$8:$E$10,MATCH($C431,'Fixed inputs'!$B$8:$B$10,0),MATCH(IF($C$7="Northern Ireland","GBP","EUR"),'Fixed inputs'!$C$7:$E$7,0)))</f>
        <v/>
      </c>
      <c r="AE431" s="386"/>
      <c r="AF431" s="386"/>
      <c r="AG431" s="386"/>
      <c r="AH431" s="386"/>
      <c r="AI431" s="386"/>
      <c r="AJ431" s="387">
        <f t="shared" si="107"/>
        <v>0</v>
      </c>
      <c r="AK431" s="386"/>
      <c r="AL431" s="387">
        <f t="shared" si="108"/>
        <v>0</v>
      </c>
      <c r="AM431" s="386"/>
      <c r="AN431" s="387">
        <f t="shared" si="109"/>
        <v>0</v>
      </c>
      <c r="AO431" s="386"/>
      <c r="AP431" s="387">
        <f t="shared" si="110"/>
        <v>0</v>
      </c>
      <c r="AQ431" s="386"/>
      <c r="AR431" s="387">
        <f t="shared" si="111"/>
        <v>0</v>
      </c>
      <c r="AS431" s="386"/>
      <c r="AT431" s="387">
        <f t="shared" si="112"/>
        <v>0</v>
      </c>
    </row>
    <row r="432" spans="2:46" ht="15.75">
      <c r="B432" s="435"/>
      <c r="C432" s="435"/>
      <c r="D432" s="436"/>
      <c r="E432" s="437"/>
      <c r="F432" s="437"/>
      <c r="G432" s="437"/>
      <c r="H432" s="437"/>
      <c r="I432" s="437"/>
      <c r="J432" s="437"/>
      <c r="K432" s="465">
        <f t="shared" si="97"/>
        <v>0</v>
      </c>
      <c r="L432" s="433"/>
      <c r="M432" s="433"/>
      <c r="N432" s="434"/>
      <c r="O432" s="383" t="str">
        <f t="shared" si="98"/>
        <v/>
      </c>
      <c r="P432" s="434"/>
      <c r="Q432" s="434"/>
      <c r="R432" s="434"/>
      <c r="S432" s="433"/>
      <c r="T432" s="434"/>
      <c r="U432" s="384" t="str">
        <f t="shared" si="100"/>
        <v/>
      </c>
      <c r="V432" s="384" t="str">
        <f t="shared" si="101"/>
        <v/>
      </c>
      <c r="W432" s="384" t="str">
        <f t="shared" si="102"/>
        <v/>
      </c>
      <c r="X432" s="384" t="str">
        <f t="shared" si="103"/>
        <v/>
      </c>
      <c r="Y432" s="384" t="str">
        <f t="shared" si="104"/>
        <v/>
      </c>
      <c r="Z432" s="384" t="str">
        <f t="shared" si="105"/>
        <v/>
      </c>
      <c r="AA432" s="384">
        <f t="shared" si="99"/>
        <v>0</v>
      </c>
      <c r="AB432" s="385" t="b">
        <f t="shared" si="106"/>
        <v>1</v>
      </c>
      <c r="AC432" s="384" t="str">
        <f>IF($N432="","",IF($C$7="Northern Ireland",INDEX('Fixed inputs'!$H$18:$H$58,MATCH($N432,'Fixed inputs'!$C$18:$C$58,0)),INDEX('Fixed inputs'!$I$18:$I$58,MATCH($N432,'Fixed inputs'!$C$18:$C$58,0))))</f>
        <v/>
      </c>
      <c r="AD432" s="384" t="str">
        <f>IF($C432="","",INDEX('Fixed inputs'!$C$8:$E$10,MATCH($C432,'Fixed inputs'!$B$8:$B$10,0),MATCH(IF($C$7="Northern Ireland","GBP","EUR"),'Fixed inputs'!$C$7:$E$7,0)))</f>
        <v/>
      </c>
      <c r="AE432" s="386"/>
      <c r="AF432" s="386"/>
      <c r="AG432" s="386"/>
      <c r="AH432" s="386"/>
      <c r="AI432" s="386"/>
      <c r="AJ432" s="387">
        <f t="shared" si="107"/>
        <v>0</v>
      </c>
      <c r="AK432" s="386"/>
      <c r="AL432" s="387">
        <f t="shared" si="108"/>
        <v>0</v>
      </c>
      <c r="AM432" s="386"/>
      <c r="AN432" s="387">
        <f t="shared" si="109"/>
        <v>0</v>
      </c>
      <c r="AO432" s="386"/>
      <c r="AP432" s="387">
        <f t="shared" si="110"/>
        <v>0</v>
      </c>
      <c r="AQ432" s="386"/>
      <c r="AR432" s="387">
        <f t="shared" si="111"/>
        <v>0</v>
      </c>
      <c r="AS432" s="386"/>
      <c r="AT432" s="387">
        <f t="shared" si="112"/>
        <v>0</v>
      </c>
    </row>
    <row r="433" spans="2:46" ht="15.75">
      <c r="B433" s="435"/>
      <c r="C433" s="435"/>
      <c r="D433" s="436"/>
      <c r="E433" s="437"/>
      <c r="F433" s="437"/>
      <c r="G433" s="437"/>
      <c r="H433" s="437"/>
      <c r="I433" s="437"/>
      <c r="J433" s="437"/>
      <c r="K433" s="465">
        <f t="shared" si="97"/>
        <v>0</v>
      </c>
      <c r="L433" s="433"/>
      <c r="M433" s="433"/>
      <c r="N433" s="434"/>
      <c r="O433" s="383" t="str">
        <f t="shared" si="98"/>
        <v/>
      </c>
      <c r="P433" s="434"/>
      <c r="Q433" s="434"/>
      <c r="R433" s="434"/>
      <c r="S433" s="433"/>
      <c r="T433" s="434"/>
      <c r="U433" s="384" t="str">
        <f t="shared" si="100"/>
        <v/>
      </c>
      <c r="V433" s="384" t="str">
        <f t="shared" si="101"/>
        <v/>
      </c>
      <c r="W433" s="384" t="str">
        <f t="shared" si="102"/>
        <v/>
      </c>
      <c r="X433" s="384" t="str">
        <f t="shared" si="103"/>
        <v/>
      </c>
      <c r="Y433" s="384" t="str">
        <f t="shared" si="104"/>
        <v/>
      </c>
      <c r="Z433" s="384" t="str">
        <f t="shared" si="105"/>
        <v/>
      </c>
      <c r="AA433" s="384">
        <f t="shared" si="99"/>
        <v>0</v>
      </c>
      <c r="AB433" s="385" t="b">
        <f t="shared" si="106"/>
        <v>1</v>
      </c>
      <c r="AC433" s="384" t="str">
        <f>IF($N433="","",IF($C$7="Northern Ireland",INDEX('Fixed inputs'!$H$18:$H$58,MATCH($N433,'Fixed inputs'!$C$18:$C$58,0)),INDEX('Fixed inputs'!$I$18:$I$58,MATCH($N433,'Fixed inputs'!$C$18:$C$58,0))))</f>
        <v/>
      </c>
      <c r="AD433" s="384" t="str">
        <f>IF($C433="","",INDEX('Fixed inputs'!$C$8:$E$10,MATCH($C433,'Fixed inputs'!$B$8:$B$10,0),MATCH(IF($C$7="Northern Ireland","GBP","EUR"),'Fixed inputs'!$C$7:$E$7,0)))</f>
        <v/>
      </c>
      <c r="AE433" s="386"/>
      <c r="AF433" s="386"/>
      <c r="AG433" s="386"/>
      <c r="AH433" s="386"/>
      <c r="AI433" s="386"/>
      <c r="AJ433" s="387">
        <f t="shared" si="107"/>
        <v>0</v>
      </c>
      <c r="AK433" s="386"/>
      <c r="AL433" s="387">
        <f t="shared" si="108"/>
        <v>0</v>
      </c>
      <c r="AM433" s="386"/>
      <c r="AN433" s="387">
        <f t="shared" si="109"/>
        <v>0</v>
      </c>
      <c r="AO433" s="386"/>
      <c r="AP433" s="387">
        <f t="shared" si="110"/>
        <v>0</v>
      </c>
      <c r="AQ433" s="386"/>
      <c r="AR433" s="387">
        <f t="shared" si="111"/>
        <v>0</v>
      </c>
      <c r="AS433" s="386"/>
      <c r="AT433" s="387">
        <f t="shared" si="112"/>
        <v>0</v>
      </c>
    </row>
    <row r="434" spans="2:46" ht="15.75">
      <c r="B434" s="435"/>
      <c r="C434" s="435"/>
      <c r="D434" s="436"/>
      <c r="E434" s="437"/>
      <c r="F434" s="437"/>
      <c r="G434" s="437"/>
      <c r="H434" s="437"/>
      <c r="I434" s="437"/>
      <c r="J434" s="437"/>
      <c r="K434" s="465">
        <f t="shared" si="97"/>
        <v>0</v>
      </c>
      <c r="L434" s="433"/>
      <c r="M434" s="433"/>
      <c r="N434" s="434"/>
      <c r="O434" s="383" t="str">
        <f t="shared" si="98"/>
        <v/>
      </c>
      <c r="P434" s="434"/>
      <c r="Q434" s="434"/>
      <c r="R434" s="434"/>
      <c r="S434" s="433"/>
      <c r="T434" s="434"/>
      <c r="U434" s="384" t="str">
        <f t="shared" si="100"/>
        <v/>
      </c>
      <c r="V434" s="384" t="str">
        <f t="shared" si="101"/>
        <v/>
      </c>
      <c r="W434" s="384" t="str">
        <f t="shared" si="102"/>
        <v/>
      </c>
      <c r="X434" s="384" t="str">
        <f t="shared" si="103"/>
        <v/>
      </c>
      <c r="Y434" s="384" t="str">
        <f t="shared" si="104"/>
        <v/>
      </c>
      <c r="Z434" s="384" t="str">
        <f t="shared" si="105"/>
        <v/>
      </c>
      <c r="AA434" s="384">
        <f t="shared" si="99"/>
        <v>0</v>
      </c>
      <c r="AB434" s="385" t="b">
        <f t="shared" si="106"/>
        <v>1</v>
      </c>
      <c r="AC434" s="384" t="str">
        <f>IF($N434="","",IF($C$7="Northern Ireland",INDEX('Fixed inputs'!$H$18:$H$58,MATCH($N434,'Fixed inputs'!$C$18:$C$58,0)),INDEX('Fixed inputs'!$I$18:$I$58,MATCH($N434,'Fixed inputs'!$C$18:$C$58,0))))</f>
        <v/>
      </c>
      <c r="AD434" s="384" t="str">
        <f>IF($C434="","",INDEX('Fixed inputs'!$C$8:$E$10,MATCH($C434,'Fixed inputs'!$B$8:$B$10,0),MATCH(IF($C$7="Northern Ireland","GBP","EUR"),'Fixed inputs'!$C$7:$E$7,0)))</f>
        <v/>
      </c>
      <c r="AE434" s="386"/>
      <c r="AF434" s="386"/>
      <c r="AG434" s="386"/>
      <c r="AH434" s="386"/>
      <c r="AI434" s="386"/>
      <c r="AJ434" s="387">
        <f t="shared" si="107"/>
        <v>0</v>
      </c>
      <c r="AK434" s="386"/>
      <c r="AL434" s="387">
        <f t="shared" si="108"/>
        <v>0</v>
      </c>
      <c r="AM434" s="386"/>
      <c r="AN434" s="387">
        <f t="shared" si="109"/>
        <v>0</v>
      </c>
      <c r="AO434" s="386"/>
      <c r="AP434" s="387">
        <f t="shared" si="110"/>
        <v>0</v>
      </c>
      <c r="AQ434" s="386"/>
      <c r="AR434" s="387">
        <f t="shared" si="111"/>
        <v>0</v>
      </c>
      <c r="AS434" s="386"/>
      <c r="AT434" s="387">
        <f t="shared" si="112"/>
        <v>0</v>
      </c>
    </row>
    <row r="435" spans="2:46" ht="15.75">
      <c r="B435" s="435"/>
      <c r="C435" s="435"/>
      <c r="D435" s="436"/>
      <c r="E435" s="437"/>
      <c r="F435" s="437"/>
      <c r="G435" s="437"/>
      <c r="H435" s="437"/>
      <c r="I435" s="437"/>
      <c r="J435" s="437"/>
      <c r="K435" s="465">
        <f t="shared" si="97"/>
        <v>0</v>
      </c>
      <c r="L435" s="433"/>
      <c r="M435" s="433"/>
      <c r="N435" s="434"/>
      <c r="O435" s="383" t="str">
        <f t="shared" si="98"/>
        <v/>
      </c>
      <c r="P435" s="434"/>
      <c r="Q435" s="434"/>
      <c r="R435" s="434"/>
      <c r="S435" s="433"/>
      <c r="T435" s="434"/>
      <c r="U435" s="384" t="str">
        <f t="shared" si="100"/>
        <v/>
      </c>
      <c r="V435" s="384" t="str">
        <f t="shared" si="101"/>
        <v/>
      </c>
      <c r="W435" s="384" t="str">
        <f t="shared" si="102"/>
        <v/>
      </c>
      <c r="X435" s="384" t="str">
        <f t="shared" si="103"/>
        <v/>
      </c>
      <c r="Y435" s="384" t="str">
        <f t="shared" si="104"/>
        <v/>
      </c>
      <c r="Z435" s="384" t="str">
        <f t="shared" si="105"/>
        <v/>
      </c>
      <c r="AA435" s="384">
        <f t="shared" si="99"/>
        <v>0</v>
      </c>
      <c r="AB435" s="385" t="b">
        <f t="shared" si="106"/>
        <v>1</v>
      </c>
      <c r="AC435" s="384" t="str">
        <f>IF($N435="","",IF($C$7="Northern Ireland",INDEX('Fixed inputs'!$H$18:$H$58,MATCH($N435,'Fixed inputs'!$C$18:$C$58,0)),INDEX('Fixed inputs'!$I$18:$I$58,MATCH($N435,'Fixed inputs'!$C$18:$C$58,0))))</f>
        <v/>
      </c>
      <c r="AD435" s="384" t="str">
        <f>IF($C435="","",INDEX('Fixed inputs'!$C$8:$E$10,MATCH($C435,'Fixed inputs'!$B$8:$B$10,0),MATCH(IF($C$7="Northern Ireland","GBP","EUR"),'Fixed inputs'!$C$7:$E$7,0)))</f>
        <v/>
      </c>
      <c r="AE435" s="386"/>
      <c r="AF435" s="386"/>
      <c r="AG435" s="386"/>
      <c r="AH435" s="386"/>
      <c r="AI435" s="386"/>
      <c r="AJ435" s="387">
        <f t="shared" si="107"/>
        <v>0</v>
      </c>
      <c r="AK435" s="386"/>
      <c r="AL435" s="387">
        <f t="shared" si="108"/>
        <v>0</v>
      </c>
      <c r="AM435" s="386"/>
      <c r="AN435" s="387">
        <f t="shared" si="109"/>
        <v>0</v>
      </c>
      <c r="AO435" s="386"/>
      <c r="AP435" s="387">
        <f t="shared" si="110"/>
        <v>0</v>
      </c>
      <c r="AQ435" s="386"/>
      <c r="AR435" s="387">
        <f t="shared" si="111"/>
        <v>0</v>
      </c>
      <c r="AS435" s="386"/>
      <c r="AT435" s="387">
        <f t="shared" si="112"/>
        <v>0</v>
      </c>
    </row>
    <row r="436" spans="2:46" ht="15.75">
      <c r="B436" s="435"/>
      <c r="C436" s="435"/>
      <c r="D436" s="436"/>
      <c r="E436" s="437"/>
      <c r="F436" s="437"/>
      <c r="G436" s="437"/>
      <c r="H436" s="437"/>
      <c r="I436" s="437"/>
      <c r="J436" s="437"/>
      <c r="K436" s="465">
        <f t="shared" si="97"/>
        <v>0</v>
      </c>
      <c r="L436" s="433"/>
      <c r="M436" s="433"/>
      <c r="N436" s="434"/>
      <c r="O436" s="383" t="str">
        <f t="shared" si="98"/>
        <v/>
      </c>
      <c r="P436" s="434"/>
      <c r="Q436" s="434"/>
      <c r="R436" s="434"/>
      <c r="S436" s="433"/>
      <c r="T436" s="434"/>
      <c r="U436" s="384" t="str">
        <f t="shared" si="100"/>
        <v/>
      </c>
      <c r="V436" s="384" t="str">
        <f t="shared" si="101"/>
        <v/>
      </c>
      <c r="W436" s="384" t="str">
        <f t="shared" si="102"/>
        <v/>
      </c>
      <c r="X436" s="384" t="str">
        <f t="shared" si="103"/>
        <v/>
      </c>
      <c r="Y436" s="384" t="str">
        <f t="shared" si="104"/>
        <v/>
      </c>
      <c r="Z436" s="384" t="str">
        <f t="shared" si="105"/>
        <v/>
      </c>
      <c r="AA436" s="384">
        <f t="shared" si="99"/>
        <v>0</v>
      </c>
      <c r="AB436" s="385" t="b">
        <f t="shared" si="106"/>
        <v>1</v>
      </c>
      <c r="AC436" s="384" t="str">
        <f>IF($N436="","",IF($C$7="Northern Ireland",INDEX('Fixed inputs'!$H$18:$H$58,MATCH($N436,'Fixed inputs'!$C$18:$C$58,0)),INDEX('Fixed inputs'!$I$18:$I$58,MATCH($N436,'Fixed inputs'!$C$18:$C$58,0))))</f>
        <v/>
      </c>
      <c r="AD436" s="384" t="str">
        <f>IF($C436="","",INDEX('Fixed inputs'!$C$8:$E$10,MATCH($C436,'Fixed inputs'!$B$8:$B$10,0),MATCH(IF($C$7="Northern Ireland","GBP","EUR"),'Fixed inputs'!$C$7:$E$7,0)))</f>
        <v/>
      </c>
      <c r="AE436" s="386"/>
      <c r="AF436" s="386"/>
      <c r="AG436" s="386"/>
      <c r="AH436" s="386"/>
      <c r="AI436" s="386"/>
      <c r="AJ436" s="387">
        <f t="shared" si="107"/>
        <v>0</v>
      </c>
      <c r="AK436" s="386"/>
      <c r="AL436" s="387">
        <f t="shared" si="108"/>
        <v>0</v>
      </c>
      <c r="AM436" s="386"/>
      <c r="AN436" s="387">
        <f t="shared" si="109"/>
        <v>0</v>
      </c>
      <c r="AO436" s="386"/>
      <c r="AP436" s="387">
        <f t="shared" si="110"/>
        <v>0</v>
      </c>
      <c r="AQ436" s="386"/>
      <c r="AR436" s="387">
        <f t="shared" si="111"/>
        <v>0</v>
      </c>
      <c r="AS436" s="386"/>
      <c r="AT436" s="387">
        <f t="shared" si="112"/>
        <v>0</v>
      </c>
    </row>
    <row r="437" spans="2:46" ht="15.75">
      <c r="B437" s="435"/>
      <c r="C437" s="435"/>
      <c r="D437" s="436"/>
      <c r="E437" s="437"/>
      <c r="F437" s="437"/>
      <c r="G437" s="437"/>
      <c r="H437" s="437"/>
      <c r="I437" s="437"/>
      <c r="J437" s="437"/>
      <c r="K437" s="465">
        <f t="shared" si="97"/>
        <v>0</v>
      </c>
      <c r="L437" s="433"/>
      <c r="M437" s="433"/>
      <c r="N437" s="434"/>
      <c r="O437" s="383" t="str">
        <f t="shared" si="98"/>
        <v/>
      </c>
      <c r="P437" s="434"/>
      <c r="Q437" s="434"/>
      <c r="R437" s="434"/>
      <c r="S437" s="433"/>
      <c r="T437" s="434"/>
      <c r="U437" s="384" t="str">
        <f t="shared" si="100"/>
        <v/>
      </c>
      <c r="V437" s="384" t="str">
        <f t="shared" si="101"/>
        <v/>
      </c>
      <c r="W437" s="384" t="str">
        <f t="shared" si="102"/>
        <v/>
      </c>
      <c r="X437" s="384" t="str">
        <f t="shared" si="103"/>
        <v/>
      </c>
      <c r="Y437" s="384" t="str">
        <f t="shared" si="104"/>
        <v/>
      </c>
      <c r="Z437" s="384" t="str">
        <f t="shared" si="105"/>
        <v/>
      </c>
      <c r="AA437" s="384">
        <f t="shared" si="99"/>
        <v>0</v>
      </c>
      <c r="AB437" s="385" t="b">
        <f t="shared" si="106"/>
        <v>1</v>
      </c>
      <c r="AC437" s="384" t="str">
        <f>IF($N437="","",IF($C$7="Northern Ireland",INDEX('Fixed inputs'!$H$18:$H$58,MATCH($N437,'Fixed inputs'!$C$18:$C$58,0)),INDEX('Fixed inputs'!$I$18:$I$58,MATCH($N437,'Fixed inputs'!$C$18:$C$58,0))))</f>
        <v/>
      </c>
      <c r="AD437" s="384" t="str">
        <f>IF($C437="","",INDEX('Fixed inputs'!$C$8:$E$10,MATCH($C437,'Fixed inputs'!$B$8:$B$10,0),MATCH(IF($C$7="Northern Ireland","GBP","EUR"),'Fixed inputs'!$C$7:$E$7,0)))</f>
        <v/>
      </c>
      <c r="AE437" s="386"/>
      <c r="AF437" s="386"/>
      <c r="AG437" s="386"/>
      <c r="AH437" s="386"/>
      <c r="AI437" s="386"/>
      <c r="AJ437" s="387">
        <f t="shared" si="107"/>
        <v>0</v>
      </c>
      <c r="AK437" s="386"/>
      <c r="AL437" s="387">
        <f t="shared" si="108"/>
        <v>0</v>
      </c>
      <c r="AM437" s="386"/>
      <c r="AN437" s="387">
        <f t="shared" si="109"/>
        <v>0</v>
      </c>
      <c r="AO437" s="386"/>
      <c r="AP437" s="387">
        <f t="shared" si="110"/>
        <v>0</v>
      </c>
      <c r="AQ437" s="386"/>
      <c r="AR437" s="387">
        <f t="shared" si="111"/>
        <v>0</v>
      </c>
      <c r="AS437" s="386"/>
      <c r="AT437" s="387">
        <f t="shared" si="112"/>
        <v>0</v>
      </c>
    </row>
    <row r="438" spans="2:46" ht="15.75">
      <c r="B438" s="435"/>
      <c r="C438" s="435"/>
      <c r="D438" s="436"/>
      <c r="E438" s="437"/>
      <c r="F438" s="437"/>
      <c r="G438" s="437"/>
      <c r="H438" s="437"/>
      <c r="I438" s="437"/>
      <c r="J438" s="437"/>
      <c r="K438" s="465">
        <f t="shared" si="97"/>
        <v>0</v>
      </c>
      <c r="L438" s="433"/>
      <c r="M438" s="433"/>
      <c r="N438" s="434"/>
      <c r="O438" s="383" t="str">
        <f t="shared" si="98"/>
        <v/>
      </c>
      <c r="P438" s="434"/>
      <c r="Q438" s="434"/>
      <c r="R438" s="434"/>
      <c r="S438" s="433"/>
      <c r="T438" s="434"/>
      <c r="U438" s="384" t="str">
        <f t="shared" si="100"/>
        <v/>
      </c>
      <c r="V438" s="384" t="str">
        <f t="shared" si="101"/>
        <v/>
      </c>
      <c r="W438" s="384" t="str">
        <f t="shared" si="102"/>
        <v/>
      </c>
      <c r="X438" s="384" t="str">
        <f t="shared" si="103"/>
        <v/>
      </c>
      <c r="Y438" s="384" t="str">
        <f t="shared" si="104"/>
        <v/>
      </c>
      <c r="Z438" s="384" t="str">
        <f t="shared" si="105"/>
        <v/>
      </c>
      <c r="AA438" s="384">
        <f t="shared" si="99"/>
        <v>0</v>
      </c>
      <c r="AB438" s="385" t="b">
        <f t="shared" si="106"/>
        <v>1</v>
      </c>
      <c r="AC438" s="384" t="str">
        <f>IF($N438="","",IF($C$7="Northern Ireland",INDEX('Fixed inputs'!$H$18:$H$58,MATCH($N438,'Fixed inputs'!$C$18:$C$58,0)),INDEX('Fixed inputs'!$I$18:$I$58,MATCH($N438,'Fixed inputs'!$C$18:$C$58,0))))</f>
        <v/>
      </c>
      <c r="AD438" s="384" t="str">
        <f>IF($C438="","",INDEX('Fixed inputs'!$C$8:$E$10,MATCH($C438,'Fixed inputs'!$B$8:$B$10,0),MATCH(IF($C$7="Northern Ireland","GBP","EUR"),'Fixed inputs'!$C$7:$E$7,0)))</f>
        <v/>
      </c>
      <c r="AE438" s="386"/>
      <c r="AF438" s="386"/>
      <c r="AG438" s="386"/>
      <c r="AH438" s="386"/>
      <c r="AI438" s="386"/>
      <c r="AJ438" s="387">
        <f t="shared" si="107"/>
        <v>0</v>
      </c>
      <c r="AK438" s="386"/>
      <c r="AL438" s="387">
        <f t="shared" si="108"/>
        <v>0</v>
      </c>
      <c r="AM438" s="386"/>
      <c r="AN438" s="387">
        <f t="shared" si="109"/>
        <v>0</v>
      </c>
      <c r="AO438" s="386"/>
      <c r="AP438" s="387">
        <f t="shared" si="110"/>
        <v>0</v>
      </c>
      <c r="AQ438" s="386"/>
      <c r="AR438" s="387">
        <f t="shared" si="111"/>
        <v>0</v>
      </c>
      <c r="AS438" s="386"/>
      <c r="AT438" s="387">
        <f t="shared" si="112"/>
        <v>0</v>
      </c>
    </row>
    <row r="439" spans="2:46" ht="15.75">
      <c r="B439" s="435"/>
      <c r="C439" s="435"/>
      <c r="D439" s="436"/>
      <c r="E439" s="437"/>
      <c r="F439" s="437"/>
      <c r="G439" s="437"/>
      <c r="H439" s="437"/>
      <c r="I439" s="437"/>
      <c r="J439" s="437"/>
      <c r="K439" s="465">
        <f t="shared" si="97"/>
        <v>0</v>
      </c>
      <c r="L439" s="433"/>
      <c r="M439" s="433"/>
      <c r="N439" s="434"/>
      <c r="O439" s="383" t="str">
        <f t="shared" si="98"/>
        <v/>
      </c>
      <c r="P439" s="434"/>
      <c r="Q439" s="434"/>
      <c r="R439" s="434"/>
      <c r="S439" s="433"/>
      <c r="T439" s="434"/>
      <c r="U439" s="384" t="str">
        <f t="shared" si="100"/>
        <v/>
      </c>
      <c r="V439" s="384" t="str">
        <f t="shared" si="101"/>
        <v/>
      </c>
      <c r="W439" s="384" t="str">
        <f t="shared" si="102"/>
        <v/>
      </c>
      <c r="X439" s="384" t="str">
        <f t="shared" si="103"/>
        <v/>
      </c>
      <c r="Y439" s="384" t="str">
        <f t="shared" si="104"/>
        <v/>
      </c>
      <c r="Z439" s="384" t="str">
        <f t="shared" si="105"/>
        <v/>
      </c>
      <c r="AA439" s="384">
        <f t="shared" si="99"/>
        <v>0</v>
      </c>
      <c r="AB439" s="385" t="b">
        <f t="shared" si="106"/>
        <v>1</v>
      </c>
      <c r="AC439" s="384" t="str">
        <f>IF($N439="","",IF($C$7="Northern Ireland",INDEX('Fixed inputs'!$H$18:$H$58,MATCH($N439,'Fixed inputs'!$C$18:$C$58,0)),INDEX('Fixed inputs'!$I$18:$I$58,MATCH($N439,'Fixed inputs'!$C$18:$C$58,0))))</f>
        <v/>
      </c>
      <c r="AD439" s="384" t="str">
        <f>IF($C439="","",INDEX('Fixed inputs'!$C$8:$E$10,MATCH($C439,'Fixed inputs'!$B$8:$B$10,0),MATCH(IF($C$7="Northern Ireland","GBP","EUR"),'Fixed inputs'!$C$7:$E$7,0)))</f>
        <v/>
      </c>
      <c r="AE439" s="386"/>
      <c r="AF439" s="386"/>
      <c r="AG439" s="386"/>
      <c r="AH439" s="386"/>
      <c r="AI439" s="386"/>
      <c r="AJ439" s="387">
        <f t="shared" si="107"/>
        <v>0</v>
      </c>
      <c r="AK439" s="386"/>
      <c r="AL439" s="387">
        <f t="shared" si="108"/>
        <v>0</v>
      </c>
      <c r="AM439" s="386"/>
      <c r="AN439" s="387">
        <f t="shared" si="109"/>
        <v>0</v>
      </c>
      <c r="AO439" s="386"/>
      <c r="AP439" s="387">
        <f t="shared" si="110"/>
        <v>0</v>
      </c>
      <c r="AQ439" s="386"/>
      <c r="AR439" s="387">
        <f t="shared" si="111"/>
        <v>0</v>
      </c>
      <c r="AS439" s="386"/>
      <c r="AT439" s="387">
        <f t="shared" si="112"/>
        <v>0</v>
      </c>
    </row>
    <row r="440" spans="2:46" ht="15.75">
      <c r="B440" s="435"/>
      <c r="C440" s="435"/>
      <c r="D440" s="436"/>
      <c r="E440" s="437"/>
      <c r="F440" s="437"/>
      <c r="G440" s="437"/>
      <c r="H440" s="437"/>
      <c r="I440" s="437"/>
      <c r="J440" s="437"/>
      <c r="K440" s="465">
        <f t="shared" si="97"/>
        <v>0</v>
      </c>
      <c r="L440" s="433"/>
      <c r="M440" s="433"/>
      <c r="N440" s="434"/>
      <c r="O440" s="383" t="str">
        <f t="shared" si="98"/>
        <v/>
      </c>
      <c r="P440" s="434"/>
      <c r="Q440" s="434"/>
      <c r="R440" s="434"/>
      <c r="S440" s="433"/>
      <c r="T440" s="434"/>
      <c r="U440" s="384" t="str">
        <f t="shared" si="100"/>
        <v/>
      </c>
      <c r="V440" s="384" t="str">
        <f t="shared" si="101"/>
        <v/>
      </c>
      <c r="W440" s="384" t="str">
        <f t="shared" si="102"/>
        <v/>
      </c>
      <c r="X440" s="384" t="str">
        <f t="shared" si="103"/>
        <v/>
      </c>
      <c r="Y440" s="384" t="str">
        <f t="shared" si="104"/>
        <v/>
      </c>
      <c r="Z440" s="384" t="str">
        <f t="shared" si="105"/>
        <v/>
      </c>
      <c r="AA440" s="384">
        <f t="shared" si="99"/>
        <v>0</v>
      </c>
      <c r="AB440" s="385" t="b">
        <f t="shared" si="106"/>
        <v>1</v>
      </c>
      <c r="AC440" s="384" t="str">
        <f>IF($N440="","",IF($C$7="Northern Ireland",INDEX('Fixed inputs'!$H$18:$H$58,MATCH($N440,'Fixed inputs'!$C$18:$C$58,0)),INDEX('Fixed inputs'!$I$18:$I$58,MATCH($N440,'Fixed inputs'!$C$18:$C$58,0))))</f>
        <v/>
      </c>
      <c r="AD440" s="384" t="str">
        <f>IF($C440="","",INDEX('Fixed inputs'!$C$8:$E$10,MATCH($C440,'Fixed inputs'!$B$8:$B$10,0),MATCH(IF($C$7="Northern Ireland","GBP","EUR"),'Fixed inputs'!$C$7:$E$7,0)))</f>
        <v/>
      </c>
      <c r="AE440" s="386"/>
      <c r="AF440" s="386"/>
      <c r="AG440" s="386"/>
      <c r="AH440" s="386"/>
      <c r="AI440" s="386"/>
      <c r="AJ440" s="387">
        <f t="shared" si="107"/>
        <v>0</v>
      </c>
      <c r="AK440" s="386"/>
      <c r="AL440" s="387">
        <f t="shared" si="108"/>
        <v>0</v>
      </c>
      <c r="AM440" s="386"/>
      <c r="AN440" s="387">
        <f t="shared" si="109"/>
        <v>0</v>
      </c>
      <c r="AO440" s="386"/>
      <c r="AP440" s="387">
        <f t="shared" si="110"/>
        <v>0</v>
      </c>
      <c r="AQ440" s="386"/>
      <c r="AR440" s="387">
        <f t="shared" si="111"/>
        <v>0</v>
      </c>
      <c r="AS440" s="386"/>
      <c r="AT440" s="387">
        <f t="shared" si="112"/>
        <v>0</v>
      </c>
    </row>
    <row r="441" spans="2:46" ht="15.75">
      <c r="B441" s="435"/>
      <c r="C441" s="435"/>
      <c r="D441" s="436"/>
      <c r="E441" s="437"/>
      <c r="F441" s="437"/>
      <c r="G441" s="437"/>
      <c r="H441" s="437"/>
      <c r="I441" s="437"/>
      <c r="J441" s="437"/>
      <c r="K441" s="465">
        <f t="shared" si="97"/>
        <v>0</v>
      </c>
      <c r="L441" s="433"/>
      <c r="M441" s="433"/>
      <c r="N441" s="434"/>
      <c r="O441" s="383" t="str">
        <f t="shared" si="98"/>
        <v/>
      </c>
      <c r="P441" s="434"/>
      <c r="Q441" s="434"/>
      <c r="R441" s="434"/>
      <c r="S441" s="433"/>
      <c r="T441" s="434"/>
      <c r="U441" s="384" t="str">
        <f t="shared" si="100"/>
        <v/>
      </c>
      <c r="V441" s="384" t="str">
        <f t="shared" si="101"/>
        <v/>
      </c>
      <c r="W441" s="384" t="str">
        <f t="shared" si="102"/>
        <v/>
      </c>
      <c r="X441" s="384" t="str">
        <f t="shared" si="103"/>
        <v/>
      </c>
      <c r="Y441" s="384" t="str">
        <f t="shared" si="104"/>
        <v/>
      </c>
      <c r="Z441" s="384" t="str">
        <f t="shared" si="105"/>
        <v/>
      </c>
      <c r="AA441" s="384">
        <f t="shared" si="99"/>
        <v>0</v>
      </c>
      <c r="AB441" s="385" t="b">
        <f t="shared" si="106"/>
        <v>1</v>
      </c>
      <c r="AC441" s="384" t="str">
        <f>IF($N441="","",IF($C$7="Northern Ireland",INDEX('Fixed inputs'!$H$18:$H$58,MATCH($N441,'Fixed inputs'!$C$18:$C$58,0)),INDEX('Fixed inputs'!$I$18:$I$58,MATCH($N441,'Fixed inputs'!$C$18:$C$58,0))))</f>
        <v/>
      </c>
      <c r="AD441" s="384" t="str">
        <f>IF($C441="","",INDEX('Fixed inputs'!$C$8:$E$10,MATCH($C441,'Fixed inputs'!$B$8:$B$10,0),MATCH(IF($C$7="Northern Ireland","GBP","EUR"),'Fixed inputs'!$C$7:$E$7,0)))</f>
        <v/>
      </c>
      <c r="AE441" s="386"/>
      <c r="AF441" s="386"/>
      <c r="AG441" s="386"/>
      <c r="AH441" s="386"/>
      <c r="AI441" s="386"/>
      <c r="AJ441" s="387">
        <f t="shared" si="107"/>
        <v>0</v>
      </c>
      <c r="AK441" s="386"/>
      <c r="AL441" s="387">
        <f t="shared" si="108"/>
        <v>0</v>
      </c>
      <c r="AM441" s="386"/>
      <c r="AN441" s="387">
        <f t="shared" si="109"/>
        <v>0</v>
      </c>
      <c r="AO441" s="386"/>
      <c r="AP441" s="387">
        <f t="shared" si="110"/>
        <v>0</v>
      </c>
      <c r="AQ441" s="386"/>
      <c r="AR441" s="387">
        <f t="shared" si="111"/>
        <v>0</v>
      </c>
      <c r="AS441" s="386"/>
      <c r="AT441" s="387">
        <f t="shared" si="112"/>
        <v>0</v>
      </c>
    </row>
    <row r="442" spans="2:46" ht="15.75">
      <c r="B442" s="435"/>
      <c r="C442" s="435"/>
      <c r="D442" s="436"/>
      <c r="E442" s="437"/>
      <c r="F442" s="437"/>
      <c r="G442" s="437"/>
      <c r="H442" s="437"/>
      <c r="I442" s="437"/>
      <c r="J442" s="437"/>
      <c r="K442" s="465">
        <f t="shared" si="97"/>
        <v>0</v>
      </c>
      <c r="L442" s="433"/>
      <c r="M442" s="433"/>
      <c r="N442" s="434"/>
      <c r="O442" s="383" t="str">
        <f t="shared" si="98"/>
        <v/>
      </c>
      <c r="P442" s="434"/>
      <c r="Q442" s="434"/>
      <c r="R442" s="434"/>
      <c r="S442" s="433"/>
      <c r="T442" s="434"/>
      <c r="U442" s="384" t="str">
        <f t="shared" si="100"/>
        <v/>
      </c>
      <c r="V442" s="384" t="str">
        <f t="shared" si="101"/>
        <v/>
      </c>
      <c r="W442" s="384" t="str">
        <f t="shared" si="102"/>
        <v/>
      </c>
      <c r="X442" s="384" t="str">
        <f t="shared" si="103"/>
        <v/>
      </c>
      <c r="Y442" s="384" t="str">
        <f t="shared" si="104"/>
        <v/>
      </c>
      <c r="Z442" s="384" t="str">
        <f t="shared" si="105"/>
        <v/>
      </c>
      <c r="AA442" s="384">
        <f t="shared" si="99"/>
        <v>0</v>
      </c>
      <c r="AB442" s="385" t="b">
        <f t="shared" si="106"/>
        <v>1</v>
      </c>
      <c r="AC442" s="384" t="str">
        <f>IF($N442="","",IF($C$7="Northern Ireland",INDEX('Fixed inputs'!$H$18:$H$58,MATCH($N442,'Fixed inputs'!$C$18:$C$58,0)),INDEX('Fixed inputs'!$I$18:$I$58,MATCH($N442,'Fixed inputs'!$C$18:$C$58,0))))</f>
        <v/>
      </c>
      <c r="AD442" s="384" t="str">
        <f>IF($C442="","",INDEX('Fixed inputs'!$C$8:$E$10,MATCH($C442,'Fixed inputs'!$B$8:$B$10,0),MATCH(IF($C$7="Northern Ireland","GBP","EUR"),'Fixed inputs'!$C$7:$E$7,0)))</f>
        <v/>
      </c>
      <c r="AE442" s="386"/>
      <c r="AF442" s="386"/>
      <c r="AG442" s="386"/>
      <c r="AH442" s="386"/>
      <c r="AI442" s="386"/>
      <c r="AJ442" s="387">
        <f t="shared" si="107"/>
        <v>0</v>
      </c>
      <c r="AK442" s="386"/>
      <c r="AL442" s="387">
        <f t="shared" si="108"/>
        <v>0</v>
      </c>
      <c r="AM442" s="386"/>
      <c r="AN442" s="387">
        <f t="shared" si="109"/>
        <v>0</v>
      </c>
      <c r="AO442" s="386"/>
      <c r="AP442" s="387">
        <f t="shared" si="110"/>
        <v>0</v>
      </c>
      <c r="AQ442" s="386"/>
      <c r="AR442" s="387">
        <f t="shared" si="111"/>
        <v>0</v>
      </c>
      <c r="AS442" s="386"/>
      <c r="AT442" s="387">
        <f t="shared" si="112"/>
        <v>0</v>
      </c>
    </row>
    <row r="443" spans="2:46" ht="15.75">
      <c r="B443" s="435"/>
      <c r="C443" s="435"/>
      <c r="D443" s="436"/>
      <c r="E443" s="437"/>
      <c r="F443" s="437"/>
      <c r="G443" s="437"/>
      <c r="H443" s="437"/>
      <c r="I443" s="437"/>
      <c r="J443" s="437"/>
      <c r="K443" s="465">
        <f t="shared" si="97"/>
        <v>0</v>
      </c>
      <c r="L443" s="433"/>
      <c r="M443" s="433"/>
      <c r="N443" s="434"/>
      <c r="O443" s="383" t="str">
        <f t="shared" si="98"/>
        <v/>
      </c>
      <c r="P443" s="434"/>
      <c r="Q443" s="434"/>
      <c r="R443" s="434"/>
      <c r="S443" s="433"/>
      <c r="T443" s="434"/>
      <c r="U443" s="384" t="str">
        <f t="shared" si="100"/>
        <v/>
      </c>
      <c r="V443" s="384" t="str">
        <f t="shared" si="101"/>
        <v/>
      </c>
      <c r="W443" s="384" t="str">
        <f t="shared" si="102"/>
        <v/>
      </c>
      <c r="X443" s="384" t="str">
        <f t="shared" si="103"/>
        <v/>
      </c>
      <c r="Y443" s="384" t="str">
        <f t="shared" si="104"/>
        <v/>
      </c>
      <c r="Z443" s="384" t="str">
        <f t="shared" si="105"/>
        <v/>
      </c>
      <c r="AA443" s="384">
        <f t="shared" si="99"/>
        <v>0</v>
      </c>
      <c r="AB443" s="385" t="b">
        <f t="shared" si="106"/>
        <v>1</v>
      </c>
      <c r="AC443" s="384" t="str">
        <f>IF($N443="","",IF($C$7="Northern Ireland",INDEX('Fixed inputs'!$H$18:$H$58,MATCH($N443,'Fixed inputs'!$C$18:$C$58,0)),INDEX('Fixed inputs'!$I$18:$I$58,MATCH($N443,'Fixed inputs'!$C$18:$C$58,0))))</f>
        <v/>
      </c>
      <c r="AD443" s="384" t="str">
        <f>IF($C443="","",INDEX('Fixed inputs'!$C$8:$E$10,MATCH($C443,'Fixed inputs'!$B$8:$B$10,0),MATCH(IF($C$7="Northern Ireland","GBP","EUR"),'Fixed inputs'!$C$7:$E$7,0)))</f>
        <v/>
      </c>
      <c r="AE443" s="386"/>
      <c r="AF443" s="386"/>
      <c r="AG443" s="386"/>
      <c r="AH443" s="386"/>
      <c r="AI443" s="386"/>
      <c r="AJ443" s="387">
        <f t="shared" si="107"/>
        <v>0</v>
      </c>
      <c r="AK443" s="386"/>
      <c r="AL443" s="387">
        <f t="shared" si="108"/>
        <v>0</v>
      </c>
      <c r="AM443" s="386"/>
      <c r="AN443" s="387">
        <f t="shared" si="109"/>
        <v>0</v>
      </c>
      <c r="AO443" s="386"/>
      <c r="AP443" s="387">
        <f t="shared" si="110"/>
        <v>0</v>
      </c>
      <c r="AQ443" s="386"/>
      <c r="AR443" s="387">
        <f t="shared" si="111"/>
        <v>0</v>
      </c>
      <c r="AS443" s="386"/>
      <c r="AT443" s="387">
        <f t="shared" si="112"/>
        <v>0</v>
      </c>
    </row>
    <row r="444" spans="2:46" ht="15.75">
      <c r="B444" s="435"/>
      <c r="C444" s="435"/>
      <c r="D444" s="436"/>
      <c r="E444" s="437"/>
      <c r="F444" s="437"/>
      <c r="G444" s="437"/>
      <c r="H444" s="437"/>
      <c r="I444" s="437"/>
      <c r="J444" s="437"/>
      <c r="K444" s="465">
        <f t="shared" si="97"/>
        <v>0</v>
      </c>
      <c r="L444" s="433"/>
      <c r="M444" s="433"/>
      <c r="N444" s="434"/>
      <c r="O444" s="383" t="str">
        <f t="shared" si="98"/>
        <v/>
      </c>
      <c r="P444" s="434"/>
      <c r="Q444" s="434"/>
      <c r="R444" s="434"/>
      <c r="S444" s="433"/>
      <c r="T444" s="434"/>
      <c r="U444" s="384" t="str">
        <f t="shared" si="100"/>
        <v/>
      </c>
      <c r="V444" s="384" t="str">
        <f t="shared" si="101"/>
        <v/>
      </c>
      <c r="W444" s="384" t="str">
        <f t="shared" si="102"/>
        <v/>
      </c>
      <c r="X444" s="384" t="str">
        <f t="shared" si="103"/>
        <v/>
      </c>
      <c r="Y444" s="384" t="str">
        <f t="shared" si="104"/>
        <v/>
      </c>
      <c r="Z444" s="384" t="str">
        <f t="shared" si="105"/>
        <v/>
      </c>
      <c r="AA444" s="384">
        <f t="shared" si="99"/>
        <v>0</v>
      </c>
      <c r="AB444" s="385" t="b">
        <f t="shared" si="106"/>
        <v>1</v>
      </c>
      <c r="AC444" s="384" t="str">
        <f>IF($N444="","",IF($C$7="Northern Ireland",INDEX('Fixed inputs'!$H$18:$H$58,MATCH($N444,'Fixed inputs'!$C$18:$C$58,0)),INDEX('Fixed inputs'!$I$18:$I$58,MATCH($N444,'Fixed inputs'!$C$18:$C$58,0))))</f>
        <v/>
      </c>
      <c r="AD444" s="384" t="str">
        <f>IF($C444="","",INDEX('Fixed inputs'!$C$8:$E$10,MATCH($C444,'Fixed inputs'!$B$8:$B$10,0),MATCH(IF($C$7="Northern Ireland","GBP","EUR"),'Fixed inputs'!$C$7:$E$7,0)))</f>
        <v/>
      </c>
      <c r="AE444" s="386"/>
      <c r="AF444" s="386"/>
      <c r="AG444" s="386"/>
      <c r="AH444" s="386"/>
      <c r="AI444" s="386"/>
      <c r="AJ444" s="387">
        <f t="shared" si="107"/>
        <v>0</v>
      </c>
      <c r="AK444" s="386"/>
      <c r="AL444" s="387">
        <f t="shared" si="108"/>
        <v>0</v>
      </c>
      <c r="AM444" s="386"/>
      <c r="AN444" s="387">
        <f t="shared" si="109"/>
        <v>0</v>
      </c>
      <c r="AO444" s="386"/>
      <c r="AP444" s="387">
        <f t="shared" si="110"/>
        <v>0</v>
      </c>
      <c r="AQ444" s="386"/>
      <c r="AR444" s="387">
        <f t="shared" si="111"/>
        <v>0</v>
      </c>
      <c r="AS444" s="386"/>
      <c r="AT444" s="387">
        <f t="shared" si="112"/>
        <v>0</v>
      </c>
    </row>
    <row r="445" spans="2:46" ht="15.75">
      <c r="B445" s="435"/>
      <c r="C445" s="435"/>
      <c r="D445" s="436"/>
      <c r="E445" s="437"/>
      <c r="F445" s="437"/>
      <c r="G445" s="437"/>
      <c r="H445" s="437"/>
      <c r="I445" s="437"/>
      <c r="J445" s="437"/>
      <c r="K445" s="465">
        <f t="shared" si="97"/>
        <v>0</v>
      </c>
      <c r="L445" s="433"/>
      <c r="M445" s="433"/>
      <c r="N445" s="434"/>
      <c r="O445" s="383" t="str">
        <f t="shared" si="98"/>
        <v/>
      </c>
      <c r="P445" s="434"/>
      <c r="Q445" s="434"/>
      <c r="R445" s="434"/>
      <c r="S445" s="433"/>
      <c r="T445" s="434"/>
      <c r="U445" s="384" t="str">
        <f t="shared" si="100"/>
        <v/>
      </c>
      <c r="V445" s="384" t="str">
        <f t="shared" si="101"/>
        <v/>
      </c>
      <c r="W445" s="384" t="str">
        <f t="shared" si="102"/>
        <v/>
      </c>
      <c r="X445" s="384" t="str">
        <f t="shared" si="103"/>
        <v/>
      </c>
      <c r="Y445" s="384" t="str">
        <f t="shared" si="104"/>
        <v/>
      </c>
      <c r="Z445" s="384" t="str">
        <f t="shared" si="105"/>
        <v/>
      </c>
      <c r="AA445" s="384">
        <f t="shared" si="99"/>
        <v>0</v>
      </c>
      <c r="AB445" s="385" t="b">
        <f t="shared" si="106"/>
        <v>1</v>
      </c>
      <c r="AC445" s="384" t="str">
        <f>IF($N445="","",IF($C$7="Northern Ireland",INDEX('Fixed inputs'!$H$18:$H$58,MATCH($N445,'Fixed inputs'!$C$18:$C$58,0)),INDEX('Fixed inputs'!$I$18:$I$58,MATCH($N445,'Fixed inputs'!$C$18:$C$58,0))))</f>
        <v/>
      </c>
      <c r="AD445" s="384" t="str">
        <f>IF($C445="","",INDEX('Fixed inputs'!$C$8:$E$10,MATCH($C445,'Fixed inputs'!$B$8:$B$10,0),MATCH(IF($C$7="Northern Ireland","GBP","EUR"),'Fixed inputs'!$C$7:$E$7,0)))</f>
        <v/>
      </c>
      <c r="AE445" s="386"/>
      <c r="AF445" s="386"/>
      <c r="AG445" s="386"/>
      <c r="AH445" s="386"/>
      <c r="AI445" s="386"/>
      <c r="AJ445" s="387">
        <f t="shared" si="107"/>
        <v>0</v>
      </c>
      <c r="AK445" s="386"/>
      <c r="AL445" s="387">
        <f t="shared" si="108"/>
        <v>0</v>
      </c>
      <c r="AM445" s="386"/>
      <c r="AN445" s="387">
        <f t="shared" si="109"/>
        <v>0</v>
      </c>
      <c r="AO445" s="386"/>
      <c r="AP445" s="387">
        <f t="shared" si="110"/>
        <v>0</v>
      </c>
      <c r="AQ445" s="386"/>
      <c r="AR445" s="387">
        <f t="shared" si="111"/>
        <v>0</v>
      </c>
      <c r="AS445" s="386"/>
      <c r="AT445" s="387">
        <f t="shared" si="112"/>
        <v>0</v>
      </c>
    </row>
    <row r="446" spans="2:46" ht="15.75">
      <c r="B446" s="435"/>
      <c r="C446" s="435"/>
      <c r="D446" s="436"/>
      <c r="E446" s="437"/>
      <c r="F446" s="437"/>
      <c r="G446" s="437"/>
      <c r="H446" s="437"/>
      <c r="I446" s="437"/>
      <c r="J446" s="437"/>
      <c r="K446" s="465">
        <f t="shared" si="97"/>
        <v>0</v>
      </c>
      <c r="L446" s="433"/>
      <c r="M446" s="433"/>
      <c r="N446" s="434"/>
      <c r="O446" s="383" t="str">
        <f t="shared" si="98"/>
        <v/>
      </c>
      <c r="P446" s="434"/>
      <c r="Q446" s="434"/>
      <c r="R446" s="434"/>
      <c r="S446" s="433"/>
      <c r="T446" s="434"/>
      <c r="U446" s="384" t="str">
        <f t="shared" si="100"/>
        <v/>
      </c>
      <c r="V446" s="384" t="str">
        <f t="shared" si="101"/>
        <v/>
      </c>
      <c r="W446" s="384" t="str">
        <f t="shared" si="102"/>
        <v/>
      </c>
      <c r="X446" s="384" t="str">
        <f t="shared" si="103"/>
        <v/>
      </c>
      <c r="Y446" s="384" t="str">
        <f t="shared" si="104"/>
        <v/>
      </c>
      <c r="Z446" s="384" t="str">
        <f t="shared" si="105"/>
        <v/>
      </c>
      <c r="AA446" s="384">
        <f t="shared" si="99"/>
        <v>0</v>
      </c>
      <c r="AB446" s="385" t="b">
        <f t="shared" si="106"/>
        <v>1</v>
      </c>
      <c r="AC446" s="384" t="str">
        <f>IF($N446="","",IF($C$7="Northern Ireland",INDEX('Fixed inputs'!$H$18:$H$58,MATCH($N446,'Fixed inputs'!$C$18:$C$58,0)),INDEX('Fixed inputs'!$I$18:$I$58,MATCH($N446,'Fixed inputs'!$C$18:$C$58,0))))</f>
        <v/>
      </c>
      <c r="AD446" s="384" t="str">
        <f>IF($C446="","",INDEX('Fixed inputs'!$C$8:$E$10,MATCH($C446,'Fixed inputs'!$B$8:$B$10,0),MATCH(IF($C$7="Northern Ireland","GBP","EUR"),'Fixed inputs'!$C$7:$E$7,0)))</f>
        <v/>
      </c>
      <c r="AE446" s="386"/>
      <c r="AF446" s="386"/>
      <c r="AG446" s="386"/>
      <c r="AH446" s="386"/>
      <c r="AI446" s="386"/>
      <c r="AJ446" s="387">
        <f t="shared" si="107"/>
        <v>0</v>
      </c>
      <c r="AK446" s="386"/>
      <c r="AL446" s="387">
        <f t="shared" si="108"/>
        <v>0</v>
      </c>
      <c r="AM446" s="386"/>
      <c r="AN446" s="387">
        <f t="shared" si="109"/>
        <v>0</v>
      </c>
      <c r="AO446" s="386"/>
      <c r="AP446" s="387">
        <f t="shared" si="110"/>
        <v>0</v>
      </c>
      <c r="AQ446" s="386"/>
      <c r="AR446" s="387">
        <f t="shared" si="111"/>
        <v>0</v>
      </c>
      <c r="AS446" s="386"/>
      <c r="AT446" s="387">
        <f t="shared" si="112"/>
        <v>0</v>
      </c>
    </row>
    <row r="447" spans="2:46" ht="15.75">
      <c r="B447" s="435"/>
      <c r="C447" s="435"/>
      <c r="D447" s="436"/>
      <c r="E447" s="437"/>
      <c r="F447" s="437"/>
      <c r="G447" s="437"/>
      <c r="H447" s="437"/>
      <c r="I447" s="437"/>
      <c r="J447" s="437"/>
      <c r="K447" s="465">
        <f t="shared" si="97"/>
        <v>0</v>
      </c>
      <c r="L447" s="433"/>
      <c r="M447" s="433"/>
      <c r="N447" s="434"/>
      <c r="O447" s="383" t="str">
        <f t="shared" si="98"/>
        <v/>
      </c>
      <c r="P447" s="434"/>
      <c r="Q447" s="434"/>
      <c r="R447" s="434"/>
      <c r="S447" s="433"/>
      <c r="T447" s="434"/>
      <c r="U447" s="384" t="str">
        <f t="shared" si="100"/>
        <v/>
      </c>
      <c r="V447" s="384" t="str">
        <f t="shared" si="101"/>
        <v/>
      </c>
      <c r="W447" s="384" t="str">
        <f t="shared" si="102"/>
        <v/>
      </c>
      <c r="X447" s="384" t="str">
        <f t="shared" si="103"/>
        <v/>
      </c>
      <c r="Y447" s="384" t="str">
        <f t="shared" si="104"/>
        <v/>
      </c>
      <c r="Z447" s="384" t="str">
        <f t="shared" si="105"/>
        <v/>
      </c>
      <c r="AA447" s="384">
        <f t="shared" si="99"/>
        <v>0</v>
      </c>
      <c r="AB447" s="385" t="b">
        <f t="shared" si="106"/>
        <v>1</v>
      </c>
      <c r="AC447" s="384" t="str">
        <f>IF($N447="","",IF($C$7="Northern Ireland",INDEX('Fixed inputs'!$H$18:$H$58,MATCH($N447,'Fixed inputs'!$C$18:$C$58,0)),INDEX('Fixed inputs'!$I$18:$I$58,MATCH($N447,'Fixed inputs'!$C$18:$C$58,0))))</f>
        <v/>
      </c>
      <c r="AD447" s="384" t="str">
        <f>IF($C447="","",INDEX('Fixed inputs'!$C$8:$E$10,MATCH($C447,'Fixed inputs'!$B$8:$B$10,0),MATCH(IF($C$7="Northern Ireland","GBP","EUR"),'Fixed inputs'!$C$7:$E$7,0)))</f>
        <v/>
      </c>
      <c r="AE447" s="386"/>
      <c r="AF447" s="386"/>
      <c r="AG447" s="386"/>
      <c r="AH447" s="386"/>
      <c r="AI447" s="386"/>
      <c r="AJ447" s="387">
        <f t="shared" si="107"/>
        <v>0</v>
      </c>
      <c r="AK447" s="386"/>
      <c r="AL447" s="387">
        <f t="shared" si="108"/>
        <v>0</v>
      </c>
      <c r="AM447" s="386"/>
      <c r="AN447" s="387">
        <f t="shared" si="109"/>
        <v>0</v>
      </c>
      <c r="AO447" s="386"/>
      <c r="AP447" s="387">
        <f t="shared" si="110"/>
        <v>0</v>
      </c>
      <c r="AQ447" s="386"/>
      <c r="AR447" s="387">
        <f t="shared" si="111"/>
        <v>0</v>
      </c>
      <c r="AS447" s="386"/>
      <c r="AT447" s="387">
        <f t="shared" si="112"/>
        <v>0</v>
      </c>
    </row>
    <row r="448" spans="2:46" ht="15.75">
      <c r="B448" s="435"/>
      <c r="C448" s="435"/>
      <c r="D448" s="436"/>
      <c r="E448" s="437"/>
      <c r="F448" s="437"/>
      <c r="G448" s="437"/>
      <c r="H448" s="437"/>
      <c r="I448" s="437"/>
      <c r="J448" s="437"/>
      <c r="K448" s="465">
        <f t="shared" si="97"/>
        <v>0</v>
      </c>
      <c r="L448" s="433"/>
      <c r="M448" s="433"/>
      <c r="N448" s="434"/>
      <c r="O448" s="383" t="str">
        <f t="shared" si="98"/>
        <v/>
      </c>
      <c r="P448" s="434"/>
      <c r="Q448" s="434"/>
      <c r="R448" s="434"/>
      <c r="S448" s="433"/>
      <c r="T448" s="434"/>
      <c r="U448" s="384" t="str">
        <f t="shared" si="100"/>
        <v/>
      </c>
      <c r="V448" s="384" t="str">
        <f t="shared" si="101"/>
        <v/>
      </c>
      <c r="W448" s="384" t="str">
        <f t="shared" si="102"/>
        <v/>
      </c>
      <c r="X448" s="384" t="str">
        <f t="shared" si="103"/>
        <v/>
      </c>
      <c r="Y448" s="384" t="str">
        <f t="shared" si="104"/>
        <v/>
      </c>
      <c r="Z448" s="384" t="str">
        <f t="shared" si="105"/>
        <v/>
      </c>
      <c r="AA448" s="384">
        <f t="shared" si="99"/>
        <v>0</v>
      </c>
      <c r="AB448" s="385" t="b">
        <f t="shared" si="106"/>
        <v>1</v>
      </c>
      <c r="AC448" s="384" t="str">
        <f>IF($N448="","",IF($C$7="Northern Ireland",INDEX('Fixed inputs'!$H$18:$H$58,MATCH($N448,'Fixed inputs'!$C$18:$C$58,0)),INDEX('Fixed inputs'!$I$18:$I$58,MATCH($N448,'Fixed inputs'!$C$18:$C$58,0))))</f>
        <v/>
      </c>
      <c r="AD448" s="384" t="str">
        <f>IF($C448="","",INDEX('Fixed inputs'!$C$8:$E$10,MATCH($C448,'Fixed inputs'!$B$8:$B$10,0),MATCH(IF($C$7="Northern Ireland","GBP","EUR"),'Fixed inputs'!$C$7:$E$7,0)))</f>
        <v/>
      </c>
      <c r="AE448" s="386"/>
      <c r="AF448" s="386"/>
      <c r="AG448" s="386"/>
      <c r="AH448" s="386"/>
      <c r="AI448" s="386"/>
      <c r="AJ448" s="387">
        <f t="shared" si="107"/>
        <v>0</v>
      </c>
      <c r="AK448" s="386"/>
      <c r="AL448" s="387">
        <f t="shared" si="108"/>
        <v>0</v>
      </c>
      <c r="AM448" s="386"/>
      <c r="AN448" s="387">
        <f t="shared" si="109"/>
        <v>0</v>
      </c>
      <c r="AO448" s="386"/>
      <c r="AP448" s="387">
        <f t="shared" si="110"/>
        <v>0</v>
      </c>
      <c r="AQ448" s="386"/>
      <c r="AR448" s="387">
        <f t="shared" si="111"/>
        <v>0</v>
      </c>
      <c r="AS448" s="386"/>
      <c r="AT448" s="387">
        <f t="shared" si="112"/>
        <v>0</v>
      </c>
    </row>
    <row r="449" spans="2:46" ht="15.75">
      <c r="B449" s="435"/>
      <c r="C449" s="435"/>
      <c r="D449" s="436"/>
      <c r="E449" s="437"/>
      <c r="F449" s="437"/>
      <c r="G449" s="437"/>
      <c r="H449" s="437"/>
      <c r="I449" s="437"/>
      <c r="J449" s="437"/>
      <c r="K449" s="465">
        <f t="shared" si="97"/>
        <v>0</v>
      </c>
      <c r="L449" s="433"/>
      <c r="M449" s="433"/>
      <c r="N449" s="434"/>
      <c r="O449" s="383" t="str">
        <f t="shared" si="98"/>
        <v/>
      </c>
      <c r="P449" s="434"/>
      <c r="Q449" s="434"/>
      <c r="R449" s="434"/>
      <c r="S449" s="433"/>
      <c r="T449" s="434"/>
      <c r="U449" s="384" t="str">
        <f t="shared" si="100"/>
        <v/>
      </c>
      <c r="V449" s="384" t="str">
        <f t="shared" si="101"/>
        <v/>
      </c>
      <c r="W449" s="384" t="str">
        <f t="shared" si="102"/>
        <v/>
      </c>
      <c r="X449" s="384" t="str">
        <f t="shared" si="103"/>
        <v/>
      </c>
      <c r="Y449" s="384" t="str">
        <f t="shared" si="104"/>
        <v/>
      </c>
      <c r="Z449" s="384" t="str">
        <f t="shared" si="105"/>
        <v/>
      </c>
      <c r="AA449" s="384">
        <f t="shared" si="99"/>
        <v>0</v>
      </c>
      <c r="AB449" s="385" t="b">
        <f t="shared" si="106"/>
        <v>1</v>
      </c>
      <c r="AC449" s="384" t="str">
        <f>IF($N449="","",IF($C$7="Northern Ireland",INDEX('Fixed inputs'!$H$18:$H$58,MATCH($N449,'Fixed inputs'!$C$18:$C$58,0)),INDEX('Fixed inputs'!$I$18:$I$58,MATCH($N449,'Fixed inputs'!$C$18:$C$58,0))))</f>
        <v/>
      </c>
      <c r="AD449" s="384" t="str">
        <f>IF($C449="","",INDEX('Fixed inputs'!$C$8:$E$10,MATCH($C449,'Fixed inputs'!$B$8:$B$10,0),MATCH(IF($C$7="Northern Ireland","GBP","EUR"),'Fixed inputs'!$C$7:$E$7,0)))</f>
        <v/>
      </c>
      <c r="AE449" s="386"/>
      <c r="AF449" s="386"/>
      <c r="AG449" s="386"/>
      <c r="AH449" s="386"/>
      <c r="AI449" s="386"/>
      <c r="AJ449" s="387">
        <f t="shared" si="107"/>
        <v>0</v>
      </c>
      <c r="AK449" s="386"/>
      <c r="AL449" s="387">
        <f t="shared" si="108"/>
        <v>0</v>
      </c>
      <c r="AM449" s="386"/>
      <c r="AN449" s="387">
        <f t="shared" si="109"/>
        <v>0</v>
      </c>
      <c r="AO449" s="386"/>
      <c r="AP449" s="387">
        <f t="shared" si="110"/>
        <v>0</v>
      </c>
      <c r="AQ449" s="386"/>
      <c r="AR449" s="387">
        <f t="shared" si="111"/>
        <v>0</v>
      </c>
      <c r="AS449" s="386"/>
      <c r="AT449" s="387">
        <f t="shared" si="112"/>
        <v>0</v>
      </c>
    </row>
    <row r="450" spans="2:46" ht="15.75">
      <c r="B450" s="435"/>
      <c r="C450" s="435"/>
      <c r="D450" s="436"/>
      <c r="E450" s="437"/>
      <c r="F450" s="437"/>
      <c r="G450" s="437"/>
      <c r="H450" s="437"/>
      <c r="I450" s="437"/>
      <c r="J450" s="437"/>
      <c r="K450" s="465">
        <f t="shared" si="97"/>
        <v>0</v>
      </c>
      <c r="L450" s="433"/>
      <c r="M450" s="433"/>
      <c r="N450" s="434"/>
      <c r="O450" s="383" t="str">
        <f t="shared" si="98"/>
        <v/>
      </c>
      <c r="P450" s="434"/>
      <c r="Q450" s="434"/>
      <c r="R450" s="434"/>
      <c r="S450" s="433"/>
      <c r="T450" s="434"/>
      <c r="U450" s="384" t="str">
        <f t="shared" si="100"/>
        <v/>
      </c>
      <c r="V450" s="384" t="str">
        <f t="shared" si="101"/>
        <v/>
      </c>
      <c r="W450" s="384" t="str">
        <f t="shared" si="102"/>
        <v/>
      </c>
      <c r="X450" s="384" t="str">
        <f t="shared" si="103"/>
        <v/>
      </c>
      <c r="Y450" s="384" t="str">
        <f t="shared" si="104"/>
        <v/>
      </c>
      <c r="Z450" s="384" t="str">
        <f t="shared" si="105"/>
        <v/>
      </c>
      <c r="AA450" s="384">
        <f t="shared" si="99"/>
        <v>0</v>
      </c>
      <c r="AB450" s="385" t="b">
        <f t="shared" si="106"/>
        <v>1</v>
      </c>
      <c r="AC450" s="384" t="str">
        <f>IF($N450="","",IF($C$7="Northern Ireland",INDEX('Fixed inputs'!$H$18:$H$58,MATCH($N450,'Fixed inputs'!$C$18:$C$58,0)),INDEX('Fixed inputs'!$I$18:$I$58,MATCH($N450,'Fixed inputs'!$C$18:$C$58,0))))</f>
        <v/>
      </c>
      <c r="AD450" s="384" t="str">
        <f>IF($C450="","",INDEX('Fixed inputs'!$C$8:$E$10,MATCH($C450,'Fixed inputs'!$B$8:$B$10,0),MATCH(IF($C$7="Northern Ireland","GBP","EUR"),'Fixed inputs'!$C$7:$E$7,0)))</f>
        <v/>
      </c>
      <c r="AE450" s="386"/>
      <c r="AF450" s="386"/>
      <c r="AG450" s="386"/>
      <c r="AH450" s="386"/>
      <c r="AI450" s="386"/>
      <c r="AJ450" s="387">
        <f t="shared" si="107"/>
        <v>0</v>
      </c>
      <c r="AK450" s="386"/>
      <c r="AL450" s="387">
        <f t="shared" si="108"/>
        <v>0</v>
      </c>
      <c r="AM450" s="386"/>
      <c r="AN450" s="387">
        <f t="shared" si="109"/>
        <v>0</v>
      </c>
      <c r="AO450" s="386"/>
      <c r="AP450" s="387">
        <f t="shared" si="110"/>
        <v>0</v>
      </c>
      <c r="AQ450" s="386"/>
      <c r="AR450" s="387">
        <f t="shared" si="111"/>
        <v>0</v>
      </c>
      <c r="AS450" s="386"/>
      <c r="AT450" s="387">
        <f t="shared" si="112"/>
        <v>0</v>
      </c>
    </row>
    <row r="451" spans="2:46" ht="15.75">
      <c r="B451" s="435"/>
      <c r="C451" s="435"/>
      <c r="D451" s="436"/>
      <c r="E451" s="437"/>
      <c r="F451" s="437"/>
      <c r="G451" s="437"/>
      <c r="H451" s="437"/>
      <c r="I451" s="437"/>
      <c r="J451" s="437"/>
      <c r="K451" s="465">
        <f t="shared" si="97"/>
        <v>0</v>
      </c>
      <c r="L451" s="433"/>
      <c r="M451" s="433"/>
      <c r="N451" s="434"/>
      <c r="O451" s="383" t="str">
        <f t="shared" si="98"/>
        <v/>
      </c>
      <c r="P451" s="434"/>
      <c r="Q451" s="434"/>
      <c r="R451" s="434"/>
      <c r="S451" s="433"/>
      <c r="T451" s="434"/>
      <c r="U451" s="384" t="str">
        <f t="shared" si="100"/>
        <v/>
      </c>
      <c r="V451" s="384" t="str">
        <f t="shared" si="101"/>
        <v/>
      </c>
      <c r="W451" s="384" t="str">
        <f t="shared" si="102"/>
        <v/>
      </c>
      <c r="X451" s="384" t="str">
        <f t="shared" si="103"/>
        <v/>
      </c>
      <c r="Y451" s="384" t="str">
        <f t="shared" si="104"/>
        <v/>
      </c>
      <c r="Z451" s="384" t="str">
        <f t="shared" si="105"/>
        <v/>
      </c>
      <c r="AA451" s="384">
        <f t="shared" si="99"/>
        <v>0</v>
      </c>
      <c r="AB451" s="385" t="b">
        <f t="shared" si="106"/>
        <v>1</v>
      </c>
      <c r="AC451" s="384" t="str">
        <f>IF($N451="","",IF($C$7="Northern Ireland",INDEX('Fixed inputs'!$H$18:$H$58,MATCH($N451,'Fixed inputs'!$C$18:$C$58,0)),INDEX('Fixed inputs'!$I$18:$I$58,MATCH($N451,'Fixed inputs'!$C$18:$C$58,0))))</f>
        <v/>
      </c>
      <c r="AD451" s="384" t="str">
        <f>IF($C451="","",INDEX('Fixed inputs'!$C$8:$E$10,MATCH($C451,'Fixed inputs'!$B$8:$B$10,0),MATCH(IF($C$7="Northern Ireland","GBP","EUR"),'Fixed inputs'!$C$7:$E$7,0)))</f>
        <v/>
      </c>
      <c r="AE451" s="386"/>
      <c r="AF451" s="386"/>
      <c r="AG451" s="386"/>
      <c r="AH451" s="386"/>
      <c r="AI451" s="386"/>
      <c r="AJ451" s="387">
        <f t="shared" si="107"/>
        <v>0</v>
      </c>
      <c r="AK451" s="386"/>
      <c r="AL451" s="387">
        <f t="shared" si="108"/>
        <v>0</v>
      </c>
      <c r="AM451" s="386"/>
      <c r="AN451" s="387">
        <f t="shared" si="109"/>
        <v>0</v>
      </c>
      <c r="AO451" s="386"/>
      <c r="AP451" s="387">
        <f t="shared" si="110"/>
        <v>0</v>
      </c>
      <c r="AQ451" s="386"/>
      <c r="AR451" s="387">
        <f t="shared" si="111"/>
        <v>0</v>
      </c>
      <c r="AS451" s="386"/>
      <c r="AT451" s="387">
        <f t="shared" si="112"/>
        <v>0</v>
      </c>
    </row>
    <row r="452" spans="2:46" ht="15.75">
      <c r="B452" s="435"/>
      <c r="C452" s="435"/>
      <c r="D452" s="436"/>
      <c r="E452" s="437"/>
      <c r="F452" s="437"/>
      <c r="G452" s="437"/>
      <c r="H452" s="437"/>
      <c r="I452" s="437"/>
      <c r="J452" s="437"/>
      <c r="K452" s="465">
        <f t="shared" si="97"/>
        <v>0</v>
      </c>
      <c r="L452" s="433"/>
      <c r="M452" s="433"/>
      <c r="N452" s="434"/>
      <c r="O452" s="383" t="str">
        <f t="shared" si="98"/>
        <v/>
      </c>
      <c r="P452" s="434"/>
      <c r="Q452" s="434"/>
      <c r="R452" s="434"/>
      <c r="S452" s="433"/>
      <c r="T452" s="434"/>
      <c r="U452" s="384" t="str">
        <f t="shared" si="100"/>
        <v/>
      </c>
      <c r="V452" s="384" t="str">
        <f t="shared" si="101"/>
        <v/>
      </c>
      <c r="W452" s="384" t="str">
        <f t="shared" si="102"/>
        <v/>
      </c>
      <c r="X452" s="384" t="str">
        <f t="shared" si="103"/>
        <v/>
      </c>
      <c r="Y452" s="384" t="str">
        <f t="shared" si="104"/>
        <v/>
      </c>
      <c r="Z452" s="384" t="str">
        <f t="shared" si="105"/>
        <v/>
      </c>
      <c r="AA452" s="384">
        <f t="shared" si="99"/>
        <v>0</v>
      </c>
      <c r="AB452" s="385" t="b">
        <f t="shared" si="106"/>
        <v>1</v>
      </c>
      <c r="AC452" s="384" t="str">
        <f>IF($N452="","",IF($C$7="Northern Ireland",INDEX('Fixed inputs'!$H$18:$H$58,MATCH($N452,'Fixed inputs'!$C$18:$C$58,0)),INDEX('Fixed inputs'!$I$18:$I$58,MATCH($N452,'Fixed inputs'!$C$18:$C$58,0))))</f>
        <v/>
      </c>
      <c r="AD452" s="384" t="str">
        <f>IF($C452="","",INDEX('Fixed inputs'!$C$8:$E$10,MATCH($C452,'Fixed inputs'!$B$8:$B$10,0),MATCH(IF($C$7="Northern Ireland","GBP","EUR"),'Fixed inputs'!$C$7:$E$7,0)))</f>
        <v/>
      </c>
      <c r="AE452" s="386"/>
      <c r="AF452" s="386"/>
      <c r="AG452" s="386"/>
      <c r="AH452" s="386"/>
      <c r="AI452" s="386"/>
      <c r="AJ452" s="387">
        <f t="shared" si="107"/>
        <v>0</v>
      </c>
      <c r="AK452" s="386"/>
      <c r="AL452" s="387">
        <f t="shared" si="108"/>
        <v>0</v>
      </c>
      <c r="AM452" s="386"/>
      <c r="AN452" s="387">
        <f t="shared" si="109"/>
        <v>0</v>
      </c>
      <c r="AO452" s="386"/>
      <c r="AP452" s="387">
        <f t="shared" si="110"/>
        <v>0</v>
      </c>
      <c r="AQ452" s="386"/>
      <c r="AR452" s="387">
        <f t="shared" si="111"/>
        <v>0</v>
      </c>
      <c r="AS452" s="386"/>
      <c r="AT452" s="387">
        <f t="shared" si="112"/>
        <v>0</v>
      </c>
    </row>
    <row r="453" spans="2:46" ht="15.75">
      <c r="B453" s="435"/>
      <c r="C453" s="435"/>
      <c r="D453" s="436"/>
      <c r="E453" s="437"/>
      <c r="F453" s="437"/>
      <c r="G453" s="437"/>
      <c r="H453" s="437"/>
      <c r="I453" s="437"/>
      <c r="J453" s="437"/>
      <c r="K453" s="465">
        <f t="shared" si="97"/>
        <v>0</v>
      </c>
      <c r="L453" s="433"/>
      <c r="M453" s="433"/>
      <c r="N453" s="434"/>
      <c r="O453" s="383" t="str">
        <f t="shared" si="98"/>
        <v/>
      </c>
      <c r="P453" s="434"/>
      <c r="Q453" s="434"/>
      <c r="R453" s="434"/>
      <c r="S453" s="433"/>
      <c r="T453" s="434"/>
      <c r="U453" s="384" t="str">
        <f t="shared" si="100"/>
        <v/>
      </c>
      <c r="V453" s="384" t="str">
        <f t="shared" si="101"/>
        <v/>
      </c>
      <c r="W453" s="384" t="str">
        <f t="shared" si="102"/>
        <v/>
      </c>
      <c r="X453" s="384" t="str">
        <f t="shared" si="103"/>
        <v/>
      </c>
      <c r="Y453" s="384" t="str">
        <f t="shared" si="104"/>
        <v/>
      </c>
      <c r="Z453" s="384" t="str">
        <f t="shared" si="105"/>
        <v/>
      </c>
      <c r="AA453" s="384">
        <f t="shared" si="99"/>
        <v>0</v>
      </c>
      <c r="AB453" s="385" t="b">
        <f t="shared" si="106"/>
        <v>1</v>
      </c>
      <c r="AC453" s="384" t="str">
        <f>IF($N453="","",IF($C$7="Northern Ireland",INDEX('Fixed inputs'!$H$18:$H$58,MATCH($N453,'Fixed inputs'!$C$18:$C$58,0)),INDEX('Fixed inputs'!$I$18:$I$58,MATCH($N453,'Fixed inputs'!$C$18:$C$58,0))))</f>
        <v/>
      </c>
      <c r="AD453" s="384" t="str">
        <f>IF($C453="","",INDEX('Fixed inputs'!$C$8:$E$10,MATCH($C453,'Fixed inputs'!$B$8:$B$10,0),MATCH(IF($C$7="Northern Ireland","GBP","EUR"),'Fixed inputs'!$C$7:$E$7,0)))</f>
        <v/>
      </c>
      <c r="AE453" s="386"/>
      <c r="AF453" s="386"/>
      <c r="AG453" s="386"/>
      <c r="AH453" s="386"/>
      <c r="AI453" s="386"/>
      <c r="AJ453" s="387">
        <f t="shared" si="107"/>
        <v>0</v>
      </c>
      <c r="AK453" s="386"/>
      <c r="AL453" s="387">
        <f t="shared" si="108"/>
        <v>0</v>
      </c>
      <c r="AM453" s="386"/>
      <c r="AN453" s="387">
        <f t="shared" si="109"/>
        <v>0</v>
      </c>
      <c r="AO453" s="386"/>
      <c r="AP453" s="387">
        <f t="shared" si="110"/>
        <v>0</v>
      </c>
      <c r="AQ453" s="386"/>
      <c r="AR453" s="387">
        <f t="shared" si="111"/>
        <v>0</v>
      </c>
      <c r="AS453" s="386"/>
      <c r="AT453" s="387">
        <f t="shared" si="112"/>
        <v>0</v>
      </c>
    </row>
    <row r="454" spans="2:46" ht="15.75">
      <c r="B454" s="435"/>
      <c r="C454" s="435"/>
      <c r="D454" s="436"/>
      <c r="E454" s="437"/>
      <c r="F454" s="437"/>
      <c r="G454" s="437"/>
      <c r="H454" s="437"/>
      <c r="I454" s="437"/>
      <c r="J454" s="437"/>
      <c r="K454" s="465">
        <f t="shared" si="97"/>
        <v>0</v>
      </c>
      <c r="L454" s="433"/>
      <c r="M454" s="433"/>
      <c r="N454" s="434"/>
      <c r="O454" s="383" t="str">
        <f t="shared" si="98"/>
        <v/>
      </c>
      <c r="P454" s="434"/>
      <c r="Q454" s="434"/>
      <c r="R454" s="434"/>
      <c r="S454" s="433"/>
      <c r="T454" s="434"/>
      <c r="U454" s="384" t="str">
        <f t="shared" si="100"/>
        <v/>
      </c>
      <c r="V454" s="384" t="str">
        <f t="shared" si="101"/>
        <v/>
      </c>
      <c r="W454" s="384" t="str">
        <f t="shared" si="102"/>
        <v/>
      </c>
      <c r="X454" s="384" t="str">
        <f t="shared" si="103"/>
        <v/>
      </c>
      <c r="Y454" s="384" t="str">
        <f t="shared" si="104"/>
        <v/>
      </c>
      <c r="Z454" s="384" t="str">
        <f t="shared" si="105"/>
        <v/>
      </c>
      <c r="AA454" s="384">
        <f t="shared" si="99"/>
        <v>0</v>
      </c>
      <c r="AB454" s="385" t="b">
        <f t="shared" si="106"/>
        <v>1</v>
      </c>
      <c r="AC454" s="384" t="str">
        <f>IF($N454="","",IF($C$7="Northern Ireland",INDEX('Fixed inputs'!$H$18:$H$58,MATCH($N454,'Fixed inputs'!$C$18:$C$58,0)),INDEX('Fixed inputs'!$I$18:$I$58,MATCH($N454,'Fixed inputs'!$C$18:$C$58,0))))</f>
        <v/>
      </c>
      <c r="AD454" s="384" t="str">
        <f>IF($C454="","",INDEX('Fixed inputs'!$C$8:$E$10,MATCH($C454,'Fixed inputs'!$B$8:$B$10,0),MATCH(IF($C$7="Northern Ireland","GBP","EUR"),'Fixed inputs'!$C$7:$E$7,0)))</f>
        <v/>
      </c>
      <c r="AE454" s="386"/>
      <c r="AF454" s="386"/>
      <c r="AG454" s="386"/>
      <c r="AH454" s="386"/>
      <c r="AI454" s="386"/>
      <c r="AJ454" s="387">
        <f t="shared" si="107"/>
        <v>0</v>
      </c>
      <c r="AK454" s="386"/>
      <c r="AL454" s="387">
        <f t="shared" si="108"/>
        <v>0</v>
      </c>
      <c r="AM454" s="386"/>
      <c r="AN454" s="387">
        <f t="shared" si="109"/>
        <v>0</v>
      </c>
      <c r="AO454" s="386"/>
      <c r="AP454" s="387">
        <f t="shared" si="110"/>
        <v>0</v>
      </c>
      <c r="AQ454" s="386"/>
      <c r="AR454" s="387">
        <f t="shared" si="111"/>
        <v>0</v>
      </c>
      <c r="AS454" s="386"/>
      <c r="AT454" s="387">
        <f t="shared" si="112"/>
        <v>0</v>
      </c>
    </row>
    <row r="455" spans="2:46" ht="15.75">
      <c r="B455" s="435"/>
      <c r="C455" s="435"/>
      <c r="D455" s="436"/>
      <c r="E455" s="437"/>
      <c r="F455" s="437"/>
      <c r="G455" s="437"/>
      <c r="H455" s="437"/>
      <c r="I455" s="437"/>
      <c r="J455" s="437"/>
      <c r="K455" s="465">
        <f t="shared" si="97"/>
        <v>0</v>
      </c>
      <c r="L455" s="433"/>
      <c r="M455" s="433"/>
      <c r="N455" s="434"/>
      <c r="O455" s="383" t="str">
        <f t="shared" si="98"/>
        <v/>
      </c>
      <c r="P455" s="434"/>
      <c r="Q455" s="434"/>
      <c r="R455" s="434"/>
      <c r="S455" s="433"/>
      <c r="T455" s="434"/>
      <c r="U455" s="384" t="str">
        <f t="shared" si="100"/>
        <v/>
      </c>
      <c r="V455" s="384" t="str">
        <f t="shared" si="101"/>
        <v/>
      </c>
      <c r="W455" s="384" t="str">
        <f t="shared" si="102"/>
        <v/>
      </c>
      <c r="X455" s="384" t="str">
        <f t="shared" si="103"/>
        <v/>
      </c>
      <c r="Y455" s="384" t="str">
        <f t="shared" si="104"/>
        <v/>
      </c>
      <c r="Z455" s="384" t="str">
        <f t="shared" si="105"/>
        <v/>
      </c>
      <c r="AA455" s="384">
        <f t="shared" si="99"/>
        <v>0</v>
      </c>
      <c r="AB455" s="385" t="b">
        <f t="shared" si="106"/>
        <v>1</v>
      </c>
      <c r="AC455" s="384" t="str">
        <f>IF($N455="","",IF($C$7="Northern Ireland",INDEX('Fixed inputs'!$H$18:$H$58,MATCH($N455,'Fixed inputs'!$C$18:$C$58,0)),INDEX('Fixed inputs'!$I$18:$I$58,MATCH($N455,'Fixed inputs'!$C$18:$C$58,0))))</f>
        <v/>
      </c>
      <c r="AD455" s="384" t="str">
        <f>IF($C455="","",INDEX('Fixed inputs'!$C$8:$E$10,MATCH($C455,'Fixed inputs'!$B$8:$B$10,0),MATCH(IF($C$7="Northern Ireland","GBP","EUR"),'Fixed inputs'!$C$7:$E$7,0)))</f>
        <v/>
      </c>
      <c r="AE455" s="386"/>
      <c r="AF455" s="386"/>
      <c r="AG455" s="386"/>
      <c r="AH455" s="386"/>
      <c r="AI455" s="386"/>
      <c r="AJ455" s="387">
        <f t="shared" si="107"/>
        <v>0</v>
      </c>
      <c r="AK455" s="386"/>
      <c r="AL455" s="387">
        <f t="shared" si="108"/>
        <v>0</v>
      </c>
      <c r="AM455" s="386"/>
      <c r="AN455" s="387">
        <f t="shared" si="109"/>
        <v>0</v>
      </c>
      <c r="AO455" s="386"/>
      <c r="AP455" s="387">
        <f t="shared" si="110"/>
        <v>0</v>
      </c>
      <c r="AQ455" s="386"/>
      <c r="AR455" s="387">
        <f t="shared" si="111"/>
        <v>0</v>
      </c>
      <c r="AS455" s="386"/>
      <c r="AT455" s="387">
        <f t="shared" si="112"/>
        <v>0</v>
      </c>
    </row>
    <row r="456" spans="2:46" ht="15.75">
      <c r="B456" s="435"/>
      <c r="C456" s="435"/>
      <c r="D456" s="436"/>
      <c r="E456" s="437"/>
      <c r="F456" s="437"/>
      <c r="G456" s="437"/>
      <c r="H456" s="437"/>
      <c r="I456" s="437"/>
      <c r="J456" s="437"/>
      <c r="K456" s="465">
        <f t="shared" si="97"/>
        <v>0</v>
      </c>
      <c r="L456" s="433"/>
      <c r="M456" s="433"/>
      <c r="N456" s="434"/>
      <c r="O456" s="383" t="str">
        <f t="shared" si="98"/>
        <v/>
      </c>
      <c r="P456" s="434"/>
      <c r="Q456" s="434"/>
      <c r="R456" s="434"/>
      <c r="S456" s="433"/>
      <c r="T456" s="434"/>
      <c r="U456" s="384" t="str">
        <f t="shared" si="100"/>
        <v/>
      </c>
      <c r="V456" s="384" t="str">
        <f t="shared" si="101"/>
        <v/>
      </c>
      <c r="W456" s="384" t="str">
        <f t="shared" si="102"/>
        <v/>
      </c>
      <c r="X456" s="384" t="str">
        <f t="shared" si="103"/>
        <v/>
      </c>
      <c r="Y456" s="384" t="str">
        <f t="shared" si="104"/>
        <v/>
      </c>
      <c r="Z456" s="384" t="str">
        <f t="shared" si="105"/>
        <v/>
      </c>
      <c r="AA456" s="384">
        <f t="shared" si="99"/>
        <v>0</v>
      </c>
      <c r="AB456" s="385" t="b">
        <f t="shared" si="106"/>
        <v>1</v>
      </c>
      <c r="AC456" s="384" t="str">
        <f>IF($N456="","",IF($C$7="Northern Ireland",INDEX('Fixed inputs'!$H$18:$H$58,MATCH($N456,'Fixed inputs'!$C$18:$C$58,0)),INDEX('Fixed inputs'!$I$18:$I$58,MATCH($N456,'Fixed inputs'!$C$18:$C$58,0))))</f>
        <v/>
      </c>
      <c r="AD456" s="384" t="str">
        <f>IF($C456="","",INDEX('Fixed inputs'!$C$8:$E$10,MATCH($C456,'Fixed inputs'!$B$8:$B$10,0),MATCH(IF($C$7="Northern Ireland","GBP","EUR"),'Fixed inputs'!$C$7:$E$7,0)))</f>
        <v/>
      </c>
      <c r="AE456" s="386"/>
      <c r="AF456" s="386"/>
      <c r="AG456" s="386"/>
      <c r="AH456" s="386"/>
      <c r="AI456" s="386"/>
      <c r="AJ456" s="387">
        <f t="shared" si="107"/>
        <v>0</v>
      </c>
      <c r="AK456" s="386"/>
      <c r="AL456" s="387">
        <f t="shared" si="108"/>
        <v>0</v>
      </c>
      <c r="AM456" s="386"/>
      <c r="AN456" s="387">
        <f t="shared" si="109"/>
        <v>0</v>
      </c>
      <c r="AO456" s="386"/>
      <c r="AP456" s="387">
        <f t="shared" si="110"/>
        <v>0</v>
      </c>
      <c r="AQ456" s="386"/>
      <c r="AR456" s="387">
        <f t="shared" si="111"/>
        <v>0</v>
      </c>
      <c r="AS456" s="386"/>
      <c r="AT456" s="387">
        <f t="shared" si="112"/>
        <v>0</v>
      </c>
    </row>
    <row r="457" spans="2:46" ht="15.75">
      <c r="B457" s="435"/>
      <c r="C457" s="435"/>
      <c r="D457" s="436"/>
      <c r="E457" s="437"/>
      <c r="F457" s="437"/>
      <c r="G457" s="437"/>
      <c r="H457" s="437"/>
      <c r="I457" s="437"/>
      <c r="J457" s="437"/>
      <c r="K457" s="465">
        <f t="shared" si="97"/>
        <v>0</v>
      </c>
      <c r="L457" s="433"/>
      <c r="M457" s="433"/>
      <c r="N457" s="434"/>
      <c r="O457" s="383" t="str">
        <f t="shared" si="98"/>
        <v/>
      </c>
      <c r="P457" s="434"/>
      <c r="Q457" s="434"/>
      <c r="R457" s="434"/>
      <c r="S457" s="433"/>
      <c r="T457" s="434"/>
      <c r="U457" s="384" t="str">
        <f t="shared" si="100"/>
        <v/>
      </c>
      <c r="V457" s="384" t="str">
        <f t="shared" si="101"/>
        <v/>
      </c>
      <c r="W457" s="384" t="str">
        <f t="shared" si="102"/>
        <v/>
      </c>
      <c r="X457" s="384" t="str">
        <f t="shared" si="103"/>
        <v/>
      </c>
      <c r="Y457" s="384" t="str">
        <f t="shared" si="104"/>
        <v/>
      </c>
      <c r="Z457" s="384" t="str">
        <f t="shared" si="105"/>
        <v/>
      </c>
      <c r="AA457" s="384">
        <f t="shared" si="99"/>
        <v>0</v>
      </c>
      <c r="AB457" s="385" t="b">
        <f t="shared" si="106"/>
        <v>1</v>
      </c>
      <c r="AC457" s="384" t="str">
        <f>IF($N457="","",IF($C$7="Northern Ireland",INDEX('Fixed inputs'!$H$18:$H$58,MATCH($N457,'Fixed inputs'!$C$18:$C$58,0)),INDEX('Fixed inputs'!$I$18:$I$58,MATCH($N457,'Fixed inputs'!$C$18:$C$58,0))))</f>
        <v/>
      </c>
      <c r="AD457" s="384" t="str">
        <f>IF($C457="","",INDEX('Fixed inputs'!$C$8:$E$10,MATCH($C457,'Fixed inputs'!$B$8:$B$10,0),MATCH(IF($C$7="Northern Ireland","GBP","EUR"),'Fixed inputs'!$C$7:$E$7,0)))</f>
        <v/>
      </c>
      <c r="AE457" s="386"/>
      <c r="AF457" s="386"/>
      <c r="AG457" s="386"/>
      <c r="AH457" s="386"/>
      <c r="AI457" s="386"/>
      <c r="AJ457" s="387">
        <f t="shared" si="107"/>
        <v>0</v>
      </c>
      <c r="AK457" s="386"/>
      <c r="AL457" s="387">
        <f t="shared" si="108"/>
        <v>0</v>
      </c>
      <c r="AM457" s="386"/>
      <c r="AN457" s="387">
        <f t="shared" si="109"/>
        <v>0</v>
      </c>
      <c r="AO457" s="386"/>
      <c r="AP457" s="387">
        <f t="shared" si="110"/>
        <v>0</v>
      </c>
      <c r="AQ457" s="386"/>
      <c r="AR457" s="387">
        <f t="shared" si="111"/>
        <v>0</v>
      </c>
      <c r="AS457" s="386"/>
      <c r="AT457" s="387">
        <f t="shared" si="112"/>
        <v>0</v>
      </c>
    </row>
    <row r="458" spans="2:46" ht="15.75">
      <c r="B458" s="435"/>
      <c r="C458" s="435"/>
      <c r="D458" s="436"/>
      <c r="E458" s="437"/>
      <c r="F458" s="437"/>
      <c r="G458" s="437"/>
      <c r="H458" s="437"/>
      <c r="I458" s="437"/>
      <c r="J458" s="437"/>
      <c r="K458" s="465">
        <f t="shared" si="97"/>
        <v>0</v>
      </c>
      <c r="L458" s="433"/>
      <c r="M458" s="433"/>
      <c r="N458" s="434"/>
      <c r="O458" s="383" t="str">
        <f t="shared" si="98"/>
        <v/>
      </c>
      <c r="P458" s="434"/>
      <c r="Q458" s="434"/>
      <c r="R458" s="434"/>
      <c r="S458" s="433"/>
      <c r="T458" s="434"/>
      <c r="U458" s="384" t="str">
        <f t="shared" si="100"/>
        <v/>
      </c>
      <c r="V458" s="384" t="str">
        <f t="shared" si="101"/>
        <v/>
      </c>
      <c r="W458" s="384" t="str">
        <f t="shared" si="102"/>
        <v/>
      </c>
      <c r="X458" s="384" t="str">
        <f t="shared" si="103"/>
        <v/>
      </c>
      <c r="Y458" s="384" t="str">
        <f t="shared" si="104"/>
        <v/>
      </c>
      <c r="Z458" s="384" t="str">
        <f t="shared" si="105"/>
        <v/>
      </c>
      <c r="AA458" s="384">
        <f t="shared" si="99"/>
        <v>0</v>
      </c>
      <c r="AB458" s="385" t="b">
        <f t="shared" si="106"/>
        <v>1</v>
      </c>
      <c r="AC458" s="384" t="str">
        <f>IF($N458="","",IF($C$7="Northern Ireland",INDEX('Fixed inputs'!$H$18:$H$58,MATCH($N458,'Fixed inputs'!$C$18:$C$58,0)),INDEX('Fixed inputs'!$I$18:$I$58,MATCH($N458,'Fixed inputs'!$C$18:$C$58,0))))</f>
        <v/>
      </c>
      <c r="AD458" s="384" t="str">
        <f>IF($C458="","",INDEX('Fixed inputs'!$C$8:$E$10,MATCH($C458,'Fixed inputs'!$B$8:$B$10,0),MATCH(IF($C$7="Northern Ireland","GBP","EUR"),'Fixed inputs'!$C$7:$E$7,0)))</f>
        <v/>
      </c>
      <c r="AE458" s="386"/>
      <c r="AF458" s="386"/>
      <c r="AG458" s="386"/>
      <c r="AH458" s="386"/>
      <c r="AI458" s="386"/>
      <c r="AJ458" s="387">
        <f t="shared" si="107"/>
        <v>0</v>
      </c>
      <c r="AK458" s="386"/>
      <c r="AL458" s="387">
        <f t="shared" si="108"/>
        <v>0</v>
      </c>
      <c r="AM458" s="386"/>
      <c r="AN458" s="387">
        <f t="shared" si="109"/>
        <v>0</v>
      </c>
      <c r="AO458" s="386"/>
      <c r="AP458" s="387">
        <f t="shared" si="110"/>
        <v>0</v>
      </c>
      <c r="AQ458" s="386"/>
      <c r="AR458" s="387">
        <f t="shared" si="111"/>
        <v>0</v>
      </c>
      <c r="AS458" s="386"/>
      <c r="AT458" s="387">
        <f t="shared" si="112"/>
        <v>0</v>
      </c>
    </row>
    <row r="459" spans="2:46" ht="15.75">
      <c r="B459" s="435"/>
      <c r="C459" s="435"/>
      <c r="D459" s="436"/>
      <c r="E459" s="437"/>
      <c r="F459" s="437"/>
      <c r="G459" s="437"/>
      <c r="H459" s="437"/>
      <c r="I459" s="437"/>
      <c r="J459" s="437"/>
      <c r="K459" s="465">
        <f t="shared" si="97"/>
        <v>0</v>
      </c>
      <c r="L459" s="433"/>
      <c r="M459" s="433"/>
      <c r="N459" s="434"/>
      <c r="O459" s="383" t="str">
        <f t="shared" si="98"/>
        <v/>
      </c>
      <c r="P459" s="434"/>
      <c r="Q459" s="434"/>
      <c r="R459" s="434"/>
      <c r="S459" s="433"/>
      <c r="T459" s="434"/>
      <c r="U459" s="384" t="str">
        <f t="shared" si="100"/>
        <v/>
      </c>
      <c r="V459" s="384" t="str">
        <f t="shared" si="101"/>
        <v/>
      </c>
      <c r="W459" s="384" t="str">
        <f t="shared" si="102"/>
        <v/>
      </c>
      <c r="X459" s="384" t="str">
        <f t="shared" si="103"/>
        <v/>
      </c>
      <c r="Y459" s="384" t="str">
        <f t="shared" si="104"/>
        <v/>
      </c>
      <c r="Z459" s="384" t="str">
        <f t="shared" si="105"/>
        <v/>
      </c>
      <c r="AA459" s="384">
        <f t="shared" si="99"/>
        <v>0</v>
      </c>
      <c r="AB459" s="385" t="b">
        <f t="shared" si="106"/>
        <v>1</v>
      </c>
      <c r="AC459" s="384" t="str">
        <f>IF($N459="","",IF($C$7="Northern Ireland",INDEX('Fixed inputs'!$H$18:$H$58,MATCH($N459,'Fixed inputs'!$C$18:$C$58,0)),INDEX('Fixed inputs'!$I$18:$I$58,MATCH($N459,'Fixed inputs'!$C$18:$C$58,0))))</f>
        <v/>
      </c>
      <c r="AD459" s="384" t="str">
        <f>IF($C459="","",INDEX('Fixed inputs'!$C$8:$E$10,MATCH($C459,'Fixed inputs'!$B$8:$B$10,0),MATCH(IF($C$7="Northern Ireland","GBP","EUR"),'Fixed inputs'!$C$7:$E$7,0)))</f>
        <v/>
      </c>
      <c r="AE459" s="386"/>
      <c r="AF459" s="386"/>
      <c r="AG459" s="386"/>
      <c r="AH459" s="386"/>
      <c r="AI459" s="386"/>
      <c r="AJ459" s="387">
        <f t="shared" si="107"/>
        <v>0</v>
      </c>
      <c r="AK459" s="386"/>
      <c r="AL459" s="387">
        <f t="shared" si="108"/>
        <v>0</v>
      </c>
      <c r="AM459" s="386"/>
      <c r="AN459" s="387">
        <f t="shared" si="109"/>
        <v>0</v>
      </c>
      <c r="AO459" s="386"/>
      <c r="AP459" s="387">
        <f t="shared" si="110"/>
        <v>0</v>
      </c>
      <c r="AQ459" s="386"/>
      <c r="AR459" s="387">
        <f t="shared" si="111"/>
        <v>0</v>
      </c>
      <c r="AS459" s="386"/>
      <c r="AT459" s="387">
        <f t="shared" si="112"/>
        <v>0</v>
      </c>
    </row>
    <row r="460" spans="2:46" ht="15.75">
      <c r="B460" s="435"/>
      <c r="C460" s="435"/>
      <c r="D460" s="436"/>
      <c r="E460" s="437"/>
      <c r="F460" s="437"/>
      <c r="G460" s="437"/>
      <c r="H460" s="437"/>
      <c r="I460" s="437"/>
      <c r="J460" s="437"/>
      <c r="K460" s="465">
        <f t="shared" ref="K460:K511" si="113">SUM(E460:J460)</f>
        <v>0</v>
      </c>
      <c r="L460" s="433"/>
      <c r="M460" s="433"/>
      <c r="N460" s="434"/>
      <c r="O460" s="383" t="str">
        <f t="shared" ref="O460:O511" si="114">IF($N460="","",IF($N460&lt;2024,"Yes","No"))</f>
        <v/>
      </c>
      <c r="P460" s="434"/>
      <c r="Q460" s="434"/>
      <c r="R460" s="434"/>
      <c r="S460" s="433"/>
      <c r="T460" s="434"/>
      <c r="U460" s="384" t="str">
        <f t="shared" si="100"/>
        <v/>
      </c>
      <c r="V460" s="384" t="str">
        <f t="shared" si="101"/>
        <v/>
      </c>
      <c r="W460" s="384" t="str">
        <f t="shared" si="102"/>
        <v/>
      </c>
      <c r="X460" s="384" t="str">
        <f t="shared" si="103"/>
        <v/>
      </c>
      <c r="Y460" s="384" t="str">
        <f t="shared" si="104"/>
        <v/>
      </c>
      <c r="Z460" s="384" t="str">
        <f t="shared" si="105"/>
        <v/>
      </c>
      <c r="AA460" s="384">
        <f t="shared" ref="AA460:AA511" si="115">SUM(U460:Z460)</f>
        <v>0</v>
      </c>
      <c r="AB460" s="385" t="b">
        <f t="shared" si="106"/>
        <v>1</v>
      </c>
      <c r="AC460" s="384" t="str">
        <f>IF($N460="","",IF($C$7="Northern Ireland",INDEX('Fixed inputs'!$H$18:$H$58,MATCH($N460,'Fixed inputs'!$C$18:$C$58,0)),INDEX('Fixed inputs'!$I$18:$I$58,MATCH($N460,'Fixed inputs'!$C$18:$C$58,0))))</f>
        <v/>
      </c>
      <c r="AD460" s="384" t="str">
        <f>IF($C460="","",INDEX('Fixed inputs'!$C$8:$E$10,MATCH($C460,'Fixed inputs'!$B$8:$B$10,0),MATCH(IF($C$7="Northern Ireland","GBP","EUR"),'Fixed inputs'!$C$7:$E$7,0)))</f>
        <v/>
      </c>
      <c r="AE460" s="386"/>
      <c r="AF460" s="386"/>
      <c r="AG460" s="386"/>
      <c r="AH460" s="386"/>
      <c r="AI460" s="386"/>
      <c r="AJ460" s="387">
        <f t="shared" si="107"/>
        <v>0</v>
      </c>
      <c r="AK460" s="386"/>
      <c r="AL460" s="387">
        <f t="shared" si="108"/>
        <v>0</v>
      </c>
      <c r="AM460" s="386"/>
      <c r="AN460" s="387">
        <f t="shared" si="109"/>
        <v>0</v>
      </c>
      <c r="AO460" s="386"/>
      <c r="AP460" s="387">
        <f t="shared" si="110"/>
        <v>0</v>
      </c>
      <c r="AQ460" s="386"/>
      <c r="AR460" s="387">
        <f t="shared" si="111"/>
        <v>0</v>
      </c>
      <c r="AS460" s="386"/>
      <c r="AT460" s="387">
        <f t="shared" si="112"/>
        <v>0</v>
      </c>
    </row>
    <row r="461" spans="2:46" ht="15.75">
      <c r="B461" s="435"/>
      <c r="C461" s="435"/>
      <c r="D461" s="436"/>
      <c r="E461" s="437"/>
      <c r="F461" s="437"/>
      <c r="G461" s="437"/>
      <c r="H461" s="437"/>
      <c r="I461" s="437"/>
      <c r="J461" s="437"/>
      <c r="K461" s="465">
        <f t="shared" si="113"/>
        <v>0</v>
      </c>
      <c r="L461" s="433"/>
      <c r="M461" s="433"/>
      <c r="N461" s="434"/>
      <c r="O461" s="383" t="str">
        <f t="shared" si="114"/>
        <v/>
      </c>
      <c r="P461" s="434"/>
      <c r="Q461" s="434"/>
      <c r="R461" s="434"/>
      <c r="S461" s="433"/>
      <c r="T461" s="434"/>
      <c r="U461" s="384" t="str">
        <f t="shared" ref="U461:U511" si="116">IF($B461="","",IFERROR(E461*$AC461*$AD461,0))</f>
        <v/>
      </c>
      <c r="V461" s="384" t="str">
        <f t="shared" ref="V461:V511" si="117">IF($B461="","",IFERROR(F461*$AC461*$AD461,0))</f>
        <v/>
      </c>
      <c r="W461" s="384" t="str">
        <f t="shared" ref="W461:W511" si="118">IF($B461="","",IFERROR(G461*$AC461*$AD461,0))</f>
        <v/>
      </c>
      <c r="X461" s="384" t="str">
        <f t="shared" ref="X461:X511" si="119">IF($B461="","",IFERROR(H461*$AC461*$AD461,0))</f>
        <v/>
      </c>
      <c r="Y461" s="384" t="str">
        <f t="shared" ref="Y461:Y511" si="120">IF($B461="","",IFERROR(I461*$AC461*$AD461,0))</f>
        <v/>
      </c>
      <c r="Z461" s="384" t="str">
        <f t="shared" ref="Z461:Z511" si="121">IF($B461="","",IFERROR(J461*$AC461*$AD461,0))</f>
        <v/>
      </c>
      <c r="AA461" s="384">
        <f t="shared" si="115"/>
        <v>0</v>
      </c>
      <c r="AB461" s="385" t="b">
        <f t="shared" ref="AB461:AB511" si="122">IF(COUNTA($B461:$J461)=0,TRUE,AND($B461&lt;&gt;"",$C461&lt;&gt;"",$D461&lt;&gt;"",$N461&lt;&gt;"",$L461&lt;&gt;"",$M461&lt;&gt;"",$Q461&lt;&gt;"",$R461&lt;&gt;"",$S461&lt;&gt;"",IF($O461="Yes",$P461&lt;&gt;"",TRUE)))</f>
        <v>1</v>
      </c>
      <c r="AC461" s="384" t="str">
        <f>IF($N461="","",IF($C$7="Northern Ireland",INDEX('Fixed inputs'!$H$18:$H$58,MATCH($N461,'Fixed inputs'!$C$18:$C$58,0)),INDEX('Fixed inputs'!$I$18:$I$58,MATCH($N461,'Fixed inputs'!$C$18:$C$58,0))))</f>
        <v/>
      </c>
      <c r="AD461" s="384" t="str">
        <f>IF($C461="","",INDEX('Fixed inputs'!$C$8:$E$10,MATCH($C461,'Fixed inputs'!$B$8:$B$10,0),MATCH(IF($C$7="Northern Ireland","GBP","EUR"),'Fixed inputs'!$C$7:$E$7,0)))</f>
        <v/>
      </c>
      <c r="AE461" s="386"/>
      <c r="AF461" s="386"/>
      <c r="AG461" s="386"/>
      <c r="AH461" s="386"/>
      <c r="AI461" s="386"/>
      <c r="AJ461" s="387">
        <f t="shared" ref="AJ461:AJ511" si="123">IF(AI461&lt;&gt;"",AI461,IF(AND($AE461="Yes",$AF461="Yes",$AG461="Yes",$AH461="Yes"),U461,0))</f>
        <v>0</v>
      </c>
      <c r="AK461" s="386"/>
      <c r="AL461" s="387">
        <f t="shared" ref="AL461:AL511" si="124">IF(AK461&lt;&gt;"",AK461,IF(AND($AE461="Yes",$AF461="Yes",$AG461="Yes",$AH461="Yes"),V461,0))</f>
        <v>0</v>
      </c>
      <c r="AM461" s="386"/>
      <c r="AN461" s="387">
        <f t="shared" ref="AN461:AN511" si="125">IF(AM461&lt;&gt;"",AM461,IF(AND($AE461="Yes",$AF461="Yes",$AG461="Yes",$AH461="Yes"),W461,0))</f>
        <v>0</v>
      </c>
      <c r="AO461" s="386"/>
      <c r="AP461" s="387">
        <f t="shared" ref="AP461:AP511" si="126">IF(AO461&lt;&gt;"",AO461,IF(AND($AE461="Yes",$AF461="Yes",$AG461="Yes",$AH461="Yes"),X461,0))</f>
        <v>0</v>
      </c>
      <c r="AQ461" s="386"/>
      <c r="AR461" s="387">
        <f t="shared" ref="AR461:AR511" si="127">IF(AQ461&lt;&gt;"",AQ461,IF(AND($AE461="Yes",$AF461="Yes",$AG461="Yes",$AH461="Yes"),Y461,0))</f>
        <v>0</v>
      </c>
      <c r="AS461" s="386"/>
      <c r="AT461" s="387">
        <f t="shared" ref="AT461:AT511" si="128">IF(AS461&lt;&gt;"",AS461,IF(AND($AE461="Yes",$AF461="Yes",$AG461="Yes",$AH461="Yes"),Z461,0))</f>
        <v>0</v>
      </c>
    </row>
    <row r="462" spans="2:46" ht="15.75">
      <c r="B462" s="435"/>
      <c r="C462" s="435"/>
      <c r="D462" s="436"/>
      <c r="E462" s="437"/>
      <c r="F462" s="437"/>
      <c r="G462" s="437"/>
      <c r="H462" s="437"/>
      <c r="I462" s="437"/>
      <c r="J462" s="437"/>
      <c r="K462" s="465">
        <f t="shared" si="113"/>
        <v>0</v>
      </c>
      <c r="L462" s="433"/>
      <c r="M462" s="433"/>
      <c r="N462" s="434"/>
      <c r="O462" s="383" t="str">
        <f t="shared" si="114"/>
        <v/>
      </c>
      <c r="P462" s="434"/>
      <c r="Q462" s="434"/>
      <c r="R462" s="434"/>
      <c r="S462" s="433"/>
      <c r="T462" s="434"/>
      <c r="U462" s="384" t="str">
        <f t="shared" si="116"/>
        <v/>
      </c>
      <c r="V462" s="384" t="str">
        <f t="shared" si="117"/>
        <v/>
      </c>
      <c r="W462" s="384" t="str">
        <f t="shared" si="118"/>
        <v/>
      </c>
      <c r="X462" s="384" t="str">
        <f t="shared" si="119"/>
        <v/>
      </c>
      <c r="Y462" s="384" t="str">
        <f t="shared" si="120"/>
        <v/>
      </c>
      <c r="Z462" s="384" t="str">
        <f t="shared" si="121"/>
        <v/>
      </c>
      <c r="AA462" s="384">
        <f t="shared" si="115"/>
        <v>0</v>
      </c>
      <c r="AB462" s="385" t="b">
        <f t="shared" si="122"/>
        <v>1</v>
      </c>
      <c r="AC462" s="384" t="str">
        <f>IF($N462="","",IF($C$7="Northern Ireland",INDEX('Fixed inputs'!$H$18:$H$58,MATCH($N462,'Fixed inputs'!$C$18:$C$58,0)),INDEX('Fixed inputs'!$I$18:$I$58,MATCH($N462,'Fixed inputs'!$C$18:$C$58,0))))</f>
        <v/>
      </c>
      <c r="AD462" s="384" t="str">
        <f>IF($C462="","",INDEX('Fixed inputs'!$C$8:$E$10,MATCH($C462,'Fixed inputs'!$B$8:$B$10,0),MATCH(IF($C$7="Northern Ireland","GBP","EUR"),'Fixed inputs'!$C$7:$E$7,0)))</f>
        <v/>
      </c>
      <c r="AE462" s="386"/>
      <c r="AF462" s="386"/>
      <c r="AG462" s="386"/>
      <c r="AH462" s="386"/>
      <c r="AI462" s="386"/>
      <c r="AJ462" s="387">
        <f t="shared" si="123"/>
        <v>0</v>
      </c>
      <c r="AK462" s="386"/>
      <c r="AL462" s="387">
        <f t="shared" si="124"/>
        <v>0</v>
      </c>
      <c r="AM462" s="386"/>
      <c r="AN462" s="387">
        <f t="shared" si="125"/>
        <v>0</v>
      </c>
      <c r="AO462" s="386"/>
      <c r="AP462" s="387">
        <f t="shared" si="126"/>
        <v>0</v>
      </c>
      <c r="AQ462" s="386"/>
      <c r="AR462" s="387">
        <f t="shared" si="127"/>
        <v>0</v>
      </c>
      <c r="AS462" s="386"/>
      <c r="AT462" s="387">
        <f t="shared" si="128"/>
        <v>0</v>
      </c>
    </row>
    <row r="463" spans="2:46" ht="15.75">
      <c r="B463" s="435"/>
      <c r="C463" s="435"/>
      <c r="D463" s="436"/>
      <c r="E463" s="437"/>
      <c r="F463" s="437"/>
      <c r="G463" s="437"/>
      <c r="H463" s="437"/>
      <c r="I463" s="437"/>
      <c r="J463" s="437"/>
      <c r="K463" s="465">
        <f t="shared" si="113"/>
        <v>0</v>
      </c>
      <c r="L463" s="433"/>
      <c r="M463" s="433"/>
      <c r="N463" s="434"/>
      <c r="O463" s="383" t="str">
        <f t="shared" si="114"/>
        <v/>
      </c>
      <c r="P463" s="434"/>
      <c r="Q463" s="434"/>
      <c r="R463" s="434"/>
      <c r="S463" s="433"/>
      <c r="T463" s="434"/>
      <c r="U463" s="384" t="str">
        <f t="shared" si="116"/>
        <v/>
      </c>
      <c r="V463" s="384" t="str">
        <f t="shared" si="117"/>
        <v/>
      </c>
      <c r="W463" s="384" t="str">
        <f t="shared" si="118"/>
        <v/>
      </c>
      <c r="X463" s="384" t="str">
        <f t="shared" si="119"/>
        <v/>
      </c>
      <c r="Y463" s="384" t="str">
        <f t="shared" si="120"/>
        <v/>
      </c>
      <c r="Z463" s="384" t="str">
        <f t="shared" si="121"/>
        <v/>
      </c>
      <c r="AA463" s="384">
        <f t="shared" si="115"/>
        <v>0</v>
      </c>
      <c r="AB463" s="385" t="b">
        <f t="shared" si="122"/>
        <v>1</v>
      </c>
      <c r="AC463" s="384" t="str">
        <f>IF($N463="","",IF($C$7="Northern Ireland",INDEX('Fixed inputs'!$H$18:$H$58,MATCH($N463,'Fixed inputs'!$C$18:$C$58,0)),INDEX('Fixed inputs'!$I$18:$I$58,MATCH($N463,'Fixed inputs'!$C$18:$C$58,0))))</f>
        <v/>
      </c>
      <c r="AD463" s="384" t="str">
        <f>IF($C463="","",INDEX('Fixed inputs'!$C$8:$E$10,MATCH($C463,'Fixed inputs'!$B$8:$B$10,0),MATCH(IF($C$7="Northern Ireland","GBP","EUR"),'Fixed inputs'!$C$7:$E$7,0)))</f>
        <v/>
      </c>
      <c r="AE463" s="386"/>
      <c r="AF463" s="386"/>
      <c r="AG463" s="386"/>
      <c r="AH463" s="386"/>
      <c r="AI463" s="386"/>
      <c r="AJ463" s="387">
        <f t="shared" si="123"/>
        <v>0</v>
      </c>
      <c r="AK463" s="386"/>
      <c r="AL463" s="387">
        <f t="shared" si="124"/>
        <v>0</v>
      </c>
      <c r="AM463" s="386"/>
      <c r="AN463" s="387">
        <f t="shared" si="125"/>
        <v>0</v>
      </c>
      <c r="AO463" s="386"/>
      <c r="AP463" s="387">
        <f t="shared" si="126"/>
        <v>0</v>
      </c>
      <c r="AQ463" s="386"/>
      <c r="AR463" s="387">
        <f t="shared" si="127"/>
        <v>0</v>
      </c>
      <c r="AS463" s="386"/>
      <c r="AT463" s="387">
        <f t="shared" si="128"/>
        <v>0</v>
      </c>
    </row>
    <row r="464" spans="2:46" ht="15.75">
      <c r="B464" s="435"/>
      <c r="C464" s="435"/>
      <c r="D464" s="436"/>
      <c r="E464" s="437"/>
      <c r="F464" s="437"/>
      <c r="G464" s="437"/>
      <c r="H464" s="437"/>
      <c r="I464" s="437"/>
      <c r="J464" s="437"/>
      <c r="K464" s="465">
        <f t="shared" si="113"/>
        <v>0</v>
      </c>
      <c r="L464" s="433"/>
      <c r="M464" s="433"/>
      <c r="N464" s="434"/>
      <c r="O464" s="383" t="str">
        <f t="shared" si="114"/>
        <v/>
      </c>
      <c r="P464" s="434"/>
      <c r="Q464" s="434"/>
      <c r="R464" s="434"/>
      <c r="S464" s="433"/>
      <c r="T464" s="434"/>
      <c r="U464" s="384" t="str">
        <f t="shared" si="116"/>
        <v/>
      </c>
      <c r="V464" s="384" t="str">
        <f t="shared" si="117"/>
        <v/>
      </c>
      <c r="W464" s="384" t="str">
        <f t="shared" si="118"/>
        <v/>
      </c>
      <c r="X464" s="384" t="str">
        <f t="shared" si="119"/>
        <v/>
      </c>
      <c r="Y464" s="384" t="str">
        <f t="shared" si="120"/>
        <v/>
      </c>
      <c r="Z464" s="384" t="str">
        <f t="shared" si="121"/>
        <v/>
      </c>
      <c r="AA464" s="384">
        <f t="shared" si="115"/>
        <v>0</v>
      </c>
      <c r="AB464" s="385" t="b">
        <f t="shared" si="122"/>
        <v>1</v>
      </c>
      <c r="AC464" s="384" t="str">
        <f>IF($N464="","",IF($C$7="Northern Ireland",INDEX('Fixed inputs'!$H$18:$H$58,MATCH($N464,'Fixed inputs'!$C$18:$C$58,0)),INDEX('Fixed inputs'!$I$18:$I$58,MATCH($N464,'Fixed inputs'!$C$18:$C$58,0))))</f>
        <v/>
      </c>
      <c r="AD464" s="384" t="str">
        <f>IF($C464="","",INDEX('Fixed inputs'!$C$8:$E$10,MATCH($C464,'Fixed inputs'!$B$8:$B$10,0),MATCH(IF($C$7="Northern Ireland","GBP","EUR"),'Fixed inputs'!$C$7:$E$7,0)))</f>
        <v/>
      </c>
      <c r="AE464" s="386"/>
      <c r="AF464" s="386"/>
      <c r="AG464" s="386"/>
      <c r="AH464" s="386"/>
      <c r="AI464" s="386"/>
      <c r="AJ464" s="387">
        <f t="shared" si="123"/>
        <v>0</v>
      </c>
      <c r="AK464" s="386"/>
      <c r="AL464" s="387">
        <f t="shared" si="124"/>
        <v>0</v>
      </c>
      <c r="AM464" s="386"/>
      <c r="AN464" s="387">
        <f t="shared" si="125"/>
        <v>0</v>
      </c>
      <c r="AO464" s="386"/>
      <c r="AP464" s="387">
        <f t="shared" si="126"/>
        <v>0</v>
      </c>
      <c r="AQ464" s="386"/>
      <c r="AR464" s="387">
        <f t="shared" si="127"/>
        <v>0</v>
      </c>
      <c r="AS464" s="386"/>
      <c r="AT464" s="387">
        <f t="shared" si="128"/>
        <v>0</v>
      </c>
    </row>
    <row r="465" spans="2:46" ht="15.75">
      <c r="B465" s="435"/>
      <c r="C465" s="435"/>
      <c r="D465" s="436"/>
      <c r="E465" s="437"/>
      <c r="F465" s="437"/>
      <c r="G465" s="437"/>
      <c r="H465" s="437"/>
      <c r="I465" s="437"/>
      <c r="J465" s="437"/>
      <c r="K465" s="465">
        <f t="shared" si="113"/>
        <v>0</v>
      </c>
      <c r="L465" s="433"/>
      <c r="M465" s="433"/>
      <c r="N465" s="434"/>
      <c r="O465" s="383" t="str">
        <f t="shared" si="114"/>
        <v/>
      </c>
      <c r="P465" s="434"/>
      <c r="Q465" s="434"/>
      <c r="R465" s="434"/>
      <c r="S465" s="433"/>
      <c r="T465" s="434"/>
      <c r="U465" s="384" t="str">
        <f t="shared" si="116"/>
        <v/>
      </c>
      <c r="V465" s="384" t="str">
        <f t="shared" si="117"/>
        <v/>
      </c>
      <c r="W465" s="384" t="str">
        <f t="shared" si="118"/>
        <v/>
      </c>
      <c r="X465" s="384" t="str">
        <f t="shared" si="119"/>
        <v/>
      </c>
      <c r="Y465" s="384" t="str">
        <f t="shared" si="120"/>
        <v/>
      </c>
      <c r="Z465" s="384" t="str">
        <f t="shared" si="121"/>
        <v/>
      </c>
      <c r="AA465" s="384">
        <f t="shared" si="115"/>
        <v>0</v>
      </c>
      <c r="AB465" s="385" t="b">
        <f t="shared" si="122"/>
        <v>1</v>
      </c>
      <c r="AC465" s="384" t="str">
        <f>IF($N465="","",IF($C$7="Northern Ireland",INDEX('Fixed inputs'!$H$18:$H$58,MATCH($N465,'Fixed inputs'!$C$18:$C$58,0)),INDEX('Fixed inputs'!$I$18:$I$58,MATCH($N465,'Fixed inputs'!$C$18:$C$58,0))))</f>
        <v/>
      </c>
      <c r="AD465" s="384" t="str">
        <f>IF($C465="","",INDEX('Fixed inputs'!$C$8:$E$10,MATCH($C465,'Fixed inputs'!$B$8:$B$10,0),MATCH(IF($C$7="Northern Ireland","GBP","EUR"),'Fixed inputs'!$C$7:$E$7,0)))</f>
        <v/>
      </c>
      <c r="AE465" s="386"/>
      <c r="AF465" s="386"/>
      <c r="AG465" s="386"/>
      <c r="AH465" s="386"/>
      <c r="AI465" s="386"/>
      <c r="AJ465" s="387">
        <f t="shared" si="123"/>
        <v>0</v>
      </c>
      <c r="AK465" s="386"/>
      <c r="AL465" s="387">
        <f t="shared" si="124"/>
        <v>0</v>
      </c>
      <c r="AM465" s="386"/>
      <c r="AN465" s="387">
        <f t="shared" si="125"/>
        <v>0</v>
      </c>
      <c r="AO465" s="386"/>
      <c r="AP465" s="387">
        <f t="shared" si="126"/>
        <v>0</v>
      </c>
      <c r="AQ465" s="386"/>
      <c r="AR465" s="387">
        <f t="shared" si="127"/>
        <v>0</v>
      </c>
      <c r="AS465" s="386"/>
      <c r="AT465" s="387">
        <f t="shared" si="128"/>
        <v>0</v>
      </c>
    </row>
    <row r="466" spans="2:46" ht="15.75">
      <c r="B466" s="435"/>
      <c r="C466" s="435"/>
      <c r="D466" s="436"/>
      <c r="E466" s="437"/>
      <c r="F466" s="437"/>
      <c r="G466" s="437"/>
      <c r="H466" s="437"/>
      <c r="I466" s="437"/>
      <c r="J466" s="437"/>
      <c r="K466" s="465">
        <f t="shared" si="113"/>
        <v>0</v>
      </c>
      <c r="L466" s="433"/>
      <c r="M466" s="433"/>
      <c r="N466" s="434"/>
      <c r="O466" s="383" t="str">
        <f t="shared" si="114"/>
        <v/>
      </c>
      <c r="P466" s="434"/>
      <c r="Q466" s="434"/>
      <c r="R466" s="434"/>
      <c r="S466" s="433"/>
      <c r="T466" s="434"/>
      <c r="U466" s="384" t="str">
        <f t="shared" si="116"/>
        <v/>
      </c>
      <c r="V466" s="384" t="str">
        <f t="shared" si="117"/>
        <v/>
      </c>
      <c r="W466" s="384" t="str">
        <f t="shared" si="118"/>
        <v/>
      </c>
      <c r="X466" s="384" t="str">
        <f t="shared" si="119"/>
        <v/>
      </c>
      <c r="Y466" s="384" t="str">
        <f t="shared" si="120"/>
        <v/>
      </c>
      <c r="Z466" s="384" t="str">
        <f t="shared" si="121"/>
        <v/>
      </c>
      <c r="AA466" s="384">
        <f t="shared" si="115"/>
        <v>0</v>
      </c>
      <c r="AB466" s="385" t="b">
        <f t="shared" si="122"/>
        <v>1</v>
      </c>
      <c r="AC466" s="384" t="str">
        <f>IF($N466="","",IF($C$7="Northern Ireland",INDEX('Fixed inputs'!$H$18:$H$58,MATCH($N466,'Fixed inputs'!$C$18:$C$58,0)),INDEX('Fixed inputs'!$I$18:$I$58,MATCH($N466,'Fixed inputs'!$C$18:$C$58,0))))</f>
        <v/>
      </c>
      <c r="AD466" s="384" t="str">
        <f>IF($C466="","",INDEX('Fixed inputs'!$C$8:$E$10,MATCH($C466,'Fixed inputs'!$B$8:$B$10,0),MATCH(IF($C$7="Northern Ireland","GBP","EUR"),'Fixed inputs'!$C$7:$E$7,0)))</f>
        <v/>
      </c>
      <c r="AE466" s="386"/>
      <c r="AF466" s="386"/>
      <c r="AG466" s="386"/>
      <c r="AH466" s="386"/>
      <c r="AI466" s="386"/>
      <c r="AJ466" s="387">
        <f t="shared" si="123"/>
        <v>0</v>
      </c>
      <c r="AK466" s="386"/>
      <c r="AL466" s="387">
        <f t="shared" si="124"/>
        <v>0</v>
      </c>
      <c r="AM466" s="386"/>
      <c r="AN466" s="387">
        <f t="shared" si="125"/>
        <v>0</v>
      </c>
      <c r="AO466" s="386"/>
      <c r="AP466" s="387">
        <f t="shared" si="126"/>
        <v>0</v>
      </c>
      <c r="AQ466" s="386"/>
      <c r="AR466" s="387">
        <f t="shared" si="127"/>
        <v>0</v>
      </c>
      <c r="AS466" s="386"/>
      <c r="AT466" s="387">
        <f t="shared" si="128"/>
        <v>0</v>
      </c>
    </row>
    <row r="467" spans="2:46" ht="15.75">
      <c r="B467" s="435"/>
      <c r="C467" s="435"/>
      <c r="D467" s="436"/>
      <c r="E467" s="437"/>
      <c r="F467" s="437"/>
      <c r="G467" s="437"/>
      <c r="H467" s="437"/>
      <c r="I467" s="437"/>
      <c r="J467" s="437"/>
      <c r="K467" s="465">
        <f t="shared" si="113"/>
        <v>0</v>
      </c>
      <c r="L467" s="433"/>
      <c r="M467" s="433"/>
      <c r="N467" s="434"/>
      <c r="O467" s="383" t="str">
        <f t="shared" si="114"/>
        <v/>
      </c>
      <c r="P467" s="434"/>
      <c r="Q467" s="434"/>
      <c r="R467" s="434"/>
      <c r="S467" s="433"/>
      <c r="T467" s="434"/>
      <c r="U467" s="384" t="str">
        <f t="shared" si="116"/>
        <v/>
      </c>
      <c r="V467" s="384" t="str">
        <f t="shared" si="117"/>
        <v/>
      </c>
      <c r="W467" s="384" t="str">
        <f t="shared" si="118"/>
        <v/>
      </c>
      <c r="X467" s="384" t="str">
        <f t="shared" si="119"/>
        <v/>
      </c>
      <c r="Y467" s="384" t="str">
        <f t="shared" si="120"/>
        <v/>
      </c>
      <c r="Z467" s="384" t="str">
        <f t="shared" si="121"/>
        <v/>
      </c>
      <c r="AA467" s="384">
        <f t="shared" si="115"/>
        <v>0</v>
      </c>
      <c r="AB467" s="385" t="b">
        <f t="shared" si="122"/>
        <v>1</v>
      </c>
      <c r="AC467" s="384" t="str">
        <f>IF($N467="","",IF($C$7="Northern Ireland",INDEX('Fixed inputs'!$H$18:$H$58,MATCH($N467,'Fixed inputs'!$C$18:$C$58,0)),INDEX('Fixed inputs'!$I$18:$I$58,MATCH($N467,'Fixed inputs'!$C$18:$C$58,0))))</f>
        <v/>
      </c>
      <c r="AD467" s="384" t="str">
        <f>IF($C467="","",INDEX('Fixed inputs'!$C$8:$E$10,MATCH($C467,'Fixed inputs'!$B$8:$B$10,0),MATCH(IF($C$7="Northern Ireland","GBP","EUR"),'Fixed inputs'!$C$7:$E$7,0)))</f>
        <v/>
      </c>
      <c r="AE467" s="386"/>
      <c r="AF467" s="386"/>
      <c r="AG467" s="386"/>
      <c r="AH467" s="386"/>
      <c r="AI467" s="386"/>
      <c r="AJ467" s="387">
        <f t="shared" si="123"/>
        <v>0</v>
      </c>
      <c r="AK467" s="386"/>
      <c r="AL467" s="387">
        <f t="shared" si="124"/>
        <v>0</v>
      </c>
      <c r="AM467" s="386"/>
      <c r="AN467" s="387">
        <f t="shared" si="125"/>
        <v>0</v>
      </c>
      <c r="AO467" s="386"/>
      <c r="AP467" s="387">
        <f t="shared" si="126"/>
        <v>0</v>
      </c>
      <c r="AQ467" s="386"/>
      <c r="AR467" s="387">
        <f t="shared" si="127"/>
        <v>0</v>
      </c>
      <c r="AS467" s="386"/>
      <c r="AT467" s="387">
        <f t="shared" si="128"/>
        <v>0</v>
      </c>
    </row>
    <row r="468" spans="2:46" ht="15.75">
      <c r="B468" s="435"/>
      <c r="C468" s="435"/>
      <c r="D468" s="436"/>
      <c r="E468" s="437"/>
      <c r="F468" s="437"/>
      <c r="G468" s="437"/>
      <c r="H468" s="437"/>
      <c r="I468" s="437"/>
      <c r="J468" s="437"/>
      <c r="K468" s="465">
        <f t="shared" si="113"/>
        <v>0</v>
      </c>
      <c r="L468" s="433"/>
      <c r="M468" s="433"/>
      <c r="N468" s="434"/>
      <c r="O468" s="383" t="str">
        <f t="shared" si="114"/>
        <v/>
      </c>
      <c r="P468" s="434"/>
      <c r="Q468" s="434"/>
      <c r="R468" s="434"/>
      <c r="S468" s="433"/>
      <c r="T468" s="434"/>
      <c r="U468" s="384" t="str">
        <f t="shared" si="116"/>
        <v/>
      </c>
      <c r="V468" s="384" t="str">
        <f t="shared" si="117"/>
        <v/>
      </c>
      <c r="W468" s="384" t="str">
        <f t="shared" si="118"/>
        <v/>
      </c>
      <c r="X468" s="384" t="str">
        <f t="shared" si="119"/>
        <v/>
      </c>
      <c r="Y468" s="384" t="str">
        <f t="shared" si="120"/>
        <v/>
      </c>
      <c r="Z468" s="384" t="str">
        <f t="shared" si="121"/>
        <v/>
      </c>
      <c r="AA468" s="384">
        <f t="shared" si="115"/>
        <v>0</v>
      </c>
      <c r="AB468" s="385" t="b">
        <f t="shared" si="122"/>
        <v>1</v>
      </c>
      <c r="AC468" s="384" t="str">
        <f>IF($N468="","",IF($C$7="Northern Ireland",INDEX('Fixed inputs'!$H$18:$H$58,MATCH($N468,'Fixed inputs'!$C$18:$C$58,0)),INDEX('Fixed inputs'!$I$18:$I$58,MATCH($N468,'Fixed inputs'!$C$18:$C$58,0))))</f>
        <v/>
      </c>
      <c r="AD468" s="384" t="str">
        <f>IF($C468="","",INDEX('Fixed inputs'!$C$8:$E$10,MATCH($C468,'Fixed inputs'!$B$8:$B$10,0),MATCH(IF($C$7="Northern Ireland","GBP","EUR"),'Fixed inputs'!$C$7:$E$7,0)))</f>
        <v/>
      </c>
      <c r="AE468" s="386"/>
      <c r="AF468" s="386"/>
      <c r="AG468" s="386"/>
      <c r="AH468" s="386"/>
      <c r="AI468" s="386"/>
      <c r="AJ468" s="387">
        <f t="shared" si="123"/>
        <v>0</v>
      </c>
      <c r="AK468" s="386"/>
      <c r="AL468" s="387">
        <f t="shared" si="124"/>
        <v>0</v>
      </c>
      <c r="AM468" s="386"/>
      <c r="AN468" s="387">
        <f t="shared" si="125"/>
        <v>0</v>
      </c>
      <c r="AO468" s="386"/>
      <c r="AP468" s="387">
        <f t="shared" si="126"/>
        <v>0</v>
      </c>
      <c r="AQ468" s="386"/>
      <c r="AR468" s="387">
        <f t="shared" si="127"/>
        <v>0</v>
      </c>
      <c r="AS468" s="386"/>
      <c r="AT468" s="387">
        <f t="shared" si="128"/>
        <v>0</v>
      </c>
    </row>
    <row r="469" spans="2:46" ht="15.75">
      <c r="B469" s="435"/>
      <c r="C469" s="435"/>
      <c r="D469" s="436"/>
      <c r="E469" s="437"/>
      <c r="F469" s="437"/>
      <c r="G469" s="437"/>
      <c r="H469" s="437"/>
      <c r="I469" s="437"/>
      <c r="J469" s="437"/>
      <c r="K469" s="465">
        <f t="shared" si="113"/>
        <v>0</v>
      </c>
      <c r="L469" s="433"/>
      <c r="M469" s="433"/>
      <c r="N469" s="434"/>
      <c r="O469" s="383" t="str">
        <f t="shared" si="114"/>
        <v/>
      </c>
      <c r="P469" s="434"/>
      <c r="Q469" s="434"/>
      <c r="R469" s="434"/>
      <c r="S469" s="433"/>
      <c r="T469" s="434"/>
      <c r="U469" s="384" t="str">
        <f t="shared" si="116"/>
        <v/>
      </c>
      <c r="V469" s="384" t="str">
        <f t="shared" si="117"/>
        <v/>
      </c>
      <c r="W469" s="384" t="str">
        <f t="shared" si="118"/>
        <v/>
      </c>
      <c r="X469" s="384" t="str">
        <f t="shared" si="119"/>
        <v/>
      </c>
      <c r="Y469" s="384" t="str">
        <f t="shared" si="120"/>
        <v/>
      </c>
      <c r="Z469" s="384" t="str">
        <f t="shared" si="121"/>
        <v/>
      </c>
      <c r="AA469" s="384">
        <f t="shared" si="115"/>
        <v>0</v>
      </c>
      <c r="AB469" s="385" t="b">
        <f t="shared" si="122"/>
        <v>1</v>
      </c>
      <c r="AC469" s="384" t="str">
        <f>IF($N469="","",IF($C$7="Northern Ireland",INDEX('Fixed inputs'!$H$18:$H$58,MATCH($N469,'Fixed inputs'!$C$18:$C$58,0)),INDEX('Fixed inputs'!$I$18:$I$58,MATCH($N469,'Fixed inputs'!$C$18:$C$58,0))))</f>
        <v/>
      </c>
      <c r="AD469" s="384" t="str">
        <f>IF($C469="","",INDEX('Fixed inputs'!$C$8:$E$10,MATCH($C469,'Fixed inputs'!$B$8:$B$10,0),MATCH(IF($C$7="Northern Ireland","GBP","EUR"),'Fixed inputs'!$C$7:$E$7,0)))</f>
        <v/>
      </c>
      <c r="AE469" s="386"/>
      <c r="AF469" s="386"/>
      <c r="AG469" s="386"/>
      <c r="AH469" s="386"/>
      <c r="AI469" s="386"/>
      <c r="AJ469" s="387">
        <f t="shared" si="123"/>
        <v>0</v>
      </c>
      <c r="AK469" s="386"/>
      <c r="AL469" s="387">
        <f t="shared" si="124"/>
        <v>0</v>
      </c>
      <c r="AM469" s="386"/>
      <c r="AN469" s="387">
        <f t="shared" si="125"/>
        <v>0</v>
      </c>
      <c r="AO469" s="386"/>
      <c r="AP469" s="387">
        <f t="shared" si="126"/>
        <v>0</v>
      </c>
      <c r="AQ469" s="386"/>
      <c r="AR469" s="387">
        <f t="shared" si="127"/>
        <v>0</v>
      </c>
      <c r="AS469" s="386"/>
      <c r="AT469" s="387">
        <f t="shared" si="128"/>
        <v>0</v>
      </c>
    </row>
    <row r="470" spans="2:46" ht="15.75">
      <c r="B470" s="435"/>
      <c r="C470" s="435"/>
      <c r="D470" s="436"/>
      <c r="E470" s="437"/>
      <c r="F470" s="437"/>
      <c r="G470" s="437"/>
      <c r="H470" s="437"/>
      <c r="I470" s="437"/>
      <c r="J470" s="437"/>
      <c r="K470" s="465">
        <f t="shared" si="113"/>
        <v>0</v>
      </c>
      <c r="L470" s="433"/>
      <c r="M470" s="433"/>
      <c r="N470" s="434"/>
      <c r="O470" s="383" t="str">
        <f t="shared" si="114"/>
        <v/>
      </c>
      <c r="P470" s="434"/>
      <c r="Q470" s="434"/>
      <c r="R470" s="434"/>
      <c r="S470" s="433"/>
      <c r="T470" s="434"/>
      <c r="U470" s="384" t="str">
        <f t="shared" si="116"/>
        <v/>
      </c>
      <c r="V470" s="384" t="str">
        <f t="shared" si="117"/>
        <v/>
      </c>
      <c r="W470" s="384" t="str">
        <f t="shared" si="118"/>
        <v/>
      </c>
      <c r="X470" s="384" t="str">
        <f t="shared" si="119"/>
        <v/>
      </c>
      <c r="Y470" s="384" t="str">
        <f t="shared" si="120"/>
        <v/>
      </c>
      <c r="Z470" s="384" t="str">
        <f t="shared" si="121"/>
        <v/>
      </c>
      <c r="AA470" s="384">
        <f t="shared" si="115"/>
        <v>0</v>
      </c>
      <c r="AB470" s="385" t="b">
        <f t="shared" si="122"/>
        <v>1</v>
      </c>
      <c r="AC470" s="384" t="str">
        <f>IF($N470="","",IF($C$7="Northern Ireland",INDEX('Fixed inputs'!$H$18:$H$58,MATCH($N470,'Fixed inputs'!$C$18:$C$58,0)),INDEX('Fixed inputs'!$I$18:$I$58,MATCH($N470,'Fixed inputs'!$C$18:$C$58,0))))</f>
        <v/>
      </c>
      <c r="AD470" s="384" t="str">
        <f>IF($C470="","",INDEX('Fixed inputs'!$C$8:$E$10,MATCH($C470,'Fixed inputs'!$B$8:$B$10,0),MATCH(IF($C$7="Northern Ireland","GBP","EUR"),'Fixed inputs'!$C$7:$E$7,0)))</f>
        <v/>
      </c>
      <c r="AE470" s="386"/>
      <c r="AF470" s="386"/>
      <c r="AG470" s="386"/>
      <c r="AH470" s="386"/>
      <c r="AI470" s="386"/>
      <c r="AJ470" s="387">
        <f t="shared" si="123"/>
        <v>0</v>
      </c>
      <c r="AK470" s="386"/>
      <c r="AL470" s="387">
        <f t="shared" si="124"/>
        <v>0</v>
      </c>
      <c r="AM470" s="386"/>
      <c r="AN470" s="387">
        <f t="shared" si="125"/>
        <v>0</v>
      </c>
      <c r="AO470" s="386"/>
      <c r="AP470" s="387">
        <f t="shared" si="126"/>
        <v>0</v>
      </c>
      <c r="AQ470" s="386"/>
      <c r="AR470" s="387">
        <f t="shared" si="127"/>
        <v>0</v>
      </c>
      <c r="AS470" s="386"/>
      <c r="AT470" s="387">
        <f t="shared" si="128"/>
        <v>0</v>
      </c>
    </row>
    <row r="471" spans="2:46" ht="15.75">
      <c r="B471" s="435"/>
      <c r="C471" s="435"/>
      <c r="D471" s="436"/>
      <c r="E471" s="437"/>
      <c r="F471" s="437"/>
      <c r="G471" s="437"/>
      <c r="H471" s="437"/>
      <c r="I471" s="437"/>
      <c r="J471" s="437"/>
      <c r="K471" s="465">
        <f t="shared" si="113"/>
        <v>0</v>
      </c>
      <c r="L471" s="433"/>
      <c r="M471" s="433"/>
      <c r="N471" s="434"/>
      <c r="O471" s="383" t="str">
        <f t="shared" si="114"/>
        <v/>
      </c>
      <c r="P471" s="434"/>
      <c r="Q471" s="434"/>
      <c r="R471" s="434"/>
      <c r="S471" s="433"/>
      <c r="T471" s="434"/>
      <c r="U471" s="384" t="str">
        <f t="shared" si="116"/>
        <v/>
      </c>
      <c r="V471" s="384" t="str">
        <f t="shared" si="117"/>
        <v/>
      </c>
      <c r="W471" s="384" t="str">
        <f t="shared" si="118"/>
        <v/>
      </c>
      <c r="X471" s="384" t="str">
        <f t="shared" si="119"/>
        <v/>
      </c>
      <c r="Y471" s="384" t="str">
        <f t="shared" si="120"/>
        <v/>
      </c>
      <c r="Z471" s="384" t="str">
        <f t="shared" si="121"/>
        <v/>
      </c>
      <c r="AA471" s="384">
        <f t="shared" si="115"/>
        <v>0</v>
      </c>
      <c r="AB471" s="385" t="b">
        <f t="shared" si="122"/>
        <v>1</v>
      </c>
      <c r="AC471" s="384" t="str">
        <f>IF($N471="","",IF($C$7="Northern Ireland",INDEX('Fixed inputs'!$H$18:$H$58,MATCH($N471,'Fixed inputs'!$C$18:$C$58,0)),INDEX('Fixed inputs'!$I$18:$I$58,MATCH($N471,'Fixed inputs'!$C$18:$C$58,0))))</f>
        <v/>
      </c>
      <c r="AD471" s="384" t="str">
        <f>IF($C471="","",INDEX('Fixed inputs'!$C$8:$E$10,MATCH($C471,'Fixed inputs'!$B$8:$B$10,0),MATCH(IF($C$7="Northern Ireland","GBP","EUR"),'Fixed inputs'!$C$7:$E$7,0)))</f>
        <v/>
      </c>
      <c r="AE471" s="386"/>
      <c r="AF471" s="386"/>
      <c r="AG471" s="386"/>
      <c r="AH471" s="386"/>
      <c r="AI471" s="386"/>
      <c r="AJ471" s="387">
        <f t="shared" si="123"/>
        <v>0</v>
      </c>
      <c r="AK471" s="386"/>
      <c r="AL471" s="387">
        <f t="shared" si="124"/>
        <v>0</v>
      </c>
      <c r="AM471" s="386"/>
      <c r="AN471" s="387">
        <f t="shared" si="125"/>
        <v>0</v>
      </c>
      <c r="AO471" s="386"/>
      <c r="AP471" s="387">
        <f t="shared" si="126"/>
        <v>0</v>
      </c>
      <c r="AQ471" s="386"/>
      <c r="AR471" s="387">
        <f t="shared" si="127"/>
        <v>0</v>
      </c>
      <c r="AS471" s="386"/>
      <c r="AT471" s="387">
        <f t="shared" si="128"/>
        <v>0</v>
      </c>
    </row>
    <row r="472" spans="2:46" ht="15.75">
      <c r="B472" s="435"/>
      <c r="C472" s="435"/>
      <c r="D472" s="436"/>
      <c r="E472" s="437"/>
      <c r="F472" s="437"/>
      <c r="G472" s="437"/>
      <c r="H472" s="437"/>
      <c r="I472" s="437"/>
      <c r="J472" s="437"/>
      <c r="K472" s="465">
        <f t="shared" si="113"/>
        <v>0</v>
      </c>
      <c r="L472" s="433"/>
      <c r="M472" s="433"/>
      <c r="N472" s="434"/>
      <c r="O472" s="383" t="str">
        <f t="shared" si="114"/>
        <v/>
      </c>
      <c r="P472" s="434"/>
      <c r="Q472" s="434"/>
      <c r="R472" s="434"/>
      <c r="S472" s="433"/>
      <c r="T472" s="434"/>
      <c r="U472" s="384" t="str">
        <f t="shared" si="116"/>
        <v/>
      </c>
      <c r="V472" s="384" t="str">
        <f t="shared" si="117"/>
        <v/>
      </c>
      <c r="W472" s="384" t="str">
        <f t="shared" si="118"/>
        <v/>
      </c>
      <c r="X472" s="384" t="str">
        <f t="shared" si="119"/>
        <v/>
      </c>
      <c r="Y472" s="384" t="str">
        <f t="shared" si="120"/>
        <v/>
      </c>
      <c r="Z472" s="384" t="str">
        <f t="shared" si="121"/>
        <v/>
      </c>
      <c r="AA472" s="384">
        <f t="shared" si="115"/>
        <v>0</v>
      </c>
      <c r="AB472" s="385" t="b">
        <f t="shared" si="122"/>
        <v>1</v>
      </c>
      <c r="AC472" s="384" t="str">
        <f>IF($N472="","",IF($C$7="Northern Ireland",INDEX('Fixed inputs'!$H$18:$H$58,MATCH($N472,'Fixed inputs'!$C$18:$C$58,0)),INDEX('Fixed inputs'!$I$18:$I$58,MATCH($N472,'Fixed inputs'!$C$18:$C$58,0))))</f>
        <v/>
      </c>
      <c r="AD472" s="384" t="str">
        <f>IF($C472="","",INDEX('Fixed inputs'!$C$8:$E$10,MATCH($C472,'Fixed inputs'!$B$8:$B$10,0),MATCH(IF($C$7="Northern Ireland","GBP","EUR"),'Fixed inputs'!$C$7:$E$7,0)))</f>
        <v/>
      </c>
      <c r="AE472" s="386"/>
      <c r="AF472" s="386"/>
      <c r="AG472" s="386"/>
      <c r="AH472" s="386"/>
      <c r="AI472" s="386"/>
      <c r="AJ472" s="387">
        <f t="shared" si="123"/>
        <v>0</v>
      </c>
      <c r="AK472" s="386"/>
      <c r="AL472" s="387">
        <f t="shared" si="124"/>
        <v>0</v>
      </c>
      <c r="AM472" s="386"/>
      <c r="AN472" s="387">
        <f t="shared" si="125"/>
        <v>0</v>
      </c>
      <c r="AO472" s="386"/>
      <c r="AP472" s="387">
        <f t="shared" si="126"/>
        <v>0</v>
      </c>
      <c r="AQ472" s="386"/>
      <c r="AR472" s="387">
        <f t="shared" si="127"/>
        <v>0</v>
      </c>
      <c r="AS472" s="386"/>
      <c r="AT472" s="387">
        <f t="shared" si="128"/>
        <v>0</v>
      </c>
    </row>
    <row r="473" spans="2:46" ht="15.75">
      <c r="B473" s="435"/>
      <c r="C473" s="435"/>
      <c r="D473" s="436"/>
      <c r="E473" s="437"/>
      <c r="F473" s="437"/>
      <c r="G473" s="437"/>
      <c r="H473" s="437"/>
      <c r="I473" s="437"/>
      <c r="J473" s="437"/>
      <c r="K473" s="465">
        <f t="shared" si="113"/>
        <v>0</v>
      </c>
      <c r="L473" s="433"/>
      <c r="M473" s="433"/>
      <c r="N473" s="434"/>
      <c r="O473" s="383" t="str">
        <f t="shared" si="114"/>
        <v/>
      </c>
      <c r="P473" s="434"/>
      <c r="Q473" s="434"/>
      <c r="R473" s="434"/>
      <c r="S473" s="433"/>
      <c r="T473" s="434"/>
      <c r="U473" s="384" t="str">
        <f t="shared" si="116"/>
        <v/>
      </c>
      <c r="V473" s="384" t="str">
        <f t="shared" si="117"/>
        <v/>
      </c>
      <c r="W473" s="384" t="str">
        <f t="shared" si="118"/>
        <v/>
      </c>
      <c r="X473" s="384" t="str">
        <f t="shared" si="119"/>
        <v/>
      </c>
      <c r="Y473" s="384" t="str">
        <f t="shared" si="120"/>
        <v/>
      </c>
      <c r="Z473" s="384" t="str">
        <f t="shared" si="121"/>
        <v/>
      </c>
      <c r="AA473" s="384">
        <f t="shared" si="115"/>
        <v>0</v>
      </c>
      <c r="AB473" s="385" t="b">
        <f t="shared" si="122"/>
        <v>1</v>
      </c>
      <c r="AC473" s="384" t="str">
        <f>IF($N473="","",IF($C$7="Northern Ireland",INDEX('Fixed inputs'!$H$18:$H$58,MATCH($N473,'Fixed inputs'!$C$18:$C$58,0)),INDEX('Fixed inputs'!$I$18:$I$58,MATCH($N473,'Fixed inputs'!$C$18:$C$58,0))))</f>
        <v/>
      </c>
      <c r="AD473" s="384" t="str">
        <f>IF($C473="","",INDEX('Fixed inputs'!$C$8:$E$10,MATCH($C473,'Fixed inputs'!$B$8:$B$10,0),MATCH(IF($C$7="Northern Ireland","GBP","EUR"),'Fixed inputs'!$C$7:$E$7,0)))</f>
        <v/>
      </c>
      <c r="AE473" s="386"/>
      <c r="AF473" s="386"/>
      <c r="AG473" s="386"/>
      <c r="AH473" s="386"/>
      <c r="AI473" s="386"/>
      <c r="AJ473" s="387">
        <f t="shared" si="123"/>
        <v>0</v>
      </c>
      <c r="AK473" s="386"/>
      <c r="AL473" s="387">
        <f t="shared" si="124"/>
        <v>0</v>
      </c>
      <c r="AM473" s="386"/>
      <c r="AN473" s="387">
        <f t="shared" si="125"/>
        <v>0</v>
      </c>
      <c r="AO473" s="386"/>
      <c r="AP473" s="387">
        <f t="shared" si="126"/>
        <v>0</v>
      </c>
      <c r="AQ473" s="386"/>
      <c r="AR473" s="387">
        <f t="shared" si="127"/>
        <v>0</v>
      </c>
      <c r="AS473" s="386"/>
      <c r="AT473" s="387">
        <f t="shared" si="128"/>
        <v>0</v>
      </c>
    </row>
    <row r="474" spans="2:46" ht="15.75">
      <c r="B474" s="435"/>
      <c r="C474" s="435"/>
      <c r="D474" s="436"/>
      <c r="E474" s="437"/>
      <c r="F474" s="437"/>
      <c r="G474" s="437"/>
      <c r="H474" s="437"/>
      <c r="I474" s="437"/>
      <c r="J474" s="437"/>
      <c r="K474" s="465">
        <f t="shared" si="113"/>
        <v>0</v>
      </c>
      <c r="L474" s="433"/>
      <c r="M474" s="433"/>
      <c r="N474" s="434"/>
      <c r="O474" s="383" t="str">
        <f t="shared" si="114"/>
        <v/>
      </c>
      <c r="P474" s="434"/>
      <c r="Q474" s="434"/>
      <c r="R474" s="434"/>
      <c r="S474" s="433"/>
      <c r="T474" s="434"/>
      <c r="U474" s="384" t="str">
        <f t="shared" si="116"/>
        <v/>
      </c>
      <c r="V474" s="384" t="str">
        <f t="shared" si="117"/>
        <v/>
      </c>
      <c r="W474" s="384" t="str">
        <f t="shared" si="118"/>
        <v/>
      </c>
      <c r="X474" s="384" t="str">
        <f t="shared" si="119"/>
        <v/>
      </c>
      <c r="Y474" s="384" t="str">
        <f t="shared" si="120"/>
        <v/>
      </c>
      <c r="Z474" s="384" t="str">
        <f t="shared" si="121"/>
        <v/>
      </c>
      <c r="AA474" s="384">
        <f t="shared" si="115"/>
        <v>0</v>
      </c>
      <c r="AB474" s="385" t="b">
        <f t="shared" si="122"/>
        <v>1</v>
      </c>
      <c r="AC474" s="384" t="str">
        <f>IF($N474="","",IF($C$7="Northern Ireland",INDEX('Fixed inputs'!$H$18:$H$58,MATCH($N474,'Fixed inputs'!$C$18:$C$58,0)),INDEX('Fixed inputs'!$I$18:$I$58,MATCH($N474,'Fixed inputs'!$C$18:$C$58,0))))</f>
        <v/>
      </c>
      <c r="AD474" s="384" t="str">
        <f>IF($C474="","",INDEX('Fixed inputs'!$C$8:$E$10,MATCH($C474,'Fixed inputs'!$B$8:$B$10,0),MATCH(IF($C$7="Northern Ireland","GBP","EUR"),'Fixed inputs'!$C$7:$E$7,0)))</f>
        <v/>
      </c>
      <c r="AE474" s="386"/>
      <c r="AF474" s="386"/>
      <c r="AG474" s="386"/>
      <c r="AH474" s="386"/>
      <c r="AI474" s="386"/>
      <c r="AJ474" s="387">
        <f t="shared" si="123"/>
        <v>0</v>
      </c>
      <c r="AK474" s="386"/>
      <c r="AL474" s="387">
        <f t="shared" si="124"/>
        <v>0</v>
      </c>
      <c r="AM474" s="386"/>
      <c r="AN474" s="387">
        <f t="shared" si="125"/>
        <v>0</v>
      </c>
      <c r="AO474" s="386"/>
      <c r="AP474" s="387">
        <f t="shared" si="126"/>
        <v>0</v>
      </c>
      <c r="AQ474" s="386"/>
      <c r="AR474" s="387">
        <f t="shared" si="127"/>
        <v>0</v>
      </c>
      <c r="AS474" s="386"/>
      <c r="AT474" s="387">
        <f t="shared" si="128"/>
        <v>0</v>
      </c>
    </row>
    <row r="475" spans="2:46" ht="15.75">
      <c r="B475" s="435"/>
      <c r="C475" s="435"/>
      <c r="D475" s="436"/>
      <c r="E475" s="437"/>
      <c r="F475" s="437"/>
      <c r="G475" s="437"/>
      <c r="H475" s="437"/>
      <c r="I475" s="437"/>
      <c r="J475" s="437"/>
      <c r="K475" s="465">
        <f t="shared" si="113"/>
        <v>0</v>
      </c>
      <c r="L475" s="433"/>
      <c r="M475" s="433"/>
      <c r="N475" s="434"/>
      <c r="O475" s="383" t="str">
        <f t="shared" si="114"/>
        <v/>
      </c>
      <c r="P475" s="434"/>
      <c r="Q475" s="434"/>
      <c r="R475" s="434"/>
      <c r="S475" s="433"/>
      <c r="T475" s="434"/>
      <c r="U475" s="384" t="str">
        <f t="shared" si="116"/>
        <v/>
      </c>
      <c r="V475" s="384" t="str">
        <f t="shared" si="117"/>
        <v/>
      </c>
      <c r="W475" s="384" t="str">
        <f t="shared" si="118"/>
        <v/>
      </c>
      <c r="X475" s="384" t="str">
        <f t="shared" si="119"/>
        <v/>
      </c>
      <c r="Y475" s="384" t="str">
        <f t="shared" si="120"/>
        <v/>
      </c>
      <c r="Z475" s="384" t="str">
        <f t="shared" si="121"/>
        <v/>
      </c>
      <c r="AA475" s="384">
        <f t="shared" si="115"/>
        <v>0</v>
      </c>
      <c r="AB475" s="385" t="b">
        <f t="shared" si="122"/>
        <v>1</v>
      </c>
      <c r="AC475" s="384" t="str">
        <f>IF($N475="","",IF($C$7="Northern Ireland",INDEX('Fixed inputs'!$H$18:$H$58,MATCH($N475,'Fixed inputs'!$C$18:$C$58,0)),INDEX('Fixed inputs'!$I$18:$I$58,MATCH($N475,'Fixed inputs'!$C$18:$C$58,0))))</f>
        <v/>
      </c>
      <c r="AD475" s="384" t="str">
        <f>IF($C475="","",INDEX('Fixed inputs'!$C$8:$E$10,MATCH($C475,'Fixed inputs'!$B$8:$B$10,0),MATCH(IF($C$7="Northern Ireland","GBP","EUR"),'Fixed inputs'!$C$7:$E$7,0)))</f>
        <v/>
      </c>
      <c r="AE475" s="386"/>
      <c r="AF475" s="386"/>
      <c r="AG475" s="386"/>
      <c r="AH475" s="386"/>
      <c r="AI475" s="386"/>
      <c r="AJ475" s="387">
        <f t="shared" si="123"/>
        <v>0</v>
      </c>
      <c r="AK475" s="386"/>
      <c r="AL475" s="387">
        <f t="shared" si="124"/>
        <v>0</v>
      </c>
      <c r="AM475" s="386"/>
      <c r="AN475" s="387">
        <f t="shared" si="125"/>
        <v>0</v>
      </c>
      <c r="AO475" s="386"/>
      <c r="AP475" s="387">
        <f t="shared" si="126"/>
        <v>0</v>
      </c>
      <c r="AQ475" s="386"/>
      <c r="AR475" s="387">
        <f t="shared" si="127"/>
        <v>0</v>
      </c>
      <c r="AS475" s="386"/>
      <c r="AT475" s="387">
        <f t="shared" si="128"/>
        <v>0</v>
      </c>
    </row>
    <row r="476" spans="2:46" ht="15.75">
      <c r="B476" s="435"/>
      <c r="C476" s="435"/>
      <c r="D476" s="436"/>
      <c r="E476" s="437"/>
      <c r="F476" s="437"/>
      <c r="G476" s="437"/>
      <c r="H476" s="437"/>
      <c r="I476" s="437"/>
      <c r="J476" s="437"/>
      <c r="K476" s="465">
        <f t="shared" si="113"/>
        <v>0</v>
      </c>
      <c r="L476" s="433"/>
      <c r="M476" s="433"/>
      <c r="N476" s="434"/>
      <c r="O476" s="383" t="str">
        <f t="shared" si="114"/>
        <v/>
      </c>
      <c r="P476" s="434"/>
      <c r="Q476" s="434"/>
      <c r="R476" s="434"/>
      <c r="S476" s="433"/>
      <c r="T476" s="434"/>
      <c r="U476" s="384" t="str">
        <f t="shared" si="116"/>
        <v/>
      </c>
      <c r="V476" s="384" t="str">
        <f t="shared" si="117"/>
        <v/>
      </c>
      <c r="W476" s="384" t="str">
        <f t="shared" si="118"/>
        <v/>
      </c>
      <c r="X476" s="384" t="str">
        <f t="shared" si="119"/>
        <v/>
      </c>
      <c r="Y476" s="384" t="str">
        <f t="shared" si="120"/>
        <v/>
      </c>
      <c r="Z476" s="384" t="str">
        <f t="shared" si="121"/>
        <v/>
      </c>
      <c r="AA476" s="384">
        <f t="shared" si="115"/>
        <v>0</v>
      </c>
      <c r="AB476" s="385" t="b">
        <f t="shared" si="122"/>
        <v>1</v>
      </c>
      <c r="AC476" s="384" t="str">
        <f>IF($N476="","",IF($C$7="Northern Ireland",INDEX('Fixed inputs'!$H$18:$H$58,MATCH($N476,'Fixed inputs'!$C$18:$C$58,0)),INDEX('Fixed inputs'!$I$18:$I$58,MATCH($N476,'Fixed inputs'!$C$18:$C$58,0))))</f>
        <v/>
      </c>
      <c r="AD476" s="384" t="str">
        <f>IF($C476="","",INDEX('Fixed inputs'!$C$8:$E$10,MATCH($C476,'Fixed inputs'!$B$8:$B$10,0),MATCH(IF($C$7="Northern Ireland","GBP","EUR"),'Fixed inputs'!$C$7:$E$7,0)))</f>
        <v/>
      </c>
      <c r="AE476" s="386"/>
      <c r="AF476" s="386"/>
      <c r="AG476" s="386"/>
      <c r="AH476" s="386"/>
      <c r="AI476" s="386"/>
      <c r="AJ476" s="387">
        <f t="shared" si="123"/>
        <v>0</v>
      </c>
      <c r="AK476" s="386"/>
      <c r="AL476" s="387">
        <f t="shared" si="124"/>
        <v>0</v>
      </c>
      <c r="AM476" s="386"/>
      <c r="AN476" s="387">
        <f t="shared" si="125"/>
        <v>0</v>
      </c>
      <c r="AO476" s="386"/>
      <c r="AP476" s="387">
        <f t="shared" si="126"/>
        <v>0</v>
      </c>
      <c r="AQ476" s="386"/>
      <c r="AR476" s="387">
        <f t="shared" si="127"/>
        <v>0</v>
      </c>
      <c r="AS476" s="386"/>
      <c r="AT476" s="387">
        <f t="shared" si="128"/>
        <v>0</v>
      </c>
    </row>
    <row r="477" spans="2:46" ht="15.75">
      <c r="B477" s="435"/>
      <c r="C477" s="435"/>
      <c r="D477" s="436"/>
      <c r="E477" s="437"/>
      <c r="F477" s="437"/>
      <c r="G477" s="437"/>
      <c r="H477" s="437"/>
      <c r="I477" s="437"/>
      <c r="J477" s="437"/>
      <c r="K477" s="465">
        <f t="shared" si="113"/>
        <v>0</v>
      </c>
      <c r="L477" s="433"/>
      <c r="M477" s="433"/>
      <c r="N477" s="434"/>
      <c r="O477" s="383" t="str">
        <f t="shared" si="114"/>
        <v/>
      </c>
      <c r="P477" s="434"/>
      <c r="Q477" s="434"/>
      <c r="R477" s="434"/>
      <c r="S477" s="433"/>
      <c r="T477" s="434"/>
      <c r="U477" s="384" t="str">
        <f t="shared" si="116"/>
        <v/>
      </c>
      <c r="V477" s="384" t="str">
        <f t="shared" si="117"/>
        <v/>
      </c>
      <c r="W477" s="384" t="str">
        <f t="shared" si="118"/>
        <v/>
      </c>
      <c r="X477" s="384" t="str">
        <f t="shared" si="119"/>
        <v/>
      </c>
      <c r="Y477" s="384" t="str">
        <f t="shared" si="120"/>
        <v/>
      </c>
      <c r="Z477" s="384" t="str">
        <f t="shared" si="121"/>
        <v/>
      </c>
      <c r="AA477" s="384">
        <f t="shared" si="115"/>
        <v>0</v>
      </c>
      <c r="AB477" s="385" t="b">
        <f t="shared" si="122"/>
        <v>1</v>
      </c>
      <c r="AC477" s="384" t="str">
        <f>IF($N477="","",IF($C$7="Northern Ireland",INDEX('Fixed inputs'!$H$18:$H$58,MATCH($N477,'Fixed inputs'!$C$18:$C$58,0)),INDEX('Fixed inputs'!$I$18:$I$58,MATCH($N477,'Fixed inputs'!$C$18:$C$58,0))))</f>
        <v/>
      </c>
      <c r="AD477" s="384" t="str">
        <f>IF($C477="","",INDEX('Fixed inputs'!$C$8:$E$10,MATCH($C477,'Fixed inputs'!$B$8:$B$10,0),MATCH(IF($C$7="Northern Ireland","GBP","EUR"),'Fixed inputs'!$C$7:$E$7,0)))</f>
        <v/>
      </c>
      <c r="AE477" s="386"/>
      <c r="AF477" s="386"/>
      <c r="AG477" s="386"/>
      <c r="AH477" s="386"/>
      <c r="AI477" s="386"/>
      <c r="AJ477" s="387">
        <f t="shared" si="123"/>
        <v>0</v>
      </c>
      <c r="AK477" s="386"/>
      <c r="AL477" s="387">
        <f t="shared" si="124"/>
        <v>0</v>
      </c>
      <c r="AM477" s="386"/>
      <c r="AN477" s="387">
        <f t="shared" si="125"/>
        <v>0</v>
      </c>
      <c r="AO477" s="386"/>
      <c r="AP477" s="387">
        <f t="shared" si="126"/>
        <v>0</v>
      </c>
      <c r="AQ477" s="386"/>
      <c r="AR477" s="387">
        <f t="shared" si="127"/>
        <v>0</v>
      </c>
      <c r="AS477" s="386"/>
      <c r="AT477" s="387">
        <f t="shared" si="128"/>
        <v>0</v>
      </c>
    </row>
    <row r="478" spans="2:46" ht="15.75">
      <c r="B478" s="435"/>
      <c r="C478" s="435"/>
      <c r="D478" s="436"/>
      <c r="E478" s="437"/>
      <c r="F478" s="437"/>
      <c r="G478" s="437"/>
      <c r="H478" s="437"/>
      <c r="I478" s="437"/>
      <c r="J478" s="437"/>
      <c r="K478" s="465">
        <f t="shared" si="113"/>
        <v>0</v>
      </c>
      <c r="L478" s="433"/>
      <c r="M478" s="433"/>
      <c r="N478" s="434"/>
      <c r="O478" s="383" t="str">
        <f t="shared" si="114"/>
        <v/>
      </c>
      <c r="P478" s="434"/>
      <c r="Q478" s="434"/>
      <c r="R478" s="434"/>
      <c r="S478" s="433"/>
      <c r="T478" s="434"/>
      <c r="U478" s="384" t="str">
        <f t="shared" si="116"/>
        <v/>
      </c>
      <c r="V478" s="384" t="str">
        <f t="shared" si="117"/>
        <v/>
      </c>
      <c r="W478" s="384" t="str">
        <f t="shared" si="118"/>
        <v/>
      </c>
      <c r="X478" s="384" t="str">
        <f t="shared" si="119"/>
        <v/>
      </c>
      <c r="Y478" s="384" t="str">
        <f t="shared" si="120"/>
        <v/>
      </c>
      <c r="Z478" s="384" t="str">
        <f t="shared" si="121"/>
        <v/>
      </c>
      <c r="AA478" s="384">
        <f t="shared" si="115"/>
        <v>0</v>
      </c>
      <c r="AB478" s="385" t="b">
        <f t="shared" si="122"/>
        <v>1</v>
      </c>
      <c r="AC478" s="384" t="str">
        <f>IF($N478="","",IF($C$7="Northern Ireland",INDEX('Fixed inputs'!$H$18:$H$58,MATCH($N478,'Fixed inputs'!$C$18:$C$58,0)),INDEX('Fixed inputs'!$I$18:$I$58,MATCH($N478,'Fixed inputs'!$C$18:$C$58,0))))</f>
        <v/>
      </c>
      <c r="AD478" s="384" t="str">
        <f>IF($C478="","",INDEX('Fixed inputs'!$C$8:$E$10,MATCH($C478,'Fixed inputs'!$B$8:$B$10,0),MATCH(IF($C$7="Northern Ireland","GBP","EUR"),'Fixed inputs'!$C$7:$E$7,0)))</f>
        <v/>
      </c>
      <c r="AE478" s="386"/>
      <c r="AF478" s="386"/>
      <c r="AG478" s="386"/>
      <c r="AH478" s="386"/>
      <c r="AI478" s="386"/>
      <c r="AJ478" s="387">
        <f t="shared" si="123"/>
        <v>0</v>
      </c>
      <c r="AK478" s="386"/>
      <c r="AL478" s="387">
        <f t="shared" si="124"/>
        <v>0</v>
      </c>
      <c r="AM478" s="386"/>
      <c r="AN478" s="387">
        <f t="shared" si="125"/>
        <v>0</v>
      </c>
      <c r="AO478" s="386"/>
      <c r="AP478" s="387">
        <f t="shared" si="126"/>
        <v>0</v>
      </c>
      <c r="AQ478" s="386"/>
      <c r="AR478" s="387">
        <f t="shared" si="127"/>
        <v>0</v>
      </c>
      <c r="AS478" s="386"/>
      <c r="AT478" s="387">
        <f t="shared" si="128"/>
        <v>0</v>
      </c>
    </row>
    <row r="479" spans="2:46" ht="15.75">
      <c r="B479" s="435"/>
      <c r="C479" s="435"/>
      <c r="D479" s="436"/>
      <c r="E479" s="437"/>
      <c r="F479" s="437"/>
      <c r="G479" s="437"/>
      <c r="H479" s="437"/>
      <c r="I479" s="437"/>
      <c r="J479" s="437"/>
      <c r="K479" s="465">
        <f t="shared" si="113"/>
        <v>0</v>
      </c>
      <c r="L479" s="433"/>
      <c r="M479" s="433"/>
      <c r="N479" s="434"/>
      <c r="O479" s="383" t="str">
        <f t="shared" si="114"/>
        <v/>
      </c>
      <c r="P479" s="434"/>
      <c r="Q479" s="434"/>
      <c r="R479" s="434"/>
      <c r="S479" s="433"/>
      <c r="T479" s="434"/>
      <c r="U479" s="384" t="str">
        <f t="shared" si="116"/>
        <v/>
      </c>
      <c r="V479" s="384" t="str">
        <f t="shared" si="117"/>
        <v/>
      </c>
      <c r="W479" s="384" t="str">
        <f t="shared" si="118"/>
        <v/>
      </c>
      <c r="X479" s="384" t="str">
        <f t="shared" si="119"/>
        <v/>
      </c>
      <c r="Y479" s="384" t="str">
        <f t="shared" si="120"/>
        <v/>
      </c>
      <c r="Z479" s="384" t="str">
        <f t="shared" si="121"/>
        <v/>
      </c>
      <c r="AA479" s="384">
        <f t="shared" si="115"/>
        <v>0</v>
      </c>
      <c r="AB479" s="385" t="b">
        <f t="shared" si="122"/>
        <v>1</v>
      </c>
      <c r="AC479" s="384" t="str">
        <f>IF($N479="","",IF($C$7="Northern Ireland",INDEX('Fixed inputs'!$H$18:$H$58,MATCH($N479,'Fixed inputs'!$C$18:$C$58,0)),INDEX('Fixed inputs'!$I$18:$I$58,MATCH($N479,'Fixed inputs'!$C$18:$C$58,0))))</f>
        <v/>
      </c>
      <c r="AD479" s="384" t="str">
        <f>IF($C479="","",INDEX('Fixed inputs'!$C$8:$E$10,MATCH($C479,'Fixed inputs'!$B$8:$B$10,0),MATCH(IF($C$7="Northern Ireland","GBP","EUR"),'Fixed inputs'!$C$7:$E$7,0)))</f>
        <v/>
      </c>
      <c r="AE479" s="386"/>
      <c r="AF479" s="386"/>
      <c r="AG479" s="386"/>
      <c r="AH479" s="386"/>
      <c r="AI479" s="386"/>
      <c r="AJ479" s="387">
        <f t="shared" si="123"/>
        <v>0</v>
      </c>
      <c r="AK479" s="386"/>
      <c r="AL479" s="387">
        <f t="shared" si="124"/>
        <v>0</v>
      </c>
      <c r="AM479" s="386"/>
      <c r="AN479" s="387">
        <f t="shared" si="125"/>
        <v>0</v>
      </c>
      <c r="AO479" s="386"/>
      <c r="AP479" s="387">
        <f t="shared" si="126"/>
        <v>0</v>
      </c>
      <c r="AQ479" s="386"/>
      <c r="AR479" s="387">
        <f t="shared" si="127"/>
        <v>0</v>
      </c>
      <c r="AS479" s="386"/>
      <c r="AT479" s="387">
        <f t="shared" si="128"/>
        <v>0</v>
      </c>
    </row>
    <row r="480" spans="2:46" ht="15.75">
      <c r="B480" s="435"/>
      <c r="C480" s="435"/>
      <c r="D480" s="436"/>
      <c r="E480" s="437"/>
      <c r="F480" s="437"/>
      <c r="G480" s="437"/>
      <c r="H480" s="437"/>
      <c r="I480" s="437"/>
      <c r="J480" s="437"/>
      <c r="K480" s="465">
        <f t="shared" si="113"/>
        <v>0</v>
      </c>
      <c r="L480" s="433"/>
      <c r="M480" s="433"/>
      <c r="N480" s="434"/>
      <c r="O480" s="383" t="str">
        <f t="shared" si="114"/>
        <v/>
      </c>
      <c r="P480" s="434"/>
      <c r="Q480" s="434"/>
      <c r="R480" s="434"/>
      <c r="S480" s="433"/>
      <c r="T480" s="434"/>
      <c r="U480" s="384" t="str">
        <f t="shared" si="116"/>
        <v/>
      </c>
      <c r="V480" s="384" t="str">
        <f t="shared" si="117"/>
        <v/>
      </c>
      <c r="W480" s="384" t="str">
        <f t="shared" si="118"/>
        <v/>
      </c>
      <c r="X480" s="384" t="str">
        <f t="shared" si="119"/>
        <v/>
      </c>
      <c r="Y480" s="384" t="str">
        <f t="shared" si="120"/>
        <v/>
      </c>
      <c r="Z480" s="384" t="str">
        <f t="shared" si="121"/>
        <v/>
      </c>
      <c r="AA480" s="384">
        <f t="shared" si="115"/>
        <v>0</v>
      </c>
      <c r="AB480" s="385" t="b">
        <f t="shared" si="122"/>
        <v>1</v>
      </c>
      <c r="AC480" s="384" t="str">
        <f>IF($N480="","",IF($C$7="Northern Ireland",INDEX('Fixed inputs'!$H$18:$H$58,MATCH($N480,'Fixed inputs'!$C$18:$C$58,0)),INDEX('Fixed inputs'!$I$18:$I$58,MATCH($N480,'Fixed inputs'!$C$18:$C$58,0))))</f>
        <v/>
      </c>
      <c r="AD480" s="384" t="str">
        <f>IF($C480="","",INDEX('Fixed inputs'!$C$8:$E$10,MATCH($C480,'Fixed inputs'!$B$8:$B$10,0),MATCH(IF($C$7="Northern Ireland","GBP","EUR"),'Fixed inputs'!$C$7:$E$7,0)))</f>
        <v/>
      </c>
      <c r="AE480" s="386"/>
      <c r="AF480" s="386"/>
      <c r="AG480" s="386"/>
      <c r="AH480" s="386"/>
      <c r="AI480" s="386"/>
      <c r="AJ480" s="387">
        <f t="shared" si="123"/>
        <v>0</v>
      </c>
      <c r="AK480" s="386"/>
      <c r="AL480" s="387">
        <f t="shared" si="124"/>
        <v>0</v>
      </c>
      <c r="AM480" s="386"/>
      <c r="AN480" s="387">
        <f t="shared" si="125"/>
        <v>0</v>
      </c>
      <c r="AO480" s="386"/>
      <c r="AP480" s="387">
        <f t="shared" si="126"/>
        <v>0</v>
      </c>
      <c r="AQ480" s="386"/>
      <c r="AR480" s="387">
        <f t="shared" si="127"/>
        <v>0</v>
      </c>
      <c r="AS480" s="386"/>
      <c r="AT480" s="387">
        <f t="shared" si="128"/>
        <v>0</v>
      </c>
    </row>
    <row r="481" spans="2:46" ht="15.75">
      <c r="B481" s="435"/>
      <c r="C481" s="435"/>
      <c r="D481" s="436"/>
      <c r="E481" s="437"/>
      <c r="F481" s="437"/>
      <c r="G481" s="437"/>
      <c r="H481" s="437"/>
      <c r="I481" s="437"/>
      <c r="J481" s="437"/>
      <c r="K481" s="465">
        <f t="shared" si="113"/>
        <v>0</v>
      </c>
      <c r="L481" s="433"/>
      <c r="M481" s="433"/>
      <c r="N481" s="434"/>
      <c r="O481" s="383" t="str">
        <f t="shared" si="114"/>
        <v/>
      </c>
      <c r="P481" s="434"/>
      <c r="Q481" s="434"/>
      <c r="R481" s="434"/>
      <c r="S481" s="433"/>
      <c r="T481" s="434"/>
      <c r="U481" s="384" t="str">
        <f t="shared" si="116"/>
        <v/>
      </c>
      <c r="V481" s="384" t="str">
        <f t="shared" si="117"/>
        <v/>
      </c>
      <c r="W481" s="384" t="str">
        <f t="shared" si="118"/>
        <v/>
      </c>
      <c r="X481" s="384" t="str">
        <f t="shared" si="119"/>
        <v/>
      </c>
      <c r="Y481" s="384" t="str">
        <f t="shared" si="120"/>
        <v/>
      </c>
      <c r="Z481" s="384" t="str">
        <f t="shared" si="121"/>
        <v/>
      </c>
      <c r="AA481" s="384">
        <f t="shared" si="115"/>
        <v>0</v>
      </c>
      <c r="AB481" s="385" t="b">
        <f t="shared" si="122"/>
        <v>1</v>
      </c>
      <c r="AC481" s="384" t="str">
        <f>IF($N481="","",IF($C$7="Northern Ireland",INDEX('Fixed inputs'!$H$18:$H$58,MATCH($N481,'Fixed inputs'!$C$18:$C$58,0)),INDEX('Fixed inputs'!$I$18:$I$58,MATCH($N481,'Fixed inputs'!$C$18:$C$58,0))))</f>
        <v/>
      </c>
      <c r="AD481" s="384" t="str">
        <f>IF($C481="","",INDEX('Fixed inputs'!$C$8:$E$10,MATCH($C481,'Fixed inputs'!$B$8:$B$10,0),MATCH(IF($C$7="Northern Ireland","GBP","EUR"),'Fixed inputs'!$C$7:$E$7,0)))</f>
        <v/>
      </c>
      <c r="AE481" s="386"/>
      <c r="AF481" s="386"/>
      <c r="AG481" s="386"/>
      <c r="AH481" s="386"/>
      <c r="AI481" s="386"/>
      <c r="AJ481" s="387">
        <f t="shared" si="123"/>
        <v>0</v>
      </c>
      <c r="AK481" s="386"/>
      <c r="AL481" s="387">
        <f t="shared" si="124"/>
        <v>0</v>
      </c>
      <c r="AM481" s="386"/>
      <c r="AN481" s="387">
        <f t="shared" si="125"/>
        <v>0</v>
      </c>
      <c r="AO481" s="386"/>
      <c r="AP481" s="387">
        <f t="shared" si="126"/>
        <v>0</v>
      </c>
      <c r="AQ481" s="386"/>
      <c r="AR481" s="387">
        <f t="shared" si="127"/>
        <v>0</v>
      </c>
      <c r="AS481" s="386"/>
      <c r="AT481" s="387">
        <f t="shared" si="128"/>
        <v>0</v>
      </c>
    </row>
    <row r="482" spans="2:46" ht="15.75">
      <c r="B482" s="435"/>
      <c r="C482" s="435"/>
      <c r="D482" s="436"/>
      <c r="E482" s="437"/>
      <c r="F482" s="437"/>
      <c r="G482" s="437"/>
      <c r="H482" s="437"/>
      <c r="I482" s="437"/>
      <c r="J482" s="437"/>
      <c r="K482" s="465">
        <f t="shared" si="113"/>
        <v>0</v>
      </c>
      <c r="L482" s="433"/>
      <c r="M482" s="433"/>
      <c r="N482" s="434"/>
      <c r="O482" s="383" t="str">
        <f t="shared" si="114"/>
        <v/>
      </c>
      <c r="P482" s="434"/>
      <c r="Q482" s="434"/>
      <c r="R482" s="434"/>
      <c r="S482" s="433"/>
      <c r="T482" s="434"/>
      <c r="U482" s="384" t="str">
        <f t="shared" si="116"/>
        <v/>
      </c>
      <c r="V482" s="384" t="str">
        <f t="shared" si="117"/>
        <v/>
      </c>
      <c r="W482" s="384" t="str">
        <f t="shared" si="118"/>
        <v/>
      </c>
      <c r="X482" s="384" t="str">
        <f t="shared" si="119"/>
        <v/>
      </c>
      <c r="Y482" s="384" t="str">
        <f t="shared" si="120"/>
        <v/>
      </c>
      <c r="Z482" s="384" t="str">
        <f t="shared" si="121"/>
        <v/>
      </c>
      <c r="AA482" s="384">
        <f t="shared" si="115"/>
        <v>0</v>
      </c>
      <c r="AB482" s="385" t="b">
        <f t="shared" si="122"/>
        <v>1</v>
      </c>
      <c r="AC482" s="384" t="str">
        <f>IF($N482="","",IF($C$7="Northern Ireland",INDEX('Fixed inputs'!$H$18:$H$58,MATCH($N482,'Fixed inputs'!$C$18:$C$58,0)),INDEX('Fixed inputs'!$I$18:$I$58,MATCH($N482,'Fixed inputs'!$C$18:$C$58,0))))</f>
        <v/>
      </c>
      <c r="AD482" s="384" t="str">
        <f>IF($C482="","",INDEX('Fixed inputs'!$C$8:$E$10,MATCH($C482,'Fixed inputs'!$B$8:$B$10,0),MATCH(IF($C$7="Northern Ireland","GBP","EUR"),'Fixed inputs'!$C$7:$E$7,0)))</f>
        <v/>
      </c>
      <c r="AE482" s="386"/>
      <c r="AF482" s="386"/>
      <c r="AG482" s="386"/>
      <c r="AH482" s="386"/>
      <c r="AI482" s="386"/>
      <c r="AJ482" s="387">
        <f t="shared" si="123"/>
        <v>0</v>
      </c>
      <c r="AK482" s="386"/>
      <c r="AL482" s="387">
        <f t="shared" si="124"/>
        <v>0</v>
      </c>
      <c r="AM482" s="386"/>
      <c r="AN482" s="387">
        <f t="shared" si="125"/>
        <v>0</v>
      </c>
      <c r="AO482" s="386"/>
      <c r="AP482" s="387">
        <f t="shared" si="126"/>
        <v>0</v>
      </c>
      <c r="AQ482" s="386"/>
      <c r="AR482" s="387">
        <f t="shared" si="127"/>
        <v>0</v>
      </c>
      <c r="AS482" s="386"/>
      <c r="AT482" s="387">
        <f t="shared" si="128"/>
        <v>0</v>
      </c>
    </row>
    <row r="483" spans="2:46" ht="15.75">
      <c r="B483" s="435"/>
      <c r="C483" s="435"/>
      <c r="D483" s="436"/>
      <c r="E483" s="437"/>
      <c r="F483" s="437"/>
      <c r="G483" s="437"/>
      <c r="H483" s="437"/>
      <c r="I483" s="437"/>
      <c r="J483" s="437"/>
      <c r="K483" s="465">
        <f t="shared" si="113"/>
        <v>0</v>
      </c>
      <c r="L483" s="433"/>
      <c r="M483" s="433"/>
      <c r="N483" s="434"/>
      <c r="O483" s="383" t="str">
        <f t="shared" si="114"/>
        <v/>
      </c>
      <c r="P483" s="434"/>
      <c r="Q483" s="434"/>
      <c r="R483" s="434"/>
      <c r="S483" s="433"/>
      <c r="T483" s="434"/>
      <c r="U483" s="384" t="str">
        <f t="shared" si="116"/>
        <v/>
      </c>
      <c r="V483" s="384" t="str">
        <f t="shared" si="117"/>
        <v/>
      </c>
      <c r="W483" s="384" t="str">
        <f t="shared" si="118"/>
        <v/>
      </c>
      <c r="X483" s="384" t="str">
        <f t="shared" si="119"/>
        <v/>
      </c>
      <c r="Y483" s="384" t="str">
        <f t="shared" si="120"/>
        <v/>
      </c>
      <c r="Z483" s="384" t="str">
        <f t="shared" si="121"/>
        <v/>
      </c>
      <c r="AA483" s="384">
        <f t="shared" si="115"/>
        <v>0</v>
      </c>
      <c r="AB483" s="385" t="b">
        <f t="shared" si="122"/>
        <v>1</v>
      </c>
      <c r="AC483" s="384" t="str">
        <f>IF($N483="","",IF($C$7="Northern Ireland",INDEX('Fixed inputs'!$H$18:$H$58,MATCH($N483,'Fixed inputs'!$C$18:$C$58,0)),INDEX('Fixed inputs'!$I$18:$I$58,MATCH($N483,'Fixed inputs'!$C$18:$C$58,0))))</f>
        <v/>
      </c>
      <c r="AD483" s="384" t="str">
        <f>IF($C483="","",INDEX('Fixed inputs'!$C$8:$E$10,MATCH($C483,'Fixed inputs'!$B$8:$B$10,0),MATCH(IF($C$7="Northern Ireland","GBP","EUR"),'Fixed inputs'!$C$7:$E$7,0)))</f>
        <v/>
      </c>
      <c r="AE483" s="386"/>
      <c r="AF483" s="386"/>
      <c r="AG483" s="386"/>
      <c r="AH483" s="386"/>
      <c r="AI483" s="386"/>
      <c r="AJ483" s="387">
        <f t="shared" si="123"/>
        <v>0</v>
      </c>
      <c r="AK483" s="386"/>
      <c r="AL483" s="387">
        <f t="shared" si="124"/>
        <v>0</v>
      </c>
      <c r="AM483" s="386"/>
      <c r="AN483" s="387">
        <f t="shared" si="125"/>
        <v>0</v>
      </c>
      <c r="AO483" s="386"/>
      <c r="AP483" s="387">
        <f t="shared" si="126"/>
        <v>0</v>
      </c>
      <c r="AQ483" s="386"/>
      <c r="AR483" s="387">
        <f t="shared" si="127"/>
        <v>0</v>
      </c>
      <c r="AS483" s="386"/>
      <c r="AT483" s="387">
        <f t="shared" si="128"/>
        <v>0</v>
      </c>
    </row>
    <row r="484" spans="2:46" ht="15.75">
      <c r="B484" s="435"/>
      <c r="C484" s="435"/>
      <c r="D484" s="436"/>
      <c r="E484" s="437"/>
      <c r="F484" s="437"/>
      <c r="G484" s="437"/>
      <c r="H484" s="437"/>
      <c r="I484" s="437"/>
      <c r="J484" s="437"/>
      <c r="K484" s="465">
        <f t="shared" si="113"/>
        <v>0</v>
      </c>
      <c r="L484" s="433"/>
      <c r="M484" s="433"/>
      <c r="N484" s="434"/>
      <c r="O484" s="383" t="str">
        <f t="shared" si="114"/>
        <v/>
      </c>
      <c r="P484" s="434"/>
      <c r="Q484" s="434"/>
      <c r="R484" s="434"/>
      <c r="S484" s="433"/>
      <c r="T484" s="434"/>
      <c r="U484" s="384" t="str">
        <f t="shared" si="116"/>
        <v/>
      </c>
      <c r="V484" s="384" t="str">
        <f t="shared" si="117"/>
        <v/>
      </c>
      <c r="W484" s="384" t="str">
        <f t="shared" si="118"/>
        <v/>
      </c>
      <c r="X484" s="384" t="str">
        <f t="shared" si="119"/>
        <v/>
      </c>
      <c r="Y484" s="384" t="str">
        <f t="shared" si="120"/>
        <v/>
      </c>
      <c r="Z484" s="384" t="str">
        <f t="shared" si="121"/>
        <v/>
      </c>
      <c r="AA484" s="384">
        <f t="shared" si="115"/>
        <v>0</v>
      </c>
      <c r="AB484" s="385" t="b">
        <f t="shared" si="122"/>
        <v>1</v>
      </c>
      <c r="AC484" s="384" t="str">
        <f>IF($N484="","",IF($C$7="Northern Ireland",INDEX('Fixed inputs'!$H$18:$H$58,MATCH($N484,'Fixed inputs'!$C$18:$C$58,0)),INDEX('Fixed inputs'!$I$18:$I$58,MATCH($N484,'Fixed inputs'!$C$18:$C$58,0))))</f>
        <v/>
      </c>
      <c r="AD484" s="384" t="str">
        <f>IF($C484="","",INDEX('Fixed inputs'!$C$8:$E$10,MATCH($C484,'Fixed inputs'!$B$8:$B$10,0),MATCH(IF($C$7="Northern Ireland","GBP","EUR"),'Fixed inputs'!$C$7:$E$7,0)))</f>
        <v/>
      </c>
      <c r="AE484" s="386"/>
      <c r="AF484" s="386"/>
      <c r="AG484" s="386"/>
      <c r="AH484" s="386"/>
      <c r="AI484" s="386"/>
      <c r="AJ484" s="387">
        <f t="shared" si="123"/>
        <v>0</v>
      </c>
      <c r="AK484" s="386"/>
      <c r="AL484" s="387">
        <f t="shared" si="124"/>
        <v>0</v>
      </c>
      <c r="AM484" s="386"/>
      <c r="AN484" s="387">
        <f t="shared" si="125"/>
        <v>0</v>
      </c>
      <c r="AO484" s="386"/>
      <c r="AP484" s="387">
        <f t="shared" si="126"/>
        <v>0</v>
      </c>
      <c r="AQ484" s="386"/>
      <c r="AR484" s="387">
        <f t="shared" si="127"/>
        <v>0</v>
      </c>
      <c r="AS484" s="386"/>
      <c r="AT484" s="387">
        <f t="shared" si="128"/>
        <v>0</v>
      </c>
    </row>
    <row r="485" spans="2:46" ht="15.75">
      <c r="B485" s="435"/>
      <c r="C485" s="435"/>
      <c r="D485" s="436"/>
      <c r="E485" s="437"/>
      <c r="F485" s="437"/>
      <c r="G485" s="437"/>
      <c r="H485" s="437"/>
      <c r="I485" s="437"/>
      <c r="J485" s="437"/>
      <c r="K485" s="465">
        <f t="shared" si="113"/>
        <v>0</v>
      </c>
      <c r="L485" s="433"/>
      <c r="M485" s="433"/>
      <c r="N485" s="434"/>
      <c r="O485" s="383" t="str">
        <f t="shared" si="114"/>
        <v/>
      </c>
      <c r="P485" s="434"/>
      <c r="Q485" s="434"/>
      <c r="R485" s="434"/>
      <c r="S485" s="433"/>
      <c r="T485" s="434"/>
      <c r="U485" s="384" t="str">
        <f t="shared" si="116"/>
        <v/>
      </c>
      <c r="V485" s="384" t="str">
        <f t="shared" si="117"/>
        <v/>
      </c>
      <c r="W485" s="384" t="str">
        <f t="shared" si="118"/>
        <v/>
      </c>
      <c r="X485" s="384" t="str">
        <f t="shared" si="119"/>
        <v/>
      </c>
      <c r="Y485" s="384" t="str">
        <f t="shared" si="120"/>
        <v/>
      </c>
      <c r="Z485" s="384" t="str">
        <f t="shared" si="121"/>
        <v/>
      </c>
      <c r="AA485" s="384">
        <f t="shared" si="115"/>
        <v>0</v>
      </c>
      <c r="AB485" s="385" t="b">
        <f t="shared" si="122"/>
        <v>1</v>
      </c>
      <c r="AC485" s="384" t="str">
        <f>IF($N485="","",IF($C$7="Northern Ireland",INDEX('Fixed inputs'!$H$18:$H$58,MATCH($N485,'Fixed inputs'!$C$18:$C$58,0)),INDEX('Fixed inputs'!$I$18:$I$58,MATCH($N485,'Fixed inputs'!$C$18:$C$58,0))))</f>
        <v/>
      </c>
      <c r="AD485" s="384" t="str">
        <f>IF($C485="","",INDEX('Fixed inputs'!$C$8:$E$10,MATCH($C485,'Fixed inputs'!$B$8:$B$10,0),MATCH(IF($C$7="Northern Ireland","GBP","EUR"),'Fixed inputs'!$C$7:$E$7,0)))</f>
        <v/>
      </c>
      <c r="AE485" s="386"/>
      <c r="AF485" s="386"/>
      <c r="AG485" s="386"/>
      <c r="AH485" s="386"/>
      <c r="AI485" s="386"/>
      <c r="AJ485" s="387">
        <f t="shared" si="123"/>
        <v>0</v>
      </c>
      <c r="AK485" s="386"/>
      <c r="AL485" s="387">
        <f t="shared" si="124"/>
        <v>0</v>
      </c>
      <c r="AM485" s="386"/>
      <c r="AN485" s="387">
        <f t="shared" si="125"/>
        <v>0</v>
      </c>
      <c r="AO485" s="386"/>
      <c r="AP485" s="387">
        <f t="shared" si="126"/>
        <v>0</v>
      </c>
      <c r="AQ485" s="386"/>
      <c r="AR485" s="387">
        <f t="shared" si="127"/>
        <v>0</v>
      </c>
      <c r="AS485" s="386"/>
      <c r="AT485" s="387">
        <f t="shared" si="128"/>
        <v>0</v>
      </c>
    </row>
    <row r="486" spans="2:46" ht="15.75">
      <c r="B486" s="435"/>
      <c r="C486" s="435"/>
      <c r="D486" s="436"/>
      <c r="E486" s="437"/>
      <c r="F486" s="437"/>
      <c r="G486" s="437"/>
      <c r="H486" s="437"/>
      <c r="I486" s="437"/>
      <c r="J486" s="437"/>
      <c r="K486" s="465">
        <f t="shared" si="113"/>
        <v>0</v>
      </c>
      <c r="L486" s="433"/>
      <c r="M486" s="433"/>
      <c r="N486" s="434"/>
      <c r="O486" s="383" t="str">
        <f t="shared" si="114"/>
        <v/>
      </c>
      <c r="P486" s="434"/>
      <c r="Q486" s="434"/>
      <c r="R486" s="434"/>
      <c r="S486" s="433"/>
      <c r="T486" s="434"/>
      <c r="U486" s="384" t="str">
        <f t="shared" si="116"/>
        <v/>
      </c>
      <c r="V486" s="384" t="str">
        <f t="shared" si="117"/>
        <v/>
      </c>
      <c r="W486" s="384" t="str">
        <f t="shared" si="118"/>
        <v/>
      </c>
      <c r="X486" s="384" t="str">
        <f t="shared" si="119"/>
        <v/>
      </c>
      <c r="Y486" s="384" t="str">
        <f t="shared" si="120"/>
        <v/>
      </c>
      <c r="Z486" s="384" t="str">
        <f t="shared" si="121"/>
        <v/>
      </c>
      <c r="AA486" s="384">
        <f t="shared" si="115"/>
        <v>0</v>
      </c>
      <c r="AB486" s="385" t="b">
        <f t="shared" si="122"/>
        <v>1</v>
      </c>
      <c r="AC486" s="384" t="str">
        <f>IF($N486="","",IF($C$7="Northern Ireland",INDEX('Fixed inputs'!$H$18:$H$58,MATCH($N486,'Fixed inputs'!$C$18:$C$58,0)),INDEX('Fixed inputs'!$I$18:$I$58,MATCH($N486,'Fixed inputs'!$C$18:$C$58,0))))</f>
        <v/>
      </c>
      <c r="AD486" s="384" t="str">
        <f>IF($C486="","",INDEX('Fixed inputs'!$C$8:$E$10,MATCH($C486,'Fixed inputs'!$B$8:$B$10,0),MATCH(IF($C$7="Northern Ireland","GBP","EUR"),'Fixed inputs'!$C$7:$E$7,0)))</f>
        <v/>
      </c>
      <c r="AE486" s="386"/>
      <c r="AF486" s="386"/>
      <c r="AG486" s="386"/>
      <c r="AH486" s="386"/>
      <c r="AI486" s="386"/>
      <c r="AJ486" s="387">
        <f t="shared" si="123"/>
        <v>0</v>
      </c>
      <c r="AK486" s="386"/>
      <c r="AL486" s="387">
        <f t="shared" si="124"/>
        <v>0</v>
      </c>
      <c r="AM486" s="386"/>
      <c r="AN486" s="387">
        <f t="shared" si="125"/>
        <v>0</v>
      </c>
      <c r="AO486" s="386"/>
      <c r="AP486" s="387">
        <f t="shared" si="126"/>
        <v>0</v>
      </c>
      <c r="AQ486" s="386"/>
      <c r="AR486" s="387">
        <f t="shared" si="127"/>
        <v>0</v>
      </c>
      <c r="AS486" s="386"/>
      <c r="AT486" s="387">
        <f t="shared" si="128"/>
        <v>0</v>
      </c>
    </row>
    <row r="487" spans="2:46" ht="15.75">
      <c r="B487" s="435"/>
      <c r="C487" s="435"/>
      <c r="D487" s="436"/>
      <c r="E487" s="437"/>
      <c r="F487" s="437"/>
      <c r="G487" s="437"/>
      <c r="H487" s="437"/>
      <c r="I487" s="437"/>
      <c r="J487" s="437"/>
      <c r="K487" s="465">
        <f t="shared" si="113"/>
        <v>0</v>
      </c>
      <c r="L487" s="433"/>
      <c r="M487" s="433"/>
      <c r="N487" s="434"/>
      <c r="O487" s="383" t="str">
        <f t="shared" si="114"/>
        <v/>
      </c>
      <c r="P487" s="434"/>
      <c r="Q487" s="434"/>
      <c r="R487" s="434"/>
      <c r="S487" s="433"/>
      <c r="T487" s="434"/>
      <c r="U487" s="384" t="str">
        <f t="shared" si="116"/>
        <v/>
      </c>
      <c r="V487" s="384" t="str">
        <f t="shared" si="117"/>
        <v/>
      </c>
      <c r="W487" s="384" t="str">
        <f t="shared" si="118"/>
        <v/>
      </c>
      <c r="X487" s="384" t="str">
        <f t="shared" si="119"/>
        <v/>
      </c>
      <c r="Y487" s="384" t="str">
        <f t="shared" si="120"/>
        <v/>
      </c>
      <c r="Z487" s="384" t="str">
        <f t="shared" si="121"/>
        <v/>
      </c>
      <c r="AA487" s="384">
        <f t="shared" si="115"/>
        <v>0</v>
      </c>
      <c r="AB487" s="385" t="b">
        <f t="shared" si="122"/>
        <v>1</v>
      </c>
      <c r="AC487" s="384" t="str">
        <f>IF($N487="","",IF($C$7="Northern Ireland",INDEX('Fixed inputs'!$H$18:$H$58,MATCH($N487,'Fixed inputs'!$C$18:$C$58,0)),INDEX('Fixed inputs'!$I$18:$I$58,MATCH($N487,'Fixed inputs'!$C$18:$C$58,0))))</f>
        <v/>
      </c>
      <c r="AD487" s="384" t="str">
        <f>IF($C487="","",INDEX('Fixed inputs'!$C$8:$E$10,MATCH($C487,'Fixed inputs'!$B$8:$B$10,0),MATCH(IF($C$7="Northern Ireland","GBP","EUR"),'Fixed inputs'!$C$7:$E$7,0)))</f>
        <v/>
      </c>
      <c r="AE487" s="386"/>
      <c r="AF487" s="386"/>
      <c r="AG487" s="386"/>
      <c r="AH487" s="386"/>
      <c r="AI487" s="386"/>
      <c r="AJ487" s="387">
        <f t="shared" si="123"/>
        <v>0</v>
      </c>
      <c r="AK487" s="386"/>
      <c r="AL487" s="387">
        <f t="shared" si="124"/>
        <v>0</v>
      </c>
      <c r="AM487" s="386"/>
      <c r="AN487" s="387">
        <f t="shared" si="125"/>
        <v>0</v>
      </c>
      <c r="AO487" s="386"/>
      <c r="AP487" s="387">
        <f t="shared" si="126"/>
        <v>0</v>
      </c>
      <c r="AQ487" s="386"/>
      <c r="AR487" s="387">
        <f t="shared" si="127"/>
        <v>0</v>
      </c>
      <c r="AS487" s="386"/>
      <c r="AT487" s="387">
        <f t="shared" si="128"/>
        <v>0</v>
      </c>
    </row>
    <row r="488" spans="2:46" ht="15.75">
      <c r="B488" s="435"/>
      <c r="C488" s="435"/>
      <c r="D488" s="436"/>
      <c r="E488" s="437"/>
      <c r="F488" s="437"/>
      <c r="G488" s="437"/>
      <c r="H488" s="437"/>
      <c r="I488" s="437"/>
      <c r="J488" s="437"/>
      <c r="K488" s="465">
        <f t="shared" si="113"/>
        <v>0</v>
      </c>
      <c r="L488" s="433"/>
      <c r="M488" s="433"/>
      <c r="N488" s="434"/>
      <c r="O488" s="383" t="str">
        <f t="shared" si="114"/>
        <v/>
      </c>
      <c r="P488" s="434"/>
      <c r="Q488" s="434"/>
      <c r="R488" s="434"/>
      <c r="S488" s="433"/>
      <c r="T488" s="434"/>
      <c r="U488" s="384" t="str">
        <f t="shared" si="116"/>
        <v/>
      </c>
      <c r="V488" s="384" t="str">
        <f t="shared" si="117"/>
        <v/>
      </c>
      <c r="W488" s="384" t="str">
        <f t="shared" si="118"/>
        <v/>
      </c>
      <c r="X488" s="384" t="str">
        <f t="shared" si="119"/>
        <v/>
      </c>
      <c r="Y488" s="384" t="str">
        <f t="shared" si="120"/>
        <v/>
      </c>
      <c r="Z488" s="384" t="str">
        <f t="shared" si="121"/>
        <v/>
      </c>
      <c r="AA488" s="384">
        <f t="shared" si="115"/>
        <v>0</v>
      </c>
      <c r="AB488" s="385" t="b">
        <f t="shared" si="122"/>
        <v>1</v>
      </c>
      <c r="AC488" s="384" t="str">
        <f>IF($N488="","",IF($C$7="Northern Ireland",INDEX('Fixed inputs'!$H$18:$H$58,MATCH($N488,'Fixed inputs'!$C$18:$C$58,0)),INDEX('Fixed inputs'!$I$18:$I$58,MATCH($N488,'Fixed inputs'!$C$18:$C$58,0))))</f>
        <v/>
      </c>
      <c r="AD488" s="384" t="str">
        <f>IF($C488="","",INDEX('Fixed inputs'!$C$8:$E$10,MATCH($C488,'Fixed inputs'!$B$8:$B$10,0),MATCH(IF($C$7="Northern Ireland","GBP","EUR"),'Fixed inputs'!$C$7:$E$7,0)))</f>
        <v/>
      </c>
      <c r="AE488" s="386"/>
      <c r="AF488" s="386"/>
      <c r="AG488" s="386"/>
      <c r="AH488" s="386"/>
      <c r="AI488" s="386"/>
      <c r="AJ488" s="387">
        <f t="shared" si="123"/>
        <v>0</v>
      </c>
      <c r="AK488" s="386"/>
      <c r="AL488" s="387">
        <f t="shared" si="124"/>
        <v>0</v>
      </c>
      <c r="AM488" s="386"/>
      <c r="AN488" s="387">
        <f t="shared" si="125"/>
        <v>0</v>
      </c>
      <c r="AO488" s="386"/>
      <c r="AP488" s="387">
        <f t="shared" si="126"/>
        <v>0</v>
      </c>
      <c r="AQ488" s="386"/>
      <c r="AR488" s="387">
        <f t="shared" si="127"/>
        <v>0</v>
      </c>
      <c r="AS488" s="386"/>
      <c r="AT488" s="387">
        <f t="shared" si="128"/>
        <v>0</v>
      </c>
    </row>
    <row r="489" spans="2:46" ht="15.75">
      <c r="B489" s="435"/>
      <c r="C489" s="435"/>
      <c r="D489" s="436"/>
      <c r="E489" s="437"/>
      <c r="F489" s="437"/>
      <c r="G489" s="437"/>
      <c r="H489" s="437"/>
      <c r="I489" s="437"/>
      <c r="J489" s="437"/>
      <c r="K489" s="465">
        <f t="shared" si="113"/>
        <v>0</v>
      </c>
      <c r="L489" s="433"/>
      <c r="M489" s="433"/>
      <c r="N489" s="434"/>
      <c r="O489" s="383" t="str">
        <f t="shared" si="114"/>
        <v/>
      </c>
      <c r="P489" s="434"/>
      <c r="Q489" s="434"/>
      <c r="R489" s="434"/>
      <c r="S489" s="433"/>
      <c r="T489" s="434"/>
      <c r="U489" s="384" t="str">
        <f t="shared" si="116"/>
        <v/>
      </c>
      <c r="V489" s="384" t="str">
        <f t="shared" si="117"/>
        <v/>
      </c>
      <c r="W489" s="384" t="str">
        <f t="shared" si="118"/>
        <v/>
      </c>
      <c r="X489" s="384" t="str">
        <f t="shared" si="119"/>
        <v/>
      </c>
      <c r="Y489" s="384" t="str">
        <f t="shared" si="120"/>
        <v/>
      </c>
      <c r="Z489" s="384" t="str">
        <f t="shared" si="121"/>
        <v/>
      </c>
      <c r="AA489" s="384">
        <f t="shared" si="115"/>
        <v>0</v>
      </c>
      <c r="AB489" s="385" t="b">
        <f t="shared" si="122"/>
        <v>1</v>
      </c>
      <c r="AC489" s="384" t="str">
        <f>IF($N489="","",IF($C$7="Northern Ireland",INDEX('Fixed inputs'!$H$18:$H$58,MATCH($N489,'Fixed inputs'!$C$18:$C$58,0)),INDEX('Fixed inputs'!$I$18:$I$58,MATCH($N489,'Fixed inputs'!$C$18:$C$58,0))))</f>
        <v/>
      </c>
      <c r="AD489" s="384" t="str">
        <f>IF($C489="","",INDEX('Fixed inputs'!$C$8:$E$10,MATCH($C489,'Fixed inputs'!$B$8:$B$10,0),MATCH(IF($C$7="Northern Ireland","GBP","EUR"),'Fixed inputs'!$C$7:$E$7,0)))</f>
        <v/>
      </c>
      <c r="AE489" s="386"/>
      <c r="AF489" s="386"/>
      <c r="AG489" s="386"/>
      <c r="AH489" s="386"/>
      <c r="AI489" s="386"/>
      <c r="AJ489" s="387">
        <f t="shared" si="123"/>
        <v>0</v>
      </c>
      <c r="AK489" s="386"/>
      <c r="AL489" s="387">
        <f t="shared" si="124"/>
        <v>0</v>
      </c>
      <c r="AM489" s="386"/>
      <c r="AN489" s="387">
        <f t="shared" si="125"/>
        <v>0</v>
      </c>
      <c r="AO489" s="386"/>
      <c r="AP489" s="387">
        <f t="shared" si="126"/>
        <v>0</v>
      </c>
      <c r="AQ489" s="386"/>
      <c r="AR489" s="387">
        <f t="shared" si="127"/>
        <v>0</v>
      </c>
      <c r="AS489" s="386"/>
      <c r="AT489" s="387">
        <f t="shared" si="128"/>
        <v>0</v>
      </c>
    </row>
    <row r="490" spans="2:46" ht="15.75">
      <c r="B490" s="435"/>
      <c r="C490" s="435"/>
      <c r="D490" s="436"/>
      <c r="E490" s="437"/>
      <c r="F490" s="437"/>
      <c r="G490" s="437"/>
      <c r="H490" s="437"/>
      <c r="I490" s="437"/>
      <c r="J490" s="437"/>
      <c r="K490" s="465">
        <f t="shared" si="113"/>
        <v>0</v>
      </c>
      <c r="L490" s="433"/>
      <c r="M490" s="433"/>
      <c r="N490" s="434"/>
      <c r="O490" s="383" t="str">
        <f t="shared" si="114"/>
        <v/>
      </c>
      <c r="P490" s="434"/>
      <c r="Q490" s="434"/>
      <c r="R490" s="434"/>
      <c r="S490" s="433"/>
      <c r="T490" s="434"/>
      <c r="U490" s="384" t="str">
        <f t="shared" si="116"/>
        <v/>
      </c>
      <c r="V490" s="384" t="str">
        <f t="shared" si="117"/>
        <v/>
      </c>
      <c r="W490" s="384" t="str">
        <f t="shared" si="118"/>
        <v/>
      </c>
      <c r="X490" s="384" t="str">
        <f t="shared" si="119"/>
        <v/>
      </c>
      <c r="Y490" s="384" t="str">
        <f t="shared" si="120"/>
        <v/>
      </c>
      <c r="Z490" s="384" t="str">
        <f t="shared" si="121"/>
        <v/>
      </c>
      <c r="AA490" s="384">
        <f t="shared" si="115"/>
        <v>0</v>
      </c>
      <c r="AB490" s="385" t="b">
        <f t="shared" si="122"/>
        <v>1</v>
      </c>
      <c r="AC490" s="384" t="str">
        <f>IF($N490="","",IF($C$7="Northern Ireland",INDEX('Fixed inputs'!$H$18:$H$58,MATCH($N490,'Fixed inputs'!$C$18:$C$58,0)),INDEX('Fixed inputs'!$I$18:$I$58,MATCH($N490,'Fixed inputs'!$C$18:$C$58,0))))</f>
        <v/>
      </c>
      <c r="AD490" s="384" t="str">
        <f>IF($C490="","",INDEX('Fixed inputs'!$C$8:$E$10,MATCH($C490,'Fixed inputs'!$B$8:$B$10,0),MATCH(IF($C$7="Northern Ireland","GBP","EUR"),'Fixed inputs'!$C$7:$E$7,0)))</f>
        <v/>
      </c>
      <c r="AE490" s="386"/>
      <c r="AF490" s="386"/>
      <c r="AG490" s="386"/>
      <c r="AH490" s="386"/>
      <c r="AI490" s="386"/>
      <c r="AJ490" s="387">
        <f t="shared" si="123"/>
        <v>0</v>
      </c>
      <c r="AK490" s="386"/>
      <c r="AL490" s="387">
        <f t="shared" si="124"/>
        <v>0</v>
      </c>
      <c r="AM490" s="386"/>
      <c r="AN490" s="387">
        <f t="shared" si="125"/>
        <v>0</v>
      </c>
      <c r="AO490" s="386"/>
      <c r="AP490" s="387">
        <f t="shared" si="126"/>
        <v>0</v>
      </c>
      <c r="AQ490" s="386"/>
      <c r="AR490" s="387">
        <f t="shared" si="127"/>
        <v>0</v>
      </c>
      <c r="AS490" s="386"/>
      <c r="AT490" s="387">
        <f t="shared" si="128"/>
        <v>0</v>
      </c>
    </row>
    <row r="491" spans="2:46" ht="15.75">
      <c r="B491" s="435"/>
      <c r="C491" s="435"/>
      <c r="D491" s="436"/>
      <c r="E491" s="437"/>
      <c r="F491" s="437"/>
      <c r="G491" s="437"/>
      <c r="H491" s="437"/>
      <c r="I491" s="437"/>
      <c r="J491" s="437"/>
      <c r="K491" s="465">
        <f t="shared" si="113"/>
        <v>0</v>
      </c>
      <c r="L491" s="433"/>
      <c r="M491" s="433"/>
      <c r="N491" s="434"/>
      <c r="O491" s="383" t="str">
        <f t="shared" si="114"/>
        <v/>
      </c>
      <c r="P491" s="434"/>
      <c r="Q491" s="434"/>
      <c r="R491" s="434"/>
      <c r="S491" s="433"/>
      <c r="T491" s="434"/>
      <c r="U491" s="384" t="str">
        <f t="shared" si="116"/>
        <v/>
      </c>
      <c r="V491" s="384" t="str">
        <f t="shared" si="117"/>
        <v/>
      </c>
      <c r="W491" s="384" t="str">
        <f t="shared" si="118"/>
        <v/>
      </c>
      <c r="X491" s="384" t="str">
        <f t="shared" si="119"/>
        <v/>
      </c>
      <c r="Y491" s="384" t="str">
        <f t="shared" si="120"/>
        <v/>
      </c>
      <c r="Z491" s="384" t="str">
        <f t="shared" si="121"/>
        <v/>
      </c>
      <c r="AA491" s="384">
        <f t="shared" si="115"/>
        <v>0</v>
      </c>
      <c r="AB491" s="385" t="b">
        <f t="shared" si="122"/>
        <v>1</v>
      </c>
      <c r="AC491" s="384" t="str">
        <f>IF($N491="","",IF($C$7="Northern Ireland",INDEX('Fixed inputs'!$H$18:$H$58,MATCH($N491,'Fixed inputs'!$C$18:$C$58,0)),INDEX('Fixed inputs'!$I$18:$I$58,MATCH($N491,'Fixed inputs'!$C$18:$C$58,0))))</f>
        <v/>
      </c>
      <c r="AD491" s="384" t="str">
        <f>IF($C491="","",INDEX('Fixed inputs'!$C$8:$E$10,MATCH($C491,'Fixed inputs'!$B$8:$B$10,0),MATCH(IF($C$7="Northern Ireland","GBP","EUR"),'Fixed inputs'!$C$7:$E$7,0)))</f>
        <v/>
      </c>
      <c r="AE491" s="386"/>
      <c r="AF491" s="386"/>
      <c r="AG491" s="386"/>
      <c r="AH491" s="386"/>
      <c r="AI491" s="386"/>
      <c r="AJ491" s="387">
        <f t="shared" si="123"/>
        <v>0</v>
      </c>
      <c r="AK491" s="386"/>
      <c r="AL491" s="387">
        <f t="shared" si="124"/>
        <v>0</v>
      </c>
      <c r="AM491" s="386"/>
      <c r="AN491" s="387">
        <f t="shared" si="125"/>
        <v>0</v>
      </c>
      <c r="AO491" s="386"/>
      <c r="AP491" s="387">
        <f t="shared" si="126"/>
        <v>0</v>
      </c>
      <c r="AQ491" s="386"/>
      <c r="AR491" s="387">
        <f t="shared" si="127"/>
        <v>0</v>
      </c>
      <c r="AS491" s="386"/>
      <c r="AT491" s="387">
        <f t="shared" si="128"/>
        <v>0</v>
      </c>
    </row>
    <row r="492" spans="2:46" ht="15.75">
      <c r="B492" s="435"/>
      <c r="C492" s="435"/>
      <c r="D492" s="436"/>
      <c r="E492" s="437"/>
      <c r="F492" s="437"/>
      <c r="G492" s="437"/>
      <c r="H492" s="437"/>
      <c r="I492" s="437"/>
      <c r="J492" s="437"/>
      <c r="K492" s="465">
        <f t="shared" si="113"/>
        <v>0</v>
      </c>
      <c r="L492" s="433"/>
      <c r="M492" s="433"/>
      <c r="N492" s="434"/>
      <c r="O492" s="383" t="str">
        <f t="shared" si="114"/>
        <v/>
      </c>
      <c r="P492" s="434"/>
      <c r="Q492" s="434"/>
      <c r="R492" s="434"/>
      <c r="S492" s="433"/>
      <c r="T492" s="434"/>
      <c r="U492" s="384" t="str">
        <f t="shared" si="116"/>
        <v/>
      </c>
      <c r="V492" s="384" t="str">
        <f t="shared" si="117"/>
        <v/>
      </c>
      <c r="W492" s="384" t="str">
        <f t="shared" si="118"/>
        <v/>
      </c>
      <c r="X492" s="384" t="str">
        <f t="shared" si="119"/>
        <v/>
      </c>
      <c r="Y492" s="384" t="str">
        <f t="shared" si="120"/>
        <v/>
      </c>
      <c r="Z492" s="384" t="str">
        <f t="shared" si="121"/>
        <v/>
      </c>
      <c r="AA492" s="384">
        <f t="shared" si="115"/>
        <v>0</v>
      </c>
      <c r="AB492" s="385" t="b">
        <f t="shared" si="122"/>
        <v>1</v>
      </c>
      <c r="AC492" s="384" t="str">
        <f>IF($N492="","",IF($C$7="Northern Ireland",INDEX('Fixed inputs'!$H$18:$H$58,MATCH($N492,'Fixed inputs'!$C$18:$C$58,0)),INDEX('Fixed inputs'!$I$18:$I$58,MATCH($N492,'Fixed inputs'!$C$18:$C$58,0))))</f>
        <v/>
      </c>
      <c r="AD492" s="384" t="str">
        <f>IF($C492="","",INDEX('Fixed inputs'!$C$8:$E$10,MATCH($C492,'Fixed inputs'!$B$8:$B$10,0),MATCH(IF($C$7="Northern Ireland","GBP","EUR"),'Fixed inputs'!$C$7:$E$7,0)))</f>
        <v/>
      </c>
      <c r="AE492" s="386"/>
      <c r="AF492" s="386"/>
      <c r="AG492" s="386"/>
      <c r="AH492" s="386"/>
      <c r="AI492" s="386"/>
      <c r="AJ492" s="387">
        <f t="shared" si="123"/>
        <v>0</v>
      </c>
      <c r="AK492" s="386"/>
      <c r="AL492" s="387">
        <f t="shared" si="124"/>
        <v>0</v>
      </c>
      <c r="AM492" s="386"/>
      <c r="AN492" s="387">
        <f t="shared" si="125"/>
        <v>0</v>
      </c>
      <c r="AO492" s="386"/>
      <c r="AP492" s="387">
        <f t="shared" si="126"/>
        <v>0</v>
      </c>
      <c r="AQ492" s="386"/>
      <c r="AR492" s="387">
        <f t="shared" si="127"/>
        <v>0</v>
      </c>
      <c r="AS492" s="386"/>
      <c r="AT492" s="387">
        <f t="shared" si="128"/>
        <v>0</v>
      </c>
    </row>
    <row r="493" spans="2:46" ht="15.75">
      <c r="B493" s="435"/>
      <c r="C493" s="435"/>
      <c r="D493" s="436"/>
      <c r="E493" s="437"/>
      <c r="F493" s="437"/>
      <c r="G493" s="437"/>
      <c r="H493" s="437"/>
      <c r="I493" s="437"/>
      <c r="J493" s="437"/>
      <c r="K493" s="465">
        <f t="shared" si="113"/>
        <v>0</v>
      </c>
      <c r="L493" s="433"/>
      <c r="M493" s="433"/>
      <c r="N493" s="434"/>
      <c r="O493" s="383" t="str">
        <f t="shared" si="114"/>
        <v/>
      </c>
      <c r="P493" s="434"/>
      <c r="Q493" s="434"/>
      <c r="R493" s="434"/>
      <c r="S493" s="433"/>
      <c r="T493" s="434"/>
      <c r="U493" s="384" t="str">
        <f t="shared" si="116"/>
        <v/>
      </c>
      <c r="V493" s="384" t="str">
        <f t="shared" si="117"/>
        <v/>
      </c>
      <c r="W493" s="384" t="str">
        <f t="shared" si="118"/>
        <v/>
      </c>
      <c r="X493" s="384" t="str">
        <f t="shared" si="119"/>
        <v/>
      </c>
      <c r="Y493" s="384" t="str">
        <f t="shared" si="120"/>
        <v/>
      </c>
      <c r="Z493" s="384" t="str">
        <f t="shared" si="121"/>
        <v/>
      </c>
      <c r="AA493" s="384">
        <f t="shared" si="115"/>
        <v>0</v>
      </c>
      <c r="AB493" s="385" t="b">
        <f t="shared" si="122"/>
        <v>1</v>
      </c>
      <c r="AC493" s="384" t="str">
        <f>IF($N493="","",IF($C$7="Northern Ireland",INDEX('Fixed inputs'!$H$18:$H$58,MATCH($N493,'Fixed inputs'!$C$18:$C$58,0)),INDEX('Fixed inputs'!$I$18:$I$58,MATCH($N493,'Fixed inputs'!$C$18:$C$58,0))))</f>
        <v/>
      </c>
      <c r="AD493" s="384" t="str">
        <f>IF($C493="","",INDEX('Fixed inputs'!$C$8:$E$10,MATCH($C493,'Fixed inputs'!$B$8:$B$10,0),MATCH(IF($C$7="Northern Ireland","GBP","EUR"),'Fixed inputs'!$C$7:$E$7,0)))</f>
        <v/>
      </c>
      <c r="AE493" s="386"/>
      <c r="AF493" s="386"/>
      <c r="AG493" s="386"/>
      <c r="AH493" s="386"/>
      <c r="AI493" s="386"/>
      <c r="AJ493" s="387">
        <f t="shared" si="123"/>
        <v>0</v>
      </c>
      <c r="AK493" s="386"/>
      <c r="AL493" s="387">
        <f t="shared" si="124"/>
        <v>0</v>
      </c>
      <c r="AM493" s="386"/>
      <c r="AN493" s="387">
        <f t="shared" si="125"/>
        <v>0</v>
      </c>
      <c r="AO493" s="386"/>
      <c r="AP493" s="387">
        <f t="shared" si="126"/>
        <v>0</v>
      </c>
      <c r="AQ493" s="386"/>
      <c r="AR493" s="387">
        <f t="shared" si="127"/>
        <v>0</v>
      </c>
      <c r="AS493" s="386"/>
      <c r="AT493" s="387">
        <f t="shared" si="128"/>
        <v>0</v>
      </c>
    </row>
    <row r="494" spans="2:46" ht="15.75">
      <c r="B494" s="435"/>
      <c r="C494" s="435"/>
      <c r="D494" s="436"/>
      <c r="E494" s="437"/>
      <c r="F494" s="437"/>
      <c r="G494" s="437"/>
      <c r="H494" s="437"/>
      <c r="I494" s="437"/>
      <c r="J494" s="437"/>
      <c r="K494" s="465">
        <f t="shared" si="113"/>
        <v>0</v>
      </c>
      <c r="L494" s="433"/>
      <c r="M494" s="433"/>
      <c r="N494" s="434"/>
      <c r="O494" s="383" t="str">
        <f t="shared" si="114"/>
        <v/>
      </c>
      <c r="P494" s="434"/>
      <c r="Q494" s="434"/>
      <c r="R494" s="434"/>
      <c r="S494" s="433"/>
      <c r="T494" s="434"/>
      <c r="U494" s="384" t="str">
        <f t="shared" si="116"/>
        <v/>
      </c>
      <c r="V494" s="384" t="str">
        <f t="shared" si="117"/>
        <v/>
      </c>
      <c r="W494" s="384" t="str">
        <f t="shared" si="118"/>
        <v/>
      </c>
      <c r="X494" s="384" t="str">
        <f t="shared" si="119"/>
        <v/>
      </c>
      <c r="Y494" s="384" t="str">
        <f t="shared" si="120"/>
        <v/>
      </c>
      <c r="Z494" s="384" t="str">
        <f t="shared" si="121"/>
        <v/>
      </c>
      <c r="AA494" s="384">
        <f t="shared" si="115"/>
        <v>0</v>
      </c>
      <c r="AB494" s="385" t="b">
        <f t="shared" si="122"/>
        <v>1</v>
      </c>
      <c r="AC494" s="384" t="str">
        <f>IF($N494="","",IF($C$7="Northern Ireland",INDEX('Fixed inputs'!$H$18:$H$58,MATCH($N494,'Fixed inputs'!$C$18:$C$58,0)),INDEX('Fixed inputs'!$I$18:$I$58,MATCH($N494,'Fixed inputs'!$C$18:$C$58,0))))</f>
        <v/>
      </c>
      <c r="AD494" s="384" t="str">
        <f>IF($C494="","",INDEX('Fixed inputs'!$C$8:$E$10,MATCH($C494,'Fixed inputs'!$B$8:$B$10,0),MATCH(IF($C$7="Northern Ireland","GBP","EUR"),'Fixed inputs'!$C$7:$E$7,0)))</f>
        <v/>
      </c>
      <c r="AE494" s="386"/>
      <c r="AF494" s="386"/>
      <c r="AG494" s="386"/>
      <c r="AH494" s="386"/>
      <c r="AI494" s="386"/>
      <c r="AJ494" s="387">
        <f t="shared" si="123"/>
        <v>0</v>
      </c>
      <c r="AK494" s="386"/>
      <c r="AL494" s="387">
        <f t="shared" si="124"/>
        <v>0</v>
      </c>
      <c r="AM494" s="386"/>
      <c r="AN494" s="387">
        <f t="shared" si="125"/>
        <v>0</v>
      </c>
      <c r="AO494" s="386"/>
      <c r="AP494" s="387">
        <f t="shared" si="126"/>
        <v>0</v>
      </c>
      <c r="AQ494" s="386"/>
      <c r="AR494" s="387">
        <f t="shared" si="127"/>
        <v>0</v>
      </c>
      <c r="AS494" s="386"/>
      <c r="AT494" s="387">
        <f t="shared" si="128"/>
        <v>0</v>
      </c>
    </row>
    <row r="495" spans="2:46" ht="15.75">
      <c r="B495" s="435"/>
      <c r="C495" s="435"/>
      <c r="D495" s="436"/>
      <c r="E495" s="437"/>
      <c r="F495" s="437"/>
      <c r="G495" s="437"/>
      <c r="H495" s="437"/>
      <c r="I495" s="437"/>
      <c r="J495" s="437"/>
      <c r="K495" s="465">
        <f t="shared" si="113"/>
        <v>0</v>
      </c>
      <c r="L495" s="433"/>
      <c r="M495" s="433"/>
      <c r="N495" s="434"/>
      <c r="O495" s="383" t="str">
        <f t="shared" si="114"/>
        <v/>
      </c>
      <c r="P495" s="434"/>
      <c r="Q495" s="434"/>
      <c r="R495" s="434"/>
      <c r="S495" s="433"/>
      <c r="T495" s="434"/>
      <c r="U495" s="384" t="str">
        <f t="shared" si="116"/>
        <v/>
      </c>
      <c r="V495" s="384" t="str">
        <f t="shared" si="117"/>
        <v/>
      </c>
      <c r="W495" s="384" t="str">
        <f t="shared" si="118"/>
        <v/>
      </c>
      <c r="X495" s="384" t="str">
        <f t="shared" si="119"/>
        <v/>
      </c>
      <c r="Y495" s="384" t="str">
        <f t="shared" si="120"/>
        <v/>
      </c>
      <c r="Z495" s="384" t="str">
        <f t="shared" si="121"/>
        <v/>
      </c>
      <c r="AA495" s="384">
        <f t="shared" si="115"/>
        <v>0</v>
      </c>
      <c r="AB495" s="385" t="b">
        <f t="shared" si="122"/>
        <v>1</v>
      </c>
      <c r="AC495" s="384" t="str">
        <f>IF($N495="","",IF($C$7="Northern Ireland",INDEX('Fixed inputs'!$H$18:$H$58,MATCH($N495,'Fixed inputs'!$C$18:$C$58,0)),INDEX('Fixed inputs'!$I$18:$I$58,MATCH($N495,'Fixed inputs'!$C$18:$C$58,0))))</f>
        <v/>
      </c>
      <c r="AD495" s="384" t="str">
        <f>IF($C495="","",INDEX('Fixed inputs'!$C$8:$E$10,MATCH($C495,'Fixed inputs'!$B$8:$B$10,0),MATCH(IF($C$7="Northern Ireland","GBP","EUR"),'Fixed inputs'!$C$7:$E$7,0)))</f>
        <v/>
      </c>
      <c r="AE495" s="386"/>
      <c r="AF495" s="386"/>
      <c r="AG495" s="386"/>
      <c r="AH495" s="386"/>
      <c r="AI495" s="386"/>
      <c r="AJ495" s="387">
        <f t="shared" si="123"/>
        <v>0</v>
      </c>
      <c r="AK495" s="386"/>
      <c r="AL495" s="387">
        <f t="shared" si="124"/>
        <v>0</v>
      </c>
      <c r="AM495" s="386"/>
      <c r="AN495" s="387">
        <f t="shared" si="125"/>
        <v>0</v>
      </c>
      <c r="AO495" s="386"/>
      <c r="AP495" s="387">
        <f t="shared" si="126"/>
        <v>0</v>
      </c>
      <c r="AQ495" s="386"/>
      <c r="AR495" s="387">
        <f t="shared" si="127"/>
        <v>0</v>
      </c>
      <c r="AS495" s="386"/>
      <c r="AT495" s="387">
        <f t="shared" si="128"/>
        <v>0</v>
      </c>
    </row>
    <row r="496" spans="2:46" ht="15.75">
      <c r="B496" s="435"/>
      <c r="C496" s="435"/>
      <c r="D496" s="436"/>
      <c r="E496" s="437"/>
      <c r="F496" s="437"/>
      <c r="G496" s="437"/>
      <c r="H496" s="437"/>
      <c r="I496" s="437"/>
      <c r="J496" s="437"/>
      <c r="K496" s="465">
        <f t="shared" si="113"/>
        <v>0</v>
      </c>
      <c r="L496" s="433"/>
      <c r="M496" s="433"/>
      <c r="N496" s="434"/>
      <c r="O496" s="383" t="str">
        <f t="shared" si="114"/>
        <v/>
      </c>
      <c r="P496" s="434"/>
      <c r="Q496" s="434"/>
      <c r="R496" s="434"/>
      <c r="S496" s="433"/>
      <c r="T496" s="434"/>
      <c r="U496" s="384" t="str">
        <f t="shared" si="116"/>
        <v/>
      </c>
      <c r="V496" s="384" t="str">
        <f t="shared" si="117"/>
        <v/>
      </c>
      <c r="W496" s="384" t="str">
        <f t="shared" si="118"/>
        <v/>
      </c>
      <c r="X496" s="384" t="str">
        <f t="shared" si="119"/>
        <v/>
      </c>
      <c r="Y496" s="384" t="str">
        <f t="shared" si="120"/>
        <v/>
      </c>
      <c r="Z496" s="384" t="str">
        <f t="shared" si="121"/>
        <v/>
      </c>
      <c r="AA496" s="384">
        <f t="shared" si="115"/>
        <v>0</v>
      </c>
      <c r="AB496" s="385" t="b">
        <f t="shared" si="122"/>
        <v>1</v>
      </c>
      <c r="AC496" s="384" t="str">
        <f>IF($N496="","",IF($C$7="Northern Ireland",INDEX('Fixed inputs'!$H$18:$H$58,MATCH($N496,'Fixed inputs'!$C$18:$C$58,0)),INDEX('Fixed inputs'!$I$18:$I$58,MATCH($N496,'Fixed inputs'!$C$18:$C$58,0))))</f>
        <v/>
      </c>
      <c r="AD496" s="384" t="str">
        <f>IF($C496="","",INDEX('Fixed inputs'!$C$8:$E$10,MATCH($C496,'Fixed inputs'!$B$8:$B$10,0),MATCH(IF($C$7="Northern Ireland","GBP","EUR"),'Fixed inputs'!$C$7:$E$7,0)))</f>
        <v/>
      </c>
      <c r="AE496" s="386"/>
      <c r="AF496" s="386"/>
      <c r="AG496" s="386"/>
      <c r="AH496" s="386"/>
      <c r="AI496" s="386"/>
      <c r="AJ496" s="387">
        <f t="shared" si="123"/>
        <v>0</v>
      </c>
      <c r="AK496" s="386"/>
      <c r="AL496" s="387">
        <f t="shared" si="124"/>
        <v>0</v>
      </c>
      <c r="AM496" s="386"/>
      <c r="AN496" s="387">
        <f t="shared" si="125"/>
        <v>0</v>
      </c>
      <c r="AO496" s="386"/>
      <c r="AP496" s="387">
        <f t="shared" si="126"/>
        <v>0</v>
      </c>
      <c r="AQ496" s="386"/>
      <c r="AR496" s="387">
        <f t="shared" si="127"/>
        <v>0</v>
      </c>
      <c r="AS496" s="386"/>
      <c r="AT496" s="387">
        <f t="shared" si="128"/>
        <v>0</v>
      </c>
    </row>
    <row r="497" spans="2:46" ht="15.75">
      <c r="B497" s="435"/>
      <c r="C497" s="435"/>
      <c r="D497" s="436"/>
      <c r="E497" s="437"/>
      <c r="F497" s="437"/>
      <c r="G497" s="437"/>
      <c r="H497" s="437"/>
      <c r="I497" s="437"/>
      <c r="J497" s="437"/>
      <c r="K497" s="465">
        <f t="shared" si="113"/>
        <v>0</v>
      </c>
      <c r="L497" s="433"/>
      <c r="M497" s="433"/>
      <c r="N497" s="434"/>
      <c r="O497" s="383" t="str">
        <f t="shared" si="114"/>
        <v/>
      </c>
      <c r="P497" s="434"/>
      <c r="Q497" s="434"/>
      <c r="R497" s="434"/>
      <c r="S497" s="433"/>
      <c r="T497" s="434"/>
      <c r="U497" s="384" t="str">
        <f t="shared" si="116"/>
        <v/>
      </c>
      <c r="V497" s="384" t="str">
        <f t="shared" si="117"/>
        <v/>
      </c>
      <c r="W497" s="384" t="str">
        <f t="shared" si="118"/>
        <v/>
      </c>
      <c r="X497" s="384" t="str">
        <f t="shared" si="119"/>
        <v/>
      </c>
      <c r="Y497" s="384" t="str">
        <f t="shared" si="120"/>
        <v/>
      </c>
      <c r="Z497" s="384" t="str">
        <f t="shared" si="121"/>
        <v/>
      </c>
      <c r="AA497" s="384">
        <f t="shared" si="115"/>
        <v>0</v>
      </c>
      <c r="AB497" s="385" t="b">
        <f t="shared" si="122"/>
        <v>1</v>
      </c>
      <c r="AC497" s="384" t="str">
        <f>IF($N497="","",IF($C$7="Northern Ireland",INDEX('Fixed inputs'!$H$18:$H$58,MATCH($N497,'Fixed inputs'!$C$18:$C$58,0)),INDEX('Fixed inputs'!$I$18:$I$58,MATCH($N497,'Fixed inputs'!$C$18:$C$58,0))))</f>
        <v/>
      </c>
      <c r="AD497" s="384" t="str">
        <f>IF($C497="","",INDEX('Fixed inputs'!$C$8:$E$10,MATCH($C497,'Fixed inputs'!$B$8:$B$10,0),MATCH(IF($C$7="Northern Ireland","GBP","EUR"),'Fixed inputs'!$C$7:$E$7,0)))</f>
        <v/>
      </c>
      <c r="AE497" s="386"/>
      <c r="AF497" s="386"/>
      <c r="AG497" s="386"/>
      <c r="AH497" s="386"/>
      <c r="AI497" s="386"/>
      <c r="AJ497" s="387">
        <f t="shared" si="123"/>
        <v>0</v>
      </c>
      <c r="AK497" s="386"/>
      <c r="AL497" s="387">
        <f t="shared" si="124"/>
        <v>0</v>
      </c>
      <c r="AM497" s="386"/>
      <c r="AN497" s="387">
        <f t="shared" si="125"/>
        <v>0</v>
      </c>
      <c r="AO497" s="386"/>
      <c r="AP497" s="387">
        <f t="shared" si="126"/>
        <v>0</v>
      </c>
      <c r="AQ497" s="386"/>
      <c r="AR497" s="387">
        <f t="shared" si="127"/>
        <v>0</v>
      </c>
      <c r="AS497" s="386"/>
      <c r="AT497" s="387">
        <f t="shared" si="128"/>
        <v>0</v>
      </c>
    </row>
    <row r="498" spans="2:46" ht="15.75">
      <c r="B498" s="435"/>
      <c r="C498" s="435"/>
      <c r="D498" s="436"/>
      <c r="E498" s="437"/>
      <c r="F498" s="437"/>
      <c r="G498" s="437"/>
      <c r="H498" s="437"/>
      <c r="I498" s="437"/>
      <c r="J498" s="437"/>
      <c r="K498" s="465">
        <f t="shared" si="113"/>
        <v>0</v>
      </c>
      <c r="L498" s="433"/>
      <c r="M498" s="433"/>
      <c r="N498" s="434"/>
      <c r="O498" s="383" t="str">
        <f t="shared" si="114"/>
        <v/>
      </c>
      <c r="P498" s="434"/>
      <c r="Q498" s="434"/>
      <c r="R498" s="434"/>
      <c r="S498" s="433"/>
      <c r="T498" s="434"/>
      <c r="U498" s="384" t="str">
        <f t="shared" si="116"/>
        <v/>
      </c>
      <c r="V498" s="384" t="str">
        <f t="shared" si="117"/>
        <v/>
      </c>
      <c r="W498" s="384" t="str">
        <f t="shared" si="118"/>
        <v/>
      </c>
      <c r="X498" s="384" t="str">
        <f t="shared" si="119"/>
        <v/>
      </c>
      <c r="Y498" s="384" t="str">
        <f t="shared" si="120"/>
        <v/>
      </c>
      <c r="Z498" s="384" t="str">
        <f t="shared" si="121"/>
        <v/>
      </c>
      <c r="AA498" s="384">
        <f t="shared" si="115"/>
        <v>0</v>
      </c>
      <c r="AB498" s="385" t="b">
        <f t="shared" si="122"/>
        <v>1</v>
      </c>
      <c r="AC498" s="384" t="str">
        <f>IF($N498="","",IF($C$7="Northern Ireland",INDEX('Fixed inputs'!$H$18:$H$58,MATCH($N498,'Fixed inputs'!$C$18:$C$58,0)),INDEX('Fixed inputs'!$I$18:$I$58,MATCH($N498,'Fixed inputs'!$C$18:$C$58,0))))</f>
        <v/>
      </c>
      <c r="AD498" s="384" t="str">
        <f>IF($C498="","",INDEX('Fixed inputs'!$C$8:$E$10,MATCH($C498,'Fixed inputs'!$B$8:$B$10,0),MATCH(IF($C$7="Northern Ireland","GBP","EUR"),'Fixed inputs'!$C$7:$E$7,0)))</f>
        <v/>
      </c>
      <c r="AE498" s="386"/>
      <c r="AF498" s="386"/>
      <c r="AG498" s="386"/>
      <c r="AH498" s="386"/>
      <c r="AI498" s="386"/>
      <c r="AJ498" s="387">
        <f t="shared" si="123"/>
        <v>0</v>
      </c>
      <c r="AK498" s="386"/>
      <c r="AL498" s="387">
        <f t="shared" si="124"/>
        <v>0</v>
      </c>
      <c r="AM498" s="386"/>
      <c r="AN498" s="387">
        <f t="shared" si="125"/>
        <v>0</v>
      </c>
      <c r="AO498" s="386"/>
      <c r="AP498" s="387">
        <f t="shared" si="126"/>
        <v>0</v>
      </c>
      <c r="AQ498" s="386"/>
      <c r="AR498" s="387">
        <f t="shared" si="127"/>
        <v>0</v>
      </c>
      <c r="AS498" s="386"/>
      <c r="AT498" s="387">
        <f t="shared" si="128"/>
        <v>0</v>
      </c>
    </row>
    <row r="499" spans="2:46" ht="15.75">
      <c r="B499" s="435"/>
      <c r="C499" s="435"/>
      <c r="D499" s="436"/>
      <c r="E499" s="437"/>
      <c r="F499" s="437"/>
      <c r="G499" s="437"/>
      <c r="H499" s="437"/>
      <c r="I499" s="437"/>
      <c r="J499" s="437"/>
      <c r="K499" s="465">
        <f t="shared" si="113"/>
        <v>0</v>
      </c>
      <c r="L499" s="433"/>
      <c r="M499" s="433"/>
      <c r="N499" s="434"/>
      <c r="O499" s="383" t="str">
        <f t="shared" si="114"/>
        <v/>
      </c>
      <c r="P499" s="434"/>
      <c r="Q499" s="434"/>
      <c r="R499" s="434"/>
      <c r="S499" s="433"/>
      <c r="T499" s="434"/>
      <c r="U499" s="384" t="str">
        <f t="shared" si="116"/>
        <v/>
      </c>
      <c r="V499" s="384" t="str">
        <f t="shared" si="117"/>
        <v/>
      </c>
      <c r="W499" s="384" t="str">
        <f t="shared" si="118"/>
        <v/>
      </c>
      <c r="X499" s="384" t="str">
        <f t="shared" si="119"/>
        <v/>
      </c>
      <c r="Y499" s="384" t="str">
        <f t="shared" si="120"/>
        <v/>
      </c>
      <c r="Z499" s="384" t="str">
        <f t="shared" si="121"/>
        <v/>
      </c>
      <c r="AA499" s="384">
        <f t="shared" si="115"/>
        <v>0</v>
      </c>
      <c r="AB499" s="385" t="b">
        <f t="shared" si="122"/>
        <v>1</v>
      </c>
      <c r="AC499" s="384" t="str">
        <f>IF($N499="","",IF($C$7="Northern Ireland",INDEX('Fixed inputs'!$H$18:$H$58,MATCH($N499,'Fixed inputs'!$C$18:$C$58,0)),INDEX('Fixed inputs'!$I$18:$I$58,MATCH($N499,'Fixed inputs'!$C$18:$C$58,0))))</f>
        <v/>
      </c>
      <c r="AD499" s="384" t="str">
        <f>IF($C499="","",INDEX('Fixed inputs'!$C$8:$E$10,MATCH($C499,'Fixed inputs'!$B$8:$B$10,0),MATCH(IF($C$7="Northern Ireland","GBP","EUR"),'Fixed inputs'!$C$7:$E$7,0)))</f>
        <v/>
      </c>
      <c r="AE499" s="386"/>
      <c r="AF499" s="386"/>
      <c r="AG499" s="386"/>
      <c r="AH499" s="386"/>
      <c r="AI499" s="386"/>
      <c r="AJ499" s="387">
        <f t="shared" si="123"/>
        <v>0</v>
      </c>
      <c r="AK499" s="386"/>
      <c r="AL499" s="387">
        <f t="shared" si="124"/>
        <v>0</v>
      </c>
      <c r="AM499" s="386"/>
      <c r="AN499" s="387">
        <f t="shared" si="125"/>
        <v>0</v>
      </c>
      <c r="AO499" s="386"/>
      <c r="AP499" s="387">
        <f t="shared" si="126"/>
        <v>0</v>
      </c>
      <c r="AQ499" s="386"/>
      <c r="AR499" s="387">
        <f t="shared" si="127"/>
        <v>0</v>
      </c>
      <c r="AS499" s="386"/>
      <c r="AT499" s="387">
        <f t="shared" si="128"/>
        <v>0</v>
      </c>
    </row>
    <row r="500" spans="2:46" ht="15.75">
      <c r="B500" s="435"/>
      <c r="C500" s="435"/>
      <c r="D500" s="436"/>
      <c r="E500" s="437"/>
      <c r="F500" s="437"/>
      <c r="G500" s="437"/>
      <c r="H500" s="437"/>
      <c r="I500" s="437"/>
      <c r="J500" s="437"/>
      <c r="K500" s="465">
        <f t="shared" si="113"/>
        <v>0</v>
      </c>
      <c r="L500" s="433"/>
      <c r="M500" s="433"/>
      <c r="N500" s="434"/>
      <c r="O500" s="383" t="str">
        <f t="shared" si="114"/>
        <v/>
      </c>
      <c r="P500" s="434"/>
      <c r="Q500" s="434"/>
      <c r="R500" s="434"/>
      <c r="S500" s="433"/>
      <c r="T500" s="434"/>
      <c r="U500" s="384" t="str">
        <f t="shared" si="116"/>
        <v/>
      </c>
      <c r="V500" s="384" t="str">
        <f t="shared" si="117"/>
        <v/>
      </c>
      <c r="W500" s="384" t="str">
        <f t="shared" si="118"/>
        <v/>
      </c>
      <c r="X500" s="384" t="str">
        <f t="shared" si="119"/>
        <v/>
      </c>
      <c r="Y500" s="384" t="str">
        <f t="shared" si="120"/>
        <v/>
      </c>
      <c r="Z500" s="384" t="str">
        <f t="shared" si="121"/>
        <v/>
      </c>
      <c r="AA500" s="384">
        <f t="shared" si="115"/>
        <v>0</v>
      </c>
      <c r="AB500" s="385" t="b">
        <f t="shared" si="122"/>
        <v>1</v>
      </c>
      <c r="AC500" s="384" t="str">
        <f>IF($N500="","",IF($C$7="Northern Ireland",INDEX('Fixed inputs'!$H$18:$H$58,MATCH($N500,'Fixed inputs'!$C$18:$C$58,0)),INDEX('Fixed inputs'!$I$18:$I$58,MATCH($N500,'Fixed inputs'!$C$18:$C$58,0))))</f>
        <v/>
      </c>
      <c r="AD500" s="384" t="str">
        <f>IF($C500="","",INDEX('Fixed inputs'!$C$8:$E$10,MATCH($C500,'Fixed inputs'!$B$8:$B$10,0),MATCH(IF($C$7="Northern Ireland","GBP","EUR"),'Fixed inputs'!$C$7:$E$7,0)))</f>
        <v/>
      </c>
      <c r="AE500" s="386"/>
      <c r="AF500" s="386"/>
      <c r="AG500" s="386"/>
      <c r="AH500" s="386"/>
      <c r="AI500" s="386"/>
      <c r="AJ500" s="387">
        <f t="shared" si="123"/>
        <v>0</v>
      </c>
      <c r="AK500" s="386"/>
      <c r="AL500" s="387">
        <f t="shared" si="124"/>
        <v>0</v>
      </c>
      <c r="AM500" s="386"/>
      <c r="AN500" s="387">
        <f t="shared" si="125"/>
        <v>0</v>
      </c>
      <c r="AO500" s="386"/>
      <c r="AP500" s="387">
        <f t="shared" si="126"/>
        <v>0</v>
      </c>
      <c r="AQ500" s="386"/>
      <c r="AR500" s="387">
        <f t="shared" si="127"/>
        <v>0</v>
      </c>
      <c r="AS500" s="386"/>
      <c r="AT500" s="387">
        <f t="shared" si="128"/>
        <v>0</v>
      </c>
    </row>
    <row r="501" spans="2:46" ht="15.75">
      <c r="B501" s="435"/>
      <c r="C501" s="435"/>
      <c r="D501" s="436"/>
      <c r="E501" s="437"/>
      <c r="F501" s="437"/>
      <c r="G501" s="437"/>
      <c r="H501" s="437"/>
      <c r="I501" s="437"/>
      <c r="J501" s="437"/>
      <c r="K501" s="465">
        <f t="shared" si="113"/>
        <v>0</v>
      </c>
      <c r="L501" s="433"/>
      <c r="M501" s="433"/>
      <c r="N501" s="434"/>
      <c r="O501" s="383" t="str">
        <f t="shared" si="114"/>
        <v/>
      </c>
      <c r="P501" s="434"/>
      <c r="Q501" s="434"/>
      <c r="R501" s="434"/>
      <c r="S501" s="433"/>
      <c r="T501" s="434"/>
      <c r="U501" s="384" t="str">
        <f t="shared" si="116"/>
        <v/>
      </c>
      <c r="V501" s="384" t="str">
        <f t="shared" si="117"/>
        <v/>
      </c>
      <c r="W501" s="384" t="str">
        <f t="shared" si="118"/>
        <v/>
      </c>
      <c r="X501" s="384" t="str">
        <f t="shared" si="119"/>
        <v/>
      </c>
      <c r="Y501" s="384" t="str">
        <f t="shared" si="120"/>
        <v/>
      </c>
      <c r="Z501" s="384" t="str">
        <f t="shared" si="121"/>
        <v/>
      </c>
      <c r="AA501" s="384">
        <f t="shared" si="115"/>
        <v>0</v>
      </c>
      <c r="AB501" s="385" t="b">
        <f t="shared" si="122"/>
        <v>1</v>
      </c>
      <c r="AC501" s="384" t="str">
        <f>IF($N501="","",IF($C$7="Northern Ireland",INDEX('Fixed inputs'!$H$18:$H$58,MATCH($N501,'Fixed inputs'!$C$18:$C$58,0)),INDEX('Fixed inputs'!$I$18:$I$58,MATCH($N501,'Fixed inputs'!$C$18:$C$58,0))))</f>
        <v/>
      </c>
      <c r="AD501" s="384" t="str">
        <f>IF($C501="","",INDEX('Fixed inputs'!$C$8:$E$10,MATCH($C501,'Fixed inputs'!$B$8:$B$10,0),MATCH(IF($C$7="Northern Ireland","GBP","EUR"),'Fixed inputs'!$C$7:$E$7,0)))</f>
        <v/>
      </c>
      <c r="AE501" s="386"/>
      <c r="AF501" s="386"/>
      <c r="AG501" s="386"/>
      <c r="AH501" s="386"/>
      <c r="AI501" s="386"/>
      <c r="AJ501" s="387">
        <f t="shared" si="123"/>
        <v>0</v>
      </c>
      <c r="AK501" s="386"/>
      <c r="AL501" s="387">
        <f t="shared" si="124"/>
        <v>0</v>
      </c>
      <c r="AM501" s="386"/>
      <c r="AN501" s="387">
        <f t="shared" si="125"/>
        <v>0</v>
      </c>
      <c r="AO501" s="386"/>
      <c r="AP501" s="387">
        <f t="shared" si="126"/>
        <v>0</v>
      </c>
      <c r="AQ501" s="386"/>
      <c r="AR501" s="387">
        <f t="shared" si="127"/>
        <v>0</v>
      </c>
      <c r="AS501" s="386"/>
      <c r="AT501" s="387">
        <f t="shared" si="128"/>
        <v>0</v>
      </c>
    </row>
    <row r="502" spans="2:46" ht="15.75">
      <c r="B502" s="435"/>
      <c r="C502" s="435"/>
      <c r="D502" s="436"/>
      <c r="E502" s="437"/>
      <c r="F502" s="437"/>
      <c r="G502" s="437"/>
      <c r="H502" s="437"/>
      <c r="I502" s="437"/>
      <c r="J502" s="437"/>
      <c r="K502" s="465">
        <f t="shared" si="113"/>
        <v>0</v>
      </c>
      <c r="L502" s="433"/>
      <c r="M502" s="433"/>
      <c r="N502" s="434"/>
      <c r="O502" s="383" t="str">
        <f t="shared" si="114"/>
        <v/>
      </c>
      <c r="P502" s="434"/>
      <c r="Q502" s="434"/>
      <c r="R502" s="434"/>
      <c r="S502" s="433"/>
      <c r="T502" s="434"/>
      <c r="U502" s="384" t="str">
        <f t="shared" si="116"/>
        <v/>
      </c>
      <c r="V502" s="384" t="str">
        <f t="shared" si="117"/>
        <v/>
      </c>
      <c r="W502" s="384" t="str">
        <f t="shared" si="118"/>
        <v/>
      </c>
      <c r="X502" s="384" t="str">
        <f t="shared" si="119"/>
        <v/>
      </c>
      <c r="Y502" s="384" t="str">
        <f t="shared" si="120"/>
        <v/>
      </c>
      <c r="Z502" s="384" t="str">
        <f t="shared" si="121"/>
        <v/>
      </c>
      <c r="AA502" s="384">
        <f t="shared" si="115"/>
        <v>0</v>
      </c>
      <c r="AB502" s="385" t="b">
        <f t="shared" si="122"/>
        <v>1</v>
      </c>
      <c r="AC502" s="384" t="str">
        <f>IF($N502="","",IF($C$7="Northern Ireland",INDEX('Fixed inputs'!$H$18:$H$58,MATCH($N502,'Fixed inputs'!$C$18:$C$58,0)),INDEX('Fixed inputs'!$I$18:$I$58,MATCH($N502,'Fixed inputs'!$C$18:$C$58,0))))</f>
        <v/>
      </c>
      <c r="AD502" s="384" t="str">
        <f>IF($C502="","",INDEX('Fixed inputs'!$C$8:$E$10,MATCH($C502,'Fixed inputs'!$B$8:$B$10,0),MATCH(IF($C$7="Northern Ireland","GBP","EUR"),'Fixed inputs'!$C$7:$E$7,0)))</f>
        <v/>
      </c>
      <c r="AE502" s="386"/>
      <c r="AF502" s="386"/>
      <c r="AG502" s="386"/>
      <c r="AH502" s="386"/>
      <c r="AI502" s="386"/>
      <c r="AJ502" s="387">
        <f t="shared" si="123"/>
        <v>0</v>
      </c>
      <c r="AK502" s="386"/>
      <c r="AL502" s="387">
        <f t="shared" si="124"/>
        <v>0</v>
      </c>
      <c r="AM502" s="386"/>
      <c r="AN502" s="387">
        <f t="shared" si="125"/>
        <v>0</v>
      </c>
      <c r="AO502" s="386"/>
      <c r="AP502" s="387">
        <f t="shared" si="126"/>
        <v>0</v>
      </c>
      <c r="AQ502" s="386"/>
      <c r="AR502" s="387">
        <f t="shared" si="127"/>
        <v>0</v>
      </c>
      <c r="AS502" s="386"/>
      <c r="AT502" s="387">
        <f t="shared" si="128"/>
        <v>0</v>
      </c>
    </row>
    <row r="503" spans="2:46" ht="15.75">
      <c r="B503" s="435"/>
      <c r="C503" s="435"/>
      <c r="D503" s="436"/>
      <c r="E503" s="437"/>
      <c r="F503" s="437"/>
      <c r="G503" s="437"/>
      <c r="H503" s="437"/>
      <c r="I503" s="437"/>
      <c r="J503" s="437"/>
      <c r="K503" s="465">
        <f t="shared" si="113"/>
        <v>0</v>
      </c>
      <c r="L503" s="433"/>
      <c r="M503" s="433"/>
      <c r="N503" s="434"/>
      <c r="O503" s="383" t="str">
        <f t="shared" si="114"/>
        <v/>
      </c>
      <c r="P503" s="434"/>
      <c r="Q503" s="434"/>
      <c r="R503" s="434"/>
      <c r="S503" s="433"/>
      <c r="T503" s="434"/>
      <c r="U503" s="384" t="str">
        <f t="shared" si="116"/>
        <v/>
      </c>
      <c r="V503" s="384" t="str">
        <f t="shared" si="117"/>
        <v/>
      </c>
      <c r="W503" s="384" t="str">
        <f t="shared" si="118"/>
        <v/>
      </c>
      <c r="X503" s="384" t="str">
        <f t="shared" si="119"/>
        <v/>
      </c>
      <c r="Y503" s="384" t="str">
        <f t="shared" si="120"/>
        <v/>
      </c>
      <c r="Z503" s="384" t="str">
        <f t="shared" si="121"/>
        <v/>
      </c>
      <c r="AA503" s="384">
        <f t="shared" si="115"/>
        <v>0</v>
      </c>
      <c r="AB503" s="385" t="b">
        <f t="shared" si="122"/>
        <v>1</v>
      </c>
      <c r="AC503" s="384" t="str">
        <f>IF($N503="","",IF($C$7="Northern Ireland",INDEX('Fixed inputs'!$H$18:$H$58,MATCH($N503,'Fixed inputs'!$C$18:$C$58,0)),INDEX('Fixed inputs'!$I$18:$I$58,MATCH($N503,'Fixed inputs'!$C$18:$C$58,0))))</f>
        <v/>
      </c>
      <c r="AD503" s="384" t="str">
        <f>IF($C503="","",INDEX('Fixed inputs'!$C$8:$E$10,MATCH($C503,'Fixed inputs'!$B$8:$B$10,0),MATCH(IF($C$7="Northern Ireland","GBP","EUR"),'Fixed inputs'!$C$7:$E$7,0)))</f>
        <v/>
      </c>
      <c r="AE503" s="386"/>
      <c r="AF503" s="386"/>
      <c r="AG503" s="386"/>
      <c r="AH503" s="386"/>
      <c r="AI503" s="386"/>
      <c r="AJ503" s="387">
        <f t="shared" si="123"/>
        <v>0</v>
      </c>
      <c r="AK503" s="386"/>
      <c r="AL503" s="387">
        <f t="shared" si="124"/>
        <v>0</v>
      </c>
      <c r="AM503" s="386"/>
      <c r="AN503" s="387">
        <f t="shared" si="125"/>
        <v>0</v>
      </c>
      <c r="AO503" s="386"/>
      <c r="AP503" s="387">
        <f t="shared" si="126"/>
        <v>0</v>
      </c>
      <c r="AQ503" s="386"/>
      <c r="AR503" s="387">
        <f t="shared" si="127"/>
        <v>0</v>
      </c>
      <c r="AS503" s="386"/>
      <c r="AT503" s="387">
        <f t="shared" si="128"/>
        <v>0</v>
      </c>
    </row>
    <row r="504" spans="2:46" ht="15.75">
      <c r="B504" s="435"/>
      <c r="C504" s="435"/>
      <c r="D504" s="436"/>
      <c r="E504" s="437"/>
      <c r="F504" s="437"/>
      <c r="G504" s="437"/>
      <c r="H504" s="437"/>
      <c r="I504" s="437"/>
      <c r="J504" s="437"/>
      <c r="K504" s="465">
        <f t="shared" si="113"/>
        <v>0</v>
      </c>
      <c r="L504" s="433"/>
      <c r="M504" s="433"/>
      <c r="N504" s="434"/>
      <c r="O504" s="383" t="str">
        <f t="shared" si="114"/>
        <v/>
      </c>
      <c r="P504" s="434"/>
      <c r="Q504" s="434"/>
      <c r="R504" s="434"/>
      <c r="S504" s="433"/>
      <c r="T504" s="434"/>
      <c r="U504" s="384" t="str">
        <f t="shared" si="116"/>
        <v/>
      </c>
      <c r="V504" s="384" t="str">
        <f t="shared" si="117"/>
        <v/>
      </c>
      <c r="W504" s="384" t="str">
        <f t="shared" si="118"/>
        <v/>
      </c>
      <c r="X504" s="384" t="str">
        <f t="shared" si="119"/>
        <v/>
      </c>
      <c r="Y504" s="384" t="str">
        <f t="shared" si="120"/>
        <v/>
      </c>
      <c r="Z504" s="384" t="str">
        <f t="shared" si="121"/>
        <v/>
      </c>
      <c r="AA504" s="384">
        <f t="shared" si="115"/>
        <v>0</v>
      </c>
      <c r="AB504" s="385" t="b">
        <f t="shared" si="122"/>
        <v>1</v>
      </c>
      <c r="AC504" s="384" t="str">
        <f>IF($N504="","",IF($C$7="Northern Ireland",INDEX('Fixed inputs'!$H$18:$H$58,MATCH($N504,'Fixed inputs'!$C$18:$C$58,0)),INDEX('Fixed inputs'!$I$18:$I$58,MATCH($N504,'Fixed inputs'!$C$18:$C$58,0))))</f>
        <v/>
      </c>
      <c r="AD504" s="384" t="str">
        <f>IF($C504="","",INDEX('Fixed inputs'!$C$8:$E$10,MATCH($C504,'Fixed inputs'!$B$8:$B$10,0),MATCH(IF($C$7="Northern Ireland","GBP","EUR"),'Fixed inputs'!$C$7:$E$7,0)))</f>
        <v/>
      </c>
      <c r="AE504" s="386"/>
      <c r="AF504" s="386"/>
      <c r="AG504" s="386"/>
      <c r="AH504" s="386"/>
      <c r="AI504" s="386"/>
      <c r="AJ504" s="387">
        <f t="shared" si="123"/>
        <v>0</v>
      </c>
      <c r="AK504" s="386"/>
      <c r="AL504" s="387">
        <f t="shared" si="124"/>
        <v>0</v>
      </c>
      <c r="AM504" s="386"/>
      <c r="AN504" s="387">
        <f t="shared" si="125"/>
        <v>0</v>
      </c>
      <c r="AO504" s="386"/>
      <c r="AP504" s="387">
        <f t="shared" si="126"/>
        <v>0</v>
      </c>
      <c r="AQ504" s="386"/>
      <c r="AR504" s="387">
        <f t="shared" si="127"/>
        <v>0</v>
      </c>
      <c r="AS504" s="386"/>
      <c r="AT504" s="387">
        <f t="shared" si="128"/>
        <v>0</v>
      </c>
    </row>
    <row r="505" spans="2:46" ht="15.75">
      <c r="B505" s="435"/>
      <c r="C505" s="435"/>
      <c r="D505" s="436"/>
      <c r="E505" s="437"/>
      <c r="F505" s="437"/>
      <c r="G505" s="437"/>
      <c r="H505" s="437"/>
      <c r="I505" s="437"/>
      <c r="J505" s="437"/>
      <c r="K505" s="465">
        <f t="shared" si="113"/>
        <v>0</v>
      </c>
      <c r="L505" s="433"/>
      <c r="M505" s="433"/>
      <c r="N505" s="434"/>
      <c r="O505" s="383" t="str">
        <f t="shared" si="114"/>
        <v/>
      </c>
      <c r="P505" s="434"/>
      <c r="Q505" s="434"/>
      <c r="R505" s="434"/>
      <c r="S505" s="433"/>
      <c r="T505" s="434"/>
      <c r="U505" s="384" t="str">
        <f t="shared" si="116"/>
        <v/>
      </c>
      <c r="V505" s="384" t="str">
        <f t="shared" si="117"/>
        <v/>
      </c>
      <c r="W505" s="384" t="str">
        <f t="shared" si="118"/>
        <v/>
      </c>
      <c r="X505" s="384" t="str">
        <f t="shared" si="119"/>
        <v/>
      </c>
      <c r="Y505" s="384" t="str">
        <f t="shared" si="120"/>
        <v/>
      </c>
      <c r="Z505" s="384" t="str">
        <f t="shared" si="121"/>
        <v/>
      </c>
      <c r="AA505" s="384">
        <f t="shared" si="115"/>
        <v>0</v>
      </c>
      <c r="AB505" s="385" t="b">
        <f t="shared" si="122"/>
        <v>1</v>
      </c>
      <c r="AC505" s="384" t="str">
        <f>IF($N505="","",IF($C$7="Northern Ireland",INDEX('Fixed inputs'!$H$18:$H$58,MATCH($N505,'Fixed inputs'!$C$18:$C$58,0)),INDEX('Fixed inputs'!$I$18:$I$58,MATCH($N505,'Fixed inputs'!$C$18:$C$58,0))))</f>
        <v/>
      </c>
      <c r="AD505" s="384" t="str">
        <f>IF($C505="","",INDEX('Fixed inputs'!$C$8:$E$10,MATCH($C505,'Fixed inputs'!$B$8:$B$10,0),MATCH(IF($C$7="Northern Ireland","GBP","EUR"),'Fixed inputs'!$C$7:$E$7,0)))</f>
        <v/>
      </c>
      <c r="AE505" s="386"/>
      <c r="AF505" s="386"/>
      <c r="AG505" s="386"/>
      <c r="AH505" s="386"/>
      <c r="AI505" s="386"/>
      <c r="AJ505" s="387">
        <f t="shared" si="123"/>
        <v>0</v>
      </c>
      <c r="AK505" s="386"/>
      <c r="AL505" s="387">
        <f t="shared" si="124"/>
        <v>0</v>
      </c>
      <c r="AM505" s="386"/>
      <c r="AN505" s="387">
        <f t="shared" si="125"/>
        <v>0</v>
      </c>
      <c r="AO505" s="386"/>
      <c r="AP505" s="387">
        <f t="shared" si="126"/>
        <v>0</v>
      </c>
      <c r="AQ505" s="386"/>
      <c r="AR505" s="387">
        <f t="shared" si="127"/>
        <v>0</v>
      </c>
      <c r="AS505" s="386"/>
      <c r="AT505" s="387">
        <f t="shared" si="128"/>
        <v>0</v>
      </c>
    </row>
    <row r="506" spans="2:46" ht="15.75">
      <c r="B506" s="435"/>
      <c r="C506" s="435"/>
      <c r="D506" s="436"/>
      <c r="E506" s="437"/>
      <c r="F506" s="437"/>
      <c r="G506" s="437"/>
      <c r="H506" s="437"/>
      <c r="I506" s="437"/>
      <c r="J506" s="437"/>
      <c r="K506" s="465">
        <f t="shared" si="113"/>
        <v>0</v>
      </c>
      <c r="L506" s="433"/>
      <c r="M506" s="433"/>
      <c r="N506" s="434"/>
      <c r="O506" s="383" t="str">
        <f t="shared" si="114"/>
        <v/>
      </c>
      <c r="P506" s="434"/>
      <c r="Q506" s="434"/>
      <c r="R506" s="434"/>
      <c r="S506" s="433"/>
      <c r="T506" s="434"/>
      <c r="U506" s="384" t="str">
        <f t="shared" si="116"/>
        <v/>
      </c>
      <c r="V506" s="384" t="str">
        <f t="shared" si="117"/>
        <v/>
      </c>
      <c r="W506" s="384" t="str">
        <f t="shared" si="118"/>
        <v/>
      </c>
      <c r="X506" s="384" t="str">
        <f t="shared" si="119"/>
        <v/>
      </c>
      <c r="Y506" s="384" t="str">
        <f t="shared" si="120"/>
        <v/>
      </c>
      <c r="Z506" s="384" t="str">
        <f t="shared" si="121"/>
        <v/>
      </c>
      <c r="AA506" s="384">
        <f t="shared" si="115"/>
        <v>0</v>
      </c>
      <c r="AB506" s="385" t="b">
        <f t="shared" si="122"/>
        <v>1</v>
      </c>
      <c r="AC506" s="384" t="str">
        <f>IF($N506="","",IF($C$7="Northern Ireland",INDEX('Fixed inputs'!$H$18:$H$58,MATCH($N506,'Fixed inputs'!$C$18:$C$58,0)),INDEX('Fixed inputs'!$I$18:$I$58,MATCH($N506,'Fixed inputs'!$C$18:$C$58,0))))</f>
        <v/>
      </c>
      <c r="AD506" s="384" t="str">
        <f>IF($C506="","",INDEX('Fixed inputs'!$C$8:$E$10,MATCH($C506,'Fixed inputs'!$B$8:$B$10,0),MATCH(IF($C$7="Northern Ireland","GBP","EUR"),'Fixed inputs'!$C$7:$E$7,0)))</f>
        <v/>
      </c>
      <c r="AE506" s="386"/>
      <c r="AF506" s="386"/>
      <c r="AG506" s="386"/>
      <c r="AH506" s="386"/>
      <c r="AI506" s="386"/>
      <c r="AJ506" s="387">
        <f t="shared" si="123"/>
        <v>0</v>
      </c>
      <c r="AK506" s="386"/>
      <c r="AL506" s="387">
        <f t="shared" si="124"/>
        <v>0</v>
      </c>
      <c r="AM506" s="386"/>
      <c r="AN506" s="387">
        <f t="shared" si="125"/>
        <v>0</v>
      </c>
      <c r="AO506" s="386"/>
      <c r="AP506" s="387">
        <f t="shared" si="126"/>
        <v>0</v>
      </c>
      <c r="AQ506" s="386"/>
      <c r="AR506" s="387">
        <f t="shared" si="127"/>
        <v>0</v>
      </c>
      <c r="AS506" s="386"/>
      <c r="AT506" s="387">
        <f t="shared" si="128"/>
        <v>0</v>
      </c>
    </row>
    <row r="507" spans="2:46" ht="15.75">
      <c r="B507" s="435"/>
      <c r="C507" s="435"/>
      <c r="D507" s="436"/>
      <c r="E507" s="437"/>
      <c r="F507" s="437"/>
      <c r="G507" s="437"/>
      <c r="H507" s="437"/>
      <c r="I507" s="437"/>
      <c r="J507" s="437"/>
      <c r="K507" s="465">
        <f t="shared" si="113"/>
        <v>0</v>
      </c>
      <c r="L507" s="433"/>
      <c r="M507" s="433"/>
      <c r="N507" s="434"/>
      <c r="O507" s="383" t="str">
        <f t="shared" si="114"/>
        <v/>
      </c>
      <c r="P507" s="434"/>
      <c r="Q507" s="434"/>
      <c r="R507" s="434"/>
      <c r="S507" s="433"/>
      <c r="T507" s="434"/>
      <c r="U507" s="384" t="str">
        <f t="shared" si="116"/>
        <v/>
      </c>
      <c r="V507" s="384" t="str">
        <f t="shared" si="117"/>
        <v/>
      </c>
      <c r="W507" s="384" t="str">
        <f t="shared" si="118"/>
        <v/>
      </c>
      <c r="X507" s="384" t="str">
        <f t="shared" si="119"/>
        <v/>
      </c>
      <c r="Y507" s="384" t="str">
        <f t="shared" si="120"/>
        <v/>
      </c>
      <c r="Z507" s="384" t="str">
        <f t="shared" si="121"/>
        <v/>
      </c>
      <c r="AA507" s="384">
        <f t="shared" si="115"/>
        <v>0</v>
      </c>
      <c r="AB507" s="385" t="b">
        <f t="shared" si="122"/>
        <v>1</v>
      </c>
      <c r="AC507" s="384" t="str">
        <f>IF($N507="","",IF($C$7="Northern Ireland",INDEX('Fixed inputs'!$H$18:$H$58,MATCH($N507,'Fixed inputs'!$C$18:$C$58,0)),INDEX('Fixed inputs'!$I$18:$I$58,MATCH($N507,'Fixed inputs'!$C$18:$C$58,0))))</f>
        <v/>
      </c>
      <c r="AD507" s="384" t="str">
        <f>IF($C507="","",INDEX('Fixed inputs'!$C$8:$E$10,MATCH($C507,'Fixed inputs'!$B$8:$B$10,0),MATCH(IF($C$7="Northern Ireland","GBP","EUR"),'Fixed inputs'!$C$7:$E$7,0)))</f>
        <v/>
      </c>
      <c r="AE507" s="386"/>
      <c r="AF507" s="386"/>
      <c r="AG507" s="386"/>
      <c r="AH507" s="386"/>
      <c r="AI507" s="386"/>
      <c r="AJ507" s="387">
        <f t="shared" si="123"/>
        <v>0</v>
      </c>
      <c r="AK507" s="386"/>
      <c r="AL507" s="387">
        <f t="shared" si="124"/>
        <v>0</v>
      </c>
      <c r="AM507" s="386"/>
      <c r="AN507" s="387">
        <f t="shared" si="125"/>
        <v>0</v>
      </c>
      <c r="AO507" s="386"/>
      <c r="AP507" s="387">
        <f t="shared" si="126"/>
        <v>0</v>
      </c>
      <c r="AQ507" s="386"/>
      <c r="AR507" s="387">
        <f t="shared" si="127"/>
        <v>0</v>
      </c>
      <c r="AS507" s="386"/>
      <c r="AT507" s="387">
        <f t="shared" si="128"/>
        <v>0</v>
      </c>
    </row>
    <row r="508" spans="2:46" ht="15.75">
      <c r="B508" s="435"/>
      <c r="C508" s="435"/>
      <c r="D508" s="436"/>
      <c r="E508" s="437"/>
      <c r="F508" s="437"/>
      <c r="G508" s="437"/>
      <c r="H508" s="437"/>
      <c r="I508" s="437"/>
      <c r="J508" s="437"/>
      <c r="K508" s="465">
        <f t="shared" si="113"/>
        <v>0</v>
      </c>
      <c r="L508" s="433"/>
      <c r="M508" s="433"/>
      <c r="N508" s="434"/>
      <c r="O508" s="383" t="str">
        <f t="shared" si="114"/>
        <v/>
      </c>
      <c r="P508" s="434"/>
      <c r="Q508" s="434"/>
      <c r="R508" s="434"/>
      <c r="S508" s="433"/>
      <c r="T508" s="434"/>
      <c r="U508" s="384" t="str">
        <f t="shared" si="116"/>
        <v/>
      </c>
      <c r="V508" s="384" t="str">
        <f t="shared" si="117"/>
        <v/>
      </c>
      <c r="W508" s="384" t="str">
        <f t="shared" si="118"/>
        <v/>
      </c>
      <c r="X508" s="384" t="str">
        <f t="shared" si="119"/>
        <v/>
      </c>
      <c r="Y508" s="384" t="str">
        <f t="shared" si="120"/>
        <v/>
      </c>
      <c r="Z508" s="384" t="str">
        <f t="shared" si="121"/>
        <v/>
      </c>
      <c r="AA508" s="384">
        <f t="shared" si="115"/>
        <v>0</v>
      </c>
      <c r="AB508" s="385" t="b">
        <f t="shared" si="122"/>
        <v>1</v>
      </c>
      <c r="AC508" s="384" t="str">
        <f>IF($N508="","",IF($C$7="Northern Ireland",INDEX('Fixed inputs'!$H$18:$H$58,MATCH($N508,'Fixed inputs'!$C$18:$C$58,0)),INDEX('Fixed inputs'!$I$18:$I$58,MATCH($N508,'Fixed inputs'!$C$18:$C$58,0))))</f>
        <v/>
      </c>
      <c r="AD508" s="384" t="str">
        <f>IF($C508="","",INDEX('Fixed inputs'!$C$8:$E$10,MATCH($C508,'Fixed inputs'!$B$8:$B$10,0),MATCH(IF($C$7="Northern Ireland","GBP","EUR"),'Fixed inputs'!$C$7:$E$7,0)))</f>
        <v/>
      </c>
      <c r="AE508" s="386"/>
      <c r="AF508" s="386"/>
      <c r="AG508" s="386"/>
      <c r="AH508" s="386"/>
      <c r="AI508" s="386"/>
      <c r="AJ508" s="387">
        <f t="shared" si="123"/>
        <v>0</v>
      </c>
      <c r="AK508" s="386"/>
      <c r="AL508" s="387">
        <f t="shared" si="124"/>
        <v>0</v>
      </c>
      <c r="AM508" s="386"/>
      <c r="AN508" s="387">
        <f t="shared" si="125"/>
        <v>0</v>
      </c>
      <c r="AO508" s="386"/>
      <c r="AP508" s="387">
        <f t="shared" si="126"/>
        <v>0</v>
      </c>
      <c r="AQ508" s="386"/>
      <c r="AR508" s="387">
        <f t="shared" si="127"/>
        <v>0</v>
      </c>
      <c r="AS508" s="386"/>
      <c r="AT508" s="387">
        <f t="shared" si="128"/>
        <v>0</v>
      </c>
    </row>
    <row r="509" spans="2:46" ht="15.75">
      <c r="B509" s="435"/>
      <c r="C509" s="435"/>
      <c r="D509" s="436"/>
      <c r="E509" s="437"/>
      <c r="F509" s="437"/>
      <c r="G509" s="437"/>
      <c r="H509" s="437"/>
      <c r="I509" s="437"/>
      <c r="J509" s="437"/>
      <c r="K509" s="465">
        <f t="shared" si="113"/>
        <v>0</v>
      </c>
      <c r="L509" s="433"/>
      <c r="M509" s="433"/>
      <c r="N509" s="434"/>
      <c r="O509" s="383" t="str">
        <f t="shared" si="114"/>
        <v/>
      </c>
      <c r="P509" s="434"/>
      <c r="Q509" s="434"/>
      <c r="R509" s="434"/>
      <c r="S509" s="433"/>
      <c r="T509" s="434"/>
      <c r="U509" s="384" t="str">
        <f t="shared" si="116"/>
        <v/>
      </c>
      <c r="V509" s="384" t="str">
        <f t="shared" si="117"/>
        <v/>
      </c>
      <c r="W509" s="384" t="str">
        <f t="shared" si="118"/>
        <v/>
      </c>
      <c r="X509" s="384" t="str">
        <f t="shared" si="119"/>
        <v/>
      </c>
      <c r="Y509" s="384" t="str">
        <f t="shared" si="120"/>
        <v/>
      </c>
      <c r="Z509" s="384" t="str">
        <f t="shared" si="121"/>
        <v/>
      </c>
      <c r="AA509" s="384">
        <f t="shared" si="115"/>
        <v>0</v>
      </c>
      <c r="AB509" s="385" t="b">
        <f t="shared" si="122"/>
        <v>1</v>
      </c>
      <c r="AC509" s="384" t="str">
        <f>IF($N509="","",IF($C$7="Northern Ireland",INDEX('Fixed inputs'!$H$18:$H$58,MATCH($N509,'Fixed inputs'!$C$18:$C$58,0)),INDEX('Fixed inputs'!$I$18:$I$58,MATCH($N509,'Fixed inputs'!$C$18:$C$58,0))))</f>
        <v/>
      </c>
      <c r="AD509" s="384" t="str">
        <f>IF($C509="","",INDEX('Fixed inputs'!$C$8:$E$10,MATCH($C509,'Fixed inputs'!$B$8:$B$10,0),MATCH(IF($C$7="Northern Ireland","GBP","EUR"),'Fixed inputs'!$C$7:$E$7,0)))</f>
        <v/>
      </c>
      <c r="AE509" s="386"/>
      <c r="AF509" s="386"/>
      <c r="AG509" s="386"/>
      <c r="AH509" s="386"/>
      <c r="AI509" s="386"/>
      <c r="AJ509" s="387">
        <f t="shared" si="123"/>
        <v>0</v>
      </c>
      <c r="AK509" s="386"/>
      <c r="AL509" s="387">
        <f t="shared" si="124"/>
        <v>0</v>
      </c>
      <c r="AM509" s="386"/>
      <c r="AN509" s="387">
        <f t="shared" si="125"/>
        <v>0</v>
      </c>
      <c r="AO509" s="386"/>
      <c r="AP509" s="387">
        <f t="shared" si="126"/>
        <v>0</v>
      </c>
      <c r="AQ509" s="386"/>
      <c r="AR509" s="387">
        <f t="shared" si="127"/>
        <v>0</v>
      </c>
      <c r="AS509" s="386"/>
      <c r="AT509" s="387">
        <f t="shared" si="128"/>
        <v>0</v>
      </c>
    </row>
    <row r="510" spans="2:46" ht="15.75">
      <c r="B510" s="435"/>
      <c r="C510" s="435"/>
      <c r="D510" s="436"/>
      <c r="E510" s="437"/>
      <c r="F510" s="437"/>
      <c r="G510" s="437"/>
      <c r="H510" s="437"/>
      <c r="I510" s="437"/>
      <c r="J510" s="437"/>
      <c r="K510" s="465">
        <f t="shared" si="113"/>
        <v>0</v>
      </c>
      <c r="L510" s="433"/>
      <c r="M510" s="433"/>
      <c r="N510" s="434"/>
      <c r="O510" s="383" t="str">
        <f t="shared" si="114"/>
        <v/>
      </c>
      <c r="P510" s="434"/>
      <c r="Q510" s="434"/>
      <c r="R510" s="434"/>
      <c r="S510" s="433"/>
      <c r="T510" s="434"/>
      <c r="U510" s="384" t="str">
        <f t="shared" si="116"/>
        <v/>
      </c>
      <c r="V510" s="384" t="str">
        <f t="shared" si="117"/>
        <v/>
      </c>
      <c r="W510" s="384" t="str">
        <f t="shared" si="118"/>
        <v/>
      </c>
      <c r="X510" s="384" t="str">
        <f t="shared" si="119"/>
        <v/>
      </c>
      <c r="Y510" s="384" t="str">
        <f t="shared" si="120"/>
        <v/>
      </c>
      <c r="Z510" s="384" t="str">
        <f t="shared" si="121"/>
        <v/>
      </c>
      <c r="AA510" s="384">
        <f t="shared" si="115"/>
        <v>0</v>
      </c>
      <c r="AB510" s="385" t="b">
        <f t="shared" si="122"/>
        <v>1</v>
      </c>
      <c r="AC510" s="384" t="str">
        <f>IF($N510="","",IF($C$7="Northern Ireland",INDEX('Fixed inputs'!$H$18:$H$58,MATCH($N510,'Fixed inputs'!$C$18:$C$58,0)),INDEX('Fixed inputs'!$I$18:$I$58,MATCH($N510,'Fixed inputs'!$C$18:$C$58,0))))</f>
        <v/>
      </c>
      <c r="AD510" s="384" t="str">
        <f>IF($C510="","",INDEX('Fixed inputs'!$C$8:$E$10,MATCH($C510,'Fixed inputs'!$B$8:$B$10,0),MATCH(IF($C$7="Northern Ireland","GBP","EUR"),'Fixed inputs'!$C$7:$E$7,0)))</f>
        <v/>
      </c>
      <c r="AE510" s="386"/>
      <c r="AF510" s="386"/>
      <c r="AG510" s="386"/>
      <c r="AH510" s="386"/>
      <c r="AI510" s="386"/>
      <c r="AJ510" s="387">
        <f t="shared" si="123"/>
        <v>0</v>
      </c>
      <c r="AK510" s="386"/>
      <c r="AL510" s="387">
        <f t="shared" si="124"/>
        <v>0</v>
      </c>
      <c r="AM510" s="386"/>
      <c r="AN510" s="387">
        <f t="shared" si="125"/>
        <v>0</v>
      </c>
      <c r="AO510" s="386"/>
      <c r="AP510" s="387">
        <f t="shared" si="126"/>
        <v>0</v>
      </c>
      <c r="AQ510" s="386"/>
      <c r="AR510" s="387">
        <f t="shared" si="127"/>
        <v>0</v>
      </c>
      <c r="AS510" s="386"/>
      <c r="AT510" s="387">
        <f t="shared" si="128"/>
        <v>0</v>
      </c>
    </row>
    <row r="511" spans="2:46" ht="15.75">
      <c r="B511" s="438"/>
      <c r="C511" s="438"/>
      <c r="D511" s="439"/>
      <c r="E511" s="440"/>
      <c r="F511" s="440"/>
      <c r="G511" s="440"/>
      <c r="H511" s="440"/>
      <c r="I511" s="440"/>
      <c r="J511" s="440"/>
      <c r="K511" s="466">
        <f t="shared" si="113"/>
        <v>0</v>
      </c>
      <c r="L511" s="441"/>
      <c r="M511" s="441"/>
      <c r="N511" s="442"/>
      <c r="O511" s="389" t="str">
        <f t="shared" si="114"/>
        <v/>
      </c>
      <c r="P511" s="442"/>
      <c r="Q511" s="442"/>
      <c r="R511" s="442"/>
      <c r="S511" s="441"/>
      <c r="T511" s="442"/>
      <c r="U511" s="384" t="str">
        <f t="shared" si="116"/>
        <v/>
      </c>
      <c r="V511" s="384" t="str">
        <f t="shared" si="117"/>
        <v/>
      </c>
      <c r="W511" s="384" t="str">
        <f t="shared" si="118"/>
        <v/>
      </c>
      <c r="X511" s="384" t="str">
        <f t="shared" si="119"/>
        <v/>
      </c>
      <c r="Y511" s="384" t="str">
        <f t="shared" si="120"/>
        <v/>
      </c>
      <c r="Z511" s="384" t="str">
        <f t="shared" si="121"/>
        <v/>
      </c>
      <c r="AA511" s="390">
        <f t="shared" si="115"/>
        <v>0</v>
      </c>
      <c r="AB511" s="385" t="b">
        <f t="shared" si="122"/>
        <v>1</v>
      </c>
      <c r="AC511" s="390" t="str">
        <f>IF($N511="","",IF($C$7="Northern Ireland",INDEX('Fixed inputs'!$H$18:$H$58,MATCH($N511,'Fixed inputs'!$C$18:$C$58,0)),INDEX('Fixed inputs'!$I$18:$I$58,MATCH($N511,'Fixed inputs'!$C$18:$C$58,0))))</f>
        <v/>
      </c>
      <c r="AD511" s="390" t="str">
        <f>IF($C511="","",INDEX('Fixed inputs'!$C$8:$E$10,MATCH($C511,'Fixed inputs'!$B$8:$B$10,0),MATCH(IF($C$7="Northern Ireland","GBP","EUR"),'Fixed inputs'!$C$7:$E$7,0)))</f>
        <v/>
      </c>
      <c r="AE511" s="391"/>
      <c r="AF511" s="391"/>
      <c r="AG511" s="391"/>
      <c r="AH511" s="391"/>
      <c r="AI511" s="391"/>
      <c r="AJ511" s="387">
        <f t="shared" si="123"/>
        <v>0</v>
      </c>
      <c r="AK511" s="391"/>
      <c r="AL511" s="387">
        <f t="shared" si="124"/>
        <v>0</v>
      </c>
      <c r="AM511" s="391"/>
      <c r="AN511" s="387">
        <f t="shared" si="125"/>
        <v>0</v>
      </c>
      <c r="AO511" s="391"/>
      <c r="AP511" s="387">
        <f t="shared" si="126"/>
        <v>0</v>
      </c>
      <c r="AQ511" s="391"/>
      <c r="AR511" s="387">
        <f t="shared" si="127"/>
        <v>0</v>
      </c>
      <c r="AS511" s="391"/>
      <c r="AT511" s="387">
        <f t="shared" si="128"/>
        <v>0</v>
      </c>
    </row>
    <row r="512" spans="2:46"/>
    <row r="513"/>
  </sheetData>
  <sheetProtection algorithmName="SHA-512" hashValue="uPFslU8wPYknUyNBUgfSCgykbgGjqYUy32hIGSxmU0Fq/e7plHfPSlvXFbi/MAyEZQBhG+o+8GYVfMEQd2L9NQ==" saltValue="1XUAx3xgSUmxFP7c+vRalA==" spinCount="100000" sheet="1" objects="1" scenarios="1"/>
  <mergeCells count="2">
    <mergeCell ref="B2:AD2"/>
    <mergeCell ref="B9:AD9"/>
  </mergeCells>
  <conditionalFormatting sqref="C4">
    <cfRule type="cellIs" dxfId="17" priority="3" operator="equal">
      <formula>TRUE</formula>
    </cfRule>
    <cfRule type="cellIs" dxfId="16" priority="4" operator="equal">
      <formula>FALSE</formula>
    </cfRule>
    <cfRule type="cellIs" dxfId="15" priority="5" operator="equal">
      <formula>TRUE</formula>
    </cfRule>
    <cfRule type="cellIs" dxfId="14" priority="6" operator="equal">
      <formula>FALSE</formula>
    </cfRule>
  </conditionalFormatting>
  <conditionalFormatting sqref="AB12:AB511">
    <cfRule type="cellIs" dxfId="13" priority="1" operator="equal">
      <formula>TRUE</formula>
    </cfRule>
    <cfRule type="cellIs" dxfId="12" priority="2" operator="equal">
      <formula>FALSE</formula>
    </cfRule>
  </conditionalFormatting>
  <dataValidations count="15">
    <dataValidation type="list" allowBlank="1" sqref="B12:B511" xr:uid="{CC9A8872-5EBC-4DBE-9A67-E24453A4FB17}">
      <formula1>"New Project 1,New Project 2,New Project 3,New Project 4"</formula1>
    </dataValidation>
    <dataValidation type="list" allowBlank="1" sqref="D12:D511" xr:uid="{C3817CDD-0089-4025-8F8E-F383E1CD7424}">
      <formula1>"EPC costs,Non-EPC costs"</formula1>
    </dataValidation>
    <dataValidation type="custom" allowBlank="1" showErrorMessage="1" errorTitle="Invalid input" error="Applicants can only apply for the increase in relation to EPC costs, and the application cannot exceed 5%" sqref="AC12:AD511 AJ12:AJ511" xr:uid="{9CF1337F-D187-4AFA-86AE-5A0AD9450265}">
      <formula1>IF($D12="EPC costs",AND(AC12&gt;=0,AC12&lt;=5%),OR(AC12=0,AC12=""))</formula1>
    </dataValidation>
    <dataValidation type="list" allowBlank="1" sqref="AE12:AH511" xr:uid="{00000000-0002-0000-0A00-000004000000}">
      <formula1>"Yes,No,TBC"</formula1>
    </dataValidation>
    <dataValidation type="decimal" operator="lessThan" allowBlank="1" showErrorMessage="1" errorTitle="Invalid input" error="Value needs to be negative." promptTitle="Input required" prompt="Value needs to be negative." sqref="O12:O511 K12:K511" xr:uid="{75321170-7CBF-46AF-8309-DC20ACCFB576}">
      <formula1>0</formula1>
    </dataValidation>
    <dataValidation type="list" allowBlank="1" showErrorMessage="1" errorTitle="Invalid input" error="Select a value from the list." sqref="C12:C511" xr:uid="{7C6AAD76-15F0-4118-9E86-9AD846147E58}">
      <formula1>"GBP,EUR,USD"</formula1>
    </dataValidation>
    <dataValidation type="decimal" operator="lessThan" allowBlank="1" showErrorMessage="1" error="Value needs to be negative." sqref="O12:O511 K12:K511" xr:uid="{00592C93-8765-4B07-8C51-038698B096DC}">
      <formula1>0</formula1>
    </dataValidation>
    <dataValidation type="list" allowBlank="1" sqref="AE12:AH511" xr:uid="{183B26F8-0754-47A5-9EE0-486785478342}">
      <formula1>"Yes,No"</formula1>
    </dataValidation>
    <dataValidation type="decimal" operator="lessThanOrEqual" allowBlank="1" showErrorMessage="1" errorTitle="Invalid value" error="Value needs to be negative." sqref="E12:J511" xr:uid="{0E5EA299-421C-426E-8B74-5D50FD1ED0D4}">
      <formula1>0</formula1>
    </dataValidation>
    <dataValidation allowBlank="1" sqref="AI12:AI511 AK12:AK511 AM12:AM511 AO12:AO511 AQ12:AQ511 AS12:AS511" xr:uid="{D24BA73F-6585-4940-9580-524EF1301C40}"/>
    <dataValidation allowBlank="1" showErrorMessage="1" errorTitle="Invalid input" error="Applicants can only apply for the increase in relation to EPC costs, and the application cannot exceed 5%" sqref="AA12:AA511" xr:uid="{2355C03F-D490-49C4-8473-5870FCDC300F}"/>
    <dataValidation allowBlank="1" showErrorMessage="1" errorTitle="Invalid input" error="Select a value from the list." sqref="T12:Z511" xr:uid="{24759ED6-9ABC-4D6E-9545-CD4F4116EBD9}"/>
    <dataValidation type="list" allowBlank="1" showInputMessage="1" showErrorMessage="1" sqref="L12:L511 S12:S511" xr:uid="{BD0C9DF1-E4A0-4FFC-8E10-93E0B14D64A9}">
      <formula1>"Yes,No"</formula1>
    </dataValidation>
    <dataValidation type="decimal" operator="lessThanOrEqual" allowBlank="1" showErrorMessage="1" errorTitle="Invalid input" error="Value needs to be negative." promptTitle="Input required" prompt="Value needs to be negative." sqref="E12:J511" xr:uid="{2891A3B6-5536-477D-9E16-47C40419AE8B}">
      <formula1>0</formula1>
    </dataValidation>
    <dataValidation type="decimal" operator="lessThanOrEqual" allowBlank="1" showErrorMessage="1" error="Value needs to be negative." sqref="E12:J511" xr:uid="{2C1B6D73-5DE4-4C6E-A026-D21C94A0104D}">
      <formula1>0</formula1>
    </dataValidation>
  </dataValidation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499984740745262"/>
    <outlinePr summaryRight="0"/>
  </sheetPr>
  <dimension ref="A1:AL143"/>
  <sheetViews>
    <sheetView showGridLines="0" zoomScale="40" zoomScaleNormal="40" workbookViewId="0">
      <selection activeCell="G22" sqref="G22"/>
    </sheetView>
  </sheetViews>
  <sheetFormatPr defaultColWidth="0" defaultRowHeight="15.75" zeroHeight="1" outlineLevelRow="1" outlineLevelCol="1"/>
  <cols>
    <col min="1" max="1" width="3" style="11" customWidth="1"/>
    <col min="2" max="2" width="87.42578125" style="11" bestFit="1" customWidth="1"/>
    <col min="3" max="3" width="18" style="34" customWidth="1"/>
    <col min="4" max="4" width="30" customWidth="1"/>
    <col min="5" max="6" width="18" customWidth="1"/>
    <col min="7" max="7" width="18" style="11" customWidth="1"/>
    <col min="8" max="8" width="18" style="34" customWidth="1"/>
    <col min="9" max="17" width="18" customWidth="1"/>
    <col min="18" max="18" width="18.28515625" customWidth="1"/>
    <col min="19" max="19" width="18.28515625" style="11" customWidth="1"/>
    <col min="20" max="20" width="3" style="34" hidden="1" customWidth="1" outlineLevel="1"/>
    <col min="21" max="21" width="18.42578125" style="11" hidden="1" customWidth="1" outlineLevel="1"/>
    <col min="22" max="22" width="18.42578125" hidden="1" customWidth="1" outlineLevel="1"/>
    <col min="23" max="23" width="18.42578125" style="11" hidden="1" customWidth="1" outlineLevel="1"/>
    <col min="24" max="33" width="18.42578125" hidden="1" customWidth="1" outlineLevel="1"/>
    <col min="34" max="34" width="13" hidden="1" customWidth="1" outlineLevel="1"/>
    <col min="35" max="35" width="18" style="11" hidden="1" customWidth="1" outlineLevel="1"/>
    <col min="36" max="36" width="18" style="11" hidden="1" customWidth="1" outlineLevel="1" collapsed="1"/>
    <col min="37" max="37" width="18" style="11" hidden="1" customWidth="1" outlineLevel="1"/>
    <col min="38" max="38" width="18" style="11" customWidth="1" outlineLevel="1"/>
    <col min="39" max="16384" width="18" style="11" hidden="1" outlineLevel="1"/>
  </cols>
  <sheetData>
    <row r="1" spans="1:34" s="269" customFormat="1" ht="15.75" customHeight="1" thickBot="1">
      <c r="C1" s="274"/>
      <c r="D1" s="274"/>
      <c r="E1" s="274"/>
      <c r="F1" s="274"/>
      <c r="H1" s="274"/>
      <c r="I1" s="274"/>
      <c r="J1" s="274"/>
      <c r="K1" s="274"/>
      <c r="L1" s="274"/>
      <c r="M1" s="274"/>
      <c r="N1" s="274"/>
      <c r="O1" s="274"/>
      <c r="P1" s="274"/>
      <c r="Q1" s="274"/>
      <c r="R1" s="274"/>
      <c r="T1" s="274"/>
    </row>
    <row r="2" spans="1:34" ht="24" customHeight="1" thickBot="1">
      <c r="B2" s="558" t="s">
        <v>252</v>
      </c>
      <c r="C2" s="470"/>
      <c r="D2" s="470"/>
      <c r="E2" s="470"/>
      <c r="F2" s="470"/>
      <c r="G2" s="470"/>
      <c r="H2" s="470"/>
      <c r="I2" s="470"/>
      <c r="J2" s="470"/>
      <c r="K2" s="470"/>
      <c r="L2" s="470"/>
      <c r="M2" s="470"/>
      <c r="N2" s="470"/>
      <c r="O2" s="470"/>
      <c r="P2" s="470"/>
      <c r="Q2" s="470"/>
      <c r="R2" s="471"/>
    </row>
    <row r="3" spans="1:34" ht="24" customHeight="1" thickBot="1">
      <c r="A3" s="285"/>
      <c r="B3" s="267"/>
    </row>
    <row r="4" spans="1:34" s="269" customFormat="1" ht="24" customHeight="1" thickBot="1">
      <c r="A4" s="426"/>
      <c r="B4" s="282" t="s">
        <v>134</v>
      </c>
      <c r="C4" s="282" t="b">
        <f>AND(IF($C$18="NO",TRUE,COUNTBLANK($D$22:$K$22)=0),COUNTBLANK($C$29:$C$30)=0,COUNTBLANK($C$46:$C$47)=0,COUNTBLANK($C$63:$C$64)=0,COUNTBLANK($C$80:$C$81)=0,COUNTIFS($R$100:$R$109,FALSE)=0)</f>
        <v>1</v>
      </c>
      <c r="D4" s="356"/>
      <c r="E4" s="356"/>
      <c r="F4" s="356"/>
      <c r="H4" s="274"/>
      <c r="I4" s="356"/>
      <c r="J4" s="356"/>
      <c r="K4" s="356"/>
      <c r="L4" s="356"/>
      <c r="M4" s="356"/>
      <c r="N4" s="356"/>
      <c r="O4" s="356"/>
      <c r="P4" s="356"/>
      <c r="Q4" s="356"/>
      <c r="R4" s="356"/>
      <c r="T4" s="274"/>
      <c r="V4" s="356"/>
      <c r="X4" s="356"/>
      <c r="Y4" s="356"/>
      <c r="Z4" s="356"/>
      <c r="AA4" s="356"/>
      <c r="AB4" s="356"/>
      <c r="AC4" s="356"/>
      <c r="AD4" s="356"/>
      <c r="AE4" s="356"/>
      <c r="AF4" s="356"/>
      <c r="AG4" s="356"/>
      <c r="AH4" s="356"/>
    </row>
    <row r="5" spans="1:34" s="269" customFormat="1" ht="24" customHeight="1" thickBot="1">
      <c r="A5" s="426"/>
      <c r="B5" s="427"/>
      <c r="C5" s="274"/>
      <c r="D5" s="356"/>
      <c r="E5" s="356"/>
      <c r="F5" s="356"/>
      <c r="H5" s="274"/>
      <c r="I5" s="356"/>
      <c r="J5" s="356"/>
      <c r="K5" s="356"/>
      <c r="L5" s="356"/>
      <c r="M5" s="356"/>
      <c r="N5" s="356"/>
      <c r="O5" s="356"/>
      <c r="P5" s="356"/>
      <c r="Q5" s="356"/>
      <c r="R5" s="356"/>
      <c r="T5" s="274"/>
      <c r="V5" s="356"/>
      <c r="X5" s="356"/>
      <c r="Y5" s="356"/>
      <c r="Z5" s="356"/>
      <c r="AA5" s="356"/>
      <c r="AB5" s="356"/>
      <c r="AC5" s="356"/>
      <c r="AD5" s="356"/>
      <c r="AE5" s="356"/>
      <c r="AF5" s="356"/>
      <c r="AG5" s="356"/>
      <c r="AH5" s="356"/>
    </row>
    <row r="6" spans="1:34" ht="34.5" customHeight="1" thickBot="1">
      <c r="A6" s="285"/>
      <c r="B6" s="559" t="s">
        <v>253</v>
      </c>
      <c r="C6" s="470"/>
      <c r="D6" s="470"/>
      <c r="E6" s="470"/>
      <c r="F6" s="470"/>
      <c r="G6" s="470"/>
      <c r="H6" s="470"/>
      <c r="I6" s="470"/>
      <c r="J6" s="470"/>
      <c r="K6" s="470"/>
      <c r="L6" s="470"/>
      <c r="M6" s="470"/>
      <c r="N6" s="470"/>
      <c r="O6" s="470"/>
      <c r="P6" s="470"/>
      <c r="Q6" s="470"/>
      <c r="R6" s="473"/>
    </row>
    <row r="7" spans="1:34" ht="12.95" customHeight="1">
      <c r="A7" s="285"/>
      <c r="B7" s="286"/>
      <c r="C7" s="286"/>
      <c r="D7" s="286"/>
      <c r="E7" s="286"/>
      <c r="F7" s="286"/>
      <c r="G7" s="286"/>
      <c r="H7" s="286"/>
      <c r="I7" s="286"/>
      <c r="J7" s="286"/>
      <c r="K7" s="286"/>
      <c r="L7" s="286"/>
      <c r="M7" s="286"/>
    </row>
    <row r="8" spans="1:34" ht="14.65" customHeight="1" thickBot="1">
      <c r="A8" s="285"/>
      <c r="B8" s="267"/>
      <c r="C8" s="287" t="s">
        <v>254</v>
      </c>
      <c r="D8" s="288" t="s">
        <v>242</v>
      </c>
      <c r="E8" s="288" t="s">
        <v>234</v>
      </c>
      <c r="F8" s="288" t="s">
        <v>166</v>
      </c>
      <c r="G8" s="288" t="s">
        <v>167</v>
      </c>
      <c r="H8" s="288" t="s">
        <v>115</v>
      </c>
      <c r="I8" s="289" t="s">
        <v>116</v>
      </c>
      <c r="J8" s="288" t="s">
        <v>117</v>
      </c>
      <c r="K8" s="288" t="s">
        <v>118</v>
      </c>
      <c r="L8" s="288" t="s">
        <v>119</v>
      </c>
      <c r="M8" s="288" t="s">
        <v>93</v>
      </c>
      <c r="N8" s="288" t="s">
        <v>94</v>
      </c>
      <c r="O8" s="288" t="s">
        <v>95</v>
      </c>
      <c r="P8" s="288" t="s">
        <v>96</v>
      </c>
      <c r="Q8" s="288" t="s">
        <v>97</v>
      </c>
      <c r="R8" s="290" t="s">
        <v>120</v>
      </c>
      <c r="S8" s="268"/>
    </row>
    <row r="9" spans="1:34" ht="14.65" customHeight="1" thickBot="1">
      <c r="A9" s="285"/>
      <c r="B9" s="418" t="s">
        <v>124</v>
      </c>
      <c r="C9" s="419">
        <f>'Fixed inputs'!$C$12</f>
        <v>5.83679551820728E-2</v>
      </c>
      <c r="D9" s="420">
        <f>'Fixed inputs'!$C$12</f>
        <v>5.83679551820728E-2</v>
      </c>
      <c r="E9" s="420">
        <f>'Fixed inputs'!$C$12</f>
        <v>5.83679551820728E-2</v>
      </c>
      <c r="F9" s="420">
        <f>'Fixed inputs'!$C$12</f>
        <v>5.83679551820728E-2</v>
      </c>
      <c r="G9" s="420">
        <f>'Fixed inputs'!$C$12</f>
        <v>5.83679551820728E-2</v>
      </c>
      <c r="H9" s="420">
        <f>'Fixed inputs'!$C$12</f>
        <v>5.83679551820728E-2</v>
      </c>
      <c r="I9" s="420">
        <f>'Fixed inputs'!$C$12</f>
        <v>5.83679551820728E-2</v>
      </c>
      <c r="J9" s="420">
        <f>'Fixed inputs'!$C$12</f>
        <v>5.83679551820728E-2</v>
      </c>
      <c r="K9" s="420">
        <f>'Fixed inputs'!$C$12</f>
        <v>5.83679551820728E-2</v>
      </c>
      <c r="L9" s="420">
        <f>'Fixed inputs'!$C$12</f>
        <v>5.83679551820728E-2</v>
      </c>
      <c r="M9" s="420">
        <f>'Fixed inputs'!$C$12</f>
        <v>5.83679551820728E-2</v>
      </c>
      <c r="N9" s="420">
        <f>'Fixed inputs'!$C$12</f>
        <v>5.83679551820728E-2</v>
      </c>
      <c r="O9" s="420">
        <f>'Fixed inputs'!$C$12</f>
        <v>5.83679551820728E-2</v>
      </c>
      <c r="P9" s="420">
        <f>'Fixed inputs'!$C$12</f>
        <v>5.83679551820728E-2</v>
      </c>
      <c r="Q9" s="420">
        <f>'Fixed inputs'!$C$12</f>
        <v>5.83679551820728E-2</v>
      </c>
      <c r="R9" s="421">
        <f>'Fixed inputs'!$C$12</f>
        <v>5.83679551820728E-2</v>
      </c>
    </row>
    <row r="10" spans="1:34" ht="14.65" customHeight="1" thickBot="1">
      <c r="A10" s="285"/>
      <c r="C10" s="11"/>
      <c r="D10" s="11"/>
      <c r="E10" s="11"/>
      <c r="F10" s="11"/>
      <c r="H10" s="11"/>
      <c r="I10" s="11"/>
      <c r="J10" s="11"/>
      <c r="K10" s="11"/>
      <c r="L10" s="11"/>
      <c r="M10" s="11"/>
      <c r="N10" s="11"/>
      <c r="O10" s="11"/>
      <c r="P10" s="11"/>
      <c r="Q10" s="11"/>
      <c r="R10" s="11"/>
    </row>
    <row r="11" spans="1:34" ht="14.65" customHeight="1" thickBot="1">
      <c r="A11" s="285"/>
      <c r="B11" s="418" t="s">
        <v>125</v>
      </c>
      <c r="C11" s="419">
        <f>'Fixed inputs'!$C$13</f>
        <v>8.6202509803921398E-2</v>
      </c>
      <c r="D11" s="420">
        <f>'Fixed inputs'!$C$13</f>
        <v>8.6202509803921398E-2</v>
      </c>
      <c r="E11" s="420">
        <f>'Fixed inputs'!$C$13</f>
        <v>8.6202509803921398E-2</v>
      </c>
      <c r="F11" s="420">
        <f>'Fixed inputs'!$C$13</f>
        <v>8.6202509803921398E-2</v>
      </c>
      <c r="G11" s="420">
        <f>'Fixed inputs'!$C$13</f>
        <v>8.6202509803921398E-2</v>
      </c>
      <c r="H11" s="420">
        <f>'Fixed inputs'!$C$13</f>
        <v>8.6202509803921398E-2</v>
      </c>
      <c r="I11" s="420">
        <f>'Fixed inputs'!$C$13</f>
        <v>8.6202509803921398E-2</v>
      </c>
      <c r="J11" s="420">
        <f>'Fixed inputs'!$C$13</f>
        <v>8.6202509803921398E-2</v>
      </c>
      <c r="K11" s="420">
        <f>'Fixed inputs'!$C$13</f>
        <v>8.6202509803921398E-2</v>
      </c>
      <c r="L11" s="420">
        <f>'Fixed inputs'!$C$13</f>
        <v>8.6202509803921398E-2</v>
      </c>
      <c r="M11" s="420">
        <f>'Fixed inputs'!$C$13</f>
        <v>8.6202509803921398E-2</v>
      </c>
      <c r="N11" s="420">
        <f>'Fixed inputs'!$C$13</f>
        <v>8.6202509803921398E-2</v>
      </c>
      <c r="O11" s="420">
        <f>'Fixed inputs'!$C$13</f>
        <v>8.6202509803921398E-2</v>
      </c>
      <c r="P11" s="420">
        <f>'Fixed inputs'!$C$13</f>
        <v>8.6202509803921398E-2</v>
      </c>
      <c r="Q11" s="420">
        <f>'Fixed inputs'!$C$13</f>
        <v>8.6202509803921398E-2</v>
      </c>
      <c r="R11" s="421">
        <f>'Fixed inputs'!$C$13</f>
        <v>8.6202509803921398E-2</v>
      </c>
    </row>
    <row r="12" spans="1:34" ht="14.65" customHeight="1" thickBot="1">
      <c r="A12" s="285"/>
      <c r="C12" s="291"/>
    </row>
    <row r="13" spans="1:34" ht="14.65" customHeight="1" thickBot="1">
      <c r="A13" s="285"/>
      <c r="B13" s="418" t="s">
        <v>126</v>
      </c>
      <c r="C13" s="422">
        <f t="shared" ref="C13:H13" si="0">D13*(1+C9)</f>
        <v>1.4054651845539496</v>
      </c>
      <c r="D13" s="423">
        <f t="shared" si="0"/>
        <v>1.3279551574406512</v>
      </c>
      <c r="E13" s="423">
        <f t="shared" si="0"/>
        <v>1.2547197323375128</v>
      </c>
      <c r="F13" s="423">
        <f t="shared" si="0"/>
        <v>1.1855231691341801</v>
      </c>
      <c r="G13" s="423">
        <f t="shared" si="0"/>
        <v>1.1201427285562822</v>
      </c>
      <c r="H13" s="423">
        <f t="shared" si="0"/>
        <v>1.0583679551820728</v>
      </c>
      <c r="I13" s="424">
        <v>1</v>
      </c>
      <c r="J13" s="423">
        <f t="shared" ref="J13:R13" si="1">I13/(1+J9)</f>
        <v>0.94485098032656167</v>
      </c>
      <c r="K13" s="423">
        <f t="shared" si="1"/>
        <v>0.89274337502406464</v>
      </c>
      <c r="L13" s="423">
        <f t="shared" si="1"/>
        <v>0.8435094530715308</v>
      </c>
      <c r="M13" s="423">
        <f t="shared" si="1"/>
        <v>0.7969907336493578</v>
      </c>
      <c r="N13" s="423">
        <f t="shared" si="1"/>
        <v>0.75303747599978132</v>
      </c>
      <c r="O13" s="423">
        <f t="shared" si="1"/>
        <v>0.711508197421033</v>
      </c>
      <c r="P13" s="423">
        <f t="shared" si="1"/>
        <v>0.67226921784364779</v>
      </c>
      <c r="Q13" s="423">
        <f t="shared" si="1"/>
        <v>0.63519422952294147</v>
      </c>
      <c r="R13" s="425">
        <f t="shared" si="1"/>
        <v>0.60016389046252627</v>
      </c>
    </row>
    <row r="14" spans="1:34" ht="14.65" customHeight="1" thickBot="1">
      <c r="A14" s="285"/>
      <c r="C14" s="11"/>
      <c r="D14" s="11"/>
    </row>
    <row r="15" spans="1:34" ht="14.65" customHeight="1" thickBot="1">
      <c r="A15" s="285"/>
      <c r="B15" s="418" t="s">
        <v>127</v>
      </c>
      <c r="C15" s="422">
        <f t="shared" ref="C15:H15" si="2">D15*(1+C11)</f>
        <v>1.6423465846661895</v>
      </c>
      <c r="D15" s="423">
        <f t="shared" si="2"/>
        <v>1.5120077240133258</v>
      </c>
      <c r="E15" s="423">
        <f t="shared" si="2"/>
        <v>1.3920127327695733</v>
      </c>
      <c r="F15" s="423">
        <f t="shared" si="2"/>
        <v>1.281540707377721</v>
      </c>
      <c r="G15" s="423">
        <f t="shared" si="2"/>
        <v>1.1798358923043379</v>
      </c>
      <c r="H15" s="423">
        <f t="shared" si="2"/>
        <v>1.0862025098039214</v>
      </c>
      <c r="I15" s="424">
        <v>1</v>
      </c>
      <c r="J15" s="423">
        <f t="shared" ref="J15:R15" si="3">I15/(1+J11)</f>
        <v>0.92063863871988061</v>
      </c>
      <c r="K15" s="423">
        <f t="shared" si="3"/>
        <v>0.84757550310399488</v>
      </c>
      <c r="L15" s="423">
        <f t="shared" si="3"/>
        <v>0.78031075738997979</v>
      </c>
      <c r="M15" s="423">
        <f t="shared" si="3"/>
        <v>0.71838423346198998</v>
      </c>
      <c r="N15" s="423">
        <f t="shared" si="3"/>
        <v>0.66137228277227134</v>
      </c>
      <c r="O15" s="423">
        <f t="shared" si="3"/>
        <v>0.60888487809852387</v>
      </c>
      <c r="P15" s="423">
        <f t="shared" si="3"/>
        <v>0.56056294530974549</v>
      </c>
      <c r="Q15" s="423">
        <f t="shared" si="3"/>
        <v>0.51607590688677096</v>
      </c>
      <c r="R15" s="425">
        <f t="shared" si="3"/>
        <v>0.47511942039236471</v>
      </c>
    </row>
    <row r="16" spans="1:34" ht="14.65" customHeight="1" thickBot="1">
      <c r="A16" s="285"/>
    </row>
    <row r="17" spans="1:33" ht="24" customHeight="1">
      <c r="A17" s="285"/>
      <c r="B17" s="292" t="s">
        <v>255</v>
      </c>
      <c r="C17" s="267"/>
    </row>
    <row r="18" spans="1:33" ht="30.75" customHeight="1">
      <c r="A18" s="285"/>
      <c r="B18" s="293" t="s">
        <v>169</v>
      </c>
      <c r="C18" s="443" t="s">
        <v>170</v>
      </c>
      <c r="D18" s="270"/>
      <c r="E18" s="271"/>
      <c r="F18" s="271"/>
      <c r="G18" s="271"/>
      <c r="H18" s="271"/>
      <c r="I18" s="271"/>
    </row>
    <row r="19" spans="1:33" ht="15.75" customHeight="1">
      <c r="A19" s="285"/>
      <c r="B19" s="294"/>
      <c r="C19" s="295"/>
      <c r="D19" s="272"/>
      <c r="E19" s="272"/>
      <c r="F19" s="272"/>
      <c r="G19" s="272"/>
      <c r="H19" s="272"/>
      <c r="I19" s="272"/>
    </row>
    <row r="20" spans="1:33" ht="15" customHeight="1">
      <c r="A20" s="296"/>
      <c r="B20" s="297" t="s">
        <v>171</v>
      </c>
      <c r="C20" s="297"/>
      <c r="D20" s="297"/>
      <c r="E20" s="298"/>
      <c r="F20" s="298"/>
      <c r="G20" s="298"/>
      <c r="H20" s="298"/>
      <c r="I20" s="297" t="s">
        <v>172</v>
      </c>
      <c r="J20" s="298"/>
      <c r="K20" s="298"/>
      <c r="L20" s="275"/>
      <c r="M20" s="275"/>
      <c r="N20" s="275"/>
      <c r="O20" s="275"/>
      <c r="P20" s="275"/>
      <c r="Q20" s="275"/>
      <c r="R20" s="275"/>
      <c r="S20" s="296"/>
      <c r="T20" s="357"/>
      <c r="U20" s="340" t="s">
        <v>173</v>
      </c>
      <c r="V20" s="275"/>
      <c r="W20" s="275"/>
      <c r="X20" s="275"/>
      <c r="Y20" s="275"/>
      <c r="Z20" s="356"/>
      <c r="AA20" s="356"/>
      <c r="AB20" s="356"/>
      <c r="AC20" s="356"/>
      <c r="AD20" s="356"/>
      <c r="AE20" s="356"/>
      <c r="AF20" s="356"/>
      <c r="AG20" s="356"/>
    </row>
    <row r="21" spans="1:33" ht="47.25" customHeight="1">
      <c r="A21" s="296"/>
      <c r="B21" s="298"/>
      <c r="C21" s="297"/>
      <c r="D21" s="297" t="s">
        <v>116</v>
      </c>
      <c r="E21" s="297" t="s">
        <v>117</v>
      </c>
      <c r="F21" s="297" t="s">
        <v>118</v>
      </c>
      <c r="G21" s="297" t="s">
        <v>119</v>
      </c>
      <c r="H21" s="297" t="s">
        <v>93</v>
      </c>
      <c r="I21" s="297" t="s">
        <v>174</v>
      </c>
      <c r="J21" s="298" t="s">
        <v>148</v>
      </c>
      <c r="K21" s="298" t="s">
        <v>175</v>
      </c>
      <c r="L21" s="275"/>
      <c r="M21" s="275"/>
      <c r="N21" s="275"/>
      <c r="O21" s="275"/>
      <c r="P21" s="275"/>
      <c r="Q21" s="275"/>
      <c r="R21" s="275"/>
      <c r="S21" s="296"/>
      <c r="T21" s="357"/>
      <c r="U21" s="341" t="s">
        <v>154</v>
      </c>
      <c r="V21" s="341" t="s">
        <v>176</v>
      </c>
      <c r="W21" s="341" t="s">
        <v>177</v>
      </c>
      <c r="X21" s="341" t="s">
        <v>256</v>
      </c>
      <c r="Y21" s="341" t="s">
        <v>244</v>
      </c>
      <c r="Z21" s="341" t="s">
        <v>236</v>
      </c>
      <c r="AA21" s="341" t="s">
        <v>178</v>
      </c>
      <c r="AB21" s="341" t="s">
        <v>179</v>
      </c>
      <c r="AC21" s="341" t="s">
        <v>257</v>
      </c>
      <c r="AD21" s="341" t="s">
        <v>245</v>
      </c>
      <c r="AE21" s="341" t="s">
        <v>237</v>
      </c>
      <c r="AF21" s="341" t="s">
        <v>183</v>
      </c>
      <c r="AG21" s="341" t="s">
        <v>184</v>
      </c>
    </row>
    <row r="22" spans="1:33">
      <c r="A22" s="296"/>
      <c r="B22" s="299" t="s">
        <v>188</v>
      </c>
      <c r="C22" s="299"/>
      <c r="D22" s="444"/>
      <c r="E22" s="444"/>
      <c r="F22" s="444"/>
      <c r="G22" s="444"/>
      <c r="H22" s="444"/>
      <c r="I22" s="445"/>
      <c r="J22" s="446"/>
      <c r="K22" s="446"/>
      <c r="L22" s="275"/>
      <c r="M22" s="275"/>
      <c r="N22" s="275"/>
      <c r="O22" s="275"/>
      <c r="P22" s="275"/>
      <c r="Q22" s="275"/>
      <c r="R22" s="275"/>
      <c r="S22" s="296"/>
      <c r="T22" s="357"/>
      <c r="U22" s="342"/>
      <c r="V22" s="342"/>
      <c r="W22" s="342"/>
      <c r="X22" s="343"/>
      <c r="Y22" s="343"/>
      <c r="Z22" s="344"/>
      <c r="AA22" s="344"/>
      <c r="AB22" s="344"/>
      <c r="AC22" s="345">
        <f>IF(X22&lt;&gt;"",X22,IF(AND($U22="Yes",$V22="Yes",OR($W22="Yes",$W22="Partial")),D23,0))</f>
        <v>0</v>
      </c>
      <c r="AD22" s="345">
        <f>IF(Y22&lt;&gt;"",Y22,IF(AND($U22="Yes",$V22="Yes",OR($W22="Yes",$W22="Partial")),E23,0))</f>
        <v>0</v>
      </c>
      <c r="AE22" s="345">
        <f>IF(Z22&lt;&gt;"",Z22,IF(AND($U22="Yes",$V22="Yes",OR($W22="Yes",$W22="Partial")),F23,0))</f>
        <v>0</v>
      </c>
      <c r="AF22" s="345">
        <f>IF(AA22&lt;&gt;"",AA22,IF(AND($U22="Yes",$V22="Yes",OR($W22="Yes",$W22="Partial")),G23,0))</f>
        <v>0</v>
      </c>
      <c r="AG22" s="345">
        <f>IF(AB22&lt;&gt;"",AB22,IF(AND($U22="Yes",$V22="Yes",OR($W22="Yes",$W22="Partial")),H23,0))</f>
        <v>0</v>
      </c>
    </row>
    <row r="23" spans="1:33" ht="15.75" customHeight="1">
      <c r="A23" s="296"/>
      <c r="B23" s="299" t="s">
        <v>355</v>
      </c>
      <c r="C23" s="299"/>
      <c r="D23" s="349">
        <f>IF($C$18="YES",D22*IF(IF('Unit and Contact details'!$D$11='Unit and Contact details'!$E$12,"Northern Ireland","Republic of Ireland")="Northern Ireland",INDEX('Fixed inputs'!$H$18:$H$58,MATCH(D$21,'Fixed inputs'!$B$18:$B$58,0)),INDEX('Fixed inputs'!$I$18:$I$58,MATCH(D$21,'Fixed inputs'!$B$18:$B$58,0))),0)</f>
        <v>0</v>
      </c>
      <c r="E23" s="349">
        <f>IF($C$18="YES",E22*IF(IF('Unit and Contact details'!$D$11='Unit and Contact details'!$E$12,"Northern Ireland","Republic of Ireland")="Northern Ireland",INDEX('Fixed inputs'!$H$18:$H$58,MATCH(E$21,'Fixed inputs'!$B$18:$B$58,0)),INDEX('Fixed inputs'!$I$18:$I$58,MATCH(E$21,'Fixed inputs'!$B$18:$B$58,0))),0)</f>
        <v>0</v>
      </c>
      <c r="F23" s="349">
        <f>IF($C$18="YES",F22*IF(IF('Unit and Contact details'!$D$11='Unit and Contact details'!$E$12,"Northern Ireland","Republic of Ireland")="Northern Ireland",INDEX('Fixed inputs'!$H$18:$H$58,MATCH(F$21,'Fixed inputs'!$B$18:$B$58,0)),INDEX('Fixed inputs'!$I$18:$I$58,MATCH(F$21,'Fixed inputs'!$B$18:$B$58,0))),0)</f>
        <v>0</v>
      </c>
      <c r="G23" s="349">
        <f>IF($C$18="YES",G22*IF(IF('Unit and Contact details'!$D$11='Unit and Contact details'!$E$12,"Northern Ireland","Republic of Ireland")="Northern Ireland",INDEX('Fixed inputs'!$H$18:$H$58,MATCH(G$21,'Fixed inputs'!$B$18:$B$58,0)),INDEX('Fixed inputs'!$I$18:$I$58,MATCH(G$21,'Fixed inputs'!$B$18:$B$58,0))),0)</f>
        <v>0</v>
      </c>
      <c r="H23" s="349">
        <f>IF($C$18="YES",H22*IF(IF('Unit and Contact details'!$D$11='Unit and Contact details'!$E$12,"Northern Ireland","Republic of Ireland")="Northern Ireland",INDEX('Fixed inputs'!$H$18:$H$58,MATCH(H$21,'Fixed inputs'!$B$18:$B$58,0)),INDEX('Fixed inputs'!$I$18:$I$58,MATCH(H$21,'Fixed inputs'!$B$18:$B$58,0))),0)</f>
        <v>0</v>
      </c>
      <c r="I23" s="299"/>
      <c r="J23" s="300"/>
      <c r="K23" s="300"/>
      <c r="L23" s="275"/>
      <c r="M23" s="275"/>
      <c r="N23" s="275"/>
      <c r="O23" s="275"/>
      <c r="P23" s="275"/>
      <c r="Q23" s="275"/>
      <c r="R23" s="275"/>
      <c r="S23" s="296"/>
      <c r="T23" s="357"/>
      <c r="U23" s="275"/>
      <c r="V23" s="275"/>
      <c r="W23" s="275"/>
      <c r="X23" s="275"/>
    </row>
    <row r="24" spans="1:33" ht="45" customHeight="1">
      <c r="A24" s="296"/>
      <c r="B24" s="296"/>
      <c r="C24" s="296"/>
      <c r="D24" s="296"/>
      <c r="E24" s="296"/>
      <c r="F24" s="296"/>
      <c r="G24" s="296"/>
      <c r="H24" s="296"/>
      <c r="I24" s="296"/>
      <c r="J24" s="275"/>
      <c r="K24" s="275"/>
      <c r="L24" s="275"/>
      <c r="M24" s="275"/>
      <c r="N24" s="275"/>
      <c r="O24" s="275"/>
      <c r="P24" s="275"/>
      <c r="Q24" s="275"/>
      <c r="R24" s="275"/>
      <c r="S24" s="296"/>
      <c r="T24" s="357"/>
      <c r="U24" s="275"/>
      <c r="V24" s="275"/>
      <c r="W24" s="275"/>
      <c r="X24" s="275"/>
    </row>
    <row r="25" spans="1:33" ht="24.95" customHeight="1">
      <c r="A25" s="296"/>
      <c r="B25" s="560" t="s">
        <v>385</v>
      </c>
      <c r="C25" s="552"/>
      <c r="D25" s="552"/>
      <c r="E25" s="552"/>
      <c r="F25" s="552"/>
      <c r="G25" s="552"/>
      <c r="H25" s="552"/>
      <c r="I25" s="552"/>
      <c r="J25" s="552"/>
      <c r="K25" s="552"/>
      <c r="L25" s="552"/>
      <c r="M25" s="552"/>
      <c r="N25" s="552"/>
      <c r="O25" s="552"/>
      <c r="P25" s="552"/>
      <c r="Q25" s="552"/>
      <c r="R25" s="552"/>
      <c r="S25" s="553"/>
      <c r="T25" s="357"/>
      <c r="U25" s="275"/>
      <c r="V25" s="275"/>
      <c r="W25" s="275"/>
      <c r="X25" s="275"/>
    </row>
    <row r="26" spans="1:33" ht="24.95" customHeight="1">
      <c r="A26" s="296"/>
      <c r="B26" s="296"/>
      <c r="C26" s="275"/>
      <c r="D26" s="275"/>
      <c r="E26" s="275"/>
      <c r="F26" s="275"/>
      <c r="G26" s="275"/>
      <c r="H26" s="275"/>
      <c r="I26" s="275"/>
      <c r="J26" s="275"/>
      <c r="K26" s="275"/>
      <c r="L26" s="275"/>
      <c r="M26" s="275"/>
      <c r="N26" s="275"/>
      <c r="O26" s="275"/>
      <c r="P26" s="275"/>
      <c r="Q26" s="275"/>
      <c r="R26" s="275"/>
      <c r="S26" s="296"/>
      <c r="T26" s="357"/>
      <c r="U26" s="275"/>
      <c r="V26" s="275"/>
      <c r="W26" s="275"/>
      <c r="X26" s="275"/>
    </row>
    <row r="27" spans="1:33" ht="20.100000000000001" customHeight="1">
      <c r="A27" s="296"/>
      <c r="B27" s="561" t="s">
        <v>189</v>
      </c>
      <c r="C27" s="552"/>
      <c r="D27" s="552"/>
      <c r="E27" s="552"/>
      <c r="F27" s="552"/>
      <c r="G27" s="552"/>
      <c r="H27" s="552"/>
      <c r="I27" s="552"/>
      <c r="J27" s="552"/>
      <c r="K27" s="552"/>
      <c r="L27" s="552"/>
      <c r="M27" s="552"/>
      <c r="N27" s="552"/>
      <c r="O27" s="552"/>
      <c r="P27" s="552"/>
      <c r="Q27" s="552"/>
      <c r="R27" s="552"/>
      <c r="S27" s="553"/>
      <c r="T27" s="275"/>
      <c r="U27" s="275"/>
      <c r="V27" s="275"/>
      <c r="W27" s="275"/>
      <c r="X27" s="275"/>
    </row>
    <row r="28" spans="1:33" ht="14.65" customHeight="1">
      <c r="A28" s="296"/>
      <c r="B28" s="299" t="s">
        <v>128</v>
      </c>
      <c r="C28" s="273" t="str">
        <f>IF('Unit and Contact details'!$D$11='Unit and Contact details'!$E$12,"NI","ROI")</f>
        <v>NI</v>
      </c>
      <c r="D28" s="299" t="s">
        <v>190</v>
      </c>
      <c r="E28" s="275"/>
      <c r="F28" s="275"/>
      <c r="G28" s="275"/>
      <c r="H28" s="275"/>
      <c r="I28" s="275"/>
      <c r="J28" s="275"/>
      <c r="K28" s="275"/>
      <c r="L28" s="275"/>
      <c r="M28" s="275"/>
      <c r="N28" s="275"/>
      <c r="O28" s="275"/>
      <c r="P28" s="275"/>
      <c r="Q28" s="275"/>
      <c r="R28" s="275"/>
      <c r="S28" s="275"/>
      <c r="T28" s="275"/>
      <c r="U28" s="275"/>
      <c r="V28" s="275"/>
      <c r="W28" s="275"/>
      <c r="X28" s="275"/>
    </row>
    <row r="29" spans="1:33" ht="14.65" customHeight="1">
      <c r="A29" s="296"/>
      <c r="B29" s="299" t="s">
        <v>129</v>
      </c>
      <c r="C29" s="447">
        <v>5</v>
      </c>
      <c r="D29" s="299" t="s">
        <v>191</v>
      </c>
      <c r="E29" s="275"/>
      <c r="F29" s="275"/>
      <c r="G29" s="275"/>
      <c r="H29" s="275"/>
      <c r="I29" s="275"/>
      <c r="J29" s="275"/>
      <c r="K29" s="275"/>
      <c r="L29" s="275"/>
      <c r="M29" s="275"/>
      <c r="N29" s="275"/>
      <c r="O29" s="275"/>
      <c r="P29" s="275"/>
      <c r="Q29" s="275"/>
      <c r="R29" s="275"/>
      <c r="S29" s="275"/>
      <c r="T29" s="296"/>
      <c r="U29" s="275"/>
      <c r="V29" s="275"/>
      <c r="W29" s="275"/>
      <c r="X29" s="275"/>
    </row>
    <row r="30" spans="1:33" ht="14.65" customHeight="1">
      <c r="A30" s="296"/>
      <c r="B30" s="299" t="s">
        <v>341</v>
      </c>
      <c r="C30" s="447">
        <v>0</v>
      </c>
      <c r="D30" s="299" t="s">
        <v>191</v>
      </c>
      <c r="E30" s="275"/>
      <c r="F30" s="275"/>
      <c r="G30" s="275"/>
      <c r="H30" s="275"/>
      <c r="I30" s="275"/>
      <c r="J30" s="275"/>
      <c r="K30" s="275"/>
      <c r="L30" s="275"/>
      <c r="M30" s="275"/>
      <c r="N30" s="275"/>
      <c r="O30" s="275"/>
      <c r="P30" s="275"/>
      <c r="Q30" s="275"/>
      <c r="R30" s="275"/>
      <c r="S30" s="275"/>
      <c r="T30" s="296"/>
      <c r="U30" s="275"/>
      <c r="V30" s="275"/>
      <c r="W30" s="275"/>
      <c r="X30" s="275"/>
    </row>
    <row r="31" spans="1:33" ht="14.65" customHeight="1">
      <c r="A31" s="296"/>
      <c r="B31" s="296"/>
      <c r="C31" s="296"/>
      <c r="D31" s="301">
        <v>1</v>
      </c>
      <c r="E31" s="301">
        <v>2</v>
      </c>
      <c r="F31" s="301">
        <v>3</v>
      </c>
      <c r="G31" s="301">
        <v>4</v>
      </c>
      <c r="H31" s="301">
        <v>5</v>
      </c>
      <c r="I31" s="301">
        <v>6</v>
      </c>
      <c r="J31" s="301">
        <v>7</v>
      </c>
      <c r="K31" s="301">
        <v>8</v>
      </c>
      <c r="L31" s="301">
        <v>9</v>
      </c>
      <c r="M31" s="301">
        <v>10</v>
      </c>
      <c r="N31" s="301">
        <v>11</v>
      </c>
      <c r="O31" s="301">
        <v>12</v>
      </c>
      <c r="P31" s="301">
        <v>13</v>
      </c>
      <c r="Q31" s="301">
        <v>14</v>
      </c>
      <c r="R31" s="301">
        <v>15</v>
      </c>
      <c r="S31" s="301"/>
      <c r="T31" s="275"/>
      <c r="U31" s="275"/>
      <c r="V31" s="275"/>
      <c r="W31" s="275"/>
      <c r="X31" s="275"/>
    </row>
    <row r="32" spans="1:33" ht="14.65" customHeight="1">
      <c r="A32" s="296"/>
      <c r="B32" s="275"/>
      <c r="C32" s="296"/>
      <c r="D32" s="298" t="s">
        <v>242</v>
      </c>
      <c r="E32" s="298" t="s">
        <v>234</v>
      </c>
      <c r="F32" s="298" t="s">
        <v>166</v>
      </c>
      <c r="G32" s="298" t="s">
        <v>167</v>
      </c>
      <c r="H32" s="298" t="s">
        <v>115</v>
      </c>
      <c r="I32" s="298" t="s">
        <v>116</v>
      </c>
      <c r="J32" s="298" t="s">
        <v>117</v>
      </c>
      <c r="K32" s="298" t="s">
        <v>118</v>
      </c>
      <c r="L32" s="298" t="s">
        <v>119</v>
      </c>
      <c r="M32" s="298" t="s">
        <v>93</v>
      </c>
      <c r="N32" s="298" t="s">
        <v>94</v>
      </c>
      <c r="O32" s="298" t="s">
        <v>95</v>
      </c>
      <c r="P32" s="298" t="s">
        <v>96</v>
      </c>
      <c r="Q32" s="298" t="s">
        <v>97</v>
      </c>
      <c r="R32" s="298" t="s">
        <v>120</v>
      </c>
      <c r="S32" s="297" t="s">
        <v>132</v>
      </c>
      <c r="T32" s="275"/>
      <c r="U32" s="275"/>
      <c r="V32" s="275"/>
      <c r="W32" s="275"/>
      <c r="X32" s="275"/>
    </row>
    <row r="33" spans="1:24" ht="14.65" customHeight="1">
      <c r="A33" s="296"/>
      <c r="B33" s="299" t="s">
        <v>339</v>
      </c>
      <c r="C33" s="299">
        <v>0</v>
      </c>
      <c r="D33" s="302">
        <f>IF('Fixed inputs'!$I$4="Application",SUMIFS('Support info UFI CY202627'!$U$12:$U$511,'Support info UFI CY202627'!$B$12:$B$511,"New Project 1"),SUMIFS('Support info UFI CY202627'!$AJ$12:$AJ$511,'Support info UFI CY202627'!$B$12:$B$511,"New Project 1"))</f>
        <v>0</v>
      </c>
      <c r="E33" s="302">
        <f>IF('Fixed inputs'!$I$4="Application",SUMIFS('Support info UFI CY202627'!$V$12:$V$511,'Support info UFI CY202627'!$B$12:$B$511,"New Project 1"),SUMIFS('Support info UFI CY202627'!$AL$12:$AL$511,'Support info UFI CY202627'!$B$12:$B$511,"New Project 1"))</f>
        <v>0</v>
      </c>
      <c r="F33" s="302">
        <f>IF('Fixed inputs'!$I$4="Application",SUMIFS('Support info UFI CY202627'!$W$12:$W$511,'Support info UFI CY202627'!$B$12:$B$511,"New Project 1"),SUMIFS('Support info UFI CY202627'!$AN$12:$AN$511,'Support info UFI CY202627'!$B$12:$B$511,"New Project 1"))</f>
        <v>0</v>
      </c>
      <c r="G33" s="302">
        <f>IF('Fixed inputs'!$I$4="Application",SUMIFS('Support info UFI CY202627'!$X$12:$X$511,'Support info UFI CY202627'!$B$12:$B$511,"New Project 1"),SUMIFS('Support info UFI CY202627'!$AP$12:$AP$511,'Support info UFI CY202627'!$B$12:$B$511,"New Project 1"))</f>
        <v>0</v>
      </c>
      <c r="H33" s="302">
        <f>IF('Fixed inputs'!$I$4="Application",SUMIFS('Support info UFI CY202627'!$Y$12:$Y$511,'Support info UFI CY202627'!$B$12:$B$511,"New Project 1"),SUMIFS('Support info UFI CY202627'!$AR$12:$AR$511,'Support info UFI CY202627'!$B$12:$B$511,"New Project 1"))</f>
        <v>0</v>
      </c>
      <c r="I33" s="302">
        <f>IF('Fixed inputs'!$I$4="Application",SUMIFS('Support info UFI CY202627'!$Z$12:$Z$511,'Support info UFI CY202627'!$B$12:$B$511,"New Project 1"),SUMIFS('Support info UFI CY202627'!$AT$12:$AT$511,'Support info UFI CY202627'!$B$12:$B$511,"New Project 1"))</f>
        <v>0</v>
      </c>
      <c r="J33" s="302">
        <v>0</v>
      </c>
      <c r="K33" s="302">
        <v>0</v>
      </c>
      <c r="L33" s="302">
        <v>0</v>
      </c>
      <c r="M33" s="302">
        <v>0</v>
      </c>
      <c r="N33" s="302">
        <v>0</v>
      </c>
      <c r="O33" s="302">
        <v>0</v>
      </c>
      <c r="P33" s="302">
        <v>0</v>
      </c>
      <c r="Q33" s="302">
        <v>0</v>
      </c>
      <c r="R33" s="304">
        <v>0</v>
      </c>
      <c r="S33" s="302">
        <f>SUM(D33:R33)</f>
        <v>0</v>
      </c>
      <c r="T33" s="296"/>
      <c r="U33" s="275"/>
      <c r="V33" s="275"/>
      <c r="W33" s="275"/>
      <c r="X33" s="275"/>
    </row>
    <row r="34" spans="1:24" ht="14.65" customHeight="1">
      <c r="A34" s="296"/>
      <c r="B34" s="299" t="s">
        <v>342</v>
      </c>
      <c r="C34" s="303"/>
      <c r="D34" s="304">
        <f t="shared" ref="D34:R34" si="4">IF(D31=$C29+6,-$C30,0)</f>
        <v>0</v>
      </c>
      <c r="E34" s="304">
        <f t="shared" si="4"/>
        <v>0</v>
      </c>
      <c r="F34" s="304">
        <f t="shared" si="4"/>
        <v>0</v>
      </c>
      <c r="G34" s="304">
        <f t="shared" si="4"/>
        <v>0</v>
      </c>
      <c r="H34" s="304">
        <f t="shared" si="4"/>
        <v>0</v>
      </c>
      <c r="I34" s="304">
        <f t="shared" si="4"/>
        <v>0</v>
      </c>
      <c r="J34" s="304">
        <f t="shared" si="4"/>
        <v>0</v>
      </c>
      <c r="K34" s="304">
        <f t="shared" si="4"/>
        <v>0</v>
      </c>
      <c r="L34" s="304">
        <f t="shared" si="4"/>
        <v>0</v>
      </c>
      <c r="M34" s="304">
        <f t="shared" si="4"/>
        <v>0</v>
      </c>
      <c r="N34" s="304">
        <f t="shared" si="4"/>
        <v>0</v>
      </c>
      <c r="O34" s="304">
        <f t="shared" si="4"/>
        <v>0</v>
      </c>
      <c r="P34" s="304">
        <f t="shared" si="4"/>
        <v>0</v>
      </c>
      <c r="Q34" s="304">
        <f t="shared" si="4"/>
        <v>0</v>
      </c>
      <c r="R34" s="304">
        <f t="shared" si="4"/>
        <v>0</v>
      </c>
      <c r="S34" s="302">
        <f>SUM(D34:R34)</f>
        <v>0</v>
      </c>
      <c r="T34" s="296"/>
      <c r="U34" s="275"/>
      <c r="V34" s="275"/>
      <c r="W34" s="275"/>
      <c r="X34" s="275"/>
    </row>
    <row r="35" spans="1:24" ht="14.65" customHeight="1">
      <c r="A35" s="296"/>
      <c r="B35" s="299" t="s">
        <v>343</v>
      </c>
      <c r="C35" s="303"/>
      <c r="D35" s="304">
        <v>0</v>
      </c>
      <c r="E35" s="304">
        <v>0</v>
      </c>
      <c r="F35" s="304">
        <v>0</v>
      </c>
      <c r="G35" s="304">
        <v>0</v>
      </c>
      <c r="H35" s="304">
        <v>0</v>
      </c>
      <c r="I35" s="304">
        <f t="shared" ref="I35:R35" si="5">IF($C$28="ROI",IF(I31&lt;=$C29+5,$K40,0),IF($C$28="NI",IF(I31&lt;=$C29+5,$K40,0),0))</f>
        <v>0</v>
      </c>
      <c r="J35" s="304">
        <f t="shared" si="5"/>
        <v>0</v>
      </c>
      <c r="K35" s="304">
        <f t="shared" si="5"/>
        <v>0</v>
      </c>
      <c r="L35" s="304">
        <f t="shared" si="5"/>
        <v>0</v>
      </c>
      <c r="M35" s="304">
        <f t="shared" si="5"/>
        <v>0</v>
      </c>
      <c r="N35" s="304">
        <f t="shared" si="5"/>
        <v>0</v>
      </c>
      <c r="O35" s="304">
        <f t="shared" si="5"/>
        <v>0</v>
      </c>
      <c r="P35" s="304">
        <f t="shared" si="5"/>
        <v>0</v>
      </c>
      <c r="Q35" s="304">
        <f t="shared" si="5"/>
        <v>0</v>
      </c>
      <c r="R35" s="304">
        <f t="shared" si="5"/>
        <v>0</v>
      </c>
      <c r="S35" s="302">
        <f>SUM(D35:R35)</f>
        <v>0</v>
      </c>
      <c r="T35" s="296"/>
      <c r="U35" s="275"/>
      <c r="V35" s="275"/>
      <c r="W35" s="275"/>
      <c r="X35" s="275"/>
    </row>
    <row r="36" spans="1:24" ht="14.65" customHeight="1">
      <c r="A36" s="296"/>
      <c r="B36" s="299" t="s">
        <v>344</v>
      </c>
      <c r="C36" s="303"/>
      <c r="D36" s="304">
        <f t="shared" ref="D36:R36" si="6">SUM(D33:D35)</f>
        <v>0</v>
      </c>
      <c r="E36" s="304">
        <f t="shared" si="6"/>
        <v>0</v>
      </c>
      <c r="F36" s="304">
        <f t="shared" si="6"/>
        <v>0</v>
      </c>
      <c r="G36" s="304">
        <f t="shared" si="6"/>
        <v>0</v>
      </c>
      <c r="H36" s="304">
        <f t="shared" si="6"/>
        <v>0</v>
      </c>
      <c r="I36" s="304">
        <f t="shared" si="6"/>
        <v>0</v>
      </c>
      <c r="J36" s="304">
        <f t="shared" si="6"/>
        <v>0</v>
      </c>
      <c r="K36" s="304">
        <f t="shared" si="6"/>
        <v>0</v>
      </c>
      <c r="L36" s="304">
        <f t="shared" si="6"/>
        <v>0</v>
      </c>
      <c r="M36" s="304">
        <f t="shared" si="6"/>
        <v>0</v>
      </c>
      <c r="N36" s="304">
        <f t="shared" si="6"/>
        <v>0</v>
      </c>
      <c r="O36" s="304">
        <f t="shared" si="6"/>
        <v>0</v>
      </c>
      <c r="P36" s="304">
        <f t="shared" si="6"/>
        <v>0</v>
      </c>
      <c r="Q36" s="304">
        <f t="shared" si="6"/>
        <v>0</v>
      </c>
      <c r="R36" s="304">
        <f t="shared" si="6"/>
        <v>0</v>
      </c>
      <c r="S36" s="302">
        <f>SUM(D36:R36)</f>
        <v>0</v>
      </c>
      <c r="T36" s="296"/>
      <c r="U36" s="275"/>
      <c r="V36" s="275"/>
      <c r="W36" s="275"/>
      <c r="X36" s="275"/>
    </row>
    <row r="37" spans="1:24" ht="14.65" customHeight="1">
      <c r="A37" s="296"/>
      <c r="B37" s="299" t="s">
        <v>345</v>
      </c>
      <c r="C37" s="303"/>
      <c r="D37" s="304">
        <f t="shared" ref="D37:R37" si="7">IF($C$28="ROI",D36*D$13,IF($C$28="NI",D36*D$15,0))</f>
        <v>0</v>
      </c>
      <c r="E37" s="304">
        <f t="shared" si="7"/>
        <v>0</v>
      </c>
      <c r="F37" s="304">
        <f t="shared" si="7"/>
        <v>0</v>
      </c>
      <c r="G37" s="304">
        <f t="shared" si="7"/>
        <v>0</v>
      </c>
      <c r="H37" s="304">
        <f t="shared" si="7"/>
        <v>0</v>
      </c>
      <c r="I37" s="304">
        <f t="shared" si="7"/>
        <v>0</v>
      </c>
      <c r="J37" s="304">
        <f t="shared" si="7"/>
        <v>0</v>
      </c>
      <c r="K37" s="304">
        <f t="shared" si="7"/>
        <v>0</v>
      </c>
      <c r="L37" s="304">
        <f t="shared" si="7"/>
        <v>0</v>
      </c>
      <c r="M37" s="304">
        <f t="shared" si="7"/>
        <v>0</v>
      </c>
      <c r="N37" s="304">
        <f t="shared" si="7"/>
        <v>0</v>
      </c>
      <c r="O37" s="304">
        <f t="shared" si="7"/>
        <v>0</v>
      </c>
      <c r="P37" s="304">
        <f t="shared" si="7"/>
        <v>0</v>
      </c>
      <c r="Q37" s="304">
        <f t="shared" si="7"/>
        <v>0</v>
      </c>
      <c r="R37" s="304">
        <f t="shared" si="7"/>
        <v>0</v>
      </c>
      <c r="S37" s="302">
        <f>SUM(D37:R37)</f>
        <v>0</v>
      </c>
      <c r="T37" s="296"/>
      <c r="U37" s="275"/>
      <c r="V37" s="275"/>
      <c r="W37" s="275"/>
      <c r="X37" s="275"/>
    </row>
    <row r="38" spans="1:24" ht="14.65" customHeight="1">
      <c r="A38" s="296"/>
      <c r="B38" s="296"/>
      <c r="C38" s="305"/>
      <c r="D38" s="306" t="s">
        <v>242</v>
      </c>
      <c r="E38" s="306" t="s">
        <v>234</v>
      </c>
      <c r="F38" s="306" t="s">
        <v>166</v>
      </c>
      <c r="G38" s="306" t="s">
        <v>167</v>
      </c>
      <c r="H38" s="306" t="s">
        <v>115</v>
      </c>
      <c r="I38" s="306" t="s">
        <v>116</v>
      </c>
      <c r="J38" s="306" t="s">
        <v>131</v>
      </c>
      <c r="K38" s="306" t="s">
        <v>132</v>
      </c>
      <c r="L38" s="306"/>
      <c r="M38" s="307"/>
      <c r="N38" s="307"/>
      <c r="O38" s="307"/>
      <c r="P38" s="307"/>
      <c r="Q38" s="307"/>
      <c r="R38" s="307"/>
      <c r="S38" s="307"/>
      <c r="T38" s="308"/>
      <c r="U38" s="275"/>
      <c r="V38" s="275"/>
      <c r="W38" s="275"/>
      <c r="X38" s="275"/>
    </row>
    <row r="39" spans="1:24" ht="14.65" customHeight="1">
      <c r="A39" s="296"/>
      <c r="B39" s="296" t="s">
        <v>130</v>
      </c>
      <c r="C39" s="309"/>
      <c r="D39" s="310">
        <f t="shared" ref="D39:I39" si="8">IF($C$28="ROI",D33*D$13/SUMIF($I$31:$R$31,"&lt;="&amp;$C29+5,$I$13:$R$13),IF($C$28="NI",D33*D$15/SUMIF($I$31:$R$31,"&lt;="&amp;$C29+5,$I$15:$R$15),0))</f>
        <v>0</v>
      </c>
      <c r="E39" s="310">
        <f t="shared" si="8"/>
        <v>0</v>
      </c>
      <c r="F39" s="310">
        <f t="shared" si="8"/>
        <v>0</v>
      </c>
      <c r="G39" s="310">
        <f t="shared" si="8"/>
        <v>0</v>
      </c>
      <c r="H39" s="310">
        <f t="shared" si="8"/>
        <v>0</v>
      </c>
      <c r="I39" s="311">
        <f t="shared" si="8"/>
        <v>0</v>
      </c>
      <c r="J39" s="310">
        <f>IF($C$28="ROI",SUMPRODUCT($D$13:$R$13,D34:R34)/SUMIF(I31:R31,"&lt;="&amp;C29+5,$I$13:$R$13),IF($C$28="NI",SUMPRODUCT($D$15:$R$15,D34:R34)/SUMIF(I31:R31,"&lt;="&amp;C29+5,$I$15:$R$15),0))</f>
        <v>0</v>
      </c>
      <c r="K39" s="310">
        <f>SUM(D39:J39)</f>
        <v>0</v>
      </c>
      <c r="L39" s="306"/>
      <c r="M39" s="306"/>
      <c r="N39" s="312"/>
      <c r="O39" s="312"/>
      <c r="P39" s="312"/>
      <c r="Q39" s="312"/>
      <c r="R39" s="312"/>
      <c r="S39" s="312"/>
      <c r="T39" s="275"/>
      <c r="U39" s="275"/>
      <c r="V39" s="275"/>
      <c r="W39" s="275"/>
      <c r="X39" s="275"/>
    </row>
    <row r="40" spans="1:24" ht="14.65" customHeight="1">
      <c r="A40" s="296"/>
      <c r="B40" s="299" t="s">
        <v>130</v>
      </c>
      <c r="C40" s="313"/>
      <c r="D40" s="302">
        <f t="shared" ref="D40:I40" si="9">IF($C$28="ROI",D33*D$13/SUMIF($I$31:$R$31,"&lt;="&amp;$C29+5,$I$13:$R$13),IF($C$28="NI",D33*D$15/SUMIF($I$31:$R$31,"&lt;="&amp;$C29+5,$I$15:$R$15),0))</f>
        <v>0</v>
      </c>
      <c r="E40" s="302">
        <f t="shared" si="9"/>
        <v>0</v>
      </c>
      <c r="F40" s="302">
        <f t="shared" si="9"/>
        <v>0</v>
      </c>
      <c r="G40" s="302">
        <f t="shared" si="9"/>
        <v>0</v>
      </c>
      <c r="H40" s="302">
        <f t="shared" si="9"/>
        <v>0</v>
      </c>
      <c r="I40" s="302">
        <f t="shared" si="9"/>
        <v>0</v>
      </c>
      <c r="J40" s="302">
        <f>IF($C$28="ROI",SUMPRODUCT($D$13:$R$13,D34:R34)/SUMIF(I31:R31,"&lt;="&amp;C29+5,$I$13:$R$13),IF($C$28="NI",SUMPRODUCT($D$15:$R$15,D34:R34)/SUMIF(I31:R31,"&lt;="&amp;C29+5,$I$15:$R$15),0))</f>
        <v>0</v>
      </c>
      <c r="K40" s="302">
        <f>SUM(D40:J40)</f>
        <v>0</v>
      </c>
      <c r="L40" s="306"/>
      <c r="M40" s="306"/>
      <c r="N40" s="306"/>
      <c r="O40" s="312"/>
      <c r="P40" s="312"/>
      <c r="Q40" s="312"/>
      <c r="R40" s="312"/>
      <c r="S40" s="312"/>
      <c r="T40" s="275"/>
      <c r="U40" s="275"/>
      <c r="V40" s="275"/>
      <c r="W40" s="275"/>
      <c r="X40" s="275"/>
    </row>
    <row r="41" spans="1:24" ht="14.65" customHeight="1">
      <c r="A41" s="296"/>
      <c r="B41" s="296"/>
      <c r="C41" s="309"/>
      <c r="D41" s="309"/>
      <c r="E41" s="309"/>
      <c r="F41" s="309"/>
      <c r="G41" s="309"/>
      <c r="H41" s="309"/>
      <c r="I41" s="309"/>
      <c r="J41" s="309"/>
      <c r="K41" s="309"/>
      <c r="L41" s="309"/>
      <c r="M41" s="296"/>
      <c r="N41" s="275"/>
      <c r="O41" s="275"/>
      <c r="P41" s="275"/>
      <c r="Q41" s="275"/>
      <c r="R41" s="275"/>
      <c r="S41" s="275"/>
      <c r="T41" s="275"/>
      <c r="U41" s="275"/>
      <c r="V41" s="275"/>
      <c r="W41" s="275"/>
      <c r="X41" s="275"/>
    </row>
    <row r="42" spans="1:24" ht="24.95" customHeight="1">
      <c r="A42" s="296"/>
      <c r="B42" s="275"/>
      <c r="C42" s="275"/>
      <c r="D42" s="275"/>
      <c r="E42" s="275"/>
      <c r="F42" s="275"/>
      <c r="G42" s="275"/>
      <c r="H42" s="275"/>
      <c r="I42" s="275"/>
      <c r="J42" s="275"/>
      <c r="K42" s="275"/>
      <c r="L42" s="275"/>
      <c r="M42" s="275"/>
      <c r="N42" s="275"/>
      <c r="O42" s="275"/>
      <c r="P42" s="275"/>
      <c r="Q42" s="275"/>
      <c r="R42" s="275"/>
      <c r="S42" s="296"/>
      <c r="T42" s="275"/>
      <c r="U42" s="275"/>
      <c r="V42" s="275"/>
      <c r="W42" s="275"/>
      <c r="X42" s="275"/>
    </row>
    <row r="43" spans="1:24" ht="24.95" customHeight="1">
      <c r="A43" s="296"/>
      <c r="B43" s="275"/>
      <c r="C43" s="275"/>
      <c r="D43" s="275"/>
      <c r="E43" s="275"/>
      <c r="F43" s="275"/>
      <c r="G43" s="275"/>
      <c r="H43" s="275"/>
      <c r="I43" s="275"/>
      <c r="J43" s="275"/>
      <c r="K43" s="275"/>
      <c r="L43" s="275"/>
      <c r="M43" s="275"/>
      <c r="N43" s="275"/>
      <c r="O43" s="275"/>
      <c r="P43" s="275"/>
      <c r="Q43" s="275"/>
      <c r="R43" s="275"/>
      <c r="S43" s="296"/>
      <c r="T43" s="275"/>
      <c r="U43" s="275"/>
      <c r="V43" s="275"/>
      <c r="W43" s="275"/>
      <c r="X43" s="275"/>
    </row>
    <row r="44" spans="1:24" ht="20.100000000000001" customHeight="1">
      <c r="A44" s="296"/>
      <c r="B44" s="561" t="s">
        <v>192</v>
      </c>
      <c r="C44" s="552"/>
      <c r="D44" s="552"/>
      <c r="E44" s="552"/>
      <c r="F44" s="552"/>
      <c r="G44" s="552"/>
      <c r="H44" s="552"/>
      <c r="I44" s="552"/>
      <c r="J44" s="552"/>
      <c r="K44" s="552"/>
      <c r="L44" s="552"/>
      <c r="M44" s="552"/>
      <c r="N44" s="552"/>
      <c r="O44" s="552"/>
      <c r="P44" s="552"/>
      <c r="Q44" s="552"/>
      <c r="R44" s="552"/>
      <c r="S44" s="553"/>
      <c r="T44" s="275"/>
      <c r="U44" s="275"/>
      <c r="V44" s="275"/>
      <c r="W44" s="275"/>
      <c r="X44" s="275"/>
    </row>
    <row r="45" spans="1:24" ht="14.65" customHeight="1">
      <c r="A45" s="296"/>
      <c r="B45" s="299" t="s">
        <v>128</v>
      </c>
      <c r="C45" s="273" t="str">
        <f>IF('Unit and Contact details'!$D$11='Unit and Contact details'!$E$12,"NI","ROI")</f>
        <v>NI</v>
      </c>
      <c r="D45" s="299" t="s">
        <v>258</v>
      </c>
      <c r="E45" s="275"/>
      <c r="F45" s="275"/>
      <c r="G45" s="275"/>
      <c r="H45" s="275"/>
      <c r="I45" s="275"/>
      <c r="J45" s="275"/>
      <c r="K45" s="275"/>
      <c r="L45" s="275"/>
      <c r="M45" s="275"/>
      <c r="N45" s="275"/>
      <c r="O45" s="275"/>
      <c r="P45" s="275"/>
      <c r="Q45" s="275"/>
      <c r="R45" s="275"/>
      <c r="S45" s="275"/>
      <c r="T45" s="296"/>
      <c r="U45" s="275"/>
      <c r="V45" s="275"/>
      <c r="W45" s="275"/>
      <c r="X45" s="275"/>
    </row>
    <row r="46" spans="1:24" ht="14.65" customHeight="1">
      <c r="A46" s="296"/>
      <c r="B46" s="299" t="s">
        <v>129</v>
      </c>
      <c r="C46" s="447">
        <v>5</v>
      </c>
      <c r="D46" s="299" t="s">
        <v>191</v>
      </c>
      <c r="E46" s="275"/>
      <c r="F46" s="275"/>
      <c r="G46" s="275"/>
      <c r="H46" s="275"/>
      <c r="I46" s="275"/>
      <c r="J46" s="275"/>
      <c r="K46" s="275"/>
      <c r="L46" s="275"/>
      <c r="M46" s="275"/>
      <c r="N46" s="275"/>
      <c r="O46" s="275"/>
      <c r="P46" s="275"/>
      <c r="Q46" s="275"/>
      <c r="R46" s="275"/>
      <c r="S46" s="275"/>
      <c r="T46" s="296"/>
      <c r="U46" s="275"/>
      <c r="V46" s="275"/>
      <c r="W46" s="275"/>
      <c r="X46" s="275"/>
    </row>
    <row r="47" spans="1:24" ht="14.65" customHeight="1">
      <c r="A47" s="296"/>
      <c r="B47" s="299" t="s">
        <v>341</v>
      </c>
      <c r="C47" s="447">
        <v>0</v>
      </c>
      <c r="D47" s="299" t="s">
        <v>191</v>
      </c>
      <c r="E47" s="296"/>
      <c r="F47" s="296"/>
      <c r="G47" s="296"/>
      <c r="H47" s="296"/>
      <c r="I47" s="296"/>
      <c r="J47" s="296"/>
      <c r="K47" s="296"/>
      <c r="L47" s="296"/>
      <c r="M47" s="296"/>
      <c r="N47" s="296"/>
      <c r="O47" s="296"/>
      <c r="P47" s="296"/>
      <c r="Q47" s="296"/>
      <c r="R47" s="296"/>
      <c r="S47" s="296"/>
      <c r="T47" s="275"/>
      <c r="U47" s="275"/>
      <c r="V47" s="275"/>
      <c r="W47" s="275"/>
      <c r="X47" s="275"/>
    </row>
    <row r="48" spans="1:24" ht="14.65" customHeight="1">
      <c r="A48" s="296"/>
      <c r="B48" s="275"/>
      <c r="C48" s="296"/>
      <c r="D48" s="314">
        <v>1</v>
      </c>
      <c r="E48" s="314">
        <v>2</v>
      </c>
      <c r="F48" s="314">
        <v>3</v>
      </c>
      <c r="G48" s="314">
        <v>4</v>
      </c>
      <c r="H48" s="314">
        <v>5</v>
      </c>
      <c r="I48" s="314">
        <v>6</v>
      </c>
      <c r="J48" s="314">
        <v>7</v>
      </c>
      <c r="K48" s="314">
        <v>8</v>
      </c>
      <c r="L48" s="314">
        <v>9</v>
      </c>
      <c r="M48" s="314">
        <v>10</v>
      </c>
      <c r="N48" s="314">
        <v>11</v>
      </c>
      <c r="O48" s="314">
        <v>12</v>
      </c>
      <c r="P48" s="314">
        <v>13</v>
      </c>
      <c r="Q48" s="314">
        <v>14</v>
      </c>
      <c r="R48" s="314">
        <v>15</v>
      </c>
      <c r="S48" s="301"/>
      <c r="T48" s="275"/>
      <c r="U48" s="275"/>
      <c r="V48" s="275"/>
      <c r="W48" s="275"/>
      <c r="X48" s="275"/>
    </row>
    <row r="49" spans="1:24" ht="14.65" customHeight="1">
      <c r="A49" s="296"/>
      <c r="B49" s="296"/>
      <c r="C49" s="296"/>
      <c r="D49" s="315" t="s">
        <v>242</v>
      </c>
      <c r="E49" s="315" t="s">
        <v>234</v>
      </c>
      <c r="F49" s="315" t="s">
        <v>166</v>
      </c>
      <c r="G49" s="315" t="s">
        <v>167</v>
      </c>
      <c r="H49" s="315" t="s">
        <v>115</v>
      </c>
      <c r="I49" s="315" t="s">
        <v>116</v>
      </c>
      <c r="J49" s="297" t="s">
        <v>117</v>
      </c>
      <c r="K49" s="297" t="s">
        <v>118</v>
      </c>
      <c r="L49" s="297" t="s">
        <v>119</v>
      </c>
      <c r="M49" s="297" t="s">
        <v>93</v>
      </c>
      <c r="N49" s="297" t="s">
        <v>94</v>
      </c>
      <c r="O49" s="297" t="s">
        <v>95</v>
      </c>
      <c r="P49" s="297" t="s">
        <v>96</v>
      </c>
      <c r="Q49" s="297" t="s">
        <v>97</v>
      </c>
      <c r="R49" s="297" t="s">
        <v>120</v>
      </c>
      <c r="S49" s="297" t="s">
        <v>132</v>
      </c>
      <c r="T49" s="296"/>
      <c r="U49" s="275"/>
      <c r="V49" s="275"/>
      <c r="W49" s="275"/>
      <c r="X49" s="275"/>
    </row>
    <row r="50" spans="1:24" ht="14.65" customHeight="1">
      <c r="A50" s="296"/>
      <c r="B50" s="299" t="s">
        <v>339</v>
      </c>
      <c r="C50" s="303">
        <v>0</v>
      </c>
      <c r="D50" s="304">
        <f>IF('Fixed inputs'!$I$4="Application",SUMIFS('Support info UFI CY202627'!$U$12:$U$511,'Support info UFI CY202627'!$B$12:$B$511,"New Project 2"),SUMIFS('Support info UFI CY202627'!$AJ$12:$AJ$511,'Support info UFI CY202627'!$B$12:$B$511,"New Project 2"))</f>
        <v>0</v>
      </c>
      <c r="E50" s="304">
        <f>IF('Fixed inputs'!$I$4="Application",SUMIFS('Support info UFI CY202627'!$V$12:$V$511,'Support info UFI CY202627'!$B$12:$B$511,"New Project 2"),SUMIFS('Support info UFI CY202627'!$AL$12:$AL$511,'Support info UFI CY202627'!$B$12:$B$511,"New Project 2"))</f>
        <v>0</v>
      </c>
      <c r="F50" s="304">
        <f>IF('Fixed inputs'!$I$4="Application",SUMIFS('Support info UFI CY202627'!$W$12:$W$511,'Support info UFI CY202627'!$B$12:$B$511,"New Project 2"),SUMIFS('Support info UFI CY202627'!$AN$12:$AN$511,'Support info UFI CY202627'!$B$12:$B$511,"New Project 2"))</f>
        <v>0</v>
      </c>
      <c r="G50" s="304">
        <f>IF('Fixed inputs'!$I$4="Application",SUMIFS('Support info UFI CY202627'!$X$12:$X$511,'Support info UFI CY202627'!$B$12:$B$511,"New Project 2"),SUMIFS('Support info UFI CY202627'!$AP$12:$AP$511,'Support info UFI CY202627'!$B$12:$B$511,"New Project 2"))</f>
        <v>0</v>
      </c>
      <c r="H50" s="304">
        <f>IF('Fixed inputs'!$I$4="Application",SUMIFS('Support info UFI CY202627'!$Y$12:$Y$511,'Support info UFI CY202627'!$B$12:$B$511,"New Project 2"),SUMIFS('Support info UFI CY202627'!$AR$12:$AR$511,'Support info UFI CY202627'!$B$12:$B$511,"New Project 2"))</f>
        <v>0</v>
      </c>
      <c r="I50" s="304">
        <f>IF('Fixed inputs'!$I$4="Application",SUMIFS('Support info UFI CY202627'!$Z$12:$Z$511,'Support info UFI CY202627'!$B$12:$B$511,"New Project 2"),SUMIFS('Support info UFI CY202627'!$AT$12:$AT$511,'Support info UFI CY202627'!$B$12:$B$511,"New Project 2"))</f>
        <v>0</v>
      </c>
      <c r="J50" s="304">
        <v>0</v>
      </c>
      <c r="K50" s="304">
        <v>0</v>
      </c>
      <c r="L50" s="304">
        <v>0</v>
      </c>
      <c r="M50" s="304">
        <v>0</v>
      </c>
      <c r="N50" s="304">
        <v>0</v>
      </c>
      <c r="O50" s="304">
        <v>0</v>
      </c>
      <c r="P50" s="304">
        <v>0</v>
      </c>
      <c r="Q50" s="304">
        <v>0</v>
      </c>
      <c r="R50" s="304">
        <v>0</v>
      </c>
      <c r="S50" s="302">
        <f>SUM(D50:R50)</f>
        <v>0</v>
      </c>
      <c r="T50" s="296"/>
      <c r="U50" s="275"/>
      <c r="V50" s="275"/>
      <c r="W50" s="275"/>
      <c r="X50" s="275"/>
    </row>
    <row r="51" spans="1:24" ht="14.65" customHeight="1">
      <c r="A51" s="296"/>
      <c r="B51" s="299" t="s">
        <v>342</v>
      </c>
      <c r="C51" s="303"/>
      <c r="D51" s="304">
        <f t="shared" ref="D51:R51" si="10">IF(D48=$C46+6,-$C47,0)</f>
        <v>0</v>
      </c>
      <c r="E51" s="304">
        <f t="shared" si="10"/>
        <v>0</v>
      </c>
      <c r="F51" s="304">
        <f t="shared" si="10"/>
        <v>0</v>
      </c>
      <c r="G51" s="304">
        <f t="shared" si="10"/>
        <v>0</v>
      </c>
      <c r="H51" s="304">
        <f t="shared" si="10"/>
        <v>0</v>
      </c>
      <c r="I51" s="304">
        <f t="shared" si="10"/>
        <v>0</v>
      </c>
      <c r="J51" s="304">
        <f t="shared" si="10"/>
        <v>0</v>
      </c>
      <c r="K51" s="304">
        <f t="shared" si="10"/>
        <v>0</v>
      </c>
      <c r="L51" s="304">
        <f t="shared" si="10"/>
        <v>0</v>
      </c>
      <c r="M51" s="304">
        <f t="shared" si="10"/>
        <v>0</v>
      </c>
      <c r="N51" s="304">
        <f t="shared" si="10"/>
        <v>0</v>
      </c>
      <c r="O51" s="304">
        <f t="shared" si="10"/>
        <v>0</v>
      </c>
      <c r="P51" s="304">
        <f t="shared" si="10"/>
        <v>0</v>
      </c>
      <c r="Q51" s="304">
        <f t="shared" si="10"/>
        <v>0</v>
      </c>
      <c r="R51" s="304">
        <f t="shared" si="10"/>
        <v>0</v>
      </c>
      <c r="S51" s="302">
        <f>SUM(D51:R51)</f>
        <v>0</v>
      </c>
      <c r="T51" s="296"/>
      <c r="U51" s="275"/>
      <c r="V51" s="275"/>
      <c r="W51" s="275"/>
      <c r="X51" s="275"/>
    </row>
    <row r="52" spans="1:24" ht="14.65" customHeight="1">
      <c r="A52" s="296"/>
      <c r="B52" s="299" t="s">
        <v>343</v>
      </c>
      <c r="C52" s="303"/>
      <c r="D52" s="304">
        <v>0</v>
      </c>
      <c r="E52" s="304">
        <v>0</v>
      </c>
      <c r="F52" s="304">
        <v>0</v>
      </c>
      <c r="G52" s="304">
        <v>0</v>
      </c>
      <c r="H52" s="304">
        <v>0</v>
      </c>
      <c r="I52" s="304">
        <f t="shared" ref="I52:R52" si="11">IF($C$45="ROI",IF(I48&lt;=$C46+5,$K57,0),IF($C$45="NI",IF(I48&lt;=$C46+5,$K57,0),0))</f>
        <v>0</v>
      </c>
      <c r="J52" s="304">
        <f t="shared" si="11"/>
        <v>0</v>
      </c>
      <c r="K52" s="304">
        <f t="shared" si="11"/>
        <v>0</v>
      </c>
      <c r="L52" s="304">
        <f t="shared" si="11"/>
        <v>0</v>
      </c>
      <c r="M52" s="304">
        <f t="shared" si="11"/>
        <v>0</v>
      </c>
      <c r="N52" s="304">
        <f t="shared" si="11"/>
        <v>0</v>
      </c>
      <c r="O52" s="304">
        <f t="shared" si="11"/>
        <v>0</v>
      </c>
      <c r="P52" s="304">
        <f t="shared" si="11"/>
        <v>0</v>
      </c>
      <c r="Q52" s="304">
        <f t="shared" si="11"/>
        <v>0</v>
      </c>
      <c r="R52" s="304">
        <f t="shared" si="11"/>
        <v>0</v>
      </c>
      <c r="S52" s="302">
        <f>SUM(D52:R52)</f>
        <v>0</v>
      </c>
      <c r="T52" s="296"/>
      <c r="U52" s="275"/>
      <c r="V52" s="275"/>
      <c r="W52" s="275"/>
      <c r="X52" s="275"/>
    </row>
    <row r="53" spans="1:24" ht="14.65" customHeight="1">
      <c r="A53" s="296"/>
      <c r="B53" s="299" t="s">
        <v>344</v>
      </c>
      <c r="C53" s="303"/>
      <c r="D53" s="304">
        <f t="shared" ref="D53:R53" si="12">SUM(D50:D52)</f>
        <v>0</v>
      </c>
      <c r="E53" s="304">
        <f t="shared" si="12"/>
        <v>0</v>
      </c>
      <c r="F53" s="304">
        <f t="shared" si="12"/>
        <v>0</v>
      </c>
      <c r="G53" s="304">
        <f t="shared" si="12"/>
        <v>0</v>
      </c>
      <c r="H53" s="304">
        <f t="shared" si="12"/>
        <v>0</v>
      </c>
      <c r="I53" s="304">
        <f t="shared" si="12"/>
        <v>0</v>
      </c>
      <c r="J53" s="304">
        <f t="shared" si="12"/>
        <v>0</v>
      </c>
      <c r="K53" s="304">
        <f t="shared" si="12"/>
        <v>0</v>
      </c>
      <c r="L53" s="304">
        <f t="shared" si="12"/>
        <v>0</v>
      </c>
      <c r="M53" s="304">
        <f t="shared" si="12"/>
        <v>0</v>
      </c>
      <c r="N53" s="304">
        <f t="shared" si="12"/>
        <v>0</v>
      </c>
      <c r="O53" s="304">
        <f t="shared" si="12"/>
        <v>0</v>
      </c>
      <c r="P53" s="304">
        <f t="shared" si="12"/>
        <v>0</v>
      </c>
      <c r="Q53" s="304">
        <f t="shared" si="12"/>
        <v>0</v>
      </c>
      <c r="R53" s="304">
        <f t="shared" si="12"/>
        <v>0</v>
      </c>
      <c r="S53" s="302">
        <f>SUM(D53:R53)</f>
        <v>0</v>
      </c>
      <c r="T53" s="296"/>
      <c r="U53" s="275"/>
      <c r="V53" s="275"/>
      <c r="W53" s="275"/>
      <c r="X53" s="275"/>
    </row>
    <row r="54" spans="1:24" ht="14.65" customHeight="1">
      <c r="A54" s="296"/>
      <c r="B54" s="299" t="s">
        <v>345</v>
      </c>
      <c r="C54" s="316"/>
      <c r="D54" s="304">
        <f t="shared" ref="D54:R54" si="13">IF($C$45="ROI",D53*D$13,IF($C$45="NI",D53*D$15,0))</f>
        <v>0</v>
      </c>
      <c r="E54" s="304">
        <f t="shared" si="13"/>
        <v>0</v>
      </c>
      <c r="F54" s="304">
        <f t="shared" si="13"/>
        <v>0</v>
      </c>
      <c r="G54" s="304">
        <f t="shared" si="13"/>
        <v>0</v>
      </c>
      <c r="H54" s="304">
        <f t="shared" si="13"/>
        <v>0</v>
      </c>
      <c r="I54" s="304">
        <f t="shared" si="13"/>
        <v>0</v>
      </c>
      <c r="J54" s="304">
        <f t="shared" si="13"/>
        <v>0</v>
      </c>
      <c r="K54" s="304">
        <f t="shared" si="13"/>
        <v>0</v>
      </c>
      <c r="L54" s="304">
        <f t="shared" si="13"/>
        <v>0</v>
      </c>
      <c r="M54" s="304">
        <f t="shared" si="13"/>
        <v>0</v>
      </c>
      <c r="N54" s="304">
        <f t="shared" si="13"/>
        <v>0</v>
      </c>
      <c r="O54" s="304">
        <f t="shared" si="13"/>
        <v>0</v>
      </c>
      <c r="P54" s="304">
        <f t="shared" si="13"/>
        <v>0</v>
      </c>
      <c r="Q54" s="304">
        <f t="shared" si="13"/>
        <v>0</v>
      </c>
      <c r="R54" s="304">
        <f t="shared" si="13"/>
        <v>0</v>
      </c>
      <c r="S54" s="304">
        <f>SUM(D54:R54)</f>
        <v>0</v>
      </c>
      <c r="T54" s="308"/>
      <c r="U54" s="275"/>
      <c r="V54" s="275"/>
      <c r="W54" s="275"/>
      <c r="X54" s="275"/>
    </row>
    <row r="55" spans="1:24" ht="14.65" customHeight="1">
      <c r="A55" s="296"/>
      <c r="B55" s="296"/>
      <c r="C55" s="309"/>
      <c r="D55" s="306" t="s">
        <v>242</v>
      </c>
      <c r="E55" s="306" t="s">
        <v>234</v>
      </c>
      <c r="F55" s="306" t="s">
        <v>166</v>
      </c>
      <c r="G55" s="306" t="s">
        <v>167</v>
      </c>
      <c r="H55" s="306" t="s">
        <v>115</v>
      </c>
      <c r="I55" s="306" t="s">
        <v>116</v>
      </c>
      <c r="J55" s="306" t="s">
        <v>131</v>
      </c>
      <c r="K55" s="306" t="s">
        <v>132</v>
      </c>
      <c r="L55" s="306"/>
      <c r="M55" s="306"/>
      <c r="N55" s="312"/>
      <c r="O55" s="312"/>
      <c r="P55" s="312"/>
      <c r="Q55" s="312"/>
      <c r="R55" s="312"/>
      <c r="S55" s="312"/>
      <c r="T55" s="275"/>
      <c r="U55" s="275"/>
      <c r="V55" s="275"/>
      <c r="W55" s="275"/>
      <c r="X55" s="275"/>
    </row>
    <row r="56" spans="1:24" ht="14.65" customHeight="1">
      <c r="A56" s="296"/>
      <c r="B56" s="296" t="s">
        <v>130</v>
      </c>
      <c r="C56" s="309"/>
      <c r="D56" s="310">
        <f t="shared" ref="D56:I56" si="14">IF($C$45="ROI",D50*D$13/SUMIF($I$48:$R$48,"&lt;="&amp;$C46+5,$I$13:$R$13),IF($C$45="NI",D50*D$15/SUMIF($I$48:$R$48,"&lt;="&amp;$C46+5,$I$15:$R$15),0))</f>
        <v>0</v>
      </c>
      <c r="E56" s="310">
        <f t="shared" si="14"/>
        <v>0</v>
      </c>
      <c r="F56" s="310">
        <f t="shared" si="14"/>
        <v>0</v>
      </c>
      <c r="G56" s="310">
        <f t="shared" si="14"/>
        <v>0</v>
      </c>
      <c r="H56" s="310">
        <f t="shared" si="14"/>
        <v>0</v>
      </c>
      <c r="I56" s="311">
        <f t="shared" si="14"/>
        <v>0</v>
      </c>
      <c r="J56" s="310">
        <f>IF($C$45="ROI",SUMPRODUCT($D$13:$R$13,D51:R51)/SUMIF(I48:R48,"&lt;="&amp;C46+5,$I$13:$R$13),IF($C$45="NI",SUMPRODUCT($D$15:$R$15,D51:R51)/SUMIF(I48:R48,"&lt;="&amp;C46+5,$I$15:$R$15),0))</f>
        <v>0</v>
      </c>
      <c r="K56" s="310">
        <f>SUM(D56:J56)</f>
        <v>0</v>
      </c>
      <c r="L56" s="306"/>
      <c r="M56" s="306"/>
      <c r="N56" s="312"/>
      <c r="O56" s="312"/>
      <c r="P56" s="312"/>
      <c r="Q56" s="312"/>
      <c r="R56" s="312"/>
      <c r="S56" s="312"/>
      <c r="T56" s="275"/>
      <c r="U56" s="275"/>
      <c r="V56" s="275"/>
      <c r="W56" s="275"/>
      <c r="X56" s="275"/>
    </row>
    <row r="57" spans="1:24" ht="14.65" customHeight="1">
      <c r="A57" s="296"/>
      <c r="B57" s="299" t="s">
        <v>130</v>
      </c>
      <c r="C57" s="299"/>
      <c r="D57" s="302">
        <f t="shared" ref="D57:I57" si="15">IF($C$45="ROI",D50*D$13/SUMIF($I$48:$R$48,"&lt;="&amp;$C46+5,$I$13:$R$13),IF($C$45="NI",D50*D$15/SUMIF($I$48:$R$48,"&lt;="&amp;$C46+5,$I$15:$R$15),0))</f>
        <v>0</v>
      </c>
      <c r="E57" s="302">
        <f t="shared" si="15"/>
        <v>0</v>
      </c>
      <c r="F57" s="302">
        <f t="shared" si="15"/>
        <v>0</v>
      </c>
      <c r="G57" s="302">
        <f t="shared" si="15"/>
        <v>0</v>
      </c>
      <c r="H57" s="302">
        <f t="shared" si="15"/>
        <v>0</v>
      </c>
      <c r="I57" s="302">
        <f t="shared" si="15"/>
        <v>0</v>
      </c>
      <c r="J57" s="302">
        <f>IF($C$45="ROI",SUMPRODUCT($D$13:$R$13,D51:R51)/SUMIF(I48:R48,"&lt;="&amp;C46+5,$I$13:$R$13),IF($C$45="NI",SUMPRODUCT($D$15:$R$15,D51:R51)/SUMIF(I48:R48,"&lt;="&amp;C46+5,$I$15:$R$15),0))</f>
        <v>0</v>
      </c>
      <c r="K57" s="302">
        <f>SUM(D57:J57)</f>
        <v>0</v>
      </c>
      <c r="L57" s="306"/>
      <c r="M57" s="306"/>
      <c r="N57" s="312"/>
      <c r="O57" s="312"/>
      <c r="P57" s="312"/>
      <c r="Q57" s="312"/>
      <c r="R57" s="312"/>
      <c r="S57" s="312"/>
      <c r="T57" s="275"/>
      <c r="U57" s="275"/>
      <c r="V57" s="275"/>
      <c r="W57" s="275"/>
      <c r="X57" s="275"/>
    </row>
    <row r="58" spans="1:24" ht="14.65" customHeight="1">
      <c r="A58" s="296"/>
      <c r="B58" s="275"/>
      <c r="C58" s="275"/>
      <c r="D58" s="275"/>
      <c r="E58" s="317"/>
      <c r="F58" s="275"/>
      <c r="G58" s="275"/>
      <c r="H58" s="275"/>
      <c r="I58" s="275"/>
      <c r="J58" s="275"/>
      <c r="K58" s="275"/>
      <c r="L58" s="275"/>
      <c r="M58" s="275"/>
      <c r="N58" s="275"/>
      <c r="O58" s="275"/>
      <c r="P58" s="275"/>
      <c r="Q58" s="275"/>
      <c r="R58" s="275"/>
      <c r="S58" s="296"/>
      <c r="T58" s="275"/>
      <c r="U58" s="275"/>
      <c r="V58" s="275"/>
      <c r="W58" s="275"/>
      <c r="X58" s="275"/>
    </row>
    <row r="59" spans="1:24" ht="14.65" customHeight="1">
      <c r="A59" s="296"/>
      <c r="B59" s="296"/>
      <c r="C59" s="275"/>
      <c r="D59" s="275"/>
      <c r="E59" s="275"/>
      <c r="F59" s="275"/>
      <c r="G59" s="275"/>
      <c r="H59" s="275"/>
      <c r="I59" s="275"/>
      <c r="J59" s="275"/>
      <c r="K59" s="275"/>
      <c r="L59" s="275"/>
      <c r="M59" s="275"/>
      <c r="N59" s="275"/>
      <c r="O59" s="275"/>
      <c r="P59" s="275"/>
      <c r="Q59" s="275"/>
      <c r="R59" s="275"/>
      <c r="S59" s="296"/>
      <c r="T59" s="275"/>
      <c r="U59" s="275"/>
      <c r="V59" s="275"/>
      <c r="W59" s="275"/>
      <c r="X59" s="275"/>
    </row>
    <row r="60" spans="1:24" ht="15" customHeight="1">
      <c r="A60" s="296"/>
      <c r="B60" s="275"/>
      <c r="C60" s="275"/>
      <c r="D60" s="275"/>
      <c r="E60" s="275"/>
      <c r="F60" s="275"/>
      <c r="G60" s="275"/>
      <c r="H60" s="275"/>
      <c r="I60" s="275"/>
      <c r="J60" s="275"/>
      <c r="K60" s="275"/>
      <c r="L60" s="275"/>
      <c r="M60" s="275"/>
      <c r="N60" s="275"/>
      <c r="O60" s="275"/>
      <c r="P60" s="275"/>
      <c r="Q60" s="275"/>
      <c r="R60" s="275"/>
      <c r="S60" s="296"/>
      <c r="T60" s="275"/>
      <c r="U60" s="275"/>
      <c r="V60" s="275"/>
      <c r="W60" s="275"/>
      <c r="X60" s="275"/>
    </row>
    <row r="61" spans="1:24" ht="23.1" customHeight="1">
      <c r="A61" s="296"/>
      <c r="B61" s="561" t="s">
        <v>194</v>
      </c>
      <c r="C61" s="552"/>
      <c r="D61" s="552"/>
      <c r="E61" s="552"/>
      <c r="F61" s="552"/>
      <c r="G61" s="552"/>
      <c r="H61" s="552"/>
      <c r="I61" s="552"/>
      <c r="J61" s="552"/>
      <c r="K61" s="552"/>
      <c r="L61" s="552"/>
      <c r="M61" s="552"/>
      <c r="N61" s="552"/>
      <c r="O61" s="552"/>
      <c r="P61" s="552"/>
      <c r="Q61" s="552"/>
      <c r="R61" s="552"/>
      <c r="S61" s="553"/>
      <c r="T61" s="275"/>
      <c r="U61" s="275"/>
      <c r="V61" s="275"/>
      <c r="W61" s="275"/>
      <c r="X61" s="275"/>
    </row>
    <row r="62" spans="1:24" ht="14.65" customHeight="1">
      <c r="A62" s="296"/>
      <c r="B62" s="299" t="s">
        <v>128</v>
      </c>
      <c r="C62" s="273" t="str">
        <f>IF('Unit and Contact details'!$D$11='Unit and Contact details'!$E$12,"NI","ROI")</f>
        <v>NI</v>
      </c>
      <c r="D62" s="303" t="s">
        <v>258</v>
      </c>
      <c r="E62" s="318"/>
      <c r="F62" s="318"/>
      <c r="G62" s="318"/>
      <c r="H62" s="275"/>
      <c r="I62" s="275"/>
      <c r="J62" s="275"/>
      <c r="K62" s="275"/>
      <c r="L62" s="275"/>
      <c r="M62" s="275"/>
      <c r="N62" s="275"/>
      <c r="O62" s="275"/>
      <c r="P62" s="275"/>
      <c r="Q62" s="275"/>
      <c r="R62" s="275"/>
      <c r="S62" s="296"/>
      <c r="T62" s="275"/>
      <c r="U62" s="275"/>
      <c r="V62" s="275"/>
      <c r="W62" s="275"/>
      <c r="X62" s="275"/>
    </row>
    <row r="63" spans="1:24" ht="14.65" customHeight="1">
      <c r="A63" s="296"/>
      <c r="B63" s="299" t="s">
        <v>129</v>
      </c>
      <c r="C63" s="447">
        <v>5</v>
      </c>
      <c r="D63" s="303" t="s">
        <v>191</v>
      </c>
      <c r="E63" s="318"/>
      <c r="F63" s="318"/>
      <c r="G63" s="318"/>
      <c r="H63" s="275"/>
      <c r="I63" s="275"/>
      <c r="J63" s="275"/>
      <c r="K63" s="275"/>
      <c r="L63" s="275"/>
      <c r="M63" s="275"/>
      <c r="N63" s="275"/>
      <c r="O63" s="275"/>
      <c r="P63" s="275"/>
      <c r="Q63" s="275"/>
      <c r="R63" s="275"/>
      <c r="S63" s="296"/>
      <c r="T63" s="275"/>
      <c r="U63" s="275"/>
      <c r="V63" s="275"/>
      <c r="W63" s="275"/>
      <c r="X63" s="275"/>
    </row>
    <row r="64" spans="1:24" ht="14.65" customHeight="1">
      <c r="A64" s="296"/>
      <c r="B64" s="299" t="s">
        <v>341</v>
      </c>
      <c r="C64" s="447">
        <v>0</v>
      </c>
      <c r="D64" s="303" t="s">
        <v>191</v>
      </c>
      <c r="E64" s="318"/>
      <c r="F64" s="318"/>
      <c r="G64" s="318"/>
      <c r="H64" s="275"/>
      <c r="I64" s="275"/>
      <c r="J64" s="275"/>
      <c r="K64" s="275"/>
      <c r="L64" s="275"/>
      <c r="M64" s="275"/>
      <c r="N64" s="275"/>
      <c r="O64" s="275"/>
      <c r="P64" s="275"/>
      <c r="Q64" s="275"/>
      <c r="R64" s="275"/>
      <c r="S64" s="296"/>
      <c r="T64" s="275"/>
      <c r="U64" s="275"/>
      <c r="V64" s="275"/>
      <c r="W64" s="275"/>
      <c r="X64" s="275"/>
    </row>
    <row r="65" spans="1:24" ht="14.65" customHeight="1">
      <c r="A65" s="296"/>
      <c r="B65" s="296"/>
      <c r="C65" s="318"/>
      <c r="D65" s="319">
        <v>1</v>
      </c>
      <c r="E65" s="319">
        <v>2</v>
      </c>
      <c r="F65" s="319">
        <v>3</v>
      </c>
      <c r="G65" s="319">
        <v>4</v>
      </c>
      <c r="H65" s="314">
        <v>5</v>
      </c>
      <c r="I65" s="314">
        <v>6</v>
      </c>
      <c r="J65" s="314">
        <v>7</v>
      </c>
      <c r="K65" s="314">
        <v>8</v>
      </c>
      <c r="L65" s="314">
        <v>9</v>
      </c>
      <c r="M65" s="314">
        <v>10</v>
      </c>
      <c r="N65" s="314">
        <v>11</v>
      </c>
      <c r="O65" s="314">
        <v>12</v>
      </c>
      <c r="P65" s="314">
        <v>13</v>
      </c>
      <c r="Q65" s="314">
        <v>14</v>
      </c>
      <c r="R65" s="314">
        <v>15</v>
      </c>
      <c r="S65" s="301"/>
      <c r="T65" s="275"/>
      <c r="U65" s="275"/>
      <c r="V65" s="275"/>
      <c r="W65" s="275"/>
      <c r="X65" s="275"/>
    </row>
    <row r="66" spans="1:24" ht="14.65" customHeight="1">
      <c r="A66" s="296"/>
      <c r="B66" s="296"/>
      <c r="C66" s="318"/>
      <c r="D66" s="297" t="s">
        <v>242</v>
      </c>
      <c r="E66" s="297" t="s">
        <v>234</v>
      </c>
      <c r="F66" s="297" t="s">
        <v>166</v>
      </c>
      <c r="G66" s="297" t="s">
        <v>167</v>
      </c>
      <c r="H66" s="298" t="s">
        <v>115</v>
      </c>
      <c r="I66" s="298" t="s">
        <v>116</v>
      </c>
      <c r="J66" s="298" t="s">
        <v>117</v>
      </c>
      <c r="K66" s="298" t="s">
        <v>118</v>
      </c>
      <c r="L66" s="298" t="s">
        <v>119</v>
      </c>
      <c r="M66" s="298" t="s">
        <v>93</v>
      </c>
      <c r="N66" s="298" t="s">
        <v>94</v>
      </c>
      <c r="O66" s="298" t="s">
        <v>95</v>
      </c>
      <c r="P66" s="298" t="s">
        <v>96</v>
      </c>
      <c r="Q66" s="298" t="s">
        <v>97</v>
      </c>
      <c r="R66" s="298" t="s">
        <v>120</v>
      </c>
      <c r="S66" s="297" t="s">
        <v>132</v>
      </c>
      <c r="T66" s="275"/>
      <c r="U66" s="275"/>
      <c r="V66" s="275"/>
      <c r="W66" s="275"/>
      <c r="X66" s="275"/>
    </row>
    <row r="67" spans="1:24" ht="14.65" customHeight="1">
      <c r="A67" s="296"/>
      <c r="B67" s="299" t="s">
        <v>339</v>
      </c>
      <c r="C67" s="303">
        <v>0</v>
      </c>
      <c r="D67" s="302">
        <f>IF('Fixed inputs'!$I$4="Application",SUMIFS('Support info UFI CY202627'!$U$12:$U$511,'Support info UFI CY202627'!$B$12:$B$511,"New Project 3"),SUMIFS('Support info UFI CY202627'!$AJ$12:$AJ$511,'Support info UFI CY202627'!$B$12:$B$511,"New Project 3"))</f>
        <v>0</v>
      </c>
      <c r="E67" s="302">
        <f>IF('Fixed inputs'!$I$4="Application",SUMIFS('Support info UFI CY202627'!$V$12:$V$511,'Support info UFI CY202627'!$B$12:$B$511,"New Project 3"),SUMIFS('Support info UFI CY202627'!$AL$12:$AL$511,'Support info UFI CY202627'!$B$12:$B$511,"New Project 3"))</f>
        <v>0</v>
      </c>
      <c r="F67" s="302">
        <f>IF('Fixed inputs'!$I$4="Application",SUMIFS('Support info UFI CY202627'!$W$12:$W$511,'Support info UFI CY202627'!$B$12:$B$511,"New Project 3"),SUMIFS('Support info UFI CY202627'!$AN$12:$AN$511,'Support info UFI CY202627'!$B$12:$B$511,"New Project 3"))</f>
        <v>0</v>
      </c>
      <c r="G67" s="302">
        <f>IF('Fixed inputs'!$I$4="Application",SUMIFS('Support info UFI CY202627'!$X$12:$X$511,'Support info UFI CY202627'!$B$12:$B$511,"New Project 3"),SUMIFS('Support info UFI CY202627'!$AP$12:$AP$511,'Support info UFI CY202627'!$B$12:$B$511,"New Project 3"))</f>
        <v>0</v>
      </c>
      <c r="H67" s="320">
        <f>IF('Fixed inputs'!$I$4="Application",SUMIFS('Support info UFI CY202627'!$Y$12:$Y$511,'Support info UFI CY202627'!$B$12:$B$511,"New Project 3"),SUMIFS('Support info UFI CY202627'!$AR$12:$AR$511,'Support info UFI CY202627'!$B$12:$B$511,"New Project 3"))</f>
        <v>0</v>
      </c>
      <c r="I67" s="320">
        <f>IF('Fixed inputs'!$I$4="Application",SUMIFS('Support info UFI CY202627'!$Z$12:$Z$511,'Support info UFI CY202627'!$B$12:$B$511,"New Project 3"),SUMIFS('Support info UFI CY202627'!$AT$12:$AT$511,'Support info UFI CY202627'!$B$12:$B$511,"New Project 3"))</f>
        <v>0</v>
      </c>
      <c r="J67" s="320">
        <v>0</v>
      </c>
      <c r="K67" s="320">
        <v>0</v>
      </c>
      <c r="L67" s="320">
        <v>0</v>
      </c>
      <c r="M67" s="320">
        <v>0</v>
      </c>
      <c r="N67" s="320">
        <v>0</v>
      </c>
      <c r="O67" s="320">
        <v>0</v>
      </c>
      <c r="P67" s="320">
        <v>0</v>
      </c>
      <c r="Q67" s="320">
        <v>0</v>
      </c>
      <c r="R67" s="304">
        <v>0</v>
      </c>
      <c r="S67" s="302">
        <f>SUM(D67:R67)</f>
        <v>0</v>
      </c>
      <c r="T67" s="275"/>
      <c r="U67" s="275"/>
      <c r="V67" s="275"/>
      <c r="W67" s="275"/>
      <c r="X67" s="275"/>
    </row>
    <row r="68" spans="1:24" ht="15" customHeight="1">
      <c r="A68" s="296"/>
      <c r="B68" s="299" t="s">
        <v>342</v>
      </c>
      <c r="C68" s="321"/>
      <c r="D68" s="302">
        <f t="shared" ref="D68:R68" si="16">IF(D65=$C63+6,-$C64,0)</f>
        <v>0</v>
      </c>
      <c r="E68" s="302">
        <f t="shared" si="16"/>
        <v>0</v>
      </c>
      <c r="F68" s="302">
        <f t="shared" si="16"/>
        <v>0</v>
      </c>
      <c r="G68" s="302">
        <f t="shared" si="16"/>
        <v>0</v>
      </c>
      <c r="H68" s="320">
        <f t="shared" si="16"/>
        <v>0</v>
      </c>
      <c r="I68" s="320">
        <f t="shared" si="16"/>
        <v>0</v>
      </c>
      <c r="J68" s="320">
        <f t="shared" si="16"/>
        <v>0</v>
      </c>
      <c r="K68" s="320">
        <f t="shared" si="16"/>
        <v>0</v>
      </c>
      <c r="L68" s="320">
        <f t="shared" si="16"/>
        <v>0</v>
      </c>
      <c r="M68" s="320">
        <f t="shared" si="16"/>
        <v>0</v>
      </c>
      <c r="N68" s="320">
        <f t="shared" si="16"/>
        <v>0</v>
      </c>
      <c r="O68" s="320">
        <f t="shared" si="16"/>
        <v>0</v>
      </c>
      <c r="P68" s="320">
        <f t="shared" si="16"/>
        <v>0</v>
      </c>
      <c r="Q68" s="320">
        <f t="shared" si="16"/>
        <v>0</v>
      </c>
      <c r="R68" s="320">
        <f t="shared" si="16"/>
        <v>0</v>
      </c>
      <c r="S68" s="302">
        <f>SUM(D68:R68)</f>
        <v>0</v>
      </c>
      <c r="T68" s="275"/>
      <c r="U68" s="275"/>
      <c r="V68" s="275"/>
      <c r="W68" s="275"/>
      <c r="X68" s="275"/>
    </row>
    <row r="69" spans="1:24" ht="15.4" customHeight="1">
      <c r="A69" s="296"/>
      <c r="B69" s="299" t="s">
        <v>343</v>
      </c>
      <c r="C69" s="321"/>
      <c r="D69" s="302">
        <v>0</v>
      </c>
      <c r="E69" s="302">
        <v>0</v>
      </c>
      <c r="F69" s="302">
        <v>0</v>
      </c>
      <c r="G69" s="302">
        <v>0</v>
      </c>
      <c r="H69" s="320">
        <v>0</v>
      </c>
      <c r="I69" s="320">
        <f t="shared" ref="I69:R69" si="17">IF($C$62="ROI",IF(I65&lt;=$C63+5,$K74,0),IF($C$62="NI",IF(I65&lt;=$C63+5,$K74,0),0))</f>
        <v>0</v>
      </c>
      <c r="J69" s="320">
        <f t="shared" si="17"/>
        <v>0</v>
      </c>
      <c r="K69" s="320">
        <f t="shared" si="17"/>
        <v>0</v>
      </c>
      <c r="L69" s="320">
        <f t="shared" si="17"/>
        <v>0</v>
      </c>
      <c r="M69" s="320">
        <f t="shared" si="17"/>
        <v>0</v>
      </c>
      <c r="N69" s="320">
        <f t="shared" si="17"/>
        <v>0</v>
      </c>
      <c r="O69" s="320">
        <f t="shared" si="17"/>
        <v>0</v>
      </c>
      <c r="P69" s="320">
        <f t="shared" si="17"/>
        <v>0</v>
      </c>
      <c r="Q69" s="320">
        <f t="shared" si="17"/>
        <v>0</v>
      </c>
      <c r="R69" s="320">
        <f t="shared" si="17"/>
        <v>0</v>
      </c>
      <c r="S69" s="302">
        <f>SUM(D69:R69)</f>
        <v>0</v>
      </c>
      <c r="T69" s="275"/>
      <c r="U69" s="275"/>
      <c r="V69" s="275"/>
      <c r="W69" s="275"/>
      <c r="X69" s="275"/>
    </row>
    <row r="70" spans="1:24" ht="15.4" customHeight="1">
      <c r="A70" s="296"/>
      <c r="B70" s="299" t="s">
        <v>344</v>
      </c>
      <c r="C70" s="299"/>
      <c r="D70" s="302">
        <f t="shared" ref="D70:R70" si="18">SUM(D67:D69)</f>
        <v>0</v>
      </c>
      <c r="E70" s="302">
        <f t="shared" si="18"/>
        <v>0</v>
      </c>
      <c r="F70" s="302">
        <f t="shared" si="18"/>
        <v>0</v>
      </c>
      <c r="G70" s="302">
        <f t="shared" si="18"/>
        <v>0</v>
      </c>
      <c r="H70" s="320">
        <f t="shared" si="18"/>
        <v>0</v>
      </c>
      <c r="I70" s="320">
        <f t="shared" si="18"/>
        <v>0</v>
      </c>
      <c r="J70" s="320">
        <f t="shared" si="18"/>
        <v>0</v>
      </c>
      <c r="K70" s="320">
        <f t="shared" si="18"/>
        <v>0</v>
      </c>
      <c r="L70" s="320">
        <f t="shared" si="18"/>
        <v>0</v>
      </c>
      <c r="M70" s="320">
        <f t="shared" si="18"/>
        <v>0</v>
      </c>
      <c r="N70" s="320">
        <f t="shared" si="18"/>
        <v>0</v>
      </c>
      <c r="O70" s="320">
        <f t="shared" si="18"/>
        <v>0</v>
      </c>
      <c r="P70" s="320">
        <f t="shared" si="18"/>
        <v>0</v>
      </c>
      <c r="Q70" s="320">
        <f t="shared" si="18"/>
        <v>0</v>
      </c>
      <c r="R70" s="320">
        <f t="shared" si="18"/>
        <v>0</v>
      </c>
      <c r="S70" s="302">
        <f>SUM(D70:R70)</f>
        <v>0</v>
      </c>
      <c r="T70" s="275"/>
      <c r="U70" s="275"/>
      <c r="V70" s="275"/>
      <c r="W70" s="275"/>
      <c r="X70" s="275"/>
    </row>
    <row r="71" spans="1:24" ht="15" customHeight="1">
      <c r="A71" s="296"/>
      <c r="B71" s="299" t="s">
        <v>345</v>
      </c>
      <c r="C71" s="299"/>
      <c r="D71" s="320">
        <f t="shared" ref="D71:R71" si="19">IF($C$62="ROI",D70*D$13,IF($C$62="NI",D70*D$15,0))</f>
        <v>0</v>
      </c>
      <c r="E71" s="302">
        <f t="shared" si="19"/>
        <v>0</v>
      </c>
      <c r="F71" s="302">
        <f t="shared" si="19"/>
        <v>0</v>
      </c>
      <c r="G71" s="302">
        <f t="shared" si="19"/>
        <v>0</v>
      </c>
      <c r="H71" s="302">
        <f t="shared" si="19"/>
        <v>0</v>
      </c>
      <c r="I71" s="302">
        <f t="shared" si="19"/>
        <v>0</v>
      </c>
      <c r="J71" s="302">
        <f t="shared" si="19"/>
        <v>0</v>
      </c>
      <c r="K71" s="302">
        <f t="shared" si="19"/>
        <v>0</v>
      </c>
      <c r="L71" s="302">
        <f t="shared" si="19"/>
        <v>0</v>
      </c>
      <c r="M71" s="302">
        <f t="shared" si="19"/>
        <v>0</v>
      </c>
      <c r="N71" s="302">
        <f t="shared" si="19"/>
        <v>0</v>
      </c>
      <c r="O71" s="302">
        <f t="shared" si="19"/>
        <v>0</v>
      </c>
      <c r="P71" s="302">
        <f t="shared" si="19"/>
        <v>0</v>
      </c>
      <c r="Q71" s="302">
        <f t="shared" si="19"/>
        <v>0</v>
      </c>
      <c r="R71" s="302">
        <f t="shared" si="19"/>
        <v>0</v>
      </c>
      <c r="S71" s="302">
        <f>SUM(D71:R71)</f>
        <v>0</v>
      </c>
      <c r="T71" s="275"/>
      <c r="U71" s="275"/>
      <c r="V71" s="275"/>
      <c r="W71" s="275"/>
      <c r="X71" s="275"/>
    </row>
    <row r="72" spans="1:24" ht="14.65" customHeight="1">
      <c r="A72" s="275"/>
      <c r="B72" s="275"/>
      <c r="C72" s="275"/>
      <c r="D72" s="312" t="s">
        <v>242</v>
      </c>
      <c r="E72" s="312" t="s">
        <v>234</v>
      </c>
      <c r="F72" s="312" t="s">
        <v>166</v>
      </c>
      <c r="G72" s="312" t="s">
        <v>167</v>
      </c>
      <c r="H72" s="312" t="s">
        <v>115</v>
      </c>
      <c r="I72" s="312" t="s">
        <v>116</v>
      </c>
      <c r="J72" s="312" t="s">
        <v>131</v>
      </c>
      <c r="K72" s="312" t="s">
        <v>132</v>
      </c>
      <c r="L72" s="312"/>
      <c r="M72" s="312"/>
      <c r="N72" s="312"/>
      <c r="O72" s="312"/>
      <c r="P72" s="312"/>
      <c r="Q72" s="312"/>
      <c r="R72" s="312"/>
      <c r="S72" s="312"/>
      <c r="T72" s="275"/>
      <c r="U72" s="275"/>
      <c r="V72" s="275"/>
      <c r="W72" s="275"/>
      <c r="X72" s="275"/>
    </row>
    <row r="73" spans="1:24" ht="14.65" customHeight="1">
      <c r="A73" s="275"/>
      <c r="B73" s="275" t="s">
        <v>130</v>
      </c>
      <c r="C73" s="275"/>
      <c r="D73" s="322">
        <f t="shared" ref="D73:I73" si="20">IF($C$62="ROI",D67*D$13/SUMIF($I$65:$R$65,"&lt;="&amp;$C63+5,$I$13:$R$13),IF($C$62="NI",D67*D$15/SUMIF($I$65:$R$65,"&lt;="&amp;$C63+5,$I$15:$R$15),0))</f>
        <v>0</v>
      </c>
      <c r="E73" s="322">
        <f t="shared" si="20"/>
        <v>0</v>
      </c>
      <c r="F73" s="322">
        <f t="shared" si="20"/>
        <v>0</v>
      </c>
      <c r="G73" s="322">
        <f t="shared" si="20"/>
        <v>0</v>
      </c>
      <c r="H73" s="322">
        <f t="shared" si="20"/>
        <v>0</v>
      </c>
      <c r="I73" s="323">
        <f t="shared" si="20"/>
        <v>0</v>
      </c>
      <c r="J73" s="322">
        <f>IF($C$62="ROI",SUMPRODUCT($D$13:$R$13,D68:R68)/SUMIF(I65:R65,"&lt;="&amp;C63+5,$I$13:$R$13),IF($C$62="NI",SUMPRODUCT($D$15:$R$15,D68:R68)/SUMIF(I65:R65,"&lt;="&amp;C63+5,$I$15:$R$15),0))</f>
        <v>0</v>
      </c>
      <c r="K73" s="322">
        <f>SUM(D73:J73)</f>
        <v>0</v>
      </c>
      <c r="L73" s="312"/>
      <c r="M73" s="312"/>
      <c r="N73" s="312"/>
      <c r="O73" s="312"/>
      <c r="P73" s="312"/>
      <c r="Q73" s="312"/>
      <c r="R73" s="312"/>
      <c r="S73" s="312"/>
      <c r="T73" s="275"/>
      <c r="U73" s="275"/>
      <c r="V73" s="275"/>
      <c r="W73" s="275"/>
      <c r="X73" s="275"/>
    </row>
    <row r="74" spans="1:24" ht="14.65" customHeight="1">
      <c r="A74" s="275"/>
      <c r="B74" s="300" t="s">
        <v>130</v>
      </c>
      <c r="C74" s="299"/>
      <c r="D74" s="320">
        <f t="shared" ref="D74:I74" si="21">IF($C$62="ROI",D67*D$13/SUMIF($I$65:$R$65,"&lt;="&amp;$C63+5,$I$13:$R$13),IF($C$62="NI",D67*D$15/SUMIF($I$65:$R$65,"&lt;="&amp;$C63+5,$I$15:$R$15),0))</f>
        <v>0</v>
      </c>
      <c r="E74" s="320">
        <f t="shared" si="21"/>
        <v>0</v>
      </c>
      <c r="F74" s="320">
        <f t="shared" si="21"/>
        <v>0</v>
      </c>
      <c r="G74" s="320">
        <f t="shared" si="21"/>
        <v>0</v>
      </c>
      <c r="H74" s="320">
        <f t="shared" si="21"/>
        <v>0</v>
      </c>
      <c r="I74" s="320">
        <f t="shared" si="21"/>
        <v>0</v>
      </c>
      <c r="J74" s="320">
        <f>IF($C$62="ROI",SUMPRODUCT($D$13:$R$13,D68:R68)/SUMIF(I65:R65,"&lt;="&amp;C63+5,$I$13:$R$13),IF($C$62="NI",SUMPRODUCT($D$15:$R$15,D68:R68)/SUMIF(I65:R65,"&lt;="&amp;C63+5,$I$15:$R$15),0))</f>
        <v>0</v>
      </c>
      <c r="K74" s="320">
        <f>SUM(D74:J74)</f>
        <v>0</v>
      </c>
      <c r="L74" s="312"/>
      <c r="M74" s="312"/>
      <c r="N74" s="312"/>
      <c r="O74" s="312"/>
      <c r="P74" s="312"/>
      <c r="Q74" s="312"/>
      <c r="R74" s="312"/>
      <c r="S74" s="312"/>
      <c r="T74" s="275"/>
      <c r="U74" s="275"/>
      <c r="V74" s="275"/>
      <c r="W74" s="275"/>
      <c r="X74" s="275"/>
    </row>
    <row r="75" spans="1:24" ht="14.65" customHeight="1">
      <c r="A75" s="275"/>
      <c r="B75" s="275"/>
      <c r="C75" s="275"/>
      <c r="D75" s="275"/>
      <c r="E75" s="275"/>
      <c r="F75" s="275"/>
      <c r="G75" s="275"/>
      <c r="H75" s="275"/>
      <c r="I75" s="275"/>
      <c r="J75" s="275"/>
      <c r="K75" s="275"/>
      <c r="L75" s="275"/>
      <c r="M75" s="275"/>
      <c r="N75" s="275"/>
      <c r="O75" s="275"/>
      <c r="P75" s="275"/>
      <c r="Q75" s="275"/>
      <c r="R75" s="275"/>
      <c r="S75" s="275"/>
      <c r="T75" s="275"/>
      <c r="U75" s="275"/>
      <c r="V75" s="275"/>
      <c r="W75" s="275"/>
      <c r="X75" s="275"/>
    </row>
    <row r="76" spans="1:24" ht="14.65" customHeight="1">
      <c r="A76" s="275"/>
      <c r="B76" s="275"/>
      <c r="C76" s="275"/>
      <c r="D76" s="275"/>
      <c r="E76" s="275"/>
      <c r="F76" s="275"/>
      <c r="G76" s="275"/>
      <c r="H76" s="275"/>
      <c r="I76" s="275"/>
      <c r="J76" s="275"/>
      <c r="K76" s="275"/>
      <c r="L76" s="275"/>
      <c r="M76" s="275"/>
      <c r="N76" s="275"/>
      <c r="O76" s="275"/>
      <c r="P76" s="275"/>
      <c r="Q76" s="275"/>
      <c r="R76" s="275"/>
      <c r="S76" s="275"/>
      <c r="T76" s="275"/>
      <c r="U76" s="275"/>
      <c r="V76" s="275"/>
      <c r="W76" s="275"/>
      <c r="X76" s="275"/>
    </row>
    <row r="77" spans="1:24">
      <c r="A77" s="275"/>
      <c r="B77" s="275"/>
      <c r="C77" s="275"/>
      <c r="D77" s="275"/>
      <c r="E77" s="275"/>
      <c r="F77" s="275"/>
      <c r="G77" s="275"/>
      <c r="H77" s="275"/>
      <c r="I77" s="275"/>
      <c r="J77" s="275"/>
      <c r="K77" s="275"/>
      <c r="L77" s="275"/>
      <c r="M77" s="275"/>
      <c r="N77" s="275"/>
      <c r="O77" s="275"/>
      <c r="P77" s="275"/>
      <c r="Q77" s="275"/>
      <c r="R77" s="275"/>
      <c r="S77" s="275"/>
      <c r="T77" s="275"/>
      <c r="U77" s="275"/>
      <c r="V77" s="275"/>
      <c r="W77" s="275"/>
      <c r="X77" s="275"/>
    </row>
    <row r="78" spans="1:24" ht="14.65" customHeight="1" outlineLevel="1">
      <c r="A78" s="275"/>
      <c r="B78" s="551" t="s">
        <v>195</v>
      </c>
      <c r="C78" s="552"/>
      <c r="D78" s="552"/>
      <c r="E78" s="552"/>
      <c r="F78" s="552"/>
      <c r="G78" s="552"/>
      <c r="H78" s="552"/>
      <c r="I78" s="552"/>
      <c r="J78" s="552"/>
      <c r="K78" s="552"/>
      <c r="L78" s="552"/>
      <c r="M78" s="552"/>
      <c r="N78" s="552"/>
      <c r="O78" s="552"/>
      <c r="P78" s="552"/>
      <c r="Q78" s="552"/>
      <c r="R78" s="552"/>
      <c r="S78" s="553"/>
      <c r="T78" s="275"/>
      <c r="U78" s="275"/>
      <c r="V78" s="275"/>
      <c r="W78" s="275"/>
      <c r="X78" s="275"/>
    </row>
    <row r="79" spans="1:24" ht="14.65" customHeight="1" outlineLevel="1">
      <c r="A79" s="275"/>
      <c r="B79" s="300" t="s">
        <v>128</v>
      </c>
      <c r="C79" s="324" t="str">
        <f>IF('Support info UFI CY202627'!$C$7="Ireland","ROI","NI")</f>
        <v>NI</v>
      </c>
      <c r="D79" s="300" t="s">
        <v>258</v>
      </c>
      <c r="E79" s="275"/>
      <c r="F79" s="275"/>
      <c r="G79" s="275"/>
      <c r="H79" s="275"/>
      <c r="I79" s="275"/>
      <c r="J79" s="275"/>
      <c r="K79" s="275"/>
      <c r="L79" s="275"/>
      <c r="M79" s="275"/>
      <c r="N79" s="275"/>
      <c r="O79" s="275"/>
      <c r="P79" s="275"/>
      <c r="Q79" s="275"/>
      <c r="R79" s="275"/>
      <c r="S79" s="275"/>
      <c r="T79" s="275"/>
      <c r="U79" s="275"/>
      <c r="V79" s="275"/>
      <c r="W79" s="275"/>
      <c r="X79" s="275"/>
    </row>
    <row r="80" spans="1:24" ht="14.65" customHeight="1" outlineLevel="1">
      <c r="A80" s="275"/>
      <c r="B80" s="300" t="s">
        <v>129</v>
      </c>
      <c r="C80" s="447">
        <v>5</v>
      </c>
      <c r="D80" s="300" t="s">
        <v>191</v>
      </c>
      <c r="E80" s="275"/>
      <c r="F80" s="275"/>
      <c r="G80" s="275"/>
      <c r="H80" s="275"/>
      <c r="I80" s="275"/>
      <c r="J80" s="275"/>
      <c r="K80" s="275"/>
      <c r="L80" s="275"/>
      <c r="M80" s="275"/>
      <c r="N80" s="275"/>
      <c r="O80" s="275"/>
      <c r="P80" s="275"/>
      <c r="Q80" s="275"/>
      <c r="R80" s="275"/>
      <c r="S80" s="275"/>
      <c r="T80" s="275"/>
      <c r="U80" s="275"/>
      <c r="V80" s="275"/>
      <c r="W80" s="275"/>
      <c r="X80" s="275"/>
    </row>
    <row r="81" spans="1:24" ht="14.65" customHeight="1" outlineLevel="1">
      <c r="A81" s="275"/>
      <c r="B81" s="300" t="s">
        <v>341</v>
      </c>
      <c r="C81" s="447">
        <v>0</v>
      </c>
      <c r="D81" s="325" t="s">
        <v>191</v>
      </c>
      <c r="E81" s="326"/>
      <c r="F81" s="326"/>
      <c r="G81" s="326"/>
      <c r="H81" s="326"/>
      <c r="I81" s="326"/>
      <c r="J81" s="275"/>
      <c r="K81" s="275"/>
      <c r="L81" s="275"/>
      <c r="M81" s="275"/>
      <c r="N81" s="275"/>
      <c r="O81" s="275"/>
      <c r="P81" s="275"/>
      <c r="Q81" s="275"/>
      <c r="R81" s="275"/>
      <c r="S81" s="275"/>
      <c r="T81" s="275"/>
      <c r="U81" s="275"/>
      <c r="V81" s="275"/>
      <c r="W81" s="275"/>
      <c r="X81" s="275"/>
    </row>
    <row r="82" spans="1:24" ht="14.65" customHeight="1" outlineLevel="1">
      <c r="A82" s="275"/>
      <c r="B82" s="275"/>
      <c r="C82" s="326"/>
      <c r="D82" s="327">
        <v>1</v>
      </c>
      <c r="E82" s="327">
        <v>2</v>
      </c>
      <c r="F82" s="327">
        <v>3</v>
      </c>
      <c r="G82" s="327">
        <v>4</v>
      </c>
      <c r="H82" s="327">
        <v>5</v>
      </c>
      <c r="I82" s="327">
        <v>6</v>
      </c>
      <c r="J82" s="314">
        <v>7</v>
      </c>
      <c r="K82" s="314">
        <v>8</v>
      </c>
      <c r="L82" s="314">
        <v>9</v>
      </c>
      <c r="M82" s="314">
        <v>10</v>
      </c>
      <c r="N82" s="314">
        <v>11</v>
      </c>
      <c r="O82" s="314">
        <v>12</v>
      </c>
      <c r="P82" s="314">
        <v>13</v>
      </c>
      <c r="Q82" s="314">
        <v>14</v>
      </c>
      <c r="R82" s="314">
        <v>15</v>
      </c>
      <c r="S82" s="314"/>
      <c r="T82" s="275"/>
      <c r="U82" s="275"/>
      <c r="V82" s="275"/>
      <c r="W82" s="275"/>
      <c r="X82" s="275"/>
    </row>
    <row r="83" spans="1:24" ht="15.75" customHeight="1">
      <c r="A83" s="275"/>
      <c r="B83" s="275"/>
      <c r="C83" s="326"/>
      <c r="D83" s="328" t="s">
        <v>242</v>
      </c>
      <c r="E83" s="328" t="s">
        <v>234</v>
      </c>
      <c r="F83" s="328" t="s">
        <v>166</v>
      </c>
      <c r="G83" s="328" t="s">
        <v>167</v>
      </c>
      <c r="H83" s="328" t="s">
        <v>115</v>
      </c>
      <c r="I83" s="328" t="s">
        <v>116</v>
      </c>
      <c r="J83" s="298" t="s">
        <v>117</v>
      </c>
      <c r="K83" s="298" t="s">
        <v>118</v>
      </c>
      <c r="L83" s="298" t="s">
        <v>119</v>
      </c>
      <c r="M83" s="298" t="s">
        <v>93</v>
      </c>
      <c r="N83" s="298" t="s">
        <v>94</v>
      </c>
      <c r="O83" s="298" t="s">
        <v>95</v>
      </c>
      <c r="P83" s="298" t="s">
        <v>96</v>
      </c>
      <c r="Q83" s="298" t="s">
        <v>97</v>
      </c>
      <c r="R83" s="298" t="s">
        <v>120</v>
      </c>
      <c r="S83" s="298" t="s">
        <v>132</v>
      </c>
      <c r="T83" s="275"/>
      <c r="U83" s="275"/>
      <c r="V83" s="275"/>
      <c r="W83" s="275"/>
      <c r="X83" s="275"/>
    </row>
    <row r="84" spans="1:24" ht="30" customHeight="1">
      <c r="A84" s="275"/>
      <c r="B84" s="300" t="s">
        <v>339</v>
      </c>
      <c r="C84" s="325">
        <v>0</v>
      </c>
      <c r="D84" s="320">
        <f>IF('Fixed inputs'!$I$4="Application",SUMIFS('Support info UFI CY202627'!$U$12:$U$511,'Support info UFI CY202627'!$B$12:$B$511,"New Project 4"),SUMIFS('Support info UFI CY202627'!$AJ$12:$AJ$511,'Support info UFI CY202627'!$B$12:$B$511,"New Project 4"))</f>
        <v>0</v>
      </c>
      <c r="E84" s="320">
        <f>IF('Fixed inputs'!$I$4="Application",SUMIFS('Support info UFI CY202627'!$V$12:$V$511,'Support info UFI CY202627'!$B$12:$B$511,"New Project 4"),SUMIFS('Support info UFI CY202627'!$AL$12:$AL$511,'Support info UFI CY202627'!$B$12:$B$511,"New Project 4"))</f>
        <v>0</v>
      </c>
      <c r="F84" s="320">
        <f>IF('Fixed inputs'!$I$4="Application",SUMIFS('Support info UFI CY202627'!$W$12:$W$511,'Support info UFI CY202627'!$B$12:$B$511,"New Project 4"),SUMIFS('Support info UFI CY202627'!$AN$12:$AN$511,'Support info UFI CY202627'!$B$12:$B$511,"New Project 4"))</f>
        <v>0</v>
      </c>
      <c r="G84" s="320">
        <f>IF('Fixed inputs'!$I$4="Application",SUMIFS('Support info UFI CY202627'!$X$12:$X$511,'Support info UFI CY202627'!$B$12:$B$511,"New Project 4"),SUMIFS('Support info UFI CY202627'!$AP$12:$AP$511,'Support info UFI CY202627'!$B$12:$B$511,"New Project 4"))</f>
        <v>0</v>
      </c>
      <c r="H84" s="320">
        <f>IF('Fixed inputs'!$I$4="Application",SUMIFS('Support info UFI CY202627'!$Y$12:$Y$511,'Support info UFI CY202627'!$B$12:$B$511,"New Project 4"),SUMIFS('Support info UFI CY202627'!$AR$12:$AR$511,'Support info UFI CY202627'!$B$12:$B$511,"New Project 4"))</f>
        <v>0</v>
      </c>
      <c r="I84" s="320">
        <f>IF('Fixed inputs'!$I$4="Application",SUMIFS('Support info UFI CY202627'!$Z$12:$Z$511,'Support info UFI CY202627'!$B$12:$B$511,"New Project 4"),SUMIFS('Support info UFI CY202627'!$AT$12:$AT$511,'Support info UFI CY202627'!$B$12:$B$511,"New Project 4"))</f>
        <v>0</v>
      </c>
      <c r="J84" s="320">
        <v>0</v>
      </c>
      <c r="K84" s="320">
        <v>0</v>
      </c>
      <c r="L84" s="320">
        <v>0</v>
      </c>
      <c r="M84" s="320">
        <v>0</v>
      </c>
      <c r="N84" s="320">
        <v>0</v>
      </c>
      <c r="O84" s="320">
        <v>0</v>
      </c>
      <c r="P84" s="320">
        <v>0</v>
      </c>
      <c r="Q84" s="320">
        <v>0</v>
      </c>
      <c r="R84" s="320">
        <v>0</v>
      </c>
      <c r="S84" s="320">
        <f>SUM(D84:R84)</f>
        <v>0</v>
      </c>
      <c r="T84" s="275"/>
      <c r="U84" s="275"/>
      <c r="V84" s="275"/>
      <c r="W84" s="275"/>
      <c r="X84" s="275"/>
    </row>
    <row r="85" spans="1:24" ht="45" customHeight="1">
      <c r="A85" s="275"/>
      <c r="B85" s="300" t="s">
        <v>342</v>
      </c>
      <c r="C85" s="325"/>
      <c r="D85" s="320">
        <f t="shared" ref="D85:R85" si="22">IF(D82=$C80+6,-$C81,0)</f>
        <v>0</v>
      </c>
      <c r="E85" s="320">
        <f t="shared" si="22"/>
        <v>0</v>
      </c>
      <c r="F85" s="320">
        <f t="shared" si="22"/>
        <v>0</v>
      </c>
      <c r="G85" s="320">
        <f t="shared" si="22"/>
        <v>0</v>
      </c>
      <c r="H85" s="320">
        <f t="shared" si="22"/>
        <v>0</v>
      </c>
      <c r="I85" s="320">
        <f t="shared" si="22"/>
        <v>0</v>
      </c>
      <c r="J85" s="320">
        <f t="shared" si="22"/>
        <v>0</v>
      </c>
      <c r="K85" s="320">
        <f t="shared" si="22"/>
        <v>0</v>
      </c>
      <c r="L85" s="320">
        <f t="shared" si="22"/>
        <v>0</v>
      </c>
      <c r="M85" s="320">
        <f t="shared" si="22"/>
        <v>0</v>
      </c>
      <c r="N85" s="320">
        <f t="shared" si="22"/>
        <v>0</v>
      </c>
      <c r="O85" s="320">
        <f t="shared" si="22"/>
        <v>0</v>
      </c>
      <c r="P85" s="320">
        <f t="shared" si="22"/>
        <v>0</v>
      </c>
      <c r="Q85" s="320">
        <f t="shared" si="22"/>
        <v>0</v>
      </c>
      <c r="R85" s="320">
        <f t="shared" si="22"/>
        <v>0</v>
      </c>
      <c r="S85" s="320">
        <f>SUM(D85:R85)</f>
        <v>0</v>
      </c>
      <c r="T85" s="275"/>
      <c r="U85" s="275"/>
      <c r="V85" s="275"/>
      <c r="W85" s="275"/>
      <c r="X85" s="275"/>
    </row>
    <row r="86" spans="1:24" ht="60" customHeight="1">
      <c r="A86" s="275"/>
      <c r="B86" s="300" t="s">
        <v>343</v>
      </c>
      <c r="C86" s="325"/>
      <c r="D86" s="320">
        <v>0</v>
      </c>
      <c r="E86" s="320">
        <v>0</v>
      </c>
      <c r="F86" s="320">
        <v>0</v>
      </c>
      <c r="G86" s="320">
        <v>0</v>
      </c>
      <c r="H86" s="320">
        <v>0</v>
      </c>
      <c r="I86" s="320">
        <f t="shared" ref="I86:R86" si="23">IF($C$79="ROI",IF(I82&lt;=$C80+5,$K91,0),IF($C$79="NI",IF(I82&lt;=$C80+5,$K91,0),0))</f>
        <v>0</v>
      </c>
      <c r="J86" s="320">
        <f t="shared" si="23"/>
        <v>0</v>
      </c>
      <c r="K86" s="320">
        <f t="shared" si="23"/>
        <v>0</v>
      </c>
      <c r="L86" s="320">
        <f t="shared" si="23"/>
        <v>0</v>
      </c>
      <c r="M86" s="320">
        <f t="shared" si="23"/>
        <v>0</v>
      </c>
      <c r="N86" s="320">
        <f t="shared" si="23"/>
        <v>0</v>
      </c>
      <c r="O86" s="320">
        <f t="shared" si="23"/>
        <v>0</v>
      </c>
      <c r="P86" s="320">
        <f t="shared" si="23"/>
        <v>0</v>
      </c>
      <c r="Q86" s="320">
        <f t="shared" si="23"/>
        <v>0</v>
      </c>
      <c r="R86" s="320">
        <f t="shared" si="23"/>
        <v>0</v>
      </c>
      <c r="S86" s="320">
        <f>SUM(D86:R86)</f>
        <v>0</v>
      </c>
      <c r="T86" s="275"/>
      <c r="U86" s="275"/>
      <c r="V86" s="275"/>
      <c r="W86" s="275"/>
      <c r="X86" s="275"/>
    </row>
    <row r="87" spans="1:24" ht="45" customHeight="1">
      <c r="A87" s="275"/>
      <c r="B87" s="300" t="s">
        <v>344</v>
      </c>
      <c r="C87" s="325"/>
      <c r="D87" s="320">
        <f t="shared" ref="D87:R87" si="24">SUM(D84:D86)</f>
        <v>0</v>
      </c>
      <c r="E87" s="320">
        <f t="shared" si="24"/>
        <v>0</v>
      </c>
      <c r="F87" s="320">
        <f t="shared" si="24"/>
        <v>0</v>
      </c>
      <c r="G87" s="320">
        <f t="shared" si="24"/>
        <v>0</v>
      </c>
      <c r="H87" s="320">
        <f t="shared" si="24"/>
        <v>0</v>
      </c>
      <c r="I87" s="320">
        <f t="shared" si="24"/>
        <v>0</v>
      </c>
      <c r="J87" s="320">
        <f t="shared" si="24"/>
        <v>0</v>
      </c>
      <c r="K87" s="320">
        <f t="shared" si="24"/>
        <v>0</v>
      </c>
      <c r="L87" s="320">
        <f t="shared" si="24"/>
        <v>0</v>
      </c>
      <c r="M87" s="320">
        <f t="shared" si="24"/>
        <v>0</v>
      </c>
      <c r="N87" s="320">
        <f t="shared" si="24"/>
        <v>0</v>
      </c>
      <c r="O87" s="320">
        <f t="shared" si="24"/>
        <v>0</v>
      </c>
      <c r="P87" s="320">
        <f t="shared" si="24"/>
        <v>0</v>
      </c>
      <c r="Q87" s="320">
        <f t="shared" si="24"/>
        <v>0</v>
      </c>
      <c r="R87" s="320">
        <f t="shared" si="24"/>
        <v>0</v>
      </c>
      <c r="S87" s="320">
        <f>SUM(D87:R87)</f>
        <v>0</v>
      </c>
      <c r="T87" s="275"/>
      <c r="U87" s="275"/>
      <c r="V87" s="275"/>
      <c r="W87" s="275"/>
      <c r="X87" s="275"/>
    </row>
    <row r="88" spans="1:24" ht="30" customHeight="1">
      <c r="A88" s="275"/>
      <c r="B88" s="300" t="s">
        <v>345</v>
      </c>
      <c r="C88" s="325"/>
      <c r="D88" s="320">
        <f t="shared" ref="D88:R88" si="25">IF($C$79="ROI",D87*D$13,IF($C$79="NI",D87*D$15,0))</f>
        <v>0</v>
      </c>
      <c r="E88" s="320">
        <f t="shared" si="25"/>
        <v>0</v>
      </c>
      <c r="F88" s="320">
        <f t="shared" si="25"/>
        <v>0</v>
      </c>
      <c r="G88" s="320">
        <f t="shared" si="25"/>
        <v>0</v>
      </c>
      <c r="H88" s="320">
        <f t="shared" si="25"/>
        <v>0</v>
      </c>
      <c r="I88" s="320">
        <f t="shared" si="25"/>
        <v>0</v>
      </c>
      <c r="J88" s="320">
        <f t="shared" si="25"/>
        <v>0</v>
      </c>
      <c r="K88" s="320">
        <f t="shared" si="25"/>
        <v>0</v>
      </c>
      <c r="L88" s="320">
        <f t="shared" si="25"/>
        <v>0</v>
      </c>
      <c r="M88" s="320">
        <f t="shared" si="25"/>
        <v>0</v>
      </c>
      <c r="N88" s="320">
        <f t="shared" si="25"/>
        <v>0</v>
      </c>
      <c r="O88" s="320">
        <f t="shared" si="25"/>
        <v>0</v>
      </c>
      <c r="P88" s="320">
        <f t="shared" si="25"/>
        <v>0</v>
      </c>
      <c r="Q88" s="320">
        <f t="shared" si="25"/>
        <v>0</v>
      </c>
      <c r="R88" s="320">
        <f t="shared" si="25"/>
        <v>0</v>
      </c>
      <c r="S88" s="320">
        <f>SUM(D88:R88)</f>
        <v>0</v>
      </c>
      <c r="T88" s="275"/>
      <c r="U88" s="275"/>
      <c r="V88" s="275"/>
      <c r="W88" s="275"/>
      <c r="X88" s="275"/>
    </row>
    <row r="89" spans="1:24">
      <c r="A89" s="275"/>
      <c r="B89" s="275"/>
      <c r="C89" s="326"/>
      <c r="D89" s="312" t="s">
        <v>242</v>
      </c>
      <c r="E89" s="312" t="s">
        <v>234</v>
      </c>
      <c r="F89" s="312" t="s">
        <v>166</v>
      </c>
      <c r="G89" s="312" t="s">
        <v>167</v>
      </c>
      <c r="H89" s="312" t="s">
        <v>115</v>
      </c>
      <c r="I89" s="312" t="s">
        <v>116</v>
      </c>
      <c r="J89" s="312" t="s">
        <v>131</v>
      </c>
      <c r="K89" s="312" t="s">
        <v>132</v>
      </c>
      <c r="L89" s="312"/>
      <c r="M89" s="312"/>
      <c r="N89" s="312"/>
      <c r="O89" s="312"/>
      <c r="P89" s="312"/>
      <c r="Q89" s="312"/>
      <c r="R89" s="312"/>
      <c r="S89" s="312"/>
      <c r="T89" s="275"/>
      <c r="U89" s="275"/>
      <c r="V89" s="275"/>
      <c r="W89" s="275"/>
      <c r="X89" s="275"/>
    </row>
    <row r="90" spans="1:24" ht="15.75" customHeight="1">
      <c r="A90" s="275"/>
      <c r="B90" s="275" t="s">
        <v>130</v>
      </c>
      <c r="C90" s="326"/>
      <c r="D90" s="322">
        <f t="shared" ref="D90:I90" si="26">IF($C$79="ROI",D84*D$13/SUMIF($I$82:$R$82,"&lt;="&amp;$C80+5,$I$13:$R$13),IF($C$79="NI",D84*D$15/SUMIF($I$82:$R$82,"&lt;="&amp;$C80+5,$I$15:$R$15),0))</f>
        <v>0</v>
      </c>
      <c r="E90" s="322">
        <f t="shared" si="26"/>
        <v>0</v>
      </c>
      <c r="F90" s="322">
        <f t="shared" si="26"/>
        <v>0</v>
      </c>
      <c r="G90" s="322">
        <f t="shared" si="26"/>
        <v>0</v>
      </c>
      <c r="H90" s="322">
        <f t="shared" si="26"/>
        <v>0</v>
      </c>
      <c r="I90" s="323">
        <f t="shared" si="26"/>
        <v>0</v>
      </c>
      <c r="J90" s="322">
        <f>IF($C$79="ROI",SUMPRODUCT($D$13:$R$13,D85:R85)/SUMIF(I82:R82,"&lt;="&amp;C80+5,$I$13:$R$13),IF($C$79="NI",SUMPRODUCT($D$15:$R$15,D85:R85)/SUMIF(I82:R82,"&lt;="&amp;C80+5,$I$15:$R$15),0))</f>
        <v>0</v>
      </c>
      <c r="K90" s="322">
        <f>SUM(D90:J90)</f>
        <v>0</v>
      </c>
      <c r="L90" s="312"/>
      <c r="M90" s="312"/>
      <c r="N90" s="312"/>
      <c r="O90" s="312"/>
      <c r="P90" s="312"/>
      <c r="Q90" s="312"/>
      <c r="R90" s="312"/>
      <c r="S90" s="312"/>
      <c r="T90" s="275"/>
      <c r="U90" s="275"/>
      <c r="V90" s="275"/>
      <c r="W90" s="275"/>
      <c r="X90" s="275"/>
    </row>
    <row r="91" spans="1:24" ht="30" customHeight="1">
      <c r="A91" s="275"/>
      <c r="B91" s="300" t="s">
        <v>130</v>
      </c>
      <c r="C91" s="300"/>
      <c r="D91" s="320">
        <f t="shared" ref="D91:I91" si="27">IF($C$79="ROI",D84*D$13/SUMIF($I$82:$R$82,"&lt;="&amp;$C80+5,$I$13:$R$13),IF($C$79="NI",D84*D$15/SUMIF($I$82:$R$82,"&lt;="&amp;$C80+5,$I$15:$R$15),0))</f>
        <v>0</v>
      </c>
      <c r="E91" s="320">
        <f t="shared" si="27"/>
        <v>0</v>
      </c>
      <c r="F91" s="320">
        <f t="shared" si="27"/>
        <v>0</v>
      </c>
      <c r="G91" s="320">
        <f t="shared" si="27"/>
        <v>0</v>
      </c>
      <c r="H91" s="320">
        <f t="shared" si="27"/>
        <v>0</v>
      </c>
      <c r="I91" s="320">
        <f t="shared" si="27"/>
        <v>0</v>
      </c>
      <c r="J91" s="320">
        <f>IF($C$79="ROI",SUMPRODUCT($D$13:$R$13,D85:R85)/SUMIF(I82:R82,"&lt;="&amp;C80+5,$I$13:$R$13),IF($C$79="NI",SUMPRODUCT($D$15:$R$15,D85:R85)/SUMIF(I82:R82,"&lt;="&amp;C80+5,$I$15:$R$15),0))</f>
        <v>0</v>
      </c>
      <c r="K91" s="320">
        <f>SUM(D91:J91)</f>
        <v>0</v>
      </c>
      <c r="L91" s="312"/>
      <c r="M91" s="312"/>
      <c r="N91" s="312"/>
      <c r="O91" s="312"/>
      <c r="P91" s="312"/>
      <c r="Q91" s="312"/>
      <c r="R91" s="312"/>
      <c r="S91" s="312"/>
      <c r="T91" s="275"/>
      <c r="U91" s="275"/>
      <c r="V91" s="275"/>
      <c r="W91" s="275"/>
      <c r="X91" s="275"/>
    </row>
    <row r="92" spans="1:24">
      <c r="A92" s="275"/>
      <c r="B92" s="275"/>
      <c r="C92" s="275"/>
      <c r="D92" s="275"/>
      <c r="E92" s="275"/>
      <c r="F92" s="275"/>
      <c r="G92" s="275"/>
      <c r="H92" s="275"/>
      <c r="I92" s="275"/>
      <c r="J92" s="275"/>
      <c r="K92" s="275"/>
      <c r="L92" s="275"/>
      <c r="M92" s="275"/>
      <c r="N92" s="275"/>
      <c r="O92" s="275"/>
      <c r="P92" s="275"/>
      <c r="Q92" s="275"/>
      <c r="R92" s="275"/>
      <c r="S92" s="275"/>
      <c r="T92" s="275"/>
      <c r="U92" s="275"/>
      <c r="V92" s="275"/>
      <c r="W92" s="275"/>
      <c r="X92" s="275"/>
    </row>
    <row r="93" spans="1:24">
      <c r="A93" s="275"/>
      <c r="B93" s="275"/>
      <c r="C93" s="275"/>
      <c r="D93" s="275"/>
      <c r="E93" s="275"/>
      <c r="F93" s="275"/>
      <c r="G93" s="275"/>
      <c r="H93" s="275"/>
      <c r="I93" s="275"/>
      <c r="J93" s="275"/>
      <c r="K93" s="275"/>
      <c r="L93" s="275"/>
      <c r="M93" s="275"/>
      <c r="N93" s="275"/>
      <c r="O93" s="275"/>
      <c r="P93" s="275"/>
      <c r="Q93" s="275"/>
      <c r="R93" s="275"/>
      <c r="S93" s="275"/>
      <c r="T93" s="275"/>
      <c r="U93" s="275"/>
      <c r="V93" s="275"/>
      <c r="W93" s="275"/>
      <c r="X93" s="275"/>
    </row>
    <row r="94" spans="1:24">
      <c r="A94" s="275"/>
      <c r="B94" s="275"/>
      <c r="C94" s="275"/>
      <c r="D94" s="275"/>
      <c r="E94" s="275"/>
      <c r="F94" s="275"/>
      <c r="G94" s="275"/>
      <c r="H94" s="275"/>
      <c r="I94" s="275"/>
      <c r="J94" s="275"/>
      <c r="K94" s="275"/>
      <c r="L94" s="275"/>
      <c r="M94" s="275"/>
      <c r="N94" s="275"/>
      <c r="O94" s="275"/>
      <c r="P94" s="275"/>
      <c r="Q94" s="275"/>
      <c r="R94" s="275"/>
      <c r="S94" s="275"/>
      <c r="T94" s="275"/>
      <c r="U94" s="275"/>
      <c r="V94" s="275"/>
      <c r="W94" s="275"/>
      <c r="X94" s="275"/>
    </row>
    <row r="95" spans="1:24">
      <c r="A95" s="275"/>
      <c r="B95" s="275"/>
      <c r="C95" s="275"/>
      <c r="D95" s="275"/>
      <c r="E95" s="275"/>
      <c r="F95" s="275"/>
      <c r="G95" s="275"/>
      <c r="H95" s="275"/>
      <c r="I95" s="275"/>
      <c r="J95" s="275"/>
      <c r="K95" s="275"/>
      <c r="L95" s="275"/>
      <c r="M95" s="275"/>
      <c r="N95" s="275"/>
      <c r="O95" s="275"/>
      <c r="P95" s="275"/>
      <c r="Q95" s="275"/>
      <c r="R95" s="275"/>
      <c r="S95" s="275"/>
      <c r="T95" s="275"/>
      <c r="U95" s="275"/>
      <c r="V95" s="275"/>
      <c r="W95" s="275"/>
      <c r="X95" s="275"/>
    </row>
    <row r="96" spans="1:24">
      <c r="A96" s="275"/>
      <c r="B96" s="567" t="s">
        <v>196</v>
      </c>
      <c r="C96" s="568"/>
      <c r="D96" s="568"/>
      <c r="E96" s="568"/>
      <c r="F96" s="568"/>
      <c r="G96" s="568"/>
      <c r="H96" s="568"/>
      <c r="I96" s="568"/>
      <c r="J96" s="568"/>
      <c r="K96" s="568"/>
      <c r="L96" s="568"/>
      <c r="M96" s="568"/>
      <c r="N96" s="568"/>
      <c r="O96" s="568"/>
      <c r="P96" s="568"/>
      <c r="Q96" s="569"/>
      <c r="R96" s="358"/>
      <c r="S96" s="358"/>
      <c r="T96" s="358"/>
      <c r="U96" s="275"/>
      <c r="V96" s="275"/>
      <c r="W96" s="275"/>
      <c r="X96" s="275"/>
    </row>
    <row r="97" spans="1:36">
      <c r="A97" s="275"/>
      <c r="B97" s="567" t="s">
        <v>357</v>
      </c>
      <c r="C97" s="568"/>
      <c r="D97" s="568"/>
      <c r="E97" s="568"/>
      <c r="F97" s="568"/>
      <c r="G97" s="568"/>
      <c r="H97" s="568"/>
      <c r="I97" s="568"/>
      <c r="J97" s="568"/>
      <c r="K97" s="568"/>
      <c r="L97" s="568"/>
      <c r="M97" s="568"/>
      <c r="N97" s="568"/>
      <c r="O97" s="568"/>
      <c r="P97" s="568"/>
      <c r="Q97" s="569"/>
      <c r="R97" s="358"/>
      <c r="S97" s="358"/>
      <c r="T97" s="358"/>
      <c r="U97" s="275"/>
      <c r="V97" s="275"/>
      <c r="W97" s="275"/>
      <c r="X97" s="275"/>
    </row>
    <row r="98" spans="1:36" ht="15" customHeight="1">
      <c r="A98" s="275"/>
      <c r="B98" s="350"/>
      <c r="C98" s="350"/>
      <c r="D98" s="350"/>
      <c r="E98" s="350"/>
      <c r="F98" s="350"/>
      <c r="G98" s="350"/>
      <c r="H98" s="350"/>
      <c r="I98" s="350"/>
      <c r="J98" s="350"/>
      <c r="K98" s="350"/>
      <c r="L98" s="350"/>
      <c r="M98" s="350"/>
      <c r="N98" s="350"/>
      <c r="O98" s="350"/>
      <c r="P98" s="350"/>
      <c r="Q98" s="350"/>
      <c r="R98" s="358"/>
      <c r="S98" s="358"/>
      <c r="T98" s="358"/>
      <c r="U98" s="358"/>
      <c r="V98" s="358"/>
      <c r="W98" s="358"/>
      <c r="X98" s="358"/>
      <c r="Y98" s="358"/>
      <c r="Z98" s="358"/>
      <c r="AA98" s="358"/>
      <c r="AB98" s="358"/>
      <c r="AC98" s="358"/>
      <c r="AD98" s="358"/>
      <c r="AE98" s="358"/>
      <c r="AF98" s="358"/>
      <c r="AG98" s="358"/>
      <c r="AH98" s="358"/>
      <c r="AI98" s="358"/>
      <c r="AJ98" s="358"/>
    </row>
    <row r="99" spans="1:36" ht="60" customHeight="1">
      <c r="A99" s="275"/>
      <c r="B99" s="351" t="s">
        <v>197</v>
      </c>
      <c r="C99" s="351" t="s">
        <v>198</v>
      </c>
      <c r="D99" s="351" t="s">
        <v>199</v>
      </c>
      <c r="E99" s="351" t="s">
        <v>200</v>
      </c>
      <c r="F99" s="351" t="s">
        <v>259</v>
      </c>
      <c r="G99" s="351" t="s">
        <v>247</v>
      </c>
      <c r="H99" s="351" t="s">
        <v>239</v>
      </c>
      <c r="I99" s="351" t="s">
        <v>201</v>
      </c>
      <c r="J99" s="351" t="s">
        <v>202</v>
      </c>
      <c r="K99" s="351" t="s">
        <v>386</v>
      </c>
      <c r="L99" s="351" t="s">
        <v>381</v>
      </c>
      <c r="M99" s="351" t="s">
        <v>376</v>
      </c>
      <c r="N99" s="351" t="s">
        <v>358</v>
      </c>
      <c r="O99" s="351" t="s">
        <v>359</v>
      </c>
      <c r="P99" s="351" t="s">
        <v>206</v>
      </c>
      <c r="Q99" s="351" t="s">
        <v>363</v>
      </c>
      <c r="R99" s="428" t="s">
        <v>327</v>
      </c>
      <c r="S99" s="358"/>
      <c r="T99" s="358"/>
      <c r="U99" s="358"/>
      <c r="V99" s="359" t="s">
        <v>207</v>
      </c>
      <c r="W99" s="359" t="s">
        <v>208</v>
      </c>
      <c r="X99" s="359" t="s">
        <v>209</v>
      </c>
      <c r="Y99" s="359" t="s">
        <v>387</v>
      </c>
      <c r="Z99" s="359" t="s">
        <v>382</v>
      </c>
      <c r="AA99" s="359" t="s">
        <v>377</v>
      </c>
      <c r="AB99" s="359" t="s">
        <v>364</v>
      </c>
      <c r="AC99" s="359" t="s">
        <v>365</v>
      </c>
      <c r="AD99" s="359" t="s">
        <v>388</v>
      </c>
      <c r="AE99" s="359" t="s">
        <v>383</v>
      </c>
      <c r="AF99" s="359" t="s">
        <v>378</v>
      </c>
      <c r="AG99" s="359" t="s">
        <v>369</v>
      </c>
      <c r="AH99" s="359" t="s">
        <v>370</v>
      </c>
      <c r="AI99" s="359" t="s">
        <v>210</v>
      </c>
    </row>
    <row r="100" spans="1:36" ht="15" customHeight="1">
      <c r="A100" s="275"/>
      <c r="B100" s="448"/>
      <c r="C100" s="448"/>
      <c r="D100" s="449"/>
      <c r="E100" s="449"/>
      <c r="F100" s="449"/>
      <c r="G100" s="449"/>
      <c r="H100" s="449"/>
      <c r="I100" s="449"/>
      <c r="J100" s="449"/>
      <c r="K100" s="352" t="str">
        <f>IF(F100="","",F100*IF(IF('Unit and Contact details'!$D$11='Unit and Contact details'!$E$12,"Northern Ireland","Republic of Ireland")="Northern Ireland",INDEX('Fixed inputs'!$H$18:$H$58,MATCH("CY2026/27",'Fixed inputs'!$B$18:$B$58,0)),INDEX('Fixed inputs'!$I$18:$I$58,MATCH("CY2026/27",'Fixed inputs'!$B$18:$B$58,0))))</f>
        <v/>
      </c>
      <c r="L100" s="352" t="str">
        <f>IF(G100="","",G100*IF(IF('Unit and Contact details'!$D$11='Unit and Contact details'!$E$12,"Northern Ireland","Republic of Ireland")="Northern Ireland",INDEX('Fixed inputs'!$H$18:$H$58,MATCH("CY2027/28",'Fixed inputs'!$B$18:$B$58,0)),INDEX('Fixed inputs'!$I$18:$I$58,MATCH("CY2027/28",'Fixed inputs'!$B$18:$B$58,0))))</f>
        <v/>
      </c>
      <c r="M100" s="352" t="str">
        <f>IF(H100="","",H100*IF(IF('Unit and Contact details'!$D$11='Unit and Contact details'!$E$12,"Northern Ireland","Republic of Ireland")="Northern Ireland",INDEX('Fixed inputs'!$H$18:$H$58,MATCH("CY2028/29",'Fixed inputs'!$B$18:$B$58,0)),INDEX('Fixed inputs'!$I$18:$I$58,MATCH("CY2028/29",'Fixed inputs'!$B$18:$B$58,0))))</f>
        <v/>
      </c>
      <c r="N100" s="352" t="str">
        <f>IF(I100="","",I100*IF(IF('Unit and Contact details'!$D$11='Unit and Contact details'!$E$12,"Northern Ireland","Republic of Ireland")="Northern Ireland",INDEX('Fixed inputs'!$H$18:$H$58,MATCH("CY2029/30",'Fixed inputs'!$B$18:$B$58,0)),INDEX('Fixed inputs'!$I$18:$I$58,MATCH("CY2029/30",'Fixed inputs'!$B$18:$B$58,0))))</f>
        <v/>
      </c>
      <c r="O100" s="352" t="str">
        <f>IF(J100="","",J100*IF(IF('Unit and Contact details'!$D$11='Unit and Contact details'!$E$12,"Northern Ireland","Republic of Ireland")="Northern Ireland",INDEX('Fixed inputs'!$H$18:$H$58,MATCH("CY2030/31",'Fixed inputs'!$B$18:$B$58,0)),INDEX('Fixed inputs'!$I$18:$I$58,MATCH("CY2030/31",'Fixed inputs'!$B$18:$B$58,0))))</f>
        <v/>
      </c>
      <c r="P100" s="393">
        <f t="shared" ref="P100:P109" si="28">SUM(F100:J100)</f>
        <v>0</v>
      </c>
      <c r="Q100" s="348">
        <f t="shared" ref="Q100:Q109" si="29">SUM(K100:O100)</f>
        <v>0</v>
      </c>
      <c r="R100" s="393" t="b">
        <f>IF(COUNTA($B100:$J100)=0,TRUE,COUNTBLANK($B100:$J100)=0)</f>
        <v>1</v>
      </c>
      <c r="S100" s="358"/>
      <c r="T100" s="358"/>
      <c r="U100" s="358"/>
      <c r="V100" s="353"/>
      <c r="W100" s="353"/>
      <c r="X100" s="353"/>
      <c r="Y100" s="353"/>
      <c r="Z100" s="360"/>
      <c r="AA100" s="360"/>
      <c r="AB100" s="360"/>
      <c r="AC100" s="360"/>
      <c r="AD100" s="360">
        <f t="shared" ref="AD100:AD109" si="30">IF(Y100&lt;&gt;"",Y100,IF(AND($V100="Yes",$W100="Yes",$X100="Yes"),K100,0))</f>
        <v>0</v>
      </c>
      <c r="AE100" s="354">
        <f t="shared" ref="AE100:AE109" si="31">IF(Z100&lt;&gt;"",Z100,IF(AND($V100="Yes",$W100="Yes",$X100="Yes"),L100,0))</f>
        <v>0</v>
      </c>
      <c r="AF100" s="354">
        <f t="shared" ref="AF100:AF109" si="32">IF(AA100&lt;&gt;"",AA100,IF(AND($V100="Yes",$W100="Yes",$X100="Yes"),M100,0))</f>
        <v>0</v>
      </c>
      <c r="AG100" s="354">
        <f t="shared" ref="AG100:AG109" si="33">IF(AB100&lt;&gt;"",AB100,IF(AND($V100="Yes",$W100="Yes",$X100="Yes"),N100,0))</f>
        <v>0</v>
      </c>
      <c r="AH100" s="354">
        <f t="shared" ref="AH100:AH109" si="34">IF(AC100&lt;&gt;"",AC100,IF(AND($V100="Yes",$W100="Yes",$X100="Yes"),O100,0))</f>
        <v>0</v>
      </c>
      <c r="AI100" s="354"/>
    </row>
    <row r="101" spans="1:36" ht="15" customHeight="1">
      <c r="A101" s="275"/>
      <c r="B101" s="448"/>
      <c r="C101" s="448"/>
      <c r="D101" s="449"/>
      <c r="E101" s="449"/>
      <c r="F101" s="449"/>
      <c r="G101" s="449"/>
      <c r="H101" s="449"/>
      <c r="I101" s="449"/>
      <c r="J101" s="449"/>
      <c r="K101" s="352" t="str">
        <f>IF(F101="","",F101*IF(IF('Unit and Contact details'!$D$11='Unit and Contact details'!$E$12,"Northern Ireland","Republic of Ireland")="Northern Ireland",INDEX('Fixed inputs'!$H$18:$H$58,MATCH("CY2026/27",'Fixed inputs'!$B$18:$B$58,0)),INDEX('Fixed inputs'!$I$18:$I$58,MATCH("CY2026/27",'Fixed inputs'!$B$18:$B$58,0))))</f>
        <v/>
      </c>
      <c r="L101" s="352" t="str">
        <f>IF(G101="","",G101*IF(IF('Unit and Contact details'!$D$11='Unit and Contact details'!$E$12,"Northern Ireland","Republic of Ireland")="Northern Ireland",INDEX('Fixed inputs'!$H$18:$H$58,MATCH("CY2027/28",'Fixed inputs'!$B$18:$B$58,0)),INDEX('Fixed inputs'!$I$18:$I$58,MATCH("CY2027/28",'Fixed inputs'!$B$18:$B$58,0))))</f>
        <v/>
      </c>
      <c r="M101" s="352" t="str">
        <f>IF(H101="","",H101*IF(IF('Unit and Contact details'!$D$11='Unit and Contact details'!$E$12,"Northern Ireland","Republic of Ireland")="Northern Ireland",INDEX('Fixed inputs'!$H$18:$H$58,MATCH("CY2028/29",'Fixed inputs'!$B$18:$B$58,0)),INDEX('Fixed inputs'!$I$18:$I$58,MATCH("CY2028/29",'Fixed inputs'!$B$18:$B$58,0))))</f>
        <v/>
      </c>
      <c r="N101" s="352" t="str">
        <f>IF(I101="","",I101*IF(IF('Unit and Contact details'!$D$11='Unit and Contact details'!$E$12,"Northern Ireland","Republic of Ireland")="Northern Ireland",INDEX('Fixed inputs'!$H$18:$H$58,MATCH("CY2029/30",'Fixed inputs'!$B$18:$B$58,0)),INDEX('Fixed inputs'!$I$18:$I$58,MATCH("CY2029/30",'Fixed inputs'!$B$18:$B$58,0))))</f>
        <v/>
      </c>
      <c r="O101" s="352" t="str">
        <f>IF(J101="","",J101*IF(IF('Unit and Contact details'!$D$11='Unit and Contact details'!$E$12,"Northern Ireland","Republic of Ireland")="Northern Ireland",INDEX('Fixed inputs'!$H$18:$H$58,MATCH("CY2030/31",'Fixed inputs'!$B$18:$B$58,0)),INDEX('Fixed inputs'!$I$18:$I$58,MATCH("CY2030/31",'Fixed inputs'!$B$18:$B$58,0))))</f>
        <v/>
      </c>
      <c r="P101" s="393">
        <f t="shared" si="28"/>
        <v>0</v>
      </c>
      <c r="Q101" s="348">
        <f t="shared" si="29"/>
        <v>0</v>
      </c>
      <c r="R101" s="393" t="b">
        <f t="shared" ref="R101:R109" si="35">IF(COUNTA($B101:$J101)=0,TRUE,COUNTBLANK($B101:$J101)=0)</f>
        <v>1</v>
      </c>
      <c r="S101" s="358"/>
      <c r="T101" s="358"/>
      <c r="U101" s="358"/>
      <c r="V101" s="353"/>
      <c r="W101" s="353"/>
      <c r="X101" s="353"/>
      <c r="Y101" s="353"/>
      <c r="Z101" s="360"/>
      <c r="AA101" s="360"/>
      <c r="AB101" s="360"/>
      <c r="AC101" s="360"/>
      <c r="AD101" s="360">
        <f t="shared" si="30"/>
        <v>0</v>
      </c>
      <c r="AE101" s="354">
        <f t="shared" si="31"/>
        <v>0</v>
      </c>
      <c r="AF101" s="354">
        <f t="shared" si="32"/>
        <v>0</v>
      </c>
      <c r="AG101" s="354">
        <f t="shared" si="33"/>
        <v>0</v>
      </c>
      <c r="AH101" s="354">
        <f t="shared" si="34"/>
        <v>0</v>
      </c>
      <c r="AI101" s="354"/>
    </row>
    <row r="102" spans="1:36" ht="15" customHeight="1">
      <c r="A102" s="275"/>
      <c r="B102" s="448"/>
      <c r="C102" s="448"/>
      <c r="D102" s="449"/>
      <c r="E102" s="449"/>
      <c r="F102" s="449"/>
      <c r="G102" s="449"/>
      <c r="H102" s="449"/>
      <c r="I102" s="449"/>
      <c r="J102" s="449"/>
      <c r="K102" s="352" t="str">
        <f>IF(F102="","",F102*IF(IF('Unit and Contact details'!$D$11='Unit and Contact details'!$E$12,"Northern Ireland","Republic of Ireland")="Northern Ireland",INDEX('Fixed inputs'!$H$18:$H$58,MATCH("CY2026/27",'Fixed inputs'!$B$18:$B$58,0)),INDEX('Fixed inputs'!$I$18:$I$58,MATCH("CY2026/27",'Fixed inputs'!$B$18:$B$58,0))))</f>
        <v/>
      </c>
      <c r="L102" s="352" t="str">
        <f>IF(G102="","",G102*IF(IF('Unit and Contact details'!$D$11='Unit and Contact details'!$E$12,"Northern Ireland","Republic of Ireland")="Northern Ireland",INDEX('Fixed inputs'!$H$18:$H$58,MATCH("CY2027/28",'Fixed inputs'!$B$18:$B$58,0)),INDEX('Fixed inputs'!$I$18:$I$58,MATCH("CY2027/28",'Fixed inputs'!$B$18:$B$58,0))))</f>
        <v/>
      </c>
      <c r="M102" s="352" t="str">
        <f>IF(H102="","",H102*IF(IF('Unit and Contact details'!$D$11='Unit and Contact details'!$E$12,"Northern Ireland","Republic of Ireland")="Northern Ireland",INDEX('Fixed inputs'!$H$18:$H$58,MATCH("CY2028/29",'Fixed inputs'!$B$18:$B$58,0)),INDEX('Fixed inputs'!$I$18:$I$58,MATCH("CY2028/29",'Fixed inputs'!$B$18:$B$58,0))))</f>
        <v/>
      </c>
      <c r="N102" s="352" t="str">
        <f>IF(I102="","",I102*IF(IF('Unit and Contact details'!$D$11='Unit and Contact details'!$E$12,"Northern Ireland","Republic of Ireland")="Northern Ireland",INDEX('Fixed inputs'!$H$18:$H$58,MATCH("CY2029/30",'Fixed inputs'!$B$18:$B$58,0)),INDEX('Fixed inputs'!$I$18:$I$58,MATCH("CY2029/30",'Fixed inputs'!$B$18:$B$58,0))))</f>
        <v/>
      </c>
      <c r="O102" s="352" t="str">
        <f>IF(J102="","",J102*IF(IF('Unit and Contact details'!$D$11='Unit and Contact details'!$E$12,"Northern Ireland","Republic of Ireland")="Northern Ireland",INDEX('Fixed inputs'!$H$18:$H$58,MATCH("CY2030/31",'Fixed inputs'!$B$18:$B$58,0)),INDEX('Fixed inputs'!$I$18:$I$58,MATCH("CY2030/31",'Fixed inputs'!$B$18:$B$58,0))))</f>
        <v/>
      </c>
      <c r="P102" s="393">
        <f t="shared" si="28"/>
        <v>0</v>
      </c>
      <c r="Q102" s="348">
        <f t="shared" si="29"/>
        <v>0</v>
      </c>
      <c r="R102" s="393" t="b">
        <f t="shared" si="35"/>
        <v>1</v>
      </c>
      <c r="S102" s="358"/>
      <c r="T102" s="358"/>
      <c r="U102" s="358"/>
      <c r="V102" s="353"/>
      <c r="W102" s="353"/>
      <c r="X102" s="353"/>
      <c r="Y102" s="353"/>
      <c r="Z102" s="360"/>
      <c r="AA102" s="360"/>
      <c r="AB102" s="360"/>
      <c r="AC102" s="360"/>
      <c r="AD102" s="360">
        <f t="shared" si="30"/>
        <v>0</v>
      </c>
      <c r="AE102" s="354">
        <f t="shared" si="31"/>
        <v>0</v>
      </c>
      <c r="AF102" s="354">
        <f t="shared" si="32"/>
        <v>0</v>
      </c>
      <c r="AG102" s="354">
        <f t="shared" si="33"/>
        <v>0</v>
      </c>
      <c r="AH102" s="354">
        <f t="shared" si="34"/>
        <v>0</v>
      </c>
      <c r="AI102" s="354"/>
    </row>
    <row r="103" spans="1:36" ht="15" customHeight="1">
      <c r="A103" s="275"/>
      <c r="B103" s="448"/>
      <c r="C103" s="448"/>
      <c r="D103" s="449"/>
      <c r="E103" s="449"/>
      <c r="F103" s="449"/>
      <c r="G103" s="449"/>
      <c r="H103" s="449"/>
      <c r="I103" s="449"/>
      <c r="J103" s="449"/>
      <c r="K103" s="352" t="str">
        <f>IF(F103="","",F103*IF(IF('Unit and Contact details'!$D$11='Unit and Contact details'!$E$12,"Northern Ireland","Republic of Ireland")="Northern Ireland",INDEX('Fixed inputs'!$H$18:$H$58,MATCH("CY2026/27",'Fixed inputs'!$B$18:$B$58,0)),INDEX('Fixed inputs'!$I$18:$I$58,MATCH("CY2026/27",'Fixed inputs'!$B$18:$B$58,0))))</f>
        <v/>
      </c>
      <c r="L103" s="352" t="str">
        <f>IF(G103="","",G103*IF(IF('Unit and Contact details'!$D$11='Unit and Contact details'!$E$12,"Northern Ireland","Republic of Ireland")="Northern Ireland",INDEX('Fixed inputs'!$H$18:$H$58,MATCH("CY2027/28",'Fixed inputs'!$B$18:$B$58,0)),INDEX('Fixed inputs'!$I$18:$I$58,MATCH("CY2027/28",'Fixed inputs'!$B$18:$B$58,0))))</f>
        <v/>
      </c>
      <c r="M103" s="352" t="str">
        <f>IF(H103="","",H103*IF(IF('Unit and Contact details'!$D$11='Unit and Contact details'!$E$12,"Northern Ireland","Republic of Ireland")="Northern Ireland",INDEX('Fixed inputs'!$H$18:$H$58,MATCH("CY2028/29",'Fixed inputs'!$B$18:$B$58,0)),INDEX('Fixed inputs'!$I$18:$I$58,MATCH("CY2028/29",'Fixed inputs'!$B$18:$B$58,0))))</f>
        <v/>
      </c>
      <c r="N103" s="352" t="str">
        <f>IF(I103="","",I103*IF(IF('Unit and Contact details'!$D$11='Unit and Contact details'!$E$12,"Northern Ireland","Republic of Ireland")="Northern Ireland",INDEX('Fixed inputs'!$H$18:$H$58,MATCH("CY2029/30",'Fixed inputs'!$B$18:$B$58,0)),INDEX('Fixed inputs'!$I$18:$I$58,MATCH("CY2029/30",'Fixed inputs'!$B$18:$B$58,0))))</f>
        <v/>
      </c>
      <c r="O103" s="352" t="str">
        <f>IF(J103="","",J103*IF(IF('Unit and Contact details'!$D$11='Unit and Contact details'!$E$12,"Northern Ireland","Republic of Ireland")="Northern Ireland",INDEX('Fixed inputs'!$H$18:$H$58,MATCH("CY2030/31",'Fixed inputs'!$B$18:$B$58,0)),INDEX('Fixed inputs'!$I$18:$I$58,MATCH("CY2030/31",'Fixed inputs'!$B$18:$B$58,0))))</f>
        <v/>
      </c>
      <c r="P103" s="393">
        <f t="shared" si="28"/>
        <v>0</v>
      </c>
      <c r="Q103" s="348">
        <f t="shared" si="29"/>
        <v>0</v>
      </c>
      <c r="R103" s="393" t="b">
        <f t="shared" si="35"/>
        <v>1</v>
      </c>
      <c r="S103" s="358"/>
      <c r="T103" s="358"/>
      <c r="U103" s="358"/>
      <c r="V103" s="353"/>
      <c r="W103" s="353"/>
      <c r="X103" s="353"/>
      <c r="Y103" s="353"/>
      <c r="Z103" s="360"/>
      <c r="AA103" s="360"/>
      <c r="AB103" s="360"/>
      <c r="AC103" s="360"/>
      <c r="AD103" s="360">
        <f t="shared" si="30"/>
        <v>0</v>
      </c>
      <c r="AE103" s="354">
        <f t="shared" si="31"/>
        <v>0</v>
      </c>
      <c r="AF103" s="354">
        <f t="shared" si="32"/>
        <v>0</v>
      </c>
      <c r="AG103" s="354">
        <f t="shared" si="33"/>
        <v>0</v>
      </c>
      <c r="AH103" s="354">
        <f t="shared" si="34"/>
        <v>0</v>
      </c>
      <c r="AI103" s="354"/>
    </row>
    <row r="104" spans="1:36" ht="15" customHeight="1">
      <c r="A104" s="275"/>
      <c r="B104" s="448"/>
      <c r="C104" s="448"/>
      <c r="D104" s="449"/>
      <c r="E104" s="449"/>
      <c r="F104" s="449"/>
      <c r="G104" s="449"/>
      <c r="H104" s="449"/>
      <c r="I104" s="449"/>
      <c r="J104" s="449"/>
      <c r="K104" s="352" t="str">
        <f>IF(F104="","",F104*IF(IF('Unit and Contact details'!$D$11='Unit and Contact details'!$E$12,"Northern Ireland","Republic of Ireland")="Northern Ireland",INDEX('Fixed inputs'!$H$18:$H$58,MATCH("CY2026/27",'Fixed inputs'!$B$18:$B$58,0)),INDEX('Fixed inputs'!$I$18:$I$58,MATCH("CY2026/27",'Fixed inputs'!$B$18:$B$58,0))))</f>
        <v/>
      </c>
      <c r="L104" s="352" t="str">
        <f>IF(G104="","",G104*IF(IF('Unit and Contact details'!$D$11='Unit and Contact details'!$E$12,"Northern Ireland","Republic of Ireland")="Northern Ireland",INDEX('Fixed inputs'!$H$18:$H$58,MATCH("CY2027/28",'Fixed inputs'!$B$18:$B$58,0)),INDEX('Fixed inputs'!$I$18:$I$58,MATCH("CY2027/28",'Fixed inputs'!$B$18:$B$58,0))))</f>
        <v/>
      </c>
      <c r="M104" s="352" t="str">
        <f>IF(H104="","",H104*IF(IF('Unit and Contact details'!$D$11='Unit and Contact details'!$E$12,"Northern Ireland","Republic of Ireland")="Northern Ireland",INDEX('Fixed inputs'!$H$18:$H$58,MATCH("CY2028/29",'Fixed inputs'!$B$18:$B$58,0)),INDEX('Fixed inputs'!$I$18:$I$58,MATCH("CY2028/29",'Fixed inputs'!$B$18:$B$58,0))))</f>
        <v/>
      </c>
      <c r="N104" s="352" t="str">
        <f>IF(I104="","",I104*IF(IF('Unit and Contact details'!$D$11='Unit and Contact details'!$E$12,"Northern Ireland","Republic of Ireland")="Northern Ireland",INDEX('Fixed inputs'!$H$18:$H$58,MATCH("CY2029/30",'Fixed inputs'!$B$18:$B$58,0)),INDEX('Fixed inputs'!$I$18:$I$58,MATCH("CY2029/30",'Fixed inputs'!$B$18:$B$58,0))))</f>
        <v/>
      </c>
      <c r="O104" s="352" t="str">
        <f>IF(J104="","",J104*IF(IF('Unit and Contact details'!$D$11='Unit and Contact details'!$E$12,"Northern Ireland","Republic of Ireland")="Northern Ireland",INDEX('Fixed inputs'!$H$18:$H$58,MATCH("CY2030/31",'Fixed inputs'!$B$18:$B$58,0)),INDEX('Fixed inputs'!$I$18:$I$58,MATCH("CY2030/31",'Fixed inputs'!$B$18:$B$58,0))))</f>
        <v/>
      </c>
      <c r="P104" s="393">
        <f t="shared" si="28"/>
        <v>0</v>
      </c>
      <c r="Q104" s="348">
        <f t="shared" si="29"/>
        <v>0</v>
      </c>
      <c r="R104" s="393" t="b">
        <f t="shared" si="35"/>
        <v>1</v>
      </c>
      <c r="S104" s="358"/>
      <c r="T104" s="358"/>
      <c r="U104" s="358"/>
      <c r="V104" s="353"/>
      <c r="W104" s="353"/>
      <c r="X104" s="353"/>
      <c r="Y104" s="353"/>
      <c r="Z104" s="360"/>
      <c r="AA104" s="360"/>
      <c r="AB104" s="360"/>
      <c r="AC104" s="360"/>
      <c r="AD104" s="360">
        <f t="shared" si="30"/>
        <v>0</v>
      </c>
      <c r="AE104" s="354">
        <f t="shared" si="31"/>
        <v>0</v>
      </c>
      <c r="AF104" s="354">
        <f t="shared" si="32"/>
        <v>0</v>
      </c>
      <c r="AG104" s="354">
        <f t="shared" si="33"/>
        <v>0</v>
      </c>
      <c r="AH104" s="354">
        <f t="shared" si="34"/>
        <v>0</v>
      </c>
      <c r="AI104" s="354"/>
    </row>
    <row r="105" spans="1:36" ht="15" customHeight="1">
      <c r="A105" s="275"/>
      <c r="B105" s="448"/>
      <c r="C105" s="448"/>
      <c r="D105" s="449"/>
      <c r="E105" s="449"/>
      <c r="F105" s="449"/>
      <c r="G105" s="449"/>
      <c r="H105" s="449"/>
      <c r="I105" s="449"/>
      <c r="J105" s="449"/>
      <c r="K105" s="352" t="str">
        <f>IF(F105="","",F105*IF(IF('Unit and Contact details'!$D$11='Unit and Contact details'!$E$12,"Northern Ireland","Republic of Ireland")="Northern Ireland",INDEX('Fixed inputs'!$H$18:$H$58,MATCH("CY2026/27",'Fixed inputs'!$B$18:$B$58,0)),INDEX('Fixed inputs'!$I$18:$I$58,MATCH("CY2026/27",'Fixed inputs'!$B$18:$B$58,0))))</f>
        <v/>
      </c>
      <c r="L105" s="352" t="str">
        <f>IF(G105="","",G105*IF(IF('Unit and Contact details'!$D$11='Unit and Contact details'!$E$12,"Northern Ireland","Republic of Ireland")="Northern Ireland",INDEX('Fixed inputs'!$H$18:$H$58,MATCH("CY2027/28",'Fixed inputs'!$B$18:$B$58,0)),INDEX('Fixed inputs'!$I$18:$I$58,MATCH("CY2027/28",'Fixed inputs'!$B$18:$B$58,0))))</f>
        <v/>
      </c>
      <c r="M105" s="352" t="str">
        <f>IF(H105="","",H105*IF(IF('Unit and Contact details'!$D$11='Unit and Contact details'!$E$12,"Northern Ireland","Republic of Ireland")="Northern Ireland",INDEX('Fixed inputs'!$H$18:$H$58,MATCH("CY2028/29",'Fixed inputs'!$B$18:$B$58,0)),INDEX('Fixed inputs'!$I$18:$I$58,MATCH("CY2028/29",'Fixed inputs'!$B$18:$B$58,0))))</f>
        <v/>
      </c>
      <c r="N105" s="352" t="str">
        <f>IF(I105="","",I105*IF(IF('Unit and Contact details'!$D$11='Unit and Contact details'!$E$12,"Northern Ireland","Republic of Ireland")="Northern Ireland",INDEX('Fixed inputs'!$H$18:$H$58,MATCH("CY2029/30",'Fixed inputs'!$B$18:$B$58,0)),INDEX('Fixed inputs'!$I$18:$I$58,MATCH("CY2029/30",'Fixed inputs'!$B$18:$B$58,0))))</f>
        <v/>
      </c>
      <c r="O105" s="352" t="str">
        <f>IF(J105="","",J105*IF(IF('Unit and Contact details'!$D$11='Unit and Contact details'!$E$12,"Northern Ireland","Republic of Ireland")="Northern Ireland",INDEX('Fixed inputs'!$H$18:$H$58,MATCH("CY2030/31",'Fixed inputs'!$B$18:$B$58,0)),INDEX('Fixed inputs'!$I$18:$I$58,MATCH("CY2030/31",'Fixed inputs'!$B$18:$B$58,0))))</f>
        <v/>
      </c>
      <c r="P105" s="393">
        <f t="shared" si="28"/>
        <v>0</v>
      </c>
      <c r="Q105" s="348">
        <f t="shared" si="29"/>
        <v>0</v>
      </c>
      <c r="R105" s="393" t="b">
        <f t="shared" si="35"/>
        <v>1</v>
      </c>
      <c r="S105" s="358"/>
      <c r="T105" s="358"/>
      <c r="U105" s="358"/>
      <c r="V105" s="353"/>
      <c r="W105" s="353"/>
      <c r="X105" s="353"/>
      <c r="Y105" s="353"/>
      <c r="Z105" s="360"/>
      <c r="AA105" s="360"/>
      <c r="AB105" s="360"/>
      <c r="AC105" s="360"/>
      <c r="AD105" s="360">
        <f t="shared" si="30"/>
        <v>0</v>
      </c>
      <c r="AE105" s="354">
        <f t="shared" si="31"/>
        <v>0</v>
      </c>
      <c r="AF105" s="354">
        <f t="shared" si="32"/>
        <v>0</v>
      </c>
      <c r="AG105" s="354">
        <f t="shared" si="33"/>
        <v>0</v>
      </c>
      <c r="AH105" s="354">
        <f t="shared" si="34"/>
        <v>0</v>
      </c>
      <c r="AI105" s="354"/>
    </row>
    <row r="106" spans="1:36" ht="15" customHeight="1">
      <c r="A106" s="275"/>
      <c r="B106" s="448"/>
      <c r="C106" s="448"/>
      <c r="D106" s="449"/>
      <c r="E106" s="449"/>
      <c r="F106" s="449"/>
      <c r="G106" s="449"/>
      <c r="H106" s="449"/>
      <c r="I106" s="449"/>
      <c r="J106" s="449"/>
      <c r="K106" s="352" t="str">
        <f>IF(F106="","",F106*IF(IF('Unit and Contact details'!$D$11='Unit and Contact details'!$E$12,"Northern Ireland","Republic of Ireland")="Northern Ireland",INDEX('Fixed inputs'!$H$18:$H$58,MATCH("CY2026/27",'Fixed inputs'!$B$18:$B$58,0)),INDEX('Fixed inputs'!$I$18:$I$58,MATCH("CY2026/27",'Fixed inputs'!$B$18:$B$58,0))))</f>
        <v/>
      </c>
      <c r="L106" s="352" t="str">
        <f>IF(G106="","",G106*IF(IF('Unit and Contact details'!$D$11='Unit and Contact details'!$E$12,"Northern Ireland","Republic of Ireland")="Northern Ireland",INDEX('Fixed inputs'!$H$18:$H$58,MATCH("CY2027/28",'Fixed inputs'!$B$18:$B$58,0)),INDEX('Fixed inputs'!$I$18:$I$58,MATCH("CY2027/28",'Fixed inputs'!$B$18:$B$58,0))))</f>
        <v/>
      </c>
      <c r="M106" s="352" t="str">
        <f>IF(H106="","",H106*IF(IF('Unit and Contact details'!$D$11='Unit and Contact details'!$E$12,"Northern Ireland","Republic of Ireland")="Northern Ireland",INDEX('Fixed inputs'!$H$18:$H$58,MATCH("CY2028/29",'Fixed inputs'!$B$18:$B$58,0)),INDEX('Fixed inputs'!$I$18:$I$58,MATCH("CY2028/29",'Fixed inputs'!$B$18:$B$58,0))))</f>
        <v/>
      </c>
      <c r="N106" s="352" t="str">
        <f>IF(I106="","",I106*IF(IF('Unit and Contact details'!$D$11='Unit and Contact details'!$E$12,"Northern Ireland","Republic of Ireland")="Northern Ireland",INDEX('Fixed inputs'!$H$18:$H$58,MATCH("CY2029/30",'Fixed inputs'!$B$18:$B$58,0)),INDEX('Fixed inputs'!$I$18:$I$58,MATCH("CY2029/30",'Fixed inputs'!$B$18:$B$58,0))))</f>
        <v/>
      </c>
      <c r="O106" s="352" t="str">
        <f>IF(J106="","",J106*IF(IF('Unit and Contact details'!$D$11='Unit and Contact details'!$E$12,"Northern Ireland","Republic of Ireland")="Northern Ireland",INDEX('Fixed inputs'!$H$18:$H$58,MATCH("CY2030/31",'Fixed inputs'!$B$18:$B$58,0)),INDEX('Fixed inputs'!$I$18:$I$58,MATCH("CY2030/31",'Fixed inputs'!$B$18:$B$58,0))))</f>
        <v/>
      </c>
      <c r="P106" s="393">
        <f t="shared" si="28"/>
        <v>0</v>
      </c>
      <c r="Q106" s="348">
        <f t="shared" si="29"/>
        <v>0</v>
      </c>
      <c r="R106" s="393" t="b">
        <f t="shared" si="35"/>
        <v>1</v>
      </c>
      <c r="S106" s="358"/>
      <c r="T106" s="358"/>
      <c r="U106" s="358"/>
      <c r="V106" s="353"/>
      <c r="W106" s="353"/>
      <c r="X106" s="353"/>
      <c r="Y106" s="353"/>
      <c r="Z106" s="360"/>
      <c r="AA106" s="360"/>
      <c r="AB106" s="360"/>
      <c r="AC106" s="360"/>
      <c r="AD106" s="360">
        <f t="shared" si="30"/>
        <v>0</v>
      </c>
      <c r="AE106" s="354">
        <f t="shared" si="31"/>
        <v>0</v>
      </c>
      <c r="AF106" s="354">
        <f t="shared" si="32"/>
        <v>0</v>
      </c>
      <c r="AG106" s="354">
        <f t="shared" si="33"/>
        <v>0</v>
      </c>
      <c r="AH106" s="354">
        <f t="shared" si="34"/>
        <v>0</v>
      </c>
      <c r="AI106" s="354"/>
    </row>
    <row r="107" spans="1:36" ht="15" customHeight="1">
      <c r="A107" s="275"/>
      <c r="B107" s="448"/>
      <c r="C107" s="448"/>
      <c r="D107" s="449"/>
      <c r="E107" s="449"/>
      <c r="F107" s="449"/>
      <c r="G107" s="449"/>
      <c r="H107" s="449"/>
      <c r="I107" s="449"/>
      <c r="J107" s="449"/>
      <c r="K107" s="352" t="str">
        <f>IF(F107="","",F107*IF(IF('Unit and Contact details'!$D$11='Unit and Contact details'!$E$12,"Northern Ireland","Republic of Ireland")="Northern Ireland",INDEX('Fixed inputs'!$H$18:$H$58,MATCH("CY2026/27",'Fixed inputs'!$B$18:$B$58,0)),INDEX('Fixed inputs'!$I$18:$I$58,MATCH("CY2026/27",'Fixed inputs'!$B$18:$B$58,0))))</f>
        <v/>
      </c>
      <c r="L107" s="352" t="str">
        <f>IF(G107="","",G107*IF(IF('Unit and Contact details'!$D$11='Unit and Contact details'!$E$12,"Northern Ireland","Republic of Ireland")="Northern Ireland",INDEX('Fixed inputs'!$H$18:$H$58,MATCH("CY2027/28",'Fixed inputs'!$B$18:$B$58,0)),INDEX('Fixed inputs'!$I$18:$I$58,MATCH("CY2027/28",'Fixed inputs'!$B$18:$B$58,0))))</f>
        <v/>
      </c>
      <c r="M107" s="352" t="str">
        <f>IF(H107="","",H107*IF(IF('Unit and Contact details'!$D$11='Unit and Contact details'!$E$12,"Northern Ireland","Republic of Ireland")="Northern Ireland",INDEX('Fixed inputs'!$H$18:$H$58,MATCH("CY2028/29",'Fixed inputs'!$B$18:$B$58,0)),INDEX('Fixed inputs'!$I$18:$I$58,MATCH("CY2028/29",'Fixed inputs'!$B$18:$B$58,0))))</f>
        <v/>
      </c>
      <c r="N107" s="352" t="str">
        <f>IF(I107="","",I107*IF(IF('Unit and Contact details'!$D$11='Unit and Contact details'!$E$12,"Northern Ireland","Republic of Ireland")="Northern Ireland",INDEX('Fixed inputs'!$H$18:$H$58,MATCH("CY2029/30",'Fixed inputs'!$B$18:$B$58,0)),INDEX('Fixed inputs'!$I$18:$I$58,MATCH("CY2029/30",'Fixed inputs'!$B$18:$B$58,0))))</f>
        <v/>
      </c>
      <c r="O107" s="352" t="str">
        <f>IF(J107="","",J107*IF(IF('Unit and Contact details'!$D$11='Unit and Contact details'!$E$12,"Northern Ireland","Republic of Ireland")="Northern Ireland",INDEX('Fixed inputs'!$H$18:$H$58,MATCH("CY2030/31",'Fixed inputs'!$B$18:$B$58,0)),INDEX('Fixed inputs'!$I$18:$I$58,MATCH("CY2030/31",'Fixed inputs'!$B$18:$B$58,0))))</f>
        <v/>
      </c>
      <c r="P107" s="393">
        <f t="shared" si="28"/>
        <v>0</v>
      </c>
      <c r="Q107" s="348">
        <f t="shared" si="29"/>
        <v>0</v>
      </c>
      <c r="R107" s="393" t="b">
        <f t="shared" si="35"/>
        <v>1</v>
      </c>
      <c r="S107" s="358"/>
      <c r="T107" s="358"/>
      <c r="U107" s="358"/>
      <c r="V107" s="353"/>
      <c r="W107" s="353"/>
      <c r="X107" s="353"/>
      <c r="Y107" s="353"/>
      <c r="Z107" s="360"/>
      <c r="AA107" s="360"/>
      <c r="AB107" s="360"/>
      <c r="AC107" s="360"/>
      <c r="AD107" s="360">
        <f t="shared" si="30"/>
        <v>0</v>
      </c>
      <c r="AE107" s="354">
        <f t="shared" si="31"/>
        <v>0</v>
      </c>
      <c r="AF107" s="354">
        <f t="shared" si="32"/>
        <v>0</v>
      </c>
      <c r="AG107" s="354">
        <f t="shared" si="33"/>
        <v>0</v>
      </c>
      <c r="AH107" s="354">
        <f t="shared" si="34"/>
        <v>0</v>
      </c>
      <c r="AI107" s="354"/>
    </row>
    <row r="108" spans="1:36" ht="15" customHeight="1">
      <c r="A108" s="275"/>
      <c r="B108" s="448"/>
      <c r="C108" s="448"/>
      <c r="D108" s="449"/>
      <c r="E108" s="449"/>
      <c r="F108" s="449"/>
      <c r="G108" s="449"/>
      <c r="H108" s="449"/>
      <c r="I108" s="449"/>
      <c r="J108" s="449"/>
      <c r="K108" s="352" t="str">
        <f>IF(F108="","",F108*IF(IF('Unit and Contact details'!$D$11='Unit and Contact details'!$E$12,"Northern Ireland","Republic of Ireland")="Northern Ireland",INDEX('Fixed inputs'!$H$18:$H$58,MATCH("CY2026/27",'Fixed inputs'!$B$18:$B$58,0)),INDEX('Fixed inputs'!$I$18:$I$58,MATCH("CY2026/27",'Fixed inputs'!$B$18:$B$58,0))))</f>
        <v/>
      </c>
      <c r="L108" s="352" t="str">
        <f>IF(G108="","",G108*IF(IF('Unit and Contact details'!$D$11='Unit and Contact details'!$E$12,"Northern Ireland","Republic of Ireland")="Northern Ireland",INDEX('Fixed inputs'!$H$18:$H$58,MATCH("CY2027/28",'Fixed inputs'!$B$18:$B$58,0)),INDEX('Fixed inputs'!$I$18:$I$58,MATCH("CY2027/28",'Fixed inputs'!$B$18:$B$58,0))))</f>
        <v/>
      </c>
      <c r="M108" s="352" t="str">
        <f>IF(H108="","",H108*IF(IF('Unit and Contact details'!$D$11='Unit and Contact details'!$E$12,"Northern Ireland","Republic of Ireland")="Northern Ireland",INDEX('Fixed inputs'!$H$18:$H$58,MATCH("CY2028/29",'Fixed inputs'!$B$18:$B$58,0)),INDEX('Fixed inputs'!$I$18:$I$58,MATCH("CY2028/29",'Fixed inputs'!$B$18:$B$58,0))))</f>
        <v/>
      </c>
      <c r="N108" s="352" t="str">
        <f>IF(I108="","",I108*IF(IF('Unit and Contact details'!$D$11='Unit and Contact details'!$E$12,"Northern Ireland","Republic of Ireland")="Northern Ireland",INDEX('Fixed inputs'!$H$18:$H$58,MATCH("CY2029/30",'Fixed inputs'!$B$18:$B$58,0)),INDEX('Fixed inputs'!$I$18:$I$58,MATCH("CY2029/30",'Fixed inputs'!$B$18:$B$58,0))))</f>
        <v/>
      </c>
      <c r="O108" s="352" t="str">
        <f>IF(J108="","",J108*IF(IF('Unit and Contact details'!$D$11='Unit and Contact details'!$E$12,"Northern Ireland","Republic of Ireland")="Northern Ireland",INDEX('Fixed inputs'!$H$18:$H$58,MATCH("CY2030/31",'Fixed inputs'!$B$18:$B$58,0)),INDEX('Fixed inputs'!$I$18:$I$58,MATCH("CY2030/31",'Fixed inputs'!$B$18:$B$58,0))))</f>
        <v/>
      </c>
      <c r="P108" s="393">
        <f t="shared" si="28"/>
        <v>0</v>
      </c>
      <c r="Q108" s="348">
        <f t="shared" si="29"/>
        <v>0</v>
      </c>
      <c r="R108" s="393" t="b">
        <f t="shared" si="35"/>
        <v>1</v>
      </c>
      <c r="S108" s="358"/>
      <c r="T108" s="358"/>
      <c r="U108" s="358"/>
      <c r="V108" s="353"/>
      <c r="W108" s="353"/>
      <c r="X108" s="353"/>
      <c r="Y108" s="353"/>
      <c r="Z108" s="360"/>
      <c r="AA108" s="360"/>
      <c r="AB108" s="360"/>
      <c r="AC108" s="360"/>
      <c r="AD108" s="360">
        <f t="shared" si="30"/>
        <v>0</v>
      </c>
      <c r="AE108" s="354">
        <f t="shared" si="31"/>
        <v>0</v>
      </c>
      <c r="AF108" s="354">
        <f t="shared" si="32"/>
        <v>0</v>
      </c>
      <c r="AG108" s="354">
        <f t="shared" si="33"/>
        <v>0</v>
      </c>
      <c r="AH108" s="354">
        <f t="shared" si="34"/>
        <v>0</v>
      </c>
      <c r="AI108" s="354"/>
    </row>
    <row r="109" spans="1:36" ht="15" customHeight="1">
      <c r="A109" s="275"/>
      <c r="B109" s="448"/>
      <c r="C109" s="448"/>
      <c r="D109" s="449"/>
      <c r="E109" s="449"/>
      <c r="F109" s="449"/>
      <c r="G109" s="449"/>
      <c r="H109" s="449"/>
      <c r="I109" s="449"/>
      <c r="J109" s="449"/>
      <c r="K109" s="352" t="str">
        <f>IF(F109="","",F109*IF(IF('Unit and Contact details'!$D$11='Unit and Contact details'!$E$12,"Northern Ireland","Republic of Ireland")="Northern Ireland",INDEX('Fixed inputs'!$H$18:$H$58,MATCH("CY2026/27",'Fixed inputs'!$B$18:$B$58,0)),INDEX('Fixed inputs'!$I$18:$I$58,MATCH("CY2026/27",'Fixed inputs'!$B$18:$B$58,0))))</f>
        <v/>
      </c>
      <c r="L109" s="352" t="str">
        <f>IF(G109="","",G109*IF(IF('Unit and Contact details'!$D$11='Unit and Contact details'!$E$12,"Northern Ireland","Republic of Ireland")="Northern Ireland",INDEX('Fixed inputs'!$H$18:$H$58,MATCH("CY2027/28",'Fixed inputs'!$B$18:$B$58,0)),INDEX('Fixed inputs'!$I$18:$I$58,MATCH("CY2027/28",'Fixed inputs'!$B$18:$B$58,0))))</f>
        <v/>
      </c>
      <c r="M109" s="352" t="str">
        <f>IF(H109="","",H109*IF(IF('Unit and Contact details'!$D$11='Unit and Contact details'!$E$12,"Northern Ireland","Republic of Ireland")="Northern Ireland",INDEX('Fixed inputs'!$H$18:$H$58,MATCH("CY2028/29",'Fixed inputs'!$B$18:$B$58,0)),INDEX('Fixed inputs'!$I$18:$I$58,MATCH("CY2028/29",'Fixed inputs'!$B$18:$B$58,0))))</f>
        <v/>
      </c>
      <c r="N109" s="352" t="str">
        <f>IF(I109="","",I109*IF(IF('Unit and Contact details'!$D$11='Unit and Contact details'!$E$12,"Northern Ireland","Republic of Ireland")="Northern Ireland",INDEX('Fixed inputs'!$H$18:$H$58,MATCH("CY2029/30",'Fixed inputs'!$B$18:$B$58,0)),INDEX('Fixed inputs'!$I$18:$I$58,MATCH("CY2029/30",'Fixed inputs'!$B$18:$B$58,0))))</f>
        <v/>
      </c>
      <c r="O109" s="352" t="str">
        <f>IF(J109="","",J109*IF(IF('Unit and Contact details'!$D$11='Unit and Contact details'!$E$12,"Northern Ireland","Republic of Ireland")="Northern Ireland",INDEX('Fixed inputs'!$H$18:$H$58,MATCH("CY2030/31",'Fixed inputs'!$B$18:$B$58,0)),INDEX('Fixed inputs'!$I$18:$I$58,MATCH("CY2030/31",'Fixed inputs'!$B$18:$B$58,0))))</f>
        <v/>
      </c>
      <c r="P109" s="393">
        <f t="shared" si="28"/>
        <v>0</v>
      </c>
      <c r="Q109" s="348">
        <f t="shared" si="29"/>
        <v>0</v>
      </c>
      <c r="R109" s="393" t="b">
        <f t="shared" si="35"/>
        <v>1</v>
      </c>
      <c r="S109" s="358"/>
      <c r="T109" s="358"/>
      <c r="U109" s="358"/>
      <c r="V109" s="353"/>
      <c r="W109" s="353"/>
      <c r="X109" s="353"/>
      <c r="Y109" s="353"/>
      <c r="Z109" s="360"/>
      <c r="AA109" s="360"/>
      <c r="AB109" s="360"/>
      <c r="AC109" s="360"/>
      <c r="AD109" s="360">
        <f t="shared" si="30"/>
        <v>0</v>
      </c>
      <c r="AE109" s="354">
        <f t="shared" si="31"/>
        <v>0</v>
      </c>
      <c r="AF109" s="354">
        <f t="shared" si="32"/>
        <v>0</v>
      </c>
      <c r="AG109" s="354">
        <f t="shared" si="33"/>
        <v>0</v>
      </c>
      <c r="AH109" s="354">
        <f t="shared" si="34"/>
        <v>0</v>
      </c>
      <c r="AI109" s="354"/>
    </row>
    <row r="110" spans="1:36">
      <c r="A110" s="275"/>
      <c r="B110" s="275"/>
      <c r="C110" s="275"/>
      <c r="D110" s="275"/>
      <c r="E110" s="275"/>
      <c r="F110" s="275"/>
      <c r="G110" s="275"/>
      <c r="H110" s="275"/>
      <c r="I110" s="275"/>
      <c r="J110" s="275"/>
      <c r="K110" s="275"/>
      <c r="L110" s="275"/>
      <c r="M110" s="275"/>
      <c r="N110" s="275"/>
      <c r="O110" s="275"/>
      <c r="P110" s="275"/>
      <c r="Q110" s="275"/>
      <c r="R110" s="358"/>
      <c r="S110" s="358"/>
      <c r="T110" s="358"/>
      <c r="U110" s="275"/>
      <c r="V110" s="275"/>
      <c r="W110" s="275"/>
      <c r="X110" s="275"/>
    </row>
    <row r="111" spans="1:36">
      <c r="A111" s="275"/>
      <c r="B111" s="275"/>
      <c r="C111" s="275"/>
      <c r="D111" s="275"/>
      <c r="E111" s="275"/>
      <c r="F111" s="275"/>
      <c r="G111" s="275"/>
      <c r="H111" s="275"/>
      <c r="I111" s="275"/>
      <c r="J111" s="275"/>
      <c r="K111" s="275"/>
      <c r="L111" s="275"/>
      <c r="M111" s="275"/>
      <c r="N111" s="275"/>
      <c r="O111" s="275"/>
      <c r="P111" s="275"/>
      <c r="Q111" s="275"/>
      <c r="R111" s="275"/>
      <c r="S111" s="275"/>
      <c r="T111" s="275"/>
      <c r="U111" s="275"/>
      <c r="V111" s="275"/>
      <c r="W111" s="275"/>
      <c r="X111" s="275"/>
    </row>
    <row r="112" spans="1:36">
      <c r="A112" s="275"/>
      <c r="B112" s="570" t="s">
        <v>211</v>
      </c>
      <c r="C112" s="555"/>
      <c r="D112" s="556"/>
      <c r="E112" s="556"/>
      <c r="F112" s="556"/>
      <c r="G112" s="557"/>
      <c r="H112" s="555"/>
      <c r="I112" s="275"/>
      <c r="J112" s="275"/>
      <c r="K112" s="275"/>
      <c r="L112" s="275"/>
      <c r="M112" s="275"/>
      <c r="N112" s="275"/>
      <c r="O112" s="275"/>
      <c r="P112" s="275"/>
      <c r="Q112" s="275"/>
      <c r="R112" s="275"/>
      <c r="S112" s="275"/>
      <c r="T112" s="275"/>
      <c r="U112" s="275"/>
      <c r="V112" s="275"/>
      <c r="W112" s="275"/>
      <c r="X112" s="275"/>
    </row>
    <row r="113" spans="1:24" ht="15.75" customHeight="1">
      <c r="A113" s="275"/>
      <c r="B113" s="298" t="s">
        <v>212</v>
      </c>
      <c r="C113" s="298" t="s">
        <v>116</v>
      </c>
      <c r="D113" s="298" t="s">
        <v>117</v>
      </c>
      <c r="E113" s="298" t="s">
        <v>118</v>
      </c>
      <c r="F113" s="298" t="s">
        <v>119</v>
      </c>
      <c r="G113" s="298" t="s">
        <v>93</v>
      </c>
      <c r="H113" s="275"/>
      <c r="I113" s="275"/>
      <c r="J113" s="275"/>
      <c r="K113" s="275"/>
      <c r="L113" s="275"/>
      <c r="M113" s="275"/>
      <c r="N113" s="275"/>
      <c r="O113" s="275"/>
      <c r="P113" s="275"/>
      <c r="Q113" s="275"/>
      <c r="R113" s="275"/>
      <c r="S113" s="275"/>
      <c r="T113" s="275"/>
      <c r="U113" s="275"/>
      <c r="V113" s="275"/>
      <c r="W113" s="275"/>
      <c r="X113" s="275"/>
    </row>
    <row r="114" spans="1:24">
      <c r="A114" s="275"/>
      <c r="B114" s="300" t="s">
        <v>213</v>
      </c>
      <c r="C114" s="320">
        <f>IF('Fixed inputs'!$I$4="Application",D23,AC22)</f>
        <v>0</v>
      </c>
      <c r="D114" s="320">
        <f>IF('Fixed inputs'!$I$4="Application",E23,AD22)</f>
        <v>0</v>
      </c>
      <c r="E114" s="320">
        <f>IF('Fixed inputs'!$I$4="Application",F23,AE22)</f>
        <v>0</v>
      </c>
      <c r="F114" s="320">
        <f>IF('Fixed inputs'!$I$4="Application",G23,AF22)</f>
        <v>0</v>
      </c>
      <c r="G114" s="320">
        <f>IF('Fixed inputs'!$I$4="Application",H23,AG22)</f>
        <v>0</v>
      </c>
      <c r="H114" s="275"/>
      <c r="I114" s="275"/>
      <c r="J114" s="275"/>
      <c r="K114" s="275"/>
      <c r="L114" s="275"/>
      <c r="M114" s="275"/>
      <c r="N114" s="275"/>
      <c r="O114" s="275"/>
      <c r="P114" s="275"/>
      <c r="Q114" s="275"/>
      <c r="R114" s="275"/>
      <c r="S114" s="275"/>
      <c r="T114" s="275"/>
      <c r="U114" s="275"/>
      <c r="V114" s="275"/>
      <c r="W114" s="275"/>
      <c r="X114" s="275"/>
    </row>
    <row r="115" spans="1:24">
      <c r="A115" s="275"/>
      <c r="B115" s="300" t="s">
        <v>214</v>
      </c>
      <c r="C115" s="320">
        <f>I35</f>
        <v>0</v>
      </c>
      <c r="D115" s="320">
        <f>J35</f>
        <v>0</v>
      </c>
      <c r="E115" s="320">
        <f>K35</f>
        <v>0</v>
      </c>
      <c r="F115" s="320">
        <f>L35</f>
        <v>0</v>
      </c>
      <c r="G115" s="320">
        <f>M35</f>
        <v>0</v>
      </c>
      <c r="H115" s="275"/>
      <c r="I115" s="275"/>
      <c r="J115" s="275"/>
      <c r="K115" s="275"/>
      <c r="L115" s="275"/>
      <c r="M115" s="275"/>
      <c r="N115" s="275"/>
      <c r="O115" s="275"/>
      <c r="P115" s="275"/>
      <c r="Q115" s="275"/>
      <c r="R115" s="275"/>
      <c r="S115" s="275"/>
      <c r="T115" s="275"/>
      <c r="U115" s="275"/>
      <c r="V115" s="275"/>
      <c r="W115" s="275"/>
      <c r="X115" s="275"/>
    </row>
    <row r="116" spans="1:24">
      <c r="A116" s="275"/>
      <c r="B116" s="300" t="s">
        <v>215</v>
      </c>
      <c r="C116" s="320">
        <f>I52</f>
        <v>0</v>
      </c>
      <c r="D116" s="320">
        <f>J52</f>
        <v>0</v>
      </c>
      <c r="E116" s="320">
        <f>K52</f>
        <v>0</v>
      </c>
      <c r="F116" s="320">
        <f>L52</f>
        <v>0</v>
      </c>
      <c r="G116" s="320">
        <f>M52</f>
        <v>0</v>
      </c>
      <c r="H116" s="275"/>
      <c r="I116" s="275"/>
      <c r="J116" s="275"/>
      <c r="K116" s="275"/>
      <c r="L116" s="275"/>
      <c r="M116" s="275"/>
      <c r="N116" s="275"/>
      <c r="O116" s="275"/>
      <c r="P116" s="275"/>
      <c r="Q116" s="275"/>
      <c r="R116" s="275"/>
      <c r="S116" s="275"/>
      <c r="T116" s="275"/>
      <c r="U116" s="275"/>
      <c r="V116" s="275"/>
      <c r="W116" s="275"/>
      <c r="X116" s="275"/>
    </row>
    <row r="117" spans="1:24">
      <c r="A117" s="275"/>
      <c r="B117" s="300" t="s">
        <v>216</v>
      </c>
      <c r="C117" s="320">
        <f>I69</f>
        <v>0</v>
      </c>
      <c r="D117" s="320">
        <f>J69</f>
        <v>0</v>
      </c>
      <c r="E117" s="320">
        <f>K69</f>
        <v>0</v>
      </c>
      <c r="F117" s="320">
        <f>L69</f>
        <v>0</v>
      </c>
      <c r="G117" s="320">
        <f>M69</f>
        <v>0</v>
      </c>
      <c r="H117" s="275"/>
      <c r="I117" s="275"/>
      <c r="J117" s="275"/>
      <c r="K117" s="275"/>
      <c r="L117" s="275"/>
      <c r="M117" s="275"/>
      <c r="N117" s="275"/>
      <c r="O117" s="275"/>
      <c r="P117" s="275"/>
      <c r="Q117" s="275"/>
      <c r="R117" s="275"/>
      <c r="S117" s="275"/>
      <c r="T117" s="275"/>
      <c r="U117" s="275"/>
      <c r="V117" s="275"/>
      <c r="W117" s="275"/>
      <c r="X117" s="275"/>
    </row>
    <row r="118" spans="1:24">
      <c r="A118" s="275"/>
      <c r="B118" s="300" t="s">
        <v>217</v>
      </c>
      <c r="C118" s="320">
        <f>I86</f>
        <v>0</v>
      </c>
      <c r="D118" s="320">
        <f>J86</f>
        <v>0</v>
      </c>
      <c r="E118" s="320">
        <f>K86</f>
        <v>0</v>
      </c>
      <c r="F118" s="320">
        <f>L86</f>
        <v>0</v>
      </c>
      <c r="G118" s="320">
        <f>M86</f>
        <v>0</v>
      </c>
      <c r="H118" s="275"/>
      <c r="I118" s="275"/>
      <c r="J118" s="275"/>
      <c r="K118" s="275"/>
      <c r="L118" s="275"/>
      <c r="M118" s="275"/>
      <c r="N118" s="275"/>
      <c r="O118" s="275"/>
      <c r="P118" s="275"/>
      <c r="Q118" s="275"/>
      <c r="R118" s="275"/>
      <c r="S118" s="275"/>
      <c r="T118" s="275"/>
      <c r="U118" s="275"/>
      <c r="V118" s="275"/>
      <c r="W118" s="275"/>
      <c r="X118" s="275"/>
    </row>
    <row r="119" spans="1:24">
      <c r="A119" s="275"/>
      <c r="B119" s="300" t="s">
        <v>218</v>
      </c>
      <c r="C119" s="355">
        <f>IF('Fixed inputs'!$I$4="Application",-SUM(K100:K109),-SUM(AD100:AD109))</f>
        <v>0</v>
      </c>
      <c r="D119" s="355">
        <f>IF('Fixed inputs'!$I$4="Application",-SUM(L100:L109),-SUM(AE100:AE109))</f>
        <v>0</v>
      </c>
      <c r="E119" s="355">
        <f>IF('Fixed inputs'!$I$4="Application",-SUM(M100:M109),-SUM(AF100:AF109))</f>
        <v>0</v>
      </c>
      <c r="F119" s="355">
        <f>IF('Fixed inputs'!$I$4="Application",-SUM(N100:N109),-SUM(AG100:AG109))</f>
        <v>0</v>
      </c>
      <c r="G119" s="355">
        <f>IF('Fixed inputs'!$I$4="Application",-SUM(O100:O109),-SUM(AH100:AH109))</f>
        <v>0</v>
      </c>
      <c r="H119" s="275"/>
      <c r="I119" s="275"/>
      <c r="J119" s="275"/>
      <c r="K119" s="275"/>
      <c r="L119" s="275"/>
      <c r="M119" s="275"/>
      <c r="N119" s="275"/>
      <c r="O119" s="275"/>
      <c r="P119" s="275"/>
      <c r="Q119" s="275"/>
      <c r="R119" s="275"/>
      <c r="S119" s="275"/>
      <c r="T119" s="275"/>
      <c r="U119" s="275"/>
      <c r="V119" s="275"/>
      <c r="W119" s="275"/>
      <c r="X119" s="275"/>
    </row>
    <row r="120" spans="1:24">
      <c r="A120" s="275"/>
      <c r="B120" s="300" t="s">
        <v>132</v>
      </c>
      <c r="C120" s="320">
        <f>SUM(C114:C119)</f>
        <v>0</v>
      </c>
      <c r="D120" s="320">
        <f>SUM(D114:D119)</f>
        <v>0</v>
      </c>
      <c r="E120" s="320">
        <f>SUM(E114:E119)</f>
        <v>0</v>
      </c>
      <c r="F120" s="320">
        <f>SUM(F114:F119)</f>
        <v>0</v>
      </c>
      <c r="G120" s="320">
        <f>SUM(G114:G119)</f>
        <v>0</v>
      </c>
      <c r="H120" s="275"/>
      <c r="I120" s="275"/>
      <c r="J120" s="275"/>
      <c r="K120" s="275"/>
      <c r="L120" s="275"/>
      <c r="M120" s="275"/>
      <c r="N120" s="275"/>
      <c r="O120" s="275"/>
      <c r="P120" s="275"/>
      <c r="Q120" s="275"/>
      <c r="R120" s="275"/>
      <c r="S120" s="275"/>
      <c r="T120" s="275"/>
      <c r="U120" s="275"/>
      <c r="V120" s="275"/>
      <c r="W120" s="275"/>
      <c r="X120" s="275"/>
    </row>
    <row r="121" spans="1:24">
      <c r="A121" s="275"/>
      <c r="B121" s="275"/>
      <c r="C121" s="275"/>
      <c r="D121" s="275"/>
      <c r="E121" s="275"/>
      <c r="F121" s="275"/>
      <c r="G121" s="275"/>
      <c r="H121" s="275"/>
      <c r="I121" s="275"/>
      <c r="J121" s="275"/>
      <c r="K121" s="275"/>
      <c r="L121" s="275"/>
      <c r="M121" s="275"/>
      <c r="N121" s="275"/>
      <c r="O121" s="275"/>
      <c r="P121" s="275"/>
      <c r="Q121" s="275"/>
      <c r="R121" s="275"/>
      <c r="S121" s="275"/>
      <c r="T121" s="275"/>
      <c r="U121" s="275"/>
      <c r="V121" s="275"/>
      <c r="W121" s="275"/>
      <c r="X121" s="275"/>
    </row>
    <row r="122" spans="1:24">
      <c r="A122" s="275"/>
      <c r="B122" s="275"/>
      <c r="C122" s="275"/>
      <c r="D122" s="275"/>
      <c r="E122" s="275"/>
      <c r="F122" s="275"/>
      <c r="G122" s="275"/>
      <c r="H122" s="275"/>
      <c r="I122" s="275"/>
      <c r="J122" s="275"/>
      <c r="K122" s="275"/>
      <c r="L122" s="275"/>
      <c r="M122" s="275"/>
      <c r="N122" s="275"/>
      <c r="O122" s="275"/>
      <c r="P122" s="275"/>
      <c r="Q122" s="275"/>
      <c r="R122" s="275"/>
      <c r="S122" s="275"/>
      <c r="T122" s="275"/>
      <c r="U122" s="275"/>
      <c r="V122" s="275"/>
      <c r="W122" s="275"/>
      <c r="X122" s="275"/>
    </row>
    <row r="123" spans="1:24">
      <c r="A123" s="275"/>
      <c r="B123" s="275"/>
      <c r="C123" s="275"/>
      <c r="D123" s="275"/>
      <c r="E123" s="275"/>
      <c r="F123" s="275"/>
      <c r="G123" s="275"/>
      <c r="H123" s="275"/>
      <c r="I123" s="275"/>
      <c r="J123" s="275"/>
      <c r="K123" s="275"/>
      <c r="L123" s="275"/>
      <c r="M123" s="275"/>
      <c r="N123" s="275"/>
      <c r="O123" s="275"/>
      <c r="P123" s="275"/>
      <c r="Q123" s="275"/>
      <c r="R123" s="275"/>
      <c r="S123" s="275"/>
      <c r="T123" s="275"/>
      <c r="U123" s="275"/>
      <c r="V123" s="275"/>
      <c r="W123" s="275"/>
      <c r="X123" s="275"/>
    </row>
    <row r="124" spans="1:24" hidden="1">
      <c r="A124" s="275"/>
      <c r="B124" s="275"/>
      <c r="C124" s="275"/>
      <c r="D124" s="275"/>
      <c r="E124" s="275"/>
      <c r="F124" s="275"/>
      <c r="G124" s="275"/>
      <c r="H124" s="275"/>
      <c r="I124" s="275"/>
      <c r="J124" s="275"/>
      <c r="K124" s="275"/>
      <c r="L124" s="275"/>
      <c r="M124" s="275"/>
      <c r="N124" s="275"/>
      <c r="O124" s="275"/>
      <c r="P124" s="275"/>
      <c r="Q124" s="275"/>
      <c r="R124" s="275"/>
      <c r="S124" s="275"/>
      <c r="T124" s="275"/>
      <c r="U124" s="275"/>
      <c r="V124" s="275"/>
      <c r="W124" s="275"/>
      <c r="X124" s="275"/>
    </row>
    <row r="125" spans="1:24" hidden="1">
      <c r="A125" s="275"/>
      <c r="B125" s="275"/>
      <c r="C125" s="275"/>
      <c r="D125" s="275"/>
      <c r="E125" s="275"/>
      <c r="F125" s="275"/>
      <c r="G125" s="275"/>
      <c r="H125" s="275"/>
      <c r="I125" s="275"/>
      <c r="J125" s="275"/>
      <c r="K125" s="275"/>
      <c r="L125" s="275"/>
      <c r="M125" s="275"/>
      <c r="N125" s="275"/>
      <c r="O125" s="275"/>
      <c r="P125" s="275"/>
      <c r="Q125" s="275"/>
      <c r="R125" s="275"/>
      <c r="S125" s="275"/>
      <c r="T125" s="275"/>
      <c r="U125" s="275"/>
      <c r="V125" s="275"/>
      <c r="W125" s="275"/>
      <c r="X125" s="275"/>
    </row>
    <row r="126" spans="1:24" hidden="1">
      <c r="A126" s="275"/>
      <c r="B126" s="275"/>
      <c r="C126" s="275"/>
      <c r="D126" s="275"/>
      <c r="E126" s="275"/>
      <c r="F126" s="275"/>
      <c r="G126" s="275"/>
      <c r="H126" s="275"/>
      <c r="I126" s="275"/>
      <c r="J126" s="275"/>
      <c r="K126" s="275"/>
      <c r="L126" s="275"/>
      <c r="M126" s="275"/>
      <c r="N126" s="275"/>
      <c r="O126" s="275"/>
      <c r="P126" s="275"/>
      <c r="Q126" s="275"/>
      <c r="R126" s="275"/>
      <c r="S126" s="275"/>
      <c r="T126" s="275"/>
      <c r="U126" s="275"/>
      <c r="V126" s="275"/>
      <c r="W126" s="275"/>
      <c r="X126" s="275"/>
    </row>
    <row r="127" spans="1:24" hidden="1">
      <c r="A127" s="275"/>
      <c r="B127" s="275"/>
      <c r="C127" s="275"/>
      <c r="D127" s="275"/>
      <c r="E127" s="275"/>
      <c r="F127" s="275"/>
      <c r="G127" s="275"/>
      <c r="H127" s="275"/>
      <c r="I127" s="275"/>
      <c r="J127" s="275"/>
      <c r="K127" s="275"/>
      <c r="L127" s="275"/>
      <c r="M127" s="275"/>
      <c r="N127" s="275"/>
      <c r="O127" s="275"/>
      <c r="P127" s="275"/>
      <c r="Q127" s="275"/>
      <c r="R127" s="275"/>
      <c r="S127" s="275"/>
      <c r="T127" s="275"/>
      <c r="U127" s="275"/>
      <c r="V127" s="275"/>
      <c r="W127" s="275"/>
      <c r="X127" s="275"/>
    </row>
    <row r="128" spans="1:24" hidden="1">
      <c r="A128" s="275"/>
      <c r="B128" s="275"/>
      <c r="C128" s="275"/>
      <c r="D128" s="275"/>
      <c r="E128" s="275"/>
      <c r="F128" s="275"/>
      <c r="G128" s="275"/>
      <c r="H128" s="275"/>
      <c r="I128" s="275"/>
      <c r="J128" s="275"/>
      <c r="K128" s="275"/>
      <c r="L128" s="275"/>
      <c r="M128" s="275"/>
      <c r="N128" s="275"/>
      <c r="O128" s="275"/>
      <c r="P128" s="275"/>
      <c r="Q128" s="275"/>
      <c r="R128" s="275"/>
      <c r="S128" s="275"/>
      <c r="T128" s="275"/>
      <c r="U128" s="275"/>
      <c r="V128" s="275"/>
      <c r="W128" s="275"/>
      <c r="X128" s="275"/>
    </row>
    <row r="129" spans="1:24" hidden="1">
      <c r="A129" s="275"/>
      <c r="B129" s="275"/>
      <c r="C129" s="275"/>
      <c r="D129" s="275"/>
      <c r="E129" s="275"/>
      <c r="F129" s="275"/>
      <c r="G129" s="275"/>
      <c r="H129" s="275"/>
      <c r="I129" s="275"/>
      <c r="J129" s="275"/>
      <c r="K129" s="275"/>
      <c r="L129" s="275"/>
      <c r="M129" s="275"/>
      <c r="N129" s="275"/>
      <c r="O129" s="275"/>
      <c r="P129" s="275"/>
      <c r="Q129" s="275"/>
      <c r="R129" s="275"/>
      <c r="S129" s="275"/>
      <c r="T129" s="275"/>
      <c r="U129" s="275"/>
      <c r="V129" s="275"/>
      <c r="W129" s="275"/>
      <c r="X129" s="275"/>
    </row>
    <row r="130" spans="1:24" hidden="1">
      <c r="A130" s="275"/>
      <c r="B130" s="275"/>
      <c r="C130" s="275"/>
      <c r="D130" s="275"/>
      <c r="E130" s="275"/>
      <c r="F130" s="275"/>
      <c r="G130" s="275"/>
      <c r="H130" s="275"/>
      <c r="I130" s="275"/>
      <c r="J130" s="275"/>
      <c r="K130" s="275"/>
      <c r="L130" s="275"/>
      <c r="M130" s="275"/>
      <c r="N130" s="275"/>
      <c r="O130" s="275"/>
      <c r="P130" s="275"/>
      <c r="Q130" s="275"/>
      <c r="R130" s="275"/>
      <c r="S130" s="275"/>
      <c r="T130" s="275"/>
      <c r="U130" s="275"/>
      <c r="V130" s="275"/>
      <c r="W130" s="275"/>
      <c r="X130" s="275"/>
    </row>
    <row r="131" spans="1:24" hidden="1">
      <c r="A131" s="275"/>
      <c r="B131" s="275"/>
      <c r="C131" s="275"/>
      <c r="D131" s="275"/>
      <c r="E131" s="275"/>
      <c r="F131" s="275"/>
      <c r="G131" s="275"/>
      <c r="H131" s="275"/>
      <c r="I131" s="275"/>
      <c r="J131" s="275"/>
      <c r="K131" s="275"/>
      <c r="L131" s="275"/>
      <c r="M131" s="275"/>
      <c r="N131" s="275"/>
      <c r="O131" s="275"/>
      <c r="P131" s="275"/>
      <c r="Q131" s="275"/>
      <c r="R131" s="275"/>
      <c r="S131" s="275"/>
      <c r="T131" s="275"/>
      <c r="U131" s="275"/>
      <c r="V131" s="275"/>
      <c r="W131" s="275"/>
      <c r="X131" s="275"/>
    </row>
    <row r="132" spans="1:24" hidden="1">
      <c r="A132" s="275"/>
      <c r="B132" s="275"/>
      <c r="C132" s="275"/>
      <c r="D132" s="275"/>
      <c r="E132" s="275"/>
      <c r="F132" s="275"/>
      <c r="G132" s="275"/>
      <c r="H132" s="275"/>
      <c r="I132" s="275"/>
      <c r="J132" s="275"/>
      <c r="K132" s="275"/>
      <c r="L132" s="275"/>
      <c r="M132" s="275"/>
      <c r="N132" s="275"/>
      <c r="O132" s="275"/>
      <c r="P132" s="275"/>
      <c r="Q132" s="275"/>
      <c r="R132" s="275"/>
      <c r="S132" s="275"/>
      <c r="T132" s="275"/>
      <c r="U132" s="275"/>
      <c r="V132" s="275"/>
      <c r="W132" s="275"/>
      <c r="X132" s="275"/>
    </row>
    <row r="133" spans="1:24" hidden="1">
      <c r="A133" s="275"/>
      <c r="B133" s="275"/>
      <c r="C133" s="275"/>
      <c r="D133" s="275"/>
      <c r="E133" s="275"/>
      <c r="F133" s="275"/>
      <c r="G133" s="275"/>
      <c r="H133" s="275"/>
      <c r="I133" s="275"/>
      <c r="J133" s="275"/>
      <c r="K133" s="275"/>
      <c r="L133" s="275"/>
      <c r="M133" s="275"/>
      <c r="N133" s="275"/>
      <c r="O133" s="275"/>
      <c r="P133" s="275"/>
      <c r="Q133" s="275"/>
      <c r="R133" s="275"/>
      <c r="S133" s="275"/>
      <c r="T133" s="275"/>
      <c r="U133" s="275"/>
      <c r="V133" s="275"/>
      <c r="W133" s="275"/>
      <c r="X133" s="275"/>
    </row>
    <row r="134" spans="1:24" hidden="1">
      <c r="A134" s="275"/>
      <c r="B134" s="275"/>
      <c r="C134" s="275"/>
      <c r="D134" s="275"/>
      <c r="E134" s="275"/>
      <c r="F134" s="275"/>
      <c r="G134" s="275"/>
      <c r="H134" s="275"/>
      <c r="I134" s="275"/>
      <c r="J134" s="275"/>
      <c r="K134" s="275"/>
      <c r="L134" s="275"/>
      <c r="M134" s="275"/>
      <c r="N134" s="275"/>
      <c r="O134" s="275"/>
      <c r="P134" s="275"/>
      <c r="Q134" s="275"/>
      <c r="R134" s="275"/>
      <c r="S134" s="275"/>
      <c r="T134" s="275"/>
      <c r="U134" s="275"/>
      <c r="V134" s="275"/>
      <c r="W134" s="275"/>
      <c r="X134" s="275"/>
    </row>
    <row r="135" spans="1:24" hidden="1">
      <c r="A135" s="275"/>
      <c r="B135" s="275"/>
      <c r="C135" s="275"/>
      <c r="D135" s="275"/>
      <c r="E135" s="275"/>
      <c r="F135" s="275"/>
      <c r="G135" s="275"/>
      <c r="H135" s="275"/>
      <c r="I135" s="275"/>
      <c r="J135" s="275"/>
      <c r="K135" s="275"/>
      <c r="L135" s="275"/>
      <c r="M135" s="275"/>
      <c r="N135" s="275"/>
      <c r="O135" s="275"/>
      <c r="P135" s="275"/>
      <c r="Q135" s="275"/>
      <c r="R135" s="275"/>
      <c r="S135" s="275"/>
      <c r="T135" s="275"/>
      <c r="U135" s="275"/>
      <c r="V135" s="275"/>
      <c r="W135" s="275"/>
      <c r="X135" s="275"/>
    </row>
    <row r="136" spans="1:24" hidden="1">
      <c r="A136" s="275"/>
      <c r="B136" s="275"/>
      <c r="C136" s="275"/>
      <c r="D136" s="275"/>
      <c r="E136" s="275"/>
      <c r="F136" s="275"/>
      <c r="G136" s="275"/>
      <c r="H136" s="275"/>
      <c r="I136" s="275"/>
      <c r="J136" s="275"/>
      <c r="K136" s="275"/>
      <c r="L136" s="275"/>
      <c r="M136" s="275"/>
      <c r="N136" s="275"/>
      <c r="O136" s="275"/>
      <c r="P136" s="275"/>
      <c r="Q136" s="275"/>
      <c r="R136" s="275"/>
      <c r="S136" s="275"/>
      <c r="T136" s="275"/>
      <c r="U136" s="275"/>
      <c r="V136" s="275"/>
      <c r="W136" s="275"/>
      <c r="X136" s="275"/>
    </row>
    <row r="137" spans="1:24" hidden="1">
      <c r="A137" s="275"/>
      <c r="B137" s="275"/>
      <c r="C137" s="275"/>
      <c r="D137" s="275"/>
      <c r="E137" s="275"/>
      <c r="F137" s="275"/>
      <c r="G137" s="275"/>
      <c r="H137" s="275"/>
      <c r="I137" s="275"/>
      <c r="J137" s="275"/>
      <c r="K137" s="275"/>
      <c r="L137" s="275"/>
      <c r="M137" s="275"/>
      <c r="N137" s="275"/>
      <c r="O137" s="275"/>
      <c r="P137" s="275"/>
      <c r="Q137" s="275"/>
      <c r="R137" s="275"/>
      <c r="S137" s="275"/>
      <c r="T137" s="275"/>
      <c r="U137" s="275"/>
      <c r="V137" s="275"/>
      <c r="W137" s="275"/>
      <c r="X137" s="275"/>
    </row>
    <row r="138" spans="1:24"/>
    <row r="139" spans="1:24"/>
    <row r="140" spans="1:24"/>
    <row r="141" spans="1:24"/>
    <row r="142" spans="1:24"/>
    <row r="143" spans="1:24"/>
  </sheetData>
  <sheetProtection algorithmName="SHA-512" hashValue="TtQCkOkfC+RWWqqePXHYSsuucBnlq8K5nUxUyD8ZRw1+FihAz+GXptf+kR7BKTqGA/MMh9LQ7Lp0wjpkUqLCqA==" saltValue="NllkY4WYdbVN43JuaIxE8Q==" spinCount="100000" sheet="1" objects="1" scenarios="1"/>
  <mergeCells count="10">
    <mergeCell ref="B2:R2"/>
    <mergeCell ref="B112:H112"/>
    <mergeCell ref="B27:S27"/>
    <mergeCell ref="B96:Q96"/>
    <mergeCell ref="B61:S61"/>
    <mergeCell ref="B78:S78"/>
    <mergeCell ref="B6:R6"/>
    <mergeCell ref="B44:S44"/>
    <mergeCell ref="B25:S25"/>
    <mergeCell ref="B97:Q97"/>
  </mergeCells>
  <conditionalFormatting sqref="C4">
    <cfRule type="cellIs" dxfId="11" priority="1" operator="equal">
      <formula>TRUE</formula>
    </cfRule>
    <cfRule type="cellIs" dxfId="10" priority="2" operator="equal">
      <formula>FALSE</formula>
    </cfRule>
    <cfRule type="cellIs" dxfId="9" priority="3" operator="equal">
      <formula>TRUE</formula>
    </cfRule>
    <cfRule type="cellIs" dxfId="8" priority="4" operator="equal">
      <formula>FALSE</formula>
    </cfRule>
  </conditionalFormatting>
  <conditionalFormatting sqref="R100:R109">
    <cfRule type="cellIs" dxfId="7" priority="5" operator="equal">
      <formula>TRUE</formula>
    </cfRule>
    <cfRule type="cellIs" dxfId="6" priority="6" operator="equal">
      <formula>FALSE</formula>
    </cfRule>
  </conditionalFormatting>
  <dataValidations count="15">
    <dataValidation type="list" allowBlank="1" showInputMessage="1" showErrorMessage="1" sqref="C28 C45 C62" xr:uid="{00000000-0002-0000-0B00-000000000000}">
      <formula1>"ROI, NI"</formula1>
    </dataValidation>
    <dataValidation type="list" allowBlank="1" showErrorMessage="1" errorTitle="Invalid entry" error="Please select a value from the list." promptTitle="Select value" prompt="Select a value from the list." sqref="C28 C45 C62" xr:uid="{00000000-0002-0000-0B00-000001000000}">
      <formula1>"ROI,NI"</formula1>
    </dataValidation>
    <dataValidation type="whole" allowBlank="1" showInputMessage="1" showErrorMessage="1" sqref="C46:C47 C29:C30 C63:C64 C80:C81" xr:uid="{00000000-0002-0000-0B00-000002000000}">
      <formula1>-1000000000000</formula1>
      <formula2>1000000000000</formula2>
    </dataValidation>
    <dataValidation type="list" allowBlank="1" sqref="U22:W22" xr:uid="{81C3E91B-D2B4-4864-99DB-62A74DB72904}">
      <formula1>"Yes,No,Partial,TBC"</formula1>
    </dataValidation>
    <dataValidation type="decimal" allowBlank="1" sqref="X22:AA22" xr:uid="{00000000-0002-0000-0B00-000004000000}">
      <formula1>-999999999999</formula1>
      <formula2>999999999999</formula2>
    </dataValidation>
    <dataValidation type="decimal" operator="greaterThan" allowBlank="1" showErrorMessage="1" errorTitle="Invalid input" error="Value needs to be positive." promptTitle="Input required" prompt="Value needs to be positive." sqref="Y100:Y109 E100:E109" xr:uid="{00000000-0002-0000-0B00-000006000000}">
      <formula1>0</formula1>
    </dataValidation>
    <dataValidation allowBlank="1" showErrorMessage="1" errorTitle="Invalid input" error="Select a value from the list." sqref="Q100:R109" xr:uid="{00000000-0002-0000-0B00-000007000000}"/>
    <dataValidation type="list" allowBlank="1" showErrorMessage="1" errorTitle="Invalid input" error="Please select a value from the list." sqref="U22:W22" xr:uid="{79A08985-624C-47EF-8218-BEB6FC1E870C}">
      <formula1>"Yes,No,Partial,TBC"</formula1>
    </dataValidation>
    <dataValidation type="decimal" allowBlank="1" showErrorMessage="1" errorTitle="Invalid input" error="Value needs to be a number." sqref="X22:AB22 Y100:AC109" xr:uid="{00000000-0002-0000-0B00-000009000000}"/>
    <dataValidation type="list" allowBlank="1" showErrorMessage="1" errorTitle="Invalid input" error="Please select a value from the list." sqref="V100:X109" xr:uid="{48A87D47-5607-422F-9C63-C5F7084B48F6}">
      <formula1>"Yes,No,TBC"</formula1>
    </dataValidation>
    <dataValidation operator="greaterThan" allowBlank="1" showErrorMessage="1" errorTitle="Invalid input" error="Value needs to be positive." promptTitle="Input required" prompt="Value needs to be positive." sqref="V100:X109" xr:uid="{8D3E9B05-A80E-4828-B49D-16CE60883583}"/>
    <dataValidation type="decimal" operator="lessThanOrEqual" allowBlank="1" showErrorMessage="1" errorTitle="Invalid input" error="Value needs to be negative." promptTitle="Input required" prompt="Value needs to be negative." sqref="D22:H22" xr:uid="{FAA8AF3C-E3FE-41A8-A0A6-20A87159C711}">
      <formula1>0</formula1>
    </dataValidation>
    <dataValidation type="decimal" operator="lessThanOrEqual" allowBlank="1" showErrorMessage="1" error="Value needs to be negative." sqref="D22:H22" xr:uid="{2226446A-F168-441A-8E3A-7FBB7DD4FEEC}">
      <formula1>0</formula1>
    </dataValidation>
    <dataValidation type="decimal" operator="greaterThanOrEqual" allowBlank="1" showInputMessage="1" showErrorMessage="1" error="Value needs to be positive" sqref="F100:J109" xr:uid="{A943ECBB-2662-4E85-AE83-FA826F90FC93}">
      <formula1>0</formula1>
    </dataValidation>
    <dataValidation type="list" allowBlank="1" showErrorMessage="1" errorTitle="Invalid entry" error="Please select a value from the list." promptTitle="Select value" prompt="Select a value from the list." sqref="C18" xr:uid="{51C9F99A-F40A-46DF-B80B-2FED4E1EE726}">
      <formula1>"YES,NO"</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DJ513"/>
  <sheetViews>
    <sheetView showGridLines="0" zoomScale="50" zoomScaleNormal="40" workbookViewId="0">
      <selection activeCell="L12" sqref="L12"/>
    </sheetView>
  </sheetViews>
  <sheetFormatPr defaultColWidth="0" defaultRowHeight="15" zeroHeight="1" outlineLevelCol="1"/>
  <cols>
    <col min="1" max="1" width="9.140625" style="279" customWidth="1"/>
    <col min="2" max="2" width="28.140625" style="280" bestFit="1" customWidth="1"/>
    <col min="3" max="4" width="20" style="280" customWidth="1"/>
    <col min="5" max="20" width="16" style="280" customWidth="1"/>
    <col min="21" max="22" width="20" style="280" customWidth="1"/>
    <col min="23" max="30" width="16" style="280" customWidth="1"/>
    <col min="31" max="46" width="16" style="280" hidden="1" customWidth="1" outlineLevel="1"/>
    <col min="47" max="47" width="16" style="280" customWidth="1" collapsed="1"/>
    <col min="48" max="48" width="16" style="280" customWidth="1"/>
    <col min="49" max="114" width="22" style="280" hidden="1" customWidth="1"/>
    <col min="115" max="16384" width="22" style="280" hidden="1" outlineLevel="1"/>
  </cols>
  <sheetData>
    <row r="1" spans="2:46" s="279" customFormat="1" ht="15.75" customHeight="1" thickBot="1"/>
    <row r="2" spans="2:46" ht="24" customHeight="1" thickBot="1">
      <c r="B2" s="562" t="s">
        <v>260</v>
      </c>
      <c r="C2" s="563"/>
      <c r="D2" s="563"/>
      <c r="E2" s="563"/>
      <c r="F2" s="563"/>
      <c r="G2" s="563"/>
      <c r="H2" s="563"/>
      <c r="I2" s="563"/>
      <c r="J2" s="563"/>
      <c r="K2" s="563"/>
      <c r="L2" s="563"/>
      <c r="M2" s="563"/>
      <c r="N2" s="563"/>
      <c r="O2" s="563"/>
      <c r="P2" s="563"/>
      <c r="Q2" s="563"/>
      <c r="R2" s="563"/>
      <c r="S2" s="563"/>
      <c r="T2" s="563"/>
      <c r="U2" s="563"/>
      <c r="V2" s="563"/>
      <c r="W2" s="563"/>
      <c r="X2" s="563"/>
      <c r="Y2" s="563"/>
      <c r="Z2" s="563"/>
      <c r="AA2" s="563"/>
      <c r="AB2" s="563"/>
      <c r="AC2" s="563"/>
      <c r="AD2" s="564"/>
      <c r="AE2" s="279"/>
      <c r="AF2" s="279"/>
      <c r="AG2" s="279"/>
      <c r="AH2" s="279"/>
      <c r="AI2" s="279"/>
      <c r="AJ2" s="279"/>
      <c r="AK2" s="279"/>
      <c r="AL2" s="279"/>
      <c r="AM2" s="279"/>
      <c r="AN2" s="279"/>
      <c r="AO2" s="279"/>
      <c r="AP2" s="279"/>
      <c r="AQ2" s="279"/>
      <c r="AR2" s="279"/>
      <c r="AS2" s="279"/>
      <c r="AT2" s="279"/>
    </row>
    <row r="3" spans="2:46" ht="15.75" customHeight="1" thickBot="1">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row>
    <row r="4" spans="2:46" s="279" customFormat="1" ht="15.75" customHeight="1" thickBot="1">
      <c r="B4" s="282" t="s">
        <v>134</v>
      </c>
      <c r="C4" s="282" t="b">
        <f>COUNTIF($AB$12:$AB$511,FALSE)=0</f>
        <v>1</v>
      </c>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row>
    <row r="5" spans="2:46" s="279" customFormat="1" ht="15" customHeight="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row>
    <row r="6" spans="2:46" ht="15" customHeight="1">
      <c r="B6" s="283" t="s">
        <v>135</v>
      </c>
      <c r="C6" s="284">
        <f>'Fixed inputs'!$C$4</f>
        <v>2026</v>
      </c>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row>
    <row r="7" spans="2:46" ht="15.75" customHeight="1">
      <c r="B7" s="283" t="s">
        <v>136</v>
      </c>
      <c r="C7" s="284" t="str">
        <f>IF('Unit and Contact details'!$D$11='Unit and Contact details'!$E$12,"Northern Ireland", "Republic of Ireland")</f>
        <v>Northern Ireland</v>
      </c>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row>
    <row r="8" spans="2:46">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row>
    <row r="9" spans="2:46" ht="15.6" customHeight="1">
      <c r="B9" s="565" t="s">
        <v>346</v>
      </c>
      <c r="C9" s="566"/>
      <c r="D9" s="566"/>
      <c r="E9" s="566"/>
      <c r="F9" s="566"/>
      <c r="G9" s="566"/>
      <c r="H9" s="566"/>
      <c r="I9" s="566"/>
      <c r="J9" s="566"/>
      <c r="K9" s="566"/>
      <c r="L9" s="566"/>
      <c r="M9" s="566"/>
      <c r="N9" s="566"/>
      <c r="O9" s="566"/>
      <c r="P9" s="566"/>
      <c r="Q9" s="566"/>
      <c r="R9" s="566"/>
      <c r="S9" s="566"/>
      <c r="T9" s="566"/>
      <c r="U9" s="566"/>
      <c r="V9" s="566"/>
      <c r="W9" s="566"/>
      <c r="X9" s="566"/>
      <c r="Y9" s="566"/>
      <c r="Z9" s="566"/>
      <c r="AA9" s="566"/>
      <c r="AB9" s="566"/>
      <c r="AC9" s="566"/>
      <c r="AD9" s="566"/>
      <c r="AE9" s="381"/>
      <c r="AF9" s="381"/>
      <c r="AG9" s="381"/>
      <c r="AH9" s="381"/>
      <c r="AI9" s="381"/>
      <c r="AJ9" s="381"/>
      <c r="AK9" s="381"/>
      <c r="AL9" s="381"/>
      <c r="AM9" s="381"/>
      <c r="AN9" s="381"/>
      <c r="AO9" s="381"/>
      <c r="AP9" s="381"/>
      <c r="AQ9" s="381"/>
      <c r="AR9" s="381"/>
      <c r="AS9" s="381"/>
      <c r="AT9" s="381"/>
    </row>
    <row r="10" spans="2:46">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row>
    <row r="11" spans="2:46" ht="120" customHeight="1">
      <c r="B11" s="392" t="s">
        <v>220</v>
      </c>
      <c r="C11" s="392" t="s">
        <v>137</v>
      </c>
      <c r="D11" s="392" t="s">
        <v>133</v>
      </c>
      <c r="E11" s="333" t="s">
        <v>261</v>
      </c>
      <c r="F11" s="333" t="s">
        <v>249</v>
      </c>
      <c r="G11" s="333" t="s">
        <v>229</v>
      </c>
      <c r="H11" s="333" t="s">
        <v>221</v>
      </c>
      <c r="I11" s="333" t="s">
        <v>222</v>
      </c>
      <c r="J11" s="333" t="s">
        <v>138</v>
      </c>
      <c r="K11" s="333" t="s">
        <v>142</v>
      </c>
      <c r="L11" s="333" t="s">
        <v>354</v>
      </c>
      <c r="M11" s="333" t="s">
        <v>143</v>
      </c>
      <c r="N11" s="333" t="s">
        <v>144</v>
      </c>
      <c r="O11" s="333" t="s">
        <v>145</v>
      </c>
      <c r="P11" s="333" t="s">
        <v>146</v>
      </c>
      <c r="Q11" s="333" t="s">
        <v>147</v>
      </c>
      <c r="R11" s="333" t="s">
        <v>148</v>
      </c>
      <c r="S11" s="333" t="s">
        <v>149</v>
      </c>
      <c r="T11" s="333" t="s">
        <v>150</v>
      </c>
      <c r="U11" s="333" t="s">
        <v>389</v>
      </c>
      <c r="V11" s="333" t="s">
        <v>384</v>
      </c>
      <c r="W11" s="333" t="s">
        <v>379</v>
      </c>
      <c r="X11" s="333" t="s">
        <v>374</v>
      </c>
      <c r="Y11" s="333" t="s">
        <v>347</v>
      </c>
      <c r="Z11" s="333" t="s">
        <v>348</v>
      </c>
      <c r="AA11" s="333" t="s">
        <v>353</v>
      </c>
      <c r="AB11" s="333" t="s">
        <v>151</v>
      </c>
      <c r="AC11" s="333" t="s">
        <v>152</v>
      </c>
      <c r="AD11" s="333" t="s">
        <v>153</v>
      </c>
      <c r="AE11" s="333" t="s">
        <v>154</v>
      </c>
      <c r="AF11" s="333" t="s">
        <v>176</v>
      </c>
      <c r="AG11" s="333" t="s">
        <v>177</v>
      </c>
      <c r="AH11" s="333" t="s">
        <v>223</v>
      </c>
      <c r="AI11" s="333" t="s">
        <v>262</v>
      </c>
      <c r="AJ11" s="333" t="s">
        <v>263</v>
      </c>
      <c r="AK11" s="333" t="s">
        <v>250</v>
      </c>
      <c r="AL11" s="333" t="s">
        <v>251</v>
      </c>
      <c r="AM11" s="333" t="s">
        <v>230</v>
      </c>
      <c r="AN11" s="333" t="s">
        <v>231</v>
      </c>
      <c r="AO11" s="333" t="s">
        <v>224</v>
      </c>
      <c r="AP11" s="333" t="s">
        <v>225</v>
      </c>
      <c r="AQ11" s="333" t="s">
        <v>226</v>
      </c>
      <c r="AR11" s="333" t="s">
        <v>227</v>
      </c>
      <c r="AS11" s="333" t="s">
        <v>155</v>
      </c>
      <c r="AT11" s="333" t="s">
        <v>156</v>
      </c>
    </row>
    <row r="12" spans="2:46" ht="15.75">
      <c r="B12" s="430"/>
      <c r="C12" s="430"/>
      <c r="D12" s="431"/>
      <c r="E12" s="432"/>
      <c r="F12" s="432"/>
      <c r="G12" s="432"/>
      <c r="H12" s="432"/>
      <c r="I12" s="432"/>
      <c r="J12" s="432"/>
      <c r="K12" s="465">
        <f t="shared" ref="K12:K75" si="0">SUM(E12:J12)</f>
        <v>0</v>
      </c>
      <c r="L12" s="433"/>
      <c r="M12" s="433"/>
      <c r="N12" s="434"/>
      <c r="O12" s="383" t="str">
        <f t="shared" ref="O12:O75" si="1">IF($N12="","",IF($N12&lt;2024,"Yes","No"))</f>
        <v/>
      </c>
      <c r="P12" s="434"/>
      <c r="Q12" s="434"/>
      <c r="R12" s="434"/>
      <c r="S12" s="433"/>
      <c r="T12" s="434"/>
      <c r="U12" s="384" t="str">
        <f t="shared" ref="U12:Z12" si="2">IF($B12="","",IFERROR(E12*$AC12*$AD12,0))</f>
        <v/>
      </c>
      <c r="V12" s="384" t="str">
        <f t="shared" si="2"/>
        <v/>
      </c>
      <c r="W12" s="384" t="str">
        <f t="shared" si="2"/>
        <v/>
      </c>
      <c r="X12" s="384" t="str">
        <f t="shared" si="2"/>
        <v/>
      </c>
      <c r="Y12" s="384" t="str">
        <f t="shared" si="2"/>
        <v/>
      </c>
      <c r="Z12" s="384" t="str">
        <f t="shared" si="2"/>
        <v/>
      </c>
      <c r="AA12" s="384">
        <f t="shared" ref="AA12:AA75" si="3">SUM(U12:Z12)</f>
        <v>0</v>
      </c>
      <c r="AB12" s="385" t="b">
        <f>IF(COUNTA($B12:$J12)=0,TRUE,AND($B12&lt;&gt;"",$C12&lt;&gt;"",$D12&lt;&gt;"",$N12&lt;&gt;"",$L12&lt;&gt;"",$M12&lt;&gt;"",$Q12&lt;&gt;"",$R12&lt;&gt;"",$S12&lt;&gt;"",IF($O12="Yes",$P12&lt;&gt;"",TRUE)))</f>
        <v>1</v>
      </c>
      <c r="AC12" s="384" t="str">
        <f>IF($N12="","",IF($C$7="Northern Ireland",INDEX('Fixed inputs'!$H$18:$H$58,MATCH($N12,'Fixed inputs'!$C$18:$C$58,0)),INDEX('Fixed inputs'!$I$18:$I$58,MATCH($N12,'Fixed inputs'!$C$18:$C$58,0))))</f>
        <v/>
      </c>
      <c r="AD12" s="384" t="str">
        <f>IF($C12="","",INDEX('Fixed inputs'!$C$8:$E$10,MATCH($C12,'Fixed inputs'!$B$8:$B$10,0),MATCH(IF($C$7="Northern Ireland","GBP","EUR"),'Fixed inputs'!$C$7:$E$7,0)))</f>
        <v/>
      </c>
      <c r="AE12" s="386"/>
      <c r="AF12" s="386"/>
      <c r="AG12" s="386"/>
      <c r="AH12" s="386"/>
      <c r="AI12" s="386"/>
      <c r="AJ12" s="387">
        <f>IF(AI12&lt;&gt;"",AI12,IF(AND($AE12="Yes",$AF12="Yes",$AG12="Yes",$AH12="Yes"),U12,0))</f>
        <v>0</v>
      </c>
      <c r="AK12" s="386"/>
      <c r="AL12" s="387">
        <f>IF(AK12&lt;&gt;"",AK12,IF(AND($AE12="Yes",$AF12="Yes",$AG12="Yes",$AH12="Yes"),V12,0))</f>
        <v>0</v>
      </c>
      <c r="AM12" s="386"/>
      <c r="AN12" s="387">
        <f>IF(AM12&lt;&gt;"",AM12,IF(AND($AE12="Yes",$AF12="Yes",$AG12="Yes",$AH12="Yes"),W12,0))</f>
        <v>0</v>
      </c>
      <c r="AO12" s="386"/>
      <c r="AP12" s="387">
        <f>IF(AO12&lt;&gt;"",AO12,IF(AND($AE12="Yes",$AF12="Yes",$AG12="Yes",$AH12="Yes"),X12,0))</f>
        <v>0</v>
      </c>
      <c r="AQ12" s="386"/>
      <c r="AR12" s="387">
        <f>IF(AQ12&lt;&gt;"",AQ12,IF(AND($AE12="Yes",$AF12="Yes",$AG12="Yes",$AH12="Yes"),Y12,0))</f>
        <v>0</v>
      </c>
      <c r="AS12" s="386"/>
      <c r="AT12" s="387">
        <f>IF(AS12&lt;&gt;"",AS12,IF(AND($AE12="Yes",$AF12="Yes",$AG12="Yes",$AH12="Yes"),Z12,0))</f>
        <v>0</v>
      </c>
    </row>
    <row r="13" spans="2:46" ht="15.75">
      <c r="B13" s="430"/>
      <c r="C13" s="430"/>
      <c r="D13" s="431"/>
      <c r="E13" s="432"/>
      <c r="F13" s="432"/>
      <c r="G13" s="432"/>
      <c r="H13" s="432"/>
      <c r="I13" s="432"/>
      <c r="J13" s="432"/>
      <c r="K13" s="465">
        <f t="shared" si="0"/>
        <v>0</v>
      </c>
      <c r="L13" s="433"/>
      <c r="M13" s="433"/>
      <c r="N13" s="434"/>
      <c r="O13" s="383" t="str">
        <f t="shared" si="1"/>
        <v/>
      </c>
      <c r="P13" s="434"/>
      <c r="Q13" s="434"/>
      <c r="R13" s="434"/>
      <c r="S13" s="433"/>
      <c r="T13" s="434"/>
      <c r="U13" s="384" t="str">
        <f t="shared" ref="U13:U76" si="4">IF($B13="","",IFERROR(E13*$AC13*$AD13,0))</f>
        <v/>
      </c>
      <c r="V13" s="384" t="str">
        <f t="shared" ref="V13:V76" si="5">IF($B13="","",IFERROR(F13*$AC13*$AD13,0))</f>
        <v/>
      </c>
      <c r="W13" s="384" t="str">
        <f t="shared" ref="W13:W76" si="6">IF($B13="","",IFERROR(G13*$AC13*$AD13,0))</f>
        <v/>
      </c>
      <c r="X13" s="384" t="str">
        <f t="shared" ref="X13:X76" si="7">IF($B13="","",IFERROR(H13*$AC13*$AD13,0))</f>
        <v/>
      </c>
      <c r="Y13" s="384" t="str">
        <f t="shared" ref="Y13:Y76" si="8">IF($B13="","",IFERROR(I13*$AC13*$AD13,0))</f>
        <v/>
      </c>
      <c r="Z13" s="384" t="str">
        <f t="shared" ref="Z13:Z76" si="9">IF($B13="","",IFERROR(J13*$AC13*$AD13,0))</f>
        <v/>
      </c>
      <c r="AA13" s="384">
        <f t="shared" si="3"/>
        <v>0</v>
      </c>
      <c r="AB13" s="385" t="b">
        <f t="shared" ref="AB13:AB76" si="10">IF(COUNTA($B13:$J13)=0,TRUE,AND($B13&lt;&gt;"",$C13&lt;&gt;"",$D13&lt;&gt;"",$N13&lt;&gt;"",$L13&lt;&gt;"",$M13&lt;&gt;"",$Q13&lt;&gt;"",$R13&lt;&gt;"",$S13&lt;&gt;"",IF($O13="Yes",$P13&lt;&gt;"",TRUE)))</f>
        <v>1</v>
      </c>
      <c r="AC13" s="384" t="str">
        <f>IF($N13="","",IF($C$7="Northern Ireland",INDEX('Fixed inputs'!$H$18:$H$58,MATCH($N13,'Fixed inputs'!$C$18:$C$58,0)),INDEX('Fixed inputs'!$I$18:$I$58,MATCH($N13,'Fixed inputs'!$C$18:$C$58,0))))</f>
        <v/>
      </c>
      <c r="AD13" s="384" t="str">
        <f>IF($C13="","",INDEX('Fixed inputs'!$C$8:$E$10,MATCH($C13,'Fixed inputs'!$B$8:$B$10,0),MATCH(IF($C$7="Northern Ireland","GBP","EUR"),'Fixed inputs'!$C$7:$E$7,0)))</f>
        <v/>
      </c>
      <c r="AE13" s="386"/>
      <c r="AF13" s="386"/>
      <c r="AG13" s="386"/>
      <c r="AH13" s="386"/>
      <c r="AI13" s="386"/>
      <c r="AJ13" s="387">
        <f t="shared" ref="AJ13:AJ76" si="11">IF(AI13&lt;&gt;"",AI13,IF(AND($AE13="Yes",$AF13="Yes",$AG13="Yes",$AH13="Yes"),U13,0))</f>
        <v>0</v>
      </c>
      <c r="AK13" s="386"/>
      <c r="AL13" s="387">
        <f t="shared" ref="AL13:AL76" si="12">IF(AK13&lt;&gt;"",AK13,IF(AND($AE13="Yes",$AF13="Yes",$AG13="Yes",$AH13="Yes"),V13,0))</f>
        <v>0</v>
      </c>
      <c r="AM13" s="386"/>
      <c r="AN13" s="387">
        <f t="shared" ref="AN13:AN76" si="13">IF(AM13&lt;&gt;"",AM13,IF(AND($AE13="Yes",$AF13="Yes",$AG13="Yes",$AH13="Yes"),W13,0))</f>
        <v>0</v>
      </c>
      <c r="AO13" s="386"/>
      <c r="AP13" s="387">
        <f t="shared" ref="AP13:AP76" si="14">IF(AO13&lt;&gt;"",AO13,IF(AND($AE13="Yes",$AF13="Yes",$AG13="Yes",$AH13="Yes"),X13,0))</f>
        <v>0</v>
      </c>
      <c r="AQ13" s="386"/>
      <c r="AR13" s="387">
        <f t="shared" ref="AR13:AR76" si="15">IF(AQ13&lt;&gt;"",AQ13,IF(AND($AE13="Yes",$AF13="Yes",$AG13="Yes",$AH13="Yes"),Y13,0))</f>
        <v>0</v>
      </c>
      <c r="AS13" s="386"/>
      <c r="AT13" s="387">
        <f t="shared" ref="AT13:AT76" si="16">IF(AS13&lt;&gt;"",AS13,IF(AND($AE13="Yes",$AF13="Yes",$AG13="Yes",$AH13="Yes"),Z13,0))</f>
        <v>0</v>
      </c>
    </row>
    <row r="14" spans="2:46" ht="15.75">
      <c r="B14" s="430"/>
      <c r="C14" s="430"/>
      <c r="D14" s="431"/>
      <c r="E14" s="432"/>
      <c r="F14" s="432"/>
      <c r="G14" s="432"/>
      <c r="H14" s="432"/>
      <c r="I14" s="432"/>
      <c r="J14" s="432"/>
      <c r="K14" s="465">
        <f t="shared" si="0"/>
        <v>0</v>
      </c>
      <c r="L14" s="433"/>
      <c r="M14" s="433"/>
      <c r="N14" s="434"/>
      <c r="O14" s="383" t="str">
        <f t="shared" si="1"/>
        <v/>
      </c>
      <c r="P14" s="434"/>
      <c r="Q14" s="434"/>
      <c r="R14" s="434"/>
      <c r="S14" s="433"/>
      <c r="T14" s="434"/>
      <c r="U14" s="384" t="str">
        <f t="shared" si="4"/>
        <v/>
      </c>
      <c r="V14" s="384" t="str">
        <f t="shared" si="5"/>
        <v/>
      </c>
      <c r="W14" s="384" t="str">
        <f t="shared" si="6"/>
        <v/>
      </c>
      <c r="X14" s="384" t="str">
        <f t="shared" si="7"/>
        <v/>
      </c>
      <c r="Y14" s="384" t="str">
        <f t="shared" si="8"/>
        <v/>
      </c>
      <c r="Z14" s="384" t="str">
        <f t="shared" si="9"/>
        <v/>
      </c>
      <c r="AA14" s="384">
        <f t="shared" si="3"/>
        <v>0</v>
      </c>
      <c r="AB14" s="385" t="b">
        <f t="shared" si="10"/>
        <v>1</v>
      </c>
      <c r="AC14" s="384" t="str">
        <f>IF($N14="","",IF($C$7="Northern Ireland",INDEX('Fixed inputs'!$H$18:$H$58,MATCH($N14,'Fixed inputs'!$C$18:$C$58,0)),INDEX('Fixed inputs'!$I$18:$I$58,MATCH($N14,'Fixed inputs'!$C$18:$C$58,0))))</f>
        <v/>
      </c>
      <c r="AD14" s="384" t="str">
        <f>IF($C14="","",INDEX('Fixed inputs'!$C$8:$E$10,MATCH($C14,'Fixed inputs'!$B$8:$B$10,0),MATCH(IF($C$7="Northern Ireland","GBP","EUR"),'Fixed inputs'!$C$7:$E$7,0)))</f>
        <v/>
      </c>
      <c r="AE14" s="386"/>
      <c r="AF14" s="386"/>
      <c r="AG14" s="386"/>
      <c r="AH14" s="386"/>
      <c r="AI14" s="386"/>
      <c r="AJ14" s="387">
        <f t="shared" si="11"/>
        <v>0</v>
      </c>
      <c r="AK14" s="386"/>
      <c r="AL14" s="387">
        <f t="shared" si="12"/>
        <v>0</v>
      </c>
      <c r="AM14" s="386"/>
      <c r="AN14" s="387">
        <f t="shared" si="13"/>
        <v>0</v>
      </c>
      <c r="AO14" s="386"/>
      <c r="AP14" s="387">
        <f t="shared" si="14"/>
        <v>0</v>
      </c>
      <c r="AQ14" s="386"/>
      <c r="AR14" s="387">
        <f t="shared" si="15"/>
        <v>0</v>
      </c>
      <c r="AS14" s="386"/>
      <c r="AT14" s="387">
        <f t="shared" si="16"/>
        <v>0</v>
      </c>
    </row>
    <row r="15" spans="2:46" ht="15.75">
      <c r="B15" s="430"/>
      <c r="C15" s="430"/>
      <c r="D15" s="431"/>
      <c r="E15" s="432"/>
      <c r="F15" s="432"/>
      <c r="G15" s="432"/>
      <c r="H15" s="432"/>
      <c r="I15" s="432"/>
      <c r="J15" s="432"/>
      <c r="K15" s="465">
        <f t="shared" si="0"/>
        <v>0</v>
      </c>
      <c r="L15" s="433"/>
      <c r="M15" s="433"/>
      <c r="N15" s="434"/>
      <c r="O15" s="383" t="str">
        <f t="shared" si="1"/>
        <v/>
      </c>
      <c r="P15" s="434"/>
      <c r="Q15" s="434"/>
      <c r="R15" s="434"/>
      <c r="S15" s="433"/>
      <c r="T15" s="434"/>
      <c r="U15" s="384" t="str">
        <f t="shared" si="4"/>
        <v/>
      </c>
      <c r="V15" s="384" t="str">
        <f t="shared" si="5"/>
        <v/>
      </c>
      <c r="W15" s="384" t="str">
        <f t="shared" si="6"/>
        <v/>
      </c>
      <c r="X15" s="384" t="str">
        <f t="shared" si="7"/>
        <v/>
      </c>
      <c r="Y15" s="384" t="str">
        <f t="shared" si="8"/>
        <v/>
      </c>
      <c r="Z15" s="384" t="str">
        <f t="shared" si="9"/>
        <v/>
      </c>
      <c r="AA15" s="384">
        <f t="shared" si="3"/>
        <v>0</v>
      </c>
      <c r="AB15" s="385" t="b">
        <f t="shared" si="10"/>
        <v>1</v>
      </c>
      <c r="AC15" s="384" t="str">
        <f>IF($N15="","",IF($C$7="Northern Ireland",INDEX('Fixed inputs'!$H$18:$H$58,MATCH($N15,'Fixed inputs'!$C$18:$C$58,0)),INDEX('Fixed inputs'!$I$18:$I$58,MATCH($N15,'Fixed inputs'!$C$18:$C$58,0))))</f>
        <v/>
      </c>
      <c r="AD15" s="384" t="str">
        <f>IF($C15="","",INDEX('Fixed inputs'!$C$8:$E$10,MATCH($C15,'Fixed inputs'!$B$8:$B$10,0),MATCH(IF($C$7="Northern Ireland","GBP","EUR"),'Fixed inputs'!$C$7:$E$7,0)))</f>
        <v/>
      </c>
      <c r="AE15" s="386"/>
      <c r="AF15" s="386"/>
      <c r="AG15" s="386"/>
      <c r="AH15" s="386"/>
      <c r="AI15" s="386"/>
      <c r="AJ15" s="387">
        <f t="shared" si="11"/>
        <v>0</v>
      </c>
      <c r="AK15" s="386"/>
      <c r="AL15" s="387">
        <f t="shared" si="12"/>
        <v>0</v>
      </c>
      <c r="AM15" s="386"/>
      <c r="AN15" s="387">
        <f t="shared" si="13"/>
        <v>0</v>
      </c>
      <c r="AO15" s="386"/>
      <c r="AP15" s="387">
        <f t="shared" si="14"/>
        <v>0</v>
      </c>
      <c r="AQ15" s="386"/>
      <c r="AR15" s="387">
        <f t="shared" si="15"/>
        <v>0</v>
      </c>
      <c r="AS15" s="386"/>
      <c r="AT15" s="387">
        <f t="shared" si="16"/>
        <v>0</v>
      </c>
    </row>
    <row r="16" spans="2:46" ht="15.75">
      <c r="B16" s="430"/>
      <c r="C16" s="430"/>
      <c r="D16" s="431"/>
      <c r="E16" s="432"/>
      <c r="F16" s="432"/>
      <c r="G16" s="432"/>
      <c r="H16" s="432"/>
      <c r="I16" s="432"/>
      <c r="J16" s="432"/>
      <c r="K16" s="465">
        <f t="shared" si="0"/>
        <v>0</v>
      </c>
      <c r="L16" s="433"/>
      <c r="M16" s="433"/>
      <c r="N16" s="434"/>
      <c r="O16" s="383" t="str">
        <f t="shared" si="1"/>
        <v/>
      </c>
      <c r="P16" s="434"/>
      <c r="Q16" s="434"/>
      <c r="R16" s="434"/>
      <c r="S16" s="433"/>
      <c r="T16" s="434"/>
      <c r="U16" s="384" t="str">
        <f t="shared" si="4"/>
        <v/>
      </c>
      <c r="V16" s="384" t="str">
        <f t="shared" si="5"/>
        <v/>
      </c>
      <c r="W16" s="384" t="str">
        <f t="shared" si="6"/>
        <v/>
      </c>
      <c r="X16" s="384" t="str">
        <f t="shared" si="7"/>
        <v/>
      </c>
      <c r="Y16" s="384" t="str">
        <f t="shared" si="8"/>
        <v/>
      </c>
      <c r="Z16" s="384" t="str">
        <f t="shared" si="9"/>
        <v/>
      </c>
      <c r="AA16" s="384">
        <f t="shared" si="3"/>
        <v>0</v>
      </c>
      <c r="AB16" s="385" t="b">
        <f t="shared" si="10"/>
        <v>1</v>
      </c>
      <c r="AC16" s="384" t="str">
        <f>IF($N16="","",IF($C$7="Northern Ireland",INDEX('Fixed inputs'!$H$18:$H$58,MATCH($N16,'Fixed inputs'!$C$18:$C$58,0)),INDEX('Fixed inputs'!$I$18:$I$58,MATCH($N16,'Fixed inputs'!$C$18:$C$58,0))))</f>
        <v/>
      </c>
      <c r="AD16" s="384" t="str">
        <f>IF($C16="","",INDEX('Fixed inputs'!$C$8:$E$10,MATCH($C16,'Fixed inputs'!$B$8:$B$10,0),MATCH(IF($C$7="Northern Ireland","GBP","EUR"),'Fixed inputs'!$C$7:$E$7,0)))</f>
        <v/>
      </c>
      <c r="AE16" s="386"/>
      <c r="AF16" s="386"/>
      <c r="AG16" s="386"/>
      <c r="AH16" s="386"/>
      <c r="AI16" s="386"/>
      <c r="AJ16" s="387">
        <f t="shared" si="11"/>
        <v>0</v>
      </c>
      <c r="AK16" s="386"/>
      <c r="AL16" s="387">
        <f t="shared" si="12"/>
        <v>0</v>
      </c>
      <c r="AM16" s="386"/>
      <c r="AN16" s="387">
        <f t="shared" si="13"/>
        <v>0</v>
      </c>
      <c r="AO16" s="386"/>
      <c r="AP16" s="387">
        <f t="shared" si="14"/>
        <v>0</v>
      </c>
      <c r="AQ16" s="386"/>
      <c r="AR16" s="387">
        <f t="shared" si="15"/>
        <v>0</v>
      </c>
      <c r="AS16" s="386"/>
      <c r="AT16" s="387">
        <f t="shared" si="16"/>
        <v>0</v>
      </c>
    </row>
    <row r="17" spans="2:46" ht="15.75">
      <c r="B17" s="430"/>
      <c r="C17" s="430"/>
      <c r="D17" s="431"/>
      <c r="E17" s="432"/>
      <c r="F17" s="432"/>
      <c r="G17" s="432"/>
      <c r="H17" s="432"/>
      <c r="I17" s="432"/>
      <c r="J17" s="432"/>
      <c r="K17" s="465">
        <f t="shared" si="0"/>
        <v>0</v>
      </c>
      <c r="L17" s="433"/>
      <c r="M17" s="433"/>
      <c r="N17" s="434"/>
      <c r="O17" s="383" t="str">
        <f t="shared" si="1"/>
        <v/>
      </c>
      <c r="P17" s="434"/>
      <c r="Q17" s="434"/>
      <c r="R17" s="434"/>
      <c r="S17" s="433"/>
      <c r="T17" s="434"/>
      <c r="U17" s="384" t="str">
        <f t="shared" si="4"/>
        <v/>
      </c>
      <c r="V17" s="384" t="str">
        <f t="shared" si="5"/>
        <v/>
      </c>
      <c r="W17" s="384" t="str">
        <f t="shared" si="6"/>
        <v/>
      </c>
      <c r="X17" s="384" t="str">
        <f t="shared" si="7"/>
        <v/>
      </c>
      <c r="Y17" s="384" t="str">
        <f t="shared" si="8"/>
        <v/>
      </c>
      <c r="Z17" s="384" t="str">
        <f t="shared" si="9"/>
        <v/>
      </c>
      <c r="AA17" s="384">
        <f t="shared" si="3"/>
        <v>0</v>
      </c>
      <c r="AB17" s="385" t="b">
        <f t="shared" si="10"/>
        <v>1</v>
      </c>
      <c r="AC17" s="384" t="str">
        <f>IF($N17="","",IF($C$7="Northern Ireland",INDEX('Fixed inputs'!$H$18:$H$58,MATCH($N17,'Fixed inputs'!$C$18:$C$58,0)),INDEX('Fixed inputs'!$I$18:$I$58,MATCH($N17,'Fixed inputs'!$C$18:$C$58,0))))</f>
        <v/>
      </c>
      <c r="AD17" s="384" t="str">
        <f>IF($C17="","",INDEX('Fixed inputs'!$C$8:$E$10,MATCH($C17,'Fixed inputs'!$B$8:$B$10,0),MATCH(IF($C$7="Northern Ireland","GBP","EUR"),'Fixed inputs'!$C$7:$E$7,0)))</f>
        <v/>
      </c>
      <c r="AE17" s="386"/>
      <c r="AF17" s="386"/>
      <c r="AG17" s="386"/>
      <c r="AH17" s="386"/>
      <c r="AI17" s="386"/>
      <c r="AJ17" s="387">
        <f t="shared" si="11"/>
        <v>0</v>
      </c>
      <c r="AK17" s="386"/>
      <c r="AL17" s="387">
        <f t="shared" si="12"/>
        <v>0</v>
      </c>
      <c r="AM17" s="386"/>
      <c r="AN17" s="387">
        <f t="shared" si="13"/>
        <v>0</v>
      </c>
      <c r="AO17" s="386"/>
      <c r="AP17" s="387">
        <f t="shared" si="14"/>
        <v>0</v>
      </c>
      <c r="AQ17" s="386"/>
      <c r="AR17" s="387">
        <f t="shared" si="15"/>
        <v>0</v>
      </c>
      <c r="AS17" s="386"/>
      <c r="AT17" s="387">
        <f t="shared" si="16"/>
        <v>0</v>
      </c>
    </row>
    <row r="18" spans="2:46" ht="15.75">
      <c r="B18" s="430"/>
      <c r="C18" s="430"/>
      <c r="D18" s="431"/>
      <c r="E18" s="432"/>
      <c r="F18" s="432"/>
      <c r="G18" s="432"/>
      <c r="H18" s="432"/>
      <c r="I18" s="432"/>
      <c r="J18" s="432"/>
      <c r="K18" s="465">
        <f t="shared" si="0"/>
        <v>0</v>
      </c>
      <c r="L18" s="433"/>
      <c r="M18" s="433"/>
      <c r="N18" s="434"/>
      <c r="O18" s="383" t="str">
        <f t="shared" si="1"/>
        <v/>
      </c>
      <c r="P18" s="434"/>
      <c r="Q18" s="434"/>
      <c r="R18" s="434"/>
      <c r="S18" s="433"/>
      <c r="T18" s="434"/>
      <c r="U18" s="384" t="str">
        <f t="shared" si="4"/>
        <v/>
      </c>
      <c r="V18" s="384" t="str">
        <f t="shared" si="5"/>
        <v/>
      </c>
      <c r="W18" s="384" t="str">
        <f t="shared" si="6"/>
        <v/>
      </c>
      <c r="X18" s="384" t="str">
        <f t="shared" si="7"/>
        <v/>
      </c>
      <c r="Y18" s="384" t="str">
        <f t="shared" si="8"/>
        <v/>
      </c>
      <c r="Z18" s="384" t="str">
        <f t="shared" si="9"/>
        <v/>
      </c>
      <c r="AA18" s="384">
        <f t="shared" si="3"/>
        <v>0</v>
      </c>
      <c r="AB18" s="385" t="b">
        <f t="shared" si="10"/>
        <v>1</v>
      </c>
      <c r="AC18" s="384" t="str">
        <f>IF($N18="","",IF($C$7="Northern Ireland",INDEX('Fixed inputs'!$H$18:$H$58,MATCH($N18,'Fixed inputs'!$C$18:$C$58,0)),INDEX('Fixed inputs'!$I$18:$I$58,MATCH($N18,'Fixed inputs'!$C$18:$C$58,0))))</f>
        <v/>
      </c>
      <c r="AD18" s="384" t="str">
        <f>IF($C18="","",INDEX('Fixed inputs'!$C$8:$E$10,MATCH($C18,'Fixed inputs'!$B$8:$B$10,0),MATCH(IF($C$7="Northern Ireland","GBP","EUR"),'Fixed inputs'!$C$7:$E$7,0)))</f>
        <v/>
      </c>
      <c r="AE18" s="386"/>
      <c r="AF18" s="386"/>
      <c r="AG18" s="386"/>
      <c r="AH18" s="386"/>
      <c r="AI18" s="386"/>
      <c r="AJ18" s="387">
        <f t="shared" si="11"/>
        <v>0</v>
      </c>
      <c r="AK18" s="386"/>
      <c r="AL18" s="387">
        <f t="shared" si="12"/>
        <v>0</v>
      </c>
      <c r="AM18" s="386"/>
      <c r="AN18" s="387">
        <f t="shared" si="13"/>
        <v>0</v>
      </c>
      <c r="AO18" s="386"/>
      <c r="AP18" s="387">
        <f t="shared" si="14"/>
        <v>0</v>
      </c>
      <c r="AQ18" s="386"/>
      <c r="AR18" s="387">
        <f t="shared" si="15"/>
        <v>0</v>
      </c>
      <c r="AS18" s="386"/>
      <c r="AT18" s="387">
        <f t="shared" si="16"/>
        <v>0</v>
      </c>
    </row>
    <row r="19" spans="2:46" ht="15.75">
      <c r="B19" s="430"/>
      <c r="C19" s="430"/>
      <c r="D19" s="431"/>
      <c r="E19" s="432"/>
      <c r="F19" s="432"/>
      <c r="G19" s="432"/>
      <c r="H19" s="432"/>
      <c r="I19" s="432"/>
      <c r="J19" s="432"/>
      <c r="K19" s="465">
        <f t="shared" si="0"/>
        <v>0</v>
      </c>
      <c r="L19" s="433"/>
      <c r="M19" s="433"/>
      <c r="N19" s="434"/>
      <c r="O19" s="383" t="str">
        <f t="shared" si="1"/>
        <v/>
      </c>
      <c r="P19" s="434"/>
      <c r="Q19" s="434"/>
      <c r="R19" s="434"/>
      <c r="S19" s="433"/>
      <c r="T19" s="434"/>
      <c r="U19" s="384" t="str">
        <f t="shared" si="4"/>
        <v/>
      </c>
      <c r="V19" s="384" t="str">
        <f t="shared" si="5"/>
        <v/>
      </c>
      <c r="W19" s="384" t="str">
        <f t="shared" si="6"/>
        <v/>
      </c>
      <c r="X19" s="384" t="str">
        <f t="shared" si="7"/>
        <v/>
      </c>
      <c r="Y19" s="384" t="str">
        <f t="shared" si="8"/>
        <v/>
      </c>
      <c r="Z19" s="384" t="str">
        <f t="shared" si="9"/>
        <v/>
      </c>
      <c r="AA19" s="384">
        <f t="shared" si="3"/>
        <v>0</v>
      </c>
      <c r="AB19" s="385" t="b">
        <f t="shared" si="10"/>
        <v>1</v>
      </c>
      <c r="AC19" s="384" t="str">
        <f>IF($N19="","",IF($C$7="Northern Ireland",INDEX('Fixed inputs'!$H$18:$H$58,MATCH($N19,'Fixed inputs'!$C$18:$C$58,0)),INDEX('Fixed inputs'!$I$18:$I$58,MATCH($N19,'Fixed inputs'!$C$18:$C$58,0))))</f>
        <v/>
      </c>
      <c r="AD19" s="384" t="str">
        <f>IF($C19="","",INDEX('Fixed inputs'!$C$8:$E$10,MATCH($C19,'Fixed inputs'!$B$8:$B$10,0),MATCH(IF($C$7="Northern Ireland","GBP","EUR"),'Fixed inputs'!$C$7:$E$7,0)))</f>
        <v/>
      </c>
      <c r="AE19" s="386"/>
      <c r="AF19" s="386"/>
      <c r="AG19" s="386"/>
      <c r="AH19" s="386"/>
      <c r="AI19" s="386"/>
      <c r="AJ19" s="387">
        <f t="shared" si="11"/>
        <v>0</v>
      </c>
      <c r="AK19" s="386"/>
      <c r="AL19" s="387">
        <f t="shared" si="12"/>
        <v>0</v>
      </c>
      <c r="AM19" s="386"/>
      <c r="AN19" s="387">
        <f t="shared" si="13"/>
        <v>0</v>
      </c>
      <c r="AO19" s="386"/>
      <c r="AP19" s="387">
        <f t="shared" si="14"/>
        <v>0</v>
      </c>
      <c r="AQ19" s="386"/>
      <c r="AR19" s="387">
        <f t="shared" si="15"/>
        <v>0</v>
      </c>
      <c r="AS19" s="386"/>
      <c r="AT19" s="387">
        <f t="shared" si="16"/>
        <v>0</v>
      </c>
    </row>
    <row r="20" spans="2:46" ht="15.75">
      <c r="B20" s="430"/>
      <c r="C20" s="430"/>
      <c r="D20" s="431"/>
      <c r="E20" s="432"/>
      <c r="F20" s="432"/>
      <c r="G20" s="432"/>
      <c r="H20" s="432"/>
      <c r="I20" s="432"/>
      <c r="J20" s="432"/>
      <c r="K20" s="465">
        <f t="shared" si="0"/>
        <v>0</v>
      </c>
      <c r="L20" s="433"/>
      <c r="M20" s="433"/>
      <c r="N20" s="434"/>
      <c r="O20" s="383" t="str">
        <f t="shared" si="1"/>
        <v/>
      </c>
      <c r="P20" s="434"/>
      <c r="Q20" s="434"/>
      <c r="R20" s="434"/>
      <c r="S20" s="433"/>
      <c r="T20" s="434"/>
      <c r="U20" s="384" t="str">
        <f t="shared" si="4"/>
        <v/>
      </c>
      <c r="V20" s="384" t="str">
        <f t="shared" si="5"/>
        <v/>
      </c>
      <c r="W20" s="384" t="str">
        <f t="shared" si="6"/>
        <v/>
      </c>
      <c r="X20" s="384" t="str">
        <f t="shared" si="7"/>
        <v/>
      </c>
      <c r="Y20" s="384" t="str">
        <f t="shared" si="8"/>
        <v/>
      </c>
      <c r="Z20" s="384" t="str">
        <f t="shared" si="9"/>
        <v/>
      </c>
      <c r="AA20" s="384">
        <f t="shared" si="3"/>
        <v>0</v>
      </c>
      <c r="AB20" s="385" t="b">
        <f t="shared" si="10"/>
        <v>1</v>
      </c>
      <c r="AC20" s="384" t="str">
        <f>IF($N20="","",IF($C$7="Northern Ireland",INDEX('Fixed inputs'!$H$18:$H$58,MATCH($N20,'Fixed inputs'!$C$18:$C$58,0)),INDEX('Fixed inputs'!$I$18:$I$58,MATCH($N20,'Fixed inputs'!$C$18:$C$58,0))))</f>
        <v/>
      </c>
      <c r="AD20" s="384" t="str">
        <f>IF($C20="","",INDEX('Fixed inputs'!$C$8:$E$10,MATCH($C20,'Fixed inputs'!$B$8:$B$10,0),MATCH(IF($C$7="Northern Ireland","GBP","EUR"),'Fixed inputs'!$C$7:$E$7,0)))</f>
        <v/>
      </c>
      <c r="AE20" s="386"/>
      <c r="AF20" s="386"/>
      <c r="AG20" s="386"/>
      <c r="AH20" s="386"/>
      <c r="AI20" s="386"/>
      <c r="AJ20" s="387">
        <f t="shared" si="11"/>
        <v>0</v>
      </c>
      <c r="AK20" s="386"/>
      <c r="AL20" s="387">
        <f t="shared" si="12"/>
        <v>0</v>
      </c>
      <c r="AM20" s="386"/>
      <c r="AN20" s="387">
        <f t="shared" si="13"/>
        <v>0</v>
      </c>
      <c r="AO20" s="386"/>
      <c r="AP20" s="387">
        <f t="shared" si="14"/>
        <v>0</v>
      </c>
      <c r="AQ20" s="386"/>
      <c r="AR20" s="387">
        <f t="shared" si="15"/>
        <v>0</v>
      </c>
      <c r="AS20" s="386"/>
      <c r="AT20" s="387">
        <f t="shared" si="16"/>
        <v>0</v>
      </c>
    </row>
    <row r="21" spans="2:46" ht="15.75">
      <c r="B21" s="430"/>
      <c r="C21" s="430"/>
      <c r="D21" s="431"/>
      <c r="E21" s="432"/>
      <c r="F21" s="432"/>
      <c r="G21" s="432"/>
      <c r="H21" s="432"/>
      <c r="I21" s="432"/>
      <c r="J21" s="432"/>
      <c r="K21" s="465">
        <f t="shared" si="0"/>
        <v>0</v>
      </c>
      <c r="L21" s="433"/>
      <c r="M21" s="433"/>
      <c r="N21" s="434"/>
      <c r="O21" s="383" t="str">
        <f t="shared" si="1"/>
        <v/>
      </c>
      <c r="P21" s="434"/>
      <c r="Q21" s="434"/>
      <c r="R21" s="434"/>
      <c r="S21" s="433"/>
      <c r="T21" s="434"/>
      <c r="U21" s="384" t="str">
        <f t="shared" si="4"/>
        <v/>
      </c>
      <c r="V21" s="384" t="str">
        <f t="shared" si="5"/>
        <v/>
      </c>
      <c r="W21" s="384" t="str">
        <f t="shared" si="6"/>
        <v/>
      </c>
      <c r="X21" s="384" t="str">
        <f t="shared" si="7"/>
        <v/>
      </c>
      <c r="Y21" s="384" t="str">
        <f t="shared" si="8"/>
        <v/>
      </c>
      <c r="Z21" s="384" t="str">
        <f t="shared" si="9"/>
        <v/>
      </c>
      <c r="AA21" s="384">
        <f t="shared" si="3"/>
        <v>0</v>
      </c>
      <c r="AB21" s="385" t="b">
        <f t="shared" si="10"/>
        <v>1</v>
      </c>
      <c r="AC21" s="384" t="str">
        <f>IF($N21="","",IF($C$7="Northern Ireland",INDEX('Fixed inputs'!$H$18:$H$58,MATCH($N21,'Fixed inputs'!$C$18:$C$58,0)),INDEX('Fixed inputs'!$I$18:$I$58,MATCH($N21,'Fixed inputs'!$C$18:$C$58,0))))</f>
        <v/>
      </c>
      <c r="AD21" s="384" t="str">
        <f>IF($C21="","",INDEX('Fixed inputs'!$C$8:$E$10,MATCH($C21,'Fixed inputs'!$B$8:$B$10,0),MATCH(IF($C$7="Northern Ireland","GBP","EUR"),'Fixed inputs'!$C$7:$E$7,0)))</f>
        <v/>
      </c>
      <c r="AE21" s="386"/>
      <c r="AF21" s="386"/>
      <c r="AG21" s="386"/>
      <c r="AH21" s="386"/>
      <c r="AI21" s="386"/>
      <c r="AJ21" s="387">
        <f t="shared" si="11"/>
        <v>0</v>
      </c>
      <c r="AK21" s="386"/>
      <c r="AL21" s="387">
        <f t="shared" si="12"/>
        <v>0</v>
      </c>
      <c r="AM21" s="386"/>
      <c r="AN21" s="387">
        <f t="shared" si="13"/>
        <v>0</v>
      </c>
      <c r="AO21" s="386"/>
      <c r="AP21" s="387">
        <f t="shared" si="14"/>
        <v>0</v>
      </c>
      <c r="AQ21" s="386"/>
      <c r="AR21" s="387">
        <f t="shared" si="15"/>
        <v>0</v>
      </c>
      <c r="AS21" s="386"/>
      <c r="AT21" s="387">
        <f t="shared" si="16"/>
        <v>0</v>
      </c>
    </row>
    <row r="22" spans="2:46" ht="15.75">
      <c r="B22" s="430"/>
      <c r="C22" s="430"/>
      <c r="D22" s="431"/>
      <c r="E22" s="432"/>
      <c r="F22" s="432"/>
      <c r="G22" s="432"/>
      <c r="H22" s="432"/>
      <c r="I22" s="432"/>
      <c r="J22" s="432"/>
      <c r="K22" s="465">
        <f t="shared" si="0"/>
        <v>0</v>
      </c>
      <c r="L22" s="433"/>
      <c r="M22" s="433"/>
      <c r="N22" s="434"/>
      <c r="O22" s="383" t="str">
        <f t="shared" si="1"/>
        <v/>
      </c>
      <c r="P22" s="434"/>
      <c r="Q22" s="434"/>
      <c r="R22" s="434"/>
      <c r="S22" s="433"/>
      <c r="T22" s="434"/>
      <c r="U22" s="384" t="str">
        <f t="shared" si="4"/>
        <v/>
      </c>
      <c r="V22" s="384" t="str">
        <f t="shared" si="5"/>
        <v/>
      </c>
      <c r="W22" s="384" t="str">
        <f t="shared" si="6"/>
        <v/>
      </c>
      <c r="X22" s="384" t="str">
        <f t="shared" si="7"/>
        <v/>
      </c>
      <c r="Y22" s="384" t="str">
        <f t="shared" si="8"/>
        <v/>
      </c>
      <c r="Z22" s="384" t="str">
        <f t="shared" si="9"/>
        <v/>
      </c>
      <c r="AA22" s="384">
        <f t="shared" si="3"/>
        <v>0</v>
      </c>
      <c r="AB22" s="385" t="b">
        <f t="shared" si="10"/>
        <v>1</v>
      </c>
      <c r="AC22" s="384" t="str">
        <f>IF($N22="","",IF($C$7="Northern Ireland",INDEX('Fixed inputs'!$H$18:$H$58,MATCH($N22,'Fixed inputs'!$C$18:$C$58,0)),INDEX('Fixed inputs'!$I$18:$I$58,MATCH($N22,'Fixed inputs'!$C$18:$C$58,0))))</f>
        <v/>
      </c>
      <c r="AD22" s="384" t="str">
        <f>IF($C22="","",INDEX('Fixed inputs'!$C$8:$E$10,MATCH($C22,'Fixed inputs'!$B$8:$B$10,0),MATCH(IF($C$7="Northern Ireland","GBP","EUR"),'Fixed inputs'!$C$7:$E$7,0)))</f>
        <v/>
      </c>
      <c r="AE22" s="386"/>
      <c r="AF22" s="386"/>
      <c r="AG22" s="386"/>
      <c r="AH22" s="386"/>
      <c r="AI22" s="386"/>
      <c r="AJ22" s="387">
        <f t="shared" si="11"/>
        <v>0</v>
      </c>
      <c r="AK22" s="386"/>
      <c r="AL22" s="387">
        <f t="shared" si="12"/>
        <v>0</v>
      </c>
      <c r="AM22" s="386"/>
      <c r="AN22" s="387">
        <f t="shared" si="13"/>
        <v>0</v>
      </c>
      <c r="AO22" s="386"/>
      <c r="AP22" s="387">
        <f t="shared" si="14"/>
        <v>0</v>
      </c>
      <c r="AQ22" s="386"/>
      <c r="AR22" s="387">
        <f t="shared" si="15"/>
        <v>0</v>
      </c>
      <c r="AS22" s="386"/>
      <c r="AT22" s="387">
        <f t="shared" si="16"/>
        <v>0</v>
      </c>
    </row>
    <row r="23" spans="2:46" ht="15.75">
      <c r="B23" s="430"/>
      <c r="C23" s="430"/>
      <c r="D23" s="431"/>
      <c r="E23" s="432"/>
      <c r="F23" s="432"/>
      <c r="G23" s="432"/>
      <c r="H23" s="432"/>
      <c r="I23" s="432"/>
      <c r="J23" s="432"/>
      <c r="K23" s="465">
        <f t="shared" si="0"/>
        <v>0</v>
      </c>
      <c r="L23" s="433"/>
      <c r="M23" s="433"/>
      <c r="N23" s="434"/>
      <c r="O23" s="383" t="str">
        <f t="shared" si="1"/>
        <v/>
      </c>
      <c r="P23" s="434"/>
      <c r="Q23" s="434"/>
      <c r="R23" s="434"/>
      <c r="S23" s="433"/>
      <c r="T23" s="434"/>
      <c r="U23" s="384" t="str">
        <f t="shared" si="4"/>
        <v/>
      </c>
      <c r="V23" s="384" t="str">
        <f t="shared" si="5"/>
        <v/>
      </c>
      <c r="W23" s="384" t="str">
        <f t="shared" si="6"/>
        <v/>
      </c>
      <c r="X23" s="384" t="str">
        <f t="shared" si="7"/>
        <v/>
      </c>
      <c r="Y23" s="384" t="str">
        <f t="shared" si="8"/>
        <v/>
      </c>
      <c r="Z23" s="384" t="str">
        <f t="shared" si="9"/>
        <v/>
      </c>
      <c r="AA23" s="384">
        <f t="shared" si="3"/>
        <v>0</v>
      </c>
      <c r="AB23" s="385" t="b">
        <f t="shared" si="10"/>
        <v>1</v>
      </c>
      <c r="AC23" s="384" t="str">
        <f>IF($N23="","",IF($C$7="Northern Ireland",INDEX('Fixed inputs'!$H$18:$H$58,MATCH($N23,'Fixed inputs'!$C$18:$C$58,0)),INDEX('Fixed inputs'!$I$18:$I$58,MATCH($N23,'Fixed inputs'!$C$18:$C$58,0))))</f>
        <v/>
      </c>
      <c r="AD23" s="384" t="str">
        <f>IF($C23="","",INDEX('Fixed inputs'!$C$8:$E$10,MATCH($C23,'Fixed inputs'!$B$8:$B$10,0),MATCH(IF($C$7="Northern Ireland","GBP","EUR"),'Fixed inputs'!$C$7:$E$7,0)))</f>
        <v/>
      </c>
      <c r="AE23" s="386"/>
      <c r="AF23" s="386"/>
      <c r="AG23" s="386"/>
      <c r="AH23" s="386"/>
      <c r="AI23" s="386"/>
      <c r="AJ23" s="387">
        <f t="shared" si="11"/>
        <v>0</v>
      </c>
      <c r="AK23" s="386"/>
      <c r="AL23" s="387">
        <f t="shared" si="12"/>
        <v>0</v>
      </c>
      <c r="AM23" s="386"/>
      <c r="AN23" s="387">
        <f t="shared" si="13"/>
        <v>0</v>
      </c>
      <c r="AO23" s="386"/>
      <c r="AP23" s="387">
        <f t="shared" si="14"/>
        <v>0</v>
      </c>
      <c r="AQ23" s="386"/>
      <c r="AR23" s="387">
        <f t="shared" si="15"/>
        <v>0</v>
      </c>
      <c r="AS23" s="386"/>
      <c r="AT23" s="387">
        <f t="shared" si="16"/>
        <v>0</v>
      </c>
    </row>
    <row r="24" spans="2:46" ht="15.75">
      <c r="B24" s="430"/>
      <c r="C24" s="430"/>
      <c r="D24" s="431"/>
      <c r="E24" s="432"/>
      <c r="F24" s="432"/>
      <c r="G24" s="432"/>
      <c r="H24" s="432"/>
      <c r="I24" s="432"/>
      <c r="J24" s="432"/>
      <c r="K24" s="465">
        <f t="shared" si="0"/>
        <v>0</v>
      </c>
      <c r="L24" s="433"/>
      <c r="M24" s="433"/>
      <c r="N24" s="434"/>
      <c r="O24" s="383" t="str">
        <f t="shared" si="1"/>
        <v/>
      </c>
      <c r="P24" s="434"/>
      <c r="Q24" s="434"/>
      <c r="R24" s="434"/>
      <c r="S24" s="433"/>
      <c r="T24" s="434"/>
      <c r="U24" s="384" t="str">
        <f t="shared" si="4"/>
        <v/>
      </c>
      <c r="V24" s="384" t="str">
        <f t="shared" si="5"/>
        <v/>
      </c>
      <c r="W24" s="384" t="str">
        <f t="shared" si="6"/>
        <v/>
      </c>
      <c r="X24" s="384" t="str">
        <f t="shared" si="7"/>
        <v/>
      </c>
      <c r="Y24" s="384" t="str">
        <f t="shared" si="8"/>
        <v/>
      </c>
      <c r="Z24" s="384" t="str">
        <f t="shared" si="9"/>
        <v/>
      </c>
      <c r="AA24" s="384">
        <f t="shared" si="3"/>
        <v>0</v>
      </c>
      <c r="AB24" s="385" t="b">
        <f t="shared" si="10"/>
        <v>1</v>
      </c>
      <c r="AC24" s="384" t="str">
        <f>IF($N24="","",IF($C$7="Northern Ireland",INDEX('Fixed inputs'!$H$18:$H$58,MATCH($N24,'Fixed inputs'!$C$18:$C$58,0)),INDEX('Fixed inputs'!$I$18:$I$58,MATCH($N24,'Fixed inputs'!$C$18:$C$58,0))))</f>
        <v/>
      </c>
      <c r="AD24" s="384" t="str">
        <f>IF($C24="","",INDEX('Fixed inputs'!$C$8:$E$10,MATCH($C24,'Fixed inputs'!$B$8:$B$10,0),MATCH(IF($C$7="Northern Ireland","GBP","EUR"),'Fixed inputs'!$C$7:$E$7,0)))</f>
        <v/>
      </c>
      <c r="AE24" s="386"/>
      <c r="AF24" s="386"/>
      <c r="AG24" s="386"/>
      <c r="AH24" s="386"/>
      <c r="AI24" s="386"/>
      <c r="AJ24" s="387">
        <f t="shared" si="11"/>
        <v>0</v>
      </c>
      <c r="AK24" s="386"/>
      <c r="AL24" s="387">
        <f t="shared" si="12"/>
        <v>0</v>
      </c>
      <c r="AM24" s="386"/>
      <c r="AN24" s="387">
        <f t="shared" si="13"/>
        <v>0</v>
      </c>
      <c r="AO24" s="386"/>
      <c r="AP24" s="387">
        <f t="shared" si="14"/>
        <v>0</v>
      </c>
      <c r="AQ24" s="386"/>
      <c r="AR24" s="387">
        <f t="shared" si="15"/>
        <v>0</v>
      </c>
      <c r="AS24" s="386"/>
      <c r="AT24" s="387">
        <f t="shared" si="16"/>
        <v>0</v>
      </c>
    </row>
    <row r="25" spans="2:46" ht="15.75">
      <c r="B25" s="430"/>
      <c r="C25" s="430"/>
      <c r="D25" s="431"/>
      <c r="E25" s="432"/>
      <c r="F25" s="432"/>
      <c r="G25" s="432"/>
      <c r="H25" s="432"/>
      <c r="I25" s="432"/>
      <c r="J25" s="432"/>
      <c r="K25" s="465">
        <f t="shared" si="0"/>
        <v>0</v>
      </c>
      <c r="L25" s="433"/>
      <c r="M25" s="433"/>
      <c r="N25" s="434"/>
      <c r="O25" s="383" t="str">
        <f t="shared" si="1"/>
        <v/>
      </c>
      <c r="P25" s="434"/>
      <c r="Q25" s="434"/>
      <c r="R25" s="434"/>
      <c r="S25" s="433"/>
      <c r="T25" s="434"/>
      <c r="U25" s="384" t="str">
        <f t="shared" si="4"/>
        <v/>
      </c>
      <c r="V25" s="384" t="str">
        <f t="shared" si="5"/>
        <v/>
      </c>
      <c r="W25" s="384" t="str">
        <f t="shared" si="6"/>
        <v/>
      </c>
      <c r="X25" s="384" t="str">
        <f t="shared" si="7"/>
        <v/>
      </c>
      <c r="Y25" s="384" t="str">
        <f t="shared" si="8"/>
        <v/>
      </c>
      <c r="Z25" s="384" t="str">
        <f t="shared" si="9"/>
        <v/>
      </c>
      <c r="AA25" s="384">
        <f t="shared" si="3"/>
        <v>0</v>
      </c>
      <c r="AB25" s="385" t="b">
        <f t="shared" si="10"/>
        <v>1</v>
      </c>
      <c r="AC25" s="384" t="str">
        <f>IF($N25="","",IF($C$7="Northern Ireland",INDEX('Fixed inputs'!$H$18:$H$58,MATCH($N25,'Fixed inputs'!$C$18:$C$58,0)),INDEX('Fixed inputs'!$I$18:$I$58,MATCH($N25,'Fixed inputs'!$C$18:$C$58,0))))</f>
        <v/>
      </c>
      <c r="AD25" s="384" t="str">
        <f>IF($C25="","",INDEX('Fixed inputs'!$C$8:$E$10,MATCH($C25,'Fixed inputs'!$B$8:$B$10,0),MATCH(IF($C$7="Northern Ireland","GBP","EUR"),'Fixed inputs'!$C$7:$E$7,0)))</f>
        <v/>
      </c>
      <c r="AE25" s="386"/>
      <c r="AF25" s="386"/>
      <c r="AG25" s="386"/>
      <c r="AH25" s="386"/>
      <c r="AI25" s="386"/>
      <c r="AJ25" s="387">
        <f t="shared" si="11"/>
        <v>0</v>
      </c>
      <c r="AK25" s="386"/>
      <c r="AL25" s="387">
        <f t="shared" si="12"/>
        <v>0</v>
      </c>
      <c r="AM25" s="386"/>
      <c r="AN25" s="387">
        <f t="shared" si="13"/>
        <v>0</v>
      </c>
      <c r="AO25" s="386"/>
      <c r="AP25" s="387">
        <f t="shared" si="14"/>
        <v>0</v>
      </c>
      <c r="AQ25" s="386"/>
      <c r="AR25" s="387">
        <f t="shared" si="15"/>
        <v>0</v>
      </c>
      <c r="AS25" s="386"/>
      <c r="AT25" s="387">
        <f t="shared" si="16"/>
        <v>0</v>
      </c>
    </row>
    <row r="26" spans="2:46" ht="15.75">
      <c r="B26" s="430"/>
      <c r="C26" s="430"/>
      <c r="D26" s="431"/>
      <c r="E26" s="432"/>
      <c r="F26" s="432"/>
      <c r="G26" s="432"/>
      <c r="H26" s="432"/>
      <c r="I26" s="432"/>
      <c r="J26" s="432"/>
      <c r="K26" s="465">
        <f t="shared" si="0"/>
        <v>0</v>
      </c>
      <c r="L26" s="433"/>
      <c r="M26" s="433"/>
      <c r="N26" s="434"/>
      <c r="O26" s="383" t="str">
        <f t="shared" si="1"/>
        <v/>
      </c>
      <c r="P26" s="434"/>
      <c r="Q26" s="434"/>
      <c r="R26" s="434"/>
      <c r="S26" s="433"/>
      <c r="T26" s="434"/>
      <c r="U26" s="384" t="str">
        <f t="shared" si="4"/>
        <v/>
      </c>
      <c r="V26" s="384" t="str">
        <f t="shared" si="5"/>
        <v/>
      </c>
      <c r="W26" s="384" t="str">
        <f t="shared" si="6"/>
        <v/>
      </c>
      <c r="X26" s="384" t="str">
        <f t="shared" si="7"/>
        <v/>
      </c>
      <c r="Y26" s="384" t="str">
        <f t="shared" si="8"/>
        <v/>
      </c>
      <c r="Z26" s="384" t="str">
        <f t="shared" si="9"/>
        <v/>
      </c>
      <c r="AA26" s="384">
        <f t="shared" si="3"/>
        <v>0</v>
      </c>
      <c r="AB26" s="385" t="b">
        <f t="shared" si="10"/>
        <v>1</v>
      </c>
      <c r="AC26" s="384" t="str">
        <f>IF($N26="","",IF($C$7="Northern Ireland",INDEX('Fixed inputs'!$H$18:$H$58,MATCH($N26,'Fixed inputs'!$C$18:$C$58,0)),INDEX('Fixed inputs'!$I$18:$I$58,MATCH($N26,'Fixed inputs'!$C$18:$C$58,0))))</f>
        <v/>
      </c>
      <c r="AD26" s="384" t="str">
        <f>IF($C26="","",INDEX('Fixed inputs'!$C$8:$E$10,MATCH($C26,'Fixed inputs'!$B$8:$B$10,0),MATCH(IF($C$7="Northern Ireland","GBP","EUR"),'Fixed inputs'!$C$7:$E$7,0)))</f>
        <v/>
      </c>
      <c r="AE26" s="386"/>
      <c r="AF26" s="386"/>
      <c r="AG26" s="386"/>
      <c r="AH26" s="386"/>
      <c r="AI26" s="386"/>
      <c r="AJ26" s="387">
        <f t="shared" si="11"/>
        <v>0</v>
      </c>
      <c r="AK26" s="386"/>
      <c r="AL26" s="387">
        <f t="shared" si="12"/>
        <v>0</v>
      </c>
      <c r="AM26" s="386"/>
      <c r="AN26" s="387">
        <f t="shared" si="13"/>
        <v>0</v>
      </c>
      <c r="AO26" s="386"/>
      <c r="AP26" s="387">
        <f t="shared" si="14"/>
        <v>0</v>
      </c>
      <c r="AQ26" s="386"/>
      <c r="AR26" s="387">
        <f t="shared" si="15"/>
        <v>0</v>
      </c>
      <c r="AS26" s="386"/>
      <c r="AT26" s="387">
        <f t="shared" si="16"/>
        <v>0</v>
      </c>
    </row>
    <row r="27" spans="2:46" ht="15.75">
      <c r="B27" s="430"/>
      <c r="C27" s="430"/>
      <c r="D27" s="431"/>
      <c r="E27" s="432"/>
      <c r="F27" s="432"/>
      <c r="G27" s="432"/>
      <c r="H27" s="432"/>
      <c r="I27" s="432"/>
      <c r="J27" s="432"/>
      <c r="K27" s="465">
        <f t="shared" si="0"/>
        <v>0</v>
      </c>
      <c r="L27" s="433"/>
      <c r="M27" s="433"/>
      <c r="N27" s="434"/>
      <c r="O27" s="383" t="str">
        <f t="shared" si="1"/>
        <v/>
      </c>
      <c r="P27" s="434"/>
      <c r="Q27" s="434"/>
      <c r="R27" s="434"/>
      <c r="S27" s="433"/>
      <c r="T27" s="434"/>
      <c r="U27" s="384" t="str">
        <f t="shared" si="4"/>
        <v/>
      </c>
      <c r="V27" s="384" t="str">
        <f t="shared" si="5"/>
        <v/>
      </c>
      <c r="W27" s="384" t="str">
        <f t="shared" si="6"/>
        <v/>
      </c>
      <c r="X27" s="384" t="str">
        <f t="shared" si="7"/>
        <v/>
      </c>
      <c r="Y27" s="384" t="str">
        <f t="shared" si="8"/>
        <v/>
      </c>
      <c r="Z27" s="384" t="str">
        <f t="shared" si="9"/>
        <v/>
      </c>
      <c r="AA27" s="384">
        <f t="shared" si="3"/>
        <v>0</v>
      </c>
      <c r="AB27" s="385" t="b">
        <f t="shared" si="10"/>
        <v>1</v>
      </c>
      <c r="AC27" s="384" t="str">
        <f>IF($N27="","",IF($C$7="Northern Ireland",INDEX('Fixed inputs'!$H$18:$H$58,MATCH($N27,'Fixed inputs'!$C$18:$C$58,0)),INDEX('Fixed inputs'!$I$18:$I$58,MATCH($N27,'Fixed inputs'!$C$18:$C$58,0))))</f>
        <v/>
      </c>
      <c r="AD27" s="384" t="str">
        <f>IF($C27="","",INDEX('Fixed inputs'!$C$8:$E$10,MATCH($C27,'Fixed inputs'!$B$8:$B$10,0),MATCH(IF($C$7="Northern Ireland","GBP","EUR"),'Fixed inputs'!$C$7:$E$7,0)))</f>
        <v/>
      </c>
      <c r="AE27" s="386"/>
      <c r="AF27" s="386"/>
      <c r="AG27" s="386"/>
      <c r="AH27" s="386"/>
      <c r="AI27" s="386"/>
      <c r="AJ27" s="387">
        <f t="shared" si="11"/>
        <v>0</v>
      </c>
      <c r="AK27" s="386"/>
      <c r="AL27" s="387">
        <f t="shared" si="12"/>
        <v>0</v>
      </c>
      <c r="AM27" s="386"/>
      <c r="AN27" s="387">
        <f t="shared" si="13"/>
        <v>0</v>
      </c>
      <c r="AO27" s="386"/>
      <c r="AP27" s="387">
        <f t="shared" si="14"/>
        <v>0</v>
      </c>
      <c r="AQ27" s="386"/>
      <c r="AR27" s="387">
        <f t="shared" si="15"/>
        <v>0</v>
      </c>
      <c r="AS27" s="386"/>
      <c r="AT27" s="387">
        <f t="shared" si="16"/>
        <v>0</v>
      </c>
    </row>
    <row r="28" spans="2:46" ht="15.75">
      <c r="B28" s="430"/>
      <c r="C28" s="430"/>
      <c r="D28" s="431"/>
      <c r="E28" s="432"/>
      <c r="F28" s="432"/>
      <c r="G28" s="432"/>
      <c r="H28" s="432"/>
      <c r="I28" s="432"/>
      <c r="J28" s="432"/>
      <c r="K28" s="465">
        <f t="shared" si="0"/>
        <v>0</v>
      </c>
      <c r="L28" s="433"/>
      <c r="M28" s="433"/>
      <c r="N28" s="434"/>
      <c r="O28" s="383" t="str">
        <f t="shared" si="1"/>
        <v/>
      </c>
      <c r="P28" s="434"/>
      <c r="Q28" s="434"/>
      <c r="R28" s="434"/>
      <c r="S28" s="433"/>
      <c r="T28" s="434"/>
      <c r="U28" s="384" t="str">
        <f t="shared" si="4"/>
        <v/>
      </c>
      <c r="V28" s="384" t="str">
        <f t="shared" si="5"/>
        <v/>
      </c>
      <c r="W28" s="384" t="str">
        <f t="shared" si="6"/>
        <v/>
      </c>
      <c r="X28" s="384" t="str">
        <f t="shared" si="7"/>
        <v/>
      </c>
      <c r="Y28" s="384" t="str">
        <f t="shared" si="8"/>
        <v/>
      </c>
      <c r="Z28" s="384" t="str">
        <f t="shared" si="9"/>
        <v/>
      </c>
      <c r="AA28" s="384">
        <f t="shared" si="3"/>
        <v>0</v>
      </c>
      <c r="AB28" s="385" t="b">
        <f t="shared" si="10"/>
        <v>1</v>
      </c>
      <c r="AC28" s="384" t="str">
        <f>IF($N28="","",IF($C$7="Northern Ireland",INDEX('Fixed inputs'!$H$18:$H$58,MATCH($N28,'Fixed inputs'!$C$18:$C$58,0)),INDEX('Fixed inputs'!$I$18:$I$58,MATCH($N28,'Fixed inputs'!$C$18:$C$58,0))))</f>
        <v/>
      </c>
      <c r="AD28" s="384" t="str">
        <f>IF($C28="","",INDEX('Fixed inputs'!$C$8:$E$10,MATCH($C28,'Fixed inputs'!$B$8:$B$10,0),MATCH(IF($C$7="Northern Ireland","GBP","EUR"),'Fixed inputs'!$C$7:$E$7,0)))</f>
        <v/>
      </c>
      <c r="AE28" s="386"/>
      <c r="AF28" s="386"/>
      <c r="AG28" s="386"/>
      <c r="AH28" s="386"/>
      <c r="AI28" s="386"/>
      <c r="AJ28" s="387">
        <f t="shared" si="11"/>
        <v>0</v>
      </c>
      <c r="AK28" s="386"/>
      <c r="AL28" s="387">
        <f t="shared" si="12"/>
        <v>0</v>
      </c>
      <c r="AM28" s="386"/>
      <c r="AN28" s="387">
        <f t="shared" si="13"/>
        <v>0</v>
      </c>
      <c r="AO28" s="386"/>
      <c r="AP28" s="387">
        <f t="shared" si="14"/>
        <v>0</v>
      </c>
      <c r="AQ28" s="386"/>
      <c r="AR28" s="387">
        <f t="shared" si="15"/>
        <v>0</v>
      </c>
      <c r="AS28" s="386"/>
      <c r="AT28" s="387">
        <f t="shared" si="16"/>
        <v>0</v>
      </c>
    </row>
    <row r="29" spans="2:46" ht="15.75">
      <c r="B29" s="430"/>
      <c r="C29" s="430"/>
      <c r="D29" s="431"/>
      <c r="E29" s="432"/>
      <c r="F29" s="432"/>
      <c r="G29" s="432"/>
      <c r="H29" s="432"/>
      <c r="I29" s="432"/>
      <c r="J29" s="432"/>
      <c r="K29" s="465">
        <f t="shared" si="0"/>
        <v>0</v>
      </c>
      <c r="L29" s="433"/>
      <c r="M29" s="433"/>
      <c r="N29" s="434"/>
      <c r="O29" s="383" t="str">
        <f t="shared" si="1"/>
        <v/>
      </c>
      <c r="P29" s="434"/>
      <c r="Q29" s="434"/>
      <c r="R29" s="434"/>
      <c r="S29" s="433"/>
      <c r="T29" s="434"/>
      <c r="U29" s="384" t="str">
        <f t="shared" si="4"/>
        <v/>
      </c>
      <c r="V29" s="384" t="str">
        <f t="shared" si="5"/>
        <v/>
      </c>
      <c r="W29" s="384" t="str">
        <f t="shared" si="6"/>
        <v/>
      </c>
      <c r="X29" s="384" t="str">
        <f t="shared" si="7"/>
        <v/>
      </c>
      <c r="Y29" s="384" t="str">
        <f t="shared" si="8"/>
        <v/>
      </c>
      <c r="Z29" s="384" t="str">
        <f t="shared" si="9"/>
        <v/>
      </c>
      <c r="AA29" s="384">
        <f t="shared" si="3"/>
        <v>0</v>
      </c>
      <c r="AB29" s="385" t="b">
        <f t="shared" si="10"/>
        <v>1</v>
      </c>
      <c r="AC29" s="384" t="str">
        <f>IF($N29="","",IF($C$7="Northern Ireland",INDEX('Fixed inputs'!$H$18:$H$58,MATCH($N29,'Fixed inputs'!$C$18:$C$58,0)),INDEX('Fixed inputs'!$I$18:$I$58,MATCH($N29,'Fixed inputs'!$C$18:$C$58,0))))</f>
        <v/>
      </c>
      <c r="AD29" s="384" t="str">
        <f>IF($C29="","",INDEX('Fixed inputs'!$C$8:$E$10,MATCH($C29,'Fixed inputs'!$B$8:$B$10,0),MATCH(IF($C$7="Northern Ireland","GBP","EUR"),'Fixed inputs'!$C$7:$E$7,0)))</f>
        <v/>
      </c>
      <c r="AE29" s="386"/>
      <c r="AF29" s="386"/>
      <c r="AG29" s="386"/>
      <c r="AH29" s="386"/>
      <c r="AI29" s="386"/>
      <c r="AJ29" s="387">
        <f t="shared" si="11"/>
        <v>0</v>
      </c>
      <c r="AK29" s="386"/>
      <c r="AL29" s="387">
        <f t="shared" si="12"/>
        <v>0</v>
      </c>
      <c r="AM29" s="386"/>
      <c r="AN29" s="387">
        <f t="shared" si="13"/>
        <v>0</v>
      </c>
      <c r="AO29" s="386"/>
      <c r="AP29" s="387">
        <f t="shared" si="14"/>
        <v>0</v>
      </c>
      <c r="AQ29" s="386"/>
      <c r="AR29" s="387">
        <f t="shared" si="15"/>
        <v>0</v>
      </c>
      <c r="AS29" s="386"/>
      <c r="AT29" s="387">
        <f t="shared" si="16"/>
        <v>0</v>
      </c>
    </row>
    <row r="30" spans="2:46" ht="15.75">
      <c r="B30" s="430"/>
      <c r="C30" s="430"/>
      <c r="D30" s="431"/>
      <c r="E30" s="432"/>
      <c r="F30" s="432"/>
      <c r="G30" s="432"/>
      <c r="H30" s="432"/>
      <c r="I30" s="432"/>
      <c r="J30" s="432"/>
      <c r="K30" s="465">
        <f t="shared" si="0"/>
        <v>0</v>
      </c>
      <c r="L30" s="433"/>
      <c r="M30" s="433"/>
      <c r="N30" s="434"/>
      <c r="O30" s="383" t="str">
        <f t="shared" si="1"/>
        <v/>
      </c>
      <c r="P30" s="434"/>
      <c r="Q30" s="434"/>
      <c r="R30" s="434"/>
      <c r="S30" s="433"/>
      <c r="T30" s="434"/>
      <c r="U30" s="384" t="str">
        <f t="shared" si="4"/>
        <v/>
      </c>
      <c r="V30" s="384" t="str">
        <f t="shared" si="5"/>
        <v/>
      </c>
      <c r="W30" s="384" t="str">
        <f t="shared" si="6"/>
        <v/>
      </c>
      <c r="X30" s="384" t="str">
        <f t="shared" si="7"/>
        <v/>
      </c>
      <c r="Y30" s="384" t="str">
        <f t="shared" si="8"/>
        <v/>
      </c>
      <c r="Z30" s="384" t="str">
        <f t="shared" si="9"/>
        <v/>
      </c>
      <c r="AA30" s="384">
        <f t="shared" si="3"/>
        <v>0</v>
      </c>
      <c r="AB30" s="385" t="b">
        <f t="shared" si="10"/>
        <v>1</v>
      </c>
      <c r="AC30" s="384" t="str">
        <f>IF($N30="","",IF($C$7="Northern Ireland",INDEX('Fixed inputs'!$H$18:$H$58,MATCH($N30,'Fixed inputs'!$C$18:$C$58,0)),INDEX('Fixed inputs'!$I$18:$I$58,MATCH($N30,'Fixed inputs'!$C$18:$C$58,0))))</f>
        <v/>
      </c>
      <c r="AD30" s="384" t="str">
        <f>IF($C30="","",INDEX('Fixed inputs'!$C$8:$E$10,MATCH($C30,'Fixed inputs'!$B$8:$B$10,0),MATCH(IF($C$7="Northern Ireland","GBP","EUR"),'Fixed inputs'!$C$7:$E$7,0)))</f>
        <v/>
      </c>
      <c r="AE30" s="386"/>
      <c r="AF30" s="386"/>
      <c r="AG30" s="386"/>
      <c r="AH30" s="386"/>
      <c r="AI30" s="386"/>
      <c r="AJ30" s="387">
        <f t="shared" si="11"/>
        <v>0</v>
      </c>
      <c r="AK30" s="386"/>
      <c r="AL30" s="387">
        <f t="shared" si="12"/>
        <v>0</v>
      </c>
      <c r="AM30" s="386"/>
      <c r="AN30" s="387">
        <f t="shared" si="13"/>
        <v>0</v>
      </c>
      <c r="AO30" s="386"/>
      <c r="AP30" s="387">
        <f t="shared" si="14"/>
        <v>0</v>
      </c>
      <c r="AQ30" s="386"/>
      <c r="AR30" s="387">
        <f t="shared" si="15"/>
        <v>0</v>
      </c>
      <c r="AS30" s="386"/>
      <c r="AT30" s="387">
        <f t="shared" si="16"/>
        <v>0</v>
      </c>
    </row>
    <row r="31" spans="2:46" ht="15.75">
      <c r="B31" s="430"/>
      <c r="C31" s="430"/>
      <c r="D31" s="431"/>
      <c r="E31" s="432"/>
      <c r="F31" s="432"/>
      <c r="G31" s="432"/>
      <c r="H31" s="432"/>
      <c r="I31" s="432"/>
      <c r="J31" s="432"/>
      <c r="K31" s="465">
        <f t="shared" si="0"/>
        <v>0</v>
      </c>
      <c r="L31" s="433"/>
      <c r="M31" s="433"/>
      <c r="N31" s="434"/>
      <c r="O31" s="383" t="str">
        <f t="shared" si="1"/>
        <v/>
      </c>
      <c r="P31" s="434"/>
      <c r="Q31" s="434"/>
      <c r="R31" s="434"/>
      <c r="S31" s="433"/>
      <c r="T31" s="434"/>
      <c r="U31" s="384" t="str">
        <f t="shared" si="4"/>
        <v/>
      </c>
      <c r="V31" s="384" t="str">
        <f t="shared" si="5"/>
        <v/>
      </c>
      <c r="W31" s="384" t="str">
        <f t="shared" si="6"/>
        <v/>
      </c>
      <c r="X31" s="384" t="str">
        <f t="shared" si="7"/>
        <v/>
      </c>
      <c r="Y31" s="384" t="str">
        <f t="shared" si="8"/>
        <v/>
      </c>
      <c r="Z31" s="384" t="str">
        <f t="shared" si="9"/>
        <v/>
      </c>
      <c r="AA31" s="384">
        <f t="shared" si="3"/>
        <v>0</v>
      </c>
      <c r="AB31" s="385" t="b">
        <f t="shared" si="10"/>
        <v>1</v>
      </c>
      <c r="AC31" s="384" t="str">
        <f>IF($N31="","",IF($C$7="Northern Ireland",INDEX('Fixed inputs'!$H$18:$H$58,MATCH($N31,'Fixed inputs'!$C$18:$C$58,0)),INDEX('Fixed inputs'!$I$18:$I$58,MATCH($N31,'Fixed inputs'!$C$18:$C$58,0))))</f>
        <v/>
      </c>
      <c r="AD31" s="384" t="str">
        <f>IF($C31="","",INDEX('Fixed inputs'!$C$8:$E$10,MATCH($C31,'Fixed inputs'!$B$8:$B$10,0),MATCH(IF($C$7="Northern Ireland","GBP","EUR"),'Fixed inputs'!$C$7:$E$7,0)))</f>
        <v/>
      </c>
      <c r="AE31" s="386"/>
      <c r="AF31" s="386"/>
      <c r="AG31" s="386"/>
      <c r="AH31" s="386"/>
      <c r="AI31" s="386"/>
      <c r="AJ31" s="387">
        <f t="shared" si="11"/>
        <v>0</v>
      </c>
      <c r="AK31" s="386"/>
      <c r="AL31" s="387">
        <f t="shared" si="12"/>
        <v>0</v>
      </c>
      <c r="AM31" s="386"/>
      <c r="AN31" s="387">
        <f t="shared" si="13"/>
        <v>0</v>
      </c>
      <c r="AO31" s="386"/>
      <c r="AP31" s="387">
        <f t="shared" si="14"/>
        <v>0</v>
      </c>
      <c r="AQ31" s="386"/>
      <c r="AR31" s="387">
        <f t="shared" si="15"/>
        <v>0</v>
      </c>
      <c r="AS31" s="386"/>
      <c r="AT31" s="387">
        <f t="shared" si="16"/>
        <v>0</v>
      </c>
    </row>
    <row r="32" spans="2:46" ht="15.75">
      <c r="B32" s="430"/>
      <c r="C32" s="430"/>
      <c r="D32" s="431"/>
      <c r="E32" s="432"/>
      <c r="F32" s="432"/>
      <c r="G32" s="432"/>
      <c r="H32" s="432"/>
      <c r="I32" s="432"/>
      <c r="J32" s="432"/>
      <c r="K32" s="465">
        <f t="shared" si="0"/>
        <v>0</v>
      </c>
      <c r="L32" s="433"/>
      <c r="M32" s="433"/>
      <c r="N32" s="434"/>
      <c r="O32" s="383" t="str">
        <f t="shared" si="1"/>
        <v/>
      </c>
      <c r="P32" s="434"/>
      <c r="Q32" s="434"/>
      <c r="R32" s="434"/>
      <c r="S32" s="433"/>
      <c r="T32" s="434"/>
      <c r="U32" s="384" t="str">
        <f t="shared" si="4"/>
        <v/>
      </c>
      <c r="V32" s="384" t="str">
        <f t="shared" si="5"/>
        <v/>
      </c>
      <c r="W32" s="384" t="str">
        <f t="shared" si="6"/>
        <v/>
      </c>
      <c r="X32" s="384" t="str">
        <f t="shared" si="7"/>
        <v/>
      </c>
      <c r="Y32" s="384" t="str">
        <f t="shared" si="8"/>
        <v/>
      </c>
      <c r="Z32" s="384" t="str">
        <f t="shared" si="9"/>
        <v/>
      </c>
      <c r="AA32" s="384">
        <f t="shared" si="3"/>
        <v>0</v>
      </c>
      <c r="AB32" s="385" t="b">
        <f t="shared" si="10"/>
        <v>1</v>
      </c>
      <c r="AC32" s="384" t="str">
        <f>IF($N32="","",IF($C$7="Northern Ireland",INDEX('Fixed inputs'!$H$18:$H$58,MATCH($N32,'Fixed inputs'!$C$18:$C$58,0)),INDEX('Fixed inputs'!$I$18:$I$58,MATCH($N32,'Fixed inputs'!$C$18:$C$58,0))))</f>
        <v/>
      </c>
      <c r="AD32" s="384" t="str">
        <f>IF($C32="","",INDEX('Fixed inputs'!$C$8:$E$10,MATCH($C32,'Fixed inputs'!$B$8:$B$10,0),MATCH(IF($C$7="Northern Ireland","GBP","EUR"),'Fixed inputs'!$C$7:$E$7,0)))</f>
        <v/>
      </c>
      <c r="AE32" s="386"/>
      <c r="AF32" s="386"/>
      <c r="AG32" s="386"/>
      <c r="AH32" s="386"/>
      <c r="AI32" s="386"/>
      <c r="AJ32" s="387">
        <f t="shared" si="11"/>
        <v>0</v>
      </c>
      <c r="AK32" s="386"/>
      <c r="AL32" s="387">
        <f t="shared" si="12"/>
        <v>0</v>
      </c>
      <c r="AM32" s="386"/>
      <c r="AN32" s="387">
        <f t="shared" si="13"/>
        <v>0</v>
      </c>
      <c r="AO32" s="386"/>
      <c r="AP32" s="387">
        <f t="shared" si="14"/>
        <v>0</v>
      </c>
      <c r="AQ32" s="386"/>
      <c r="AR32" s="387">
        <f t="shared" si="15"/>
        <v>0</v>
      </c>
      <c r="AS32" s="386"/>
      <c r="AT32" s="387">
        <f t="shared" si="16"/>
        <v>0</v>
      </c>
    </row>
    <row r="33" spans="2:46" ht="15.75">
      <c r="B33" s="430"/>
      <c r="C33" s="430"/>
      <c r="D33" s="431"/>
      <c r="E33" s="432"/>
      <c r="F33" s="432"/>
      <c r="G33" s="432"/>
      <c r="H33" s="432"/>
      <c r="I33" s="432"/>
      <c r="J33" s="432"/>
      <c r="K33" s="465">
        <f t="shared" si="0"/>
        <v>0</v>
      </c>
      <c r="L33" s="433"/>
      <c r="M33" s="433"/>
      <c r="N33" s="434"/>
      <c r="O33" s="383" t="str">
        <f t="shared" si="1"/>
        <v/>
      </c>
      <c r="P33" s="434"/>
      <c r="Q33" s="434"/>
      <c r="R33" s="434"/>
      <c r="S33" s="433"/>
      <c r="T33" s="434"/>
      <c r="U33" s="384" t="str">
        <f t="shared" si="4"/>
        <v/>
      </c>
      <c r="V33" s="384" t="str">
        <f t="shared" si="5"/>
        <v/>
      </c>
      <c r="W33" s="384" t="str">
        <f t="shared" si="6"/>
        <v/>
      </c>
      <c r="X33" s="384" t="str">
        <f t="shared" si="7"/>
        <v/>
      </c>
      <c r="Y33" s="384" t="str">
        <f t="shared" si="8"/>
        <v/>
      </c>
      <c r="Z33" s="384" t="str">
        <f t="shared" si="9"/>
        <v/>
      </c>
      <c r="AA33" s="384">
        <f t="shared" si="3"/>
        <v>0</v>
      </c>
      <c r="AB33" s="385" t="b">
        <f t="shared" si="10"/>
        <v>1</v>
      </c>
      <c r="AC33" s="384" t="str">
        <f>IF($N33="","",IF($C$7="Northern Ireland",INDEX('Fixed inputs'!$H$18:$H$58,MATCH($N33,'Fixed inputs'!$C$18:$C$58,0)),INDEX('Fixed inputs'!$I$18:$I$58,MATCH($N33,'Fixed inputs'!$C$18:$C$58,0))))</f>
        <v/>
      </c>
      <c r="AD33" s="384" t="str">
        <f>IF($C33="","",INDEX('Fixed inputs'!$C$8:$E$10,MATCH($C33,'Fixed inputs'!$B$8:$B$10,0),MATCH(IF($C$7="Northern Ireland","GBP","EUR"),'Fixed inputs'!$C$7:$E$7,0)))</f>
        <v/>
      </c>
      <c r="AE33" s="386"/>
      <c r="AF33" s="386"/>
      <c r="AG33" s="386"/>
      <c r="AH33" s="386"/>
      <c r="AI33" s="386"/>
      <c r="AJ33" s="387">
        <f t="shared" si="11"/>
        <v>0</v>
      </c>
      <c r="AK33" s="386"/>
      <c r="AL33" s="387">
        <f t="shared" si="12"/>
        <v>0</v>
      </c>
      <c r="AM33" s="386"/>
      <c r="AN33" s="387">
        <f t="shared" si="13"/>
        <v>0</v>
      </c>
      <c r="AO33" s="386"/>
      <c r="AP33" s="387">
        <f t="shared" si="14"/>
        <v>0</v>
      </c>
      <c r="AQ33" s="386"/>
      <c r="AR33" s="387">
        <f t="shared" si="15"/>
        <v>0</v>
      </c>
      <c r="AS33" s="386"/>
      <c r="AT33" s="387">
        <f t="shared" si="16"/>
        <v>0</v>
      </c>
    </row>
    <row r="34" spans="2:46" ht="15.75">
      <c r="B34" s="430"/>
      <c r="C34" s="430"/>
      <c r="D34" s="431"/>
      <c r="E34" s="432"/>
      <c r="F34" s="432"/>
      <c r="G34" s="432"/>
      <c r="H34" s="432"/>
      <c r="I34" s="432"/>
      <c r="J34" s="432"/>
      <c r="K34" s="465">
        <f t="shared" si="0"/>
        <v>0</v>
      </c>
      <c r="L34" s="433"/>
      <c r="M34" s="433"/>
      <c r="N34" s="434"/>
      <c r="O34" s="383" t="str">
        <f t="shared" si="1"/>
        <v/>
      </c>
      <c r="P34" s="434"/>
      <c r="Q34" s="434"/>
      <c r="R34" s="434"/>
      <c r="S34" s="433"/>
      <c r="T34" s="434"/>
      <c r="U34" s="384" t="str">
        <f t="shared" si="4"/>
        <v/>
      </c>
      <c r="V34" s="384" t="str">
        <f t="shared" si="5"/>
        <v/>
      </c>
      <c r="W34" s="384" t="str">
        <f t="shared" si="6"/>
        <v/>
      </c>
      <c r="X34" s="384" t="str">
        <f t="shared" si="7"/>
        <v/>
      </c>
      <c r="Y34" s="384" t="str">
        <f t="shared" si="8"/>
        <v/>
      </c>
      <c r="Z34" s="384" t="str">
        <f t="shared" si="9"/>
        <v/>
      </c>
      <c r="AA34" s="384">
        <f t="shared" si="3"/>
        <v>0</v>
      </c>
      <c r="AB34" s="385" t="b">
        <f t="shared" si="10"/>
        <v>1</v>
      </c>
      <c r="AC34" s="384" t="str">
        <f>IF($N34="","",IF($C$7="Northern Ireland",INDEX('Fixed inputs'!$H$18:$H$58,MATCH($N34,'Fixed inputs'!$C$18:$C$58,0)),INDEX('Fixed inputs'!$I$18:$I$58,MATCH($N34,'Fixed inputs'!$C$18:$C$58,0))))</f>
        <v/>
      </c>
      <c r="AD34" s="384" t="str">
        <f>IF($C34="","",INDEX('Fixed inputs'!$C$8:$E$10,MATCH($C34,'Fixed inputs'!$B$8:$B$10,0),MATCH(IF($C$7="Northern Ireland","GBP","EUR"),'Fixed inputs'!$C$7:$E$7,0)))</f>
        <v/>
      </c>
      <c r="AE34" s="386"/>
      <c r="AF34" s="386"/>
      <c r="AG34" s="386"/>
      <c r="AH34" s="386"/>
      <c r="AI34" s="386"/>
      <c r="AJ34" s="387">
        <f t="shared" si="11"/>
        <v>0</v>
      </c>
      <c r="AK34" s="386"/>
      <c r="AL34" s="387">
        <f t="shared" si="12"/>
        <v>0</v>
      </c>
      <c r="AM34" s="386"/>
      <c r="AN34" s="387">
        <f t="shared" si="13"/>
        <v>0</v>
      </c>
      <c r="AO34" s="386"/>
      <c r="AP34" s="387">
        <f t="shared" si="14"/>
        <v>0</v>
      </c>
      <c r="AQ34" s="386"/>
      <c r="AR34" s="387">
        <f t="shared" si="15"/>
        <v>0</v>
      </c>
      <c r="AS34" s="386"/>
      <c r="AT34" s="387">
        <f t="shared" si="16"/>
        <v>0</v>
      </c>
    </row>
    <row r="35" spans="2:46" ht="15.75">
      <c r="B35" s="430"/>
      <c r="C35" s="430"/>
      <c r="D35" s="431"/>
      <c r="E35" s="432"/>
      <c r="F35" s="432"/>
      <c r="G35" s="432"/>
      <c r="H35" s="432"/>
      <c r="I35" s="432"/>
      <c r="J35" s="432"/>
      <c r="K35" s="465">
        <f t="shared" si="0"/>
        <v>0</v>
      </c>
      <c r="L35" s="433"/>
      <c r="M35" s="433"/>
      <c r="N35" s="434"/>
      <c r="O35" s="383" t="str">
        <f t="shared" si="1"/>
        <v/>
      </c>
      <c r="P35" s="434"/>
      <c r="Q35" s="434"/>
      <c r="R35" s="434"/>
      <c r="S35" s="433"/>
      <c r="T35" s="434"/>
      <c r="U35" s="384" t="str">
        <f t="shared" si="4"/>
        <v/>
      </c>
      <c r="V35" s="384" t="str">
        <f t="shared" si="5"/>
        <v/>
      </c>
      <c r="W35" s="384" t="str">
        <f t="shared" si="6"/>
        <v/>
      </c>
      <c r="X35" s="384" t="str">
        <f t="shared" si="7"/>
        <v/>
      </c>
      <c r="Y35" s="384" t="str">
        <f t="shared" si="8"/>
        <v/>
      </c>
      <c r="Z35" s="384" t="str">
        <f t="shared" si="9"/>
        <v/>
      </c>
      <c r="AA35" s="384">
        <f t="shared" si="3"/>
        <v>0</v>
      </c>
      <c r="AB35" s="385" t="b">
        <f t="shared" si="10"/>
        <v>1</v>
      </c>
      <c r="AC35" s="384" t="str">
        <f>IF($N35="","",IF($C$7="Northern Ireland",INDEX('Fixed inputs'!$H$18:$H$58,MATCH($N35,'Fixed inputs'!$C$18:$C$58,0)),INDEX('Fixed inputs'!$I$18:$I$58,MATCH($N35,'Fixed inputs'!$C$18:$C$58,0))))</f>
        <v/>
      </c>
      <c r="AD35" s="384" t="str">
        <f>IF($C35="","",INDEX('Fixed inputs'!$C$8:$E$10,MATCH($C35,'Fixed inputs'!$B$8:$B$10,0),MATCH(IF($C$7="Northern Ireland","GBP","EUR"),'Fixed inputs'!$C$7:$E$7,0)))</f>
        <v/>
      </c>
      <c r="AE35" s="386"/>
      <c r="AF35" s="386"/>
      <c r="AG35" s="386"/>
      <c r="AH35" s="386"/>
      <c r="AI35" s="386"/>
      <c r="AJ35" s="387">
        <f t="shared" si="11"/>
        <v>0</v>
      </c>
      <c r="AK35" s="386"/>
      <c r="AL35" s="387">
        <f t="shared" si="12"/>
        <v>0</v>
      </c>
      <c r="AM35" s="386"/>
      <c r="AN35" s="387">
        <f t="shared" si="13"/>
        <v>0</v>
      </c>
      <c r="AO35" s="386"/>
      <c r="AP35" s="387">
        <f t="shared" si="14"/>
        <v>0</v>
      </c>
      <c r="AQ35" s="386"/>
      <c r="AR35" s="387">
        <f t="shared" si="15"/>
        <v>0</v>
      </c>
      <c r="AS35" s="386"/>
      <c r="AT35" s="387">
        <f t="shared" si="16"/>
        <v>0</v>
      </c>
    </row>
    <row r="36" spans="2:46" ht="15.75">
      <c r="B36" s="430"/>
      <c r="C36" s="430"/>
      <c r="D36" s="431"/>
      <c r="E36" s="432"/>
      <c r="F36" s="432"/>
      <c r="G36" s="432"/>
      <c r="H36" s="432"/>
      <c r="I36" s="432"/>
      <c r="J36" s="432"/>
      <c r="K36" s="465">
        <f t="shared" si="0"/>
        <v>0</v>
      </c>
      <c r="L36" s="433"/>
      <c r="M36" s="433"/>
      <c r="N36" s="434"/>
      <c r="O36" s="383" t="str">
        <f t="shared" si="1"/>
        <v/>
      </c>
      <c r="P36" s="434"/>
      <c r="Q36" s="434"/>
      <c r="R36" s="434"/>
      <c r="S36" s="433"/>
      <c r="T36" s="434"/>
      <c r="U36" s="384" t="str">
        <f t="shared" si="4"/>
        <v/>
      </c>
      <c r="V36" s="384" t="str">
        <f t="shared" si="5"/>
        <v/>
      </c>
      <c r="W36" s="384" t="str">
        <f t="shared" si="6"/>
        <v/>
      </c>
      <c r="X36" s="384" t="str">
        <f t="shared" si="7"/>
        <v/>
      </c>
      <c r="Y36" s="384" t="str">
        <f t="shared" si="8"/>
        <v/>
      </c>
      <c r="Z36" s="384" t="str">
        <f t="shared" si="9"/>
        <v/>
      </c>
      <c r="AA36" s="384">
        <f t="shared" si="3"/>
        <v>0</v>
      </c>
      <c r="AB36" s="385" t="b">
        <f t="shared" si="10"/>
        <v>1</v>
      </c>
      <c r="AC36" s="384" t="str">
        <f>IF($N36="","",IF($C$7="Northern Ireland",INDEX('Fixed inputs'!$H$18:$H$58,MATCH($N36,'Fixed inputs'!$C$18:$C$58,0)),INDEX('Fixed inputs'!$I$18:$I$58,MATCH($N36,'Fixed inputs'!$C$18:$C$58,0))))</f>
        <v/>
      </c>
      <c r="AD36" s="384" t="str">
        <f>IF($C36="","",INDEX('Fixed inputs'!$C$8:$E$10,MATCH($C36,'Fixed inputs'!$B$8:$B$10,0),MATCH(IF($C$7="Northern Ireland","GBP","EUR"),'Fixed inputs'!$C$7:$E$7,0)))</f>
        <v/>
      </c>
      <c r="AE36" s="386"/>
      <c r="AF36" s="386"/>
      <c r="AG36" s="386"/>
      <c r="AH36" s="386"/>
      <c r="AI36" s="386"/>
      <c r="AJ36" s="387">
        <f t="shared" si="11"/>
        <v>0</v>
      </c>
      <c r="AK36" s="386"/>
      <c r="AL36" s="387">
        <f t="shared" si="12"/>
        <v>0</v>
      </c>
      <c r="AM36" s="386"/>
      <c r="AN36" s="387">
        <f t="shared" si="13"/>
        <v>0</v>
      </c>
      <c r="AO36" s="386"/>
      <c r="AP36" s="387">
        <f t="shared" si="14"/>
        <v>0</v>
      </c>
      <c r="AQ36" s="386"/>
      <c r="AR36" s="387">
        <f t="shared" si="15"/>
        <v>0</v>
      </c>
      <c r="AS36" s="386"/>
      <c r="AT36" s="387">
        <f t="shared" si="16"/>
        <v>0</v>
      </c>
    </row>
    <row r="37" spans="2:46" ht="15.75">
      <c r="B37" s="430"/>
      <c r="C37" s="430"/>
      <c r="D37" s="431"/>
      <c r="E37" s="432"/>
      <c r="F37" s="432"/>
      <c r="G37" s="432"/>
      <c r="H37" s="432"/>
      <c r="I37" s="432"/>
      <c r="J37" s="432"/>
      <c r="K37" s="465">
        <f t="shared" si="0"/>
        <v>0</v>
      </c>
      <c r="L37" s="433"/>
      <c r="M37" s="433"/>
      <c r="N37" s="434"/>
      <c r="O37" s="383" t="str">
        <f t="shared" si="1"/>
        <v/>
      </c>
      <c r="P37" s="434"/>
      <c r="Q37" s="434"/>
      <c r="R37" s="434"/>
      <c r="S37" s="433"/>
      <c r="T37" s="434"/>
      <c r="U37" s="384" t="str">
        <f t="shared" si="4"/>
        <v/>
      </c>
      <c r="V37" s="384" t="str">
        <f t="shared" si="5"/>
        <v/>
      </c>
      <c r="W37" s="384" t="str">
        <f t="shared" si="6"/>
        <v/>
      </c>
      <c r="X37" s="384" t="str">
        <f t="shared" si="7"/>
        <v/>
      </c>
      <c r="Y37" s="384" t="str">
        <f t="shared" si="8"/>
        <v/>
      </c>
      <c r="Z37" s="384" t="str">
        <f t="shared" si="9"/>
        <v/>
      </c>
      <c r="AA37" s="384">
        <f t="shared" si="3"/>
        <v>0</v>
      </c>
      <c r="AB37" s="385" t="b">
        <f t="shared" si="10"/>
        <v>1</v>
      </c>
      <c r="AC37" s="384" t="str">
        <f>IF($N37="","",IF($C$7="Northern Ireland",INDEX('Fixed inputs'!$H$18:$H$58,MATCH($N37,'Fixed inputs'!$C$18:$C$58,0)),INDEX('Fixed inputs'!$I$18:$I$58,MATCH($N37,'Fixed inputs'!$C$18:$C$58,0))))</f>
        <v/>
      </c>
      <c r="AD37" s="384" t="str">
        <f>IF($C37="","",INDEX('Fixed inputs'!$C$8:$E$10,MATCH($C37,'Fixed inputs'!$B$8:$B$10,0),MATCH(IF($C$7="Northern Ireland","GBP","EUR"),'Fixed inputs'!$C$7:$E$7,0)))</f>
        <v/>
      </c>
      <c r="AE37" s="386"/>
      <c r="AF37" s="386"/>
      <c r="AG37" s="386"/>
      <c r="AH37" s="386"/>
      <c r="AI37" s="386"/>
      <c r="AJ37" s="387">
        <f t="shared" si="11"/>
        <v>0</v>
      </c>
      <c r="AK37" s="386"/>
      <c r="AL37" s="387">
        <f t="shared" si="12"/>
        <v>0</v>
      </c>
      <c r="AM37" s="386"/>
      <c r="AN37" s="387">
        <f t="shared" si="13"/>
        <v>0</v>
      </c>
      <c r="AO37" s="386"/>
      <c r="AP37" s="387">
        <f t="shared" si="14"/>
        <v>0</v>
      </c>
      <c r="AQ37" s="386"/>
      <c r="AR37" s="387">
        <f t="shared" si="15"/>
        <v>0</v>
      </c>
      <c r="AS37" s="386"/>
      <c r="AT37" s="387">
        <f t="shared" si="16"/>
        <v>0</v>
      </c>
    </row>
    <row r="38" spans="2:46" ht="15.75">
      <c r="B38" s="430"/>
      <c r="C38" s="430"/>
      <c r="D38" s="431"/>
      <c r="E38" s="432"/>
      <c r="F38" s="432"/>
      <c r="G38" s="432"/>
      <c r="H38" s="432"/>
      <c r="I38" s="432"/>
      <c r="J38" s="432"/>
      <c r="K38" s="465">
        <f t="shared" si="0"/>
        <v>0</v>
      </c>
      <c r="L38" s="433"/>
      <c r="M38" s="433"/>
      <c r="N38" s="434"/>
      <c r="O38" s="383" t="str">
        <f t="shared" si="1"/>
        <v/>
      </c>
      <c r="P38" s="434"/>
      <c r="Q38" s="434"/>
      <c r="R38" s="434"/>
      <c r="S38" s="433"/>
      <c r="T38" s="434"/>
      <c r="U38" s="384" t="str">
        <f t="shared" si="4"/>
        <v/>
      </c>
      <c r="V38" s="384" t="str">
        <f t="shared" si="5"/>
        <v/>
      </c>
      <c r="W38" s="384" t="str">
        <f t="shared" si="6"/>
        <v/>
      </c>
      <c r="X38" s="384" t="str">
        <f t="shared" si="7"/>
        <v/>
      </c>
      <c r="Y38" s="384" t="str">
        <f t="shared" si="8"/>
        <v/>
      </c>
      <c r="Z38" s="384" t="str">
        <f t="shared" si="9"/>
        <v/>
      </c>
      <c r="AA38" s="384">
        <f t="shared" si="3"/>
        <v>0</v>
      </c>
      <c r="AB38" s="385" t="b">
        <f t="shared" si="10"/>
        <v>1</v>
      </c>
      <c r="AC38" s="384" t="str">
        <f>IF($N38="","",IF($C$7="Northern Ireland",INDEX('Fixed inputs'!$H$18:$H$58,MATCH($N38,'Fixed inputs'!$C$18:$C$58,0)),INDEX('Fixed inputs'!$I$18:$I$58,MATCH($N38,'Fixed inputs'!$C$18:$C$58,0))))</f>
        <v/>
      </c>
      <c r="AD38" s="384" t="str">
        <f>IF($C38="","",INDEX('Fixed inputs'!$C$8:$E$10,MATCH($C38,'Fixed inputs'!$B$8:$B$10,0),MATCH(IF($C$7="Northern Ireland","GBP","EUR"),'Fixed inputs'!$C$7:$E$7,0)))</f>
        <v/>
      </c>
      <c r="AE38" s="386"/>
      <c r="AF38" s="386"/>
      <c r="AG38" s="386"/>
      <c r="AH38" s="386"/>
      <c r="AI38" s="386"/>
      <c r="AJ38" s="387">
        <f t="shared" si="11"/>
        <v>0</v>
      </c>
      <c r="AK38" s="386"/>
      <c r="AL38" s="387">
        <f t="shared" si="12"/>
        <v>0</v>
      </c>
      <c r="AM38" s="386"/>
      <c r="AN38" s="387">
        <f t="shared" si="13"/>
        <v>0</v>
      </c>
      <c r="AO38" s="386"/>
      <c r="AP38" s="387">
        <f t="shared" si="14"/>
        <v>0</v>
      </c>
      <c r="AQ38" s="386"/>
      <c r="AR38" s="387">
        <f t="shared" si="15"/>
        <v>0</v>
      </c>
      <c r="AS38" s="386"/>
      <c r="AT38" s="387">
        <f t="shared" si="16"/>
        <v>0</v>
      </c>
    </row>
    <row r="39" spans="2:46" ht="15.75">
      <c r="B39" s="430"/>
      <c r="C39" s="430"/>
      <c r="D39" s="431"/>
      <c r="E39" s="432"/>
      <c r="F39" s="432"/>
      <c r="G39" s="432"/>
      <c r="H39" s="432"/>
      <c r="I39" s="432"/>
      <c r="J39" s="432"/>
      <c r="K39" s="465">
        <f t="shared" si="0"/>
        <v>0</v>
      </c>
      <c r="L39" s="433"/>
      <c r="M39" s="433"/>
      <c r="N39" s="434"/>
      <c r="O39" s="383" t="str">
        <f t="shared" si="1"/>
        <v/>
      </c>
      <c r="P39" s="434"/>
      <c r="Q39" s="434"/>
      <c r="R39" s="434"/>
      <c r="S39" s="433"/>
      <c r="T39" s="434"/>
      <c r="U39" s="384" t="str">
        <f t="shared" si="4"/>
        <v/>
      </c>
      <c r="V39" s="384" t="str">
        <f t="shared" si="5"/>
        <v/>
      </c>
      <c r="W39" s="384" t="str">
        <f t="shared" si="6"/>
        <v/>
      </c>
      <c r="X39" s="384" t="str">
        <f t="shared" si="7"/>
        <v/>
      </c>
      <c r="Y39" s="384" t="str">
        <f t="shared" si="8"/>
        <v/>
      </c>
      <c r="Z39" s="384" t="str">
        <f t="shared" si="9"/>
        <v/>
      </c>
      <c r="AA39" s="384">
        <f t="shared" si="3"/>
        <v>0</v>
      </c>
      <c r="AB39" s="385" t="b">
        <f t="shared" si="10"/>
        <v>1</v>
      </c>
      <c r="AC39" s="384" t="str">
        <f>IF($N39="","",IF($C$7="Northern Ireland",INDEX('Fixed inputs'!$H$18:$H$58,MATCH($N39,'Fixed inputs'!$C$18:$C$58,0)),INDEX('Fixed inputs'!$I$18:$I$58,MATCH($N39,'Fixed inputs'!$C$18:$C$58,0))))</f>
        <v/>
      </c>
      <c r="AD39" s="384" t="str">
        <f>IF($C39="","",INDEX('Fixed inputs'!$C$8:$E$10,MATCH($C39,'Fixed inputs'!$B$8:$B$10,0),MATCH(IF($C$7="Northern Ireland","GBP","EUR"),'Fixed inputs'!$C$7:$E$7,0)))</f>
        <v/>
      </c>
      <c r="AE39" s="386"/>
      <c r="AF39" s="386"/>
      <c r="AG39" s="386"/>
      <c r="AH39" s="386"/>
      <c r="AI39" s="386"/>
      <c r="AJ39" s="387">
        <f t="shared" si="11"/>
        <v>0</v>
      </c>
      <c r="AK39" s="386"/>
      <c r="AL39" s="387">
        <f t="shared" si="12"/>
        <v>0</v>
      </c>
      <c r="AM39" s="386"/>
      <c r="AN39" s="387">
        <f t="shared" si="13"/>
        <v>0</v>
      </c>
      <c r="AO39" s="386"/>
      <c r="AP39" s="387">
        <f t="shared" si="14"/>
        <v>0</v>
      </c>
      <c r="AQ39" s="386"/>
      <c r="AR39" s="387">
        <f t="shared" si="15"/>
        <v>0</v>
      </c>
      <c r="AS39" s="386"/>
      <c r="AT39" s="387">
        <f t="shared" si="16"/>
        <v>0</v>
      </c>
    </row>
    <row r="40" spans="2:46" ht="15.75">
      <c r="B40" s="430"/>
      <c r="C40" s="430"/>
      <c r="D40" s="431"/>
      <c r="E40" s="432"/>
      <c r="F40" s="432"/>
      <c r="G40" s="432"/>
      <c r="H40" s="432"/>
      <c r="I40" s="432"/>
      <c r="J40" s="432"/>
      <c r="K40" s="465">
        <f t="shared" si="0"/>
        <v>0</v>
      </c>
      <c r="L40" s="433"/>
      <c r="M40" s="433"/>
      <c r="N40" s="434"/>
      <c r="O40" s="383" t="str">
        <f t="shared" si="1"/>
        <v/>
      </c>
      <c r="P40" s="434"/>
      <c r="Q40" s="434"/>
      <c r="R40" s="434"/>
      <c r="S40" s="433"/>
      <c r="T40" s="434"/>
      <c r="U40" s="384" t="str">
        <f t="shared" si="4"/>
        <v/>
      </c>
      <c r="V40" s="384" t="str">
        <f t="shared" si="5"/>
        <v/>
      </c>
      <c r="W40" s="384" t="str">
        <f t="shared" si="6"/>
        <v/>
      </c>
      <c r="X40" s="384" t="str">
        <f t="shared" si="7"/>
        <v/>
      </c>
      <c r="Y40" s="384" t="str">
        <f t="shared" si="8"/>
        <v/>
      </c>
      <c r="Z40" s="384" t="str">
        <f t="shared" si="9"/>
        <v/>
      </c>
      <c r="AA40" s="384">
        <f t="shared" si="3"/>
        <v>0</v>
      </c>
      <c r="AB40" s="385" t="b">
        <f t="shared" si="10"/>
        <v>1</v>
      </c>
      <c r="AC40" s="384" t="str">
        <f>IF($N40="","",IF($C$7="Northern Ireland",INDEX('Fixed inputs'!$H$18:$H$58,MATCH($N40,'Fixed inputs'!$C$18:$C$58,0)),INDEX('Fixed inputs'!$I$18:$I$58,MATCH($N40,'Fixed inputs'!$C$18:$C$58,0))))</f>
        <v/>
      </c>
      <c r="AD40" s="384" t="str">
        <f>IF($C40="","",INDEX('Fixed inputs'!$C$8:$E$10,MATCH($C40,'Fixed inputs'!$B$8:$B$10,0),MATCH(IF($C$7="Northern Ireland","GBP","EUR"),'Fixed inputs'!$C$7:$E$7,0)))</f>
        <v/>
      </c>
      <c r="AE40" s="386"/>
      <c r="AF40" s="386"/>
      <c r="AG40" s="386"/>
      <c r="AH40" s="386"/>
      <c r="AI40" s="386"/>
      <c r="AJ40" s="387">
        <f t="shared" si="11"/>
        <v>0</v>
      </c>
      <c r="AK40" s="386"/>
      <c r="AL40" s="387">
        <f t="shared" si="12"/>
        <v>0</v>
      </c>
      <c r="AM40" s="386"/>
      <c r="AN40" s="387">
        <f t="shared" si="13"/>
        <v>0</v>
      </c>
      <c r="AO40" s="386"/>
      <c r="AP40" s="387">
        <f t="shared" si="14"/>
        <v>0</v>
      </c>
      <c r="AQ40" s="386"/>
      <c r="AR40" s="387">
        <f t="shared" si="15"/>
        <v>0</v>
      </c>
      <c r="AS40" s="386"/>
      <c r="AT40" s="387">
        <f t="shared" si="16"/>
        <v>0</v>
      </c>
    </row>
    <row r="41" spans="2:46" ht="15.75">
      <c r="B41" s="430"/>
      <c r="C41" s="430"/>
      <c r="D41" s="431"/>
      <c r="E41" s="432"/>
      <c r="F41" s="432"/>
      <c r="G41" s="432"/>
      <c r="H41" s="432"/>
      <c r="I41" s="432"/>
      <c r="J41" s="432"/>
      <c r="K41" s="465">
        <f t="shared" si="0"/>
        <v>0</v>
      </c>
      <c r="L41" s="433"/>
      <c r="M41" s="433"/>
      <c r="N41" s="434"/>
      <c r="O41" s="383" t="str">
        <f t="shared" si="1"/>
        <v/>
      </c>
      <c r="P41" s="434"/>
      <c r="Q41" s="434"/>
      <c r="R41" s="434"/>
      <c r="S41" s="433"/>
      <c r="T41" s="434"/>
      <c r="U41" s="384" t="str">
        <f t="shared" si="4"/>
        <v/>
      </c>
      <c r="V41" s="384" t="str">
        <f t="shared" si="5"/>
        <v/>
      </c>
      <c r="W41" s="384" t="str">
        <f t="shared" si="6"/>
        <v/>
      </c>
      <c r="X41" s="384" t="str">
        <f t="shared" si="7"/>
        <v/>
      </c>
      <c r="Y41" s="384" t="str">
        <f t="shared" si="8"/>
        <v/>
      </c>
      <c r="Z41" s="384" t="str">
        <f t="shared" si="9"/>
        <v/>
      </c>
      <c r="AA41" s="384">
        <f t="shared" si="3"/>
        <v>0</v>
      </c>
      <c r="AB41" s="385" t="b">
        <f t="shared" si="10"/>
        <v>1</v>
      </c>
      <c r="AC41" s="384" t="str">
        <f>IF($N41="","",IF($C$7="Northern Ireland",INDEX('Fixed inputs'!$H$18:$H$58,MATCH($N41,'Fixed inputs'!$C$18:$C$58,0)),INDEX('Fixed inputs'!$I$18:$I$58,MATCH($N41,'Fixed inputs'!$C$18:$C$58,0))))</f>
        <v/>
      </c>
      <c r="AD41" s="384" t="str">
        <f>IF($C41="","",INDEX('Fixed inputs'!$C$8:$E$10,MATCH($C41,'Fixed inputs'!$B$8:$B$10,0),MATCH(IF($C$7="Northern Ireland","GBP","EUR"),'Fixed inputs'!$C$7:$E$7,0)))</f>
        <v/>
      </c>
      <c r="AE41" s="386"/>
      <c r="AF41" s="386"/>
      <c r="AG41" s="386"/>
      <c r="AH41" s="386"/>
      <c r="AI41" s="386"/>
      <c r="AJ41" s="387">
        <f t="shared" si="11"/>
        <v>0</v>
      </c>
      <c r="AK41" s="386"/>
      <c r="AL41" s="387">
        <f t="shared" si="12"/>
        <v>0</v>
      </c>
      <c r="AM41" s="386"/>
      <c r="AN41" s="387">
        <f t="shared" si="13"/>
        <v>0</v>
      </c>
      <c r="AO41" s="386"/>
      <c r="AP41" s="387">
        <f t="shared" si="14"/>
        <v>0</v>
      </c>
      <c r="AQ41" s="386"/>
      <c r="AR41" s="387">
        <f t="shared" si="15"/>
        <v>0</v>
      </c>
      <c r="AS41" s="386"/>
      <c r="AT41" s="387">
        <f t="shared" si="16"/>
        <v>0</v>
      </c>
    </row>
    <row r="42" spans="2:46" ht="15.75">
      <c r="B42" s="430"/>
      <c r="C42" s="430"/>
      <c r="D42" s="431"/>
      <c r="E42" s="432"/>
      <c r="F42" s="432"/>
      <c r="G42" s="432"/>
      <c r="H42" s="432"/>
      <c r="I42" s="432"/>
      <c r="J42" s="432"/>
      <c r="K42" s="465">
        <f t="shared" si="0"/>
        <v>0</v>
      </c>
      <c r="L42" s="433"/>
      <c r="M42" s="433"/>
      <c r="N42" s="434"/>
      <c r="O42" s="383" t="str">
        <f t="shared" si="1"/>
        <v/>
      </c>
      <c r="P42" s="434"/>
      <c r="Q42" s="434"/>
      <c r="R42" s="434"/>
      <c r="S42" s="433"/>
      <c r="T42" s="434"/>
      <c r="U42" s="384" t="str">
        <f t="shared" si="4"/>
        <v/>
      </c>
      <c r="V42" s="384" t="str">
        <f t="shared" si="5"/>
        <v/>
      </c>
      <c r="W42" s="384" t="str">
        <f t="shared" si="6"/>
        <v/>
      </c>
      <c r="X42" s="384" t="str">
        <f t="shared" si="7"/>
        <v/>
      </c>
      <c r="Y42" s="384" t="str">
        <f t="shared" si="8"/>
        <v/>
      </c>
      <c r="Z42" s="384" t="str">
        <f t="shared" si="9"/>
        <v/>
      </c>
      <c r="AA42" s="384">
        <f t="shared" si="3"/>
        <v>0</v>
      </c>
      <c r="AB42" s="385" t="b">
        <f t="shared" si="10"/>
        <v>1</v>
      </c>
      <c r="AC42" s="384" t="str">
        <f>IF($N42="","",IF($C$7="Northern Ireland",INDEX('Fixed inputs'!$H$18:$H$58,MATCH($N42,'Fixed inputs'!$C$18:$C$58,0)),INDEX('Fixed inputs'!$I$18:$I$58,MATCH($N42,'Fixed inputs'!$C$18:$C$58,0))))</f>
        <v/>
      </c>
      <c r="AD42" s="384" t="str">
        <f>IF($C42="","",INDEX('Fixed inputs'!$C$8:$E$10,MATCH($C42,'Fixed inputs'!$B$8:$B$10,0),MATCH(IF($C$7="Northern Ireland","GBP","EUR"),'Fixed inputs'!$C$7:$E$7,0)))</f>
        <v/>
      </c>
      <c r="AE42" s="386"/>
      <c r="AF42" s="386"/>
      <c r="AG42" s="386"/>
      <c r="AH42" s="386"/>
      <c r="AI42" s="386"/>
      <c r="AJ42" s="387">
        <f t="shared" si="11"/>
        <v>0</v>
      </c>
      <c r="AK42" s="386"/>
      <c r="AL42" s="387">
        <f t="shared" si="12"/>
        <v>0</v>
      </c>
      <c r="AM42" s="386"/>
      <c r="AN42" s="387">
        <f t="shared" si="13"/>
        <v>0</v>
      </c>
      <c r="AO42" s="386"/>
      <c r="AP42" s="387">
        <f t="shared" si="14"/>
        <v>0</v>
      </c>
      <c r="AQ42" s="386"/>
      <c r="AR42" s="387">
        <f t="shared" si="15"/>
        <v>0</v>
      </c>
      <c r="AS42" s="386"/>
      <c r="AT42" s="387">
        <f t="shared" si="16"/>
        <v>0</v>
      </c>
    </row>
    <row r="43" spans="2:46" ht="15.75">
      <c r="B43" s="430"/>
      <c r="C43" s="430"/>
      <c r="D43" s="431"/>
      <c r="E43" s="432"/>
      <c r="F43" s="432"/>
      <c r="G43" s="432"/>
      <c r="H43" s="432"/>
      <c r="I43" s="432"/>
      <c r="J43" s="432"/>
      <c r="K43" s="465">
        <f t="shared" si="0"/>
        <v>0</v>
      </c>
      <c r="L43" s="433"/>
      <c r="M43" s="433"/>
      <c r="N43" s="434"/>
      <c r="O43" s="383" t="str">
        <f t="shared" si="1"/>
        <v/>
      </c>
      <c r="P43" s="434"/>
      <c r="Q43" s="434"/>
      <c r="R43" s="434"/>
      <c r="S43" s="433"/>
      <c r="T43" s="434"/>
      <c r="U43" s="384" t="str">
        <f t="shared" si="4"/>
        <v/>
      </c>
      <c r="V43" s="384" t="str">
        <f t="shared" si="5"/>
        <v/>
      </c>
      <c r="W43" s="384" t="str">
        <f t="shared" si="6"/>
        <v/>
      </c>
      <c r="X43" s="384" t="str">
        <f t="shared" si="7"/>
        <v/>
      </c>
      <c r="Y43" s="384" t="str">
        <f t="shared" si="8"/>
        <v/>
      </c>
      <c r="Z43" s="384" t="str">
        <f t="shared" si="9"/>
        <v/>
      </c>
      <c r="AA43" s="384">
        <f t="shared" si="3"/>
        <v>0</v>
      </c>
      <c r="AB43" s="385" t="b">
        <f t="shared" si="10"/>
        <v>1</v>
      </c>
      <c r="AC43" s="384" t="str">
        <f>IF($N43="","",IF($C$7="Northern Ireland",INDEX('Fixed inputs'!$H$18:$H$58,MATCH($N43,'Fixed inputs'!$C$18:$C$58,0)),INDEX('Fixed inputs'!$I$18:$I$58,MATCH($N43,'Fixed inputs'!$C$18:$C$58,0))))</f>
        <v/>
      </c>
      <c r="AD43" s="384" t="str">
        <f>IF($C43="","",INDEX('Fixed inputs'!$C$8:$E$10,MATCH($C43,'Fixed inputs'!$B$8:$B$10,0),MATCH(IF($C$7="Northern Ireland","GBP","EUR"),'Fixed inputs'!$C$7:$E$7,0)))</f>
        <v/>
      </c>
      <c r="AE43" s="386"/>
      <c r="AF43" s="386"/>
      <c r="AG43" s="386"/>
      <c r="AH43" s="386"/>
      <c r="AI43" s="386"/>
      <c r="AJ43" s="387">
        <f t="shared" si="11"/>
        <v>0</v>
      </c>
      <c r="AK43" s="386"/>
      <c r="AL43" s="387">
        <f t="shared" si="12"/>
        <v>0</v>
      </c>
      <c r="AM43" s="386"/>
      <c r="AN43" s="387">
        <f t="shared" si="13"/>
        <v>0</v>
      </c>
      <c r="AO43" s="386"/>
      <c r="AP43" s="387">
        <f t="shared" si="14"/>
        <v>0</v>
      </c>
      <c r="AQ43" s="386"/>
      <c r="AR43" s="387">
        <f t="shared" si="15"/>
        <v>0</v>
      </c>
      <c r="AS43" s="386"/>
      <c r="AT43" s="387">
        <f t="shared" si="16"/>
        <v>0</v>
      </c>
    </row>
    <row r="44" spans="2:46" ht="15.75">
      <c r="B44" s="430"/>
      <c r="C44" s="430"/>
      <c r="D44" s="431"/>
      <c r="E44" s="432"/>
      <c r="F44" s="432"/>
      <c r="G44" s="432"/>
      <c r="H44" s="432"/>
      <c r="I44" s="432"/>
      <c r="J44" s="432"/>
      <c r="K44" s="465">
        <f t="shared" si="0"/>
        <v>0</v>
      </c>
      <c r="L44" s="433"/>
      <c r="M44" s="433"/>
      <c r="N44" s="434"/>
      <c r="O44" s="383" t="str">
        <f t="shared" si="1"/>
        <v/>
      </c>
      <c r="P44" s="434"/>
      <c r="Q44" s="434"/>
      <c r="R44" s="434"/>
      <c r="S44" s="433"/>
      <c r="T44" s="434"/>
      <c r="U44" s="384" t="str">
        <f t="shared" si="4"/>
        <v/>
      </c>
      <c r="V44" s="384" t="str">
        <f t="shared" si="5"/>
        <v/>
      </c>
      <c r="W44" s="384" t="str">
        <f t="shared" si="6"/>
        <v/>
      </c>
      <c r="X44" s="384" t="str">
        <f t="shared" si="7"/>
        <v/>
      </c>
      <c r="Y44" s="384" t="str">
        <f t="shared" si="8"/>
        <v/>
      </c>
      <c r="Z44" s="384" t="str">
        <f t="shared" si="9"/>
        <v/>
      </c>
      <c r="AA44" s="384">
        <f t="shared" si="3"/>
        <v>0</v>
      </c>
      <c r="AB44" s="385" t="b">
        <f t="shared" si="10"/>
        <v>1</v>
      </c>
      <c r="AC44" s="384" t="str">
        <f>IF($N44="","",IF($C$7="Northern Ireland",INDEX('Fixed inputs'!$H$18:$H$58,MATCH($N44,'Fixed inputs'!$C$18:$C$58,0)),INDEX('Fixed inputs'!$I$18:$I$58,MATCH($N44,'Fixed inputs'!$C$18:$C$58,0))))</f>
        <v/>
      </c>
      <c r="AD44" s="384" t="str">
        <f>IF($C44="","",INDEX('Fixed inputs'!$C$8:$E$10,MATCH($C44,'Fixed inputs'!$B$8:$B$10,0),MATCH(IF($C$7="Northern Ireland","GBP","EUR"),'Fixed inputs'!$C$7:$E$7,0)))</f>
        <v/>
      </c>
      <c r="AE44" s="386"/>
      <c r="AF44" s="386"/>
      <c r="AG44" s="386"/>
      <c r="AH44" s="386"/>
      <c r="AI44" s="386"/>
      <c r="AJ44" s="387">
        <f t="shared" si="11"/>
        <v>0</v>
      </c>
      <c r="AK44" s="386"/>
      <c r="AL44" s="387">
        <f t="shared" si="12"/>
        <v>0</v>
      </c>
      <c r="AM44" s="386"/>
      <c r="AN44" s="387">
        <f t="shared" si="13"/>
        <v>0</v>
      </c>
      <c r="AO44" s="386"/>
      <c r="AP44" s="387">
        <f t="shared" si="14"/>
        <v>0</v>
      </c>
      <c r="AQ44" s="386"/>
      <c r="AR44" s="387">
        <f t="shared" si="15"/>
        <v>0</v>
      </c>
      <c r="AS44" s="386"/>
      <c r="AT44" s="387">
        <f t="shared" si="16"/>
        <v>0</v>
      </c>
    </row>
    <row r="45" spans="2:46" ht="15.75">
      <c r="B45" s="430"/>
      <c r="C45" s="430"/>
      <c r="D45" s="431"/>
      <c r="E45" s="432"/>
      <c r="F45" s="432"/>
      <c r="G45" s="432"/>
      <c r="H45" s="432"/>
      <c r="I45" s="432"/>
      <c r="J45" s="432"/>
      <c r="K45" s="465">
        <f t="shared" si="0"/>
        <v>0</v>
      </c>
      <c r="L45" s="433"/>
      <c r="M45" s="433"/>
      <c r="N45" s="434"/>
      <c r="O45" s="383" t="str">
        <f t="shared" si="1"/>
        <v/>
      </c>
      <c r="P45" s="434"/>
      <c r="Q45" s="434"/>
      <c r="R45" s="434"/>
      <c r="S45" s="433"/>
      <c r="T45" s="434"/>
      <c r="U45" s="384" t="str">
        <f t="shared" si="4"/>
        <v/>
      </c>
      <c r="V45" s="384" t="str">
        <f t="shared" si="5"/>
        <v/>
      </c>
      <c r="W45" s="384" t="str">
        <f t="shared" si="6"/>
        <v/>
      </c>
      <c r="X45" s="384" t="str">
        <f t="shared" si="7"/>
        <v/>
      </c>
      <c r="Y45" s="384" t="str">
        <f t="shared" si="8"/>
        <v/>
      </c>
      <c r="Z45" s="384" t="str">
        <f t="shared" si="9"/>
        <v/>
      </c>
      <c r="AA45" s="384">
        <f t="shared" si="3"/>
        <v>0</v>
      </c>
      <c r="AB45" s="385" t="b">
        <f t="shared" si="10"/>
        <v>1</v>
      </c>
      <c r="AC45" s="384" t="str">
        <f>IF($N45="","",IF($C$7="Northern Ireland",INDEX('Fixed inputs'!$H$18:$H$58,MATCH($N45,'Fixed inputs'!$C$18:$C$58,0)),INDEX('Fixed inputs'!$I$18:$I$58,MATCH($N45,'Fixed inputs'!$C$18:$C$58,0))))</f>
        <v/>
      </c>
      <c r="AD45" s="384" t="str">
        <f>IF($C45="","",INDEX('Fixed inputs'!$C$8:$E$10,MATCH($C45,'Fixed inputs'!$B$8:$B$10,0),MATCH(IF($C$7="Northern Ireland","GBP","EUR"),'Fixed inputs'!$C$7:$E$7,0)))</f>
        <v/>
      </c>
      <c r="AE45" s="386"/>
      <c r="AF45" s="386"/>
      <c r="AG45" s="386"/>
      <c r="AH45" s="386"/>
      <c r="AI45" s="386"/>
      <c r="AJ45" s="387">
        <f t="shared" si="11"/>
        <v>0</v>
      </c>
      <c r="AK45" s="386"/>
      <c r="AL45" s="387">
        <f t="shared" si="12"/>
        <v>0</v>
      </c>
      <c r="AM45" s="386"/>
      <c r="AN45" s="387">
        <f t="shared" si="13"/>
        <v>0</v>
      </c>
      <c r="AO45" s="386"/>
      <c r="AP45" s="387">
        <f t="shared" si="14"/>
        <v>0</v>
      </c>
      <c r="AQ45" s="386"/>
      <c r="AR45" s="387">
        <f t="shared" si="15"/>
        <v>0</v>
      </c>
      <c r="AS45" s="386"/>
      <c r="AT45" s="387">
        <f t="shared" si="16"/>
        <v>0</v>
      </c>
    </row>
    <row r="46" spans="2:46" ht="15.75">
      <c r="B46" s="430"/>
      <c r="C46" s="430"/>
      <c r="D46" s="431"/>
      <c r="E46" s="432"/>
      <c r="F46" s="432"/>
      <c r="G46" s="432"/>
      <c r="H46" s="432"/>
      <c r="I46" s="432"/>
      <c r="J46" s="432"/>
      <c r="K46" s="465">
        <f t="shared" si="0"/>
        <v>0</v>
      </c>
      <c r="L46" s="433"/>
      <c r="M46" s="433"/>
      <c r="N46" s="434"/>
      <c r="O46" s="383" t="str">
        <f t="shared" si="1"/>
        <v/>
      </c>
      <c r="P46" s="434"/>
      <c r="Q46" s="434"/>
      <c r="R46" s="434"/>
      <c r="S46" s="433"/>
      <c r="T46" s="434"/>
      <c r="U46" s="384" t="str">
        <f t="shared" si="4"/>
        <v/>
      </c>
      <c r="V46" s="384" t="str">
        <f t="shared" si="5"/>
        <v/>
      </c>
      <c r="W46" s="384" t="str">
        <f t="shared" si="6"/>
        <v/>
      </c>
      <c r="X46" s="384" t="str">
        <f t="shared" si="7"/>
        <v/>
      </c>
      <c r="Y46" s="384" t="str">
        <f t="shared" si="8"/>
        <v/>
      </c>
      <c r="Z46" s="384" t="str">
        <f t="shared" si="9"/>
        <v/>
      </c>
      <c r="AA46" s="384">
        <f t="shared" si="3"/>
        <v>0</v>
      </c>
      <c r="AB46" s="385" t="b">
        <f t="shared" si="10"/>
        <v>1</v>
      </c>
      <c r="AC46" s="384" t="str">
        <f>IF($N46="","",IF($C$7="Northern Ireland",INDEX('Fixed inputs'!$H$18:$H$58,MATCH($N46,'Fixed inputs'!$C$18:$C$58,0)),INDEX('Fixed inputs'!$I$18:$I$58,MATCH($N46,'Fixed inputs'!$C$18:$C$58,0))))</f>
        <v/>
      </c>
      <c r="AD46" s="384" t="str">
        <f>IF($C46="","",INDEX('Fixed inputs'!$C$8:$E$10,MATCH($C46,'Fixed inputs'!$B$8:$B$10,0),MATCH(IF($C$7="Northern Ireland","GBP","EUR"),'Fixed inputs'!$C$7:$E$7,0)))</f>
        <v/>
      </c>
      <c r="AE46" s="386"/>
      <c r="AF46" s="386"/>
      <c r="AG46" s="386"/>
      <c r="AH46" s="386"/>
      <c r="AI46" s="386"/>
      <c r="AJ46" s="387">
        <f t="shared" si="11"/>
        <v>0</v>
      </c>
      <c r="AK46" s="386"/>
      <c r="AL46" s="387">
        <f t="shared" si="12"/>
        <v>0</v>
      </c>
      <c r="AM46" s="386"/>
      <c r="AN46" s="387">
        <f t="shared" si="13"/>
        <v>0</v>
      </c>
      <c r="AO46" s="386"/>
      <c r="AP46" s="387">
        <f t="shared" si="14"/>
        <v>0</v>
      </c>
      <c r="AQ46" s="386"/>
      <c r="AR46" s="387">
        <f t="shared" si="15"/>
        <v>0</v>
      </c>
      <c r="AS46" s="386"/>
      <c r="AT46" s="387">
        <f t="shared" si="16"/>
        <v>0</v>
      </c>
    </row>
    <row r="47" spans="2:46" ht="15.75">
      <c r="B47" s="430"/>
      <c r="C47" s="430"/>
      <c r="D47" s="431"/>
      <c r="E47" s="432"/>
      <c r="F47" s="432"/>
      <c r="G47" s="432"/>
      <c r="H47" s="432"/>
      <c r="I47" s="432"/>
      <c r="J47" s="432"/>
      <c r="K47" s="465">
        <f t="shared" si="0"/>
        <v>0</v>
      </c>
      <c r="L47" s="433"/>
      <c r="M47" s="433"/>
      <c r="N47" s="434"/>
      <c r="O47" s="383" t="str">
        <f t="shared" si="1"/>
        <v/>
      </c>
      <c r="P47" s="434"/>
      <c r="Q47" s="434"/>
      <c r="R47" s="434"/>
      <c r="S47" s="433"/>
      <c r="T47" s="434"/>
      <c r="U47" s="384" t="str">
        <f t="shared" si="4"/>
        <v/>
      </c>
      <c r="V47" s="384" t="str">
        <f t="shared" si="5"/>
        <v/>
      </c>
      <c r="W47" s="384" t="str">
        <f t="shared" si="6"/>
        <v/>
      </c>
      <c r="X47" s="384" t="str">
        <f t="shared" si="7"/>
        <v/>
      </c>
      <c r="Y47" s="384" t="str">
        <f t="shared" si="8"/>
        <v/>
      </c>
      <c r="Z47" s="384" t="str">
        <f t="shared" si="9"/>
        <v/>
      </c>
      <c r="AA47" s="384">
        <f t="shared" si="3"/>
        <v>0</v>
      </c>
      <c r="AB47" s="385" t="b">
        <f t="shared" si="10"/>
        <v>1</v>
      </c>
      <c r="AC47" s="384" t="str">
        <f>IF($N47="","",IF($C$7="Northern Ireland",INDEX('Fixed inputs'!$H$18:$H$58,MATCH($N47,'Fixed inputs'!$C$18:$C$58,0)),INDEX('Fixed inputs'!$I$18:$I$58,MATCH($N47,'Fixed inputs'!$C$18:$C$58,0))))</f>
        <v/>
      </c>
      <c r="AD47" s="384" t="str">
        <f>IF($C47="","",INDEX('Fixed inputs'!$C$8:$E$10,MATCH($C47,'Fixed inputs'!$B$8:$B$10,0),MATCH(IF($C$7="Northern Ireland","GBP","EUR"),'Fixed inputs'!$C$7:$E$7,0)))</f>
        <v/>
      </c>
      <c r="AE47" s="386"/>
      <c r="AF47" s="386"/>
      <c r="AG47" s="386"/>
      <c r="AH47" s="386"/>
      <c r="AI47" s="386"/>
      <c r="AJ47" s="387">
        <f t="shared" si="11"/>
        <v>0</v>
      </c>
      <c r="AK47" s="386"/>
      <c r="AL47" s="387">
        <f t="shared" si="12"/>
        <v>0</v>
      </c>
      <c r="AM47" s="386"/>
      <c r="AN47" s="387">
        <f t="shared" si="13"/>
        <v>0</v>
      </c>
      <c r="AO47" s="386"/>
      <c r="AP47" s="387">
        <f t="shared" si="14"/>
        <v>0</v>
      </c>
      <c r="AQ47" s="386"/>
      <c r="AR47" s="387">
        <f t="shared" si="15"/>
        <v>0</v>
      </c>
      <c r="AS47" s="386"/>
      <c r="AT47" s="387">
        <f t="shared" si="16"/>
        <v>0</v>
      </c>
    </row>
    <row r="48" spans="2:46" ht="15.75">
      <c r="B48" s="430"/>
      <c r="C48" s="430"/>
      <c r="D48" s="431"/>
      <c r="E48" s="432"/>
      <c r="F48" s="432"/>
      <c r="G48" s="432"/>
      <c r="H48" s="432"/>
      <c r="I48" s="432"/>
      <c r="J48" s="432"/>
      <c r="K48" s="465">
        <f t="shared" si="0"/>
        <v>0</v>
      </c>
      <c r="L48" s="433"/>
      <c r="M48" s="433"/>
      <c r="N48" s="434"/>
      <c r="O48" s="383" t="str">
        <f t="shared" si="1"/>
        <v/>
      </c>
      <c r="P48" s="434"/>
      <c r="Q48" s="434"/>
      <c r="R48" s="434"/>
      <c r="S48" s="433"/>
      <c r="T48" s="434"/>
      <c r="U48" s="384" t="str">
        <f t="shared" si="4"/>
        <v/>
      </c>
      <c r="V48" s="384" t="str">
        <f t="shared" si="5"/>
        <v/>
      </c>
      <c r="W48" s="384" t="str">
        <f t="shared" si="6"/>
        <v/>
      </c>
      <c r="X48" s="384" t="str">
        <f t="shared" si="7"/>
        <v/>
      </c>
      <c r="Y48" s="384" t="str">
        <f t="shared" si="8"/>
        <v/>
      </c>
      <c r="Z48" s="384" t="str">
        <f t="shared" si="9"/>
        <v/>
      </c>
      <c r="AA48" s="384">
        <f t="shared" si="3"/>
        <v>0</v>
      </c>
      <c r="AB48" s="385" t="b">
        <f t="shared" si="10"/>
        <v>1</v>
      </c>
      <c r="AC48" s="384" t="str">
        <f>IF($N48="","",IF($C$7="Northern Ireland",INDEX('Fixed inputs'!$H$18:$H$58,MATCH($N48,'Fixed inputs'!$C$18:$C$58,0)),INDEX('Fixed inputs'!$I$18:$I$58,MATCH($N48,'Fixed inputs'!$C$18:$C$58,0))))</f>
        <v/>
      </c>
      <c r="AD48" s="384" t="str">
        <f>IF($C48="","",INDEX('Fixed inputs'!$C$8:$E$10,MATCH($C48,'Fixed inputs'!$B$8:$B$10,0),MATCH(IF($C$7="Northern Ireland","GBP","EUR"),'Fixed inputs'!$C$7:$E$7,0)))</f>
        <v/>
      </c>
      <c r="AE48" s="386"/>
      <c r="AF48" s="386"/>
      <c r="AG48" s="386"/>
      <c r="AH48" s="386"/>
      <c r="AI48" s="386"/>
      <c r="AJ48" s="387">
        <f t="shared" si="11"/>
        <v>0</v>
      </c>
      <c r="AK48" s="386"/>
      <c r="AL48" s="387">
        <f t="shared" si="12"/>
        <v>0</v>
      </c>
      <c r="AM48" s="386"/>
      <c r="AN48" s="387">
        <f t="shared" si="13"/>
        <v>0</v>
      </c>
      <c r="AO48" s="386"/>
      <c r="AP48" s="387">
        <f t="shared" si="14"/>
        <v>0</v>
      </c>
      <c r="AQ48" s="386"/>
      <c r="AR48" s="387">
        <f t="shared" si="15"/>
        <v>0</v>
      </c>
      <c r="AS48" s="386"/>
      <c r="AT48" s="387">
        <f t="shared" si="16"/>
        <v>0</v>
      </c>
    </row>
    <row r="49" spans="2:46" ht="15.75">
      <c r="B49" s="430"/>
      <c r="C49" s="430"/>
      <c r="D49" s="431"/>
      <c r="E49" s="432"/>
      <c r="F49" s="432"/>
      <c r="G49" s="432"/>
      <c r="H49" s="432"/>
      <c r="I49" s="432"/>
      <c r="J49" s="432"/>
      <c r="K49" s="465">
        <f t="shared" si="0"/>
        <v>0</v>
      </c>
      <c r="L49" s="433"/>
      <c r="M49" s="433"/>
      <c r="N49" s="434"/>
      <c r="O49" s="383" t="str">
        <f t="shared" si="1"/>
        <v/>
      </c>
      <c r="P49" s="434"/>
      <c r="Q49" s="434"/>
      <c r="R49" s="434"/>
      <c r="S49" s="433"/>
      <c r="T49" s="434"/>
      <c r="U49" s="384" t="str">
        <f t="shared" si="4"/>
        <v/>
      </c>
      <c r="V49" s="384" t="str">
        <f t="shared" si="5"/>
        <v/>
      </c>
      <c r="W49" s="384" t="str">
        <f t="shared" si="6"/>
        <v/>
      </c>
      <c r="X49" s="384" t="str">
        <f t="shared" si="7"/>
        <v/>
      </c>
      <c r="Y49" s="384" t="str">
        <f t="shared" si="8"/>
        <v/>
      </c>
      <c r="Z49" s="384" t="str">
        <f t="shared" si="9"/>
        <v/>
      </c>
      <c r="AA49" s="384">
        <f t="shared" si="3"/>
        <v>0</v>
      </c>
      <c r="AB49" s="385" t="b">
        <f t="shared" si="10"/>
        <v>1</v>
      </c>
      <c r="AC49" s="384" t="str">
        <f>IF($N49="","",IF($C$7="Northern Ireland",INDEX('Fixed inputs'!$H$18:$H$58,MATCH($N49,'Fixed inputs'!$C$18:$C$58,0)),INDEX('Fixed inputs'!$I$18:$I$58,MATCH($N49,'Fixed inputs'!$C$18:$C$58,0))))</f>
        <v/>
      </c>
      <c r="AD49" s="384" t="str">
        <f>IF($C49="","",INDEX('Fixed inputs'!$C$8:$E$10,MATCH($C49,'Fixed inputs'!$B$8:$B$10,0),MATCH(IF($C$7="Northern Ireland","GBP","EUR"),'Fixed inputs'!$C$7:$E$7,0)))</f>
        <v/>
      </c>
      <c r="AE49" s="386"/>
      <c r="AF49" s="386"/>
      <c r="AG49" s="386"/>
      <c r="AH49" s="386"/>
      <c r="AI49" s="386"/>
      <c r="AJ49" s="387">
        <f t="shared" si="11"/>
        <v>0</v>
      </c>
      <c r="AK49" s="386"/>
      <c r="AL49" s="387">
        <f t="shared" si="12"/>
        <v>0</v>
      </c>
      <c r="AM49" s="386"/>
      <c r="AN49" s="387">
        <f t="shared" si="13"/>
        <v>0</v>
      </c>
      <c r="AO49" s="386"/>
      <c r="AP49" s="387">
        <f t="shared" si="14"/>
        <v>0</v>
      </c>
      <c r="AQ49" s="386"/>
      <c r="AR49" s="387">
        <f t="shared" si="15"/>
        <v>0</v>
      </c>
      <c r="AS49" s="386"/>
      <c r="AT49" s="387">
        <f t="shared" si="16"/>
        <v>0</v>
      </c>
    </row>
    <row r="50" spans="2:46" ht="15.75">
      <c r="B50" s="430"/>
      <c r="C50" s="430"/>
      <c r="D50" s="431"/>
      <c r="E50" s="432"/>
      <c r="F50" s="432"/>
      <c r="G50" s="432"/>
      <c r="H50" s="432"/>
      <c r="I50" s="432"/>
      <c r="J50" s="432"/>
      <c r="K50" s="465">
        <f t="shared" si="0"/>
        <v>0</v>
      </c>
      <c r="L50" s="433"/>
      <c r="M50" s="433"/>
      <c r="N50" s="434"/>
      <c r="O50" s="383" t="str">
        <f t="shared" si="1"/>
        <v/>
      </c>
      <c r="P50" s="434"/>
      <c r="Q50" s="434"/>
      <c r="R50" s="434"/>
      <c r="S50" s="433"/>
      <c r="T50" s="434"/>
      <c r="U50" s="384" t="str">
        <f t="shared" si="4"/>
        <v/>
      </c>
      <c r="V50" s="384" t="str">
        <f t="shared" si="5"/>
        <v/>
      </c>
      <c r="W50" s="384" t="str">
        <f t="shared" si="6"/>
        <v/>
      </c>
      <c r="X50" s="384" t="str">
        <f t="shared" si="7"/>
        <v/>
      </c>
      <c r="Y50" s="384" t="str">
        <f t="shared" si="8"/>
        <v/>
      </c>
      <c r="Z50" s="384" t="str">
        <f t="shared" si="9"/>
        <v/>
      </c>
      <c r="AA50" s="384">
        <f t="shared" si="3"/>
        <v>0</v>
      </c>
      <c r="AB50" s="385" t="b">
        <f t="shared" si="10"/>
        <v>1</v>
      </c>
      <c r="AC50" s="384" t="str">
        <f>IF($N50="","",IF($C$7="Northern Ireland",INDEX('Fixed inputs'!$H$18:$H$58,MATCH($N50,'Fixed inputs'!$C$18:$C$58,0)),INDEX('Fixed inputs'!$I$18:$I$58,MATCH($N50,'Fixed inputs'!$C$18:$C$58,0))))</f>
        <v/>
      </c>
      <c r="AD50" s="384" t="str">
        <f>IF($C50="","",INDEX('Fixed inputs'!$C$8:$E$10,MATCH($C50,'Fixed inputs'!$B$8:$B$10,0),MATCH(IF($C$7="Northern Ireland","GBP","EUR"),'Fixed inputs'!$C$7:$E$7,0)))</f>
        <v/>
      </c>
      <c r="AE50" s="386"/>
      <c r="AF50" s="386"/>
      <c r="AG50" s="386"/>
      <c r="AH50" s="386"/>
      <c r="AI50" s="386"/>
      <c r="AJ50" s="387">
        <f t="shared" si="11"/>
        <v>0</v>
      </c>
      <c r="AK50" s="386"/>
      <c r="AL50" s="387">
        <f t="shared" si="12"/>
        <v>0</v>
      </c>
      <c r="AM50" s="386"/>
      <c r="AN50" s="387">
        <f t="shared" si="13"/>
        <v>0</v>
      </c>
      <c r="AO50" s="386"/>
      <c r="AP50" s="387">
        <f t="shared" si="14"/>
        <v>0</v>
      </c>
      <c r="AQ50" s="386"/>
      <c r="AR50" s="387">
        <f t="shared" si="15"/>
        <v>0</v>
      </c>
      <c r="AS50" s="386"/>
      <c r="AT50" s="387">
        <f t="shared" si="16"/>
        <v>0</v>
      </c>
    </row>
    <row r="51" spans="2:46" ht="15.75">
      <c r="B51" s="430"/>
      <c r="C51" s="430"/>
      <c r="D51" s="431"/>
      <c r="E51" s="432"/>
      <c r="F51" s="432"/>
      <c r="G51" s="432"/>
      <c r="H51" s="432"/>
      <c r="I51" s="432"/>
      <c r="J51" s="432"/>
      <c r="K51" s="465">
        <f t="shared" si="0"/>
        <v>0</v>
      </c>
      <c r="L51" s="433"/>
      <c r="M51" s="433"/>
      <c r="N51" s="434"/>
      <c r="O51" s="383" t="str">
        <f t="shared" si="1"/>
        <v/>
      </c>
      <c r="P51" s="434"/>
      <c r="Q51" s="434"/>
      <c r="R51" s="434"/>
      <c r="S51" s="433"/>
      <c r="T51" s="434"/>
      <c r="U51" s="384" t="str">
        <f t="shared" si="4"/>
        <v/>
      </c>
      <c r="V51" s="384" t="str">
        <f t="shared" si="5"/>
        <v/>
      </c>
      <c r="W51" s="384" t="str">
        <f t="shared" si="6"/>
        <v/>
      </c>
      <c r="X51" s="384" t="str">
        <f t="shared" si="7"/>
        <v/>
      </c>
      <c r="Y51" s="384" t="str">
        <f t="shared" si="8"/>
        <v/>
      </c>
      <c r="Z51" s="384" t="str">
        <f t="shared" si="9"/>
        <v/>
      </c>
      <c r="AA51" s="384">
        <f t="shared" si="3"/>
        <v>0</v>
      </c>
      <c r="AB51" s="385" t="b">
        <f t="shared" si="10"/>
        <v>1</v>
      </c>
      <c r="AC51" s="384" t="str">
        <f>IF($N51="","",IF($C$7="Northern Ireland",INDEX('Fixed inputs'!$H$18:$H$58,MATCH($N51,'Fixed inputs'!$C$18:$C$58,0)),INDEX('Fixed inputs'!$I$18:$I$58,MATCH($N51,'Fixed inputs'!$C$18:$C$58,0))))</f>
        <v/>
      </c>
      <c r="AD51" s="384" t="str">
        <f>IF($C51="","",INDEX('Fixed inputs'!$C$8:$E$10,MATCH($C51,'Fixed inputs'!$B$8:$B$10,0),MATCH(IF($C$7="Northern Ireland","GBP","EUR"),'Fixed inputs'!$C$7:$E$7,0)))</f>
        <v/>
      </c>
      <c r="AE51" s="386"/>
      <c r="AF51" s="386"/>
      <c r="AG51" s="386"/>
      <c r="AH51" s="386"/>
      <c r="AI51" s="386"/>
      <c r="AJ51" s="387">
        <f t="shared" si="11"/>
        <v>0</v>
      </c>
      <c r="AK51" s="386"/>
      <c r="AL51" s="387">
        <f t="shared" si="12"/>
        <v>0</v>
      </c>
      <c r="AM51" s="386"/>
      <c r="AN51" s="387">
        <f t="shared" si="13"/>
        <v>0</v>
      </c>
      <c r="AO51" s="386"/>
      <c r="AP51" s="387">
        <f t="shared" si="14"/>
        <v>0</v>
      </c>
      <c r="AQ51" s="386"/>
      <c r="AR51" s="387">
        <f t="shared" si="15"/>
        <v>0</v>
      </c>
      <c r="AS51" s="386"/>
      <c r="AT51" s="387">
        <f t="shared" si="16"/>
        <v>0</v>
      </c>
    </row>
    <row r="52" spans="2:46" ht="15.75">
      <c r="B52" s="430"/>
      <c r="C52" s="430"/>
      <c r="D52" s="431"/>
      <c r="E52" s="432"/>
      <c r="F52" s="432"/>
      <c r="G52" s="432"/>
      <c r="H52" s="432"/>
      <c r="I52" s="432"/>
      <c r="J52" s="432"/>
      <c r="K52" s="465">
        <f t="shared" si="0"/>
        <v>0</v>
      </c>
      <c r="L52" s="433"/>
      <c r="M52" s="433"/>
      <c r="N52" s="434"/>
      <c r="O52" s="383" t="str">
        <f t="shared" si="1"/>
        <v/>
      </c>
      <c r="P52" s="434"/>
      <c r="Q52" s="434"/>
      <c r="R52" s="434"/>
      <c r="S52" s="433"/>
      <c r="T52" s="434"/>
      <c r="U52" s="384" t="str">
        <f t="shared" si="4"/>
        <v/>
      </c>
      <c r="V52" s="384" t="str">
        <f t="shared" si="5"/>
        <v/>
      </c>
      <c r="W52" s="384" t="str">
        <f t="shared" si="6"/>
        <v/>
      </c>
      <c r="X52" s="384" t="str">
        <f t="shared" si="7"/>
        <v/>
      </c>
      <c r="Y52" s="384" t="str">
        <f t="shared" si="8"/>
        <v/>
      </c>
      <c r="Z52" s="384" t="str">
        <f t="shared" si="9"/>
        <v/>
      </c>
      <c r="AA52" s="384">
        <f t="shared" si="3"/>
        <v>0</v>
      </c>
      <c r="AB52" s="385" t="b">
        <f t="shared" si="10"/>
        <v>1</v>
      </c>
      <c r="AC52" s="384" t="str">
        <f>IF($N52="","",IF($C$7="Northern Ireland",INDEX('Fixed inputs'!$H$18:$H$58,MATCH($N52,'Fixed inputs'!$C$18:$C$58,0)),INDEX('Fixed inputs'!$I$18:$I$58,MATCH($N52,'Fixed inputs'!$C$18:$C$58,0))))</f>
        <v/>
      </c>
      <c r="AD52" s="384" t="str">
        <f>IF($C52="","",INDEX('Fixed inputs'!$C$8:$E$10,MATCH($C52,'Fixed inputs'!$B$8:$B$10,0),MATCH(IF($C$7="Northern Ireland","GBP","EUR"),'Fixed inputs'!$C$7:$E$7,0)))</f>
        <v/>
      </c>
      <c r="AE52" s="386"/>
      <c r="AF52" s="386"/>
      <c r="AG52" s="386"/>
      <c r="AH52" s="386"/>
      <c r="AI52" s="386"/>
      <c r="AJ52" s="387">
        <f t="shared" si="11"/>
        <v>0</v>
      </c>
      <c r="AK52" s="386"/>
      <c r="AL52" s="387">
        <f t="shared" si="12"/>
        <v>0</v>
      </c>
      <c r="AM52" s="386"/>
      <c r="AN52" s="387">
        <f t="shared" si="13"/>
        <v>0</v>
      </c>
      <c r="AO52" s="386"/>
      <c r="AP52" s="387">
        <f t="shared" si="14"/>
        <v>0</v>
      </c>
      <c r="AQ52" s="386"/>
      <c r="AR52" s="387">
        <f t="shared" si="15"/>
        <v>0</v>
      </c>
      <c r="AS52" s="386"/>
      <c r="AT52" s="387">
        <f t="shared" si="16"/>
        <v>0</v>
      </c>
    </row>
    <row r="53" spans="2:46" ht="15.75">
      <c r="B53" s="430"/>
      <c r="C53" s="430"/>
      <c r="D53" s="431"/>
      <c r="E53" s="432"/>
      <c r="F53" s="432"/>
      <c r="G53" s="432"/>
      <c r="H53" s="432"/>
      <c r="I53" s="432"/>
      <c r="J53" s="432"/>
      <c r="K53" s="465">
        <f t="shared" si="0"/>
        <v>0</v>
      </c>
      <c r="L53" s="433"/>
      <c r="M53" s="433"/>
      <c r="N53" s="434"/>
      <c r="O53" s="383" t="str">
        <f t="shared" si="1"/>
        <v/>
      </c>
      <c r="P53" s="434"/>
      <c r="Q53" s="434"/>
      <c r="R53" s="434"/>
      <c r="S53" s="433"/>
      <c r="T53" s="434"/>
      <c r="U53" s="384" t="str">
        <f t="shared" si="4"/>
        <v/>
      </c>
      <c r="V53" s="384" t="str">
        <f t="shared" si="5"/>
        <v/>
      </c>
      <c r="W53" s="384" t="str">
        <f t="shared" si="6"/>
        <v/>
      </c>
      <c r="X53" s="384" t="str">
        <f t="shared" si="7"/>
        <v/>
      </c>
      <c r="Y53" s="384" t="str">
        <f t="shared" si="8"/>
        <v/>
      </c>
      <c r="Z53" s="384" t="str">
        <f t="shared" si="9"/>
        <v/>
      </c>
      <c r="AA53" s="384">
        <f t="shared" si="3"/>
        <v>0</v>
      </c>
      <c r="AB53" s="385" t="b">
        <f t="shared" si="10"/>
        <v>1</v>
      </c>
      <c r="AC53" s="384" t="str">
        <f>IF($N53="","",IF($C$7="Northern Ireland",INDEX('Fixed inputs'!$H$18:$H$58,MATCH($N53,'Fixed inputs'!$C$18:$C$58,0)),INDEX('Fixed inputs'!$I$18:$I$58,MATCH($N53,'Fixed inputs'!$C$18:$C$58,0))))</f>
        <v/>
      </c>
      <c r="AD53" s="384" t="str">
        <f>IF($C53="","",INDEX('Fixed inputs'!$C$8:$E$10,MATCH($C53,'Fixed inputs'!$B$8:$B$10,0),MATCH(IF($C$7="Northern Ireland","GBP","EUR"),'Fixed inputs'!$C$7:$E$7,0)))</f>
        <v/>
      </c>
      <c r="AE53" s="386"/>
      <c r="AF53" s="386"/>
      <c r="AG53" s="386"/>
      <c r="AH53" s="386"/>
      <c r="AI53" s="386"/>
      <c r="AJ53" s="387">
        <f t="shared" si="11"/>
        <v>0</v>
      </c>
      <c r="AK53" s="386"/>
      <c r="AL53" s="387">
        <f t="shared" si="12"/>
        <v>0</v>
      </c>
      <c r="AM53" s="386"/>
      <c r="AN53" s="387">
        <f t="shared" si="13"/>
        <v>0</v>
      </c>
      <c r="AO53" s="386"/>
      <c r="AP53" s="387">
        <f t="shared" si="14"/>
        <v>0</v>
      </c>
      <c r="AQ53" s="386"/>
      <c r="AR53" s="387">
        <f t="shared" si="15"/>
        <v>0</v>
      </c>
      <c r="AS53" s="386"/>
      <c r="AT53" s="387">
        <f t="shared" si="16"/>
        <v>0</v>
      </c>
    </row>
    <row r="54" spans="2:46" ht="15.75">
      <c r="B54" s="430"/>
      <c r="C54" s="430"/>
      <c r="D54" s="431"/>
      <c r="E54" s="432"/>
      <c r="F54" s="432"/>
      <c r="G54" s="432"/>
      <c r="H54" s="432"/>
      <c r="I54" s="432"/>
      <c r="J54" s="432"/>
      <c r="K54" s="465">
        <f t="shared" si="0"/>
        <v>0</v>
      </c>
      <c r="L54" s="433"/>
      <c r="M54" s="433"/>
      <c r="N54" s="434"/>
      <c r="O54" s="383" t="str">
        <f t="shared" si="1"/>
        <v/>
      </c>
      <c r="P54" s="434"/>
      <c r="Q54" s="434"/>
      <c r="R54" s="434"/>
      <c r="S54" s="433"/>
      <c r="T54" s="434"/>
      <c r="U54" s="384" t="str">
        <f t="shared" si="4"/>
        <v/>
      </c>
      <c r="V54" s="384" t="str">
        <f t="shared" si="5"/>
        <v/>
      </c>
      <c r="W54" s="384" t="str">
        <f t="shared" si="6"/>
        <v/>
      </c>
      <c r="X54" s="384" t="str">
        <f t="shared" si="7"/>
        <v/>
      </c>
      <c r="Y54" s="384" t="str">
        <f t="shared" si="8"/>
        <v/>
      </c>
      <c r="Z54" s="384" t="str">
        <f t="shared" si="9"/>
        <v/>
      </c>
      <c r="AA54" s="384">
        <f t="shared" si="3"/>
        <v>0</v>
      </c>
      <c r="AB54" s="385" t="b">
        <f t="shared" si="10"/>
        <v>1</v>
      </c>
      <c r="AC54" s="384" t="str">
        <f>IF($N54="","",IF($C$7="Northern Ireland",INDEX('Fixed inputs'!$H$18:$H$58,MATCH($N54,'Fixed inputs'!$C$18:$C$58,0)),INDEX('Fixed inputs'!$I$18:$I$58,MATCH($N54,'Fixed inputs'!$C$18:$C$58,0))))</f>
        <v/>
      </c>
      <c r="AD54" s="384" t="str">
        <f>IF($C54="","",INDEX('Fixed inputs'!$C$8:$E$10,MATCH($C54,'Fixed inputs'!$B$8:$B$10,0),MATCH(IF($C$7="Northern Ireland","GBP","EUR"),'Fixed inputs'!$C$7:$E$7,0)))</f>
        <v/>
      </c>
      <c r="AE54" s="386"/>
      <c r="AF54" s="386"/>
      <c r="AG54" s="386"/>
      <c r="AH54" s="386"/>
      <c r="AI54" s="386"/>
      <c r="AJ54" s="387">
        <f t="shared" si="11"/>
        <v>0</v>
      </c>
      <c r="AK54" s="386"/>
      <c r="AL54" s="387">
        <f t="shared" si="12"/>
        <v>0</v>
      </c>
      <c r="AM54" s="386"/>
      <c r="AN54" s="387">
        <f t="shared" si="13"/>
        <v>0</v>
      </c>
      <c r="AO54" s="386"/>
      <c r="AP54" s="387">
        <f t="shared" si="14"/>
        <v>0</v>
      </c>
      <c r="AQ54" s="386"/>
      <c r="AR54" s="387">
        <f t="shared" si="15"/>
        <v>0</v>
      </c>
      <c r="AS54" s="386"/>
      <c r="AT54" s="387">
        <f t="shared" si="16"/>
        <v>0</v>
      </c>
    </row>
    <row r="55" spans="2:46" ht="15.75">
      <c r="B55" s="430"/>
      <c r="C55" s="430"/>
      <c r="D55" s="431"/>
      <c r="E55" s="432"/>
      <c r="F55" s="432"/>
      <c r="G55" s="432"/>
      <c r="H55" s="432"/>
      <c r="I55" s="432"/>
      <c r="J55" s="432"/>
      <c r="K55" s="465">
        <f t="shared" si="0"/>
        <v>0</v>
      </c>
      <c r="L55" s="433"/>
      <c r="M55" s="433"/>
      <c r="N55" s="434"/>
      <c r="O55" s="383" t="str">
        <f t="shared" si="1"/>
        <v/>
      </c>
      <c r="P55" s="434"/>
      <c r="Q55" s="434"/>
      <c r="R55" s="434"/>
      <c r="S55" s="433"/>
      <c r="T55" s="434"/>
      <c r="U55" s="384" t="str">
        <f t="shared" si="4"/>
        <v/>
      </c>
      <c r="V55" s="384" t="str">
        <f t="shared" si="5"/>
        <v/>
      </c>
      <c r="W55" s="384" t="str">
        <f t="shared" si="6"/>
        <v/>
      </c>
      <c r="X55" s="384" t="str">
        <f t="shared" si="7"/>
        <v/>
      </c>
      <c r="Y55" s="384" t="str">
        <f t="shared" si="8"/>
        <v/>
      </c>
      <c r="Z55" s="384" t="str">
        <f t="shared" si="9"/>
        <v/>
      </c>
      <c r="AA55" s="384">
        <f t="shared" si="3"/>
        <v>0</v>
      </c>
      <c r="AB55" s="385" t="b">
        <f t="shared" si="10"/>
        <v>1</v>
      </c>
      <c r="AC55" s="384" t="str">
        <f>IF($N55="","",IF($C$7="Northern Ireland",INDEX('Fixed inputs'!$H$18:$H$58,MATCH($N55,'Fixed inputs'!$C$18:$C$58,0)),INDEX('Fixed inputs'!$I$18:$I$58,MATCH($N55,'Fixed inputs'!$C$18:$C$58,0))))</f>
        <v/>
      </c>
      <c r="AD55" s="384" t="str">
        <f>IF($C55="","",INDEX('Fixed inputs'!$C$8:$E$10,MATCH($C55,'Fixed inputs'!$B$8:$B$10,0),MATCH(IF($C$7="Northern Ireland","GBP","EUR"),'Fixed inputs'!$C$7:$E$7,0)))</f>
        <v/>
      </c>
      <c r="AE55" s="386"/>
      <c r="AF55" s="386"/>
      <c r="AG55" s="386"/>
      <c r="AH55" s="386"/>
      <c r="AI55" s="386"/>
      <c r="AJ55" s="387">
        <f t="shared" si="11"/>
        <v>0</v>
      </c>
      <c r="AK55" s="386"/>
      <c r="AL55" s="387">
        <f t="shared" si="12"/>
        <v>0</v>
      </c>
      <c r="AM55" s="386"/>
      <c r="AN55" s="387">
        <f t="shared" si="13"/>
        <v>0</v>
      </c>
      <c r="AO55" s="386"/>
      <c r="AP55" s="387">
        <f t="shared" si="14"/>
        <v>0</v>
      </c>
      <c r="AQ55" s="386"/>
      <c r="AR55" s="387">
        <f t="shared" si="15"/>
        <v>0</v>
      </c>
      <c r="AS55" s="386"/>
      <c r="AT55" s="387">
        <f t="shared" si="16"/>
        <v>0</v>
      </c>
    </row>
    <row r="56" spans="2:46" ht="15.75">
      <c r="B56" s="430"/>
      <c r="C56" s="430"/>
      <c r="D56" s="431"/>
      <c r="E56" s="432"/>
      <c r="F56" s="432"/>
      <c r="G56" s="432"/>
      <c r="H56" s="432"/>
      <c r="I56" s="432"/>
      <c r="J56" s="432"/>
      <c r="K56" s="465">
        <f t="shared" si="0"/>
        <v>0</v>
      </c>
      <c r="L56" s="433"/>
      <c r="M56" s="433"/>
      <c r="N56" s="434"/>
      <c r="O56" s="383" t="str">
        <f t="shared" si="1"/>
        <v/>
      </c>
      <c r="P56" s="434"/>
      <c r="Q56" s="434"/>
      <c r="R56" s="434"/>
      <c r="S56" s="433"/>
      <c r="T56" s="434"/>
      <c r="U56" s="384" t="str">
        <f t="shared" si="4"/>
        <v/>
      </c>
      <c r="V56" s="384" t="str">
        <f t="shared" si="5"/>
        <v/>
      </c>
      <c r="W56" s="384" t="str">
        <f t="shared" si="6"/>
        <v/>
      </c>
      <c r="X56" s="384" t="str">
        <f t="shared" si="7"/>
        <v/>
      </c>
      <c r="Y56" s="384" t="str">
        <f t="shared" si="8"/>
        <v/>
      </c>
      <c r="Z56" s="384" t="str">
        <f t="shared" si="9"/>
        <v/>
      </c>
      <c r="AA56" s="384">
        <f t="shared" si="3"/>
        <v>0</v>
      </c>
      <c r="AB56" s="385" t="b">
        <f t="shared" si="10"/>
        <v>1</v>
      </c>
      <c r="AC56" s="384" t="str">
        <f>IF($N56="","",IF($C$7="Northern Ireland",INDEX('Fixed inputs'!$H$18:$H$58,MATCH($N56,'Fixed inputs'!$C$18:$C$58,0)),INDEX('Fixed inputs'!$I$18:$I$58,MATCH($N56,'Fixed inputs'!$C$18:$C$58,0))))</f>
        <v/>
      </c>
      <c r="AD56" s="384" t="str">
        <f>IF($C56="","",INDEX('Fixed inputs'!$C$8:$E$10,MATCH($C56,'Fixed inputs'!$B$8:$B$10,0),MATCH(IF($C$7="Northern Ireland","GBP","EUR"),'Fixed inputs'!$C$7:$E$7,0)))</f>
        <v/>
      </c>
      <c r="AE56" s="386"/>
      <c r="AF56" s="386"/>
      <c r="AG56" s="386"/>
      <c r="AH56" s="386"/>
      <c r="AI56" s="386"/>
      <c r="AJ56" s="387">
        <f t="shared" si="11"/>
        <v>0</v>
      </c>
      <c r="AK56" s="386"/>
      <c r="AL56" s="387">
        <f t="shared" si="12"/>
        <v>0</v>
      </c>
      <c r="AM56" s="386"/>
      <c r="AN56" s="387">
        <f t="shared" si="13"/>
        <v>0</v>
      </c>
      <c r="AO56" s="386"/>
      <c r="AP56" s="387">
        <f t="shared" si="14"/>
        <v>0</v>
      </c>
      <c r="AQ56" s="386"/>
      <c r="AR56" s="387">
        <f t="shared" si="15"/>
        <v>0</v>
      </c>
      <c r="AS56" s="386"/>
      <c r="AT56" s="387">
        <f t="shared" si="16"/>
        <v>0</v>
      </c>
    </row>
    <row r="57" spans="2:46" ht="15.75">
      <c r="B57" s="430"/>
      <c r="C57" s="430"/>
      <c r="D57" s="431"/>
      <c r="E57" s="432"/>
      <c r="F57" s="432"/>
      <c r="G57" s="432"/>
      <c r="H57" s="432"/>
      <c r="I57" s="432"/>
      <c r="J57" s="432"/>
      <c r="K57" s="465">
        <f t="shared" si="0"/>
        <v>0</v>
      </c>
      <c r="L57" s="433"/>
      <c r="M57" s="433"/>
      <c r="N57" s="434"/>
      <c r="O57" s="383" t="str">
        <f t="shared" si="1"/>
        <v/>
      </c>
      <c r="P57" s="434"/>
      <c r="Q57" s="434"/>
      <c r="R57" s="434"/>
      <c r="S57" s="433"/>
      <c r="T57" s="434"/>
      <c r="U57" s="384" t="str">
        <f t="shared" si="4"/>
        <v/>
      </c>
      <c r="V57" s="384" t="str">
        <f t="shared" si="5"/>
        <v/>
      </c>
      <c r="W57" s="384" t="str">
        <f t="shared" si="6"/>
        <v/>
      </c>
      <c r="X57" s="384" t="str">
        <f t="shared" si="7"/>
        <v/>
      </c>
      <c r="Y57" s="384" t="str">
        <f t="shared" si="8"/>
        <v/>
      </c>
      <c r="Z57" s="384" t="str">
        <f t="shared" si="9"/>
        <v/>
      </c>
      <c r="AA57" s="384">
        <f t="shared" si="3"/>
        <v>0</v>
      </c>
      <c r="AB57" s="385" t="b">
        <f t="shared" si="10"/>
        <v>1</v>
      </c>
      <c r="AC57" s="384" t="str">
        <f>IF($N57="","",IF($C$7="Northern Ireland",INDEX('Fixed inputs'!$H$18:$H$58,MATCH($N57,'Fixed inputs'!$C$18:$C$58,0)),INDEX('Fixed inputs'!$I$18:$I$58,MATCH($N57,'Fixed inputs'!$C$18:$C$58,0))))</f>
        <v/>
      </c>
      <c r="AD57" s="384" t="str">
        <f>IF($C57="","",INDEX('Fixed inputs'!$C$8:$E$10,MATCH($C57,'Fixed inputs'!$B$8:$B$10,0),MATCH(IF($C$7="Northern Ireland","GBP","EUR"),'Fixed inputs'!$C$7:$E$7,0)))</f>
        <v/>
      </c>
      <c r="AE57" s="386"/>
      <c r="AF57" s="386"/>
      <c r="AG57" s="386"/>
      <c r="AH57" s="386"/>
      <c r="AI57" s="386"/>
      <c r="AJ57" s="387">
        <f t="shared" si="11"/>
        <v>0</v>
      </c>
      <c r="AK57" s="386"/>
      <c r="AL57" s="387">
        <f t="shared" si="12"/>
        <v>0</v>
      </c>
      <c r="AM57" s="386"/>
      <c r="AN57" s="387">
        <f t="shared" si="13"/>
        <v>0</v>
      </c>
      <c r="AO57" s="386"/>
      <c r="AP57" s="387">
        <f t="shared" si="14"/>
        <v>0</v>
      </c>
      <c r="AQ57" s="386"/>
      <c r="AR57" s="387">
        <f t="shared" si="15"/>
        <v>0</v>
      </c>
      <c r="AS57" s="386"/>
      <c r="AT57" s="387">
        <f t="shared" si="16"/>
        <v>0</v>
      </c>
    </row>
    <row r="58" spans="2:46" ht="15.75">
      <c r="B58" s="430"/>
      <c r="C58" s="430"/>
      <c r="D58" s="431"/>
      <c r="E58" s="432"/>
      <c r="F58" s="432"/>
      <c r="G58" s="432"/>
      <c r="H58" s="432"/>
      <c r="I58" s="432"/>
      <c r="J58" s="432"/>
      <c r="K58" s="465">
        <f t="shared" si="0"/>
        <v>0</v>
      </c>
      <c r="L58" s="433"/>
      <c r="M58" s="433"/>
      <c r="N58" s="434"/>
      <c r="O58" s="383" t="str">
        <f t="shared" si="1"/>
        <v/>
      </c>
      <c r="P58" s="434"/>
      <c r="Q58" s="434"/>
      <c r="R58" s="434"/>
      <c r="S58" s="433"/>
      <c r="T58" s="434"/>
      <c r="U58" s="384" t="str">
        <f t="shared" si="4"/>
        <v/>
      </c>
      <c r="V58" s="384" t="str">
        <f t="shared" si="5"/>
        <v/>
      </c>
      <c r="W58" s="384" t="str">
        <f t="shared" si="6"/>
        <v/>
      </c>
      <c r="X58" s="384" t="str">
        <f t="shared" si="7"/>
        <v/>
      </c>
      <c r="Y58" s="384" t="str">
        <f t="shared" si="8"/>
        <v/>
      </c>
      <c r="Z58" s="384" t="str">
        <f t="shared" si="9"/>
        <v/>
      </c>
      <c r="AA58" s="384">
        <f t="shared" si="3"/>
        <v>0</v>
      </c>
      <c r="AB58" s="385" t="b">
        <f t="shared" si="10"/>
        <v>1</v>
      </c>
      <c r="AC58" s="384" t="str">
        <f>IF($N58="","",IF($C$7="Northern Ireland",INDEX('Fixed inputs'!$H$18:$H$58,MATCH($N58,'Fixed inputs'!$C$18:$C$58,0)),INDEX('Fixed inputs'!$I$18:$I$58,MATCH($N58,'Fixed inputs'!$C$18:$C$58,0))))</f>
        <v/>
      </c>
      <c r="AD58" s="384" t="str">
        <f>IF($C58="","",INDEX('Fixed inputs'!$C$8:$E$10,MATCH($C58,'Fixed inputs'!$B$8:$B$10,0),MATCH(IF($C$7="Northern Ireland","GBP","EUR"),'Fixed inputs'!$C$7:$E$7,0)))</f>
        <v/>
      </c>
      <c r="AE58" s="386"/>
      <c r="AF58" s="386"/>
      <c r="AG58" s="386"/>
      <c r="AH58" s="386"/>
      <c r="AI58" s="386"/>
      <c r="AJ58" s="387">
        <f t="shared" si="11"/>
        <v>0</v>
      </c>
      <c r="AK58" s="386"/>
      <c r="AL58" s="387">
        <f t="shared" si="12"/>
        <v>0</v>
      </c>
      <c r="AM58" s="386"/>
      <c r="AN58" s="387">
        <f t="shared" si="13"/>
        <v>0</v>
      </c>
      <c r="AO58" s="386"/>
      <c r="AP58" s="387">
        <f t="shared" si="14"/>
        <v>0</v>
      </c>
      <c r="AQ58" s="386"/>
      <c r="AR58" s="387">
        <f t="shared" si="15"/>
        <v>0</v>
      </c>
      <c r="AS58" s="386"/>
      <c r="AT58" s="387">
        <f t="shared" si="16"/>
        <v>0</v>
      </c>
    </row>
    <row r="59" spans="2:46" ht="15.75">
      <c r="B59" s="430"/>
      <c r="C59" s="430"/>
      <c r="D59" s="431"/>
      <c r="E59" s="432"/>
      <c r="F59" s="432"/>
      <c r="G59" s="432"/>
      <c r="H59" s="432"/>
      <c r="I59" s="432"/>
      <c r="J59" s="432"/>
      <c r="K59" s="465">
        <f t="shared" si="0"/>
        <v>0</v>
      </c>
      <c r="L59" s="433"/>
      <c r="M59" s="433"/>
      <c r="N59" s="434"/>
      <c r="O59" s="383" t="str">
        <f t="shared" si="1"/>
        <v/>
      </c>
      <c r="P59" s="434"/>
      <c r="Q59" s="434"/>
      <c r="R59" s="434"/>
      <c r="S59" s="433"/>
      <c r="T59" s="434"/>
      <c r="U59" s="384" t="str">
        <f t="shared" si="4"/>
        <v/>
      </c>
      <c r="V59" s="384" t="str">
        <f t="shared" si="5"/>
        <v/>
      </c>
      <c r="W59" s="384" t="str">
        <f t="shared" si="6"/>
        <v/>
      </c>
      <c r="X59" s="384" t="str">
        <f t="shared" si="7"/>
        <v/>
      </c>
      <c r="Y59" s="384" t="str">
        <f t="shared" si="8"/>
        <v/>
      </c>
      <c r="Z59" s="384" t="str">
        <f t="shared" si="9"/>
        <v/>
      </c>
      <c r="AA59" s="384">
        <f t="shared" si="3"/>
        <v>0</v>
      </c>
      <c r="AB59" s="385" t="b">
        <f t="shared" si="10"/>
        <v>1</v>
      </c>
      <c r="AC59" s="384" t="str">
        <f>IF($N59="","",IF($C$7="Northern Ireland",INDEX('Fixed inputs'!$H$18:$H$58,MATCH($N59,'Fixed inputs'!$C$18:$C$58,0)),INDEX('Fixed inputs'!$I$18:$I$58,MATCH($N59,'Fixed inputs'!$C$18:$C$58,0))))</f>
        <v/>
      </c>
      <c r="AD59" s="384" t="str">
        <f>IF($C59="","",INDEX('Fixed inputs'!$C$8:$E$10,MATCH($C59,'Fixed inputs'!$B$8:$B$10,0),MATCH(IF($C$7="Northern Ireland","GBP","EUR"),'Fixed inputs'!$C$7:$E$7,0)))</f>
        <v/>
      </c>
      <c r="AE59" s="386"/>
      <c r="AF59" s="386"/>
      <c r="AG59" s="386"/>
      <c r="AH59" s="386"/>
      <c r="AI59" s="386"/>
      <c r="AJ59" s="387">
        <f t="shared" si="11"/>
        <v>0</v>
      </c>
      <c r="AK59" s="386"/>
      <c r="AL59" s="387">
        <f t="shared" si="12"/>
        <v>0</v>
      </c>
      <c r="AM59" s="386"/>
      <c r="AN59" s="387">
        <f t="shared" si="13"/>
        <v>0</v>
      </c>
      <c r="AO59" s="386"/>
      <c r="AP59" s="387">
        <f t="shared" si="14"/>
        <v>0</v>
      </c>
      <c r="AQ59" s="386"/>
      <c r="AR59" s="387">
        <f t="shared" si="15"/>
        <v>0</v>
      </c>
      <c r="AS59" s="386"/>
      <c r="AT59" s="387">
        <f t="shared" si="16"/>
        <v>0</v>
      </c>
    </row>
    <row r="60" spans="2:46" ht="15.75">
      <c r="B60" s="430"/>
      <c r="C60" s="430"/>
      <c r="D60" s="431"/>
      <c r="E60" s="432"/>
      <c r="F60" s="432"/>
      <c r="G60" s="432"/>
      <c r="H60" s="432"/>
      <c r="I60" s="432"/>
      <c r="J60" s="432"/>
      <c r="K60" s="465">
        <f t="shared" si="0"/>
        <v>0</v>
      </c>
      <c r="L60" s="433"/>
      <c r="M60" s="433"/>
      <c r="N60" s="434"/>
      <c r="O60" s="383" t="str">
        <f t="shared" si="1"/>
        <v/>
      </c>
      <c r="P60" s="434"/>
      <c r="Q60" s="434"/>
      <c r="R60" s="434"/>
      <c r="S60" s="433"/>
      <c r="T60" s="434"/>
      <c r="U60" s="384" t="str">
        <f t="shared" si="4"/>
        <v/>
      </c>
      <c r="V60" s="384" t="str">
        <f t="shared" si="5"/>
        <v/>
      </c>
      <c r="W60" s="384" t="str">
        <f t="shared" si="6"/>
        <v/>
      </c>
      <c r="X60" s="384" t="str">
        <f t="shared" si="7"/>
        <v/>
      </c>
      <c r="Y60" s="384" t="str">
        <f t="shared" si="8"/>
        <v/>
      </c>
      <c r="Z60" s="384" t="str">
        <f t="shared" si="9"/>
        <v/>
      </c>
      <c r="AA60" s="384">
        <f t="shared" si="3"/>
        <v>0</v>
      </c>
      <c r="AB60" s="385" t="b">
        <f t="shared" si="10"/>
        <v>1</v>
      </c>
      <c r="AC60" s="384" t="str">
        <f>IF($N60="","",IF($C$7="Northern Ireland",INDEX('Fixed inputs'!$H$18:$H$58,MATCH($N60,'Fixed inputs'!$C$18:$C$58,0)),INDEX('Fixed inputs'!$I$18:$I$58,MATCH($N60,'Fixed inputs'!$C$18:$C$58,0))))</f>
        <v/>
      </c>
      <c r="AD60" s="384" t="str">
        <f>IF($C60="","",INDEX('Fixed inputs'!$C$8:$E$10,MATCH($C60,'Fixed inputs'!$B$8:$B$10,0),MATCH(IF($C$7="Northern Ireland","GBP","EUR"),'Fixed inputs'!$C$7:$E$7,0)))</f>
        <v/>
      </c>
      <c r="AE60" s="386"/>
      <c r="AF60" s="386"/>
      <c r="AG60" s="386"/>
      <c r="AH60" s="386"/>
      <c r="AI60" s="386"/>
      <c r="AJ60" s="387">
        <f t="shared" si="11"/>
        <v>0</v>
      </c>
      <c r="AK60" s="386"/>
      <c r="AL60" s="387">
        <f t="shared" si="12"/>
        <v>0</v>
      </c>
      <c r="AM60" s="386"/>
      <c r="AN60" s="387">
        <f t="shared" si="13"/>
        <v>0</v>
      </c>
      <c r="AO60" s="386"/>
      <c r="AP60" s="387">
        <f t="shared" si="14"/>
        <v>0</v>
      </c>
      <c r="AQ60" s="386"/>
      <c r="AR60" s="387">
        <f t="shared" si="15"/>
        <v>0</v>
      </c>
      <c r="AS60" s="386"/>
      <c r="AT60" s="387">
        <f t="shared" si="16"/>
        <v>0</v>
      </c>
    </row>
    <row r="61" spans="2:46" ht="15.75">
      <c r="B61" s="430"/>
      <c r="C61" s="430"/>
      <c r="D61" s="431"/>
      <c r="E61" s="432"/>
      <c r="F61" s="432"/>
      <c r="G61" s="432"/>
      <c r="H61" s="432"/>
      <c r="I61" s="432"/>
      <c r="J61" s="432"/>
      <c r="K61" s="465">
        <f t="shared" si="0"/>
        <v>0</v>
      </c>
      <c r="L61" s="433"/>
      <c r="M61" s="433"/>
      <c r="N61" s="434"/>
      <c r="O61" s="383" t="str">
        <f t="shared" si="1"/>
        <v/>
      </c>
      <c r="P61" s="434"/>
      <c r="Q61" s="434"/>
      <c r="R61" s="434"/>
      <c r="S61" s="433"/>
      <c r="T61" s="434"/>
      <c r="U61" s="384" t="str">
        <f t="shared" si="4"/>
        <v/>
      </c>
      <c r="V61" s="384" t="str">
        <f t="shared" si="5"/>
        <v/>
      </c>
      <c r="W61" s="384" t="str">
        <f t="shared" si="6"/>
        <v/>
      </c>
      <c r="X61" s="384" t="str">
        <f t="shared" si="7"/>
        <v/>
      </c>
      <c r="Y61" s="384" t="str">
        <f t="shared" si="8"/>
        <v/>
      </c>
      <c r="Z61" s="384" t="str">
        <f t="shared" si="9"/>
        <v/>
      </c>
      <c r="AA61" s="384">
        <f t="shared" si="3"/>
        <v>0</v>
      </c>
      <c r="AB61" s="385" t="b">
        <f t="shared" si="10"/>
        <v>1</v>
      </c>
      <c r="AC61" s="384" t="str">
        <f>IF($N61="","",IF($C$7="Northern Ireland",INDEX('Fixed inputs'!$H$18:$H$58,MATCH($N61,'Fixed inputs'!$C$18:$C$58,0)),INDEX('Fixed inputs'!$I$18:$I$58,MATCH($N61,'Fixed inputs'!$C$18:$C$58,0))))</f>
        <v/>
      </c>
      <c r="AD61" s="384" t="str">
        <f>IF($C61="","",INDEX('Fixed inputs'!$C$8:$E$10,MATCH($C61,'Fixed inputs'!$B$8:$B$10,0),MATCH(IF($C$7="Northern Ireland","GBP","EUR"),'Fixed inputs'!$C$7:$E$7,0)))</f>
        <v/>
      </c>
      <c r="AE61" s="386"/>
      <c r="AF61" s="386"/>
      <c r="AG61" s="386"/>
      <c r="AH61" s="386"/>
      <c r="AI61" s="386"/>
      <c r="AJ61" s="387">
        <f t="shared" si="11"/>
        <v>0</v>
      </c>
      <c r="AK61" s="386"/>
      <c r="AL61" s="387">
        <f t="shared" si="12"/>
        <v>0</v>
      </c>
      <c r="AM61" s="386"/>
      <c r="AN61" s="387">
        <f t="shared" si="13"/>
        <v>0</v>
      </c>
      <c r="AO61" s="386"/>
      <c r="AP61" s="387">
        <f t="shared" si="14"/>
        <v>0</v>
      </c>
      <c r="AQ61" s="386"/>
      <c r="AR61" s="387">
        <f t="shared" si="15"/>
        <v>0</v>
      </c>
      <c r="AS61" s="386"/>
      <c r="AT61" s="387">
        <f t="shared" si="16"/>
        <v>0</v>
      </c>
    </row>
    <row r="62" spans="2:46" ht="15.75">
      <c r="B62" s="430"/>
      <c r="C62" s="430"/>
      <c r="D62" s="431"/>
      <c r="E62" s="432"/>
      <c r="F62" s="432"/>
      <c r="G62" s="432"/>
      <c r="H62" s="432"/>
      <c r="I62" s="432"/>
      <c r="J62" s="432"/>
      <c r="K62" s="465">
        <f t="shared" si="0"/>
        <v>0</v>
      </c>
      <c r="L62" s="433"/>
      <c r="M62" s="433"/>
      <c r="N62" s="434"/>
      <c r="O62" s="383" t="str">
        <f t="shared" si="1"/>
        <v/>
      </c>
      <c r="P62" s="434"/>
      <c r="Q62" s="434"/>
      <c r="R62" s="434"/>
      <c r="S62" s="433"/>
      <c r="T62" s="434"/>
      <c r="U62" s="384" t="str">
        <f t="shared" si="4"/>
        <v/>
      </c>
      <c r="V62" s="384" t="str">
        <f t="shared" si="5"/>
        <v/>
      </c>
      <c r="W62" s="384" t="str">
        <f t="shared" si="6"/>
        <v/>
      </c>
      <c r="X62" s="384" t="str">
        <f t="shared" si="7"/>
        <v/>
      </c>
      <c r="Y62" s="384" t="str">
        <f t="shared" si="8"/>
        <v/>
      </c>
      <c r="Z62" s="384" t="str">
        <f t="shared" si="9"/>
        <v/>
      </c>
      <c r="AA62" s="384">
        <f t="shared" si="3"/>
        <v>0</v>
      </c>
      <c r="AB62" s="385" t="b">
        <f t="shared" si="10"/>
        <v>1</v>
      </c>
      <c r="AC62" s="384" t="str">
        <f>IF($N62="","",IF($C$7="Northern Ireland",INDEX('Fixed inputs'!$H$18:$H$58,MATCH($N62,'Fixed inputs'!$C$18:$C$58,0)),INDEX('Fixed inputs'!$I$18:$I$58,MATCH($N62,'Fixed inputs'!$C$18:$C$58,0))))</f>
        <v/>
      </c>
      <c r="AD62" s="384" t="str">
        <f>IF($C62="","",INDEX('Fixed inputs'!$C$8:$E$10,MATCH($C62,'Fixed inputs'!$B$8:$B$10,0),MATCH(IF($C$7="Northern Ireland","GBP","EUR"),'Fixed inputs'!$C$7:$E$7,0)))</f>
        <v/>
      </c>
      <c r="AE62" s="386"/>
      <c r="AF62" s="386"/>
      <c r="AG62" s="386"/>
      <c r="AH62" s="386"/>
      <c r="AI62" s="386"/>
      <c r="AJ62" s="387">
        <f t="shared" si="11"/>
        <v>0</v>
      </c>
      <c r="AK62" s="386"/>
      <c r="AL62" s="387">
        <f t="shared" si="12"/>
        <v>0</v>
      </c>
      <c r="AM62" s="386"/>
      <c r="AN62" s="387">
        <f t="shared" si="13"/>
        <v>0</v>
      </c>
      <c r="AO62" s="386"/>
      <c r="AP62" s="387">
        <f t="shared" si="14"/>
        <v>0</v>
      </c>
      <c r="AQ62" s="386"/>
      <c r="AR62" s="387">
        <f t="shared" si="15"/>
        <v>0</v>
      </c>
      <c r="AS62" s="386"/>
      <c r="AT62" s="387">
        <f t="shared" si="16"/>
        <v>0</v>
      </c>
    </row>
    <row r="63" spans="2:46" ht="15.75">
      <c r="B63" s="430"/>
      <c r="C63" s="430"/>
      <c r="D63" s="431"/>
      <c r="E63" s="432"/>
      <c r="F63" s="432"/>
      <c r="G63" s="432"/>
      <c r="H63" s="432"/>
      <c r="I63" s="432"/>
      <c r="J63" s="432"/>
      <c r="K63" s="465">
        <f t="shared" si="0"/>
        <v>0</v>
      </c>
      <c r="L63" s="433"/>
      <c r="M63" s="433"/>
      <c r="N63" s="434"/>
      <c r="O63" s="383" t="str">
        <f t="shared" si="1"/>
        <v/>
      </c>
      <c r="P63" s="434"/>
      <c r="Q63" s="434"/>
      <c r="R63" s="434"/>
      <c r="S63" s="433"/>
      <c r="T63" s="434"/>
      <c r="U63" s="384" t="str">
        <f t="shared" si="4"/>
        <v/>
      </c>
      <c r="V63" s="384" t="str">
        <f t="shared" si="5"/>
        <v/>
      </c>
      <c r="W63" s="384" t="str">
        <f t="shared" si="6"/>
        <v/>
      </c>
      <c r="X63" s="384" t="str">
        <f t="shared" si="7"/>
        <v/>
      </c>
      <c r="Y63" s="384" t="str">
        <f t="shared" si="8"/>
        <v/>
      </c>
      <c r="Z63" s="384" t="str">
        <f t="shared" si="9"/>
        <v/>
      </c>
      <c r="AA63" s="384">
        <f t="shared" si="3"/>
        <v>0</v>
      </c>
      <c r="AB63" s="385" t="b">
        <f t="shared" si="10"/>
        <v>1</v>
      </c>
      <c r="AC63" s="384" t="str">
        <f>IF($N63="","",IF($C$7="Northern Ireland",INDEX('Fixed inputs'!$H$18:$H$58,MATCH($N63,'Fixed inputs'!$C$18:$C$58,0)),INDEX('Fixed inputs'!$I$18:$I$58,MATCH($N63,'Fixed inputs'!$C$18:$C$58,0))))</f>
        <v/>
      </c>
      <c r="AD63" s="384" t="str">
        <f>IF($C63="","",INDEX('Fixed inputs'!$C$8:$E$10,MATCH($C63,'Fixed inputs'!$B$8:$B$10,0),MATCH(IF($C$7="Northern Ireland","GBP","EUR"),'Fixed inputs'!$C$7:$E$7,0)))</f>
        <v/>
      </c>
      <c r="AE63" s="386"/>
      <c r="AF63" s="386"/>
      <c r="AG63" s="386"/>
      <c r="AH63" s="386"/>
      <c r="AI63" s="386"/>
      <c r="AJ63" s="387">
        <f t="shared" si="11"/>
        <v>0</v>
      </c>
      <c r="AK63" s="386"/>
      <c r="AL63" s="387">
        <f t="shared" si="12"/>
        <v>0</v>
      </c>
      <c r="AM63" s="386"/>
      <c r="AN63" s="387">
        <f t="shared" si="13"/>
        <v>0</v>
      </c>
      <c r="AO63" s="386"/>
      <c r="AP63" s="387">
        <f t="shared" si="14"/>
        <v>0</v>
      </c>
      <c r="AQ63" s="386"/>
      <c r="AR63" s="387">
        <f t="shared" si="15"/>
        <v>0</v>
      </c>
      <c r="AS63" s="386"/>
      <c r="AT63" s="387">
        <f t="shared" si="16"/>
        <v>0</v>
      </c>
    </row>
    <row r="64" spans="2:46" ht="15.75">
      <c r="B64" s="430"/>
      <c r="C64" s="430"/>
      <c r="D64" s="431"/>
      <c r="E64" s="432"/>
      <c r="F64" s="432"/>
      <c r="G64" s="432"/>
      <c r="H64" s="432"/>
      <c r="I64" s="432"/>
      <c r="J64" s="432"/>
      <c r="K64" s="465">
        <f t="shared" si="0"/>
        <v>0</v>
      </c>
      <c r="L64" s="433"/>
      <c r="M64" s="433"/>
      <c r="N64" s="434"/>
      <c r="O64" s="383" t="str">
        <f t="shared" si="1"/>
        <v/>
      </c>
      <c r="P64" s="434"/>
      <c r="Q64" s="434"/>
      <c r="R64" s="434"/>
      <c r="S64" s="433"/>
      <c r="T64" s="434"/>
      <c r="U64" s="384" t="str">
        <f t="shared" si="4"/>
        <v/>
      </c>
      <c r="V64" s="384" t="str">
        <f t="shared" si="5"/>
        <v/>
      </c>
      <c r="W64" s="384" t="str">
        <f t="shared" si="6"/>
        <v/>
      </c>
      <c r="X64" s="384" t="str">
        <f t="shared" si="7"/>
        <v/>
      </c>
      <c r="Y64" s="384" t="str">
        <f t="shared" si="8"/>
        <v/>
      </c>
      <c r="Z64" s="384" t="str">
        <f t="shared" si="9"/>
        <v/>
      </c>
      <c r="AA64" s="384">
        <f t="shared" si="3"/>
        <v>0</v>
      </c>
      <c r="AB64" s="385" t="b">
        <f t="shared" si="10"/>
        <v>1</v>
      </c>
      <c r="AC64" s="384" t="str">
        <f>IF($N64="","",IF($C$7="Northern Ireland",INDEX('Fixed inputs'!$H$18:$H$58,MATCH($N64,'Fixed inputs'!$C$18:$C$58,0)),INDEX('Fixed inputs'!$I$18:$I$58,MATCH($N64,'Fixed inputs'!$C$18:$C$58,0))))</f>
        <v/>
      </c>
      <c r="AD64" s="384" t="str">
        <f>IF($C64="","",INDEX('Fixed inputs'!$C$8:$E$10,MATCH($C64,'Fixed inputs'!$B$8:$B$10,0),MATCH(IF($C$7="Northern Ireland","GBP","EUR"),'Fixed inputs'!$C$7:$E$7,0)))</f>
        <v/>
      </c>
      <c r="AE64" s="386"/>
      <c r="AF64" s="386"/>
      <c r="AG64" s="386"/>
      <c r="AH64" s="386"/>
      <c r="AI64" s="386"/>
      <c r="AJ64" s="387">
        <f t="shared" si="11"/>
        <v>0</v>
      </c>
      <c r="AK64" s="386"/>
      <c r="AL64" s="387">
        <f t="shared" si="12"/>
        <v>0</v>
      </c>
      <c r="AM64" s="386"/>
      <c r="AN64" s="387">
        <f t="shared" si="13"/>
        <v>0</v>
      </c>
      <c r="AO64" s="386"/>
      <c r="AP64" s="387">
        <f t="shared" si="14"/>
        <v>0</v>
      </c>
      <c r="AQ64" s="386"/>
      <c r="AR64" s="387">
        <f t="shared" si="15"/>
        <v>0</v>
      </c>
      <c r="AS64" s="386"/>
      <c r="AT64" s="387">
        <f t="shared" si="16"/>
        <v>0</v>
      </c>
    </row>
    <row r="65" spans="2:46" ht="15.75">
      <c r="B65" s="430"/>
      <c r="C65" s="430"/>
      <c r="D65" s="431"/>
      <c r="E65" s="432"/>
      <c r="F65" s="432"/>
      <c r="G65" s="432"/>
      <c r="H65" s="432"/>
      <c r="I65" s="432"/>
      <c r="J65" s="432"/>
      <c r="K65" s="465">
        <f t="shared" si="0"/>
        <v>0</v>
      </c>
      <c r="L65" s="433"/>
      <c r="M65" s="433"/>
      <c r="N65" s="434"/>
      <c r="O65" s="383" t="str">
        <f t="shared" si="1"/>
        <v/>
      </c>
      <c r="P65" s="434"/>
      <c r="Q65" s="434"/>
      <c r="R65" s="434"/>
      <c r="S65" s="433"/>
      <c r="T65" s="434"/>
      <c r="U65" s="384" t="str">
        <f t="shared" si="4"/>
        <v/>
      </c>
      <c r="V65" s="384" t="str">
        <f t="shared" si="5"/>
        <v/>
      </c>
      <c r="W65" s="384" t="str">
        <f t="shared" si="6"/>
        <v/>
      </c>
      <c r="X65" s="384" t="str">
        <f t="shared" si="7"/>
        <v/>
      </c>
      <c r="Y65" s="384" t="str">
        <f t="shared" si="8"/>
        <v/>
      </c>
      <c r="Z65" s="384" t="str">
        <f t="shared" si="9"/>
        <v/>
      </c>
      <c r="AA65" s="384">
        <f t="shared" si="3"/>
        <v>0</v>
      </c>
      <c r="AB65" s="385" t="b">
        <f t="shared" si="10"/>
        <v>1</v>
      </c>
      <c r="AC65" s="384" t="str">
        <f>IF($N65="","",IF($C$7="Northern Ireland",INDEX('Fixed inputs'!$H$18:$H$58,MATCH($N65,'Fixed inputs'!$C$18:$C$58,0)),INDEX('Fixed inputs'!$I$18:$I$58,MATCH($N65,'Fixed inputs'!$C$18:$C$58,0))))</f>
        <v/>
      </c>
      <c r="AD65" s="384" t="str">
        <f>IF($C65="","",INDEX('Fixed inputs'!$C$8:$E$10,MATCH($C65,'Fixed inputs'!$B$8:$B$10,0),MATCH(IF($C$7="Northern Ireland","GBP","EUR"),'Fixed inputs'!$C$7:$E$7,0)))</f>
        <v/>
      </c>
      <c r="AE65" s="386"/>
      <c r="AF65" s="386"/>
      <c r="AG65" s="386"/>
      <c r="AH65" s="386"/>
      <c r="AI65" s="386"/>
      <c r="AJ65" s="387">
        <f t="shared" si="11"/>
        <v>0</v>
      </c>
      <c r="AK65" s="386"/>
      <c r="AL65" s="387">
        <f t="shared" si="12"/>
        <v>0</v>
      </c>
      <c r="AM65" s="386"/>
      <c r="AN65" s="387">
        <f t="shared" si="13"/>
        <v>0</v>
      </c>
      <c r="AO65" s="386"/>
      <c r="AP65" s="387">
        <f t="shared" si="14"/>
        <v>0</v>
      </c>
      <c r="AQ65" s="386"/>
      <c r="AR65" s="387">
        <f t="shared" si="15"/>
        <v>0</v>
      </c>
      <c r="AS65" s="386"/>
      <c r="AT65" s="387">
        <f t="shared" si="16"/>
        <v>0</v>
      </c>
    </row>
    <row r="66" spans="2:46" ht="15.75">
      <c r="B66" s="430"/>
      <c r="C66" s="430"/>
      <c r="D66" s="431"/>
      <c r="E66" s="432"/>
      <c r="F66" s="432"/>
      <c r="G66" s="432"/>
      <c r="H66" s="432"/>
      <c r="I66" s="432"/>
      <c r="J66" s="432"/>
      <c r="K66" s="465">
        <f t="shared" si="0"/>
        <v>0</v>
      </c>
      <c r="L66" s="433"/>
      <c r="M66" s="433"/>
      <c r="N66" s="434"/>
      <c r="O66" s="383" t="str">
        <f t="shared" si="1"/>
        <v/>
      </c>
      <c r="P66" s="434"/>
      <c r="Q66" s="434"/>
      <c r="R66" s="434"/>
      <c r="S66" s="433"/>
      <c r="T66" s="434"/>
      <c r="U66" s="384" t="str">
        <f t="shared" si="4"/>
        <v/>
      </c>
      <c r="V66" s="384" t="str">
        <f t="shared" si="5"/>
        <v/>
      </c>
      <c r="W66" s="384" t="str">
        <f t="shared" si="6"/>
        <v/>
      </c>
      <c r="X66" s="384" t="str">
        <f t="shared" si="7"/>
        <v/>
      </c>
      <c r="Y66" s="384" t="str">
        <f t="shared" si="8"/>
        <v/>
      </c>
      <c r="Z66" s="384" t="str">
        <f t="shared" si="9"/>
        <v/>
      </c>
      <c r="AA66" s="384">
        <f t="shared" si="3"/>
        <v>0</v>
      </c>
      <c r="AB66" s="385" t="b">
        <f t="shared" si="10"/>
        <v>1</v>
      </c>
      <c r="AC66" s="384" t="str">
        <f>IF($N66="","",IF($C$7="Northern Ireland",INDEX('Fixed inputs'!$H$18:$H$58,MATCH($N66,'Fixed inputs'!$C$18:$C$58,0)),INDEX('Fixed inputs'!$I$18:$I$58,MATCH($N66,'Fixed inputs'!$C$18:$C$58,0))))</f>
        <v/>
      </c>
      <c r="AD66" s="384" t="str">
        <f>IF($C66="","",INDEX('Fixed inputs'!$C$8:$E$10,MATCH($C66,'Fixed inputs'!$B$8:$B$10,0),MATCH(IF($C$7="Northern Ireland","GBP","EUR"),'Fixed inputs'!$C$7:$E$7,0)))</f>
        <v/>
      </c>
      <c r="AE66" s="386"/>
      <c r="AF66" s="386"/>
      <c r="AG66" s="386"/>
      <c r="AH66" s="386"/>
      <c r="AI66" s="386"/>
      <c r="AJ66" s="387">
        <f t="shared" si="11"/>
        <v>0</v>
      </c>
      <c r="AK66" s="386"/>
      <c r="AL66" s="387">
        <f t="shared" si="12"/>
        <v>0</v>
      </c>
      <c r="AM66" s="386"/>
      <c r="AN66" s="387">
        <f t="shared" si="13"/>
        <v>0</v>
      </c>
      <c r="AO66" s="386"/>
      <c r="AP66" s="387">
        <f t="shared" si="14"/>
        <v>0</v>
      </c>
      <c r="AQ66" s="386"/>
      <c r="AR66" s="387">
        <f t="shared" si="15"/>
        <v>0</v>
      </c>
      <c r="AS66" s="386"/>
      <c r="AT66" s="387">
        <f t="shared" si="16"/>
        <v>0</v>
      </c>
    </row>
    <row r="67" spans="2:46" ht="15.75">
      <c r="B67" s="430"/>
      <c r="C67" s="430"/>
      <c r="D67" s="431"/>
      <c r="E67" s="432"/>
      <c r="F67" s="432"/>
      <c r="G67" s="432"/>
      <c r="H67" s="432"/>
      <c r="I67" s="432"/>
      <c r="J67" s="432"/>
      <c r="K67" s="465">
        <f t="shared" si="0"/>
        <v>0</v>
      </c>
      <c r="L67" s="433"/>
      <c r="M67" s="433"/>
      <c r="N67" s="434"/>
      <c r="O67" s="383" t="str">
        <f t="shared" si="1"/>
        <v/>
      </c>
      <c r="P67" s="434"/>
      <c r="Q67" s="434"/>
      <c r="R67" s="434"/>
      <c r="S67" s="433"/>
      <c r="T67" s="434"/>
      <c r="U67" s="384" t="str">
        <f t="shared" si="4"/>
        <v/>
      </c>
      <c r="V67" s="384" t="str">
        <f t="shared" si="5"/>
        <v/>
      </c>
      <c r="W67" s="384" t="str">
        <f t="shared" si="6"/>
        <v/>
      </c>
      <c r="X67" s="384" t="str">
        <f t="shared" si="7"/>
        <v/>
      </c>
      <c r="Y67" s="384" t="str">
        <f t="shared" si="8"/>
        <v/>
      </c>
      <c r="Z67" s="384" t="str">
        <f t="shared" si="9"/>
        <v/>
      </c>
      <c r="AA67" s="384">
        <f t="shared" si="3"/>
        <v>0</v>
      </c>
      <c r="AB67" s="385" t="b">
        <f t="shared" si="10"/>
        <v>1</v>
      </c>
      <c r="AC67" s="384" t="str">
        <f>IF($N67="","",IF($C$7="Northern Ireland",INDEX('Fixed inputs'!$H$18:$H$58,MATCH($N67,'Fixed inputs'!$C$18:$C$58,0)),INDEX('Fixed inputs'!$I$18:$I$58,MATCH($N67,'Fixed inputs'!$C$18:$C$58,0))))</f>
        <v/>
      </c>
      <c r="AD67" s="384" t="str">
        <f>IF($C67="","",INDEX('Fixed inputs'!$C$8:$E$10,MATCH($C67,'Fixed inputs'!$B$8:$B$10,0),MATCH(IF($C$7="Northern Ireland","GBP","EUR"),'Fixed inputs'!$C$7:$E$7,0)))</f>
        <v/>
      </c>
      <c r="AE67" s="386"/>
      <c r="AF67" s="386"/>
      <c r="AG67" s="386"/>
      <c r="AH67" s="386"/>
      <c r="AI67" s="386"/>
      <c r="AJ67" s="387">
        <f t="shared" si="11"/>
        <v>0</v>
      </c>
      <c r="AK67" s="386"/>
      <c r="AL67" s="387">
        <f t="shared" si="12"/>
        <v>0</v>
      </c>
      <c r="AM67" s="386"/>
      <c r="AN67" s="387">
        <f t="shared" si="13"/>
        <v>0</v>
      </c>
      <c r="AO67" s="386"/>
      <c r="AP67" s="387">
        <f t="shared" si="14"/>
        <v>0</v>
      </c>
      <c r="AQ67" s="386"/>
      <c r="AR67" s="387">
        <f t="shared" si="15"/>
        <v>0</v>
      </c>
      <c r="AS67" s="386"/>
      <c r="AT67" s="387">
        <f t="shared" si="16"/>
        <v>0</v>
      </c>
    </row>
    <row r="68" spans="2:46" ht="15.75">
      <c r="B68" s="430"/>
      <c r="C68" s="430"/>
      <c r="D68" s="431"/>
      <c r="E68" s="432"/>
      <c r="F68" s="432"/>
      <c r="G68" s="432"/>
      <c r="H68" s="432"/>
      <c r="I68" s="432"/>
      <c r="J68" s="432"/>
      <c r="K68" s="465">
        <f t="shared" si="0"/>
        <v>0</v>
      </c>
      <c r="L68" s="433"/>
      <c r="M68" s="433"/>
      <c r="N68" s="434"/>
      <c r="O68" s="383" t="str">
        <f t="shared" si="1"/>
        <v/>
      </c>
      <c r="P68" s="434"/>
      <c r="Q68" s="434"/>
      <c r="R68" s="434"/>
      <c r="S68" s="433"/>
      <c r="T68" s="434"/>
      <c r="U68" s="384" t="str">
        <f t="shared" si="4"/>
        <v/>
      </c>
      <c r="V68" s="384" t="str">
        <f t="shared" si="5"/>
        <v/>
      </c>
      <c r="W68" s="384" t="str">
        <f t="shared" si="6"/>
        <v/>
      </c>
      <c r="X68" s="384" t="str">
        <f t="shared" si="7"/>
        <v/>
      </c>
      <c r="Y68" s="384" t="str">
        <f t="shared" si="8"/>
        <v/>
      </c>
      <c r="Z68" s="384" t="str">
        <f t="shared" si="9"/>
        <v/>
      </c>
      <c r="AA68" s="384">
        <f t="shared" si="3"/>
        <v>0</v>
      </c>
      <c r="AB68" s="385" t="b">
        <f t="shared" si="10"/>
        <v>1</v>
      </c>
      <c r="AC68" s="384" t="str">
        <f>IF($N68="","",IF($C$7="Northern Ireland",INDEX('Fixed inputs'!$H$18:$H$58,MATCH($N68,'Fixed inputs'!$C$18:$C$58,0)),INDEX('Fixed inputs'!$I$18:$I$58,MATCH($N68,'Fixed inputs'!$C$18:$C$58,0))))</f>
        <v/>
      </c>
      <c r="AD68" s="384" t="str">
        <f>IF($C68="","",INDEX('Fixed inputs'!$C$8:$E$10,MATCH($C68,'Fixed inputs'!$B$8:$B$10,0),MATCH(IF($C$7="Northern Ireland","GBP","EUR"),'Fixed inputs'!$C$7:$E$7,0)))</f>
        <v/>
      </c>
      <c r="AE68" s="386"/>
      <c r="AF68" s="386"/>
      <c r="AG68" s="386"/>
      <c r="AH68" s="386"/>
      <c r="AI68" s="386"/>
      <c r="AJ68" s="387">
        <f t="shared" si="11"/>
        <v>0</v>
      </c>
      <c r="AK68" s="386"/>
      <c r="AL68" s="387">
        <f t="shared" si="12"/>
        <v>0</v>
      </c>
      <c r="AM68" s="386"/>
      <c r="AN68" s="387">
        <f t="shared" si="13"/>
        <v>0</v>
      </c>
      <c r="AO68" s="386"/>
      <c r="AP68" s="387">
        <f t="shared" si="14"/>
        <v>0</v>
      </c>
      <c r="AQ68" s="386"/>
      <c r="AR68" s="387">
        <f t="shared" si="15"/>
        <v>0</v>
      </c>
      <c r="AS68" s="386"/>
      <c r="AT68" s="387">
        <f t="shared" si="16"/>
        <v>0</v>
      </c>
    </row>
    <row r="69" spans="2:46" ht="15.75">
      <c r="B69" s="430"/>
      <c r="C69" s="430"/>
      <c r="D69" s="431"/>
      <c r="E69" s="432"/>
      <c r="F69" s="432"/>
      <c r="G69" s="432"/>
      <c r="H69" s="432"/>
      <c r="I69" s="432"/>
      <c r="J69" s="432"/>
      <c r="K69" s="465">
        <f t="shared" si="0"/>
        <v>0</v>
      </c>
      <c r="L69" s="433"/>
      <c r="M69" s="433"/>
      <c r="N69" s="434"/>
      <c r="O69" s="383" t="str">
        <f t="shared" si="1"/>
        <v/>
      </c>
      <c r="P69" s="434"/>
      <c r="Q69" s="434"/>
      <c r="R69" s="434"/>
      <c r="S69" s="433"/>
      <c r="T69" s="434"/>
      <c r="U69" s="384" t="str">
        <f t="shared" si="4"/>
        <v/>
      </c>
      <c r="V69" s="384" t="str">
        <f t="shared" si="5"/>
        <v/>
      </c>
      <c r="W69" s="384" t="str">
        <f t="shared" si="6"/>
        <v/>
      </c>
      <c r="X69" s="384" t="str">
        <f t="shared" si="7"/>
        <v/>
      </c>
      <c r="Y69" s="384" t="str">
        <f t="shared" si="8"/>
        <v/>
      </c>
      <c r="Z69" s="384" t="str">
        <f t="shared" si="9"/>
        <v/>
      </c>
      <c r="AA69" s="384">
        <f t="shared" si="3"/>
        <v>0</v>
      </c>
      <c r="AB69" s="385" t="b">
        <f t="shared" si="10"/>
        <v>1</v>
      </c>
      <c r="AC69" s="384" t="str">
        <f>IF($N69="","",IF($C$7="Northern Ireland",INDEX('Fixed inputs'!$H$18:$H$58,MATCH($N69,'Fixed inputs'!$C$18:$C$58,0)),INDEX('Fixed inputs'!$I$18:$I$58,MATCH($N69,'Fixed inputs'!$C$18:$C$58,0))))</f>
        <v/>
      </c>
      <c r="AD69" s="384" t="str">
        <f>IF($C69="","",INDEX('Fixed inputs'!$C$8:$E$10,MATCH($C69,'Fixed inputs'!$B$8:$B$10,0),MATCH(IF($C$7="Northern Ireland","GBP","EUR"),'Fixed inputs'!$C$7:$E$7,0)))</f>
        <v/>
      </c>
      <c r="AE69" s="386"/>
      <c r="AF69" s="386"/>
      <c r="AG69" s="386"/>
      <c r="AH69" s="386"/>
      <c r="AI69" s="386"/>
      <c r="AJ69" s="387">
        <f t="shared" si="11"/>
        <v>0</v>
      </c>
      <c r="AK69" s="386"/>
      <c r="AL69" s="387">
        <f t="shared" si="12"/>
        <v>0</v>
      </c>
      <c r="AM69" s="386"/>
      <c r="AN69" s="387">
        <f t="shared" si="13"/>
        <v>0</v>
      </c>
      <c r="AO69" s="386"/>
      <c r="AP69" s="387">
        <f t="shared" si="14"/>
        <v>0</v>
      </c>
      <c r="AQ69" s="386"/>
      <c r="AR69" s="387">
        <f t="shared" si="15"/>
        <v>0</v>
      </c>
      <c r="AS69" s="386"/>
      <c r="AT69" s="387">
        <f t="shared" si="16"/>
        <v>0</v>
      </c>
    </row>
    <row r="70" spans="2:46" ht="15.75">
      <c r="B70" s="430"/>
      <c r="C70" s="430"/>
      <c r="D70" s="431"/>
      <c r="E70" s="432"/>
      <c r="F70" s="432"/>
      <c r="G70" s="432"/>
      <c r="H70" s="432"/>
      <c r="I70" s="432"/>
      <c r="J70" s="432"/>
      <c r="K70" s="465">
        <f t="shared" si="0"/>
        <v>0</v>
      </c>
      <c r="L70" s="433"/>
      <c r="M70" s="433"/>
      <c r="N70" s="434"/>
      <c r="O70" s="383" t="str">
        <f t="shared" si="1"/>
        <v/>
      </c>
      <c r="P70" s="434"/>
      <c r="Q70" s="434"/>
      <c r="R70" s="434"/>
      <c r="S70" s="433"/>
      <c r="T70" s="434"/>
      <c r="U70" s="384" t="str">
        <f t="shared" si="4"/>
        <v/>
      </c>
      <c r="V70" s="384" t="str">
        <f t="shared" si="5"/>
        <v/>
      </c>
      <c r="W70" s="384" t="str">
        <f t="shared" si="6"/>
        <v/>
      </c>
      <c r="X70" s="384" t="str">
        <f t="shared" si="7"/>
        <v/>
      </c>
      <c r="Y70" s="384" t="str">
        <f t="shared" si="8"/>
        <v/>
      </c>
      <c r="Z70" s="384" t="str">
        <f t="shared" si="9"/>
        <v/>
      </c>
      <c r="AA70" s="384">
        <f t="shared" si="3"/>
        <v>0</v>
      </c>
      <c r="AB70" s="385" t="b">
        <f t="shared" si="10"/>
        <v>1</v>
      </c>
      <c r="AC70" s="384" t="str">
        <f>IF($N70="","",IF($C$7="Northern Ireland",INDEX('Fixed inputs'!$H$18:$H$58,MATCH($N70,'Fixed inputs'!$C$18:$C$58,0)),INDEX('Fixed inputs'!$I$18:$I$58,MATCH($N70,'Fixed inputs'!$C$18:$C$58,0))))</f>
        <v/>
      </c>
      <c r="AD70" s="384" t="str">
        <f>IF($C70="","",INDEX('Fixed inputs'!$C$8:$E$10,MATCH($C70,'Fixed inputs'!$B$8:$B$10,0),MATCH(IF($C$7="Northern Ireland","GBP","EUR"),'Fixed inputs'!$C$7:$E$7,0)))</f>
        <v/>
      </c>
      <c r="AE70" s="386"/>
      <c r="AF70" s="386"/>
      <c r="AG70" s="386"/>
      <c r="AH70" s="386"/>
      <c r="AI70" s="386"/>
      <c r="AJ70" s="387">
        <f t="shared" si="11"/>
        <v>0</v>
      </c>
      <c r="AK70" s="386"/>
      <c r="AL70" s="387">
        <f t="shared" si="12"/>
        <v>0</v>
      </c>
      <c r="AM70" s="386"/>
      <c r="AN70" s="387">
        <f t="shared" si="13"/>
        <v>0</v>
      </c>
      <c r="AO70" s="386"/>
      <c r="AP70" s="387">
        <f t="shared" si="14"/>
        <v>0</v>
      </c>
      <c r="AQ70" s="386"/>
      <c r="AR70" s="387">
        <f t="shared" si="15"/>
        <v>0</v>
      </c>
      <c r="AS70" s="386"/>
      <c r="AT70" s="387">
        <f t="shared" si="16"/>
        <v>0</v>
      </c>
    </row>
    <row r="71" spans="2:46" ht="15.75">
      <c r="B71" s="430"/>
      <c r="C71" s="430"/>
      <c r="D71" s="431"/>
      <c r="E71" s="432"/>
      <c r="F71" s="432"/>
      <c r="G71" s="432"/>
      <c r="H71" s="432"/>
      <c r="I71" s="432"/>
      <c r="J71" s="432"/>
      <c r="K71" s="465">
        <f t="shared" si="0"/>
        <v>0</v>
      </c>
      <c r="L71" s="433"/>
      <c r="M71" s="433"/>
      <c r="N71" s="434"/>
      <c r="O71" s="383" t="str">
        <f t="shared" si="1"/>
        <v/>
      </c>
      <c r="P71" s="434"/>
      <c r="Q71" s="434"/>
      <c r="R71" s="434"/>
      <c r="S71" s="433"/>
      <c r="T71" s="434"/>
      <c r="U71" s="384" t="str">
        <f t="shared" si="4"/>
        <v/>
      </c>
      <c r="V71" s="384" t="str">
        <f t="shared" si="5"/>
        <v/>
      </c>
      <c r="W71" s="384" t="str">
        <f t="shared" si="6"/>
        <v/>
      </c>
      <c r="X71" s="384" t="str">
        <f t="shared" si="7"/>
        <v/>
      </c>
      <c r="Y71" s="384" t="str">
        <f t="shared" si="8"/>
        <v/>
      </c>
      <c r="Z71" s="384" t="str">
        <f t="shared" si="9"/>
        <v/>
      </c>
      <c r="AA71" s="384">
        <f t="shared" si="3"/>
        <v>0</v>
      </c>
      <c r="AB71" s="385" t="b">
        <f t="shared" si="10"/>
        <v>1</v>
      </c>
      <c r="AC71" s="384" t="str">
        <f>IF($N71="","",IF($C$7="Northern Ireland",INDEX('Fixed inputs'!$H$18:$H$58,MATCH($N71,'Fixed inputs'!$C$18:$C$58,0)),INDEX('Fixed inputs'!$I$18:$I$58,MATCH($N71,'Fixed inputs'!$C$18:$C$58,0))))</f>
        <v/>
      </c>
      <c r="AD71" s="384" t="str">
        <f>IF($C71="","",INDEX('Fixed inputs'!$C$8:$E$10,MATCH($C71,'Fixed inputs'!$B$8:$B$10,0),MATCH(IF($C$7="Northern Ireland","GBP","EUR"),'Fixed inputs'!$C$7:$E$7,0)))</f>
        <v/>
      </c>
      <c r="AE71" s="386"/>
      <c r="AF71" s="386"/>
      <c r="AG71" s="386"/>
      <c r="AH71" s="386"/>
      <c r="AI71" s="386"/>
      <c r="AJ71" s="387">
        <f t="shared" si="11"/>
        <v>0</v>
      </c>
      <c r="AK71" s="386"/>
      <c r="AL71" s="387">
        <f t="shared" si="12"/>
        <v>0</v>
      </c>
      <c r="AM71" s="386"/>
      <c r="AN71" s="387">
        <f t="shared" si="13"/>
        <v>0</v>
      </c>
      <c r="AO71" s="386"/>
      <c r="AP71" s="387">
        <f t="shared" si="14"/>
        <v>0</v>
      </c>
      <c r="AQ71" s="386"/>
      <c r="AR71" s="387">
        <f t="shared" si="15"/>
        <v>0</v>
      </c>
      <c r="AS71" s="386"/>
      <c r="AT71" s="387">
        <f t="shared" si="16"/>
        <v>0</v>
      </c>
    </row>
    <row r="72" spans="2:46" ht="15.75">
      <c r="B72" s="430"/>
      <c r="C72" s="430"/>
      <c r="D72" s="431"/>
      <c r="E72" s="432"/>
      <c r="F72" s="432"/>
      <c r="G72" s="432"/>
      <c r="H72" s="432"/>
      <c r="I72" s="432"/>
      <c r="J72" s="432"/>
      <c r="K72" s="465">
        <f t="shared" si="0"/>
        <v>0</v>
      </c>
      <c r="L72" s="433"/>
      <c r="M72" s="433"/>
      <c r="N72" s="434"/>
      <c r="O72" s="383" t="str">
        <f t="shared" si="1"/>
        <v/>
      </c>
      <c r="P72" s="434"/>
      <c r="Q72" s="434"/>
      <c r="R72" s="434"/>
      <c r="S72" s="433"/>
      <c r="T72" s="434"/>
      <c r="U72" s="384" t="str">
        <f t="shared" si="4"/>
        <v/>
      </c>
      <c r="V72" s="384" t="str">
        <f t="shared" si="5"/>
        <v/>
      </c>
      <c r="W72" s="384" t="str">
        <f t="shared" si="6"/>
        <v/>
      </c>
      <c r="X72" s="384" t="str">
        <f t="shared" si="7"/>
        <v/>
      </c>
      <c r="Y72" s="384" t="str">
        <f t="shared" si="8"/>
        <v/>
      </c>
      <c r="Z72" s="384" t="str">
        <f t="shared" si="9"/>
        <v/>
      </c>
      <c r="AA72" s="384">
        <f t="shared" si="3"/>
        <v>0</v>
      </c>
      <c r="AB72" s="385" t="b">
        <f t="shared" si="10"/>
        <v>1</v>
      </c>
      <c r="AC72" s="384" t="str">
        <f>IF($N72="","",IF($C$7="Northern Ireland",INDEX('Fixed inputs'!$H$18:$H$58,MATCH($N72,'Fixed inputs'!$C$18:$C$58,0)),INDEX('Fixed inputs'!$I$18:$I$58,MATCH($N72,'Fixed inputs'!$C$18:$C$58,0))))</f>
        <v/>
      </c>
      <c r="AD72" s="384" t="str">
        <f>IF($C72="","",INDEX('Fixed inputs'!$C$8:$E$10,MATCH($C72,'Fixed inputs'!$B$8:$B$10,0),MATCH(IF($C$7="Northern Ireland","GBP","EUR"),'Fixed inputs'!$C$7:$E$7,0)))</f>
        <v/>
      </c>
      <c r="AE72" s="386"/>
      <c r="AF72" s="386"/>
      <c r="AG72" s="386"/>
      <c r="AH72" s="386"/>
      <c r="AI72" s="386"/>
      <c r="AJ72" s="387">
        <f t="shared" si="11"/>
        <v>0</v>
      </c>
      <c r="AK72" s="386"/>
      <c r="AL72" s="387">
        <f t="shared" si="12"/>
        <v>0</v>
      </c>
      <c r="AM72" s="386"/>
      <c r="AN72" s="387">
        <f t="shared" si="13"/>
        <v>0</v>
      </c>
      <c r="AO72" s="386"/>
      <c r="AP72" s="387">
        <f t="shared" si="14"/>
        <v>0</v>
      </c>
      <c r="AQ72" s="386"/>
      <c r="AR72" s="387">
        <f t="shared" si="15"/>
        <v>0</v>
      </c>
      <c r="AS72" s="386"/>
      <c r="AT72" s="387">
        <f t="shared" si="16"/>
        <v>0</v>
      </c>
    </row>
    <row r="73" spans="2:46" ht="15.75">
      <c r="B73" s="430"/>
      <c r="C73" s="430"/>
      <c r="D73" s="431"/>
      <c r="E73" s="432"/>
      <c r="F73" s="432"/>
      <c r="G73" s="432"/>
      <c r="H73" s="432"/>
      <c r="I73" s="432"/>
      <c r="J73" s="432"/>
      <c r="K73" s="465">
        <f t="shared" si="0"/>
        <v>0</v>
      </c>
      <c r="L73" s="433"/>
      <c r="M73" s="433"/>
      <c r="N73" s="434"/>
      <c r="O73" s="383" t="str">
        <f t="shared" si="1"/>
        <v/>
      </c>
      <c r="P73" s="434"/>
      <c r="Q73" s="434"/>
      <c r="R73" s="434"/>
      <c r="S73" s="433"/>
      <c r="T73" s="434"/>
      <c r="U73" s="384" t="str">
        <f t="shared" si="4"/>
        <v/>
      </c>
      <c r="V73" s="384" t="str">
        <f t="shared" si="5"/>
        <v/>
      </c>
      <c r="W73" s="384" t="str">
        <f t="shared" si="6"/>
        <v/>
      </c>
      <c r="X73" s="384" t="str">
        <f t="shared" si="7"/>
        <v/>
      </c>
      <c r="Y73" s="384" t="str">
        <f t="shared" si="8"/>
        <v/>
      </c>
      <c r="Z73" s="384" t="str">
        <f t="shared" si="9"/>
        <v/>
      </c>
      <c r="AA73" s="384">
        <f t="shared" si="3"/>
        <v>0</v>
      </c>
      <c r="AB73" s="385" t="b">
        <f t="shared" si="10"/>
        <v>1</v>
      </c>
      <c r="AC73" s="384" t="str">
        <f>IF($N73="","",IF($C$7="Northern Ireland",INDEX('Fixed inputs'!$H$18:$H$58,MATCH($N73,'Fixed inputs'!$C$18:$C$58,0)),INDEX('Fixed inputs'!$I$18:$I$58,MATCH($N73,'Fixed inputs'!$C$18:$C$58,0))))</f>
        <v/>
      </c>
      <c r="AD73" s="384" t="str">
        <f>IF($C73="","",INDEX('Fixed inputs'!$C$8:$E$10,MATCH($C73,'Fixed inputs'!$B$8:$B$10,0),MATCH(IF($C$7="Northern Ireland","GBP","EUR"),'Fixed inputs'!$C$7:$E$7,0)))</f>
        <v/>
      </c>
      <c r="AE73" s="386"/>
      <c r="AF73" s="386"/>
      <c r="AG73" s="386"/>
      <c r="AH73" s="386"/>
      <c r="AI73" s="386"/>
      <c r="AJ73" s="387">
        <f t="shared" si="11"/>
        <v>0</v>
      </c>
      <c r="AK73" s="386"/>
      <c r="AL73" s="387">
        <f t="shared" si="12"/>
        <v>0</v>
      </c>
      <c r="AM73" s="386"/>
      <c r="AN73" s="387">
        <f t="shared" si="13"/>
        <v>0</v>
      </c>
      <c r="AO73" s="386"/>
      <c r="AP73" s="387">
        <f t="shared" si="14"/>
        <v>0</v>
      </c>
      <c r="AQ73" s="386"/>
      <c r="AR73" s="387">
        <f t="shared" si="15"/>
        <v>0</v>
      </c>
      <c r="AS73" s="386"/>
      <c r="AT73" s="387">
        <f t="shared" si="16"/>
        <v>0</v>
      </c>
    </row>
    <row r="74" spans="2:46" ht="15.75">
      <c r="B74" s="430"/>
      <c r="C74" s="430"/>
      <c r="D74" s="431"/>
      <c r="E74" s="432"/>
      <c r="F74" s="432"/>
      <c r="G74" s="432"/>
      <c r="H74" s="432"/>
      <c r="I74" s="432"/>
      <c r="J74" s="432"/>
      <c r="K74" s="465">
        <f t="shared" si="0"/>
        <v>0</v>
      </c>
      <c r="L74" s="433"/>
      <c r="M74" s="433"/>
      <c r="N74" s="434"/>
      <c r="O74" s="383" t="str">
        <f t="shared" si="1"/>
        <v/>
      </c>
      <c r="P74" s="434"/>
      <c r="Q74" s="434"/>
      <c r="R74" s="434"/>
      <c r="S74" s="433"/>
      <c r="T74" s="434"/>
      <c r="U74" s="384" t="str">
        <f t="shared" si="4"/>
        <v/>
      </c>
      <c r="V74" s="384" t="str">
        <f t="shared" si="5"/>
        <v/>
      </c>
      <c r="W74" s="384" t="str">
        <f t="shared" si="6"/>
        <v/>
      </c>
      <c r="X74" s="384" t="str">
        <f t="shared" si="7"/>
        <v/>
      </c>
      <c r="Y74" s="384" t="str">
        <f t="shared" si="8"/>
        <v/>
      </c>
      <c r="Z74" s="384" t="str">
        <f t="shared" si="9"/>
        <v/>
      </c>
      <c r="AA74" s="384">
        <f t="shared" si="3"/>
        <v>0</v>
      </c>
      <c r="AB74" s="385" t="b">
        <f t="shared" si="10"/>
        <v>1</v>
      </c>
      <c r="AC74" s="384" t="str">
        <f>IF($N74="","",IF($C$7="Northern Ireland",INDEX('Fixed inputs'!$H$18:$H$58,MATCH($N74,'Fixed inputs'!$C$18:$C$58,0)),INDEX('Fixed inputs'!$I$18:$I$58,MATCH($N74,'Fixed inputs'!$C$18:$C$58,0))))</f>
        <v/>
      </c>
      <c r="AD74" s="384" t="str">
        <f>IF($C74="","",INDEX('Fixed inputs'!$C$8:$E$10,MATCH($C74,'Fixed inputs'!$B$8:$B$10,0),MATCH(IF($C$7="Northern Ireland","GBP","EUR"),'Fixed inputs'!$C$7:$E$7,0)))</f>
        <v/>
      </c>
      <c r="AE74" s="386"/>
      <c r="AF74" s="386"/>
      <c r="AG74" s="386"/>
      <c r="AH74" s="386"/>
      <c r="AI74" s="386"/>
      <c r="AJ74" s="387">
        <f t="shared" si="11"/>
        <v>0</v>
      </c>
      <c r="AK74" s="386"/>
      <c r="AL74" s="387">
        <f t="shared" si="12"/>
        <v>0</v>
      </c>
      <c r="AM74" s="386"/>
      <c r="AN74" s="387">
        <f t="shared" si="13"/>
        <v>0</v>
      </c>
      <c r="AO74" s="386"/>
      <c r="AP74" s="387">
        <f t="shared" si="14"/>
        <v>0</v>
      </c>
      <c r="AQ74" s="386"/>
      <c r="AR74" s="387">
        <f t="shared" si="15"/>
        <v>0</v>
      </c>
      <c r="AS74" s="386"/>
      <c r="AT74" s="387">
        <f t="shared" si="16"/>
        <v>0</v>
      </c>
    </row>
    <row r="75" spans="2:46" ht="15.75">
      <c r="B75" s="430"/>
      <c r="C75" s="430"/>
      <c r="D75" s="431"/>
      <c r="E75" s="432"/>
      <c r="F75" s="432"/>
      <c r="G75" s="432"/>
      <c r="H75" s="432"/>
      <c r="I75" s="432"/>
      <c r="J75" s="432"/>
      <c r="K75" s="465">
        <f t="shared" si="0"/>
        <v>0</v>
      </c>
      <c r="L75" s="433"/>
      <c r="M75" s="433"/>
      <c r="N75" s="434"/>
      <c r="O75" s="383" t="str">
        <f t="shared" si="1"/>
        <v/>
      </c>
      <c r="P75" s="434"/>
      <c r="Q75" s="434"/>
      <c r="R75" s="434"/>
      <c r="S75" s="433"/>
      <c r="T75" s="434"/>
      <c r="U75" s="384" t="str">
        <f t="shared" si="4"/>
        <v/>
      </c>
      <c r="V75" s="384" t="str">
        <f t="shared" si="5"/>
        <v/>
      </c>
      <c r="W75" s="384" t="str">
        <f t="shared" si="6"/>
        <v/>
      </c>
      <c r="X75" s="384" t="str">
        <f t="shared" si="7"/>
        <v/>
      </c>
      <c r="Y75" s="384" t="str">
        <f t="shared" si="8"/>
        <v/>
      </c>
      <c r="Z75" s="384" t="str">
        <f t="shared" si="9"/>
        <v/>
      </c>
      <c r="AA75" s="384">
        <f t="shared" si="3"/>
        <v>0</v>
      </c>
      <c r="AB75" s="385" t="b">
        <f t="shared" si="10"/>
        <v>1</v>
      </c>
      <c r="AC75" s="384" t="str">
        <f>IF($N75="","",IF($C$7="Northern Ireland",INDEX('Fixed inputs'!$H$18:$H$58,MATCH($N75,'Fixed inputs'!$C$18:$C$58,0)),INDEX('Fixed inputs'!$I$18:$I$58,MATCH($N75,'Fixed inputs'!$C$18:$C$58,0))))</f>
        <v/>
      </c>
      <c r="AD75" s="384" t="str">
        <f>IF($C75="","",INDEX('Fixed inputs'!$C$8:$E$10,MATCH($C75,'Fixed inputs'!$B$8:$B$10,0),MATCH(IF($C$7="Northern Ireland","GBP","EUR"),'Fixed inputs'!$C$7:$E$7,0)))</f>
        <v/>
      </c>
      <c r="AE75" s="386"/>
      <c r="AF75" s="386"/>
      <c r="AG75" s="386"/>
      <c r="AH75" s="386"/>
      <c r="AI75" s="386"/>
      <c r="AJ75" s="387">
        <f t="shared" si="11"/>
        <v>0</v>
      </c>
      <c r="AK75" s="386"/>
      <c r="AL75" s="387">
        <f t="shared" si="12"/>
        <v>0</v>
      </c>
      <c r="AM75" s="386"/>
      <c r="AN75" s="387">
        <f t="shared" si="13"/>
        <v>0</v>
      </c>
      <c r="AO75" s="386"/>
      <c r="AP75" s="387">
        <f t="shared" si="14"/>
        <v>0</v>
      </c>
      <c r="AQ75" s="386"/>
      <c r="AR75" s="387">
        <f t="shared" si="15"/>
        <v>0</v>
      </c>
      <c r="AS75" s="386"/>
      <c r="AT75" s="387">
        <f t="shared" si="16"/>
        <v>0</v>
      </c>
    </row>
    <row r="76" spans="2:46" ht="15.75">
      <c r="B76" s="430"/>
      <c r="C76" s="430"/>
      <c r="D76" s="431"/>
      <c r="E76" s="432"/>
      <c r="F76" s="432"/>
      <c r="G76" s="432"/>
      <c r="H76" s="432"/>
      <c r="I76" s="432"/>
      <c r="J76" s="432"/>
      <c r="K76" s="465">
        <f t="shared" ref="K76:K139" si="17">SUM(E76:J76)</f>
        <v>0</v>
      </c>
      <c r="L76" s="433"/>
      <c r="M76" s="433"/>
      <c r="N76" s="434"/>
      <c r="O76" s="383" t="str">
        <f t="shared" ref="O76:O139" si="18">IF($N76="","",IF($N76&lt;2024,"Yes","No"))</f>
        <v/>
      </c>
      <c r="P76" s="434"/>
      <c r="Q76" s="434"/>
      <c r="R76" s="434"/>
      <c r="S76" s="433"/>
      <c r="T76" s="434"/>
      <c r="U76" s="384" t="str">
        <f t="shared" si="4"/>
        <v/>
      </c>
      <c r="V76" s="384" t="str">
        <f t="shared" si="5"/>
        <v/>
      </c>
      <c r="W76" s="384" t="str">
        <f t="shared" si="6"/>
        <v/>
      </c>
      <c r="X76" s="384" t="str">
        <f t="shared" si="7"/>
        <v/>
      </c>
      <c r="Y76" s="384" t="str">
        <f t="shared" si="8"/>
        <v/>
      </c>
      <c r="Z76" s="384" t="str">
        <f t="shared" si="9"/>
        <v/>
      </c>
      <c r="AA76" s="384">
        <f t="shared" ref="AA76:AA139" si="19">SUM(U76:Z76)</f>
        <v>0</v>
      </c>
      <c r="AB76" s="385" t="b">
        <f t="shared" si="10"/>
        <v>1</v>
      </c>
      <c r="AC76" s="384" t="str">
        <f>IF($N76="","",IF($C$7="Northern Ireland",INDEX('Fixed inputs'!$H$18:$H$58,MATCH($N76,'Fixed inputs'!$C$18:$C$58,0)),INDEX('Fixed inputs'!$I$18:$I$58,MATCH($N76,'Fixed inputs'!$C$18:$C$58,0))))</f>
        <v/>
      </c>
      <c r="AD76" s="384" t="str">
        <f>IF($C76="","",INDEX('Fixed inputs'!$C$8:$E$10,MATCH($C76,'Fixed inputs'!$B$8:$B$10,0),MATCH(IF($C$7="Northern Ireland","GBP","EUR"),'Fixed inputs'!$C$7:$E$7,0)))</f>
        <v/>
      </c>
      <c r="AE76" s="386"/>
      <c r="AF76" s="386"/>
      <c r="AG76" s="386"/>
      <c r="AH76" s="386"/>
      <c r="AI76" s="386"/>
      <c r="AJ76" s="387">
        <f t="shared" si="11"/>
        <v>0</v>
      </c>
      <c r="AK76" s="386"/>
      <c r="AL76" s="387">
        <f t="shared" si="12"/>
        <v>0</v>
      </c>
      <c r="AM76" s="386"/>
      <c r="AN76" s="387">
        <f t="shared" si="13"/>
        <v>0</v>
      </c>
      <c r="AO76" s="386"/>
      <c r="AP76" s="387">
        <f t="shared" si="14"/>
        <v>0</v>
      </c>
      <c r="AQ76" s="386"/>
      <c r="AR76" s="387">
        <f t="shared" si="15"/>
        <v>0</v>
      </c>
      <c r="AS76" s="386"/>
      <c r="AT76" s="387">
        <f t="shared" si="16"/>
        <v>0</v>
      </c>
    </row>
    <row r="77" spans="2:46" ht="15.75">
      <c r="B77" s="430"/>
      <c r="C77" s="430"/>
      <c r="D77" s="431"/>
      <c r="E77" s="432"/>
      <c r="F77" s="432"/>
      <c r="G77" s="432"/>
      <c r="H77" s="432"/>
      <c r="I77" s="432"/>
      <c r="J77" s="432"/>
      <c r="K77" s="465">
        <f t="shared" si="17"/>
        <v>0</v>
      </c>
      <c r="L77" s="433"/>
      <c r="M77" s="433"/>
      <c r="N77" s="434"/>
      <c r="O77" s="383" t="str">
        <f t="shared" si="18"/>
        <v/>
      </c>
      <c r="P77" s="434"/>
      <c r="Q77" s="434"/>
      <c r="R77" s="434"/>
      <c r="S77" s="433"/>
      <c r="T77" s="434"/>
      <c r="U77" s="384" t="str">
        <f t="shared" ref="U77:U140" si="20">IF($B77="","",IFERROR(E77*$AC77*$AD77,0))</f>
        <v/>
      </c>
      <c r="V77" s="384" t="str">
        <f t="shared" ref="V77:V140" si="21">IF($B77="","",IFERROR(F77*$AC77*$AD77,0))</f>
        <v/>
      </c>
      <c r="W77" s="384" t="str">
        <f t="shared" ref="W77:W140" si="22">IF($B77="","",IFERROR(G77*$AC77*$AD77,0))</f>
        <v/>
      </c>
      <c r="X77" s="384" t="str">
        <f t="shared" ref="X77:X140" si="23">IF($B77="","",IFERROR(H77*$AC77*$AD77,0))</f>
        <v/>
      </c>
      <c r="Y77" s="384" t="str">
        <f t="shared" ref="Y77:Y140" si="24">IF($B77="","",IFERROR(I77*$AC77*$AD77,0))</f>
        <v/>
      </c>
      <c r="Z77" s="384" t="str">
        <f t="shared" ref="Z77:Z140" si="25">IF($B77="","",IFERROR(J77*$AC77*$AD77,0))</f>
        <v/>
      </c>
      <c r="AA77" s="384">
        <f t="shared" si="19"/>
        <v>0</v>
      </c>
      <c r="AB77" s="385" t="b">
        <f t="shared" ref="AB77:AB140" si="26">IF(COUNTA($B77:$J77)=0,TRUE,AND($B77&lt;&gt;"",$C77&lt;&gt;"",$D77&lt;&gt;"",$N77&lt;&gt;"",$L77&lt;&gt;"",$M77&lt;&gt;"",$Q77&lt;&gt;"",$R77&lt;&gt;"",$S77&lt;&gt;"",IF($O77="Yes",$P77&lt;&gt;"",TRUE)))</f>
        <v>1</v>
      </c>
      <c r="AC77" s="384" t="str">
        <f>IF($N77="","",IF($C$7="Northern Ireland",INDEX('Fixed inputs'!$H$18:$H$58,MATCH($N77,'Fixed inputs'!$C$18:$C$58,0)),INDEX('Fixed inputs'!$I$18:$I$58,MATCH($N77,'Fixed inputs'!$C$18:$C$58,0))))</f>
        <v/>
      </c>
      <c r="AD77" s="384" t="str">
        <f>IF($C77="","",INDEX('Fixed inputs'!$C$8:$E$10,MATCH($C77,'Fixed inputs'!$B$8:$B$10,0),MATCH(IF($C$7="Northern Ireland","GBP","EUR"),'Fixed inputs'!$C$7:$E$7,0)))</f>
        <v/>
      </c>
      <c r="AE77" s="386"/>
      <c r="AF77" s="386"/>
      <c r="AG77" s="386"/>
      <c r="AH77" s="386"/>
      <c r="AI77" s="386"/>
      <c r="AJ77" s="387">
        <f t="shared" ref="AJ77:AJ140" si="27">IF(AI77&lt;&gt;"",AI77,IF(AND($AE77="Yes",$AF77="Yes",$AG77="Yes",$AH77="Yes"),U77,0))</f>
        <v>0</v>
      </c>
      <c r="AK77" s="386"/>
      <c r="AL77" s="387">
        <f t="shared" ref="AL77:AL140" si="28">IF(AK77&lt;&gt;"",AK77,IF(AND($AE77="Yes",$AF77="Yes",$AG77="Yes",$AH77="Yes"),V77,0))</f>
        <v>0</v>
      </c>
      <c r="AM77" s="386"/>
      <c r="AN77" s="387">
        <f t="shared" ref="AN77:AN140" si="29">IF(AM77&lt;&gt;"",AM77,IF(AND($AE77="Yes",$AF77="Yes",$AG77="Yes",$AH77="Yes"),W77,0))</f>
        <v>0</v>
      </c>
      <c r="AO77" s="386"/>
      <c r="AP77" s="387">
        <f t="shared" ref="AP77:AP140" si="30">IF(AO77&lt;&gt;"",AO77,IF(AND($AE77="Yes",$AF77="Yes",$AG77="Yes",$AH77="Yes"),X77,0))</f>
        <v>0</v>
      </c>
      <c r="AQ77" s="386"/>
      <c r="AR77" s="387">
        <f t="shared" ref="AR77:AR140" si="31">IF(AQ77&lt;&gt;"",AQ77,IF(AND($AE77="Yes",$AF77="Yes",$AG77="Yes",$AH77="Yes"),Y77,0))</f>
        <v>0</v>
      </c>
      <c r="AS77" s="386"/>
      <c r="AT77" s="387">
        <f t="shared" ref="AT77:AT140" si="32">IF(AS77&lt;&gt;"",AS77,IF(AND($AE77="Yes",$AF77="Yes",$AG77="Yes",$AH77="Yes"),Z77,0))</f>
        <v>0</v>
      </c>
    </row>
    <row r="78" spans="2:46" ht="15.75">
      <c r="B78" s="430"/>
      <c r="C78" s="430"/>
      <c r="D78" s="431"/>
      <c r="E78" s="432"/>
      <c r="F78" s="432"/>
      <c r="G78" s="432"/>
      <c r="H78" s="432"/>
      <c r="I78" s="432"/>
      <c r="J78" s="432"/>
      <c r="K78" s="465">
        <f t="shared" si="17"/>
        <v>0</v>
      </c>
      <c r="L78" s="433"/>
      <c r="M78" s="433"/>
      <c r="N78" s="434"/>
      <c r="O78" s="383" t="str">
        <f t="shared" si="18"/>
        <v/>
      </c>
      <c r="P78" s="434"/>
      <c r="Q78" s="434"/>
      <c r="R78" s="434"/>
      <c r="S78" s="433"/>
      <c r="T78" s="434"/>
      <c r="U78" s="384" t="str">
        <f t="shared" si="20"/>
        <v/>
      </c>
      <c r="V78" s="384" t="str">
        <f t="shared" si="21"/>
        <v/>
      </c>
      <c r="W78" s="384" t="str">
        <f t="shared" si="22"/>
        <v/>
      </c>
      <c r="X78" s="384" t="str">
        <f t="shared" si="23"/>
        <v/>
      </c>
      <c r="Y78" s="384" t="str">
        <f t="shared" si="24"/>
        <v/>
      </c>
      <c r="Z78" s="384" t="str">
        <f t="shared" si="25"/>
        <v/>
      </c>
      <c r="AA78" s="384">
        <f t="shared" si="19"/>
        <v>0</v>
      </c>
      <c r="AB78" s="385" t="b">
        <f t="shared" si="26"/>
        <v>1</v>
      </c>
      <c r="AC78" s="384" t="str">
        <f>IF($N78="","",IF($C$7="Northern Ireland",INDEX('Fixed inputs'!$H$18:$H$58,MATCH($N78,'Fixed inputs'!$C$18:$C$58,0)),INDEX('Fixed inputs'!$I$18:$I$58,MATCH($N78,'Fixed inputs'!$C$18:$C$58,0))))</f>
        <v/>
      </c>
      <c r="AD78" s="384" t="str">
        <f>IF($C78="","",INDEX('Fixed inputs'!$C$8:$E$10,MATCH($C78,'Fixed inputs'!$B$8:$B$10,0),MATCH(IF($C$7="Northern Ireland","GBP","EUR"),'Fixed inputs'!$C$7:$E$7,0)))</f>
        <v/>
      </c>
      <c r="AE78" s="386"/>
      <c r="AF78" s="386"/>
      <c r="AG78" s="386"/>
      <c r="AH78" s="386"/>
      <c r="AI78" s="386"/>
      <c r="AJ78" s="387">
        <f t="shared" si="27"/>
        <v>0</v>
      </c>
      <c r="AK78" s="386"/>
      <c r="AL78" s="387">
        <f t="shared" si="28"/>
        <v>0</v>
      </c>
      <c r="AM78" s="386"/>
      <c r="AN78" s="387">
        <f t="shared" si="29"/>
        <v>0</v>
      </c>
      <c r="AO78" s="386"/>
      <c r="AP78" s="387">
        <f t="shared" si="30"/>
        <v>0</v>
      </c>
      <c r="AQ78" s="386"/>
      <c r="AR78" s="387">
        <f t="shared" si="31"/>
        <v>0</v>
      </c>
      <c r="AS78" s="386"/>
      <c r="AT78" s="387">
        <f t="shared" si="32"/>
        <v>0</v>
      </c>
    </row>
    <row r="79" spans="2:46" ht="15.75">
      <c r="B79" s="430"/>
      <c r="C79" s="430"/>
      <c r="D79" s="431"/>
      <c r="E79" s="432"/>
      <c r="F79" s="432"/>
      <c r="G79" s="432"/>
      <c r="H79" s="432"/>
      <c r="I79" s="432"/>
      <c r="J79" s="432"/>
      <c r="K79" s="465">
        <f t="shared" si="17"/>
        <v>0</v>
      </c>
      <c r="L79" s="433"/>
      <c r="M79" s="433"/>
      <c r="N79" s="434"/>
      <c r="O79" s="383" t="str">
        <f t="shared" si="18"/>
        <v/>
      </c>
      <c r="P79" s="434"/>
      <c r="Q79" s="434"/>
      <c r="R79" s="434"/>
      <c r="S79" s="433"/>
      <c r="T79" s="434"/>
      <c r="U79" s="384" t="str">
        <f t="shared" si="20"/>
        <v/>
      </c>
      <c r="V79" s="384" t="str">
        <f t="shared" si="21"/>
        <v/>
      </c>
      <c r="W79" s="384" t="str">
        <f t="shared" si="22"/>
        <v/>
      </c>
      <c r="X79" s="384" t="str">
        <f t="shared" si="23"/>
        <v/>
      </c>
      <c r="Y79" s="384" t="str">
        <f t="shared" si="24"/>
        <v/>
      </c>
      <c r="Z79" s="384" t="str">
        <f t="shared" si="25"/>
        <v/>
      </c>
      <c r="AA79" s="384">
        <f t="shared" si="19"/>
        <v>0</v>
      </c>
      <c r="AB79" s="385" t="b">
        <f t="shared" si="26"/>
        <v>1</v>
      </c>
      <c r="AC79" s="384" t="str">
        <f>IF($N79="","",IF($C$7="Northern Ireland",INDEX('Fixed inputs'!$H$18:$H$58,MATCH($N79,'Fixed inputs'!$C$18:$C$58,0)),INDEX('Fixed inputs'!$I$18:$I$58,MATCH($N79,'Fixed inputs'!$C$18:$C$58,0))))</f>
        <v/>
      </c>
      <c r="AD79" s="384" t="str">
        <f>IF($C79="","",INDEX('Fixed inputs'!$C$8:$E$10,MATCH($C79,'Fixed inputs'!$B$8:$B$10,0),MATCH(IF($C$7="Northern Ireland","GBP","EUR"),'Fixed inputs'!$C$7:$E$7,0)))</f>
        <v/>
      </c>
      <c r="AE79" s="386"/>
      <c r="AF79" s="386"/>
      <c r="AG79" s="386"/>
      <c r="AH79" s="386"/>
      <c r="AI79" s="386"/>
      <c r="AJ79" s="387">
        <f t="shared" si="27"/>
        <v>0</v>
      </c>
      <c r="AK79" s="386"/>
      <c r="AL79" s="387">
        <f t="shared" si="28"/>
        <v>0</v>
      </c>
      <c r="AM79" s="386"/>
      <c r="AN79" s="387">
        <f t="shared" si="29"/>
        <v>0</v>
      </c>
      <c r="AO79" s="386"/>
      <c r="AP79" s="387">
        <f t="shared" si="30"/>
        <v>0</v>
      </c>
      <c r="AQ79" s="386"/>
      <c r="AR79" s="387">
        <f t="shared" si="31"/>
        <v>0</v>
      </c>
      <c r="AS79" s="386"/>
      <c r="AT79" s="387">
        <f t="shared" si="32"/>
        <v>0</v>
      </c>
    </row>
    <row r="80" spans="2:46" ht="15.75">
      <c r="B80" s="430"/>
      <c r="C80" s="430"/>
      <c r="D80" s="431"/>
      <c r="E80" s="432"/>
      <c r="F80" s="432"/>
      <c r="G80" s="432"/>
      <c r="H80" s="432"/>
      <c r="I80" s="432"/>
      <c r="J80" s="432"/>
      <c r="K80" s="465">
        <f t="shared" si="17"/>
        <v>0</v>
      </c>
      <c r="L80" s="433"/>
      <c r="M80" s="433"/>
      <c r="N80" s="434"/>
      <c r="O80" s="383" t="str">
        <f t="shared" si="18"/>
        <v/>
      </c>
      <c r="P80" s="434"/>
      <c r="Q80" s="434"/>
      <c r="R80" s="434"/>
      <c r="S80" s="433"/>
      <c r="T80" s="434"/>
      <c r="U80" s="384" t="str">
        <f t="shared" si="20"/>
        <v/>
      </c>
      <c r="V80" s="384" t="str">
        <f t="shared" si="21"/>
        <v/>
      </c>
      <c r="W80" s="384" t="str">
        <f t="shared" si="22"/>
        <v/>
      </c>
      <c r="X80" s="384" t="str">
        <f t="shared" si="23"/>
        <v/>
      </c>
      <c r="Y80" s="384" t="str">
        <f t="shared" si="24"/>
        <v/>
      </c>
      <c r="Z80" s="384" t="str">
        <f t="shared" si="25"/>
        <v/>
      </c>
      <c r="AA80" s="384">
        <f t="shared" si="19"/>
        <v>0</v>
      </c>
      <c r="AB80" s="385" t="b">
        <f t="shared" si="26"/>
        <v>1</v>
      </c>
      <c r="AC80" s="384" t="str">
        <f>IF($N80="","",IF($C$7="Northern Ireland",INDEX('Fixed inputs'!$H$18:$H$58,MATCH($N80,'Fixed inputs'!$C$18:$C$58,0)),INDEX('Fixed inputs'!$I$18:$I$58,MATCH($N80,'Fixed inputs'!$C$18:$C$58,0))))</f>
        <v/>
      </c>
      <c r="AD80" s="384" t="str">
        <f>IF($C80="","",INDEX('Fixed inputs'!$C$8:$E$10,MATCH($C80,'Fixed inputs'!$B$8:$B$10,0),MATCH(IF($C$7="Northern Ireland","GBP","EUR"),'Fixed inputs'!$C$7:$E$7,0)))</f>
        <v/>
      </c>
      <c r="AE80" s="386"/>
      <c r="AF80" s="386"/>
      <c r="AG80" s="386"/>
      <c r="AH80" s="386"/>
      <c r="AI80" s="386"/>
      <c r="AJ80" s="387">
        <f t="shared" si="27"/>
        <v>0</v>
      </c>
      <c r="AK80" s="386"/>
      <c r="AL80" s="387">
        <f t="shared" si="28"/>
        <v>0</v>
      </c>
      <c r="AM80" s="386"/>
      <c r="AN80" s="387">
        <f t="shared" si="29"/>
        <v>0</v>
      </c>
      <c r="AO80" s="386"/>
      <c r="AP80" s="387">
        <f t="shared" si="30"/>
        <v>0</v>
      </c>
      <c r="AQ80" s="386"/>
      <c r="AR80" s="387">
        <f t="shared" si="31"/>
        <v>0</v>
      </c>
      <c r="AS80" s="386"/>
      <c r="AT80" s="387">
        <f t="shared" si="32"/>
        <v>0</v>
      </c>
    </row>
    <row r="81" spans="2:46" ht="15.75">
      <c r="B81" s="430"/>
      <c r="C81" s="430"/>
      <c r="D81" s="431"/>
      <c r="E81" s="432"/>
      <c r="F81" s="432"/>
      <c r="G81" s="432"/>
      <c r="H81" s="432"/>
      <c r="I81" s="432"/>
      <c r="J81" s="432"/>
      <c r="K81" s="465">
        <f t="shared" si="17"/>
        <v>0</v>
      </c>
      <c r="L81" s="433"/>
      <c r="M81" s="433"/>
      <c r="N81" s="434"/>
      <c r="O81" s="383" t="str">
        <f t="shared" si="18"/>
        <v/>
      </c>
      <c r="P81" s="434"/>
      <c r="Q81" s="434"/>
      <c r="R81" s="434"/>
      <c r="S81" s="433"/>
      <c r="T81" s="434"/>
      <c r="U81" s="384" t="str">
        <f t="shared" si="20"/>
        <v/>
      </c>
      <c r="V81" s="384" t="str">
        <f t="shared" si="21"/>
        <v/>
      </c>
      <c r="W81" s="384" t="str">
        <f t="shared" si="22"/>
        <v/>
      </c>
      <c r="X81" s="384" t="str">
        <f t="shared" si="23"/>
        <v/>
      </c>
      <c r="Y81" s="384" t="str">
        <f t="shared" si="24"/>
        <v/>
      </c>
      <c r="Z81" s="384" t="str">
        <f t="shared" si="25"/>
        <v/>
      </c>
      <c r="AA81" s="384">
        <f t="shared" si="19"/>
        <v>0</v>
      </c>
      <c r="AB81" s="385" t="b">
        <f t="shared" si="26"/>
        <v>1</v>
      </c>
      <c r="AC81" s="384" t="str">
        <f>IF($N81="","",IF($C$7="Northern Ireland",INDEX('Fixed inputs'!$H$18:$H$58,MATCH($N81,'Fixed inputs'!$C$18:$C$58,0)),INDEX('Fixed inputs'!$I$18:$I$58,MATCH($N81,'Fixed inputs'!$C$18:$C$58,0))))</f>
        <v/>
      </c>
      <c r="AD81" s="384" t="str">
        <f>IF($C81="","",INDEX('Fixed inputs'!$C$8:$E$10,MATCH($C81,'Fixed inputs'!$B$8:$B$10,0),MATCH(IF($C$7="Northern Ireland","GBP","EUR"),'Fixed inputs'!$C$7:$E$7,0)))</f>
        <v/>
      </c>
      <c r="AE81" s="386"/>
      <c r="AF81" s="386"/>
      <c r="AG81" s="386"/>
      <c r="AH81" s="386"/>
      <c r="AI81" s="386"/>
      <c r="AJ81" s="387">
        <f t="shared" si="27"/>
        <v>0</v>
      </c>
      <c r="AK81" s="386"/>
      <c r="AL81" s="387">
        <f t="shared" si="28"/>
        <v>0</v>
      </c>
      <c r="AM81" s="386"/>
      <c r="AN81" s="387">
        <f t="shared" si="29"/>
        <v>0</v>
      </c>
      <c r="AO81" s="386"/>
      <c r="AP81" s="387">
        <f t="shared" si="30"/>
        <v>0</v>
      </c>
      <c r="AQ81" s="386"/>
      <c r="AR81" s="387">
        <f t="shared" si="31"/>
        <v>0</v>
      </c>
      <c r="AS81" s="386"/>
      <c r="AT81" s="387">
        <f t="shared" si="32"/>
        <v>0</v>
      </c>
    </row>
    <row r="82" spans="2:46" ht="15.75">
      <c r="B82" s="430"/>
      <c r="C82" s="430"/>
      <c r="D82" s="431"/>
      <c r="E82" s="432"/>
      <c r="F82" s="432"/>
      <c r="G82" s="432"/>
      <c r="H82" s="432"/>
      <c r="I82" s="432"/>
      <c r="J82" s="432"/>
      <c r="K82" s="465">
        <f t="shared" si="17"/>
        <v>0</v>
      </c>
      <c r="L82" s="433"/>
      <c r="M82" s="433"/>
      <c r="N82" s="434"/>
      <c r="O82" s="383" t="str">
        <f t="shared" si="18"/>
        <v/>
      </c>
      <c r="P82" s="434"/>
      <c r="Q82" s="434"/>
      <c r="R82" s="434"/>
      <c r="S82" s="433"/>
      <c r="T82" s="434"/>
      <c r="U82" s="384" t="str">
        <f t="shared" si="20"/>
        <v/>
      </c>
      <c r="V82" s="384" t="str">
        <f t="shared" si="21"/>
        <v/>
      </c>
      <c r="W82" s="384" t="str">
        <f t="shared" si="22"/>
        <v/>
      </c>
      <c r="X82" s="384" t="str">
        <f t="shared" si="23"/>
        <v/>
      </c>
      <c r="Y82" s="384" t="str">
        <f t="shared" si="24"/>
        <v/>
      </c>
      <c r="Z82" s="384" t="str">
        <f t="shared" si="25"/>
        <v/>
      </c>
      <c r="AA82" s="384">
        <f t="shared" si="19"/>
        <v>0</v>
      </c>
      <c r="AB82" s="385" t="b">
        <f t="shared" si="26"/>
        <v>1</v>
      </c>
      <c r="AC82" s="384" t="str">
        <f>IF($N82="","",IF($C$7="Northern Ireland",INDEX('Fixed inputs'!$H$18:$H$58,MATCH($N82,'Fixed inputs'!$C$18:$C$58,0)),INDEX('Fixed inputs'!$I$18:$I$58,MATCH($N82,'Fixed inputs'!$C$18:$C$58,0))))</f>
        <v/>
      </c>
      <c r="AD82" s="384" t="str">
        <f>IF($C82="","",INDEX('Fixed inputs'!$C$8:$E$10,MATCH($C82,'Fixed inputs'!$B$8:$B$10,0),MATCH(IF($C$7="Northern Ireland","GBP","EUR"),'Fixed inputs'!$C$7:$E$7,0)))</f>
        <v/>
      </c>
      <c r="AE82" s="386"/>
      <c r="AF82" s="386"/>
      <c r="AG82" s="386"/>
      <c r="AH82" s="386"/>
      <c r="AI82" s="386"/>
      <c r="AJ82" s="387">
        <f t="shared" si="27"/>
        <v>0</v>
      </c>
      <c r="AK82" s="386"/>
      <c r="AL82" s="387">
        <f t="shared" si="28"/>
        <v>0</v>
      </c>
      <c r="AM82" s="386"/>
      <c r="AN82" s="387">
        <f t="shared" si="29"/>
        <v>0</v>
      </c>
      <c r="AO82" s="386"/>
      <c r="AP82" s="387">
        <f t="shared" si="30"/>
        <v>0</v>
      </c>
      <c r="AQ82" s="386"/>
      <c r="AR82" s="387">
        <f t="shared" si="31"/>
        <v>0</v>
      </c>
      <c r="AS82" s="386"/>
      <c r="AT82" s="387">
        <f t="shared" si="32"/>
        <v>0</v>
      </c>
    </row>
    <row r="83" spans="2:46" ht="15.75">
      <c r="B83" s="430"/>
      <c r="C83" s="430"/>
      <c r="D83" s="431"/>
      <c r="E83" s="432"/>
      <c r="F83" s="432"/>
      <c r="G83" s="432"/>
      <c r="H83" s="432"/>
      <c r="I83" s="432"/>
      <c r="J83" s="432"/>
      <c r="K83" s="465">
        <f t="shared" si="17"/>
        <v>0</v>
      </c>
      <c r="L83" s="433"/>
      <c r="M83" s="433"/>
      <c r="N83" s="434"/>
      <c r="O83" s="383" t="str">
        <f t="shared" si="18"/>
        <v/>
      </c>
      <c r="P83" s="434"/>
      <c r="Q83" s="434"/>
      <c r="R83" s="434"/>
      <c r="S83" s="433"/>
      <c r="T83" s="434"/>
      <c r="U83" s="384" t="str">
        <f t="shared" si="20"/>
        <v/>
      </c>
      <c r="V83" s="384" t="str">
        <f t="shared" si="21"/>
        <v/>
      </c>
      <c r="W83" s="384" t="str">
        <f t="shared" si="22"/>
        <v/>
      </c>
      <c r="X83" s="384" t="str">
        <f t="shared" si="23"/>
        <v/>
      </c>
      <c r="Y83" s="384" t="str">
        <f t="shared" si="24"/>
        <v/>
      </c>
      <c r="Z83" s="384" t="str">
        <f t="shared" si="25"/>
        <v/>
      </c>
      <c r="AA83" s="384">
        <f t="shared" si="19"/>
        <v>0</v>
      </c>
      <c r="AB83" s="385" t="b">
        <f t="shared" si="26"/>
        <v>1</v>
      </c>
      <c r="AC83" s="384" t="str">
        <f>IF($N83="","",IF($C$7="Northern Ireland",INDEX('Fixed inputs'!$H$18:$H$58,MATCH($N83,'Fixed inputs'!$C$18:$C$58,0)),INDEX('Fixed inputs'!$I$18:$I$58,MATCH($N83,'Fixed inputs'!$C$18:$C$58,0))))</f>
        <v/>
      </c>
      <c r="AD83" s="384" t="str">
        <f>IF($C83="","",INDEX('Fixed inputs'!$C$8:$E$10,MATCH($C83,'Fixed inputs'!$B$8:$B$10,0),MATCH(IF($C$7="Northern Ireland","GBP","EUR"),'Fixed inputs'!$C$7:$E$7,0)))</f>
        <v/>
      </c>
      <c r="AE83" s="386"/>
      <c r="AF83" s="386"/>
      <c r="AG83" s="386"/>
      <c r="AH83" s="386"/>
      <c r="AI83" s="386"/>
      <c r="AJ83" s="387">
        <f t="shared" si="27"/>
        <v>0</v>
      </c>
      <c r="AK83" s="386"/>
      <c r="AL83" s="387">
        <f t="shared" si="28"/>
        <v>0</v>
      </c>
      <c r="AM83" s="386"/>
      <c r="AN83" s="387">
        <f t="shared" si="29"/>
        <v>0</v>
      </c>
      <c r="AO83" s="386"/>
      <c r="AP83" s="387">
        <f t="shared" si="30"/>
        <v>0</v>
      </c>
      <c r="AQ83" s="386"/>
      <c r="AR83" s="387">
        <f t="shared" si="31"/>
        <v>0</v>
      </c>
      <c r="AS83" s="386"/>
      <c r="AT83" s="387">
        <f t="shared" si="32"/>
        <v>0</v>
      </c>
    </row>
    <row r="84" spans="2:46" ht="15.75">
      <c r="B84" s="430"/>
      <c r="C84" s="430"/>
      <c r="D84" s="431"/>
      <c r="E84" s="432"/>
      <c r="F84" s="432"/>
      <c r="G84" s="432"/>
      <c r="H84" s="432"/>
      <c r="I84" s="432"/>
      <c r="J84" s="432"/>
      <c r="K84" s="465">
        <f t="shared" si="17"/>
        <v>0</v>
      </c>
      <c r="L84" s="433"/>
      <c r="M84" s="433"/>
      <c r="N84" s="434"/>
      <c r="O84" s="383" t="str">
        <f t="shared" si="18"/>
        <v/>
      </c>
      <c r="P84" s="434"/>
      <c r="Q84" s="434"/>
      <c r="R84" s="434"/>
      <c r="S84" s="433"/>
      <c r="T84" s="434"/>
      <c r="U84" s="384" t="str">
        <f t="shared" si="20"/>
        <v/>
      </c>
      <c r="V84" s="384" t="str">
        <f t="shared" si="21"/>
        <v/>
      </c>
      <c r="W84" s="384" t="str">
        <f t="shared" si="22"/>
        <v/>
      </c>
      <c r="X84" s="384" t="str">
        <f t="shared" si="23"/>
        <v/>
      </c>
      <c r="Y84" s="384" t="str">
        <f t="shared" si="24"/>
        <v/>
      </c>
      <c r="Z84" s="384" t="str">
        <f t="shared" si="25"/>
        <v/>
      </c>
      <c r="AA84" s="384">
        <f t="shared" si="19"/>
        <v>0</v>
      </c>
      <c r="AB84" s="385" t="b">
        <f t="shared" si="26"/>
        <v>1</v>
      </c>
      <c r="AC84" s="384" t="str">
        <f>IF($N84="","",IF($C$7="Northern Ireland",INDEX('Fixed inputs'!$H$18:$H$58,MATCH($N84,'Fixed inputs'!$C$18:$C$58,0)),INDEX('Fixed inputs'!$I$18:$I$58,MATCH($N84,'Fixed inputs'!$C$18:$C$58,0))))</f>
        <v/>
      </c>
      <c r="AD84" s="384" t="str">
        <f>IF($C84="","",INDEX('Fixed inputs'!$C$8:$E$10,MATCH($C84,'Fixed inputs'!$B$8:$B$10,0),MATCH(IF($C$7="Northern Ireland","GBP","EUR"),'Fixed inputs'!$C$7:$E$7,0)))</f>
        <v/>
      </c>
      <c r="AE84" s="386"/>
      <c r="AF84" s="386"/>
      <c r="AG84" s="386"/>
      <c r="AH84" s="386"/>
      <c r="AI84" s="386"/>
      <c r="AJ84" s="387">
        <f t="shared" si="27"/>
        <v>0</v>
      </c>
      <c r="AK84" s="386"/>
      <c r="AL84" s="387">
        <f t="shared" si="28"/>
        <v>0</v>
      </c>
      <c r="AM84" s="386"/>
      <c r="AN84" s="387">
        <f t="shared" si="29"/>
        <v>0</v>
      </c>
      <c r="AO84" s="386"/>
      <c r="AP84" s="387">
        <f t="shared" si="30"/>
        <v>0</v>
      </c>
      <c r="AQ84" s="386"/>
      <c r="AR84" s="387">
        <f t="shared" si="31"/>
        <v>0</v>
      </c>
      <c r="AS84" s="386"/>
      <c r="AT84" s="387">
        <f t="shared" si="32"/>
        <v>0</v>
      </c>
    </row>
    <row r="85" spans="2:46" ht="15.75">
      <c r="B85" s="430"/>
      <c r="C85" s="430"/>
      <c r="D85" s="431"/>
      <c r="E85" s="432"/>
      <c r="F85" s="432"/>
      <c r="G85" s="432"/>
      <c r="H85" s="432"/>
      <c r="I85" s="432"/>
      <c r="J85" s="432"/>
      <c r="K85" s="465">
        <f t="shared" si="17"/>
        <v>0</v>
      </c>
      <c r="L85" s="433"/>
      <c r="M85" s="433"/>
      <c r="N85" s="434"/>
      <c r="O85" s="383" t="str">
        <f t="shared" si="18"/>
        <v/>
      </c>
      <c r="P85" s="434"/>
      <c r="Q85" s="434"/>
      <c r="R85" s="434"/>
      <c r="S85" s="433"/>
      <c r="T85" s="434"/>
      <c r="U85" s="384" t="str">
        <f t="shared" si="20"/>
        <v/>
      </c>
      <c r="V85" s="384" t="str">
        <f t="shared" si="21"/>
        <v/>
      </c>
      <c r="W85" s="384" t="str">
        <f t="shared" si="22"/>
        <v/>
      </c>
      <c r="X85" s="384" t="str">
        <f t="shared" si="23"/>
        <v/>
      </c>
      <c r="Y85" s="384" t="str">
        <f t="shared" si="24"/>
        <v/>
      </c>
      <c r="Z85" s="384" t="str">
        <f t="shared" si="25"/>
        <v/>
      </c>
      <c r="AA85" s="384">
        <f t="shared" si="19"/>
        <v>0</v>
      </c>
      <c r="AB85" s="385" t="b">
        <f t="shared" si="26"/>
        <v>1</v>
      </c>
      <c r="AC85" s="384" t="str">
        <f>IF($N85="","",IF($C$7="Northern Ireland",INDEX('Fixed inputs'!$H$18:$H$58,MATCH($N85,'Fixed inputs'!$C$18:$C$58,0)),INDEX('Fixed inputs'!$I$18:$I$58,MATCH($N85,'Fixed inputs'!$C$18:$C$58,0))))</f>
        <v/>
      </c>
      <c r="AD85" s="384" t="str">
        <f>IF($C85="","",INDEX('Fixed inputs'!$C$8:$E$10,MATCH($C85,'Fixed inputs'!$B$8:$B$10,0),MATCH(IF($C$7="Northern Ireland","GBP","EUR"),'Fixed inputs'!$C$7:$E$7,0)))</f>
        <v/>
      </c>
      <c r="AE85" s="386"/>
      <c r="AF85" s="386"/>
      <c r="AG85" s="386"/>
      <c r="AH85" s="386"/>
      <c r="AI85" s="386"/>
      <c r="AJ85" s="387">
        <f t="shared" si="27"/>
        <v>0</v>
      </c>
      <c r="AK85" s="386"/>
      <c r="AL85" s="387">
        <f t="shared" si="28"/>
        <v>0</v>
      </c>
      <c r="AM85" s="386"/>
      <c r="AN85" s="387">
        <f t="shared" si="29"/>
        <v>0</v>
      </c>
      <c r="AO85" s="386"/>
      <c r="AP85" s="387">
        <f t="shared" si="30"/>
        <v>0</v>
      </c>
      <c r="AQ85" s="386"/>
      <c r="AR85" s="387">
        <f t="shared" si="31"/>
        <v>0</v>
      </c>
      <c r="AS85" s="386"/>
      <c r="AT85" s="387">
        <f t="shared" si="32"/>
        <v>0</v>
      </c>
    </row>
    <row r="86" spans="2:46" ht="15.75">
      <c r="B86" s="430"/>
      <c r="C86" s="430"/>
      <c r="D86" s="431"/>
      <c r="E86" s="432"/>
      <c r="F86" s="432"/>
      <c r="G86" s="432"/>
      <c r="H86" s="432"/>
      <c r="I86" s="432"/>
      <c r="J86" s="432"/>
      <c r="K86" s="465">
        <f t="shared" si="17"/>
        <v>0</v>
      </c>
      <c r="L86" s="433"/>
      <c r="M86" s="433"/>
      <c r="N86" s="434"/>
      <c r="O86" s="383" t="str">
        <f t="shared" si="18"/>
        <v/>
      </c>
      <c r="P86" s="434"/>
      <c r="Q86" s="434"/>
      <c r="R86" s="434"/>
      <c r="S86" s="433"/>
      <c r="T86" s="434"/>
      <c r="U86" s="384" t="str">
        <f t="shared" si="20"/>
        <v/>
      </c>
      <c r="V86" s="384" t="str">
        <f t="shared" si="21"/>
        <v/>
      </c>
      <c r="W86" s="384" t="str">
        <f t="shared" si="22"/>
        <v/>
      </c>
      <c r="X86" s="384" t="str">
        <f t="shared" si="23"/>
        <v/>
      </c>
      <c r="Y86" s="384" t="str">
        <f t="shared" si="24"/>
        <v/>
      </c>
      <c r="Z86" s="384" t="str">
        <f t="shared" si="25"/>
        <v/>
      </c>
      <c r="AA86" s="384">
        <f t="shared" si="19"/>
        <v>0</v>
      </c>
      <c r="AB86" s="385" t="b">
        <f t="shared" si="26"/>
        <v>1</v>
      </c>
      <c r="AC86" s="384" t="str">
        <f>IF($N86="","",IF($C$7="Northern Ireland",INDEX('Fixed inputs'!$H$18:$H$58,MATCH($N86,'Fixed inputs'!$C$18:$C$58,0)),INDEX('Fixed inputs'!$I$18:$I$58,MATCH($N86,'Fixed inputs'!$C$18:$C$58,0))))</f>
        <v/>
      </c>
      <c r="AD86" s="384" t="str">
        <f>IF($C86="","",INDEX('Fixed inputs'!$C$8:$E$10,MATCH($C86,'Fixed inputs'!$B$8:$B$10,0),MATCH(IF($C$7="Northern Ireland","GBP","EUR"),'Fixed inputs'!$C$7:$E$7,0)))</f>
        <v/>
      </c>
      <c r="AE86" s="386"/>
      <c r="AF86" s="386"/>
      <c r="AG86" s="386"/>
      <c r="AH86" s="386"/>
      <c r="AI86" s="386"/>
      <c r="AJ86" s="387">
        <f t="shared" si="27"/>
        <v>0</v>
      </c>
      <c r="AK86" s="386"/>
      <c r="AL86" s="387">
        <f t="shared" si="28"/>
        <v>0</v>
      </c>
      <c r="AM86" s="386"/>
      <c r="AN86" s="387">
        <f t="shared" si="29"/>
        <v>0</v>
      </c>
      <c r="AO86" s="386"/>
      <c r="AP86" s="387">
        <f t="shared" si="30"/>
        <v>0</v>
      </c>
      <c r="AQ86" s="386"/>
      <c r="AR86" s="387">
        <f t="shared" si="31"/>
        <v>0</v>
      </c>
      <c r="AS86" s="386"/>
      <c r="AT86" s="387">
        <f t="shared" si="32"/>
        <v>0</v>
      </c>
    </row>
    <row r="87" spans="2:46" ht="15.75">
      <c r="B87" s="430"/>
      <c r="C87" s="430"/>
      <c r="D87" s="431"/>
      <c r="E87" s="432"/>
      <c r="F87" s="432"/>
      <c r="G87" s="432"/>
      <c r="H87" s="432"/>
      <c r="I87" s="432"/>
      <c r="J87" s="432"/>
      <c r="K87" s="465">
        <f t="shared" si="17"/>
        <v>0</v>
      </c>
      <c r="L87" s="433"/>
      <c r="M87" s="433"/>
      <c r="N87" s="434"/>
      <c r="O87" s="383" t="str">
        <f t="shared" si="18"/>
        <v/>
      </c>
      <c r="P87" s="434"/>
      <c r="Q87" s="434"/>
      <c r="R87" s="434"/>
      <c r="S87" s="433"/>
      <c r="T87" s="434"/>
      <c r="U87" s="384" t="str">
        <f t="shared" si="20"/>
        <v/>
      </c>
      <c r="V87" s="384" t="str">
        <f t="shared" si="21"/>
        <v/>
      </c>
      <c r="W87" s="384" t="str">
        <f t="shared" si="22"/>
        <v/>
      </c>
      <c r="X87" s="384" t="str">
        <f t="shared" si="23"/>
        <v/>
      </c>
      <c r="Y87" s="384" t="str">
        <f t="shared" si="24"/>
        <v/>
      </c>
      <c r="Z87" s="384" t="str">
        <f t="shared" si="25"/>
        <v/>
      </c>
      <c r="AA87" s="384">
        <f t="shared" si="19"/>
        <v>0</v>
      </c>
      <c r="AB87" s="385" t="b">
        <f t="shared" si="26"/>
        <v>1</v>
      </c>
      <c r="AC87" s="384" t="str">
        <f>IF($N87="","",IF($C$7="Northern Ireland",INDEX('Fixed inputs'!$H$18:$H$58,MATCH($N87,'Fixed inputs'!$C$18:$C$58,0)),INDEX('Fixed inputs'!$I$18:$I$58,MATCH($N87,'Fixed inputs'!$C$18:$C$58,0))))</f>
        <v/>
      </c>
      <c r="AD87" s="384" t="str">
        <f>IF($C87="","",INDEX('Fixed inputs'!$C$8:$E$10,MATCH($C87,'Fixed inputs'!$B$8:$B$10,0),MATCH(IF($C$7="Northern Ireland","GBP","EUR"),'Fixed inputs'!$C$7:$E$7,0)))</f>
        <v/>
      </c>
      <c r="AE87" s="386"/>
      <c r="AF87" s="386"/>
      <c r="AG87" s="386"/>
      <c r="AH87" s="386"/>
      <c r="AI87" s="386"/>
      <c r="AJ87" s="387">
        <f t="shared" si="27"/>
        <v>0</v>
      </c>
      <c r="AK87" s="386"/>
      <c r="AL87" s="387">
        <f t="shared" si="28"/>
        <v>0</v>
      </c>
      <c r="AM87" s="386"/>
      <c r="AN87" s="387">
        <f t="shared" si="29"/>
        <v>0</v>
      </c>
      <c r="AO87" s="386"/>
      <c r="AP87" s="387">
        <f t="shared" si="30"/>
        <v>0</v>
      </c>
      <c r="AQ87" s="386"/>
      <c r="AR87" s="387">
        <f t="shared" si="31"/>
        <v>0</v>
      </c>
      <c r="AS87" s="386"/>
      <c r="AT87" s="387">
        <f t="shared" si="32"/>
        <v>0</v>
      </c>
    </row>
    <row r="88" spans="2:46" ht="15.75">
      <c r="B88" s="430"/>
      <c r="C88" s="430"/>
      <c r="D88" s="431"/>
      <c r="E88" s="432"/>
      <c r="F88" s="432"/>
      <c r="G88" s="432"/>
      <c r="H88" s="432"/>
      <c r="I88" s="432"/>
      <c r="J88" s="432"/>
      <c r="K88" s="465">
        <f t="shared" si="17"/>
        <v>0</v>
      </c>
      <c r="L88" s="433"/>
      <c r="M88" s="433"/>
      <c r="N88" s="434"/>
      <c r="O88" s="383" t="str">
        <f t="shared" si="18"/>
        <v/>
      </c>
      <c r="P88" s="434"/>
      <c r="Q88" s="434"/>
      <c r="R88" s="434"/>
      <c r="S88" s="433"/>
      <c r="T88" s="434"/>
      <c r="U88" s="384" t="str">
        <f t="shared" si="20"/>
        <v/>
      </c>
      <c r="V88" s="384" t="str">
        <f t="shared" si="21"/>
        <v/>
      </c>
      <c r="W88" s="384" t="str">
        <f t="shared" si="22"/>
        <v/>
      </c>
      <c r="X88" s="384" t="str">
        <f t="shared" si="23"/>
        <v/>
      </c>
      <c r="Y88" s="384" t="str">
        <f t="shared" si="24"/>
        <v/>
      </c>
      <c r="Z88" s="384" t="str">
        <f t="shared" si="25"/>
        <v/>
      </c>
      <c r="AA88" s="384">
        <f t="shared" si="19"/>
        <v>0</v>
      </c>
      <c r="AB88" s="385" t="b">
        <f t="shared" si="26"/>
        <v>1</v>
      </c>
      <c r="AC88" s="384" t="str">
        <f>IF($N88="","",IF($C$7="Northern Ireland",INDEX('Fixed inputs'!$H$18:$H$58,MATCH($N88,'Fixed inputs'!$C$18:$C$58,0)),INDEX('Fixed inputs'!$I$18:$I$58,MATCH($N88,'Fixed inputs'!$C$18:$C$58,0))))</f>
        <v/>
      </c>
      <c r="AD88" s="384" t="str">
        <f>IF($C88="","",INDEX('Fixed inputs'!$C$8:$E$10,MATCH($C88,'Fixed inputs'!$B$8:$B$10,0),MATCH(IF($C$7="Northern Ireland","GBP","EUR"),'Fixed inputs'!$C$7:$E$7,0)))</f>
        <v/>
      </c>
      <c r="AE88" s="386"/>
      <c r="AF88" s="386"/>
      <c r="AG88" s="386"/>
      <c r="AH88" s="386"/>
      <c r="AI88" s="386"/>
      <c r="AJ88" s="387">
        <f t="shared" si="27"/>
        <v>0</v>
      </c>
      <c r="AK88" s="386"/>
      <c r="AL88" s="387">
        <f t="shared" si="28"/>
        <v>0</v>
      </c>
      <c r="AM88" s="386"/>
      <c r="AN88" s="387">
        <f t="shared" si="29"/>
        <v>0</v>
      </c>
      <c r="AO88" s="386"/>
      <c r="AP88" s="387">
        <f t="shared" si="30"/>
        <v>0</v>
      </c>
      <c r="AQ88" s="386"/>
      <c r="AR88" s="387">
        <f t="shared" si="31"/>
        <v>0</v>
      </c>
      <c r="AS88" s="386"/>
      <c r="AT88" s="387">
        <f t="shared" si="32"/>
        <v>0</v>
      </c>
    </row>
    <row r="89" spans="2:46" ht="15.75">
      <c r="B89" s="430"/>
      <c r="C89" s="430"/>
      <c r="D89" s="431"/>
      <c r="E89" s="432"/>
      <c r="F89" s="432"/>
      <c r="G89" s="432"/>
      <c r="H89" s="432"/>
      <c r="I89" s="432"/>
      <c r="J89" s="432"/>
      <c r="K89" s="465">
        <f t="shared" si="17"/>
        <v>0</v>
      </c>
      <c r="L89" s="433"/>
      <c r="M89" s="433"/>
      <c r="N89" s="434"/>
      <c r="O89" s="383" t="str">
        <f t="shared" si="18"/>
        <v/>
      </c>
      <c r="P89" s="434"/>
      <c r="Q89" s="434"/>
      <c r="R89" s="434"/>
      <c r="S89" s="433"/>
      <c r="T89" s="434"/>
      <c r="U89" s="384" t="str">
        <f t="shared" si="20"/>
        <v/>
      </c>
      <c r="V89" s="384" t="str">
        <f t="shared" si="21"/>
        <v/>
      </c>
      <c r="W89" s="384" t="str">
        <f t="shared" si="22"/>
        <v/>
      </c>
      <c r="X89" s="384" t="str">
        <f t="shared" si="23"/>
        <v/>
      </c>
      <c r="Y89" s="384" t="str">
        <f t="shared" si="24"/>
        <v/>
      </c>
      <c r="Z89" s="384" t="str">
        <f t="shared" si="25"/>
        <v/>
      </c>
      <c r="AA89" s="384">
        <f t="shared" si="19"/>
        <v>0</v>
      </c>
      <c r="AB89" s="385" t="b">
        <f t="shared" si="26"/>
        <v>1</v>
      </c>
      <c r="AC89" s="384" t="str">
        <f>IF($N89="","",IF($C$7="Northern Ireland",INDEX('Fixed inputs'!$H$18:$H$58,MATCH($N89,'Fixed inputs'!$C$18:$C$58,0)),INDEX('Fixed inputs'!$I$18:$I$58,MATCH($N89,'Fixed inputs'!$C$18:$C$58,0))))</f>
        <v/>
      </c>
      <c r="AD89" s="384" t="str">
        <f>IF($C89="","",INDEX('Fixed inputs'!$C$8:$E$10,MATCH($C89,'Fixed inputs'!$B$8:$B$10,0),MATCH(IF($C$7="Northern Ireland","GBP","EUR"),'Fixed inputs'!$C$7:$E$7,0)))</f>
        <v/>
      </c>
      <c r="AE89" s="386"/>
      <c r="AF89" s="386"/>
      <c r="AG89" s="386"/>
      <c r="AH89" s="386"/>
      <c r="AI89" s="386"/>
      <c r="AJ89" s="387">
        <f t="shared" si="27"/>
        <v>0</v>
      </c>
      <c r="AK89" s="386"/>
      <c r="AL89" s="387">
        <f t="shared" si="28"/>
        <v>0</v>
      </c>
      <c r="AM89" s="386"/>
      <c r="AN89" s="387">
        <f t="shared" si="29"/>
        <v>0</v>
      </c>
      <c r="AO89" s="386"/>
      <c r="AP89" s="387">
        <f t="shared" si="30"/>
        <v>0</v>
      </c>
      <c r="AQ89" s="386"/>
      <c r="AR89" s="387">
        <f t="shared" si="31"/>
        <v>0</v>
      </c>
      <c r="AS89" s="386"/>
      <c r="AT89" s="387">
        <f t="shared" si="32"/>
        <v>0</v>
      </c>
    </row>
    <row r="90" spans="2:46" ht="15.75">
      <c r="B90" s="430"/>
      <c r="C90" s="430"/>
      <c r="D90" s="431"/>
      <c r="E90" s="432"/>
      <c r="F90" s="432"/>
      <c r="G90" s="432"/>
      <c r="H90" s="432"/>
      <c r="I90" s="432"/>
      <c r="J90" s="432"/>
      <c r="K90" s="465">
        <f t="shared" si="17"/>
        <v>0</v>
      </c>
      <c r="L90" s="433"/>
      <c r="M90" s="433"/>
      <c r="N90" s="434"/>
      <c r="O90" s="383" t="str">
        <f t="shared" si="18"/>
        <v/>
      </c>
      <c r="P90" s="434"/>
      <c r="Q90" s="434"/>
      <c r="R90" s="434"/>
      <c r="S90" s="433"/>
      <c r="T90" s="434"/>
      <c r="U90" s="384" t="str">
        <f t="shared" si="20"/>
        <v/>
      </c>
      <c r="V90" s="384" t="str">
        <f t="shared" si="21"/>
        <v/>
      </c>
      <c r="W90" s="384" t="str">
        <f t="shared" si="22"/>
        <v/>
      </c>
      <c r="X90" s="384" t="str">
        <f t="shared" si="23"/>
        <v/>
      </c>
      <c r="Y90" s="384" t="str">
        <f t="shared" si="24"/>
        <v/>
      </c>
      <c r="Z90" s="384" t="str">
        <f t="shared" si="25"/>
        <v/>
      </c>
      <c r="AA90" s="384">
        <f t="shared" si="19"/>
        <v>0</v>
      </c>
      <c r="AB90" s="385" t="b">
        <f t="shared" si="26"/>
        <v>1</v>
      </c>
      <c r="AC90" s="384" t="str">
        <f>IF($N90="","",IF($C$7="Northern Ireland",INDEX('Fixed inputs'!$H$18:$H$58,MATCH($N90,'Fixed inputs'!$C$18:$C$58,0)),INDEX('Fixed inputs'!$I$18:$I$58,MATCH($N90,'Fixed inputs'!$C$18:$C$58,0))))</f>
        <v/>
      </c>
      <c r="AD90" s="384" t="str">
        <f>IF($C90="","",INDEX('Fixed inputs'!$C$8:$E$10,MATCH($C90,'Fixed inputs'!$B$8:$B$10,0),MATCH(IF($C$7="Northern Ireland","GBP","EUR"),'Fixed inputs'!$C$7:$E$7,0)))</f>
        <v/>
      </c>
      <c r="AE90" s="386"/>
      <c r="AF90" s="386"/>
      <c r="AG90" s="386"/>
      <c r="AH90" s="386"/>
      <c r="AI90" s="386"/>
      <c r="AJ90" s="387">
        <f t="shared" si="27"/>
        <v>0</v>
      </c>
      <c r="AK90" s="386"/>
      <c r="AL90" s="387">
        <f t="shared" si="28"/>
        <v>0</v>
      </c>
      <c r="AM90" s="386"/>
      <c r="AN90" s="387">
        <f t="shared" si="29"/>
        <v>0</v>
      </c>
      <c r="AO90" s="386"/>
      <c r="AP90" s="387">
        <f t="shared" si="30"/>
        <v>0</v>
      </c>
      <c r="AQ90" s="386"/>
      <c r="AR90" s="387">
        <f t="shared" si="31"/>
        <v>0</v>
      </c>
      <c r="AS90" s="386"/>
      <c r="AT90" s="387">
        <f t="shared" si="32"/>
        <v>0</v>
      </c>
    </row>
    <row r="91" spans="2:46" ht="15.75">
      <c r="B91" s="430"/>
      <c r="C91" s="430"/>
      <c r="D91" s="431"/>
      <c r="E91" s="432"/>
      <c r="F91" s="432"/>
      <c r="G91" s="432"/>
      <c r="H91" s="432"/>
      <c r="I91" s="432"/>
      <c r="J91" s="432"/>
      <c r="K91" s="465">
        <f t="shared" si="17"/>
        <v>0</v>
      </c>
      <c r="L91" s="433"/>
      <c r="M91" s="433"/>
      <c r="N91" s="434"/>
      <c r="O91" s="383" t="str">
        <f t="shared" si="18"/>
        <v/>
      </c>
      <c r="P91" s="434"/>
      <c r="Q91" s="434"/>
      <c r="R91" s="434"/>
      <c r="S91" s="433"/>
      <c r="T91" s="434"/>
      <c r="U91" s="384" t="str">
        <f t="shared" si="20"/>
        <v/>
      </c>
      <c r="V91" s="384" t="str">
        <f t="shared" si="21"/>
        <v/>
      </c>
      <c r="W91" s="384" t="str">
        <f t="shared" si="22"/>
        <v/>
      </c>
      <c r="X91" s="384" t="str">
        <f t="shared" si="23"/>
        <v/>
      </c>
      <c r="Y91" s="384" t="str">
        <f t="shared" si="24"/>
        <v/>
      </c>
      <c r="Z91" s="384" t="str">
        <f t="shared" si="25"/>
        <v/>
      </c>
      <c r="AA91" s="384">
        <f t="shared" si="19"/>
        <v>0</v>
      </c>
      <c r="AB91" s="385" t="b">
        <f t="shared" si="26"/>
        <v>1</v>
      </c>
      <c r="AC91" s="384" t="str">
        <f>IF($N91="","",IF($C$7="Northern Ireland",INDEX('Fixed inputs'!$H$18:$H$58,MATCH($N91,'Fixed inputs'!$C$18:$C$58,0)),INDEX('Fixed inputs'!$I$18:$I$58,MATCH($N91,'Fixed inputs'!$C$18:$C$58,0))))</f>
        <v/>
      </c>
      <c r="AD91" s="384" t="str">
        <f>IF($C91="","",INDEX('Fixed inputs'!$C$8:$E$10,MATCH($C91,'Fixed inputs'!$B$8:$B$10,0),MATCH(IF($C$7="Northern Ireland","GBP","EUR"),'Fixed inputs'!$C$7:$E$7,0)))</f>
        <v/>
      </c>
      <c r="AE91" s="386"/>
      <c r="AF91" s="386"/>
      <c r="AG91" s="386"/>
      <c r="AH91" s="386"/>
      <c r="AI91" s="386"/>
      <c r="AJ91" s="387">
        <f t="shared" si="27"/>
        <v>0</v>
      </c>
      <c r="AK91" s="386"/>
      <c r="AL91" s="387">
        <f t="shared" si="28"/>
        <v>0</v>
      </c>
      <c r="AM91" s="386"/>
      <c r="AN91" s="387">
        <f t="shared" si="29"/>
        <v>0</v>
      </c>
      <c r="AO91" s="386"/>
      <c r="AP91" s="387">
        <f t="shared" si="30"/>
        <v>0</v>
      </c>
      <c r="AQ91" s="386"/>
      <c r="AR91" s="387">
        <f t="shared" si="31"/>
        <v>0</v>
      </c>
      <c r="AS91" s="386"/>
      <c r="AT91" s="387">
        <f t="shared" si="32"/>
        <v>0</v>
      </c>
    </row>
    <row r="92" spans="2:46" ht="15.75">
      <c r="B92" s="430"/>
      <c r="C92" s="430"/>
      <c r="D92" s="431"/>
      <c r="E92" s="432"/>
      <c r="F92" s="432"/>
      <c r="G92" s="432"/>
      <c r="H92" s="432"/>
      <c r="I92" s="432"/>
      <c r="J92" s="432"/>
      <c r="K92" s="465">
        <f t="shared" si="17"/>
        <v>0</v>
      </c>
      <c r="L92" s="433"/>
      <c r="M92" s="433"/>
      <c r="N92" s="434"/>
      <c r="O92" s="383" t="str">
        <f t="shared" si="18"/>
        <v/>
      </c>
      <c r="P92" s="434"/>
      <c r="Q92" s="434"/>
      <c r="R92" s="434"/>
      <c r="S92" s="433"/>
      <c r="T92" s="434"/>
      <c r="U92" s="384" t="str">
        <f t="shared" si="20"/>
        <v/>
      </c>
      <c r="V92" s="384" t="str">
        <f t="shared" si="21"/>
        <v/>
      </c>
      <c r="W92" s="384" t="str">
        <f t="shared" si="22"/>
        <v/>
      </c>
      <c r="X92" s="384" t="str">
        <f t="shared" si="23"/>
        <v/>
      </c>
      <c r="Y92" s="384" t="str">
        <f t="shared" si="24"/>
        <v/>
      </c>
      <c r="Z92" s="384" t="str">
        <f t="shared" si="25"/>
        <v/>
      </c>
      <c r="AA92" s="384">
        <f t="shared" si="19"/>
        <v>0</v>
      </c>
      <c r="AB92" s="385" t="b">
        <f t="shared" si="26"/>
        <v>1</v>
      </c>
      <c r="AC92" s="384" t="str">
        <f>IF($N92="","",IF($C$7="Northern Ireland",INDEX('Fixed inputs'!$H$18:$H$58,MATCH($N92,'Fixed inputs'!$C$18:$C$58,0)),INDEX('Fixed inputs'!$I$18:$I$58,MATCH($N92,'Fixed inputs'!$C$18:$C$58,0))))</f>
        <v/>
      </c>
      <c r="AD92" s="384" t="str">
        <f>IF($C92="","",INDEX('Fixed inputs'!$C$8:$E$10,MATCH($C92,'Fixed inputs'!$B$8:$B$10,0),MATCH(IF($C$7="Northern Ireland","GBP","EUR"),'Fixed inputs'!$C$7:$E$7,0)))</f>
        <v/>
      </c>
      <c r="AE92" s="386"/>
      <c r="AF92" s="386"/>
      <c r="AG92" s="386"/>
      <c r="AH92" s="386"/>
      <c r="AI92" s="386"/>
      <c r="AJ92" s="387">
        <f t="shared" si="27"/>
        <v>0</v>
      </c>
      <c r="AK92" s="386"/>
      <c r="AL92" s="387">
        <f t="shared" si="28"/>
        <v>0</v>
      </c>
      <c r="AM92" s="386"/>
      <c r="AN92" s="387">
        <f t="shared" si="29"/>
        <v>0</v>
      </c>
      <c r="AO92" s="386"/>
      <c r="AP92" s="387">
        <f t="shared" si="30"/>
        <v>0</v>
      </c>
      <c r="AQ92" s="386"/>
      <c r="AR92" s="387">
        <f t="shared" si="31"/>
        <v>0</v>
      </c>
      <c r="AS92" s="386"/>
      <c r="AT92" s="387">
        <f t="shared" si="32"/>
        <v>0</v>
      </c>
    </row>
    <row r="93" spans="2:46" ht="15.75">
      <c r="B93" s="430"/>
      <c r="C93" s="430"/>
      <c r="D93" s="431"/>
      <c r="E93" s="432"/>
      <c r="F93" s="432"/>
      <c r="G93" s="432"/>
      <c r="H93" s="432"/>
      <c r="I93" s="432"/>
      <c r="J93" s="432"/>
      <c r="K93" s="465">
        <f t="shared" si="17"/>
        <v>0</v>
      </c>
      <c r="L93" s="433"/>
      <c r="M93" s="433"/>
      <c r="N93" s="434"/>
      <c r="O93" s="383" t="str">
        <f t="shared" si="18"/>
        <v/>
      </c>
      <c r="P93" s="434"/>
      <c r="Q93" s="434"/>
      <c r="R93" s="434"/>
      <c r="S93" s="433"/>
      <c r="T93" s="434"/>
      <c r="U93" s="384" t="str">
        <f t="shared" si="20"/>
        <v/>
      </c>
      <c r="V93" s="384" t="str">
        <f t="shared" si="21"/>
        <v/>
      </c>
      <c r="W93" s="384" t="str">
        <f t="shared" si="22"/>
        <v/>
      </c>
      <c r="X93" s="384" t="str">
        <f t="shared" si="23"/>
        <v/>
      </c>
      <c r="Y93" s="384" t="str">
        <f t="shared" si="24"/>
        <v/>
      </c>
      <c r="Z93" s="384" t="str">
        <f t="shared" si="25"/>
        <v/>
      </c>
      <c r="AA93" s="384">
        <f t="shared" si="19"/>
        <v>0</v>
      </c>
      <c r="AB93" s="385" t="b">
        <f t="shared" si="26"/>
        <v>1</v>
      </c>
      <c r="AC93" s="384" t="str">
        <f>IF($N93="","",IF($C$7="Northern Ireland",INDEX('Fixed inputs'!$H$18:$H$58,MATCH($N93,'Fixed inputs'!$C$18:$C$58,0)),INDEX('Fixed inputs'!$I$18:$I$58,MATCH($N93,'Fixed inputs'!$C$18:$C$58,0))))</f>
        <v/>
      </c>
      <c r="AD93" s="384" t="str">
        <f>IF($C93="","",INDEX('Fixed inputs'!$C$8:$E$10,MATCH($C93,'Fixed inputs'!$B$8:$B$10,0),MATCH(IF($C$7="Northern Ireland","GBP","EUR"),'Fixed inputs'!$C$7:$E$7,0)))</f>
        <v/>
      </c>
      <c r="AE93" s="386"/>
      <c r="AF93" s="386"/>
      <c r="AG93" s="386"/>
      <c r="AH93" s="386"/>
      <c r="AI93" s="386"/>
      <c r="AJ93" s="387">
        <f t="shared" si="27"/>
        <v>0</v>
      </c>
      <c r="AK93" s="386"/>
      <c r="AL93" s="387">
        <f t="shared" si="28"/>
        <v>0</v>
      </c>
      <c r="AM93" s="386"/>
      <c r="AN93" s="387">
        <f t="shared" si="29"/>
        <v>0</v>
      </c>
      <c r="AO93" s="386"/>
      <c r="AP93" s="387">
        <f t="shared" si="30"/>
        <v>0</v>
      </c>
      <c r="AQ93" s="386"/>
      <c r="AR93" s="387">
        <f t="shared" si="31"/>
        <v>0</v>
      </c>
      <c r="AS93" s="386"/>
      <c r="AT93" s="387">
        <f t="shared" si="32"/>
        <v>0</v>
      </c>
    </row>
    <row r="94" spans="2:46" ht="15.75">
      <c r="B94" s="430"/>
      <c r="C94" s="430"/>
      <c r="D94" s="431"/>
      <c r="E94" s="432"/>
      <c r="F94" s="432"/>
      <c r="G94" s="432"/>
      <c r="H94" s="432"/>
      <c r="I94" s="432"/>
      <c r="J94" s="432"/>
      <c r="K94" s="465">
        <f t="shared" si="17"/>
        <v>0</v>
      </c>
      <c r="L94" s="433"/>
      <c r="M94" s="433"/>
      <c r="N94" s="434"/>
      <c r="O94" s="383" t="str">
        <f t="shared" si="18"/>
        <v/>
      </c>
      <c r="P94" s="434"/>
      <c r="Q94" s="434"/>
      <c r="R94" s="434"/>
      <c r="S94" s="433"/>
      <c r="T94" s="434"/>
      <c r="U94" s="384" t="str">
        <f t="shared" si="20"/>
        <v/>
      </c>
      <c r="V94" s="384" t="str">
        <f t="shared" si="21"/>
        <v/>
      </c>
      <c r="W94" s="384" t="str">
        <f t="shared" si="22"/>
        <v/>
      </c>
      <c r="X94" s="384" t="str">
        <f t="shared" si="23"/>
        <v/>
      </c>
      <c r="Y94" s="384" t="str">
        <f t="shared" si="24"/>
        <v/>
      </c>
      <c r="Z94" s="384" t="str">
        <f t="shared" si="25"/>
        <v/>
      </c>
      <c r="AA94" s="384">
        <f t="shared" si="19"/>
        <v>0</v>
      </c>
      <c r="AB94" s="385" t="b">
        <f t="shared" si="26"/>
        <v>1</v>
      </c>
      <c r="AC94" s="384" t="str">
        <f>IF($N94="","",IF($C$7="Northern Ireland",INDEX('Fixed inputs'!$H$18:$H$58,MATCH($N94,'Fixed inputs'!$C$18:$C$58,0)),INDEX('Fixed inputs'!$I$18:$I$58,MATCH($N94,'Fixed inputs'!$C$18:$C$58,0))))</f>
        <v/>
      </c>
      <c r="AD94" s="384" t="str">
        <f>IF($C94="","",INDEX('Fixed inputs'!$C$8:$E$10,MATCH($C94,'Fixed inputs'!$B$8:$B$10,0),MATCH(IF($C$7="Northern Ireland","GBP","EUR"),'Fixed inputs'!$C$7:$E$7,0)))</f>
        <v/>
      </c>
      <c r="AE94" s="386"/>
      <c r="AF94" s="386"/>
      <c r="AG94" s="386"/>
      <c r="AH94" s="386"/>
      <c r="AI94" s="386"/>
      <c r="AJ94" s="387">
        <f t="shared" si="27"/>
        <v>0</v>
      </c>
      <c r="AK94" s="386"/>
      <c r="AL94" s="387">
        <f t="shared" si="28"/>
        <v>0</v>
      </c>
      <c r="AM94" s="386"/>
      <c r="AN94" s="387">
        <f t="shared" si="29"/>
        <v>0</v>
      </c>
      <c r="AO94" s="386"/>
      <c r="AP94" s="387">
        <f t="shared" si="30"/>
        <v>0</v>
      </c>
      <c r="AQ94" s="386"/>
      <c r="AR94" s="387">
        <f t="shared" si="31"/>
        <v>0</v>
      </c>
      <c r="AS94" s="386"/>
      <c r="AT94" s="387">
        <f t="shared" si="32"/>
        <v>0</v>
      </c>
    </row>
    <row r="95" spans="2:46" ht="15.75">
      <c r="B95" s="430"/>
      <c r="C95" s="430"/>
      <c r="D95" s="431"/>
      <c r="E95" s="432"/>
      <c r="F95" s="432"/>
      <c r="G95" s="432"/>
      <c r="H95" s="432"/>
      <c r="I95" s="432"/>
      <c r="J95" s="432"/>
      <c r="K95" s="465">
        <f t="shared" si="17"/>
        <v>0</v>
      </c>
      <c r="L95" s="433"/>
      <c r="M95" s="433"/>
      <c r="N95" s="434"/>
      <c r="O95" s="383" t="str">
        <f t="shared" si="18"/>
        <v/>
      </c>
      <c r="P95" s="434"/>
      <c r="Q95" s="434"/>
      <c r="R95" s="434"/>
      <c r="S95" s="433"/>
      <c r="T95" s="434"/>
      <c r="U95" s="384" t="str">
        <f t="shared" si="20"/>
        <v/>
      </c>
      <c r="V95" s="384" t="str">
        <f t="shared" si="21"/>
        <v/>
      </c>
      <c r="W95" s="384" t="str">
        <f t="shared" si="22"/>
        <v/>
      </c>
      <c r="X95" s="384" t="str">
        <f t="shared" si="23"/>
        <v/>
      </c>
      <c r="Y95" s="384" t="str">
        <f t="shared" si="24"/>
        <v/>
      </c>
      <c r="Z95" s="384" t="str">
        <f t="shared" si="25"/>
        <v/>
      </c>
      <c r="AA95" s="384">
        <f t="shared" si="19"/>
        <v>0</v>
      </c>
      <c r="AB95" s="385" t="b">
        <f t="shared" si="26"/>
        <v>1</v>
      </c>
      <c r="AC95" s="384" t="str">
        <f>IF($N95="","",IF($C$7="Northern Ireland",INDEX('Fixed inputs'!$H$18:$H$58,MATCH($N95,'Fixed inputs'!$C$18:$C$58,0)),INDEX('Fixed inputs'!$I$18:$I$58,MATCH($N95,'Fixed inputs'!$C$18:$C$58,0))))</f>
        <v/>
      </c>
      <c r="AD95" s="384" t="str">
        <f>IF($C95="","",INDEX('Fixed inputs'!$C$8:$E$10,MATCH($C95,'Fixed inputs'!$B$8:$B$10,0),MATCH(IF($C$7="Northern Ireland","GBP","EUR"),'Fixed inputs'!$C$7:$E$7,0)))</f>
        <v/>
      </c>
      <c r="AE95" s="386"/>
      <c r="AF95" s="386"/>
      <c r="AG95" s="386"/>
      <c r="AH95" s="386"/>
      <c r="AI95" s="386"/>
      <c r="AJ95" s="387">
        <f t="shared" si="27"/>
        <v>0</v>
      </c>
      <c r="AK95" s="386"/>
      <c r="AL95" s="387">
        <f t="shared" si="28"/>
        <v>0</v>
      </c>
      <c r="AM95" s="386"/>
      <c r="AN95" s="387">
        <f t="shared" si="29"/>
        <v>0</v>
      </c>
      <c r="AO95" s="386"/>
      <c r="AP95" s="387">
        <f t="shared" si="30"/>
        <v>0</v>
      </c>
      <c r="AQ95" s="386"/>
      <c r="AR95" s="387">
        <f t="shared" si="31"/>
        <v>0</v>
      </c>
      <c r="AS95" s="386"/>
      <c r="AT95" s="387">
        <f t="shared" si="32"/>
        <v>0</v>
      </c>
    </row>
    <row r="96" spans="2:46" ht="15.75">
      <c r="B96" s="430"/>
      <c r="C96" s="430"/>
      <c r="D96" s="431"/>
      <c r="E96" s="432"/>
      <c r="F96" s="432"/>
      <c r="G96" s="432"/>
      <c r="H96" s="432"/>
      <c r="I96" s="432"/>
      <c r="J96" s="432"/>
      <c r="K96" s="465">
        <f t="shared" si="17"/>
        <v>0</v>
      </c>
      <c r="L96" s="433"/>
      <c r="M96" s="433"/>
      <c r="N96" s="434"/>
      <c r="O96" s="383" t="str">
        <f t="shared" si="18"/>
        <v/>
      </c>
      <c r="P96" s="434"/>
      <c r="Q96" s="434"/>
      <c r="R96" s="434"/>
      <c r="S96" s="433"/>
      <c r="T96" s="434"/>
      <c r="U96" s="384" t="str">
        <f t="shared" si="20"/>
        <v/>
      </c>
      <c r="V96" s="384" t="str">
        <f t="shared" si="21"/>
        <v/>
      </c>
      <c r="W96" s="384" t="str">
        <f t="shared" si="22"/>
        <v/>
      </c>
      <c r="X96" s="384" t="str">
        <f t="shared" si="23"/>
        <v/>
      </c>
      <c r="Y96" s="384" t="str">
        <f t="shared" si="24"/>
        <v/>
      </c>
      <c r="Z96" s="384" t="str">
        <f t="shared" si="25"/>
        <v/>
      </c>
      <c r="AA96" s="384">
        <f t="shared" si="19"/>
        <v>0</v>
      </c>
      <c r="AB96" s="385" t="b">
        <f t="shared" si="26"/>
        <v>1</v>
      </c>
      <c r="AC96" s="384" t="str">
        <f>IF($N96="","",IF($C$7="Northern Ireland",INDEX('Fixed inputs'!$H$18:$H$58,MATCH($N96,'Fixed inputs'!$C$18:$C$58,0)),INDEX('Fixed inputs'!$I$18:$I$58,MATCH($N96,'Fixed inputs'!$C$18:$C$58,0))))</f>
        <v/>
      </c>
      <c r="AD96" s="384" t="str">
        <f>IF($C96="","",INDEX('Fixed inputs'!$C$8:$E$10,MATCH($C96,'Fixed inputs'!$B$8:$B$10,0),MATCH(IF($C$7="Northern Ireland","GBP","EUR"),'Fixed inputs'!$C$7:$E$7,0)))</f>
        <v/>
      </c>
      <c r="AE96" s="386"/>
      <c r="AF96" s="386"/>
      <c r="AG96" s="386"/>
      <c r="AH96" s="386"/>
      <c r="AI96" s="386"/>
      <c r="AJ96" s="387">
        <f t="shared" si="27"/>
        <v>0</v>
      </c>
      <c r="AK96" s="386"/>
      <c r="AL96" s="387">
        <f t="shared" si="28"/>
        <v>0</v>
      </c>
      <c r="AM96" s="386"/>
      <c r="AN96" s="387">
        <f t="shared" si="29"/>
        <v>0</v>
      </c>
      <c r="AO96" s="386"/>
      <c r="AP96" s="387">
        <f t="shared" si="30"/>
        <v>0</v>
      </c>
      <c r="AQ96" s="386"/>
      <c r="AR96" s="387">
        <f t="shared" si="31"/>
        <v>0</v>
      </c>
      <c r="AS96" s="386"/>
      <c r="AT96" s="387">
        <f t="shared" si="32"/>
        <v>0</v>
      </c>
    </row>
    <row r="97" spans="2:46" ht="15.75">
      <c r="B97" s="430"/>
      <c r="C97" s="430"/>
      <c r="D97" s="431"/>
      <c r="E97" s="432"/>
      <c r="F97" s="432"/>
      <c r="G97" s="432"/>
      <c r="H97" s="432"/>
      <c r="I97" s="432"/>
      <c r="J97" s="432"/>
      <c r="K97" s="465">
        <f t="shared" si="17"/>
        <v>0</v>
      </c>
      <c r="L97" s="433"/>
      <c r="M97" s="433"/>
      <c r="N97" s="434"/>
      <c r="O97" s="383" t="str">
        <f t="shared" si="18"/>
        <v/>
      </c>
      <c r="P97" s="434"/>
      <c r="Q97" s="434"/>
      <c r="R97" s="434"/>
      <c r="S97" s="433"/>
      <c r="T97" s="434"/>
      <c r="U97" s="384" t="str">
        <f t="shared" si="20"/>
        <v/>
      </c>
      <c r="V97" s="384" t="str">
        <f t="shared" si="21"/>
        <v/>
      </c>
      <c r="W97" s="384" t="str">
        <f t="shared" si="22"/>
        <v/>
      </c>
      <c r="X97" s="384" t="str">
        <f t="shared" si="23"/>
        <v/>
      </c>
      <c r="Y97" s="384" t="str">
        <f t="shared" si="24"/>
        <v/>
      </c>
      <c r="Z97" s="384" t="str">
        <f t="shared" si="25"/>
        <v/>
      </c>
      <c r="AA97" s="384">
        <f t="shared" si="19"/>
        <v>0</v>
      </c>
      <c r="AB97" s="385" t="b">
        <f t="shared" si="26"/>
        <v>1</v>
      </c>
      <c r="AC97" s="384" t="str">
        <f>IF($N97="","",IF($C$7="Northern Ireland",INDEX('Fixed inputs'!$H$18:$H$58,MATCH($N97,'Fixed inputs'!$C$18:$C$58,0)),INDEX('Fixed inputs'!$I$18:$I$58,MATCH($N97,'Fixed inputs'!$C$18:$C$58,0))))</f>
        <v/>
      </c>
      <c r="AD97" s="384" t="str">
        <f>IF($C97="","",INDEX('Fixed inputs'!$C$8:$E$10,MATCH($C97,'Fixed inputs'!$B$8:$B$10,0),MATCH(IF($C$7="Northern Ireland","GBP","EUR"),'Fixed inputs'!$C$7:$E$7,0)))</f>
        <v/>
      </c>
      <c r="AE97" s="386"/>
      <c r="AF97" s="386"/>
      <c r="AG97" s="386"/>
      <c r="AH97" s="386"/>
      <c r="AI97" s="386"/>
      <c r="AJ97" s="387">
        <f t="shared" si="27"/>
        <v>0</v>
      </c>
      <c r="AK97" s="386"/>
      <c r="AL97" s="387">
        <f t="shared" si="28"/>
        <v>0</v>
      </c>
      <c r="AM97" s="386"/>
      <c r="AN97" s="387">
        <f t="shared" si="29"/>
        <v>0</v>
      </c>
      <c r="AO97" s="386"/>
      <c r="AP97" s="387">
        <f t="shared" si="30"/>
        <v>0</v>
      </c>
      <c r="AQ97" s="386"/>
      <c r="AR97" s="387">
        <f t="shared" si="31"/>
        <v>0</v>
      </c>
      <c r="AS97" s="386"/>
      <c r="AT97" s="387">
        <f t="shared" si="32"/>
        <v>0</v>
      </c>
    </row>
    <row r="98" spans="2:46" ht="15.75">
      <c r="B98" s="430"/>
      <c r="C98" s="430"/>
      <c r="D98" s="431"/>
      <c r="E98" s="432"/>
      <c r="F98" s="432"/>
      <c r="G98" s="432"/>
      <c r="H98" s="432"/>
      <c r="I98" s="432"/>
      <c r="J98" s="432"/>
      <c r="K98" s="465">
        <f t="shared" si="17"/>
        <v>0</v>
      </c>
      <c r="L98" s="433"/>
      <c r="M98" s="433"/>
      <c r="N98" s="434"/>
      <c r="O98" s="383" t="str">
        <f t="shared" si="18"/>
        <v/>
      </c>
      <c r="P98" s="434"/>
      <c r="Q98" s="434"/>
      <c r="R98" s="434"/>
      <c r="S98" s="433"/>
      <c r="T98" s="434"/>
      <c r="U98" s="384" t="str">
        <f t="shared" si="20"/>
        <v/>
      </c>
      <c r="V98" s="384" t="str">
        <f t="shared" si="21"/>
        <v/>
      </c>
      <c r="W98" s="384" t="str">
        <f t="shared" si="22"/>
        <v/>
      </c>
      <c r="X98" s="384" t="str">
        <f t="shared" si="23"/>
        <v/>
      </c>
      <c r="Y98" s="384" t="str">
        <f t="shared" si="24"/>
        <v/>
      </c>
      <c r="Z98" s="384" t="str">
        <f t="shared" si="25"/>
        <v/>
      </c>
      <c r="AA98" s="384">
        <f t="shared" si="19"/>
        <v>0</v>
      </c>
      <c r="AB98" s="385" t="b">
        <f t="shared" si="26"/>
        <v>1</v>
      </c>
      <c r="AC98" s="384" t="str">
        <f>IF($N98="","",IF($C$7="Northern Ireland",INDEX('Fixed inputs'!$H$18:$H$58,MATCH($N98,'Fixed inputs'!$C$18:$C$58,0)),INDEX('Fixed inputs'!$I$18:$I$58,MATCH($N98,'Fixed inputs'!$C$18:$C$58,0))))</f>
        <v/>
      </c>
      <c r="AD98" s="384" t="str">
        <f>IF($C98="","",INDEX('Fixed inputs'!$C$8:$E$10,MATCH($C98,'Fixed inputs'!$B$8:$B$10,0),MATCH(IF($C$7="Northern Ireland","GBP","EUR"),'Fixed inputs'!$C$7:$E$7,0)))</f>
        <v/>
      </c>
      <c r="AE98" s="386"/>
      <c r="AF98" s="386"/>
      <c r="AG98" s="386"/>
      <c r="AH98" s="386"/>
      <c r="AI98" s="386"/>
      <c r="AJ98" s="387">
        <f t="shared" si="27"/>
        <v>0</v>
      </c>
      <c r="AK98" s="386"/>
      <c r="AL98" s="387">
        <f t="shared" si="28"/>
        <v>0</v>
      </c>
      <c r="AM98" s="386"/>
      <c r="AN98" s="387">
        <f t="shared" si="29"/>
        <v>0</v>
      </c>
      <c r="AO98" s="386"/>
      <c r="AP98" s="387">
        <f t="shared" si="30"/>
        <v>0</v>
      </c>
      <c r="AQ98" s="386"/>
      <c r="AR98" s="387">
        <f t="shared" si="31"/>
        <v>0</v>
      </c>
      <c r="AS98" s="386"/>
      <c r="AT98" s="387">
        <f t="shared" si="32"/>
        <v>0</v>
      </c>
    </row>
    <row r="99" spans="2:46" ht="15.75">
      <c r="B99" s="430"/>
      <c r="C99" s="430"/>
      <c r="D99" s="431"/>
      <c r="E99" s="432"/>
      <c r="F99" s="432"/>
      <c r="G99" s="432"/>
      <c r="H99" s="432"/>
      <c r="I99" s="432"/>
      <c r="J99" s="432"/>
      <c r="K99" s="465">
        <f t="shared" si="17"/>
        <v>0</v>
      </c>
      <c r="L99" s="433"/>
      <c r="M99" s="433"/>
      <c r="N99" s="434"/>
      <c r="O99" s="383" t="str">
        <f t="shared" si="18"/>
        <v/>
      </c>
      <c r="P99" s="434"/>
      <c r="Q99" s="434"/>
      <c r="R99" s="434"/>
      <c r="S99" s="433"/>
      <c r="T99" s="434"/>
      <c r="U99" s="384" t="str">
        <f t="shared" si="20"/>
        <v/>
      </c>
      <c r="V99" s="384" t="str">
        <f t="shared" si="21"/>
        <v/>
      </c>
      <c r="W99" s="384" t="str">
        <f t="shared" si="22"/>
        <v/>
      </c>
      <c r="X99" s="384" t="str">
        <f t="shared" si="23"/>
        <v/>
      </c>
      <c r="Y99" s="384" t="str">
        <f t="shared" si="24"/>
        <v/>
      </c>
      <c r="Z99" s="384" t="str">
        <f t="shared" si="25"/>
        <v/>
      </c>
      <c r="AA99" s="384">
        <f t="shared" si="19"/>
        <v>0</v>
      </c>
      <c r="AB99" s="385" t="b">
        <f t="shared" si="26"/>
        <v>1</v>
      </c>
      <c r="AC99" s="384" t="str">
        <f>IF($N99="","",IF($C$7="Northern Ireland",INDEX('Fixed inputs'!$H$18:$H$58,MATCH($N99,'Fixed inputs'!$C$18:$C$58,0)),INDEX('Fixed inputs'!$I$18:$I$58,MATCH($N99,'Fixed inputs'!$C$18:$C$58,0))))</f>
        <v/>
      </c>
      <c r="AD99" s="384" t="str">
        <f>IF($C99="","",INDEX('Fixed inputs'!$C$8:$E$10,MATCH($C99,'Fixed inputs'!$B$8:$B$10,0),MATCH(IF($C$7="Northern Ireland","GBP","EUR"),'Fixed inputs'!$C$7:$E$7,0)))</f>
        <v/>
      </c>
      <c r="AE99" s="386"/>
      <c r="AF99" s="386"/>
      <c r="AG99" s="386"/>
      <c r="AH99" s="386"/>
      <c r="AI99" s="386"/>
      <c r="AJ99" s="387">
        <f t="shared" si="27"/>
        <v>0</v>
      </c>
      <c r="AK99" s="386"/>
      <c r="AL99" s="387">
        <f t="shared" si="28"/>
        <v>0</v>
      </c>
      <c r="AM99" s="386"/>
      <c r="AN99" s="387">
        <f t="shared" si="29"/>
        <v>0</v>
      </c>
      <c r="AO99" s="386"/>
      <c r="AP99" s="387">
        <f t="shared" si="30"/>
        <v>0</v>
      </c>
      <c r="AQ99" s="386"/>
      <c r="AR99" s="387">
        <f t="shared" si="31"/>
        <v>0</v>
      </c>
      <c r="AS99" s="386"/>
      <c r="AT99" s="387">
        <f t="shared" si="32"/>
        <v>0</v>
      </c>
    </row>
    <row r="100" spans="2:46" ht="15.75">
      <c r="B100" s="430"/>
      <c r="C100" s="430"/>
      <c r="D100" s="431"/>
      <c r="E100" s="432"/>
      <c r="F100" s="432"/>
      <c r="G100" s="432"/>
      <c r="H100" s="432"/>
      <c r="I100" s="432"/>
      <c r="J100" s="432"/>
      <c r="K100" s="465">
        <f t="shared" si="17"/>
        <v>0</v>
      </c>
      <c r="L100" s="433"/>
      <c r="M100" s="433"/>
      <c r="N100" s="434"/>
      <c r="O100" s="383" t="str">
        <f t="shared" si="18"/>
        <v/>
      </c>
      <c r="P100" s="434"/>
      <c r="Q100" s="434"/>
      <c r="R100" s="434"/>
      <c r="S100" s="433"/>
      <c r="T100" s="434"/>
      <c r="U100" s="384" t="str">
        <f t="shared" si="20"/>
        <v/>
      </c>
      <c r="V100" s="384" t="str">
        <f t="shared" si="21"/>
        <v/>
      </c>
      <c r="W100" s="384" t="str">
        <f t="shared" si="22"/>
        <v/>
      </c>
      <c r="X100" s="384" t="str">
        <f t="shared" si="23"/>
        <v/>
      </c>
      <c r="Y100" s="384" t="str">
        <f t="shared" si="24"/>
        <v/>
      </c>
      <c r="Z100" s="384" t="str">
        <f t="shared" si="25"/>
        <v/>
      </c>
      <c r="AA100" s="384">
        <f t="shared" si="19"/>
        <v>0</v>
      </c>
      <c r="AB100" s="385" t="b">
        <f t="shared" si="26"/>
        <v>1</v>
      </c>
      <c r="AC100" s="384" t="str">
        <f>IF($N100="","",IF($C$7="Northern Ireland",INDEX('Fixed inputs'!$H$18:$H$58,MATCH($N100,'Fixed inputs'!$C$18:$C$58,0)),INDEX('Fixed inputs'!$I$18:$I$58,MATCH($N100,'Fixed inputs'!$C$18:$C$58,0))))</f>
        <v/>
      </c>
      <c r="AD100" s="384" t="str">
        <f>IF($C100="","",INDEX('Fixed inputs'!$C$8:$E$10,MATCH($C100,'Fixed inputs'!$B$8:$B$10,0),MATCH(IF($C$7="Northern Ireland","GBP","EUR"),'Fixed inputs'!$C$7:$E$7,0)))</f>
        <v/>
      </c>
      <c r="AE100" s="386"/>
      <c r="AF100" s="386"/>
      <c r="AG100" s="386"/>
      <c r="AH100" s="386"/>
      <c r="AI100" s="386"/>
      <c r="AJ100" s="387">
        <f t="shared" si="27"/>
        <v>0</v>
      </c>
      <c r="AK100" s="386"/>
      <c r="AL100" s="387">
        <f t="shared" si="28"/>
        <v>0</v>
      </c>
      <c r="AM100" s="386"/>
      <c r="AN100" s="387">
        <f t="shared" si="29"/>
        <v>0</v>
      </c>
      <c r="AO100" s="386"/>
      <c r="AP100" s="387">
        <f t="shared" si="30"/>
        <v>0</v>
      </c>
      <c r="AQ100" s="386"/>
      <c r="AR100" s="387">
        <f t="shared" si="31"/>
        <v>0</v>
      </c>
      <c r="AS100" s="386"/>
      <c r="AT100" s="387">
        <f t="shared" si="32"/>
        <v>0</v>
      </c>
    </row>
    <row r="101" spans="2:46" ht="15.75">
      <c r="B101" s="430"/>
      <c r="C101" s="430"/>
      <c r="D101" s="431"/>
      <c r="E101" s="432"/>
      <c r="F101" s="432"/>
      <c r="G101" s="432"/>
      <c r="H101" s="432"/>
      <c r="I101" s="432"/>
      <c r="J101" s="432"/>
      <c r="K101" s="465">
        <f t="shared" si="17"/>
        <v>0</v>
      </c>
      <c r="L101" s="433"/>
      <c r="M101" s="433"/>
      <c r="N101" s="434"/>
      <c r="O101" s="383" t="str">
        <f t="shared" si="18"/>
        <v/>
      </c>
      <c r="P101" s="434"/>
      <c r="Q101" s="434"/>
      <c r="R101" s="434"/>
      <c r="S101" s="433"/>
      <c r="T101" s="434"/>
      <c r="U101" s="384" t="str">
        <f t="shared" si="20"/>
        <v/>
      </c>
      <c r="V101" s="384" t="str">
        <f t="shared" si="21"/>
        <v/>
      </c>
      <c r="W101" s="384" t="str">
        <f t="shared" si="22"/>
        <v/>
      </c>
      <c r="X101" s="384" t="str">
        <f t="shared" si="23"/>
        <v/>
      </c>
      <c r="Y101" s="384" t="str">
        <f t="shared" si="24"/>
        <v/>
      </c>
      <c r="Z101" s="384" t="str">
        <f t="shared" si="25"/>
        <v/>
      </c>
      <c r="AA101" s="384">
        <f t="shared" si="19"/>
        <v>0</v>
      </c>
      <c r="AB101" s="385" t="b">
        <f t="shared" si="26"/>
        <v>1</v>
      </c>
      <c r="AC101" s="384" t="str">
        <f>IF($N101="","",IF($C$7="Northern Ireland",INDEX('Fixed inputs'!$H$18:$H$58,MATCH($N101,'Fixed inputs'!$C$18:$C$58,0)),INDEX('Fixed inputs'!$I$18:$I$58,MATCH($N101,'Fixed inputs'!$C$18:$C$58,0))))</f>
        <v/>
      </c>
      <c r="AD101" s="384" t="str">
        <f>IF($C101="","",INDEX('Fixed inputs'!$C$8:$E$10,MATCH($C101,'Fixed inputs'!$B$8:$B$10,0),MATCH(IF($C$7="Northern Ireland","GBP","EUR"),'Fixed inputs'!$C$7:$E$7,0)))</f>
        <v/>
      </c>
      <c r="AE101" s="386"/>
      <c r="AF101" s="386"/>
      <c r="AG101" s="386"/>
      <c r="AH101" s="386"/>
      <c r="AI101" s="386"/>
      <c r="AJ101" s="387">
        <f t="shared" si="27"/>
        <v>0</v>
      </c>
      <c r="AK101" s="386"/>
      <c r="AL101" s="387">
        <f t="shared" si="28"/>
        <v>0</v>
      </c>
      <c r="AM101" s="386"/>
      <c r="AN101" s="387">
        <f t="shared" si="29"/>
        <v>0</v>
      </c>
      <c r="AO101" s="386"/>
      <c r="AP101" s="387">
        <f t="shared" si="30"/>
        <v>0</v>
      </c>
      <c r="AQ101" s="386"/>
      <c r="AR101" s="387">
        <f t="shared" si="31"/>
        <v>0</v>
      </c>
      <c r="AS101" s="386"/>
      <c r="AT101" s="387">
        <f t="shared" si="32"/>
        <v>0</v>
      </c>
    </row>
    <row r="102" spans="2:46" ht="15.75">
      <c r="B102" s="430"/>
      <c r="C102" s="430"/>
      <c r="D102" s="431"/>
      <c r="E102" s="432"/>
      <c r="F102" s="432"/>
      <c r="G102" s="432"/>
      <c r="H102" s="432"/>
      <c r="I102" s="432"/>
      <c r="J102" s="432"/>
      <c r="K102" s="465">
        <f t="shared" si="17"/>
        <v>0</v>
      </c>
      <c r="L102" s="433"/>
      <c r="M102" s="433"/>
      <c r="N102" s="434"/>
      <c r="O102" s="383" t="str">
        <f t="shared" si="18"/>
        <v/>
      </c>
      <c r="P102" s="434"/>
      <c r="Q102" s="434"/>
      <c r="R102" s="434"/>
      <c r="S102" s="433"/>
      <c r="T102" s="434"/>
      <c r="U102" s="384" t="str">
        <f t="shared" si="20"/>
        <v/>
      </c>
      <c r="V102" s="384" t="str">
        <f t="shared" si="21"/>
        <v/>
      </c>
      <c r="W102" s="384" t="str">
        <f t="shared" si="22"/>
        <v/>
      </c>
      <c r="X102" s="384" t="str">
        <f t="shared" si="23"/>
        <v/>
      </c>
      <c r="Y102" s="384" t="str">
        <f t="shared" si="24"/>
        <v/>
      </c>
      <c r="Z102" s="384" t="str">
        <f t="shared" si="25"/>
        <v/>
      </c>
      <c r="AA102" s="384">
        <f t="shared" si="19"/>
        <v>0</v>
      </c>
      <c r="AB102" s="385" t="b">
        <f t="shared" si="26"/>
        <v>1</v>
      </c>
      <c r="AC102" s="384" t="str">
        <f>IF($N102="","",IF($C$7="Northern Ireland",INDEX('Fixed inputs'!$H$18:$H$58,MATCH($N102,'Fixed inputs'!$C$18:$C$58,0)),INDEX('Fixed inputs'!$I$18:$I$58,MATCH($N102,'Fixed inputs'!$C$18:$C$58,0))))</f>
        <v/>
      </c>
      <c r="AD102" s="384" t="str">
        <f>IF($C102="","",INDEX('Fixed inputs'!$C$8:$E$10,MATCH($C102,'Fixed inputs'!$B$8:$B$10,0),MATCH(IF($C$7="Northern Ireland","GBP","EUR"),'Fixed inputs'!$C$7:$E$7,0)))</f>
        <v/>
      </c>
      <c r="AE102" s="386"/>
      <c r="AF102" s="386"/>
      <c r="AG102" s="386"/>
      <c r="AH102" s="386"/>
      <c r="AI102" s="386"/>
      <c r="AJ102" s="387">
        <f t="shared" si="27"/>
        <v>0</v>
      </c>
      <c r="AK102" s="386"/>
      <c r="AL102" s="387">
        <f t="shared" si="28"/>
        <v>0</v>
      </c>
      <c r="AM102" s="386"/>
      <c r="AN102" s="387">
        <f t="shared" si="29"/>
        <v>0</v>
      </c>
      <c r="AO102" s="386"/>
      <c r="AP102" s="387">
        <f t="shared" si="30"/>
        <v>0</v>
      </c>
      <c r="AQ102" s="386"/>
      <c r="AR102" s="387">
        <f t="shared" si="31"/>
        <v>0</v>
      </c>
      <c r="AS102" s="386"/>
      <c r="AT102" s="387">
        <f t="shared" si="32"/>
        <v>0</v>
      </c>
    </row>
    <row r="103" spans="2:46" ht="15.75">
      <c r="B103" s="430"/>
      <c r="C103" s="430"/>
      <c r="D103" s="431"/>
      <c r="E103" s="432"/>
      <c r="F103" s="432"/>
      <c r="G103" s="432"/>
      <c r="H103" s="432"/>
      <c r="I103" s="432"/>
      <c r="J103" s="432"/>
      <c r="K103" s="465">
        <f t="shared" si="17"/>
        <v>0</v>
      </c>
      <c r="L103" s="433"/>
      <c r="M103" s="433"/>
      <c r="N103" s="434"/>
      <c r="O103" s="383" t="str">
        <f t="shared" si="18"/>
        <v/>
      </c>
      <c r="P103" s="434"/>
      <c r="Q103" s="434"/>
      <c r="R103" s="434"/>
      <c r="S103" s="433"/>
      <c r="T103" s="434"/>
      <c r="U103" s="384" t="str">
        <f t="shared" si="20"/>
        <v/>
      </c>
      <c r="V103" s="384" t="str">
        <f t="shared" si="21"/>
        <v/>
      </c>
      <c r="W103" s="384" t="str">
        <f t="shared" si="22"/>
        <v/>
      </c>
      <c r="X103" s="384" t="str">
        <f t="shared" si="23"/>
        <v/>
      </c>
      <c r="Y103" s="384" t="str">
        <f t="shared" si="24"/>
        <v/>
      </c>
      <c r="Z103" s="384" t="str">
        <f t="shared" si="25"/>
        <v/>
      </c>
      <c r="AA103" s="384">
        <f t="shared" si="19"/>
        <v>0</v>
      </c>
      <c r="AB103" s="385" t="b">
        <f t="shared" si="26"/>
        <v>1</v>
      </c>
      <c r="AC103" s="384" t="str">
        <f>IF($N103="","",IF($C$7="Northern Ireland",INDEX('Fixed inputs'!$H$18:$H$58,MATCH($N103,'Fixed inputs'!$C$18:$C$58,0)),INDEX('Fixed inputs'!$I$18:$I$58,MATCH($N103,'Fixed inputs'!$C$18:$C$58,0))))</f>
        <v/>
      </c>
      <c r="AD103" s="384" t="str">
        <f>IF($C103="","",INDEX('Fixed inputs'!$C$8:$E$10,MATCH($C103,'Fixed inputs'!$B$8:$B$10,0),MATCH(IF($C$7="Northern Ireland","GBP","EUR"),'Fixed inputs'!$C$7:$E$7,0)))</f>
        <v/>
      </c>
      <c r="AE103" s="386"/>
      <c r="AF103" s="386"/>
      <c r="AG103" s="386"/>
      <c r="AH103" s="386"/>
      <c r="AI103" s="386"/>
      <c r="AJ103" s="387">
        <f t="shared" si="27"/>
        <v>0</v>
      </c>
      <c r="AK103" s="386"/>
      <c r="AL103" s="387">
        <f t="shared" si="28"/>
        <v>0</v>
      </c>
      <c r="AM103" s="386"/>
      <c r="AN103" s="387">
        <f t="shared" si="29"/>
        <v>0</v>
      </c>
      <c r="AO103" s="386"/>
      <c r="AP103" s="387">
        <f t="shared" si="30"/>
        <v>0</v>
      </c>
      <c r="AQ103" s="386"/>
      <c r="AR103" s="387">
        <f t="shared" si="31"/>
        <v>0</v>
      </c>
      <c r="AS103" s="386"/>
      <c r="AT103" s="387">
        <f t="shared" si="32"/>
        <v>0</v>
      </c>
    </row>
    <row r="104" spans="2:46" ht="15.75">
      <c r="B104" s="430"/>
      <c r="C104" s="430"/>
      <c r="D104" s="431"/>
      <c r="E104" s="432"/>
      <c r="F104" s="432"/>
      <c r="G104" s="432"/>
      <c r="H104" s="432"/>
      <c r="I104" s="432"/>
      <c r="J104" s="432"/>
      <c r="K104" s="465">
        <f t="shared" si="17"/>
        <v>0</v>
      </c>
      <c r="L104" s="433"/>
      <c r="M104" s="433"/>
      <c r="N104" s="434"/>
      <c r="O104" s="383" t="str">
        <f t="shared" si="18"/>
        <v/>
      </c>
      <c r="P104" s="434"/>
      <c r="Q104" s="434"/>
      <c r="R104" s="434"/>
      <c r="S104" s="433"/>
      <c r="T104" s="434"/>
      <c r="U104" s="384" t="str">
        <f t="shared" si="20"/>
        <v/>
      </c>
      <c r="V104" s="384" t="str">
        <f t="shared" si="21"/>
        <v/>
      </c>
      <c r="W104" s="384" t="str">
        <f t="shared" si="22"/>
        <v/>
      </c>
      <c r="X104" s="384" t="str">
        <f t="shared" si="23"/>
        <v/>
      </c>
      <c r="Y104" s="384" t="str">
        <f t="shared" si="24"/>
        <v/>
      </c>
      <c r="Z104" s="384" t="str">
        <f t="shared" si="25"/>
        <v/>
      </c>
      <c r="AA104" s="384">
        <f t="shared" si="19"/>
        <v>0</v>
      </c>
      <c r="AB104" s="385" t="b">
        <f t="shared" si="26"/>
        <v>1</v>
      </c>
      <c r="AC104" s="384" t="str">
        <f>IF($N104="","",IF($C$7="Northern Ireland",INDEX('Fixed inputs'!$H$18:$H$58,MATCH($N104,'Fixed inputs'!$C$18:$C$58,0)),INDEX('Fixed inputs'!$I$18:$I$58,MATCH($N104,'Fixed inputs'!$C$18:$C$58,0))))</f>
        <v/>
      </c>
      <c r="AD104" s="384" t="str">
        <f>IF($C104="","",INDEX('Fixed inputs'!$C$8:$E$10,MATCH($C104,'Fixed inputs'!$B$8:$B$10,0),MATCH(IF($C$7="Northern Ireland","GBP","EUR"),'Fixed inputs'!$C$7:$E$7,0)))</f>
        <v/>
      </c>
      <c r="AE104" s="386"/>
      <c r="AF104" s="386"/>
      <c r="AG104" s="386"/>
      <c r="AH104" s="386"/>
      <c r="AI104" s="386"/>
      <c r="AJ104" s="387">
        <f t="shared" si="27"/>
        <v>0</v>
      </c>
      <c r="AK104" s="386"/>
      <c r="AL104" s="387">
        <f t="shared" si="28"/>
        <v>0</v>
      </c>
      <c r="AM104" s="386"/>
      <c r="AN104" s="387">
        <f t="shared" si="29"/>
        <v>0</v>
      </c>
      <c r="AO104" s="386"/>
      <c r="AP104" s="387">
        <f t="shared" si="30"/>
        <v>0</v>
      </c>
      <c r="AQ104" s="386"/>
      <c r="AR104" s="387">
        <f t="shared" si="31"/>
        <v>0</v>
      </c>
      <c r="AS104" s="386"/>
      <c r="AT104" s="387">
        <f t="shared" si="32"/>
        <v>0</v>
      </c>
    </row>
    <row r="105" spans="2:46" ht="15.75">
      <c r="B105" s="430"/>
      <c r="C105" s="430"/>
      <c r="D105" s="431"/>
      <c r="E105" s="432"/>
      <c r="F105" s="432"/>
      <c r="G105" s="432"/>
      <c r="H105" s="432"/>
      <c r="I105" s="432"/>
      <c r="J105" s="432"/>
      <c r="K105" s="465">
        <f t="shared" si="17"/>
        <v>0</v>
      </c>
      <c r="L105" s="433"/>
      <c r="M105" s="433"/>
      <c r="N105" s="434"/>
      <c r="O105" s="383" t="str">
        <f t="shared" si="18"/>
        <v/>
      </c>
      <c r="P105" s="434"/>
      <c r="Q105" s="434"/>
      <c r="R105" s="434"/>
      <c r="S105" s="433"/>
      <c r="T105" s="434"/>
      <c r="U105" s="384" t="str">
        <f t="shared" si="20"/>
        <v/>
      </c>
      <c r="V105" s="384" t="str">
        <f t="shared" si="21"/>
        <v/>
      </c>
      <c r="W105" s="384" t="str">
        <f t="shared" si="22"/>
        <v/>
      </c>
      <c r="X105" s="384" t="str">
        <f t="shared" si="23"/>
        <v/>
      </c>
      <c r="Y105" s="384" t="str">
        <f t="shared" si="24"/>
        <v/>
      </c>
      <c r="Z105" s="384" t="str">
        <f t="shared" si="25"/>
        <v/>
      </c>
      <c r="AA105" s="384">
        <f t="shared" si="19"/>
        <v>0</v>
      </c>
      <c r="AB105" s="385" t="b">
        <f t="shared" si="26"/>
        <v>1</v>
      </c>
      <c r="AC105" s="384" t="str">
        <f>IF($N105="","",IF($C$7="Northern Ireland",INDEX('Fixed inputs'!$H$18:$H$58,MATCH($N105,'Fixed inputs'!$C$18:$C$58,0)),INDEX('Fixed inputs'!$I$18:$I$58,MATCH($N105,'Fixed inputs'!$C$18:$C$58,0))))</f>
        <v/>
      </c>
      <c r="AD105" s="384" t="str">
        <f>IF($C105="","",INDEX('Fixed inputs'!$C$8:$E$10,MATCH($C105,'Fixed inputs'!$B$8:$B$10,0),MATCH(IF($C$7="Northern Ireland","GBP","EUR"),'Fixed inputs'!$C$7:$E$7,0)))</f>
        <v/>
      </c>
      <c r="AE105" s="386"/>
      <c r="AF105" s="386"/>
      <c r="AG105" s="386"/>
      <c r="AH105" s="386"/>
      <c r="AI105" s="386"/>
      <c r="AJ105" s="387">
        <f t="shared" si="27"/>
        <v>0</v>
      </c>
      <c r="AK105" s="386"/>
      <c r="AL105" s="387">
        <f t="shared" si="28"/>
        <v>0</v>
      </c>
      <c r="AM105" s="386"/>
      <c r="AN105" s="387">
        <f t="shared" si="29"/>
        <v>0</v>
      </c>
      <c r="AO105" s="386"/>
      <c r="AP105" s="387">
        <f t="shared" si="30"/>
        <v>0</v>
      </c>
      <c r="AQ105" s="386"/>
      <c r="AR105" s="387">
        <f t="shared" si="31"/>
        <v>0</v>
      </c>
      <c r="AS105" s="386"/>
      <c r="AT105" s="387">
        <f t="shared" si="32"/>
        <v>0</v>
      </c>
    </row>
    <row r="106" spans="2:46" ht="15.75">
      <c r="B106" s="435"/>
      <c r="C106" s="435"/>
      <c r="D106" s="436"/>
      <c r="E106" s="437"/>
      <c r="F106" s="437"/>
      <c r="G106" s="437"/>
      <c r="H106" s="437"/>
      <c r="I106" s="437"/>
      <c r="J106" s="437"/>
      <c r="K106" s="465">
        <f t="shared" si="17"/>
        <v>0</v>
      </c>
      <c r="L106" s="433"/>
      <c r="M106" s="433"/>
      <c r="N106" s="434"/>
      <c r="O106" s="383" t="str">
        <f t="shared" si="18"/>
        <v/>
      </c>
      <c r="P106" s="434"/>
      <c r="Q106" s="434"/>
      <c r="R106" s="434"/>
      <c r="S106" s="433"/>
      <c r="T106" s="434"/>
      <c r="U106" s="384" t="str">
        <f t="shared" si="20"/>
        <v/>
      </c>
      <c r="V106" s="384" t="str">
        <f t="shared" si="21"/>
        <v/>
      </c>
      <c r="W106" s="384" t="str">
        <f t="shared" si="22"/>
        <v/>
      </c>
      <c r="X106" s="384" t="str">
        <f t="shared" si="23"/>
        <v/>
      </c>
      <c r="Y106" s="384" t="str">
        <f t="shared" si="24"/>
        <v/>
      </c>
      <c r="Z106" s="384" t="str">
        <f t="shared" si="25"/>
        <v/>
      </c>
      <c r="AA106" s="384">
        <f t="shared" si="19"/>
        <v>0</v>
      </c>
      <c r="AB106" s="385" t="b">
        <f t="shared" si="26"/>
        <v>1</v>
      </c>
      <c r="AC106" s="384" t="str">
        <f>IF($N106="","",IF($C$7="Northern Ireland",INDEX('Fixed inputs'!$H$18:$H$58,MATCH($N106,'Fixed inputs'!$C$18:$C$58,0)),INDEX('Fixed inputs'!$I$18:$I$58,MATCH($N106,'Fixed inputs'!$C$18:$C$58,0))))</f>
        <v/>
      </c>
      <c r="AD106" s="384" t="str">
        <f>IF($C106="","",INDEX('Fixed inputs'!$C$8:$E$10,MATCH($C106,'Fixed inputs'!$B$8:$B$10,0),MATCH(IF($C$7="Northern Ireland","GBP","EUR"),'Fixed inputs'!$C$7:$E$7,0)))</f>
        <v/>
      </c>
      <c r="AE106" s="386"/>
      <c r="AF106" s="386"/>
      <c r="AG106" s="386"/>
      <c r="AH106" s="386"/>
      <c r="AI106" s="386"/>
      <c r="AJ106" s="387">
        <f t="shared" si="27"/>
        <v>0</v>
      </c>
      <c r="AK106" s="386"/>
      <c r="AL106" s="387">
        <f t="shared" si="28"/>
        <v>0</v>
      </c>
      <c r="AM106" s="386"/>
      <c r="AN106" s="387">
        <f t="shared" si="29"/>
        <v>0</v>
      </c>
      <c r="AO106" s="386"/>
      <c r="AP106" s="387">
        <f t="shared" si="30"/>
        <v>0</v>
      </c>
      <c r="AQ106" s="386"/>
      <c r="AR106" s="387">
        <f t="shared" si="31"/>
        <v>0</v>
      </c>
      <c r="AS106" s="386"/>
      <c r="AT106" s="387">
        <f t="shared" si="32"/>
        <v>0</v>
      </c>
    </row>
    <row r="107" spans="2:46" ht="15.75">
      <c r="B107" s="435"/>
      <c r="C107" s="435"/>
      <c r="D107" s="436"/>
      <c r="E107" s="437"/>
      <c r="F107" s="437"/>
      <c r="G107" s="437"/>
      <c r="H107" s="437"/>
      <c r="I107" s="437"/>
      <c r="J107" s="437"/>
      <c r="K107" s="465">
        <f t="shared" si="17"/>
        <v>0</v>
      </c>
      <c r="L107" s="433"/>
      <c r="M107" s="433"/>
      <c r="N107" s="434"/>
      <c r="O107" s="383" t="str">
        <f t="shared" si="18"/>
        <v/>
      </c>
      <c r="P107" s="434"/>
      <c r="Q107" s="434"/>
      <c r="R107" s="434"/>
      <c r="S107" s="433"/>
      <c r="T107" s="434"/>
      <c r="U107" s="384" t="str">
        <f t="shared" si="20"/>
        <v/>
      </c>
      <c r="V107" s="384" t="str">
        <f t="shared" si="21"/>
        <v/>
      </c>
      <c r="W107" s="384" t="str">
        <f t="shared" si="22"/>
        <v/>
      </c>
      <c r="X107" s="384" t="str">
        <f t="shared" si="23"/>
        <v/>
      </c>
      <c r="Y107" s="384" t="str">
        <f t="shared" si="24"/>
        <v/>
      </c>
      <c r="Z107" s="384" t="str">
        <f t="shared" si="25"/>
        <v/>
      </c>
      <c r="AA107" s="384">
        <f t="shared" si="19"/>
        <v>0</v>
      </c>
      <c r="AB107" s="385" t="b">
        <f t="shared" si="26"/>
        <v>1</v>
      </c>
      <c r="AC107" s="384" t="str">
        <f>IF($N107="","",IF($C$7="Northern Ireland",INDEX('Fixed inputs'!$H$18:$H$58,MATCH($N107,'Fixed inputs'!$C$18:$C$58,0)),INDEX('Fixed inputs'!$I$18:$I$58,MATCH($N107,'Fixed inputs'!$C$18:$C$58,0))))</f>
        <v/>
      </c>
      <c r="AD107" s="384" t="str">
        <f>IF($C107="","",INDEX('Fixed inputs'!$C$8:$E$10,MATCH($C107,'Fixed inputs'!$B$8:$B$10,0),MATCH(IF($C$7="Northern Ireland","GBP","EUR"),'Fixed inputs'!$C$7:$E$7,0)))</f>
        <v/>
      </c>
      <c r="AE107" s="386"/>
      <c r="AF107" s="386"/>
      <c r="AG107" s="386"/>
      <c r="AH107" s="386"/>
      <c r="AI107" s="386"/>
      <c r="AJ107" s="387">
        <f t="shared" si="27"/>
        <v>0</v>
      </c>
      <c r="AK107" s="386"/>
      <c r="AL107" s="387">
        <f t="shared" si="28"/>
        <v>0</v>
      </c>
      <c r="AM107" s="386"/>
      <c r="AN107" s="387">
        <f t="shared" si="29"/>
        <v>0</v>
      </c>
      <c r="AO107" s="386"/>
      <c r="AP107" s="387">
        <f t="shared" si="30"/>
        <v>0</v>
      </c>
      <c r="AQ107" s="386"/>
      <c r="AR107" s="387">
        <f t="shared" si="31"/>
        <v>0</v>
      </c>
      <c r="AS107" s="386"/>
      <c r="AT107" s="387">
        <f t="shared" si="32"/>
        <v>0</v>
      </c>
    </row>
    <row r="108" spans="2:46" ht="15.75">
      <c r="B108" s="435"/>
      <c r="C108" s="435"/>
      <c r="D108" s="436"/>
      <c r="E108" s="437"/>
      <c r="F108" s="437"/>
      <c r="G108" s="437"/>
      <c r="H108" s="437"/>
      <c r="I108" s="437"/>
      <c r="J108" s="437"/>
      <c r="K108" s="465">
        <f t="shared" si="17"/>
        <v>0</v>
      </c>
      <c r="L108" s="433"/>
      <c r="M108" s="433"/>
      <c r="N108" s="434"/>
      <c r="O108" s="383" t="str">
        <f t="shared" si="18"/>
        <v/>
      </c>
      <c r="P108" s="434"/>
      <c r="Q108" s="434"/>
      <c r="R108" s="434"/>
      <c r="S108" s="433"/>
      <c r="T108" s="434"/>
      <c r="U108" s="384" t="str">
        <f t="shared" si="20"/>
        <v/>
      </c>
      <c r="V108" s="384" t="str">
        <f t="shared" si="21"/>
        <v/>
      </c>
      <c r="W108" s="384" t="str">
        <f t="shared" si="22"/>
        <v/>
      </c>
      <c r="X108" s="384" t="str">
        <f t="shared" si="23"/>
        <v/>
      </c>
      <c r="Y108" s="384" t="str">
        <f t="shared" si="24"/>
        <v/>
      </c>
      <c r="Z108" s="384" t="str">
        <f t="shared" si="25"/>
        <v/>
      </c>
      <c r="AA108" s="384">
        <f t="shared" si="19"/>
        <v>0</v>
      </c>
      <c r="AB108" s="385" t="b">
        <f t="shared" si="26"/>
        <v>1</v>
      </c>
      <c r="AC108" s="384" t="str">
        <f>IF($N108="","",IF($C$7="Northern Ireland",INDEX('Fixed inputs'!$H$18:$H$58,MATCH($N108,'Fixed inputs'!$C$18:$C$58,0)),INDEX('Fixed inputs'!$I$18:$I$58,MATCH($N108,'Fixed inputs'!$C$18:$C$58,0))))</f>
        <v/>
      </c>
      <c r="AD108" s="384" t="str">
        <f>IF($C108="","",INDEX('Fixed inputs'!$C$8:$E$10,MATCH($C108,'Fixed inputs'!$B$8:$B$10,0),MATCH(IF($C$7="Northern Ireland","GBP","EUR"),'Fixed inputs'!$C$7:$E$7,0)))</f>
        <v/>
      </c>
      <c r="AE108" s="386"/>
      <c r="AF108" s="386"/>
      <c r="AG108" s="386"/>
      <c r="AH108" s="386"/>
      <c r="AI108" s="386"/>
      <c r="AJ108" s="387">
        <f t="shared" si="27"/>
        <v>0</v>
      </c>
      <c r="AK108" s="386"/>
      <c r="AL108" s="387">
        <f t="shared" si="28"/>
        <v>0</v>
      </c>
      <c r="AM108" s="386"/>
      <c r="AN108" s="387">
        <f t="shared" si="29"/>
        <v>0</v>
      </c>
      <c r="AO108" s="386"/>
      <c r="AP108" s="387">
        <f t="shared" si="30"/>
        <v>0</v>
      </c>
      <c r="AQ108" s="386"/>
      <c r="AR108" s="387">
        <f t="shared" si="31"/>
        <v>0</v>
      </c>
      <c r="AS108" s="386"/>
      <c r="AT108" s="387">
        <f t="shared" si="32"/>
        <v>0</v>
      </c>
    </row>
    <row r="109" spans="2:46" ht="15.75">
      <c r="B109" s="435"/>
      <c r="C109" s="435"/>
      <c r="D109" s="436"/>
      <c r="E109" s="437"/>
      <c r="F109" s="437"/>
      <c r="G109" s="437"/>
      <c r="H109" s="437"/>
      <c r="I109" s="437"/>
      <c r="J109" s="437"/>
      <c r="K109" s="465">
        <f t="shared" si="17"/>
        <v>0</v>
      </c>
      <c r="L109" s="433"/>
      <c r="M109" s="433"/>
      <c r="N109" s="434"/>
      <c r="O109" s="383" t="str">
        <f t="shared" si="18"/>
        <v/>
      </c>
      <c r="P109" s="434"/>
      <c r="Q109" s="434"/>
      <c r="R109" s="434"/>
      <c r="S109" s="433"/>
      <c r="T109" s="434"/>
      <c r="U109" s="384" t="str">
        <f t="shared" si="20"/>
        <v/>
      </c>
      <c r="V109" s="384" t="str">
        <f t="shared" si="21"/>
        <v/>
      </c>
      <c r="W109" s="384" t="str">
        <f t="shared" si="22"/>
        <v/>
      </c>
      <c r="X109" s="384" t="str">
        <f t="shared" si="23"/>
        <v/>
      </c>
      <c r="Y109" s="384" t="str">
        <f t="shared" si="24"/>
        <v/>
      </c>
      <c r="Z109" s="384" t="str">
        <f t="shared" si="25"/>
        <v/>
      </c>
      <c r="AA109" s="384">
        <f t="shared" si="19"/>
        <v>0</v>
      </c>
      <c r="AB109" s="385" t="b">
        <f t="shared" si="26"/>
        <v>1</v>
      </c>
      <c r="AC109" s="384" t="str">
        <f>IF($N109="","",IF($C$7="Northern Ireland",INDEX('Fixed inputs'!$H$18:$H$58,MATCH($N109,'Fixed inputs'!$C$18:$C$58,0)),INDEX('Fixed inputs'!$I$18:$I$58,MATCH($N109,'Fixed inputs'!$C$18:$C$58,0))))</f>
        <v/>
      </c>
      <c r="AD109" s="384" t="str">
        <f>IF($C109="","",INDEX('Fixed inputs'!$C$8:$E$10,MATCH($C109,'Fixed inputs'!$B$8:$B$10,0),MATCH(IF($C$7="Northern Ireland","GBP","EUR"),'Fixed inputs'!$C$7:$E$7,0)))</f>
        <v/>
      </c>
      <c r="AE109" s="386"/>
      <c r="AF109" s="386"/>
      <c r="AG109" s="386"/>
      <c r="AH109" s="386"/>
      <c r="AI109" s="386"/>
      <c r="AJ109" s="387">
        <f t="shared" si="27"/>
        <v>0</v>
      </c>
      <c r="AK109" s="386"/>
      <c r="AL109" s="387">
        <f t="shared" si="28"/>
        <v>0</v>
      </c>
      <c r="AM109" s="386"/>
      <c r="AN109" s="387">
        <f t="shared" si="29"/>
        <v>0</v>
      </c>
      <c r="AO109" s="386"/>
      <c r="AP109" s="387">
        <f t="shared" si="30"/>
        <v>0</v>
      </c>
      <c r="AQ109" s="386"/>
      <c r="AR109" s="387">
        <f t="shared" si="31"/>
        <v>0</v>
      </c>
      <c r="AS109" s="386"/>
      <c r="AT109" s="387">
        <f t="shared" si="32"/>
        <v>0</v>
      </c>
    </row>
    <row r="110" spans="2:46" ht="15.75">
      <c r="B110" s="435"/>
      <c r="C110" s="435"/>
      <c r="D110" s="436"/>
      <c r="E110" s="437"/>
      <c r="F110" s="437"/>
      <c r="G110" s="437"/>
      <c r="H110" s="437"/>
      <c r="I110" s="437"/>
      <c r="J110" s="437"/>
      <c r="K110" s="465">
        <f t="shared" si="17"/>
        <v>0</v>
      </c>
      <c r="L110" s="433"/>
      <c r="M110" s="433"/>
      <c r="N110" s="434"/>
      <c r="O110" s="383" t="str">
        <f t="shared" si="18"/>
        <v/>
      </c>
      <c r="P110" s="434"/>
      <c r="Q110" s="434"/>
      <c r="R110" s="434"/>
      <c r="S110" s="433"/>
      <c r="T110" s="434"/>
      <c r="U110" s="384" t="str">
        <f t="shared" si="20"/>
        <v/>
      </c>
      <c r="V110" s="384" t="str">
        <f t="shared" si="21"/>
        <v/>
      </c>
      <c r="W110" s="384" t="str">
        <f t="shared" si="22"/>
        <v/>
      </c>
      <c r="X110" s="384" t="str">
        <f t="shared" si="23"/>
        <v/>
      </c>
      <c r="Y110" s="384" t="str">
        <f t="shared" si="24"/>
        <v/>
      </c>
      <c r="Z110" s="384" t="str">
        <f t="shared" si="25"/>
        <v/>
      </c>
      <c r="AA110" s="384">
        <f t="shared" si="19"/>
        <v>0</v>
      </c>
      <c r="AB110" s="385" t="b">
        <f t="shared" si="26"/>
        <v>1</v>
      </c>
      <c r="AC110" s="384" t="str">
        <f>IF($N110="","",IF($C$7="Northern Ireland",INDEX('Fixed inputs'!$H$18:$H$58,MATCH($N110,'Fixed inputs'!$C$18:$C$58,0)),INDEX('Fixed inputs'!$I$18:$I$58,MATCH($N110,'Fixed inputs'!$C$18:$C$58,0))))</f>
        <v/>
      </c>
      <c r="AD110" s="384" t="str">
        <f>IF($C110="","",INDEX('Fixed inputs'!$C$8:$E$10,MATCH($C110,'Fixed inputs'!$B$8:$B$10,0),MATCH(IF($C$7="Northern Ireland","GBP","EUR"),'Fixed inputs'!$C$7:$E$7,0)))</f>
        <v/>
      </c>
      <c r="AE110" s="386"/>
      <c r="AF110" s="386"/>
      <c r="AG110" s="386"/>
      <c r="AH110" s="386"/>
      <c r="AI110" s="386"/>
      <c r="AJ110" s="387">
        <f t="shared" si="27"/>
        <v>0</v>
      </c>
      <c r="AK110" s="386"/>
      <c r="AL110" s="387">
        <f t="shared" si="28"/>
        <v>0</v>
      </c>
      <c r="AM110" s="386"/>
      <c r="AN110" s="387">
        <f t="shared" si="29"/>
        <v>0</v>
      </c>
      <c r="AO110" s="386"/>
      <c r="AP110" s="387">
        <f t="shared" si="30"/>
        <v>0</v>
      </c>
      <c r="AQ110" s="386"/>
      <c r="AR110" s="387">
        <f t="shared" si="31"/>
        <v>0</v>
      </c>
      <c r="AS110" s="386"/>
      <c r="AT110" s="387">
        <f t="shared" si="32"/>
        <v>0</v>
      </c>
    </row>
    <row r="111" spans="2:46" ht="15.75">
      <c r="B111" s="435"/>
      <c r="C111" s="435"/>
      <c r="D111" s="436"/>
      <c r="E111" s="437"/>
      <c r="F111" s="437"/>
      <c r="G111" s="437"/>
      <c r="H111" s="437"/>
      <c r="I111" s="437"/>
      <c r="J111" s="437"/>
      <c r="K111" s="465">
        <f t="shared" si="17"/>
        <v>0</v>
      </c>
      <c r="L111" s="433"/>
      <c r="M111" s="433"/>
      <c r="N111" s="434"/>
      <c r="O111" s="383" t="str">
        <f t="shared" si="18"/>
        <v/>
      </c>
      <c r="P111" s="434"/>
      <c r="Q111" s="434"/>
      <c r="R111" s="434"/>
      <c r="S111" s="433"/>
      <c r="T111" s="434"/>
      <c r="U111" s="384" t="str">
        <f t="shared" si="20"/>
        <v/>
      </c>
      <c r="V111" s="384" t="str">
        <f t="shared" si="21"/>
        <v/>
      </c>
      <c r="W111" s="384" t="str">
        <f t="shared" si="22"/>
        <v/>
      </c>
      <c r="X111" s="384" t="str">
        <f t="shared" si="23"/>
        <v/>
      </c>
      <c r="Y111" s="384" t="str">
        <f t="shared" si="24"/>
        <v/>
      </c>
      <c r="Z111" s="384" t="str">
        <f t="shared" si="25"/>
        <v/>
      </c>
      <c r="AA111" s="384">
        <f t="shared" si="19"/>
        <v>0</v>
      </c>
      <c r="AB111" s="385" t="b">
        <f t="shared" si="26"/>
        <v>1</v>
      </c>
      <c r="AC111" s="384" t="str">
        <f>IF($N111="","",IF($C$7="Northern Ireland",INDEX('Fixed inputs'!$H$18:$H$58,MATCH($N111,'Fixed inputs'!$C$18:$C$58,0)),INDEX('Fixed inputs'!$I$18:$I$58,MATCH($N111,'Fixed inputs'!$C$18:$C$58,0))))</f>
        <v/>
      </c>
      <c r="AD111" s="384" t="str">
        <f>IF($C111="","",INDEX('Fixed inputs'!$C$8:$E$10,MATCH($C111,'Fixed inputs'!$B$8:$B$10,0),MATCH(IF($C$7="Northern Ireland","GBP","EUR"),'Fixed inputs'!$C$7:$E$7,0)))</f>
        <v/>
      </c>
      <c r="AE111" s="386"/>
      <c r="AF111" s="386"/>
      <c r="AG111" s="386"/>
      <c r="AH111" s="386"/>
      <c r="AI111" s="386"/>
      <c r="AJ111" s="387">
        <f t="shared" si="27"/>
        <v>0</v>
      </c>
      <c r="AK111" s="386"/>
      <c r="AL111" s="387">
        <f t="shared" si="28"/>
        <v>0</v>
      </c>
      <c r="AM111" s="386"/>
      <c r="AN111" s="387">
        <f t="shared" si="29"/>
        <v>0</v>
      </c>
      <c r="AO111" s="386"/>
      <c r="AP111" s="387">
        <f t="shared" si="30"/>
        <v>0</v>
      </c>
      <c r="AQ111" s="386"/>
      <c r="AR111" s="387">
        <f t="shared" si="31"/>
        <v>0</v>
      </c>
      <c r="AS111" s="386"/>
      <c r="AT111" s="387">
        <f t="shared" si="32"/>
        <v>0</v>
      </c>
    </row>
    <row r="112" spans="2:46" ht="15.75">
      <c r="B112" s="435"/>
      <c r="C112" s="435"/>
      <c r="D112" s="436"/>
      <c r="E112" s="437"/>
      <c r="F112" s="437"/>
      <c r="G112" s="437"/>
      <c r="H112" s="437"/>
      <c r="I112" s="437"/>
      <c r="J112" s="437"/>
      <c r="K112" s="465">
        <f t="shared" si="17"/>
        <v>0</v>
      </c>
      <c r="L112" s="433"/>
      <c r="M112" s="433"/>
      <c r="N112" s="434"/>
      <c r="O112" s="383" t="str">
        <f t="shared" si="18"/>
        <v/>
      </c>
      <c r="P112" s="434"/>
      <c r="Q112" s="434"/>
      <c r="R112" s="434"/>
      <c r="S112" s="433"/>
      <c r="T112" s="434"/>
      <c r="U112" s="384" t="str">
        <f t="shared" si="20"/>
        <v/>
      </c>
      <c r="V112" s="384" t="str">
        <f t="shared" si="21"/>
        <v/>
      </c>
      <c r="W112" s="384" t="str">
        <f t="shared" si="22"/>
        <v/>
      </c>
      <c r="X112" s="384" t="str">
        <f t="shared" si="23"/>
        <v/>
      </c>
      <c r="Y112" s="384" t="str">
        <f t="shared" si="24"/>
        <v/>
      </c>
      <c r="Z112" s="384" t="str">
        <f t="shared" si="25"/>
        <v/>
      </c>
      <c r="AA112" s="384">
        <f t="shared" si="19"/>
        <v>0</v>
      </c>
      <c r="AB112" s="385" t="b">
        <f t="shared" si="26"/>
        <v>1</v>
      </c>
      <c r="AC112" s="384" t="str">
        <f>IF($N112="","",IF($C$7="Northern Ireland",INDEX('Fixed inputs'!$H$18:$H$58,MATCH($N112,'Fixed inputs'!$C$18:$C$58,0)),INDEX('Fixed inputs'!$I$18:$I$58,MATCH($N112,'Fixed inputs'!$C$18:$C$58,0))))</f>
        <v/>
      </c>
      <c r="AD112" s="384" t="str">
        <f>IF($C112="","",INDEX('Fixed inputs'!$C$8:$E$10,MATCH($C112,'Fixed inputs'!$B$8:$B$10,0),MATCH(IF($C$7="Northern Ireland","GBP","EUR"),'Fixed inputs'!$C$7:$E$7,0)))</f>
        <v/>
      </c>
      <c r="AE112" s="386"/>
      <c r="AF112" s="386"/>
      <c r="AG112" s="386"/>
      <c r="AH112" s="386"/>
      <c r="AI112" s="386"/>
      <c r="AJ112" s="387">
        <f t="shared" si="27"/>
        <v>0</v>
      </c>
      <c r="AK112" s="386"/>
      <c r="AL112" s="387">
        <f t="shared" si="28"/>
        <v>0</v>
      </c>
      <c r="AM112" s="386"/>
      <c r="AN112" s="387">
        <f t="shared" si="29"/>
        <v>0</v>
      </c>
      <c r="AO112" s="386"/>
      <c r="AP112" s="387">
        <f t="shared" si="30"/>
        <v>0</v>
      </c>
      <c r="AQ112" s="386"/>
      <c r="AR112" s="387">
        <f t="shared" si="31"/>
        <v>0</v>
      </c>
      <c r="AS112" s="386"/>
      <c r="AT112" s="387">
        <f t="shared" si="32"/>
        <v>0</v>
      </c>
    </row>
    <row r="113" spans="2:46" ht="15.75">
      <c r="B113" s="435"/>
      <c r="C113" s="435"/>
      <c r="D113" s="436"/>
      <c r="E113" s="437"/>
      <c r="F113" s="437"/>
      <c r="G113" s="437"/>
      <c r="H113" s="437"/>
      <c r="I113" s="437"/>
      <c r="J113" s="437"/>
      <c r="K113" s="465">
        <f t="shared" si="17"/>
        <v>0</v>
      </c>
      <c r="L113" s="433"/>
      <c r="M113" s="433"/>
      <c r="N113" s="434"/>
      <c r="O113" s="383" t="str">
        <f t="shared" si="18"/>
        <v/>
      </c>
      <c r="P113" s="434"/>
      <c r="Q113" s="434"/>
      <c r="R113" s="434"/>
      <c r="S113" s="433"/>
      <c r="T113" s="434"/>
      <c r="U113" s="384" t="str">
        <f t="shared" si="20"/>
        <v/>
      </c>
      <c r="V113" s="384" t="str">
        <f t="shared" si="21"/>
        <v/>
      </c>
      <c r="W113" s="384" t="str">
        <f t="shared" si="22"/>
        <v/>
      </c>
      <c r="X113" s="384" t="str">
        <f t="shared" si="23"/>
        <v/>
      </c>
      <c r="Y113" s="384" t="str">
        <f t="shared" si="24"/>
        <v/>
      </c>
      <c r="Z113" s="384" t="str">
        <f t="shared" si="25"/>
        <v/>
      </c>
      <c r="AA113" s="384">
        <f t="shared" si="19"/>
        <v>0</v>
      </c>
      <c r="AB113" s="385" t="b">
        <f t="shared" si="26"/>
        <v>1</v>
      </c>
      <c r="AC113" s="384" t="str">
        <f>IF($N113="","",IF($C$7="Northern Ireland",INDEX('Fixed inputs'!$H$18:$H$58,MATCH($N113,'Fixed inputs'!$C$18:$C$58,0)),INDEX('Fixed inputs'!$I$18:$I$58,MATCH($N113,'Fixed inputs'!$C$18:$C$58,0))))</f>
        <v/>
      </c>
      <c r="AD113" s="384" t="str">
        <f>IF($C113="","",INDEX('Fixed inputs'!$C$8:$E$10,MATCH($C113,'Fixed inputs'!$B$8:$B$10,0),MATCH(IF($C$7="Northern Ireland","GBP","EUR"),'Fixed inputs'!$C$7:$E$7,0)))</f>
        <v/>
      </c>
      <c r="AE113" s="386"/>
      <c r="AF113" s="386"/>
      <c r="AG113" s="386"/>
      <c r="AH113" s="386"/>
      <c r="AI113" s="386"/>
      <c r="AJ113" s="387">
        <f t="shared" si="27"/>
        <v>0</v>
      </c>
      <c r="AK113" s="386"/>
      <c r="AL113" s="387">
        <f t="shared" si="28"/>
        <v>0</v>
      </c>
      <c r="AM113" s="386"/>
      <c r="AN113" s="387">
        <f t="shared" si="29"/>
        <v>0</v>
      </c>
      <c r="AO113" s="386"/>
      <c r="AP113" s="387">
        <f t="shared" si="30"/>
        <v>0</v>
      </c>
      <c r="AQ113" s="386"/>
      <c r="AR113" s="387">
        <f t="shared" si="31"/>
        <v>0</v>
      </c>
      <c r="AS113" s="386"/>
      <c r="AT113" s="387">
        <f t="shared" si="32"/>
        <v>0</v>
      </c>
    </row>
    <row r="114" spans="2:46" ht="15.75">
      <c r="B114" s="435"/>
      <c r="C114" s="435"/>
      <c r="D114" s="436"/>
      <c r="E114" s="437"/>
      <c r="F114" s="437"/>
      <c r="G114" s="437"/>
      <c r="H114" s="437"/>
      <c r="I114" s="437"/>
      <c r="J114" s="437"/>
      <c r="K114" s="465">
        <f t="shared" si="17"/>
        <v>0</v>
      </c>
      <c r="L114" s="433"/>
      <c r="M114" s="433"/>
      <c r="N114" s="434"/>
      <c r="O114" s="383" t="str">
        <f t="shared" si="18"/>
        <v/>
      </c>
      <c r="P114" s="434"/>
      <c r="Q114" s="434"/>
      <c r="R114" s="434"/>
      <c r="S114" s="433"/>
      <c r="T114" s="434"/>
      <c r="U114" s="384" t="str">
        <f t="shared" si="20"/>
        <v/>
      </c>
      <c r="V114" s="384" t="str">
        <f t="shared" si="21"/>
        <v/>
      </c>
      <c r="W114" s="384" t="str">
        <f t="shared" si="22"/>
        <v/>
      </c>
      <c r="X114" s="384" t="str">
        <f t="shared" si="23"/>
        <v/>
      </c>
      <c r="Y114" s="384" t="str">
        <f t="shared" si="24"/>
        <v/>
      </c>
      <c r="Z114" s="384" t="str">
        <f t="shared" si="25"/>
        <v/>
      </c>
      <c r="AA114" s="384">
        <f t="shared" si="19"/>
        <v>0</v>
      </c>
      <c r="AB114" s="385" t="b">
        <f t="shared" si="26"/>
        <v>1</v>
      </c>
      <c r="AC114" s="384" t="str">
        <f>IF($N114="","",IF($C$7="Northern Ireland",INDEX('Fixed inputs'!$H$18:$H$58,MATCH($N114,'Fixed inputs'!$C$18:$C$58,0)),INDEX('Fixed inputs'!$I$18:$I$58,MATCH($N114,'Fixed inputs'!$C$18:$C$58,0))))</f>
        <v/>
      </c>
      <c r="AD114" s="384" t="str">
        <f>IF($C114="","",INDEX('Fixed inputs'!$C$8:$E$10,MATCH($C114,'Fixed inputs'!$B$8:$B$10,0),MATCH(IF($C$7="Northern Ireland","GBP","EUR"),'Fixed inputs'!$C$7:$E$7,0)))</f>
        <v/>
      </c>
      <c r="AE114" s="386"/>
      <c r="AF114" s="386"/>
      <c r="AG114" s="386"/>
      <c r="AH114" s="386"/>
      <c r="AI114" s="386"/>
      <c r="AJ114" s="387">
        <f t="shared" si="27"/>
        <v>0</v>
      </c>
      <c r="AK114" s="386"/>
      <c r="AL114" s="387">
        <f t="shared" si="28"/>
        <v>0</v>
      </c>
      <c r="AM114" s="386"/>
      <c r="AN114" s="387">
        <f t="shared" si="29"/>
        <v>0</v>
      </c>
      <c r="AO114" s="386"/>
      <c r="AP114" s="387">
        <f t="shared" si="30"/>
        <v>0</v>
      </c>
      <c r="AQ114" s="386"/>
      <c r="AR114" s="387">
        <f t="shared" si="31"/>
        <v>0</v>
      </c>
      <c r="AS114" s="386"/>
      <c r="AT114" s="387">
        <f t="shared" si="32"/>
        <v>0</v>
      </c>
    </row>
    <row r="115" spans="2:46" ht="15.75">
      <c r="B115" s="435"/>
      <c r="C115" s="435"/>
      <c r="D115" s="436"/>
      <c r="E115" s="437"/>
      <c r="F115" s="437"/>
      <c r="G115" s="437"/>
      <c r="H115" s="437"/>
      <c r="I115" s="437"/>
      <c r="J115" s="437"/>
      <c r="K115" s="465">
        <f t="shared" si="17"/>
        <v>0</v>
      </c>
      <c r="L115" s="433"/>
      <c r="M115" s="433"/>
      <c r="N115" s="434"/>
      <c r="O115" s="383" t="str">
        <f t="shared" si="18"/>
        <v/>
      </c>
      <c r="P115" s="434"/>
      <c r="Q115" s="434"/>
      <c r="R115" s="434"/>
      <c r="S115" s="433"/>
      <c r="T115" s="434"/>
      <c r="U115" s="384" t="str">
        <f t="shared" si="20"/>
        <v/>
      </c>
      <c r="V115" s="384" t="str">
        <f t="shared" si="21"/>
        <v/>
      </c>
      <c r="W115" s="384" t="str">
        <f t="shared" si="22"/>
        <v/>
      </c>
      <c r="X115" s="384" t="str">
        <f t="shared" si="23"/>
        <v/>
      </c>
      <c r="Y115" s="384" t="str">
        <f t="shared" si="24"/>
        <v/>
      </c>
      <c r="Z115" s="384" t="str">
        <f t="shared" si="25"/>
        <v/>
      </c>
      <c r="AA115" s="384">
        <f t="shared" si="19"/>
        <v>0</v>
      </c>
      <c r="AB115" s="385" t="b">
        <f t="shared" si="26"/>
        <v>1</v>
      </c>
      <c r="AC115" s="384" t="str">
        <f>IF($N115="","",IF($C$7="Northern Ireland",INDEX('Fixed inputs'!$H$18:$H$58,MATCH($N115,'Fixed inputs'!$C$18:$C$58,0)),INDEX('Fixed inputs'!$I$18:$I$58,MATCH($N115,'Fixed inputs'!$C$18:$C$58,0))))</f>
        <v/>
      </c>
      <c r="AD115" s="384" t="str">
        <f>IF($C115="","",INDEX('Fixed inputs'!$C$8:$E$10,MATCH($C115,'Fixed inputs'!$B$8:$B$10,0),MATCH(IF($C$7="Northern Ireland","GBP","EUR"),'Fixed inputs'!$C$7:$E$7,0)))</f>
        <v/>
      </c>
      <c r="AE115" s="386"/>
      <c r="AF115" s="386"/>
      <c r="AG115" s="386"/>
      <c r="AH115" s="386"/>
      <c r="AI115" s="386"/>
      <c r="AJ115" s="387">
        <f t="shared" si="27"/>
        <v>0</v>
      </c>
      <c r="AK115" s="386"/>
      <c r="AL115" s="387">
        <f t="shared" si="28"/>
        <v>0</v>
      </c>
      <c r="AM115" s="386"/>
      <c r="AN115" s="387">
        <f t="shared" si="29"/>
        <v>0</v>
      </c>
      <c r="AO115" s="386"/>
      <c r="AP115" s="387">
        <f t="shared" si="30"/>
        <v>0</v>
      </c>
      <c r="AQ115" s="386"/>
      <c r="AR115" s="387">
        <f t="shared" si="31"/>
        <v>0</v>
      </c>
      <c r="AS115" s="386"/>
      <c r="AT115" s="387">
        <f t="shared" si="32"/>
        <v>0</v>
      </c>
    </row>
    <row r="116" spans="2:46" ht="15.75">
      <c r="B116" s="435"/>
      <c r="C116" s="435"/>
      <c r="D116" s="436"/>
      <c r="E116" s="437"/>
      <c r="F116" s="437"/>
      <c r="G116" s="437"/>
      <c r="H116" s="437"/>
      <c r="I116" s="437"/>
      <c r="J116" s="437"/>
      <c r="K116" s="465">
        <f t="shared" si="17"/>
        <v>0</v>
      </c>
      <c r="L116" s="433"/>
      <c r="M116" s="433"/>
      <c r="N116" s="434"/>
      <c r="O116" s="383" t="str">
        <f t="shared" si="18"/>
        <v/>
      </c>
      <c r="P116" s="434"/>
      <c r="Q116" s="434"/>
      <c r="R116" s="434"/>
      <c r="S116" s="433"/>
      <c r="T116" s="434"/>
      <c r="U116" s="384" t="str">
        <f t="shared" si="20"/>
        <v/>
      </c>
      <c r="V116" s="384" t="str">
        <f t="shared" si="21"/>
        <v/>
      </c>
      <c r="W116" s="384" t="str">
        <f t="shared" si="22"/>
        <v/>
      </c>
      <c r="X116" s="384" t="str">
        <f t="shared" si="23"/>
        <v/>
      </c>
      <c r="Y116" s="384" t="str">
        <f t="shared" si="24"/>
        <v/>
      </c>
      <c r="Z116" s="384" t="str">
        <f t="shared" si="25"/>
        <v/>
      </c>
      <c r="AA116" s="384">
        <f t="shared" si="19"/>
        <v>0</v>
      </c>
      <c r="AB116" s="385" t="b">
        <f t="shared" si="26"/>
        <v>1</v>
      </c>
      <c r="AC116" s="384" t="str">
        <f>IF($N116="","",IF($C$7="Northern Ireland",INDEX('Fixed inputs'!$H$18:$H$58,MATCH($N116,'Fixed inputs'!$C$18:$C$58,0)),INDEX('Fixed inputs'!$I$18:$I$58,MATCH($N116,'Fixed inputs'!$C$18:$C$58,0))))</f>
        <v/>
      </c>
      <c r="AD116" s="384" t="str">
        <f>IF($C116="","",INDEX('Fixed inputs'!$C$8:$E$10,MATCH($C116,'Fixed inputs'!$B$8:$B$10,0),MATCH(IF($C$7="Northern Ireland","GBP","EUR"),'Fixed inputs'!$C$7:$E$7,0)))</f>
        <v/>
      </c>
      <c r="AE116" s="386"/>
      <c r="AF116" s="386"/>
      <c r="AG116" s="386"/>
      <c r="AH116" s="386"/>
      <c r="AI116" s="386"/>
      <c r="AJ116" s="387">
        <f t="shared" si="27"/>
        <v>0</v>
      </c>
      <c r="AK116" s="386"/>
      <c r="AL116" s="387">
        <f t="shared" si="28"/>
        <v>0</v>
      </c>
      <c r="AM116" s="386"/>
      <c r="AN116" s="387">
        <f t="shared" si="29"/>
        <v>0</v>
      </c>
      <c r="AO116" s="386"/>
      <c r="AP116" s="387">
        <f t="shared" si="30"/>
        <v>0</v>
      </c>
      <c r="AQ116" s="386"/>
      <c r="AR116" s="387">
        <f t="shared" si="31"/>
        <v>0</v>
      </c>
      <c r="AS116" s="386"/>
      <c r="AT116" s="387">
        <f t="shared" si="32"/>
        <v>0</v>
      </c>
    </row>
    <row r="117" spans="2:46" ht="15.75">
      <c r="B117" s="435"/>
      <c r="C117" s="435"/>
      <c r="D117" s="436"/>
      <c r="E117" s="437"/>
      <c r="F117" s="437"/>
      <c r="G117" s="437"/>
      <c r="H117" s="437"/>
      <c r="I117" s="437"/>
      <c r="J117" s="437"/>
      <c r="K117" s="465">
        <f t="shared" si="17"/>
        <v>0</v>
      </c>
      <c r="L117" s="433"/>
      <c r="M117" s="433"/>
      <c r="N117" s="434"/>
      <c r="O117" s="383" t="str">
        <f t="shared" si="18"/>
        <v/>
      </c>
      <c r="P117" s="434"/>
      <c r="Q117" s="434"/>
      <c r="R117" s="434"/>
      <c r="S117" s="433"/>
      <c r="T117" s="434"/>
      <c r="U117" s="384" t="str">
        <f t="shared" si="20"/>
        <v/>
      </c>
      <c r="V117" s="384" t="str">
        <f t="shared" si="21"/>
        <v/>
      </c>
      <c r="W117" s="384" t="str">
        <f t="shared" si="22"/>
        <v/>
      </c>
      <c r="X117" s="384" t="str">
        <f t="shared" si="23"/>
        <v/>
      </c>
      <c r="Y117" s="384" t="str">
        <f t="shared" si="24"/>
        <v/>
      </c>
      <c r="Z117" s="384" t="str">
        <f t="shared" si="25"/>
        <v/>
      </c>
      <c r="AA117" s="384">
        <f t="shared" si="19"/>
        <v>0</v>
      </c>
      <c r="AB117" s="385" t="b">
        <f t="shared" si="26"/>
        <v>1</v>
      </c>
      <c r="AC117" s="384" t="str">
        <f>IF($N117="","",IF($C$7="Northern Ireland",INDEX('Fixed inputs'!$H$18:$H$58,MATCH($N117,'Fixed inputs'!$C$18:$C$58,0)),INDEX('Fixed inputs'!$I$18:$I$58,MATCH($N117,'Fixed inputs'!$C$18:$C$58,0))))</f>
        <v/>
      </c>
      <c r="AD117" s="384" t="str">
        <f>IF($C117="","",INDEX('Fixed inputs'!$C$8:$E$10,MATCH($C117,'Fixed inputs'!$B$8:$B$10,0),MATCH(IF($C$7="Northern Ireland","GBP","EUR"),'Fixed inputs'!$C$7:$E$7,0)))</f>
        <v/>
      </c>
      <c r="AE117" s="386"/>
      <c r="AF117" s="386"/>
      <c r="AG117" s="386"/>
      <c r="AH117" s="386"/>
      <c r="AI117" s="386"/>
      <c r="AJ117" s="387">
        <f t="shared" si="27"/>
        <v>0</v>
      </c>
      <c r="AK117" s="386"/>
      <c r="AL117" s="387">
        <f t="shared" si="28"/>
        <v>0</v>
      </c>
      <c r="AM117" s="386"/>
      <c r="AN117" s="387">
        <f t="shared" si="29"/>
        <v>0</v>
      </c>
      <c r="AO117" s="386"/>
      <c r="AP117" s="387">
        <f t="shared" si="30"/>
        <v>0</v>
      </c>
      <c r="AQ117" s="386"/>
      <c r="AR117" s="387">
        <f t="shared" si="31"/>
        <v>0</v>
      </c>
      <c r="AS117" s="386"/>
      <c r="AT117" s="387">
        <f t="shared" si="32"/>
        <v>0</v>
      </c>
    </row>
    <row r="118" spans="2:46" ht="15.75">
      <c r="B118" s="435"/>
      <c r="C118" s="435"/>
      <c r="D118" s="436"/>
      <c r="E118" s="437"/>
      <c r="F118" s="437"/>
      <c r="G118" s="437"/>
      <c r="H118" s="437"/>
      <c r="I118" s="437"/>
      <c r="J118" s="437"/>
      <c r="K118" s="465">
        <f t="shared" si="17"/>
        <v>0</v>
      </c>
      <c r="L118" s="433"/>
      <c r="M118" s="433"/>
      <c r="N118" s="434"/>
      <c r="O118" s="383" t="str">
        <f t="shared" si="18"/>
        <v/>
      </c>
      <c r="P118" s="434"/>
      <c r="Q118" s="434"/>
      <c r="R118" s="434"/>
      <c r="S118" s="433"/>
      <c r="T118" s="434"/>
      <c r="U118" s="384" t="str">
        <f t="shared" si="20"/>
        <v/>
      </c>
      <c r="V118" s="384" t="str">
        <f t="shared" si="21"/>
        <v/>
      </c>
      <c r="W118" s="384" t="str">
        <f t="shared" si="22"/>
        <v/>
      </c>
      <c r="X118" s="384" t="str">
        <f t="shared" si="23"/>
        <v/>
      </c>
      <c r="Y118" s="384" t="str">
        <f t="shared" si="24"/>
        <v/>
      </c>
      <c r="Z118" s="384" t="str">
        <f t="shared" si="25"/>
        <v/>
      </c>
      <c r="AA118" s="384">
        <f t="shared" si="19"/>
        <v>0</v>
      </c>
      <c r="AB118" s="385" t="b">
        <f t="shared" si="26"/>
        <v>1</v>
      </c>
      <c r="AC118" s="384" t="str">
        <f>IF($N118="","",IF($C$7="Northern Ireland",INDEX('Fixed inputs'!$H$18:$H$58,MATCH($N118,'Fixed inputs'!$C$18:$C$58,0)),INDEX('Fixed inputs'!$I$18:$I$58,MATCH($N118,'Fixed inputs'!$C$18:$C$58,0))))</f>
        <v/>
      </c>
      <c r="AD118" s="384" t="str">
        <f>IF($C118="","",INDEX('Fixed inputs'!$C$8:$E$10,MATCH($C118,'Fixed inputs'!$B$8:$B$10,0),MATCH(IF($C$7="Northern Ireland","GBP","EUR"),'Fixed inputs'!$C$7:$E$7,0)))</f>
        <v/>
      </c>
      <c r="AE118" s="386"/>
      <c r="AF118" s="386"/>
      <c r="AG118" s="386"/>
      <c r="AH118" s="386"/>
      <c r="AI118" s="386"/>
      <c r="AJ118" s="387">
        <f t="shared" si="27"/>
        <v>0</v>
      </c>
      <c r="AK118" s="386"/>
      <c r="AL118" s="387">
        <f t="shared" si="28"/>
        <v>0</v>
      </c>
      <c r="AM118" s="386"/>
      <c r="AN118" s="387">
        <f t="shared" si="29"/>
        <v>0</v>
      </c>
      <c r="AO118" s="386"/>
      <c r="AP118" s="387">
        <f t="shared" si="30"/>
        <v>0</v>
      </c>
      <c r="AQ118" s="386"/>
      <c r="AR118" s="387">
        <f t="shared" si="31"/>
        <v>0</v>
      </c>
      <c r="AS118" s="386"/>
      <c r="AT118" s="387">
        <f t="shared" si="32"/>
        <v>0</v>
      </c>
    </row>
    <row r="119" spans="2:46" ht="15.75">
      <c r="B119" s="435"/>
      <c r="C119" s="435"/>
      <c r="D119" s="436"/>
      <c r="E119" s="437"/>
      <c r="F119" s="437"/>
      <c r="G119" s="437"/>
      <c r="H119" s="437"/>
      <c r="I119" s="437"/>
      <c r="J119" s="437"/>
      <c r="K119" s="465">
        <f t="shared" si="17"/>
        <v>0</v>
      </c>
      <c r="L119" s="433"/>
      <c r="M119" s="433"/>
      <c r="N119" s="434"/>
      <c r="O119" s="383" t="str">
        <f t="shared" si="18"/>
        <v/>
      </c>
      <c r="P119" s="434"/>
      <c r="Q119" s="434"/>
      <c r="R119" s="434"/>
      <c r="S119" s="433"/>
      <c r="T119" s="434"/>
      <c r="U119" s="384" t="str">
        <f t="shared" si="20"/>
        <v/>
      </c>
      <c r="V119" s="384" t="str">
        <f t="shared" si="21"/>
        <v/>
      </c>
      <c r="W119" s="384" t="str">
        <f t="shared" si="22"/>
        <v/>
      </c>
      <c r="X119" s="384" t="str">
        <f t="shared" si="23"/>
        <v/>
      </c>
      <c r="Y119" s="384" t="str">
        <f t="shared" si="24"/>
        <v/>
      </c>
      <c r="Z119" s="384" t="str">
        <f t="shared" si="25"/>
        <v/>
      </c>
      <c r="AA119" s="384">
        <f t="shared" si="19"/>
        <v>0</v>
      </c>
      <c r="AB119" s="385" t="b">
        <f t="shared" si="26"/>
        <v>1</v>
      </c>
      <c r="AC119" s="384" t="str">
        <f>IF($N119="","",IF($C$7="Northern Ireland",INDEX('Fixed inputs'!$H$18:$H$58,MATCH($N119,'Fixed inputs'!$C$18:$C$58,0)),INDEX('Fixed inputs'!$I$18:$I$58,MATCH($N119,'Fixed inputs'!$C$18:$C$58,0))))</f>
        <v/>
      </c>
      <c r="AD119" s="384" t="str">
        <f>IF($C119="","",INDEX('Fixed inputs'!$C$8:$E$10,MATCH($C119,'Fixed inputs'!$B$8:$B$10,0),MATCH(IF($C$7="Northern Ireland","GBP","EUR"),'Fixed inputs'!$C$7:$E$7,0)))</f>
        <v/>
      </c>
      <c r="AE119" s="386"/>
      <c r="AF119" s="386"/>
      <c r="AG119" s="386"/>
      <c r="AH119" s="386"/>
      <c r="AI119" s="386"/>
      <c r="AJ119" s="387">
        <f t="shared" si="27"/>
        <v>0</v>
      </c>
      <c r="AK119" s="386"/>
      <c r="AL119" s="387">
        <f t="shared" si="28"/>
        <v>0</v>
      </c>
      <c r="AM119" s="386"/>
      <c r="AN119" s="387">
        <f t="shared" si="29"/>
        <v>0</v>
      </c>
      <c r="AO119" s="386"/>
      <c r="AP119" s="387">
        <f t="shared" si="30"/>
        <v>0</v>
      </c>
      <c r="AQ119" s="386"/>
      <c r="AR119" s="387">
        <f t="shared" si="31"/>
        <v>0</v>
      </c>
      <c r="AS119" s="386"/>
      <c r="AT119" s="387">
        <f t="shared" si="32"/>
        <v>0</v>
      </c>
    </row>
    <row r="120" spans="2:46" ht="15.75">
      <c r="B120" s="435"/>
      <c r="C120" s="435"/>
      <c r="D120" s="436"/>
      <c r="E120" s="437"/>
      <c r="F120" s="437"/>
      <c r="G120" s="437"/>
      <c r="H120" s="437"/>
      <c r="I120" s="437"/>
      <c r="J120" s="437"/>
      <c r="K120" s="465">
        <f t="shared" si="17"/>
        <v>0</v>
      </c>
      <c r="L120" s="433"/>
      <c r="M120" s="433"/>
      <c r="N120" s="434"/>
      <c r="O120" s="383" t="str">
        <f t="shared" si="18"/>
        <v/>
      </c>
      <c r="P120" s="434"/>
      <c r="Q120" s="434"/>
      <c r="R120" s="434"/>
      <c r="S120" s="433"/>
      <c r="T120" s="434"/>
      <c r="U120" s="384" t="str">
        <f t="shared" si="20"/>
        <v/>
      </c>
      <c r="V120" s="384" t="str">
        <f t="shared" si="21"/>
        <v/>
      </c>
      <c r="W120" s="384" t="str">
        <f t="shared" si="22"/>
        <v/>
      </c>
      <c r="X120" s="384" t="str">
        <f t="shared" si="23"/>
        <v/>
      </c>
      <c r="Y120" s="384" t="str">
        <f t="shared" si="24"/>
        <v/>
      </c>
      <c r="Z120" s="384" t="str">
        <f t="shared" si="25"/>
        <v/>
      </c>
      <c r="AA120" s="384">
        <f t="shared" si="19"/>
        <v>0</v>
      </c>
      <c r="AB120" s="385" t="b">
        <f t="shared" si="26"/>
        <v>1</v>
      </c>
      <c r="AC120" s="384" t="str">
        <f>IF($N120="","",IF($C$7="Northern Ireland",INDEX('Fixed inputs'!$H$18:$H$58,MATCH($N120,'Fixed inputs'!$C$18:$C$58,0)),INDEX('Fixed inputs'!$I$18:$I$58,MATCH($N120,'Fixed inputs'!$C$18:$C$58,0))))</f>
        <v/>
      </c>
      <c r="AD120" s="384" t="str">
        <f>IF($C120="","",INDEX('Fixed inputs'!$C$8:$E$10,MATCH($C120,'Fixed inputs'!$B$8:$B$10,0),MATCH(IF($C$7="Northern Ireland","GBP","EUR"),'Fixed inputs'!$C$7:$E$7,0)))</f>
        <v/>
      </c>
      <c r="AE120" s="386"/>
      <c r="AF120" s="386"/>
      <c r="AG120" s="386"/>
      <c r="AH120" s="386"/>
      <c r="AI120" s="386"/>
      <c r="AJ120" s="387">
        <f t="shared" si="27"/>
        <v>0</v>
      </c>
      <c r="AK120" s="386"/>
      <c r="AL120" s="387">
        <f t="shared" si="28"/>
        <v>0</v>
      </c>
      <c r="AM120" s="386"/>
      <c r="AN120" s="387">
        <f t="shared" si="29"/>
        <v>0</v>
      </c>
      <c r="AO120" s="386"/>
      <c r="AP120" s="387">
        <f t="shared" si="30"/>
        <v>0</v>
      </c>
      <c r="AQ120" s="386"/>
      <c r="AR120" s="387">
        <f t="shared" si="31"/>
        <v>0</v>
      </c>
      <c r="AS120" s="386"/>
      <c r="AT120" s="387">
        <f t="shared" si="32"/>
        <v>0</v>
      </c>
    </row>
    <row r="121" spans="2:46" ht="15.75">
      <c r="B121" s="435"/>
      <c r="C121" s="435"/>
      <c r="D121" s="436"/>
      <c r="E121" s="437"/>
      <c r="F121" s="437"/>
      <c r="G121" s="437"/>
      <c r="H121" s="437"/>
      <c r="I121" s="437"/>
      <c r="J121" s="437"/>
      <c r="K121" s="465">
        <f t="shared" si="17"/>
        <v>0</v>
      </c>
      <c r="L121" s="433"/>
      <c r="M121" s="433"/>
      <c r="N121" s="434"/>
      <c r="O121" s="383" t="str">
        <f t="shared" si="18"/>
        <v/>
      </c>
      <c r="P121" s="434"/>
      <c r="Q121" s="434"/>
      <c r="R121" s="434"/>
      <c r="S121" s="433"/>
      <c r="T121" s="434"/>
      <c r="U121" s="384" t="str">
        <f t="shared" si="20"/>
        <v/>
      </c>
      <c r="V121" s="384" t="str">
        <f t="shared" si="21"/>
        <v/>
      </c>
      <c r="W121" s="384" t="str">
        <f t="shared" si="22"/>
        <v/>
      </c>
      <c r="X121" s="384" t="str">
        <f t="shared" si="23"/>
        <v/>
      </c>
      <c r="Y121" s="384" t="str">
        <f t="shared" si="24"/>
        <v/>
      </c>
      <c r="Z121" s="384" t="str">
        <f t="shared" si="25"/>
        <v/>
      </c>
      <c r="AA121" s="384">
        <f t="shared" si="19"/>
        <v>0</v>
      </c>
      <c r="AB121" s="385" t="b">
        <f t="shared" si="26"/>
        <v>1</v>
      </c>
      <c r="AC121" s="384" t="str">
        <f>IF($N121="","",IF($C$7="Northern Ireland",INDEX('Fixed inputs'!$H$18:$H$58,MATCH($N121,'Fixed inputs'!$C$18:$C$58,0)),INDEX('Fixed inputs'!$I$18:$I$58,MATCH($N121,'Fixed inputs'!$C$18:$C$58,0))))</f>
        <v/>
      </c>
      <c r="AD121" s="384" t="str">
        <f>IF($C121="","",INDEX('Fixed inputs'!$C$8:$E$10,MATCH($C121,'Fixed inputs'!$B$8:$B$10,0),MATCH(IF($C$7="Northern Ireland","GBP","EUR"),'Fixed inputs'!$C$7:$E$7,0)))</f>
        <v/>
      </c>
      <c r="AE121" s="386"/>
      <c r="AF121" s="386"/>
      <c r="AG121" s="386"/>
      <c r="AH121" s="386"/>
      <c r="AI121" s="386"/>
      <c r="AJ121" s="387">
        <f t="shared" si="27"/>
        <v>0</v>
      </c>
      <c r="AK121" s="386"/>
      <c r="AL121" s="387">
        <f t="shared" si="28"/>
        <v>0</v>
      </c>
      <c r="AM121" s="386"/>
      <c r="AN121" s="387">
        <f t="shared" si="29"/>
        <v>0</v>
      </c>
      <c r="AO121" s="386"/>
      <c r="AP121" s="387">
        <f t="shared" si="30"/>
        <v>0</v>
      </c>
      <c r="AQ121" s="386"/>
      <c r="AR121" s="387">
        <f t="shared" si="31"/>
        <v>0</v>
      </c>
      <c r="AS121" s="386"/>
      <c r="AT121" s="387">
        <f t="shared" si="32"/>
        <v>0</v>
      </c>
    </row>
    <row r="122" spans="2:46" ht="15.75">
      <c r="B122" s="435"/>
      <c r="C122" s="435"/>
      <c r="D122" s="436"/>
      <c r="E122" s="437"/>
      <c r="F122" s="437"/>
      <c r="G122" s="437"/>
      <c r="H122" s="437"/>
      <c r="I122" s="437"/>
      <c r="J122" s="437"/>
      <c r="K122" s="465">
        <f t="shared" si="17"/>
        <v>0</v>
      </c>
      <c r="L122" s="433"/>
      <c r="M122" s="433"/>
      <c r="N122" s="434"/>
      <c r="O122" s="383" t="str">
        <f t="shared" si="18"/>
        <v/>
      </c>
      <c r="P122" s="434"/>
      <c r="Q122" s="434"/>
      <c r="R122" s="434"/>
      <c r="S122" s="433"/>
      <c r="T122" s="434"/>
      <c r="U122" s="384" t="str">
        <f t="shared" si="20"/>
        <v/>
      </c>
      <c r="V122" s="384" t="str">
        <f t="shared" si="21"/>
        <v/>
      </c>
      <c r="W122" s="384" t="str">
        <f t="shared" si="22"/>
        <v/>
      </c>
      <c r="X122" s="384" t="str">
        <f t="shared" si="23"/>
        <v/>
      </c>
      <c r="Y122" s="384" t="str">
        <f t="shared" si="24"/>
        <v/>
      </c>
      <c r="Z122" s="384" t="str">
        <f t="shared" si="25"/>
        <v/>
      </c>
      <c r="AA122" s="384">
        <f t="shared" si="19"/>
        <v>0</v>
      </c>
      <c r="AB122" s="385" t="b">
        <f t="shared" si="26"/>
        <v>1</v>
      </c>
      <c r="AC122" s="384" t="str">
        <f>IF($N122="","",IF($C$7="Northern Ireland",INDEX('Fixed inputs'!$H$18:$H$58,MATCH($N122,'Fixed inputs'!$C$18:$C$58,0)),INDEX('Fixed inputs'!$I$18:$I$58,MATCH($N122,'Fixed inputs'!$C$18:$C$58,0))))</f>
        <v/>
      </c>
      <c r="AD122" s="384" t="str">
        <f>IF($C122="","",INDEX('Fixed inputs'!$C$8:$E$10,MATCH($C122,'Fixed inputs'!$B$8:$B$10,0),MATCH(IF($C$7="Northern Ireland","GBP","EUR"),'Fixed inputs'!$C$7:$E$7,0)))</f>
        <v/>
      </c>
      <c r="AE122" s="386"/>
      <c r="AF122" s="386"/>
      <c r="AG122" s="386"/>
      <c r="AH122" s="386"/>
      <c r="AI122" s="386"/>
      <c r="AJ122" s="387">
        <f t="shared" si="27"/>
        <v>0</v>
      </c>
      <c r="AK122" s="386"/>
      <c r="AL122" s="387">
        <f t="shared" si="28"/>
        <v>0</v>
      </c>
      <c r="AM122" s="386"/>
      <c r="AN122" s="387">
        <f t="shared" si="29"/>
        <v>0</v>
      </c>
      <c r="AO122" s="386"/>
      <c r="AP122" s="387">
        <f t="shared" si="30"/>
        <v>0</v>
      </c>
      <c r="AQ122" s="386"/>
      <c r="AR122" s="387">
        <f t="shared" si="31"/>
        <v>0</v>
      </c>
      <c r="AS122" s="386"/>
      <c r="AT122" s="387">
        <f t="shared" si="32"/>
        <v>0</v>
      </c>
    </row>
    <row r="123" spans="2:46" ht="15.75">
      <c r="B123" s="435"/>
      <c r="C123" s="435"/>
      <c r="D123" s="436"/>
      <c r="E123" s="437"/>
      <c r="F123" s="437"/>
      <c r="G123" s="437"/>
      <c r="H123" s="437"/>
      <c r="I123" s="437"/>
      <c r="J123" s="437"/>
      <c r="K123" s="465">
        <f t="shared" si="17"/>
        <v>0</v>
      </c>
      <c r="L123" s="433"/>
      <c r="M123" s="433"/>
      <c r="N123" s="434"/>
      <c r="O123" s="383" t="str">
        <f t="shared" si="18"/>
        <v/>
      </c>
      <c r="P123" s="434"/>
      <c r="Q123" s="434"/>
      <c r="R123" s="434"/>
      <c r="S123" s="433"/>
      <c r="T123" s="434"/>
      <c r="U123" s="384" t="str">
        <f t="shared" si="20"/>
        <v/>
      </c>
      <c r="V123" s="384" t="str">
        <f t="shared" si="21"/>
        <v/>
      </c>
      <c r="W123" s="384" t="str">
        <f t="shared" si="22"/>
        <v/>
      </c>
      <c r="X123" s="384" t="str">
        <f t="shared" si="23"/>
        <v/>
      </c>
      <c r="Y123" s="384" t="str">
        <f t="shared" si="24"/>
        <v/>
      </c>
      <c r="Z123" s="384" t="str">
        <f t="shared" si="25"/>
        <v/>
      </c>
      <c r="AA123" s="384">
        <f t="shared" si="19"/>
        <v>0</v>
      </c>
      <c r="AB123" s="385" t="b">
        <f t="shared" si="26"/>
        <v>1</v>
      </c>
      <c r="AC123" s="384" t="str">
        <f>IF($N123="","",IF($C$7="Northern Ireland",INDEX('Fixed inputs'!$H$18:$H$58,MATCH($N123,'Fixed inputs'!$C$18:$C$58,0)),INDEX('Fixed inputs'!$I$18:$I$58,MATCH($N123,'Fixed inputs'!$C$18:$C$58,0))))</f>
        <v/>
      </c>
      <c r="AD123" s="384" t="str">
        <f>IF($C123="","",INDEX('Fixed inputs'!$C$8:$E$10,MATCH($C123,'Fixed inputs'!$B$8:$B$10,0),MATCH(IF($C$7="Northern Ireland","GBP","EUR"),'Fixed inputs'!$C$7:$E$7,0)))</f>
        <v/>
      </c>
      <c r="AE123" s="386"/>
      <c r="AF123" s="386"/>
      <c r="AG123" s="386"/>
      <c r="AH123" s="386"/>
      <c r="AI123" s="386"/>
      <c r="AJ123" s="387">
        <f t="shared" si="27"/>
        <v>0</v>
      </c>
      <c r="AK123" s="386"/>
      <c r="AL123" s="387">
        <f t="shared" si="28"/>
        <v>0</v>
      </c>
      <c r="AM123" s="386"/>
      <c r="AN123" s="387">
        <f t="shared" si="29"/>
        <v>0</v>
      </c>
      <c r="AO123" s="386"/>
      <c r="AP123" s="387">
        <f t="shared" si="30"/>
        <v>0</v>
      </c>
      <c r="AQ123" s="386"/>
      <c r="AR123" s="387">
        <f t="shared" si="31"/>
        <v>0</v>
      </c>
      <c r="AS123" s="386"/>
      <c r="AT123" s="387">
        <f t="shared" si="32"/>
        <v>0</v>
      </c>
    </row>
    <row r="124" spans="2:46" ht="15.75">
      <c r="B124" s="435"/>
      <c r="C124" s="435"/>
      <c r="D124" s="436"/>
      <c r="E124" s="437"/>
      <c r="F124" s="437"/>
      <c r="G124" s="437"/>
      <c r="H124" s="437"/>
      <c r="I124" s="437"/>
      <c r="J124" s="437"/>
      <c r="K124" s="465">
        <f t="shared" si="17"/>
        <v>0</v>
      </c>
      <c r="L124" s="433"/>
      <c r="M124" s="433"/>
      <c r="N124" s="434"/>
      <c r="O124" s="383" t="str">
        <f t="shared" si="18"/>
        <v/>
      </c>
      <c r="P124" s="434"/>
      <c r="Q124" s="434"/>
      <c r="R124" s="434"/>
      <c r="S124" s="433"/>
      <c r="T124" s="434"/>
      <c r="U124" s="384" t="str">
        <f t="shared" si="20"/>
        <v/>
      </c>
      <c r="V124" s="384" t="str">
        <f t="shared" si="21"/>
        <v/>
      </c>
      <c r="W124" s="384" t="str">
        <f t="shared" si="22"/>
        <v/>
      </c>
      <c r="X124" s="384" t="str">
        <f t="shared" si="23"/>
        <v/>
      </c>
      <c r="Y124" s="384" t="str">
        <f t="shared" si="24"/>
        <v/>
      </c>
      <c r="Z124" s="384" t="str">
        <f t="shared" si="25"/>
        <v/>
      </c>
      <c r="AA124" s="384">
        <f t="shared" si="19"/>
        <v>0</v>
      </c>
      <c r="AB124" s="385" t="b">
        <f t="shared" si="26"/>
        <v>1</v>
      </c>
      <c r="AC124" s="384" t="str">
        <f>IF($N124="","",IF($C$7="Northern Ireland",INDEX('Fixed inputs'!$H$18:$H$58,MATCH($N124,'Fixed inputs'!$C$18:$C$58,0)),INDEX('Fixed inputs'!$I$18:$I$58,MATCH($N124,'Fixed inputs'!$C$18:$C$58,0))))</f>
        <v/>
      </c>
      <c r="AD124" s="384" t="str">
        <f>IF($C124="","",INDEX('Fixed inputs'!$C$8:$E$10,MATCH($C124,'Fixed inputs'!$B$8:$B$10,0),MATCH(IF($C$7="Northern Ireland","GBP","EUR"),'Fixed inputs'!$C$7:$E$7,0)))</f>
        <v/>
      </c>
      <c r="AE124" s="386"/>
      <c r="AF124" s="386"/>
      <c r="AG124" s="386"/>
      <c r="AH124" s="386"/>
      <c r="AI124" s="386"/>
      <c r="AJ124" s="387">
        <f t="shared" si="27"/>
        <v>0</v>
      </c>
      <c r="AK124" s="386"/>
      <c r="AL124" s="387">
        <f t="shared" si="28"/>
        <v>0</v>
      </c>
      <c r="AM124" s="386"/>
      <c r="AN124" s="387">
        <f t="shared" si="29"/>
        <v>0</v>
      </c>
      <c r="AO124" s="386"/>
      <c r="AP124" s="387">
        <f t="shared" si="30"/>
        <v>0</v>
      </c>
      <c r="AQ124" s="386"/>
      <c r="AR124" s="387">
        <f t="shared" si="31"/>
        <v>0</v>
      </c>
      <c r="AS124" s="386"/>
      <c r="AT124" s="387">
        <f t="shared" si="32"/>
        <v>0</v>
      </c>
    </row>
    <row r="125" spans="2:46" ht="15.75">
      <c r="B125" s="435"/>
      <c r="C125" s="435"/>
      <c r="D125" s="436"/>
      <c r="E125" s="437"/>
      <c r="F125" s="437"/>
      <c r="G125" s="437"/>
      <c r="H125" s="437"/>
      <c r="I125" s="437"/>
      <c r="J125" s="437"/>
      <c r="K125" s="465">
        <f t="shared" si="17"/>
        <v>0</v>
      </c>
      <c r="L125" s="433"/>
      <c r="M125" s="433"/>
      <c r="N125" s="434"/>
      <c r="O125" s="383" t="str">
        <f t="shared" si="18"/>
        <v/>
      </c>
      <c r="P125" s="434"/>
      <c r="Q125" s="434"/>
      <c r="R125" s="434"/>
      <c r="S125" s="433"/>
      <c r="T125" s="434"/>
      <c r="U125" s="384" t="str">
        <f t="shared" si="20"/>
        <v/>
      </c>
      <c r="V125" s="384" t="str">
        <f t="shared" si="21"/>
        <v/>
      </c>
      <c r="W125" s="384" t="str">
        <f t="shared" si="22"/>
        <v/>
      </c>
      <c r="X125" s="384" t="str">
        <f t="shared" si="23"/>
        <v/>
      </c>
      <c r="Y125" s="384" t="str">
        <f t="shared" si="24"/>
        <v/>
      </c>
      <c r="Z125" s="384" t="str">
        <f t="shared" si="25"/>
        <v/>
      </c>
      <c r="AA125" s="384">
        <f t="shared" si="19"/>
        <v>0</v>
      </c>
      <c r="AB125" s="385" t="b">
        <f t="shared" si="26"/>
        <v>1</v>
      </c>
      <c r="AC125" s="384" t="str">
        <f>IF($N125="","",IF($C$7="Northern Ireland",INDEX('Fixed inputs'!$H$18:$H$58,MATCH($N125,'Fixed inputs'!$C$18:$C$58,0)),INDEX('Fixed inputs'!$I$18:$I$58,MATCH($N125,'Fixed inputs'!$C$18:$C$58,0))))</f>
        <v/>
      </c>
      <c r="AD125" s="384" t="str">
        <f>IF($C125="","",INDEX('Fixed inputs'!$C$8:$E$10,MATCH($C125,'Fixed inputs'!$B$8:$B$10,0),MATCH(IF($C$7="Northern Ireland","GBP","EUR"),'Fixed inputs'!$C$7:$E$7,0)))</f>
        <v/>
      </c>
      <c r="AE125" s="386"/>
      <c r="AF125" s="386"/>
      <c r="AG125" s="386"/>
      <c r="AH125" s="386"/>
      <c r="AI125" s="386"/>
      <c r="AJ125" s="387">
        <f t="shared" si="27"/>
        <v>0</v>
      </c>
      <c r="AK125" s="386"/>
      <c r="AL125" s="387">
        <f t="shared" si="28"/>
        <v>0</v>
      </c>
      <c r="AM125" s="386"/>
      <c r="AN125" s="387">
        <f t="shared" si="29"/>
        <v>0</v>
      </c>
      <c r="AO125" s="386"/>
      <c r="AP125" s="387">
        <f t="shared" si="30"/>
        <v>0</v>
      </c>
      <c r="AQ125" s="386"/>
      <c r="AR125" s="387">
        <f t="shared" si="31"/>
        <v>0</v>
      </c>
      <c r="AS125" s="386"/>
      <c r="AT125" s="387">
        <f t="shared" si="32"/>
        <v>0</v>
      </c>
    </row>
    <row r="126" spans="2:46" ht="15.75">
      <c r="B126" s="435"/>
      <c r="C126" s="435"/>
      <c r="D126" s="436"/>
      <c r="E126" s="437"/>
      <c r="F126" s="437"/>
      <c r="G126" s="437"/>
      <c r="H126" s="437"/>
      <c r="I126" s="437"/>
      <c r="J126" s="437"/>
      <c r="K126" s="465">
        <f t="shared" si="17"/>
        <v>0</v>
      </c>
      <c r="L126" s="433"/>
      <c r="M126" s="433"/>
      <c r="N126" s="434"/>
      <c r="O126" s="383" t="str">
        <f t="shared" si="18"/>
        <v/>
      </c>
      <c r="P126" s="434"/>
      <c r="Q126" s="434"/>
      <c r="R126" s="434"/>
      <c r="S126" s="433"/>
      <c r="T126" s="434"/>
      <c r="U126" s="384" t="str">
        <f t="shared" si="20"/>
        <v/>
      </c>
      <c r="V126" s="384" t="str">
        <f t="shared" si="21"/>
        <v/>
      </c>
      <c r="W126" s="384" t="str">
        <f t="shared" si="22"/>
        <v/>
      </c>
      <c r="X126" s="384" t="str">
        <f t="shared" si="23"/>
        <v/>
      </c>
      <c r="Y126" s="384" t="str">
        <f t="shared" si="24"/>
        <v/>
      </c>
      <c r="Z126" s="384" t="str">
        <f t="shared" si="25"/>
        <v/>
      </c>
      <c r="AA126" s="384">
        <f t="shared" si="19"/>
        <v>0</v>
      </c>
      <c r="AB126" s="385" t="b">
        <f t="shared" si="26"/>
        <v>1</v>
      </c>
      <c r="AC126" s="384" t="str">
        <f>IF($N126="","",IF($C$7="Northern Ireland",INDEX('Fixed inputs'!$H$18:$H$58,MATCH($N126,'Fixed inputs'!$C$18:$C$58,0)),INDEX('Fixed inputs'!$I$18:$I$58,MATCH($N126,'Fixed inputs'!$C$18:$C$58,0))))</f>
        <v/>
      </c>
      <c r="AD126" s="384" t="str">
        <f>IF($C126="","",INDEX('Fixed inputs'!$C$8:$E$10,MATCH($C126,'Fixed inputs'!$B$8:$B$10,0),MATCH(IF($C$7="Northern Ireland","GBP","EUR"),'Fixed inputs'!$C$7:$E$7,0)))</f>
        <v/>
      </c>
      <c r="AE126" s="386"/>
      <c r="AF126" s="386"/>
      <c r="AG126" s="386"/>
      <c r="AH126" s="386"/>
      <c r="AI126" s="386"/>
      <c r="AJ126" s="387">
        <f t="shared" si="27"/>
        <v>0</v>
      </c>
      <c r="AK126" s="386"/>
      <c r="AL126" s="387">
        <f t="shared" si="28"/>
        <v>0</v>
      </c>
      <c r="AM126" s="386"/>
      <c r="AN126" s="387">
        <f t="shared" si="29"/>
        <v>0</v>
      </c>
      <c r="AO126" s="386"/>
      <c r="AP126" s="387">
        <f t="shared" si="30"/>
        <v>0</v>
      </c>
      <c r="AQ126" s="386"/>
      <c r="AR126" s="387">
        <f t="shared" si="31"/>
        <v>0</v>
      </c>
      <c r="AS126" s="386"/>
      <c r="AT126" s="387">
        <f t="shared" si="32"/>
        <v>0</v>
      </c>
    </row>
    <row r="127" spans="2:46" ht="15.75">
      <c r="B127" s="435"/>
      <c r="C127" s="435"/>
      <c r="D127" s="436"/>
      <c r="E127" s="437"/>
      <c r="F127" s="437"/>
      <c r="G127" s="437"/>
      <c r="H127" s="437"/>
      <c r="I127" s="437"/>
      <c r="J127" s="437"/>
      <c r="K127" s="465">
        <f t="shared" si="17"/>
        <v>0</v>
      </c>
      <c r="L127" s="433"/>
      <c r="M127" s="433"/>
      <c r="N127" s="434"/>
      <c r="O127" s="383" t="str">
        <f t="shared" si="18"/>
        <v/>
      </c>
      <c r="P127" s="434"/>
      <c r="Q127" s="434"/>
      <c r="R127" s="434"/>
      <c r="S127" s="433"/>
      <c r="T127" s="434"/>
      <c r="U127" s="384" t="str">
        <f t="shared" si="20"/>
        <v/>
      </c>
      <c r="V127" s="384" t="str">
        <f t="shared" si="21"/>
        <v/>
      </c>
      <c r="W127" s="384" t="str">
        <f t="shared" si="22"/>
        <v/>
      </c>
      <c r="X127" s="384" t="str">
        <f t="shared" si="23"/>
        <v/>
      </c>
      <c r="Y127" s="384" t="str">
        <f t="shared" si="24"/>
        <v/>
      </c>
      <c r="Z127" s="384" t="str">
        <f t="shared" si="25"/>
        <v/>
      </c>
      <c r="AA127" s="384">
        <f t="shared" si="19"/>
        <v>0</v>
      </c>
      <c r="AB127" s="385" t="b">
        <f t="shared" si="26"/>
        <v>1</v>
      </c>
      <c r="AC127" s="384" t="str">
        <f>IF($N127="","",IF($C$7="Northern Ireland",INDEX('Fixed inputs'!$H$18:$H$58,MATCH($N127,'Fixed inputs'!$C$18:$C$58,0)),INDEX('Fixed inputs'!$I$18:$I$58,MATCH($N127,'Fixed inputs'!$C$18:$C$58,0))))</f>
        <v/>
      </c>
      <c r="AD127" s="384" t="str">
        <f>IF($C127="","",INDEX('Fixed inputs'!$C$8:$E$10,MATCH($C127,'Fixed inputs'!$B$8:$B$10,0),MATCH(IF($C$7="Northern Ireland","GBP","EUR"),'Fixed inputs'!$C$7:$E$7,0)))</f>
        <v/>
      </c>
      <c r="AE127" s="386"/>
      <c r="AF127" s="386"/>
      <c r="AG127" s="386"/>
      <c r="AH127" s="386"/>
      <c r="AI127" s="386"/>
      <c r="AJ127" s="387">
        <f t="shared" si="27"/>
        <v>0</v>
      </c>
      <c r="AK127" s="386"/>
      <c r="AL127" s="387">
        <f t="shared" si="28"/>
        <v>0</v>
      </c>
      <c r="AM127" s="386"/>
      <c r="AN127" s="387">
        <f t="shared" si="29"/>
        <v>0</v>
      </c>
      <c r="AO127" s="386"/>
      <c r="AP127" s="387">
        <f t="shared" si="30"/>
        <v>0</v>
      </c>
      <c r="AQ127" s="386"/>
      <c r="AR127" s="387">
        <f t="shared" si="31"/>
        <v>0</v>
      </c>
      <c r="AS127" s="386"/>
      <c r="AT127" s="387">
        <f t="shared" si="32"/>
        <v>0</v>
      </c>
    </row>
    <row r="128" spans="2:46" ht="15.75">
      <c r="B128" s="435"/>
      <c r="C128" s="435"/>
      <c r="D128" s="436"/>
      <c r="E128" s="437"/>
      <c r="F128" s="437"/>
      <c r="G128" s="437"/>
      <c r="H128" s="437"/>
      <c r="I128" s="437"/>
      <c r="J128" s="437"/>
      <c r="K128" s="465">
        <f t="shared" si="17"/>
        <v>0</v>
      </c>
      <c r="L128" s="433"/>
      <c r="M128" s="433"/>
      <c r="N128" s="434"/>
      <c r="O128" s="383" t="str">
        <f t="shared" si="18"/>
        <v/>
      </c>
      <c r="P128" s="434"/>
      <c r="Q128" s="434"/>
      <c r="R128" s="434"/>
      <c r="S128" s="433"/>
      <c r="T128" s="434"/>
      <c r="U128" s="384" t="str">
        <f t="shared" si="20"/>
        <v/>
      </c>
      <c r="V128" s="384" t="str">
        <f t="shared" si="21"/>
        <v/>
      </c>
      <c r="W128" s="384" t="str">
        <f t="shared" si="22"/>
        <v/>
      </c>
      <c r="X128" s="384" t="str">
        <f t="shared" si="23"/>
        <v/>
      </c>
      <c r="Y128" s="384" t="str">
        <f t="shared" si="24"/>
        <v/>
      </c>
      <c r="Z128" s="384" t="str">
        <f t="shared" si="25"/>
        <v/>
      </c>
      <c r="AA128" s="384">
        <f t="shared" si="19"/>
        <v>0</v>
      </c>
      <c r="AB128" s="385" t="b">
        <f t="shared" si="26"/>
        <v>1</v>
      </c>
      <c r="AC128" s="384" t="str">
        <f>IF($N128="","",IF($C$7="Northern Ireland",INDEX('Fixed inputs'!$H$18:$H$58,MATCH($N128,'Fixed inputs'!$C$18:$C$58,0)),INDEX('Fixed inputs'!$I$18:$I$58,MATCH($N128,'Fixed inputs'!$C$18:$C$58,0))))</f>
        <v/>
      </c>
      <c r="AD128" s="384" t="str">
        <f>IF($C128="","",INDEX('Fixed inputs'!$C$8:$E$10,MATCH($C128,'Fixed inputs'!$B$8:$B$10,0),MATCH(IF($C$7="Northern Ireland","GBP","EUR"),'Fixed inputs'!$C$7:$E$7,0)))</f>
        <v/>
      </c>
      <c r="AE128" s="386"/>
      <c r="AF128" s="386"/>
      <c r="AG128" s="386"/>
      <c r="AH128" s="386"/>
      <c r="AI128" s="386"/>
      <c r="AJ128" s="387">
        <f t="shared" si="27"/>
        <v>0</v>
      </c>
      <c r="AK128" s="386"/>
      <c r="AL128" s="387">
        <f t="shared" si="28"/>
        <v>0</v>
      </c>
      <c r="AM128" s="386"/>
      <c r="AN128" s="387">
        <f t="shared" si="29"/>
        <v>0</v>
      </c>
      <c r="AO128" s="386"/>
      <c r="AP128" s="387">
        <f t="shared" si="30"/>
        <v>0</v>
      </c>
      <c r="AQ128" s="386"/>
      <c r="AR128" s="387">
        <f t="shared" si="31"/>
        <v>0</v>
      </c>
      <c r="AS128" s="386"/>
      <c r="AT128" s="387">
        <f t="shared" si="32"/>
        <v>0</v>
      </c>
    </row>
    <row r="129" spans="2:46" ht="15.75">
      <c r="B129" s="435"/>
      <c r="C129" s="435"/>
      <c r="D129" s="436"/>
      <c r="E129" s="437"/>
      <c r="F129" s="437"/>
      <c r="G129" s="437"/>
      <c r="H129" s="437"/>
      <c r="I129" s="437"/>
      <c r="J129" s="437"/>
      <c r="K129" s="465">
        <f t="shared" si="17"/>
        <v>0</v>
      </c>
      <c r="L129" s="433"/>
      <c r="M129" s="433"/>
      <c r="N129" s="434"/>
      <c r="O129" s="383" t="str">
        <f t="shared" si="18"/>
        <v/>
      </c>
      <c r="P129" s="434"/>
      <c r="Q129" s="434"/>
      <c r="R129" s="434"/>
      <c r="S129" s="433"/>
      <c r="T129" s="434"/>
      <c r="U129" s="384" t="str">
        <f t="shared" si="20"/>
        <v/>
      </c>
      <c r="V129" s="384" t="str">
        <f t="shared" si="21"/>
        <v/>
      </c>
      <c r="W129" s="384" t="str">
        <f t="shared" si="22"/>
        <v/>
      </c>
      <c r="X129" s="384" t="str">
        <f t="shared" si="23"/>
        <v/>
      </c>
      <c r="Y129" s="384" t="str">
        <f t="shared" si="24"/>
        <v/>
      </c>
      <c r="Z129" s="384" t="str">
        <f t="shared" si="25"/>
        <v/>
      </c>
      <c r="AA129" s="384">
        <f t="shared" si="19"/>
        <v>0</v>
      </c>
      <c r="AB129" s="385" t="b">
        <f t="shared" si="26"/>
        <v>1</v>
      </c>
      <c r="AC129" s="384" t="str">
        <f>IF($N129="","",IF($C$7="Northern Ireland",INDEX('Fixed inputs'!$H$18:$H$58,MATCH($N129,'Fixed inputs'!$C$18:$C$58,0)),INDEX('Fixed inputs'!$I$18:$I$58,MATCH($N129,'Fixed inputs'!$C$18:$C$58,0))))</f>
        <v/>
      </c>
      <c r="AD129" s="384" t="str">
        <f>IF($C129="","",INDEX('Fixed inputs'!$C$8:$E$10,MATCH($C129,'Fixed inputs'!$B$8:$B$10,0),MATCH(IF($C$7="Northern Ireland","GBP","EUR"),'Fixed inputs'!$C$7:$E$7,0)))</f>
        <v/>
      </c>
      <c r="AE129" s="386"/>
      <c r="AF129" s="386"/>
      <c r="AG129" s="386"/>
      <c r="AH129" s="386"/>
      <c r="AI129" s="386"/>
      <c r="AJ129" s="387">
        <f t="shared" si="27"/>
        <v>0</v>
      </c>
      <c r="AK129" s="386"/>
      <c r="AL129" s="387">
        <f t="shared" si="28"/>
        <v>0</v>
      </c>
      <c r="AM129" s="386"/>
      <c r="AN129" s="387">
        <f t="shared" si="29"/>
        <v>0</v>
      </c>
      <c r="AO129" s="386"/>
      <c r="AP129" s="387">
        <f t="shared" si="30"/>
        <v>0</v>
      </c>
      <c r="AQ129" s="386"/>
      <c r="AR129" s="387">
        <f t="shared" si="31"/>
        <v>0</v>
      </c>
      <c r="AS129" s="386"/>
      <c r="AT129" s="387">
        <f t="shared" si="32"/>
        <v>0</v>
      </c>
    </row>
    <row r="130" spans="2:46" ht="15.75">
      <c r="B130" s="435"/>
      <c r="C130" s="435"/>
      <c r="D130" s="436"/>
      <c r="E130" s="437"/>
      <c r="F130" s="437"/>
      <c r="G130" s="437"/>
      <c r="H130" s="437"/>
      <c r="I130" s="437"/>
      <c r="J130" s="437"/>
      <c r="K130" s="465">
        <f t="shared" si="17"/>
        <v>0</v>
      </c>
      <c r="L130" s="433"/>
      <c r="M130" s="433"/>
      <c r="N130" s="434"/>
      <c r="O130" s="383" t="str">
        <f t="shared" si="18"/>
        <v/>
      </c>
      <c r="P130" s="434"/>
      <c r="Q130" s="434"/>
      <c r="R130" s="434"/>
      <c r="S130" s="433"/>
      <c r="T130" s="434"/>
      <c r="U130" s="384" t="str">
        <f t="shared" si="20"/>
        <v/>
      </c>
      <c r="V130" s="384" t="str">
        <f t="shared" si="21"/>
        <v/>
      </c>
      <c r="W130" s="384" t="str">
        <f t="shared" si="22"/>
        <v/>
      </c>
      <c r="X130" s="384" t="str">
        <f t="shared" si="23"/>
        <v/>
      </c>
      <c r="Y130" s="384" t="str">
        <f t="shared" si="24"/>
        <v/>
      </c>
      <c r="Z130" s="384" t="str">
        <f t="shared" si="25"/>
        <v/>
      </c>
      <c r="AA130" s="384">
        <f t="shared" si="19"/>
        <v>0</v>
      </c>
      <c r="AB130" s="385" t="b">
        <f t="shared" si="26"/>
        <v>1</v>
      </c>
      <c r="AC130" s="384" t="str">
        <f>IF($N130="","",IF($C$7="Northern Ireland",INDEX('Fixed inputs'!$H$18:$H$58,MATCH($N130,'Fixed inputs'!$C$18:$C$58,0)),INDEX('Fixed inputs'!$I$18:$I$58,MATCH($N130,'Fixed inputs'!$C$18:$C$58,0))))</f>
        <v/>
      </c>
      <c r="AD130" s="384" t="str">
        <f>IF($C130="","",INDEX('Fixed inputs'!$C$8:$E$10,MATCH($C130,'Fixed inputs'!$B$8:$B$10,0),MATCH(IF($C$7="Northern Ireland","GBP","EUR"),'Fixed inputs'!$C$7:$E$7,0)))</f>
        <v/>
      </c>
      <c r="AE130" s="386"/>
      <c r="AF130" s="386"/>
      <c r="AG130" s="386"/>
      <c r="AH130" s="386"/>
      <c r="AI130" s="386"/>
      <c r="AJ130" s="387">
        <f t="shared" si="27"/>
        <v>0</v>
      </c>
      <c r="AK130" s="386"/>
      <c r="AL130" s="387">
        <f t="shared" si="28"/>
        <v>0</v>
      </c>
      <c r="AM130" s="386"/>
      <c r="AN130" s="387">
        <f t="shared" si="29"/>
        <v>0</v>
      </c>
      <c r="AO130" s="386"/>
      <c r="AP130" s="387">
        <f t="shared" si="30"/>
        <v>0</v>
      </c>
      <c r="AQ130" s="386"/>
      <c r="AR130" s="387">
        <f t="shared" si="31"/>
        <v>0</v>
      </c>
      <c r="AS130" s="386"/>
      <c r="AT130" s="387">
        <f t="shared" si="32"/>
        <v>0</v>
      </c>
    </row>
    <row r="131" spans="2:46" ht="15.75">
      <c r="B131" s="435"/>
      <c r="C131" s="435"/>
      <c r="D131" s="436"/>
      <c r="E131" s="437"/>
      <c r="F131" s="437"/>
      <c r="G131" s="437"/>
      <c r="H131" s="437"/>
      <c r="I131" s="437"/>
      <c r="J131" s="437"/>
      <c r="K131" s="465">
        <f t="shared" si="17"/>
        <v>0</v>
      </c>
      <c r="L131" s="433"/>
      <c r="M131" s="433"/>
      <c r="N131" s="434"/>
      <c r="O131" s="383" t="str">
        <f t="shared" si="18"/>
        <v/>
      </c>
      <c r="P131" s="434"/>
      <c r="Q131" s="434"/>
      <c r="R131" s="434"/>
      <c r="S131" s="433"/>
      <c r="T131" s="434"/>
      <c r="U131" s="384" t="str">
        <f t="shared" si="20"/>
        <v/>
      </c>
      <c r="V131" s="384" t="str">
        <f t="shared" si="21"/>
        <v/>
      </c>
      <c r="W131" s="384" t="str">
        <f t="shared" si="22"/>
        <v/>
      </c>
      <c r="X131" s="384" t="str">
        <f t="shared" si="23"/>
        <v/>
      </c>
      <c r="Y131" s="384" t="str">
        <f t="shared" si="24"/>
        <v/>
      </c>
      <c r="Z131" s="384" t="str">
        <f t="shared" si="25"/>
        <v/>
      </c>
      <c r="AA131" s="384">
        <f t="shared" si="19"/>
        <v>0</v>
      </c>
      <c r="AB131" s="385" t="b">
        <f t="shared" si="26"/>
        <v>1</v>
      </c>
      <c r="AC131" s="384" t="str">
        <f>IF($N131="","",IF($C$7="Northern Ireland",INDEX('Fixed inputs'!$H$18:$H$58,MATCH($N131,'Fixed inputs'!$C$18:$C$58,0)),INDEX('Fixed inputs'!$I$18:$I$58,MATCH($N131,'Fixed inputs'!$C$18:$C$58,0))))</f>
        <v/>
      </c>
      <c r="AD131" s="384" t="str">
        <f>IF($C131="","",INDEX('Fixed inputs'!$C$8:$E$10,MATCH($C131,'Fixed inputs'!$B$8:$B$10,0),MATCH(IF($C$7="Northern Ireland","GBP","EUR"),'Fixed inputs'!$C$7:$E$7,0)))</f>
        <v/>
      </c>
      <c r="AE131" s="386"/>
      <c r="AF131" s="386"/>
      <c r="AG131" s="386"/>
      <c r="AH131" s="386"/>
      <c r="AI131" s="386"/>
      <c r="AJ131" s="387">
        <f t="shared" si="27"/>
        <v>0</v>
      </c>
      <c r="AK131" s="386"/>
      <c r="AL131" s="387">
        <f t="shared" si="28"/>
        <v>0</v>
      </c>
      <c r="AM131" s="386"/>
      <c r="AN131" s="387">
        <f t="shared" si="29"/>
        <v>0</v>
      </c>
      <c r="AO131" s="386"/>
      <c r="AP131" s="387">
        <f t="shared" si="30"/>
        <v>0</v>
      </c>
      <c r="AQ131" s="386"/>
      <c r="AR131" s="387">
        <f t="shared" si="31"/>
        <v>0</v>
      </c>
      <c r="AS131" s="386"/>
      <c r="AT131" s="387">
        <f t="shared" si="32"/>
        <v>0</v>
      </c>
    </row>
    <row r="132" spans="2:46" ht="15.75">
      <c r="B132" s="435"/>
      <c r="C132" s="435"/>
      <c r="D132" s="436"/>
      <c r="E132" s="437"/>
      <c r="F132" s="437"/>
      <c r="G132" s="437"/>
      <c r="H132" s="437"/>
      <c r="I132" s="437"/>
      <c r="J132" s="437"/>
      <c r="K132" s="465">
        <f t="shared" si="17"/>
        <v>0</v>
      </c>
      <c r="L132" s="433"/>
      <c r="M132" s="433"/>
      <c r="N132" s="434"/>
      <c r="O132" s="383" t="str">
        <f t="shared" si="18"/>
        <v/>
      </c>
      <c r="P132" s="434"/>
      <c r="Q132" s="434"/>
      <c r="R132" s="434"/>
      <c r="S132" s="433"/>
      <c r="T132" s="434"/>
      <c r="U132" s="384" t="str">
        <f t="shared" si="20"/>
        <v/>
      </c>
      <c r="V132" s="384" t="str">
        <f t="shared" si="21"/>
        <v/>
      </c>
      <c r="W132" s="384" t="str">
        <f t="shared" si="22"/>
        <v/>
      </c>
      <c r="X132" s="384" t="str">
        <f t="shared" si="23"/>
        <v/>
      </c>
      <c r="Y132" s="384" t="str">
        <f t="shared" si="24"/>
        <v/>
      </c>
      <c r="Z132" s="384" t="str">
        <f t="shared" si="25"/>
        <v/>
      </c>
      <c r="AA132" s="384">
        <f t="shared" si="19"/>
        <v>0</v>
      </c>
      <c r="AB132" s="385" t="b">
        <f t="shared" si="26"/>
        <v>1</v>
      </c>
      <c r="AC132" s="384" t="str">
        <f>IF($N132="","",IF($C$7="Northern Ireland",INDEX('Fixed inputs'!$H$18:$H$58,MATCH($N132,'Fixed inputs'!$C$18:$C$58,0)),INDEX('Fixed inputs'!$I$18:$I$58,MATCH($N132,'Fixed inputs'!$C$18:$C$58,0))))</f>
        <v/>
      </c>
      <c r="AD132" s="384" t="str">
        <f>IF($C132="","",INDEX('Fixed inputs'!$C$8:$E$10,MATCH($C132,'Fixed inputs'!$B$8:$B$10,0),MATCH(IF($C$7="Northern Ireland","GBP","EUR"),'Fixed inputs'!$C$7:$E$7,0)))</f>
        <v/>
      </c>
      <c r="AE132" s="386"/>
      <c r="AF132" s="386"/>
      <c r="AG132" s="386"/>
      <c r="AH132" s="386"/>
      <c r="AI132" s="386"/>
      <c r="AJ132" s="387">
        <f t="shared" si="27"/>
        <v>0</v>
      </c>
      <c r="AK132" s="386"/>
      <c r="AL132" s="387">
        <f t="shared" si="28"/>
        <v>0</v>
      </c>
      <c r="AM132" s="386"/>
      <c r="AN132" s="387">
        <f t="shared" si="29"/>
        <v>0</v>
      </c>
      <c r="AO132" s="386"/>
      <c r="AP132" s="387">
        <f t="shared" si="30"/>
        <v>0</v>
      </c>
      <c r="AQ132" s="386"/>
      <c r="AR132" s="387">
        <f t="shared" si="31"/>
        <v>0</v>
      </c>
      <c r="AS132" s="386"/>
      <c r="AT132" s="387">
        <f t="shared" si="32"/>
        <v>0</v>
      </c>
    </row>
    <row r="133" spans="2:46" ht="15.75">
      <c r="B133" s="435"/>
      <c r="C133" s="435"/>
      <c r="D133" s="436"/>
      <c r="E133" s="437"/>
      <c r="F133" s="437"/>
      <c r="G133" s="437"/>
      <c r="H133" s="437"/>
      <c r="I133" s="437"/>
      <c r="J133" s="437"/>
      <c r="K133" s="465">
        <f t="shared" si="17"/>
        <v>0</v>
      </c>
      <c r="L133" s="433"/>
      <c r="M133" s="433"/>
      <c r="N133" s="434"/>
      <c r="O133" s="383" t="str">
        <f t="shared" si="18"/>
        <v/>
      </c>
      <c r="P133" s="434"/>
      <c r="Q133" s="434"/>
      <c r="R133" s="434"/>
      <c r="S133" s="433"/>
      <c r="T133" s="434"/>
      <c r="U133" s="384" t="str">
        <f t="shared" si="20"/>
        <v/>
      </c>
      <c r="V133" s="384" t="str">
        <f t="shared" si="21"/>
        <v/>
      </c>
      <c r="W133" s="384" t="str">
        <f t="shared" si="22"/>
        <v/>
      </c>
      <c r="X133" s="384" t="str">
        <f t="shared" si="23"/>
        <v/>
      </c>
      <c r="Y133" s="384" t="str">
        <f t="shared" si="24"/>
        <v/>
      </c>
      <c r="Z133" s="384" t="str">
        <f t="shared" si="25"/>
        <v/>
      </c>
      <c r="AA133" s="384">
        <f t="shared" si="19"/>
        <v>0</v>
      </c>
      <c r="AB133" s="385" t="b">
        <f t="shared" si="26"/>
        <v>1</v>
      </c>
      <c r="AC133" s="384" t="str">
        <f>IF($N133="","",IF($C$7="Northern Ireland",INDEX('Fixed inputs'!$H$18:$H$58,MATCH($N133,'Fixed inputs'!$C$18:$C$58,0)),INDEX('Fixed inputs'!$I$18:$I$58,MATCH($N133,'Fixed inputs'!$C$18:$C$58,0))))</f>
        <v/>
      </c>
      <c r="AD133" s="384" t="str">
        <f>IF($C133="","",INDEX('Fixed inputs'!$C$8:$E$10,MATCH($C133,'Fixed inputs'!$B$8:$B$10,0),MATCH(IF($C$7="Northern Ireland","GBP","EUR"),'Fixed inputs'!$C$7:$E$7,0)))</f>
        <v/>
      </c>
      <c r="AE133" s="386"/>
      <c r="AF133" s="386"/>
      <c r="AG133" s="386"/>
      <c r="AH133" s="386"/>
      <c r="AI133" s="386"/>
      <c r="AJ133" s="387">
        <f t="shared" si="27"/>
        <v>0</v>
      </c>
      <c r="AK133" s="386"/>
      <c r="AL133" s="387">
        <f t="shared" si="28"/>
        <v>0</v>
      </c>
      <c r="AM133" s="386"/>
      <c r="AN133" s="387">
        <f t="shared" si="29"/>
        <v>0</v>
      </c>
      <c r="AO133" s="386"/>
      <c r="AP133" s="387">
        <f t="shared" si="30"/>
        <v>0</v>
      </c>
      <c r="AQ133" s="386"/>
      <c r="AR133" s="387">
        <f t="shared" si="31"/>
        <v>0</v>
      </c>
      <c r="AS133" s="386"/>
      <c r="AT133" s="387">
        <f t="shared" si="32"/>
        <v>0</v>
      </c>
    </row>
    <row r="134" spans="2:46" ht="15.75">
      <c r="B134" s="435"/>
      <c r="C134" s="435"/>
      <c r="D134" s="436"/>
      <c r="E134" s="437"/>
      <c r="F134" s="437"/>
      <c r="G134" s="437"/>
      <c r="H134" s="437"/>
      <c r="I134" s="437"/>
      <c r="J134" s="437"/>
      <c r="K134" s="465">
        <f t="shared" si="17"/>
        <v>0</v>
      </c>
      <c r="L134" s="433"/>
      <c r="M134" s="433"/>
      <c r="N134" s="434"/>
      <c r="O134" s="383" t="str">
        <f t="shared" si="18"/>
        <v/>
      </c>
      <c r="P134" s="434"/>
      <c r="Q134" s="434"/>
      <c r="R134" s="434"/>
      <c r="S134" s="433"/>
      <c r="T134" s="434"/>
      <c r="U134" s="384" t="str">
        <f t="shared" si="20"/>
        <v/>
      </c>
      <c r="V134" s="384" t="str">
        <f t="shared" si="21"/>
        <v/>
      </c>
      <c r="W134" s="384" t="str">
        <f t="shared" si="22"/>
        <v/>
      </c>
      <c r="X134" s="384" t="str">
        <f t="shared" si="23"/>
        <v/>
      </c>
      <c r="Y134" s="384" t="str">
        <f t="shared" si="24"/>
        <v/>
      </c>
      <c r="Z134" s="384" t="str">
        <f t="shared" si="25"/>
        <v/>
      </c>
      <c r="AA134" s="384">
        <f t="shared" si="19"/>
        <v>0</v>
      </c>
      <c r="AB134" s="385" t="b">
        <f t="shared" si="26"/>
        <v>1</v>
      </c>
      <c r="AC134" s="384" t="str">
        <f>IF($N134="","",IF($C$7="Northern Ireland",INDEX('Fixed inputs'!$H$18:$H$58,MATCH($N134,'Fixed inputs'!$C$18:$C$58,0)),INDEX('Fixed inputs'!$I$18:$I$58,MATCH($N134,'Fixed inputs'!$C$18:$C$58,0))))</f>
        <v/>
      </c>
      <c r="AD134" s="384" t="str">
        <f>IF($C134="","",INDEX('Fixed inputs'!$C$8:$E$10,MATCH($C134,'Fixed inputs'!$B$8:$B$10,0),MATCH(IF($C$7="Northern Ireland","GBP","EUR"),'Fixed inputs'!$C$7:$E$7,0)))</f>
        <v/>
      </c>
      <c r="AE134" s="386"/>
      <c r="AF134" s="386"/>
      <c r="AG134" s="386"/>
      <c r="AH134" s="386"/>
      <c r="AI134" s="386"/>
      <c r="AJ134" s="387">
        <f t="shared" si="27"/>
        <v>0</v>
      </c>
      <c r="AK134" s="386"/>
      <c r="AL134" s="387">
        <f t="shared" si="28"/>
        <v>0</v>
      </c>
      <c r="AM134" s="386"/>
      <c r="AN134" s="387">
        <f t="shared" si="29"/>
        <v>0</v>
      </c>
      <c r="AO134" s="386"/>
      <c r="AP134" s="387">
        <f t="shared" si="30"/>
        <v>0</v>
      </c>
      <c r="AQ134" s="386"/>
      <c r="AR134" s="387">
        <f t="shared" si="31"/>
        <v>0</v>
      </c>
      <c r="AS134" s="386"/>
      <c r="AT134" s="387">
        <f t="shared" si="32"/>
        <v>0</v>
      </c>
    </row>
    <row r="135" spans="2:46" ht="15.75">
      <c r="B135" s="435"/>
      <c r="C135" s="435"/>
      <c r="D135" s="436"/>
      <c r="E135" s="437"/>
      <c r="F135" s="437"/>
      <c r="G135" s="437"/>
      <c r="H135" s="437"/>
      <c r="I135" s="437"/>
      <c r="J135" s="437"/>
      <c r="K135" s="465">
        <f t="shared" si="17"/>
        <v>0</v>
      </c>
      <c r="L135" s="433"/>
      <c r="M135" s="433"/>
      <c r="N135" s="434"/>
      <c r="O135" s="383" t="str">
        <f t="shared" si="18"/>
        <v/>
      </c>
      <c r="P135" s="434"/>
      <c r="Q135" s="434"/>
      <c r="R135" s="434"/>
      <c r="S135" s="433"/>
      <c r="T135" s="434"/>
      <c r="U135" s="384" t="str">
        <f t="shared" si="20"/>
        <v/>
      </c>
      <c r="V135" s="384" t="str">
        <f t="shared" si="21"/>
        <v/>
      </c>
      <c r="W135" s="384" t="str">
        <f t="shared" si="22"/>
        <v/>
      </c>
      <c r="X135" s="384" t="str">
        <f t="shared" si="23"/>
        <v/>
      </c>
      <c r="Y135" s="384" t="str">
        <f t="shared" si="24"/>
        <v/>
      </c>
      <c r="Z135" s="384" t="str">
        <f t="shared" si="25"/>
        <v/>
      </c>
      <c r="AA135" s="384">
        <f t="shared" si="19"/>
        <v>0</v>
      </c>
      <c r="AB135" s="385" t="b">
        <f t="shared" si="26"/>
        <v>1</v>
      </c>
      <c r="AC135" s="384" t="str">
        <f>IF($N135="","",IF($C$7="Northern Ireland",INDEX('Fixed inputs'!$H$18:$H$58,MATCH($N135,'Fixed inputs'!$C$18:$C$58,0)),INDEX('Fixed inputs'!$I$18:$I$58,MATCH($N135,'Fixed inputs'!$C$18:$C$58,0))))</f>
        <v/>
      </c>
      <c r="AD135" s="384" t="str">
        <f>IF($C135="","",INDEX('Fixed inputs'!$C$8:$E$10,MATCH($C135,'Fixed inputs'!$B$8:$B$10,0),MATCH(IF($C$7="Northern Ireland","GBP","EUR"),'Fixed inputs'!$C$7:$E$7,0)))</f>
        <v/>
      </c>
      <c r="AE135" s="386"/>
      <c r="AF135" s="386"/>
      <c r="AG135" s="386"/>
      <c r="AH135" s="386"/>
      <c r="AI135" s="386"/>
      <c r="AJ135" s="387">
        <f t="shared" si="27"/>
        <v>0</v>
      </c>
      <c r="AK135" s="386"/>
      <c r="AL135" s="387">
        <f t="shared" si="28"/>
        <v>0</v>
      </c>
      <c r="AM135" s="386"/>
      <c r="AN135" s="387">
        <f t="shared" si="29"/>
        <v>0</v>
      </c>
      <c r="AO135" s="386"/>
      <c r="AP135" s="387">
        <f t="shared" si="30"/>
        <v>0</v>
      </c>
      <c r="AQ135" s="386"/>
      <c r="AR135" s="387">
        <f t="shared" si="31"/>
        <v>0</v>
      </c>
      <c r="AS135" s="386"/>
      <c r="AT135" s="387">
        <f t="shared" si="32"/>
        <v>0</v>
      </c>
    </row>
    <row r="136" spans="2:46" ht="15.75">
      <c r="B136" s="435"/>
      <c r="C136" s="435"/>
      <c r="D136" s="436"/>
      <c r="E136" s="437"/>
      <c r="F136" s="437"/>
      <c r="G136" s="437"/>
      <c r="H136" s="437"/>
      <c r="I136" s="437"/>
      <c r="J136" s="437"/>
      <c r="K136" s="465">
        <f t="shared" si="17"/>
        <v>0</v>
      </c>
      <c r="L136" s="433"/>
      <c r="M136" s="433"/>
      <c r="N136" s="434"/>
      <c r="O136" s="383" t="str">
        <f t="shared" si="18"/>
        <v/>
      </c>
      <c r="P136" s="434"/>
      <c r="Q136" s="434"/>
      <c r="R136" s="434"/>
      <c r="S136" s="433"/>
      <c r="T136" s="434"/>
      <c r="U136" s="384" t="str">
        <f t="shared" si="20"/>
        <v/>
      </c>
      <c r="V136" s="384" t="str">
        <f t="shared" si="21"/>
        <v/>
      </c>
      <c r="W136" s="384" t="str">
        <f t="shared" si="22"/>
        <v/>
      </c>
      <c r="X136" s="384" t="str">
        <f t="shared" si="23"/>
        <v/>
      </c>
      <c r="Y136" s="384" t="str">
        <f t="shared" si="24"/>
        <v/>
      </c>
      <c r="Z136" s="384" t="str">
        <f t="shared" si="25"/>
        <v/>
      </c>
      <c r="AA136" s="384">
        <f t="shared" si="19"/>
        <v>0</v>
      </c>
      <c r="AB136" s="385" t="b">
        <f t="shared" si="26"/>
        <v>1</v>
      </c>
      <c r="AC136" s="384" t="str">
        <f>IF($N136="","",IF($C$7="Northern Ireland",INDEX('Fixed inputs'!$H$18:$H$58,MATCH($N136,'Fixed inputs'!$C$18:$C$58,0)),INDEX('Fixed inputs'!$I$18:$I$58,MATCH($N136,'Fixed inputs'!$C$18:$C$58,0))))</f>
        <v/>
      </c>
      <c r="AD136" s="384" t="str">
        <f>IF($C136="","",INDEX('Fixed inputs'!$C$8:$E$10,MATCH($C136,'Fixed inputs'!$B$8:$B$10,0),MATCH(IF($C$7="Northern Ireland","GBP","EUR"),'Fixed inputs'!$C$7:$E$7,0)))</f>
        <v/>
      </c>
      <c r="AE136" s="386"/>
      <c r="AF136" s="386"/>
      <c r="AG136" s="386"/>
      <c r="AH136" s="386"/>
      <c r="AI136" s="386"/>
      <c r="AJ136" s="387">
        <f t="shared" si="27"/>
        <v>0</v>
      </c>
      <c r="AK136" s="386"/>
      <c r="AL136" s="387">
        <f t="shared" si="28"/>
        <v>0</v>
      </c>
      <c r="AM136" s="386"/>
      <c r="AN136" s="387">
        <f t="shared" si="29"/>
        <v>0</v>
      </c>
      <c r="AO136" s="386"/>
      <c r="AP136" s="387">
        <f t="shared" si="30"/>
        <v>0</v>
      </c>
      <c r="AQ136" s="386"/>
      <c r="AR136" s="387">
        <f t="shared" si="31"/>
        <v>0</v>
      </c>
      <c r="AS136" s="386"/>
      <c r="AT136" s="387">
        <f t="shared" si="32"/>
        <v>0</v>
      </c>
    </row>
    <row r="137" spans="2:46" ht="15.75">
      <c r="B137" s="435"/>
      <c r="C137" s="435"/>
      <c r="D137" s="436"/>
      <c r="E137" s="437"/>
      <c r="F137" s="437"/>
      <c r="G137" s="437"/>
      <c r="H137" s="437"/>
      <c r="I137" s="437"/>
      <c r="J137" s="437"/>
      <c r="K137" s="465">
        <f t="shared" si="17"/>
        <v>0</v>
      </c>
      <c r="L137" s="433"/>
      <c r="M137" s="433"/>
      <c r="N137" s="434"/>
      <c r="O137" s="383" t="str">
        <f t="shared" si="18"/>
        <v/>
      </c>
      <c r="P137" s="434"/>
      <c r="Q137" s="434"/>
      <c r="R137" s="434"/>
      <c r="S137" s="433"/>
      <c r="T137" s="434"/>
      <c r="U137" s="384" t="str">
        <f t="shared" si="20"/>
        <v/>
      </c>
      <c r="V137" s="384" t="str">
        <f t="shared" si="21"/>
        <v/>
      </c>
      <c r="W137" s="384" t="str">
        <f t="shared" si="22"/>
        <v/>
      </c>
      <c r="X137" s="384" t="str">
        <f t="shared" si="23"/>
        <v/>
      </c>
      <c r="Y137" s="384" t="str">
        <f t="shared" si="24"/>
        <v/>
      </c>
      <c r="Z137" s="384" t="str">
        <f t="shared" si="25"/>
        <v/>
      </c>
      <c r="AA137" s="384">
        <f t="shared" si="19"/>
        <v>0</v>
      </c>
      <c r="AB137" s="385" t="b">
        <f t="shared" si="26"/>
        <v>1</v>
      </c>
      <c r="AC137" s="384" t="str">
        <f>IF($N137="","",IF($C$7="Northern Ireland",INDEX('Fixed inputs'!$H$18:$H$58,MATCH($N137,'Fixed inputs'!$C$18:$C$58,0)),INDEX('Fixed inputs'!$I$18:$I$58,MATCH($N137,'Fixed inputs'!$C$18:$C$58,0))))</f>
        <v/>
      </c>
      <c r="AD137" s="384" t="str">
        <f>IF($C137="","",INDEX('Fixed inputs'!$C$8:$E$10,MATCH($C137,'Fixed inputs'!$B$8:$B$10,0),MATCH(IF($C$7="Northern Ireland","GBP","EUR"),'Fixed inputs'!$C$7:$E$7,0)))</f>
        <v/>
      </c>
      <c r="AE137" s="386"/>
      <c r="AF137" s="386"/>
      <c r="AG137" s="386"/>
      <c r="AH137" s="386"/>
      <c r="AI137" s="386"/>
      <c r="AJ137" s="387">
        <f t="shared" si="27"/>
        <v>0</v>
      </c>
      <c r="AK137" s="386"/>
      <c r="AL137" s="387">
        <f t="shared" si="28"/>
        <v>0</v>
      </c>
      <c r="AM137" s="386"/>
      <c r="AN137" s="387">
        <f t="shared" si="29"/>
        <v>0</v>
      </c>
      <c r="AO137" s="386"/>
      <c r="AP137" s="387">
        <f t="shared" si="30"/>
        <v>0</v>
      </c>
      <c r="AQ137" s="386"/>
      <c r="AR137" s="387">
        <f t="shared" si="31"/>
        <v>0</v>
      </c>
      <c r="AS137" s="386"/>
      <c r="AT137" s="387">
        <f t="shared" si="32"/>
        <v>0</v>
      </c>
    </row>
    <row r="138" spans="2:46" ht="15.75">
      <c r="B138" s="435"/>
      <c r="C138" s="435"/>
      <c r="D138" s="436"/>
      <c r="E138" s="437"/>
      <c r="F138" s="437"/>
      <c r="G138" s="437"/>
      <c r="H138" s="437"/>
      <c r="I138" s="437"/>
      <c r="J138" s="437"/>
      <c r="K138" s="465">
        <f t="shared" si="17"/>
        <v>0</v>
      </c>
      <c r="L138" s="433"/>
      <c r="M138" s="433"/>
      <c r="N138" s="434"/>
      <c r="O138" s="383" t="str">
        <f t="shared" si="18"/>
        <v/>
      </c>
      <c r="P138" s="434"/>
      <c r="Q138" s="434"/>
      <c r="R138" s="434"/>
      <c r="S138" s="433"/>
      <c r="T138" s="434"/>
      <c r="U138" s="384" t="str">
        <f t="shared" si="20"/>
        <v/>
      </c>
      <c r="V138" s="384" t="str">
        <f t="shared" si="21"/>
        <v/>
      </c>
      <c r="W138" s="384" t="str">
        <f t="shared" si="22"/>
        <v/>
      </c>
      <c r="X138" s="384" t="str">
        <f t="shared" si="23"/>
        <v/>
      </c>
      <c r="Y138" s="384" t="str">
        <f t="shared" si="24"/>
        <v/>
      </c>
      <c r="Z138" s="384" t="str">
        <f t="shared" si="25"/>
        <v/>
      </c>
      <c r="AA138" s="384">
        <f t="shared" si="19"/>
        <v>0</v>
      </c>
      <c r="AB138" s="385" t="b">
        <f t="shared" si="26"/>
        <v>1</v>
      </c>
      <c r="AC138" s="384" t="str">
        <f>IF($N138="","",IF($C$7="Northern Ireland",INDEX('Fixed inputs'!$H$18:$H$58,MATCH($N138,'Fixed inputs'!$C$18:$C$58,0)),INDEX('Fixed inputs'!$I$18:$I$58,MATCH($N138,'Fixed inputs'!$C$18:$C$58,0))))</f>
        <v/>
      </c>
      <c r="AD138" s="384" t="str">
        <f>IF($C138="","",INDEX('Fixed inputs'!$C$8:$E$10,MATCH($C138,'Fixed inputs'!$B$8:$B$10,0),MATCH(IF($C$7="Northern Ireland","GBP","EUR"),'Fixed inputs'!$C$7:$E$7,0)))</f>
        <v/>
      </c>
      <c r="AE138" s="386"/>
      <c r="AF138" s="386"/>
      <c r="AG138" s="386"/>
      <c r="AH138" s="386"/>
      <c r="AI138" s="386"/>
      <c r="AJ138" s="387">
        <f t="shared" si="27"/>
        <v>0</v>
      </c>
      <c r="AK138" s="386"/>
      <c r="AL138" s="387">
        <f t="shared" si="28"/>
        <v>0</v>
      </c>
      <c r="AM138" s="386"/>
      <c r="AN138" s="387">
        <f t="shared" si="29"/>
        <v>0</v>
      </c>
      <c r="AO138" s="386"/>
      <c r="AP138" s="387">
        <f t="shared" si="30"/>
        <v>0</v>
      </c>
      <c r="AQ138" s="386"/>
      <c r="AR138" s="387">
        <f t="shared" si="31"/>
        <v>0</v>
      </c>
      <c r="AS138" s="386"/>
      <c r="AT138" s="387">
        <f t="shared" si="32"/>
        <v>0</v>
      </c>
    </row>
    <row r="139" spans="2:46" ht="15.75">
      <c r="B139" s="435"/>
      <c r="C139" s="435"/>
      <c r="D139" s="436"/>
      <c r="E139" s="437"/>
      <c r="F139" s="437"/>
      <c r="G139" s="437"/>
      <c r="H139" s="437"/>
      <c r="I139" s="437"/>
      <c r="J139" s="437"/>
      <c r="K139" s="465">
        <f t="shared" si="17"/>
        <v>0</v>
      </c>
      <c r="L139" s="433"/>
      <c r="M139" s="433"/>
      <c r="N139" s="434"/>
      <c r="O139" s="383" t="str">
        <f t="shared" si="18"/>
        <v/>
      </c>
      <c r="P139" s="434"/>
      <c r="Q139" s="434"/>
      <c r="R139" s="434"/>
      <c r="S139" s="433"/>
      <c r="T139" s="434"/>
      <c r="U139" s="384" t="str">
        <f t="shared" si="20"/>
        <v/>
      </c>
      <c r="V139" s="384" t="str">
        <f t="shared" si="21"/>
        <v/>
      </c>
      <c r="W139" s="384" t="str">
        <f t="shared" si="22"/>
        <v/>
      </c>
      <c r="X139" s="384" t="str">
        <f t="shared" si="23"/>
        <v/>
      </c>
      <c r="Y139" s="384" t="str">
        <f t="shared" si="24"/>
        <v/>
      </c>
      <c r="Z139" s="384" t="str">
        <f t="shared" si="25"/>
        <v/>
      </c>
      <c r="AA139" s="384">
        <f t="shared" si="19"/>
        <v>0</v>
      </c>
      <c r="AB139" s="385" t="b">
        <f t="shared" si="26"/>
        <v>1</v>
      </c>
      <c r="AC139" s="384" t="str">
        <f>IF($N139="","",IF($C$7="Northern Ireland",INDEX('Fixed inputs'!$H$18:$H$58,MATCH($N139,'Fixed inputs'!$C$18:$C$58,0)),INDEX('Fixed inputs'!$I$18:$I$58,MATCH($N139,'Fixed inputs'!$C$18:$C$58,0))))</f>
        <v/>
      </c>
      <c r="AD139" s="384" t="str">
        <f>IF($C139="","",INDEX('Fixed inputs'!$C$8:$E$10,MATCH($C139,'Fixed inputs'!$B$8:$B$10,0),MATCH(IF($C$7="Northern Ireland","GBP","EUR"),'Fixed inputs'!$C$7:$E$7,0)))</f>
        <v/>
      </c>
      <c r="AE139" s="386"/>
      <c r="AF139" s="386"/>
      <c r="AG139" s="386"/>
      <c r="AH139" s="386"/>
      <c r="AI139" s="386"/>
      <c r="AJ139" s="387">
        <f t="shared" si="27"/>
        <v>0</v>
      </c>
      <c r="AK139" s="386"/>
      <c r="AL139" s="387">
        <f t="shared" si="28"/>
        <v>0</v>
      </c>
      <c r="AM139" s="386"/>
      <c r="AN139" s="387">
        <f t="shared" si="29"/>
        <v>0</v>
      </c>
      <c r="AO139" s="386"/>
      <c r="AP139" s="387">
        <f t="shared" si="30"/>
        <v>0</v>
      </c>
      <c r="AQ139" s="386"/>
      <c r="AR139" s="387">
        <f t="shared" si="31"/>
        <v>0</v>
      </c>
      <c r="AS139" s="386"/>
      <c r="AT139" s="387">
        <f t="shared" si="32"/>
        <v>0</v>
      </c>
    </row>
    <row r="140" spans="2:46" ht="15.75">
      <c r="B140" s="435"/>
      <c r="C140" s="435"/>
      <c r="D140" s="436"/>
      <c r="E140" s="437"/>
      <c r="F140" s="437"/>
      <c r="G140" s="437"/>
      <c r="H140" s="437"/>
      <c r="I140" s="437"/>
      <c r="J140" s="437"/>
      <c r="K140" s="465">
        <f t="shared" ref="K140:K203" si="33">SUM(E140:J140)</f>
        <v>0</v>
      </c>
      <c r="L140" s="433"/>
      <c r="M140" s="433"/>
      <c r="N140" s="434"/>
      <c r="O140" s="383" t="str">
        <f t="shared" ref="O140:O203" si="34">IF($N140="","",IF($N140&lt;2024,"Yes","No"))</f>
        <v/>
      </c>
      <c r="P140" s="434"/>
      <c r="Q140" s="434"/>
      <c r="R140" s="434"/>
      <c r="S140" s="433"/>
      <c r="T140" s="434"/>
      <c r="U140" s="384" t="str">
        <f t="shared" si="20"/>
        <v/>
      </c>
      <c r="V140" s="384" t="str">
        <f t="shared" si="21"/>
        <v/>
      </c>
      <c r="W140" s="384" t="str">
        <f t="shared" si="22"/>
        <v/>
      </c>
      <c r="X140" s="384" t="str">
        <f t="shared" si="23"/>
        <v/>
      </c>
      <c r="Y140" s="384" t="str">
        <f t="shared" si="24"/>
        <v/>
      </c>
      <c r="Z140" s="384" t="str">
        <f t="shared" si="25"/>
        <v/>
      </c>
      <c r="AA140" s="384">
        <f t="shared" ref="AA140:AA203" si="35">SUM(U140:Z140)</f>
        <v>0</v>
      </c>
      <c r="AB140" s="385" t="b">
        <f t="shared" si="26"/>
        <v>1</v>
      </c>
      <c r="AC140" s="384" t="str">
        <f>IF($N140="","",IF($C$7="Northern Ireland",INDEX('Fixed inputs'!$H$18:$H$58,MATCH($N140,'Fixed inputs'!$C$18:$C$58,0)),INDEX('Fixed inputs'!$I$18:$I$58,MATCH($N140,'Fixed inputs'!$C$18:$C$58,0))))</f>
        <v/>
      </c>
      <c r="AD140" s="384" t="str">
        <f>IF($C140="","",INDEX('Fixed inputs'!$C$8:$E$10,MATCH($C140,'Fixed inputs'!$B$8:$B$10,0),MATCH(IF($C$7="Northern Ireland","GBP","EUR"),'Fixed inputs'!$C$7:$E$7,0)))</f>
        <v/>
      </c>
      <c r="AE140" s="386"/>
      <c r="AF140" s="386"/>
      <c r="AG140" s="386"/>
      <c r="AH140" s="386"/>
      <c r="AI140" s="386"/>
      <c r="AJ140" s="387">
        <f t="shared" si="27"/>
        <v>0</v>
      </c>
      <c r="AK140" s="386"/>
      <c r="AL140" s="387">
        <f t="shared" si="28"/>
        <v>0</v>
      </c>
      <c r="AM140" s="386"/>
      <c r="AN140" s="387">
        <f t="shared" si="29"/>
        <v>0</v>
      </c>
      <c r="AO140" s="386"/>
      <c r="AP140" s="387">
        <f t="shared" si="30"/>
        <v>0</v>
      </c>
      <c r="AQ140" s="386"/>
      <c r="AR140" s="387">
        <f t="shared" si="31"/>
        <v>0</v>
      </c>
      <c r="AS140" s="386"/>
      <c r="AT140" s="387">
        <f t="shared" si="32"/>
        <v>0</v>
      </c>
    </row>
    <row r="141" spans="2:46" ht="15.75">
      <c r="B141" s="435"/>
      <c r="C141" s="435"/>
      <c r="D141" s="436"/>
      <c r="E141" s="437"/>
      <c r="F141" s="437"/>
      <c r="G141" s="437"/>
      <c r="H141" s="437"/>
      <c r="I141" s="437"/>
      <c r="J141" s="437"/>
      <c r="K141" s="465">
        <f t="shared" si="33"/>
        <v>0</v>
      </c>
      <c r="L141" s="433"/>
      <c r="M141" s="433"/>
      <c r="N141" s="434"/>
      <c r="O141" s="383" t="str">
        <f t="shared" si="34"/>
        <v/>
      </c>
      <c r="P141" s="434"/>
      <c r="Q141" s="434"/>
      <c r="R141" s="434"/>
      <c r="S141" s="433"/>
      <c r="T141" s="434"/>
      <c r="U141" s="384" t="str">
        <f t="shared" ref="U141:U204" si="36">IF($B141="","",IFERROR(E141*$AC141*$AD141,0))</f>
        <v/>
      </c>
      <c r="V141" s="384" t="str">
        <f t="shared" ref="V141:V204" si="37">IF($B141="","",IFERROR(F141*$AC141*$AD141,0))</f>
        <v/>
      </c>
      <c r="W141" s="384" t="str">
        <f t="shared" ref="W141:W204" si="38">IF($B141="","",IFERROR(G141*$AC141*$AD141,0))</f>
        <v/>
      </c>
      <c r="X141" s="384" t="str">
        <f t="shared" ref="X141:X204" si="39">IF($B141="","",IFERROR(H141*$AC141*$AD141,0))</f>
        <v/>
      </c>
      <c r="Y141" s="384" t="str">
        <f t="shared" ref="Y141:Y204" si="40">IF($B141="","",IFERROR(I141*$AC141*$AD141,0))</f>
        <v/>
      </c>
      <c r="Z141" s="384" t="str">
        <f t="shared" ref="Z141:Z204" si="41">IF($B141="","",IFERROR(J141*$AC141*$AD141,0))</f>
        <v/>
      </c>
      <c r="AA141" s="384">
        <f t="shared" si="35"/>
        <v>0</v>
      </c>
      <c r="AB141" s="385" t="b">
        <f t="shared" ref="AB141:AB204" si="42">IF(COUNTA($B141:$J141)=0,TRUE,AND($B141&lt;&gt;"",$C141&lt;&gt;"",$D141&lt;&gt;"",$N141&lt;&gt;"",$L141&lt;&gt;"",$M141&lt;&gt;"",$Q141&lt;&gt;"",$R141&lt;&gt;"",$S141&lt;&gt;"",IF($O141="Yes",$P141&lt;&gt;"",TRUE)))</f>
        <v>1</v>
      </c>
      <c r="AC141" s="384" t="str">
        <f>IF($N141="","",IF($C$7="Northern Ireland",INDEX('Fixed inputs'!$H$18:$H$58,MATCH($N141,'Fixed inputs'!$C$18:$C$58,0)),INDEX('Fixed inputs'!$I$18:$I$58,MATCH($N141,'Fixed inputs'!$C$18:$C$58,0))))</f>
        <v/>
      </c>
      <c r="AD141" s="384" t="str">
        <f>IF($C141="","",INDEX('Fixed inputs'!$C$8:$E$10,MATCH($C141,'Fixed inputs'!$B$8:$B$10,0),MATCH(IF($C$7="Northern Ireland","GBP","EUR"),'Fixed inputs'!$C$7:$E$7,0)))</f>
        <v/>
      </c>
      <c r="AE141" s="386"/>
      <c r="AF141" s="386"/>
      <c r="AG141" s="386"/>
      <c r="AH141" s="386"/>
      <c r="AI141" s="386"/>
      <c r="AJ141" s="387">
        <f t="shared" ref="AJ141:AJ204" si="43">IF(AI141&lt;&gt;"",AI141,IF(AND($AE141="Yes",$AF141="Yes",$AG141="Yes",$AH141="Yes"),U141,0))</f>
        <v>0</v>
      </c>
      <c r="AK141" s="386"/>
      <c r="AL141" s="387">
        <f t="shared" ref="AL141:AL204" si="44">IF(AK141&lt;&gt;"",AK141,IF(AND($AE141="Yes",$AF141="Yes",$AG141="Yes",$AH141="Yes"),V141,0))</f>
        <v>0</v>
      </c>
      <c r="AM141" s="386"/>
      <c r="AN141" s="387">
        <f t="shared" ref="AN141:AN204" si="45">IF(AM141&lt;&gt;"",AM141,IF(AND($AE141="Yes",$AF141="Yes",$AG141="Yes",$AH141="Yes"),W141,0))</f>
        <v>0</v>
      </c>
      <c r="AO141" s="386"/>
      <c r="AP141" s="387">
        <f t="shared" ref="AP141:AP204" si="46">IF(AO141&lt;&gt;"",AO141,IF(AND($AE141="Yes",$AF141="Yes",$AG141="Yes",$AH141="Yes"),X141,0))</f>
        <v>0</v>
      </c>
      <c r="AQ141" s="386"/>
      <c r="AR141" s="387">
        <f t="shared" ref="AR141:AR204" si="47">IF(AQ141&lt;&gt;"",AQ141,IF(AND($AE141="Yes",$AF141="Yes",$AG141="Yes",$AH141="Yes"),Y141,0))</f>
        <v>0</v>
      </c>
      <c r="AS141" s="386"/>
      <c r="AT141" s="387">
        <f t="shared" ref="AT141:AT204" si="48">IF(AS141&lt;&gt;"",AS141,IF(AND($AE141="Yes",$AF141="Yes",$AG141="Yes",$AH141="Yes"),Z141,0))</f>
        <v>0</v>
      </c>
    </row>
    <row r="142" spans="2:46" ht="15.75">
      <c r="B142" s="435"/>
      <c r="C142" s="435"/>
      <c r="D142" s="436"/>
      <c r="E142" s="437"/>
      <c r="F142" s="437"/>
      <c r="G142" s="437"/>
      <c r="H142" s="437"/>
      <c r="I142" s="437"/>
      <c r="J142" s="437"/>
      <c r="K142" s="465">
        <f t="shared" si="33"/>
        <v>0</v>
      </c>
      <c r="L142" s="433"/>
      <c r="M142" s="433"/>
      <c r="N142" s="434"/>
      <c r="O142" s="383" t="str">
        <f t="shared" si="34"/>
        <v/>
      </c>
      <c r="P142" s="434"/>
      <c r="Q142" s="434"/>
      <c r="R142" s="434"/>
      <c r="S142" s="433"/>
      <c r="T142" s="434"/>
      <c r="U142" s="384" t="str">
        <f t="shared" si="36"/>
        <v/>
      </c>
      <c r="V142" s="384" t="str">
        <f t="shared" si="37"/>
        <v/>
      </c>
      <c r="W142" s="384" t="str">
        <f t="shared" si="38"/>
        <v/>
      </c>
      <c r="X142" s="384" t="str">
        <f t="shared" si="39"/>
        <v/>
      </c>
      <c r="Y142" s="384" t="str">
        <f t="shared" si="40"/>
        <v/>
      </c>
      <c r="Z142" s="384" t="str">
        <f t="shared" si="41"/>
        <v/>
      </c>
      <c r="AA142" s="384">
        <f t="shared" si="35"/>
        <v>0</v>
      </c>
      <c r="AB142" s="385" t="b">
        <f t="shared" si="42"/>
        <v>1</v>
      </c>
      <c r="AC142" s="384" t="str">
        <f>IF($N142="","",IF($C$7="Northern Ireland",INDEX('Fixed inputs'!$H$18:$H$58,MATCH($N142,'Fixed inputs'!$C$18:$C$58,0)),INDEX('Fixed inputs'!$I$18:$I$58,MATCH($N142,'Fixed inputs'!$C$18:$C$58,0))))</f>
        <v/>
      </c>
      <c r="AD142" s="384" t="str">
        <f>IF($C142="","",INDEX('Fixed inputs'!$C$8:$E$10,MATCH($C142,'Fixed inputs'!$B$8:$B$10,0),MATCH(IF($C$7="Northern Ireland","GBP","EUR"),'Fixed inputs'!$C$7:$E$7,0)))</f>
        <v/>
      </c>
      <c r="AE142" s="386"/>
      <c r="AF142" s="386"/>
      <c r="AG142" s="386"/>
      <c r="AH142" s="386"/>
      <c r="AI142" s="386"/>
      <c r="AJ142" s="387">
        <f t="shared" si="43"/>
        <v>0</v>
      </c>
      <c r="AK142" s="386"/>
      <c r="AL142" s="387">
        <f t="shared" si="44"/>
        <v>0</v>
      </c>
      <c r="AM142" s="386"/>
      <c r="AN142" s="387">
        <f t="shared" si="45"/>
        <v>0</v>
      </c>
      <c r="AO142" s="386"/>
      <c r="AP142" s="387">
        <f t="shared" si="46"/>
        <v>0</v>
      </c>
      <c r="AQ142" s="386"/>
      <c r="AR142" s="387">
        <f t="shared" si="47"/>
        <v>0</v>
      </c>
      <c r="AS142" s="386"/>
      <c r="AT142" s="387">
        <f t="shared" si="48"/>
        <v>0</v>
      </c>
    </row>
    <row r="143" spans="2:46" ht="15.75">
      <c r="B143" s="435"/>
      <c r="C143" s="435"/>
      <c r="D143" s="436"/>
      <c r="E143" s="437"/>
      <c r="F143" s="437"/>
      <c r="G143" s="437"/>
      <c r="H143" s="437"/>
      <c r="I143" s="437"/>
      <c r="J143" s="437"/>
      <c r="K143" s="465">
        <f t="shared" si="33"/>
        <v>0</v>
      </c>
      <c r="L143" s="433"/>
      <c r="M143" s="433"/>
      <c r="N143" s="434"/>
      <c r="O143" s="383" t="str">
        <f t="shared" si="34"/>
        <v/>
      </c>
      <c r="P143" s="434"/>
      <c r="Q143" s="434"/>
      <c r="R143" s="434"/>
      <c r="S143" s="433"/>
      <c r="T143" s="434"/>
      <c r="U143" s="384" t="str">
        <f t="shared" si="36"/>
        <v/>
      </c>
      <c r="V143" s="384" t="str">
        <f t="shared" si="37"/>
        <v/>
      </c>
      <c r="W143" s="384" t="str">
        <f t="shared" si="38"/>
        <v/>
      </c>
      <c r="X143" s="384" t="str">
        <f t="shared" si="39"/>
        <v/>
      </c>
      <c r="Y143" s="384" t="str">
        <f t="shared" si="40"/>
        <v/>
      </c>
      <c r="Z143" s="384" t="str">
        <f t="shared" si="41"/>
        <v/>
      </c>
      <c r="AA143" s="384">
        <f t="shared" si="35"/>
        <v>0</v>
      </c>
      <c r="AB143" s="385" t="b">
        <f t="shared" si="42"/>
        <v>1</v>
      </c>
      <c r="AC143" s="384" t="str">
        <f>IF($N143="","",IF($C$7="Northern Ireland",INDEX('Fixed inputs'!$H$18:$H$58,MATCH($N143,'Fixed inputs'!$C$18:$C$58,0)),INDEX('Fixed inputs'!$I$18:$I$58,MATCH($N143,'Fixed inputs'!$C$18:$C$58,0))))</f>
        <v/>
      </c>
      <c r="AD143" s="384" t="str">
        <f>IF($C143="","",INDEX('Fixed inputs'!$C$8:$E$10,MATCH($C143,'Fixed inputs'!$B$8:$B$10,0),MATCH(IF($C$7="Northern Ireland","GBP","EUR"),'Fixed inputs'!$C$7:$E$7,0)))</f>
        <v/>
      </c>
      <c r="AE143" s="386"/>
      <c r="AF143" s="386"/>
      <c r="AG143" s="386"/>
      <c r="AH143" s="386"/>
      <c r="AI143" s="386"/>
      <c r="AJ143" s="387">
        <f t="shared" si="43"/>
        <v>0</v>
      </c>
      <c r="AK143" s="386"/>
      <c r="AL143" s="387">
        <f t="shared" si="44"/>
        <v>0</v>
      </c>
      <c r="AM143" s="386"/>
      <c r="AN143" s="387">
        <f t="shared" si="45"/>
        <v>0</v>
      </c>
      <c r="AO143" s="386"/>
      <c r="AP143" s="387">
        <f t="shared" si="46"/>
        <v>0</v>
      </c>
      <c r="AQ143" s="386"/>
      <c r="AR143" s="387">
        <f t="shared" si="47"/>
        <v>0</v>
      </c>
      <c r="AS143" s="386"/>
      <c r="AT143" s="387">
        <f t="shared" si="48"/>
        <v>0</v>
      </c>
    </row>
    <row r="144" spans="2:46" ht="15.75">
      <c r="B144" s="435"/>
      <c r="C144" s="435"/>
      <c r="D144" s="436"/>
      <c r="E144" s="437"/>
      <c r="F144" s="437"/>
      <c r="G144" s="437"/>
      <c r="H144" s="437"/>
      <c r="I144" s="437"/>
      <c r="J144" s="437"/>
      <c r="K144" s="465">
        <f t="shared" si="33"/>
        <v>0</v>
      </c>
      <c r="L144" s="433"/>
      <c r="M144" s="433"/>
      <c r="N144" s="434"/>
      <c r="O144" s="383" t="str">
        <f t="shared" si="34"/>
        <v/>
      </c>
      <c r="P144" s="434"/>
      <c r="Q144" s="434"/>
      <c r="R144" s="434"/>
      <c r="S144" s="433"/>
      <c r="T144" s="434"/>
      <c r="U144" s="384" t="str">
        <f t="shared" si="36"/>
        <v/>
      </c>
      <c r="V144" s="384" t="str">
        <f t="shared" si="37"/>
        <v/>
      </c>
      <c r="W144" s="384" t="str">
        <f t="shared" si="38"/>
        <v/>
      </c>
      <c r="X144" s="384" t="str">
        <f t="shared" si="39"/>
        <v/>
      </c>
      <c r="Y144" s="384" t="str">
        <f t="shared" si="40"/>
        <v/>
      </c>
      <c r="Z144" s="384" t="str">
        <f t="shared" si="41"/>
        <v/>
      </c>
      <c r="AA144" s="384">
        <f t="shared" si="35"/>
        <v>0</v>
      </c>
      <c r="AB144" s="385" t="b">
        <f t="shared" si="42"/>
        <v>1</v>
      </c>
      <c r="AC144" s="384" t="str">
        <f>IF($N144="","",IF($C$7="Northern Ireland",INDEX('Fixed inputs'!$H$18:$H$58,MATCH($N144,'Fixed inputs'!$C$18:$C$58,0)),INDEX('Fixed inputs'!$I$18:$I$58,MATCH($N144,'Fixed inputs'!$C$18:$C$58,0))))</f>
        <v/>
      </c>
      <c r="AD144" s="384" t="str">
        <f>IF($C144="","",INDEX('Fixed inputs'!$C$8:$E$10,MATCH($C144,'Fixed inputs'!$B$8:$B$10,0),MATCH(IF($C$7="Northern Ireland","GBP","EUR"),'Fixed inputs'!$C$7:$E$7,0)))</f>
        <v/>
      </c>
      <c r="AE144" s="386"/>
      <c r="AF144" s="386"/>
      <c r="AG144" s="386"/>
      <c r="AH144" s="386"/>
      <c r="AI144" s="386"/>
      <c r="AJ144" s="387">
        <f t="shared" si="43"/>
        <v>0</v>
      </c>
      <c r="AK144" s="386"/>
      <c r="AL144" s="387">
        <f t="shared" si="44"/>
        <v>0</v>
      </c>
      <c r="AM144" s="386"/>
      <c r="AN144" s="387">
        <f t="shared" si="45"/>
        <v>0</v>
      </c>
      <c r="AO144" s="386"/>
      <c r="AP144" s="387">
        <f t="shared" si="46"/>
        <v>0</v>
      </c>
      <c r="AQ144" s="386"/>
      <c r="AR144" s="387">
        <f t="shared" si="47"/>
        <v>0</v>
      </c>
      <c r="AS144" s="386"/>
      <c r="AT144" s="387">
        <f t="shared" si="48"/>
        <v>0</v>
      </c>
    </row>
    <row r="145" spans="2:46" ht="15.75">
      <c r="B145" s="435"/>
      <c r="C145" s="435"/>
      <c r="D145" s="436"/>
      <c r="E145" s="437"/>
      <c r="F145" s="437"/>
      <c r="G145" s="437"/>
      <c r="H145" s="437"/>
      <c r="I145" s="437"/>
      <c r="J145" s="437"/>
      <c r="K145" s="465">
        <f t="shared" si="33"/>
        <v>0</v>
      </c>
      <c r="L145" s="433"/>
      <c r="M145" s="433"/>
      <c r="N145" s="434"/>
      <c r="O145" s="383" t="str">
        <f t="shared" si="34"/>
        <v/>
      </c>
      <c r="P145" s="434"/>
      <c r="Q145" s="434"/>
      <c r="R145" s="434"/>
      <c r="S145" s="433"/>
      <c r="T145" s="434"/>
      <c r="U145" s="384" t="str">
        <f t="shared" si="36"/>
        <v/>
      </c>
      <c r="V145" s="384" t="str">
        <f t="shared" si="37"/>
        <v/>
      </c>
      <c r="W145" s="384" t="str">
        <f t="shared" si="38"/>
        <v/>
      </c>
      <c r="X145" s="384" t="str">
        <f t="shared" si="39"/>
        <v/>
      </c>
      <c r="Y145" s="384" t="str">
        <f t="shared" si="40"/>
        <v/>
      </c>
      <c r="Z145" s="384" t="str">
        <f t="shared" si="41"/>
        <v/>
      </c>
      <c r="AA145" s="384">
        <f t="shared" si="35"/>
        <v>0</v>
      </c>
      <c r="AB145" s="385" t="b">
        <f t="shared" si="42"/>
        <v>1</v>
      </c>
      <c r="AC145" s="384" t="str">
        <f>IF($N145="","",IF($C$7="Northern Ireland",INDEX('Fixed inputs'!$H$18:$H$58,MATCH($N145,'Fixed inputs'!$C$18:$C$58,0)),INDEX('Fixed inputs'!$I$18:$I$58,MATCH($N145,'Fixed inputs'!$C$18:$C$58,0))))</f>
        <v/>
      </c>
      <c r="AD145" s="384" t="str">
        <f>IF($C145="","",INDEX('Fixed inputs'!$C$8:$E$10,MATCH($C145,'Fixed inputs'!$B$8:$B$10,0),MATCH(IF($C$7="Northern Ireland","GBP","EUR"),'Fixed inputs'!$C$7:$E$7,0)))</f>
        <v/>
      </c>
      <c r="AE145" s="386"/>
      <c r="AF145" s="386"/>
      <c r="AG145" s="386"/>
      <c r="AH145" s="386"/>
      <c r="AI145" s="386"/>
      <c r="AJ145" s="387">
        <f t="shared" si="43"/>
        <v>0</v>
      </c>
      <c r="AK145" s="386"/>
      <c r="AL145" s="387">
        <f t="shared" si="44"/>
        <v>0</v>
      </c>
      <c r="AM145" s="386"/>
      <c r="AN145" s="387">
        <f t="shared" si="45"/>
        <v>0</v>
      </c>
      <c r="AO145" s="386"/>
      <c r="AP145" s="387">
        <f t="shared" si="46"/>
        <v>0</v>
      </c>
      <c r="AQ145" s="386"/>
      <c r="AR145" s="387">
        <f t="shared" si="47"/>
        <v>0</v>
      </c>
      <c r="AS145" s="386"/>
      <c r="AT145" s="387">
        <f t="shared" si="48"/>
        <v>0</v>
      </c>
    </row>
    <row r="146" spans="2:46" ht="15.75">
      <c r="B146" s="435"/>
      <c r="C146" s="435"/>
      <c r="D146" s="436"/>
      <c r="E146" s="437"/>
      <c r="F146" s="437"/>
      <c r="G146" s="437"/>
      <c r="H146" s="437"/>
      <c r="I146" s="437"/>
      <c r="J146" s="437"/>
      <c r="K146" s="465">
        <f t="shared" si="33"/>
        <v>0</v>
      </c>
      <c r="L146" s="433"/>
      <c r="M146" s="433"/>
      <c r="N146" s="434"/>
      <c r="O146" s="383" t="str">
        <f t="shared" si="34"/>
        <v/>
      </c>
      <c r="P146" s="434"/>
      <c r="Q146" s="434"/>
      <c r="R146" s="434"/>
      <c r="S146" s="433"/>
      <c r="T146" s="434"/>
      <c r="U146" s="384" t="str">
        <f t="shared" si="36"/>
        <v/>
      </c>
      <c r="V146" s="384" t="str">
        <f t="shared" si="37"/>
        <v/>
      </c>
      <c r="W146" s="384" t="str">
        <f t="shared" si="38"/>
        <v/>
      </c>
      <c r="X146" s="384" t="str">
        <f t="shared" si="39"/>
        <v/>
      </c>
      <c r="Y146" s="384" t="str">
        <f t="shared" si="40"/>
        <v/>
      </c>
      <c r="Z146" s="384" t="str">
        <f t="shared" si="41"/>
        <v/>
      </c>
      <c r="AA146" s="384">
        <f t="shared" si="35"/>
        <v>0</v>
      </c>
      <c r="AB146" s="385" t="b">
        <f t="shared" si="42"/>
        <v>1</v>
      </c>
      <c r="AC146" s="384" t="str">
        <f>IF($N146="","",IF($C$7="Northern Ireland",INDEX('Fixed inputs'!$H$18:$H$58,MATCH($N146,'Fixed inputs'!$C$18:$C$58,0)),INDEX('Fixed inputs'!$I$18:$I$58,MATCH($N146,'Fixed inputs'!$C$18:$C$58,0))))</f>
        <v/>
      </c>
      <c r="AD146" s="384" t="str">
        <f>IF($C146="","",INDEX('Fixed inputs'!$C$8:$E$10,MATCH($C146,'Fixed inputs'!$B$8:$B$10,0),MATCH(IF($C$7="Northern Ireland","GBP","EUR"),'Fixed inputs'!$C$7:$E$7,0)))</f>
        <v/>
      </c>
      <c r="AE146" s="386"/>
      <c r="AF146" s="386"/>
      <c r="AG146" s="386"/>
      <c r="AH146" s="386"/>
      <c r="AI146" s="386"/>
      <c r="AJ146" s="387">
        <f t="shared" si="43"/>
        <v>0</v>
      </c>
      <c r="AK146" s="386"/>
      <c r="AL146" s="387">
        <f t="shared" si="44"/>
        <v>0</v>
      </c>
      <c r="AM146" s="386"/>
      <c r="AN146" s="387">
        <f t="shared" si="45"/>
        <v>0</v>
      </c>
      <c r="AO146" s="386"/>
      <c r="AP146" s="387">
        <f t="shared" si="46"/>
        <v>0</v>
      </c>
      <c r="AQ146" s="386"/>
      <c r="AR146" s="387">
        <f t="shared" si="47"/>
        <v>0</v>
      </c>
      <c r="AS146" s="386"/>
      <c r="AT146" s="387">
        <f t="shared" si="48"/>
        <v>0</v>
      </c>
    </row>
    <row r="147" spans="2:46" ht="15.75">
      <c r="B147" s="435"/>
      <c r="C147" s="435"/>
      <c r="D147" s="436"/>
      <c r="E147" s="437"/>
      <c r="F147" s="437"/>
      <c r="G147" s="437"/>
      <c r="H147" s="437"/>
      <c r="I147" s="437"/>
      <c r="J147" s="437"/>
      <c r="K147" s="465">
        <f t="shared" si="33"/>
        <v>0</v>
      </c>
      <c r="L147" s="433"/>
      <c r="M147" s="433"/>
      <c r="N147" s="434"/>
      <c r="O147" s="383" t="str">
        <f t="shared" si="34"/>
        <v/>
      </c>
      <c r="P147" s="434"/>
      <c r="Q147" s="434"/>
      <c r="R147" s="434"/>
      <c r="S147" s="433"/>
      <c r="T147" s="434"/>
      <c r="U147" s="384" t="str">
        <f t="shared" si="36"/>
        <v/>
      </c>
      <c r="V147" s="384" t="str">
        <f t="shared" si="37"/>
        <v/>
      </c>
      <c r="W147" s="384" t="str">
        <f t="shared" si="38"/>
        <v/>
      </c>
      <c r="X147" s="384" t="str">
        <f t="shared" si="39"/>
        <v/>
      </c>
      <c r="Y147" s="384" t="str">
        <f t="shared" si="40"/>
        <v/>
      </c>
      <c r="Z147" s="384" t="str">
        <f t="shared" si="41"/>
        <v/>
      </c>
      <c r="AA147" s="384">
        <f t="shared" si="35"/>
        <v>0</v>
      </c>
      <c r="AB147" s="385" t="b">
        <f t="shared" si="42"/>
        <v>1</v>
      </c>
      <c r="AC147" s="384" t="str">
        <f>IF($N147="","",IF($C$7="Northern Ireland",INDEX('Fixed inputs'!$H$18:$H$58,MATCH($N147,'Fixed inputs'!$C$18:$C$58,0)),INDEX('Fixed inputs'!$I$18:$I$58,MATCH($N147,'Fixed inputs'!$C$18:$C$58,0))))</f>
        <v/>
      </c>
      <c r="AD147" s="384" t="str">
        <f>IF($C147="","",INDEX('Fixed inputs'!$C$8:$E$10,MATCH($C147,'Fixed inputs'!$B$8:$B$10,0),MATCH(IF($C$7="Northern Ireland","GBP","EUR"),'Fixed inputs'!$C$7:$E$7,0)))</f>
        <v/>
      </c>
      <c r="AE147" s="386"/>
      <c r="AF147" s="386"/>
      <c r="AG147" s="386"/>
      <c r="AH147" s="386"/>
      <c r="AI147" s="386"/>
      <c r="AJ147" s="387">
        <f t="shared" si="43"/>
        <v>0</v>
      </c>
      <c r="AK147" s="386"/>
      <c r="AL147" s="387">
        <f t="shared" si="44"/>
        <v>0</v>
      </c>
      <c r="AM147" s="386"/>
      <c r="AN147" s="387">
        <f t="shared" si="45"/>
        <v>0</v>
      </c>
      <c r="AO147" s="386"/>
      <c r="AP147" s="387">
        <f t="shared" si="46"/>
        <v>0</v>
      </c>
      <c r="AQ147" s="386"/>
      <c r="AR147" s="387">
        <f t="shared" si="47"/>
        <v>0</v>
      </c>
      <c r="AS147" s="386"/>
      <c r="AT147" s="387">
        <f t="shared" si="48"/>
        <v>0</v>
      </c>
    </row>
    <row r="148" spans="2:46" ht="15.75">
      <c r="B148" s="435"/>
      <c r="C148" s="435"/>
      <c r="D148" s="436"/>
      <c r="E148" s="437"/>
      <c r="F148" s="437"/>
      <c r="G148" s="437"/>
      <c r="H148" s="437"/>
      <c r="I148" s="437"/>
      <c r="J148" s="437"/>
      <c r="K148" s="465">
        <f t="shared" si="33"/>
        <v>0</v>
      </c>
      <c r="L148" s="433"/>
      <c r="M148" s="433"/>
      <c r="N148" s="434"/>
      <c r="O148" s="383" t="str">
        <f t="shared" si="34"/>
        <v/>
      </c>
      <c r="P148" s="434"/>
      <c r="Q148" s="434"/>
      <c r="R148" s="434"/>
      <c r="S148" s="433"/>
      <c r="T148" s="434"/>
      <c r="U148" s="384" t="str">
        <f t="shared" si="36"/>
        <v/>
      </c>
      <c r="V148" s="384" t="str">
        <f t="shared" si="37"/>
        <v/>
      </c>
      <c r="W148" s="384" t="str">
        <f t="shared" si="38"/>
        <v/>
      </c>
      <c r="X148" s="384" t="str">
        <f t="shared" si="39"/>
        <v/>
      </c>
      <c r="Y148" s="384" t="str">
        <f t="shared" si="40"/>
        <v/>
      </c>
      <c r="Z148" s="384" t="str">
        <f t="shared" si="41"/>
        <v/>
      </c>
      <c r="AA148" s="384">
        <f t="shared" si="35"/>
        <v>0</v>
      </c>
      <c r="AB148" s="385" t="b">
        <f t="shared" si="42"/>
        <v>1</v>
      </c>
      <c r="AC148" s="384" t="str">
        <f>IF($N148="","",IF($C$7="Northern Ireland",INDEX('Fixed inputs'!$H$18:$H$58,MATCH($N148,'Fixed inputs'!$C$18:$C$58,0)),INDEX('Fixed inputs'!$I$18:$I$58,MATCH($N148,'Fixed inputs'!$C$18:$C$58,0))))</f>
        <v/>
      </c>
      <c r="AD148" s="384" t="str">
        <f>IF($C148="","",INDEX('Fixed inputs'!$C$8:$E$10,MATCH($C148,'Fixed inputs'!$B$8:$B$10,0),MATCH(IF($C$7="Northern Ireland","GBP","EUR"),'Fixed inputs'!$C$7:$E$7,0)))</f>
        <v/>
      </c>
      <c r="AE148" s="386"/>
      <c r="AF148" s="386"/>
      <c r="AG148" s="386"/>
      <c r="AH148" s="386"/>
      <c r="AI148" s="386"/>
      <c r="AJ148" s="387">
        <f t="shared" si="43"/>
        <v>0</v>
      </c>
      <c r="AK148" s="386"/>
      <c r="AL148" s="387">
        <f t="shared" si="44"/>
        <v>0</v>
      </c>
      <c r="AM148" s="386"/>
      <c r="AN148" s="387">
        <f t="shared" si="45"/>
        <v>0</v>
      </c>
      <c r="AO148" s="386"/>
      <c r="AP148" s="387">
        <f t="shared" si="46"/>
        <v>0</v>
      </c>
      <c r="AQ148" s="386"/>
      <c r="AR148" s="387">
        <f t="shared" si="47"/>
        <v>0</v>
      </c>
      <c r="AS148" s="386"/>
      <c r="AT148" s="387">
        <f t="shared" si="48"/>
        <v>0</v>
      </c>
    </row>
    <row r="149" spans="2:46" ht="15.75">
      <c r="B149" s="435"/>
      <c r="C149" s="435"/>
      <c r="D149" s="436"/>
      <c r="E149" s="437"/>
      <c r="F149" s="437"/>
      <c r="G149" s="437"/>
      <c r="H149" s="437"/>
      <c r="I149" s="437"/>
      <c r="J149" s="437"/>
      <c r="K149" s="465">
        <f t="shared" si="33"/>
        <v>0</v>
      </c>
      <c r="L149" s="433"/>
      <c r="M149" s="433"/>
      <c r="N149" s="434"/>
      <c r="O149" s="383" t="str">
        <f t="shared" si="34"/>
        <v/>
      </c>
      <c r="P149" s="434"/>
      <c r="Q149" s="434"/>
      <c r="R149" s="434"/>
      <c r="S149" s="433"/>
      <c r="T149" s="434"/>
      <c r="U149" s="384" t="str">
        <f t="shared" si="36"/>
        <v/>
      </c>
      <c r="V149" s="384" t="str">
        <f t="shared" si="37"/>
        <v/>
      </c>
      <c r="W149" s="384" t="str">
        <f t="shared" si="38"/>
        <v/>
      </c>
      <c r="X149" s="384" t="str">
        <f t="shared" si="39"/>
        <v/>
      </c>
      <c r="Y149" s="384" t="str">
        <f t="shared" si="40"/>
        <v/>
      </c>
      <c r="Z149" s="384" t="str">
        <f t="shared" si="41"/>
        <v/>
      </c>
      <c r="AA149" s="384">
        <f t="shared" si="35"/>
        <v>0</v>
      </c>
      <c r="AB149" s="385" t="b">
        <f t="shared" si="42"/>
        <v>1</v>
      </c>
      <c r="AC149" s="384" t="str">
        <f>IF($N149="","",IF($C$7="Northern Ireland",INDEX('Fixed inputs'!$H$18:$H$58,MATCH($N149,'Fixed inputs'!$C$18:$C$58,0)),INDEX('Fixed inputs'!$I$18:$I$58,MATCH($N149,'Fixed inputs'!$C$18:$C$58,0))))</f>
        <v/>
      </c>
      <c r="AD149" s="384" t="str">
        <f>IF($C149="","",INDEX('Fixed inputs'!$C$8:$E$10,MATCH($C149,'Fixed inputs'!$B$8:$B$10,0),MATCH(IF($C$7="Northern Ireland","GBP","EUR"),'Fixed inputs'!$C$7:$E$7,0)))</f>
        <v/>
      </c>
      <c r="AE149" s="386"/>
      <c r="AF149" s="386"/>
      <c r="AG149" s="386"/>
      <c r="AH149" s="386"/>
      <c r="AI149" s="386"/>
      <c r="AJ149" s="387">
        <f t="shared" si="43"/>
        <v>0</v>
      </c>
      <c r="AK149" s="386"/>
      <c r="AL149" s="387">
        <f t="shared" si="44"/>
        <v>0</v>
      </c>
      <c r="AM149" s="386"/>
      <c r="AN149" s="387">
        <f t="shared" si="45"/>
        <v>0</v>
      </c>
      <c r="AO149" s="386"/>
      <c r="AP149" s="387">
        <f t="shared" si="46"/>
        <v>0</v>
      </c>
      <c r="AQ149" s="386"/>
      <c r="AR149" s="387">
        <f t="shared" si="47"/>
        <v>0</v>
      </c>
      <c r="AS149" s="386"/>
      <c r="AT149" s="387">
        <f t="shared" si="48"/>
        <v>0</v>
      </c>
    </row>
    <row r="150" spans="2:46" ht="15.75">
      <c r="B150" s="435"/>
      <c r="C150" s="435"/>
      <c r="D150" s="436"/>
      <c r="E150" s="437"/>
      <c r="F150" s="437"/>
      <c r="G150" s="437"/>
      <c r="H150" s="437"/>
      <c r="I150" s="437"/>
      <c r="J150" s="437"/>
      <c r="K150" s="465">
        <f t="shared" si="33"/>
        <v>0</v>
      </c>
      <c r="L150" s="433"/>
      <c r="M150" s="433"/>
      <c r="N150" s="434"/>
      <c r="O150" s="383" t="str">
        <f t="shared" si="34"/>
        <v/>
      </c>
      <c r="P150" s="434"/>
      <c r="Q150" s="434"/>
      <c r="R150" s="434"/>
      <c r="S150" s="433"/>
      <c r="T150" s="434"/>
      <c r="U150" s="384" t="str">
        <f t="shared" si="36"/>
        <v/>
      </c>
      <c r="V150" s="384" t="str">
        <f t="shared" si="37"/>
        <v/>
      </c>
      <c r="W150" s="384" t="str">
        <f t="shared" si="38"/>
        <v/>
      </c>
      <c r="X150" s="384" t="str">
        <f t="shared" si="39"/>
        <v/>
      </c>
      <c r="Y150" s="384" t="str">
        <f t="shared" si="40"/>
        <v/>
      </c>
      <c r="Z150" s="384" t="str">
        <f t="shared" si="41"/>
        <v/>
      </c>
      <c r="AA150" s="384">
        <f t="shared" si="35"/>
        <v>0</v>
      </c>
      <c r="AB150" s="385" t="b">
        <f t="shared" si="42"/>
        <v>1</v>
      </c>
      <c r="AC150" s="384" t="str">
        <f>IF($N150="","",IF($C$7="Northern Ireland",INDEX('Fixed inputs'!$H$18:$H$58,MATCH($N150,'Fixed inputs'!$C$18:$C$58,0)),INDEX('Fixed inputs'!$I$18:$I$58,MATCH($N150,'Fixed inputs'!$C$18:$C$58,0))))</f>
        <v/>
      </c>
      <c r="AD150" s="384" t="str">
        <f>IF($C150="","",INDEX('Fixed inputs'!$C$8:$E$10,MATCH($C150,'Fixed inputs'!$B$8:$B$10,0),MATCH(IF($C$7="Northern Ireland","GBP","EUR"),'Fixed inputs'!$C$7:$E$7,0)))</f>
        <v/>
      </c>
      <c r="AE150" s="386"/>
      <c r="AF150" s="386"/>
      <c r="AG150" s="386"/>
      <c r="AH150" s="386"/>
      <c r="AI150" s="386"/>
      <c r="AJ150" s="387">
        <f t="shared" si="43"/>
        <v>0</v>
      </c>
      <c r="AK150" s="386"/>
      <c r="AL150" s="387">
        <f t="shared" si="44"/>
        <v>0</v>
      </c>
      <c r="AM150" s="386"/>
      <c r="AN150" s="387">
        <f t="shared" si="45"/>
        <v>0</v>
      </c>
      <c r="AO150" s="386"/>
      <c r="AP150" s="387">
        <f t="shared" si="46"/>
        <v>0</v>
      </c>
      <c r="AQ150" s="386"/>
      <c r="AR150" s="387">
        <f t="shared" si="47"/>
        <v>0</v>
      </c>
      <c r="AS150" s="386"/>
      <c r="AT150" s="387">
        <f t="shared" si="48"/>
        <v>0</v>
      </c>
    </row>
    <row r="151" spans="2:46" ht="15.75">
      <c r="B151" s="435"/>
      <c r="C151" s="435"/>
      <c r="D151" s="436"/>
      <c r="E151" s="437"/>
      <c r="F151" s="437"/>
      <c r="G151" s="437"/>
      <c r="H151" s="437"/>
      <c r="I151" s="437"/>
      <c r="J151" s="437"/>
      <c r="K151" s="465">
        <f t="shared" si="33"/>
        <v>0</v>
      </c>
      <c r="L151" s="433"/>
      <c r="M151" s="433"/>
      <c r="N151" s="434"/>
      <c r="O151" s="383" t="str">
        <f t="shared" si="34"/>
        <v/>
      </c>
      <c r="P151" s="434"/>
      <c r="Q151" s="434"/>
      <c r="R151" s="434"/>
      <c r="S151" s="433"/>
      <c r="T151" s="434"/>
      <c r="U151" s="384" t="str">
        <f t="shared" si="36"/>
        <v/>
      </c>
      <c r="V151" s="384" t="str">
        <f t="shared" si="37"/>
        <v/>
      </c>
      <c r="W151" s="384" t="str">
        <f t="shared" si="38"/>
        <v/>
      </c>
      <c r="X151" s="384" t="str">
        <f t="shared" si="39"/>
        <v/>
      </c>
      <c r="Y151" s="384" t="str">
        <f t="shared" si="40"/>
        <v/>
      </c>
      <c r="Z151" s="384" t="str">
        <f t="shared" si="41"/>
        <v/>
      </c>
      <c r="AA151" s="384">
        <f t="shared" si="35"/>
        <v>0</v>
      </c>
      <c r="AB151" s="385" t="b">
        <f t="shared" si="42"/>
        <v>1</v>
      </c>
      <c r="AC151" s="384" t="str">
        <f>IF($N151="","",IF($C$7="Northern Ireland",INDEX('Fixed inputs'!$H$18:$H$58,MATCH($N151,'Fixed inputs'!$C$18:$C$58,0)),INDEX('Fixed inputs'!$I$18:$I$58,MATCH($N151,'Fixed inputs'!$C$18:$C$58,0))))</f>
        <v/>
      </c>
      <c r="AD151" s="384" t="str">
        <f>IF($C151="","",INDEX('Fixed inputs'!$C$8:$E$10,MATCH($C151,'Fixed inputs'!$B$8:$B$10,0),MATCH(IF($C$7="Northern Ireland","GBP","EUR"),'Fixed inputs'!$C$7:$E$7,0)))</f>
        <v/>
      </c>
      <c r="AE151" s="386"/>
      <c r="AF151" s="386"/>
      <c r="AG151" s="386"/>
      <c r="AH151" s="386"/>
      <c r="AI151" s="386"/>
      <c r="AJ151" s="387">
        <f t="shared" si="43"/>
        <v>0</v>
      </c>
      <c r="AK151" s="386"/>
      <c r="AL151" s="387">
        <f t="shared" si="44"/>
        <v>0</v>
      </c>
      <c r="AM151" s="386"/>
      <c r="AN151" s="387">
        <f t="shared" si="45"/>
        <v>0</v>
      </c>
      <c r="AO151" s="386"/>
      <c r="AP151" s="387">
        <f t="shared" si="46"/>
        <v>0</v>
      </c>
      <c r="AQ151" s="386"/>
      <c r="AR151" s="387">
        <f t="shared" si="47"/>
        <v>0</v>
      </c>
      <c r="AS151" s="386"/>
      <c r="AT151" s="387">
        <f t="shared" si="48"/>
        <v>0</v>
      </c>
    </row>
    <row r="152" spans="2:46" ht="15.75">
      <c r="B152" s="435"/>
      <c r="C152" s="435"/>
      <c r="D152" s="436"/>
      <c r="E152" s="437"/>
      <c r="F152" s="437"/>
      <c r="G152" s="437"/>
      <c r="H152" s="437"/>
      <c r="I152" s="437"/>
      <c r="J152" s="437"/>
      <c r="K152" s="465">
        <f t="shared" si="33"/>
        <v>0</v>
      </c>
      <c r="L152" s="433"/>
      <c r="M152" s="433"/>
      <c r="N152" s="434"/>
      <c r="O152" s="383" t="str">
        <f t="shared" si="34"/>
        <v/>
      </c>
      <c r="P152" s="434"/>
      <c r="Q152" s="434"/>
      <c r="R152" s="434"/>
      <c r="S152" s="433"/>
      <c r="T152" s="434"/>
      <c r="U152" s="384" t="str">
        <f t="shared" si="36"/>
        <v/>
      </c>
      <c r="V152" s="384" t="str">
        <f t="shared" si="37"/>
        <v/>
      </c>
      <c r="W152" s="384" t="str">
        <f t="shared" si="38"/>
        <v/>
      </c>
      <c r="X152" s="384" t="str">
        <f t="shared" si="39"/>
        <v/>
      </c>
      <c r="Y152" s="384" t="str">
        <f t="shared" si="40"/>
        <v/>
      </c>
      <c r="Z152" s="384" t="str">
        <f t="shared" si="41"/>
        <v/>
      </c>
      <c r="AA152" s="384">
        <f t="shared" si="35"/>
        <v>0</v>
      </c>
      <c r="AB152" s="385" t="b">
        <f t="shared" si="42"/>
        <v>1</v>
      </c>
      <c r="AC152" s="384" t="str">
        <f>IF($N152="","",IF($C$7="Northern Ireland",INDEX('Fixed inputs'!$H$18:$H$58,MATCH($N152,'Fixed inputs'!$C$18:$C$58,0)),INDEX('Fixed inputs'!$I$18:$I$58,MATCH($N152,'Fixed inputs'!$C$18:$C$58,0))))</f>
        <v/>
      </c>
      <c r="AD152" s="384" t="str">
        <f>IF($C152="","",INDEX('Fixed inputs'!$C$8:$E$10,MATCH($C152,'Fixed inputs'!$B$8:$B$10,0),MATCH(IF($C$7="Northern Ireland","GBP","EUR"),'Fixed inputs'!$C$7:$E$7,0)))</f>
        <v/>
      </c>
      <c r="AE152" s="386"/>
      <c r="AF152" s="386"/>
      <c r="AG152" s="386"/>
      <c r="AH152" s="386"/>
      <c r="AI152" s="386"/>
      <c r="AJ152" s="387">
        <f t="shared" si="43"/>
        <v>0</v>
      </c>
      <c r="AK152" s="386"/>
      <c r="AL152" s="387">
        <f t="shared" si="44"/>
        <v>0</v>
      </c>
      <c r="AM152" s="386"/>
      <c r="AN152" s="387">
        <f t="shared" si="45"/>
        <v>0</v>
      </c>
      <c r="AO152" s="386"/>
      <c r="AP152" s="387">
        <f t="shared" si="46"/>
        <v>0</v>
      </c>
      <c r="AQ152" s="386"/>
      <c r="AR152" s="387">
        <f t="shared" si="47"/>
        <v>0</v>
      </c>
      <c r="AS152" s="386"/>
      <c r="AT152" s="387">
        <f t="shared" si="48"/>
        <v>0</v>
      </c>
    </row>
    <row r="153" spans="2:46" ht="15.75">
      <c r="B153" s="435"/>
      <c r="C153" s="435"/>
      <c r="D153" s="436"/>
      <c r="E153" s="437"/>
      <c r="F153" s="437"/>
      <c r="G153" s="437"/>
      <c r="H153" s="437"/>
      <c r="I153" s="437"/>
      <c r="J153" s="437"/>
      <c r="K153" s="465">
        <f t="shared" si="33"/>
        <v>0</v>
      </c>
      <c r="L153" s="433"/>
      <c r="M153" s="433"/>
      <c r="N153" s="434"/>
      <c r="O153" s="383" t="str">
        <f t="shared" si="34"/>
        <v/>
      </c>
      <c r="P153" s="434"/>
      <c r="Q153" s="434"/>
      <c r="R153" s="434"/>
      <c r="S153" s="433"/>
      <c r="T153" s="434"/>
      <c r="U153" s="384" t="str">
        <f t="shared" si="36"/>
        <v/>
      </c>
      <c r="V153" s="384" t="str">
        <f t="shared" si="37"/>
        <v/>
      </c>
      <c r="W153" s="384" t="str">
        <f t="shared" si="38"/>
        <v/>
      </c>
      <c r="X153" s="384" t="str">
        <f t="shared" si="39"/>
        <v/>
      </c>
      <c r="Y153" s="384" t="str">
        <f t="shared" si="40"/>
        <v/>
      </c>
      <c r="Z153" s="384" t="str">
        <f t="shared" si="41"/>
        <v/>
      </c>
      <c r="AA153" s="384">
        <f t="shared" si="35"/>
        <v>0</v>
      </c>
      <c r="AB153" s="385" t="b">
        <f t="shared" si="42"/>
        <v>1</v>
      </c>
      <c r="AC153" s="384" t="str">
        <f>IF($N153="","",IF($C$7="Northern Ireland",INDEX('Fixed inputs'!$H$18:$H$58,MATCH($N153,'Fixed inputs'!$C$18:$C$58,0)),INDEX('Fixed inputs'!$I$18:$I$58,MATCH($N153,'Fixed inputs'!$C$18:$C$58,0))))</f>
        <v/>
      </c>
      <c r="AD153" s="384" t="str">
        <f>IF($C153="","",INDEX('Fixed inputs'!$C$8:$E$10,MATCH($C153,'Fixed inputs'!$B$8:$B$10,0),MATCH(IF($C$7="Northern Ireland","GBP","EUR"),'Fixed inputs'!$C$7:$E$7,0)))</f>
        <v/>
      </c>
      <c r="AE153" s="386"/>
      <c r="AF153" s="386"/>
      <c r="AG153" s="386"/>
      <c r="AH153" s="386"/>
      <c r="AI153" s="386"/>
      <c r="AJ153" s="387">
        <f t="shared" si="43"/>
        <v>0</v>
      </c>
      <c r="AK153" s="386"/>
      <c r="AL153" s="387">
        <f t="shared" si="44"/>
        <v>0</v>
      </c>
      <c r="AM153" s="386"/>
      <c r="AN153" s="387">
        <f t="shared" si="45"/>
        <v>0</v>
      </c>
      <c r="AO153" s="386"/>
      <c r="AP153" s="387">
        <f t="shared" si="46"/>
        <v>0</v>
      </c>
      <c r="AQ153" s="386"/>
      <c r="AR153" s="387">
        <f t="shared" si="47"/>
        <v>0</v>
      </c>
      <c r="AS153" s="386"/>
      <c r="AT153" s="387">
        <f t="shared" si="48"/>
        <v>0</v>
      </c>
    </row>
    <row r="154" spans="2:46" ht="15.75">
      <c r="B154" s="435"/>
      <c r="C154" s="435"/>
      <c r="D154" s="436"/>
      <c r="E154" s="437"/>
      <c r="F154" s="437"/>
      <c r="G154" s="437"/>
      <c r="H154" s="437"/>
      <c r="I154" s="437"/>
      <c r="J154" s="437"/>
      <c r="K154" s="465">
        <f t="shared" si="33"/>
        <v>0</v>
      </c>
      <c r="L154" s="433"/>
      <c r="M154" s="433"/>
      <c r="N154" s="434"/>
      <c r="O154" s="383" t="str">
        <f t="shared" si="34"/>
        <v/>
      </c>
      <c r="P154" s="434"/>
      <c r="Q154" s="434"/>
      <c r="R154" s="434"/>
      <c r="S154" s="433"/>
      <c r="T154" s="434"/>
      <c r="U154" s="384" t="str">
        <f t="shared" si="36"/>
        <v/>
      </c>
      <c r="V154" s="384" t="str">
        <f t="shared" si="37"/>
        <v/>
      </c>
      <c r="W154" s="384" t="str">
        <f t="shared" si="38"/>
        <v/>
      </c>
      <c r="X154" s="384" t="str">
        <f t="shared" si="39"/>
        <v/>
      </c>
      <c r="Y154" s="384" t="str">
        <f t="shared" si="40"/>
        <v/>
      </c>
      <c r="Z154" s="384" t="str">
        <f t="shared" si="41"/>
        <v/>
      </c>
      <c r="AA154" s="384">
        <f t="shared" si="35"/>
        <v>0</v>
      </c>
      <c r="AB154" s="385" t="b">
        <f t="shared" si="42"/>
        <v>1</v>
      </c>
      <c r="AC154" s="384" t="str">
        <f>IF($N154="","",IF($C$7="Northern Ireland",INDEX('Fixed inputs'!$H$18:$H$58,MATCH($N154,'Fixed inputs'!$C$18:$C$58,0)),INDEX('Fixed inputs'!$I$18:$I$58,MATCH($N154,'Fixed inputs'!$C$18:$C$58,0))))</f>
        <v/>
      </c>
      <c r="AD154" s="384" t="str">
        <f>IF($C154="","",INDEX('Fixed inputs'!$C$8:$E$10,MATCH($C154,'Fixed inputs'!$B$8:$B$10,0),MATCH(IF($C$7="Northern Ireland","GBP","EUR"),'Fixed inputs'!$C$7:$E$7,0)))</f>
        <v/>
      </c>
      <c r="AE154" s="386"/>
      <c r="AF154" s="386"/>
      <c r="AG154" s="386"/>
      <c r="AH154" s="386"/>
      <c r="AI154" s="386"/>
      <c r="AJ154" s="387">
        <f t="shared" si="43"/>
        <v>0</v>
      </c>
      <c r="AK154" s="386"/>
      <c r="AL154" s="387">
        <f t="shared" si="44"/>
        <v>0</v>
      </c>
      <c r="AM154" s="386"/>
      <c r="AN154" s="387">
        <f t="shared" si="45"/>
        <v>0</v>
      </c>
      <c r="AO154" s="386"/>
      <c r="AP154" s="387">
        <f t="shared" si="46"/>
        <v>0</v>
      </c>
      <c r="AQ154" s="386"/>
      <c r="AR154" s="387">
        <f t="shared" si="47"/>
        <v>0</v>
      </c>
      <c r="AS154" s="386"/>
      <c r="AT154" s="387">
        <f t="shared" si="48"/>
        <v>0</v>
      </c>
    </row>
    <row r="155" spans="2:46" ht="15.75">
      <c r="B155" s="435"/>
      <c r="C155" s="435"/>
      <c r="D155" s="436"/>
      <c r="E155" s="437"/>
      <c r="F155" s="437"/>
      <c r="G155" s="437"/>
      <c r="H155" s="437"/>
      <c r="I155" s="437"/>
      <c r="J155" s="437"/>
      <c r="K155" s="465">
        <f t="shared" si="33"/>
        <v>0</v>
      </c>
      <c r="L155" s="433"/>
      <c r="M155" s="433"/>
      <c r="N155" s="434"/>
      <c r="O155" s="383" t="str">
        <f t="shared" si="34"/>
        <v/>
      </c>
      <c r="P155" s="434"/>
      <c r="Q155" s="434"/>
      <c r="R155" s="434"/>
      <c r="S155" s="433"/>
      <c r="T155" s="434"/>
      <c r="U155" s="384" t="str">
        <f t="shared" si="36"/>
        <v/>
      </c>
      <c r="V155" s="384" t="str">
        <f t="shared" si="37"/>
        <v/>
      </c>
      <c r="W155" s="384" t="str">
        <f t="shared" si="38"/>
        <v/>
      </c>
      <c r="X155" s="384" t="str">
        <f t="shared" si="39"/>
        <v/>
      </c>
      <c r="Y155" s="384" t="str">
        <f t="shared" si="40"/>
        <v/>
      </c>
      <c r="Z155" s="384" t="str">
        <f t="shared" si="41"/>
        <v/>
      </c>
      <c r="AA155" s="384">
        <f t="shared" si="35"/>
        <v>0</v>
      </c>
      <c r="AB155" s="385" t="b">
        <f t="shared" si="42"/>
        <v>1</v>
      </c>
      <c r="AC155" s="384" t="str">
        <f>IF($N155="","",IF($C$7="Northern Ireland",INDEX('Fixed inputs'!$H$18:$H$58,MATCH($N155,'Fixed inputs'!$C$18:$C$58,0)),INDEX('Fixed inputs'!$I$18:$I$58,MATCH($N155,'Fixed inputs'!$C$18:$C$58,0))))</f>
        <v/>
      </c>
      <c r="AD155" s="384" t="str">
        <f>IF($C155="","",INDEX('Fixed inputs'!$C$8:$E$10,MATCH($C155,'Fixed inputs'!$B$8:$B$10,0),MATCH(IF($C$7="Northern Ireland","GBP","EUR"),'Fixed inputs'!$C$7:$E$7,0)))</f>
        <v/>
      </c>
      <c r="AE155" s="386"/>
      <c r="AF155" s="386"/>
      <c r="AG155" s="386"/>
      <c r="AH155" s="386"/>
      <c r="AI155" s="386"/>
      <c r="AJ155" s="387">
        <f t="shared" si="43"/>
        <v>0</v>
      </c>
      <c r="AK155" s="386"/>
      <c r="AL155" s="387">
        <f t="shared" si="44"/>
        <v>0</v>
      </c>
      <c r="AM155" s="386"/>
      <c r="AN155" s="387">
        <f t="shared" si="45"/>
        <v>0</v>
      </c>
      <c r="AO155" s="386"/>
      <c r="AP155" s="387">
        <f t="shared" si="46"/>
        <v>0</v>
      </c>
      <c r="AQ155" s="386"/>
      <c r="AR155" s="387">
        <f t="shared" si="47"/>
        <v>0</v>
      </c>
      <c r="AS155" s="386"/>
      <c r="AT155" s="387">
        <f t="shared" si="48"/>
        <v>0</v>
      </c>
    </row>
    <row r="156" spans="2:46" ht="15.75">
      <c r="B156" s="435"/>
      <c r="C156" s="435"/>
      <c r="D156" s="436"/>
      <c r="E156" s="437"/>
      <c r="F156" s="437"/>
      <c r="G156" s="437"/>
      <c r="H156" s="437"/>
      <c r="I156" s="437"/>
      <c r="J156" s="437"/>
      <c r="K156" s="465">
        <f t="shared" si="33"/>
        <v>0</v>
      </c>
      <c r="L156" s="433"/>
      <c r="M156" s="433"/>
      <c r="N156" s="434"/>
      <c r="O156" s="383" t="str">
        <f t="shared" si="34"/>
        <v/>
      </c>
      <c r="P156" s="434"/>
      <c r="Q156" s="434"/>
      <c r="R156" s="434"/>
      <c r="S156" s="433"/>
      <c r="T156" s="434"/>
      <c r="U156" s="384" t="str">
        <f t="shared" si="36"/>
        <v/>
      </c>
      <c r="V156" s="384" t="str">
        <f t="shared" si="37"/>
        <v/>
      </c>
      <c r="W156" s="384" t="str">
        <f t="shared" si="38"/>
        <v/>
      </c>
      <c r="X156" s="384" t="str">
        <f t="shared" si="39"/>
        <v/>
      </c>
      <c r="Y156" s="384" t="str">
        <f t="shared" si="40"/>
        <v/>
      </c>
      <c r="Z156" s="384" t="str">
        <f t="shared" si="41"/>
        <v/>
      </c>
      <c r="AA156" s="384">
        <f t="shared" si="35"/>
        <v>0</v>
      </c>
      <c r="AB156" s="385" t="b">
        <f t="shared" si="42"/>
        <v>1</v>
      </c>
      <c r="AC156" s="384" t="str">
        <f>IF($N156="","",IF($C$7="Northern Ireland",INDEX('Fixed inputs'!$H$18:$H$58,MATCH($N156,'Fixed inputs'!$C$18:$C$58,0)),INDEX('Fixed inputs'!$I$18:$I$58,MATCH($N156,'Fixed inputs'!$C$18:$C$58,0))))</f>
        <v/>
      </c>
      <c r="AD156" s="384" t="str">
        <f>IF($C156="","",INDEX('Fixed inputs'!$C$8:$E$10,MATCH($C156,'Fixed inputs'!$B$8:$B$10,0),MATCH(IF($C$7="Northern Ireland","GBP","EUR"),'Fixed inputs'!$C$7:$E$7,0)))</f>
        <v/>
      </c>
      <c r="AE156" s="386"/>
      <c r="AF156" s="386"/>
      <c r="AG156" s="386"/>
      <c r="AH156" s="386"/>
      <c r="AI156" s="386"/>
      <c r="AJ156" s="387">
        <f t="shared" si="43"/>
        <v>0</v>
      </c>
      <c r="AK156" s="386"/>
      <c r="AL156" s="387">
        <f t="shared" si="44"/>
        <v>0</v>
      </c>
      <c r="AM156" s="386"/>
      <c r="AN156" s="387">
        <f t="shared" si="45"/>
        <v>0</v>
      </c>
      <c r="AO156" s="386"/>
      <c r="AP156" s="387">
        <f t="shared" si="46"/>
        <v>0</v>
      </c>
      <c r="AQ156" s="386"/>
      <c r="AR156" s="387">
        <f t="shared" si="47"/>
        <v>0</v>
      </c>
      <c r="AS156" s="386"/>
      <c r="AT156" s="387">
        <f t="shared" si="48"/>
        <v>0</v>
      </c>
    </row>
    <row r="157" spans="2:46" ht="15.75">
      <c r="B157" s="435"/>
      <c r="C157" s="435"/>
      <c r="D157" s="436"/>
      <c r="E157" s="437"/>
      <c r="F157" s="437"/>
      <c r="G157" s="437"/>
      <c r="H157" s="437"/>
      <c r="I157" s="437"/>
      <c r="J157" s="437"/>
      <c r="K157" s="465">
        <f t="shared" si="33"/>
        <v>0</v>
      </c>
      <c r="L157" s="433"/>
      <c r="M157" s="433"/>
      <c r="N157" s="434"/>
      <c r="O157" s="383" t="str">
        <f t="shared" si="34"/>
        <v/>
      </c>
      <c r="P157" s="434"/>
      <c r="Q157" s="434"/>
      <c r="R157" s="434"/>
      <c r="S157" s="433"/>
      <c r="T157" s="434"/>
      <c r="U157" s="384" t="str">
        <f t="shared" si="36"/>
        <v/>
      </c>
      <c r="V157" s="384" t="str">
        <f t="shared" si="37"/>
        <v/>
      </c>
      <c r="W157" s="384" t="str">
        <f t="shared" si="38"/>
        <v/>
      </c>
      <c r="X157" s="384" t="str">
        <f t="shared" si="39"/>
        <v/>
      </c>
      <c r="Y157" s="384" t="str">
        <f t="shared" si="40"/>
        <v/>
      </c>
      <c r="Z157" s="384" t="str">
        <f t="shared" si="41"/>
        <v/>
      </c>
      <c r="AA157" s="384">
        <f t="shared" si="35"/>
        <v>0</v>
      </c>
      <c r="AB157" s="385" t="b">
        <f t="shared" si="42"/>
        <v>1</v>
      </c>
      <c r="AC157" s="384" t="str">
        <f>IF($N157="","",IF($C$7="Northern Ireland",INDEX('Fixed inputs'!$H$18:$H$58,MATCH($N157,'Fixed inputs'!$C$18:$C$58,0)),INDEX('Fixed inputs'!$I$18:$I$58,MATCH($N157,'Fixed inputs'!$C$18:$C$58,0))))</f>
        <v/>
      </c>
      <c r="AD157" s="384" t="str">
        <f>IF($C157="","",INDEX('Fixed inputs'!$C$8:$E$10,MATCH($C157,'Fixed inputs'!$B$8:$B$10,0),MATCH(IF($C$7="Northern Ireland","GBP","EUR"),'Fixed inputs'!$C$7:$E$7,0)))</f>
        <v/>
      </c>
      <c r="AE157" s="386"/>
      <c r="AF157" s="386"/>
      <c r="AG157" s="386"/>
      <c r="AH157" s="386"/>
      <c r="AI157" s="386"/>
      <c r="AJ157" s="387">
        <f t="shared" si="43"/>
        <v>0</v>
      </c>
      <c r="AK157" s="386"/>
      <c r="AL157" s="387">
        <f t="shared" si="44"/>
        <v>0</v>
      </c>
      <c r="AM157" s="386"/>
      <c r="AN157" s="387">
        <f t="shared" si="45"/>
        <v>0</v>
      </c>
      <c r="AO157" s="386"/>
      <c r="AP157" s="387">
        <f t="shared" si="46"/>
        <v>0</v>
      </c>
      <c r="AQ157" s="386"/>
      <c r="AR157" s="387">
        <f t="shared" si="47"/>
        <v>0</v>
      </c>
      <c r="AS157" s="386"/>
      <c r="AT157" s="387">
        <f t="shared" si="48"/>
        <v>0</v>
      </c>
    </row>
    <row r="158" spans="2:46" ht="15.75">
      <c r="B158" s="435"/>
      <c r="C158" s="435"/>
      <c r="D158" s="436"/>
      <c r="E158" s="437"/>
      <c r="F158" s="437"/>
      <c r="G158" s="437"/>
      <c r="H158" s="437"/>
      <c r="I158" s="437"/>
      <c r="J158" s="437"/>
      <c r="K158" s="465">
        <f t="shared" si="33"/>
        <v>0</v>
      </c>
      <c r="L158" s="433"/>
      <c r="M158" s="433"/>
      <c r="N158" s="434"/>
      <c r="O158" s="383" t="str">
        <f t="shared" si="34"/>
        <v/>
      </c>
      <c r="P158" s="434"/>
      <c r="Q158" s="434"/>
      <c r="R158" s="434"/>
      <c r="S158" s="433"/>
      <c r="T158" s="434"/>
      <c r="U158" s="384" t="str">
        <f t="shared" si="36"/>
        <v/>
      </c>
      <c r="V158" s="384" t="str">
        <f t="shared" si="37"/>
        <v/>
      </c>
      <c r="W158" s="384" t="str">
        <f t="shared" si="38"/>
        <v/>
      </c>
      <c r="X158" s="384" t="str">
        <f t="shared" si="39"/>
        <v/>
      </c>
      <c r="Y158" s="384" t="str">
        <f t="shared" si="40"/>
        <v/>
      </c>
      <c r="Z158" s="384" t="str">
        <f t="shared" si="41"/>
        <v/>
      </c>
      <c r="AA158" s="384">
        <f t="shared" si="35"/>
        <v>0</v>
      </c>
      <c r="AB158" s="385" t="b">
        <f t="shared" si="42"/>
        <v>1</v>
      </c>
      <c r="AC158" s="384" t="str">
        <f>IF($N158="","",IF($C$7="Northern Ireland",INDEX('Fixed inputs'!$H$18:$H$58,MATCH($N158,'Fixed inputs'!$C$18:$C$58,0)),INDEX('Fixed inputs'!$I$18:$I$58,MATCH($N158,'Fixed inputs'!$C$18:$C$58,0))))</f>
        <v/>
      </c>
      <c r="AD158" s="384" t="str">
        <f>IF($C158="","",INDEX('Fixed inputs'!$C$8:$E$10,MATCH($C158,'Fixed inputs'!$B$8:$B$10,0),MATCH(IF($C$7="Northern Ireland","GBP","EUR"),'Fixed inputs'!$C$7:$E$7,0)))</f>
        <v/>
      </c>
      <c r="AE158" s="386"/>
      <c r="AF158" s="386"/>
      <c r="AG158" s="386"/>
      <c r="AH158" s="386"/>
      <c r="AI158" s="386"/>
      <c r="AJ158" s="387">
        <f t="shared" si="43"/>
        <v>0</v>
      </c>
      <c r="AK158" s="386"/>
      <c r="AL158" s="387">
        <f t="shared" si="44"/>
        <v>0</v>
      </c>
      <c r="AM158" s="386"/>
      <c r="AN158" s="387">
        <f t="shared" si="45"/>
        <v>0</v>
      </c>
      <c r="AO158" s="386"/>
      <c r="AP158" s="387">
        <f t="shared" si="46"/>
        <v>0</v>
      </c>
      <c r="AQ158" s="386"/>
      <c r="AR158" s="387">
        <f t="shared" si="47"/>
        <v>0</v>
      </c>
      <c r="AS158" s="386"/>
      <c r="AT158" s="387">
        <f t="shared" si="48"/>
        <v>0</v>
      </c>
    </row>
    <row r="159" spans="2:46" ht="15.75">
      <c r="B159" s="435"/>
      <c r="C159" s="435"/>
      <c r="D159" s="436"/>
      <c r="E159" s="437"/>
      <c r="F159" s="437"/>
      <c r="G159" s="437"/>
      <c r="H159" s="437"/>
      <c r="I159" s="437"/>
      <c r="J159" s="437"/>
      <c r="K159" s="465">
        <f t="shared" si="33"/>
        <v>0</v>
      </c>
      <c r="L159" s="433"/>
      <c r="M159" s="433"/>
      <c r="N159" s="434"/>
      <c r="O159" s="383" t="str">
        <f t="shared" si="34"/>
        <v/>
      </c>
      <c r="P159" s="434"/>
      <c r="Q159" s="434"/>
      <c r="R159" s="434"/>
      <c r="S159" s="433"/>
      <c r="T159" s="434"/>
      <c r="U159" s="384" t="str">
        <f t="shared" si="36"/>
        <v/>
      </c>
      <c r="V159" s="384" t="str">
        <f t="shared" si="37"/>
        <v/>
      </c>
      <c r="W159" s="384" t="str">
        <f t="shared" si="38"/>
        <v/>
      </c>
      <c r="X159" s="384" t="str">
        <f t="shared" si="39"/>
        <v/>
      </c>
      <c r="Y159" s="384" t="str">
        <f t="shared" si="40"/>
        <v/>
      </c>
      <c r="Z159" s="384" t="str">
        <f t="shared" si="41"/>
        <v/>
      </c>
      <c r="AA159" s="384">
        <f t="shared" si="35"/>
        <v>0</v>
      </c>
      <c r="AB159" s="385" t="b">
        <f t="shared" si="42"/>
        <v>1</v>
      </c>
      <c r="AC159" s="384" t="str">
        <f>IF($N159="","",IF($C$7="Northern Ireland",INDEX('Fixed inputs'!$H$18:$H$58,MATCH($N159,'Fixed inputs'!$C$18:$C$58,0)),INDEX('Fixed inputs'!$I$18:$I$58,MATCH($N159,'Fixed inputs'!$C$18:$C$58,0))))</f>
        <v/>
      </c>
      <c r="AD159" s="384" t="str">
        <f>IF($C159="","",INDEX('Fixed inputs'!$C$8:$E$10,MATCH($C159,'Fixed inputs'!$B$8:$B$10,0),MATCH(IF($C$7="Northern Ireland","GBP","EUR"),'Fixed inputs'!$C$7:$E$7,0)))</f>
        <v/>
      </c>
      <c r="AE159" s="386"/>
      <c r="AF159" s="386"/>
      <c r="AG159" s="386"/>
      <c r="AH159" s="386"/>
      <c r="AI159" s="386"/>
      <c r="AJ159" s="387">
        <f t="shared" si="43"/>
        <v>0</v>
      </c>
      <c r="AK159" s="386"/>
      <c r="AL159" s="387">
        <f t="shared" si="44"/>
        <v>0</v>
      </c>
      <c r="AM159" s="386"/>
      <c r="AN159" s="387">
        <f t="shared" si="45"/>
        <v>0</v>
      </c>
      <c r="AO159" s="386"/>
      <c r="AP159" s="387">
        <f t="shared" si="46"/>
        <v>0</v>
      </c>
      <c r="AQ159" s="386"/>
      <c r="AR159" s="387">
        <f t="shared" si="47"/>
        <v>0</v>
      </c>
      <c r="AS159" s="386"/>
      <c r="AT159" s="387">
        <f t="shared" si="48"/>
        <v>0</v>
      </c>
    </row>
    <row r="160" spans="2:46" ht="15.75">
      <c r="B160" s="435"/>
      <c r="C160" s="435"/>
      <c r="D160" s="436"/>
      <c r="E160" s="437"/>
      <c r="F160" s="437"/>
      <c r="G160" s="437"/>
      <c r="H160" s="437"/>
      <c r="I160" s="437"/>
      <c r="J160" s="437"/>
      <c r="K160" s="465">
        <f t="shared" si="33"/>
        <v>0</v>
      </c>
      <c r="L160" s="433"/>
      <c r="M160" s="433"/>
      <c r="N160" s="434"/>
      <c r="O160" s="383" t="str">
        <f t="shared" si="34"/>
        <v/>
      </c>
      <c r="P160" s="434"/>
      <c r="Q160" s="434"/>
      <c r="R160" s="434"/>
      <c r="S160" s="433"/>
      <c r="T160" s="434"/>
      <c r="U160" s="384" t="str">
        <f t="shared" si="36"/>
        <v/>
      </c>
      <c r="V160" s="384" t="str">
        <f t="shared" si="37"/>
        <v/>
      </c>
      <c r="W160" s="384" t="str">
        <f t="shared" si="38"/>
        <v/>
      </c>
      <c r="X160" s="384" t="str">
        <f t="shared" si="39"/>
        <v/>
      </c>
      <c r="Y160" s="384" t="str">
        <f t="shared" si="40"/>
        <v/>
      </c>
      <c r="Z160" s="384" t="str">
        <f t="shared" si="41"/>
        <v/>
      </c>
      <c r="AA160" s="384">
        <f t="shared" si="35"/>
        <v>0</v>
      </c>
      <c r="AB160" s="385" t="b">
        <f t="shared" si="42"/>
        <v>1</v>
      </c>
      <c r="AC160" s="384" t="str">
        <f>IF($N160="","",IF($C$7="Northern Ireland",INDEX('Fixed inputs'!$H$18:$H$58,MATCH($N160,'Fixed inputs'!$C$18:$C$58,0)),INDEX('Fixed inputs'!$I$18:$I$58,MATCH($N160,'Fixed inputs'!$C$18:$C$58,0))))</f>
        <v/>
      </c>
      <c r="AD160" s="384" t="str">
        <f>IF($C160="","",INDEX('Fixed inputs'!$C$8:$E$10,MATCH($C160,'Fixed inputs'!$B$8:$B$10,0),MATCH(IF($C$7="Northern Ireland","GBP","EUR"),'Fixed inputs'!$C$7:$E$7,0)))</f>
        <v/>
      </c>
      <c r="AE160" s="386"/>
      <c r="AF160" s="386"/>
      <c r="AG160" s="386"/>
      <c r="AH160" s="386"/>
      <c r="AI160" s="386"/>
      <c r="AJ160" s="387">
        <f t="shared" si="43"/>
        <v>0</v>
      </c>
      <c r="AK160" s="386"/>
      <c r="AL160" s="387">
        <f t="shared" si="44"/>
        <v>0</v>
      </c>
      <c r="AM160" s="386"/>
      <c r="AN160" s="387">
        <f t="shared" si="45"/>
        <v>0</v>
      </c>
      <c r="AO160" s="386"/>
      <c r="AP160" s="387">
        <f t="shared" si="46"/>
        <v>0</v>
      </c>
      <c r="AQ160" s="386"/>
      <c r="AR160" s="387">
        <f t="shared" si="47"/>
        <v>0</v>
      </c>
      <c r="AS160" s="386"/>
      <c r="AT160" s="387">
        <f t="shared" si="48"/>
        <v>0</v>
      </c>
    </row>
    <row r="161" spans="2:46" ht="15.75">
      <c r="B161" s="435"/>
      <c r="C161" s="435"/>
      <c r="D161" s="436"/>
      <c r="E161" s="437"/>
      <c r="F161" s="437"/>
      <c r="G161" s="437"/>
      <c r="H161" s="437"/>
      <c r="I161" s="437"/>
      <c r="J161" s="437"/>
      <c r="K161" s="465">
        <f t="shared" si="33"/>
        <v>0</v>
      </c>
      <c r="L161" s="433"/>
      <c r="M161" s="433"/>
      <c r="N161" s="434"/>
      <c r="O161" s="383" t="str">
        <f t="shared" si="34"/>
        <v/>
      </c>
      <c r="P161" s="434"/>
      <c r="Q161" s="434"/>
      <c r="R161" s="434"/>
      <c r="S161" s="433"/>
      <c r="T161" s="434"/>
      <c r="U161" s="384" t="str">
        <f t="shared" si="36"/>
        <v/>
      </c>
      <c r="V161" s="384" t="str">
        <f t="shared" si="37"/>
        <v/>
      </c>
      <c r="W161" s="384" t="str">
        <f t="shared" si="38"/>
        <v/>
      </c>
      <c r="X161" s="384" t="str">
        <f t="shared" si="39"/>
        <v/>
      </c>
      <c r="Y161" s="384" t="str">
        <f t="shared" si="40"/>
        <v/>
      </c>
      <c r="Z161" s="384" t="str">
        <f t="shared" si="41"/>
        <v/>
      </c>
      <c r="AA161" s="384">
        <f t="shared" si="35"/>
        <v>0</v>
      </c>
      <c r="AB161" s="385" t="b">
        <f t="shared" si="42"/>
        <v>1</v>
      </c>
      <c r="AC161" s="384" t="str">
        <f>IF($N161="","",IF($C$7="Northern Ireland",INDEX('Fixed inputs'!$H$18:$H$58,MATCH($N161,'Fixed inputs'!$C$18:$C$58,0)),INDEX('Fixed inputs'!$I$18:$I$58,MATCH($N161,'Fixed inputs'!$C$18:$C$58,0))))</f>
        <v/>
      </c>
      <c r="AD161" s="384" t="str">
        <f>IF($C161="","",INDEX('Fixed inputs'!$C$8:$E$10,MATCH($C161,'Fixed inputs'!$B$8:$B$10,0),MATCH(IF($C$7="Northern Ireland","GBP","EUR"),'Fixed inputs'!$C$7:$E$7,0)))</f>
        <v/>
      </c>
      <c r="AE161" s="386"/>
      <c r="AF161" s="386"/>
      <c r="AG161" s="386"/>
      <c r="AH161" s="386"/>
      <c r="AI161" s="386"/>
      <c r="AJ161" s="387">
        <f t="shared" si="43"/>
        <v>0</v>
      </c>
      <c r="AK161" s="386"/>
      <c r="AL161" s="387">
        <f t="shared" si="44"/>
        <v>0</v>
      </c>
      <c r="AM161" s="386"/>
      <c r="AN161" s="387">
        <f t="shared" si="45"/>
        <v>0</v>
      </c>
      <c r="AO161" s="386"/>
      <c r="AP161" s="387">
        <f t="shared" si="46"/>
        <v>0</v>
      </c>
      <c r="AQ161" s="386"/>
      <c r="AR161" s="387">
        <f t="shared" si="47"/>
        <v>0</v>
      </c>
      <c r="AS161" s="386"/>
      <c r="AT161" s="387">
        <f t="shared" si="48"/>
        <v>0</v>
      </c>
    </row>
    <row r="162" spans="2:46" ht="15.75">
      <c r="B162" s="435"/>
      <c r="C162" s="435"/>
      <c r="D162" s="436"/>
      <c r="E162" s="437"/>
      <c r="F162" s="437"/>
      <c r="G162" s="437"/>
      <c r="H162" s="437"/>
      <c r="I162" s="437"/>
      <c r="J162" s="437"/>
      <c r="K162" s="465">
        <f t="shared" si="33"/>
        <v>0</v>
      </c>
      <c r="L162" s="433"/>
      <c r="M162" s="433"/>
      <c r="N162" s="434"/>
      <c r="O162" s="383" t="str">
        <f t="shared" si="34"/>
        <v/>
      </c>
      <c r="P162" s="434"/>
      <c r="Q162" s="434"/>
      <c r="R162" s="434"/>
      <c r="S162" s="433"/>
      <c r="T162" s="434"/>
      <c r="U162" s="384" t="str">
        <f t="shared" si="36"/>
        <v/>
      </c>
      <c r="V162" s="384" t="str">
        <f t="shared" si="37"/>
        <v/>
      </c>
      <c r="W162" s="384" t="str">
        <f t="shared" si="38"/>
        <v/>
      </c>
      <c r="X162" s="384" t="str">
        <f t="shared" si="39"/>
        <v/>
      </c>
      <c r="Y162" s="384" t="str">
        <f t="shared" si="40"/>
        <v/>
      </c>
      <c r="Z162" s="384" t="str">
        <f t="shared" si="41"/>
        <v/>
      </c>
      <c r="AA162" s="384">
        <f t="shared" si="35"/>
        <v>0</v>
      </c>
      <c r="AB162" s="385" t="b">
        <f t="shared" si="42"/>
        <v>1</v>
      </c>
      <c r="AC162" s="384" t="str">
        <f>IF($N162="","",IF($C$7="Northern Ireland",INDEX('Fixed inputs'!$H$18:$H$58,MATCH($N162,'Fixed inputs'!$C$18:$C$58,0)),INDEX('Fixed inputs'!$I$18:$I$58,MATCH($N162,'Fixed inputs'!$C$18:$C$58,0))))</f>
        <v/>
      </c>
      <c r="AD162" s="384" t="str">
        <f>IF($C162="","",INDEX('Fixed inputs'!$C$8:$E$10,MATCH($C162,'Fixed inputs'!$B$8:$B$10,0),MATCH(IF($C$7="Northern Ireland","GBP","EUR"),'Fixed inputs'!$C$7:$E$7,0)))</f>
        <v/>
      </c>
      <c r="AE162" s="386"/>
      <c r="AF162" s="386"/>
      <c r="AG162" s="386"/>
      <c r="AH162" s="386"/>
      <c r="AI162" s="386"/>
      <c r="AJ162" s="387">
        <f t="shared" si="43"/>
        <v>0</v>
      </c>
      <c r="AK162" s="386"/>
      <c r="AL162" s="387">
        <f t="shared" si="44"/>
        <v>0</v>
      </c>
      <c r="AM162" s="386"/>
      <c r="AN162" s="387">
        <f t="shared" si="45"/>
        <v>0</v>
      </c>
      <c r="AO162" s="386"/>
      <c r="AP162" s="387">
        <f t="shared" si="46"/>
        <v>0</v>
      </c>
      <c r="AQ162" s="386"/>
      <c r="AR162" s="387">
        <f t="shared" si="47"/>
        <v>0</v>
      </c>
      <c r="AS162" s="386"/>
      <c r="AT162" s="387">
        <f t="shared" si="48"/>
        <v>0</v>
      </c>
    </row>
    <row r="163" spans="2:46" ht="15.75">
      <c r="B163" s="435"/>
      <c r="C163" s="435"/>
      <c r="D163" s="436"/>
      <c r="E163" s="437"/>
      <c r="F163" s="437"/>
      <c r="G163" s="437"/>
      <c r="H163" s="437"/>
      <c r="I163" s="437"/>
      <c r="J163" s="437"/>
      <c r="K163" s="465">
        <f t="shared" si="33"/>
        <v>0</v>
      </c>
      <c r="L163" s="433"/>
      <c r="M163" s="433"/>
      <c r="N163" s="434"/>
      <c r="O163" s="383" t="str">
        <f t="shared" si="34"/>
        <v/>
      </c>
      <c r="P163" s="434"/>
      <c r="Q163" s="434"/>
      <c r="R163" s="434"/>
      <c r="S163" s="433"/>
      <c r="T163" s="434"/>
      <c r="U163" s="384" t="str">
        <f t="shared" si="36"/>
        <v/>
      </c>
      <c r="V163" s="384" t="str">
        <f t="shared" si="37"/>
        <v/>
      </c>
      <c r="W163" s="384" t="str">
        <f t="shared" si="38"/>
        <v/>
      </c>
      <c r="X163" s="384" t="str">
        <f t="shared" si="39"/>
        <v/>
      </c>
      <c r="Y163" s="384" t="str">
        <f t="shared" si="40"/>
        <v/>
      </c>
      <c r="Z163" s="384" t="str">
        <f t="shared" si="41"/>
        <v/>
      </c>
      <c r="AA163" s="384">
        <f t="shared" si="35"/>
        <v>0</v>
      </c>
      <c r="AB163" s="385" t="b">
        <f t="shared" si="42"/>
        <v>1</v>
      </c>
      <c r="AC163" s="384" t="str">
        <f>IF($N163="","",IF($C$7="Northern Ireland",INDEX('Fixed inputs'!$H$18:$H$58,MATCH($N163,'Fixed inputs'!$C$18:$C$58,0)),INDEX('Fixed inputs'!$I$18:$I$58,MATCH($N163,'Fixed inputs'!$C$18:$C$58,0))))</f>
        <v/>
      </c>
      <c r="AD163" s="384" t="str">
        <f>IF($C163="","",INDEX('Fixed inputs'!$C$8:$E$10,MATCH($C163,'Fixed inputs'!$B$8:$B$10,0),MATCH(IF($C$7="Northern Ireland","GBP","EUR"),'Fixed inputs'!$C$7:$E$7,0)))</f>
        <v/>
      </c>
      <c r="AE163" s="386"/>
      <c r="AF163" s="386"/>
      <c r="AG163" s="386"/>
      <c r="AH163" s="386"/>
      <c r="AI163" s="386"/>
      <c r="AJ163" s="387">
        <f t="shared" si="43"/>
        <v>0</v>
      </c>
      <c r="AK163" s="386"/>
      <c r="AL163" s="387">
        <f t="shared" si="44"/>
        <v>0</v>
      </c>
      <c r="AM163" s="386"/>
      <c r="AN163" s="387">
        <f t="shared" si="45"/>
        <v>0</v>
      </c>
      <c r="AO163" s="386"/>
      <c r="AP163" s="387">
        <f t="shared" si="46"/>
        <v>0</v>
      </c>
      <c r="AQ163" s="386"/>
      <c r="AR163" s="387">
        <f t="shared" si="47"/>
        <v>0</v>
      </c>
      <c r="AS163" s="386"/>
      <c r="AT163" s="387">
        <f t="shared" si="48"/>
        <v>0</v>
      </c>
    </row>
    <row r="164" spans="2:46" ht="15.75">
      <c r="B164" s="435"/>
      <c r="C164" s="435"/>
      <c r="D164" s="436"/>
      <c r="E164" s="437"/>
      <c r="F164" s="437"/>
      <c r="G164" s="437"/>
      <c r="H164" s="437"/>
      <c r="I164" s="437"/>
      <c r="J164" s="437"/>
      <c r="K164" s="465">
        <f t="shared" si="33"/>
        <v>0</v>
      </c>
      <c r="L164" s="433"/>
      <c r="M164" s="433"/>
      <c r="N164" s="434"/>
      <c r="O164" s="383" t="str">
        <f t="shared" si="34"/>
        <v/>
      </c>
      <c r="P164" s="434"/>
      <c r="Q164" s="434"/>
      <c r="R164" s="434"/>
      <c r="S164" s="433"/>
      <c r="T164" s="434"/>
      <c r="U164" s="384" t="str">
        <f t="shared" si="36"/>
        <v/>
      </c>
      <c r="V164" s="384" t="str">
        <f t="shared" si="37"/>
        <v/>
      </c>
      <c r="W164" s="384" t="str">
        <f t="shared" si="38"/>
        <v/>
      </c>
      <c r="X164" s="384" t="str">
        <f t="shared" si="39"/>
        <v/>
      </c>
      <c r="Y164" s="384" t="str">
        <f t="shared" si="40"/>
        <v/>
      </c>
      <c r="Z164" s="384" t="str">
        <f t="shared" si="41"/>
        <v/>
      </c>
      <c r="AA164" s="384">
        <f t="shared" si="35"/>
        <v>0</v>
      </c>
      <c r="AB164" s="385" t="b">
        <f t="shared" si="42"/>
        <v>1</v>
      </c>
      <c r="AC164" s="384" t="str">
        <f>IF($N164="","",IF($C$7="Northern Ireland",INDEX('Fixed inputs'!$H$18:$H$58,MATCH($N164,'Fixed inputs'!$C$18:$C$58,0)),INDEX('Fixed inputs'!$I$18:$I$58,MATCH($N164,'Fixed inputs'!$C$18:$C$58,0))))</f>
        <v/>
      </c>
      <c r="AD164" s="384" t="str">
        <f>IF($C164="","",INDEX('Fixed inputs'!$C$8:$E$10,MATCH($C164,'Fixed inputs'!$B$8:$B$10,0),MATCH(IF($C$7="Northern Ireland","GBP","EUR"),'Fixed inputs'!$C$7:$E$7,0)))</f>
        <v/>
      </c>
      <c r="AE164" s="386"/>
      <c r="AF164" s="386"/>
      <c r="AG164" s="386"/>
      <c r="AH164" s="386"/>
      <c r="AI164" s="386"/>
      <c r="AJ164" s="387">
        <f t="shared" si="43"/>
        <v>0</v>
      </c>
      <c r="AK164" s="386"/>
      <c r="AL164" s="387">
        <f t="shared" si="44"/>
        <v>0</v>
      </c>
      <c r="AM164" s="386"/>
      <c r="AN164" s="387">
        <f t="shared" si="45"/>
        <v>0</v>
      </c>
      <c r="AO164" s="386"/>
      <c r="AP164" s="387">
        <f t="shared" si="46"/>
        <v>0</v>
      </c>
      <c r="AQ164" s="386"/>
      <c r="AR164" s="387">
        <f t="shared" si="47"/>
        <v>0</v>
      </c>
      <c r="AS164" s="386"/>
      <c r="AT164" s="387">
        <f t="shared" si="48"/>
        <v>0</v>
      </c>
    </row>
    <row r="165" spans="2:46" ht="15.75">
      <c r="B165" s="435"/>
      <c r="C165" s="435"/>
      <c r="D165" s="436"/>
      <c r="E165" s="437"/>
      <c r="F165" s="437"/>
      <c r="G165" s="437"/>
      <c r="H165" s="437"/>
      <c r="I165" s="437"/>
      <c r="J165" s="437"/>
      <c r="K165" s="465">
        <f t="shared" si="33"/>
        <v>0</v>
      </c>
      <c r="L165" s="433"/>
      <c r="M165" s="433"/>
      <c r="N165" s="434"/>
      <c r="O165" s="383" t="str">
        <f t="shared" si="34"/>
        <v/>
      </c>
      <c r="P165" s="434"/>
      <c r="Q165" s="434"/>
      <c r="R165" s="434"/>
      <c r="S165" s="433"/>
      <c r="T165" s="434"/>
      <c r="U165" s="384" t="str">
        <f t="shared" si="36"/>
        <v/>
      </c>
      <c r="V165" s="384" t="str">
        <f t="shared" si="37"/>
        <v/>
      </c>
      <c r="W165" s="384" t="str">
        <f t="shared" si="38"/>
        <v/>
      </c>
      <c r="X165" s="384" t="str">
        <f t="shared" si="39"/>
        <v/>
      </c>
      <c r="Y165" s="384" t="str">
        <f t="shared" si="40"/>
        <v/>
      </c>
      <c r="Z165" s="384" t="str">
        <f t="shared" si="41"/>
        <v/>
      </c>
      <c r="AA165" s="384">
        <f t="shared" si="35"/>
        <v>0</v>
      </c>
      <c r="AB165" s="385" t="b">
        <f t="shared" si="42"/>
        <v>1</v>
      </c>
      <c r="AC165" s="384" t="str">
        <f>IF($N165="","",IF($C$7="Northern Ireland",INDEX('Fixed inputs'!$H$18:$H$58,MATCH($N165,'Fixed inputs'!$C$18:$C$58,0)),INDEX('Fixed inputs'!$I$18:$I$58,MATCH($N165,'Fixed inputs'!$C$18:$C$58,0))))</f>
        <v/>
      </c>
      <c r="AD165" s="384" t="str">
        <f>IF($C165="","",INDEX('Fixed inputs'!$C$8:$E$10,MATCH($C165,'Fixed inputs'!$B$8:$B$10,0),MATCH(IF($C$7="Northern Ireland","GBP","EUR"),'Fixed inputs'!$C$7:$E$7,0)))</f>
        <v/>
      </c>
      <c r="AE165" s="386"/>
      <c r="AF165" s="386"/>
      <c r="AG165" s="386"/>
      <c r="AH165" s="386"/>
      <c r="AI165" s="386"/>
      <c r="AJ165" s="387">
        <f t="shared" si="43"/>
        <v>0</v>
      </c>
      <c r="AK165" s="386"/>
      <c r="AL165" s="387">
        <f t="shared" si="44"/>
        <v>0</v>
      </c>
      <c r="AM165" s="386"/>
      <c r="AN165" s="387">
        <f t="shared" si="45"/>
        <v>0</v>
      </c>
      <c r="AO165" s="386"/>
      <c r="AP165" s="387">
        <f t="shared" si="46"/>
        <v>0</v>
      </c>
      <c r="AQ165" s="386"/>
      <c r="AR165" s="387">
        <f t="shared" si="47"/>
        <v>0</v>
      </c>
      <c r="AS165" s="386"/>
      <c r="AT165" s="387">
        <f t="shared" si="48"/>
        <v>0</v>
      </c>
    </row>
    <row r="166" spans="2:46" ht="15.75">
      <c r="B166" s="435"/>
      <c r="C166" s="435"/>
      <c r="D166" s="436"/>
      <c r="E166" s="437"/>
      <c r="F166" s="437"/>
      <c r="G166" s="437"/>
      <c r="H166" s="437"/>
      <c r="I166" s="437"/>
      <c r="J166" s="437"/>
      <c r="K166" s="465">
        <f t="shared" si="33"/>
        <v>0</v>
      </c>
      <c r="L166" s="433"/>
      <c r="M166" s="433"/>
      <c r="N166" s="434"/>
      <c r="O166" s="383" t="str">
        <f t="shared" si="34"/>
        <v/>
      </c>
      <c r="P166" s="434"/>
      <c r="Q166" s="434"/>
      <c r="R166" s="434"/>
      <c r="S166" s="433"/>
      <c r="T166" s="434"/>
      <c r="U166" s="384" t="str">
        <f t="shared" si="36"/>
        <v/>
      </c>
      <c r="V166" s="384" t="str">
        <f t="shared" si="37"/>
        <v/>
      </c>
      <c r="W166" s="384" t="str">
        <f t="shared" si="38"/>
        <v/>
      </c>
      <c r="X166" s="384" t="str">
        <f t="shared" si="39"/>
        <v/>
      </c>
      <c r="Y166" s="384" t="str">
        <f t="shared" si="40"/>
        <v/>
      </c>
      <c r="Z166" s="384" t="str">
        <f t="shared" si="41"/>
        <v/>
      </c>
      <c r="AA166" s="384">
        <f t="shared" si="35"/>
        <v>0</v>
      </c>
      <c r="AB166" s="385" t="b">
        <f t="shared" si="42"/>
        <v>1</v>
      </c>
      <c r="AC166" s="384" t="str">
        <f>IF($N166="","",IF($C$7="Northern Ireland",INDEX('Fixed inputs'!$H$18:$H$58,MATCH($N166,'Fixed inputs'!$C$18:$C$58,0)),INDEX('Fixed inputs'!$I$18:$I$58,MATCH($N166,'Fixed inputs'!$C$18:$C$58,0))))</f>
        <v/>
      </c>
      <c r="AD166" s="384" t="str">
        <f>IF($C166="","",INDEX('Fixed inputs'!$C$8:$E$10,MATCH($C166,'Fixed inputs'!$B$8:$B$10,0),MATCH(IF($C$7="Northern Ireland","GBP","EUR"),'Fixed inputs'!$C$7:$E$7,0)))</f>
        <v/>
      </c>
      <c r="AE166" s="386"/>
      <c r="AF166" s="386"/>
      <c r="AG166" s="386"/>
      <c r="AH166" s="386"/>
      <c r="AI166" s="386"/>
      <c r="AJ166" s="387">
        <f t="shared" si="43"/>
        <v>0</v>
      </c>
      <c r="AK166" s="386"/>
      <c r="AL166" s="387">
        <f t="shared" si="44"/>
        <v>0</v>
      </c>
      <c r="AM166" s="386"/>
      <c r="AN166" s="387">
        <f t="shared" si="45"/>
        <v>0</v>
      </c>
      <c r="AO166" s="386"/>
      <c r="AP166" s="387">
        <f t="shared" si="46"/>
        <v>0</v>
      </c>
      <c r="AQ166" s="386"/>
      <c r="AR166" s="387">
        <f t="shared" si="47"/>
        <v>0</v>
      </c>
      <c r="AS166" s="386"/>
      <c r="AT166" s="387">
        <f t="shared" si="48"/>
        <v>0</v>
      </c>
    </row>
    <row r="167" spans="2:46" ht="15.75">
      <c r="B167" s="435"/>
      <c r="C167" s="435"/>
      <c r="D167" s="436"/>
      <c r="E167" s="437"/>
      <c r="F167" s="437"/>
      <c r="G167" s="437"/>
      <c r="H167" s="437"/>
      <c r="I167" s="437"/>
      <c r="J167" s="437"/>
      <c r="K167" s="465">
        <f t="shared" si="33"/>
        <v>0</v>
      </c>
      <c r="L167" s="433"/>
      <c r="M167" s="433"/>
      <c r="N167" s="434"/>
      <c r="O167" s="383" t="str">
        <f t="shared" si="34"/>
        <v/>
      </c>
      <c r="P167" s="434"/>
      <c r="Q167" s="434"/>
      <c r="R167" s="434"/>
      <c r="S167" s="433"/>
      <c r="T167" s="434"/>
      <c r="U167" s="384" t="str">
        <f t="shared" si="36"/>
        <v/>
      </c>
      <c r="V167" s="384" t="str">
        <f t="shared" si="37"/>
        <v/>
      </c>
      <c r="W167" s="384" t="str">
        <f t="shared" si="38"/>
        <v/>
      </c>
      <c r="X167" s="384" t="str">
        <f t="shared" si="39"/>
        <v/>
      </c>
      <c r="Y167" s="384" t="str">
        <f t="shared" si="40"/>
        <v/>
      </c>
      <c r="Z167" s="384" t="str">
        <f t="shared" si="41"/>
        <v/>
      </c>
      <c r="AA167" s="384">
        <f t="shared" si="35"/>
        <v>0</v>
      </c>
      <c r="AB167" s="385" t="b">
        <f t="shared" si="42"/>
        <v>1</v>
      </c>
      <c r="AC167" s="384" t="str">
        <f>IF($N167="","",IF($C$7="Northern Ireland",INDEX('Fixed inputs'!$H$18:$H$58,MATCH($N167,'Fixed inputs'!$C$18:$C$58,0)),INDEX('Fixed inputs'!$I$18:$I$58,MATCH($N167,'Fixed inputs'!$C$18:$C$58,0))))</f>
        <v/>
      </c>
      <c r="AD167" s="384" t="str">
        <f>IF($C167="","",INDEX('Fixed inputs'!$C$8:$E$10,MATCH($C167,'Fixed inputs'!$B$8:$B$10,0),MATCH(IF($C$7="Northern Ireland","GBP","EUR"),'Fixed inputs'!$C$7:$E$7,0)))</f>
        <v/>
      </c>
      <c r="AE167" s="386"/>
      <c r="AF167" s="386"/>
      <c r="AG167" s="386"/>
      <c r="AH167" s="386"/>
      <c r="AI167" s="386"/>
      <c r="AJ167" s="387">
        <f t="shared" si="43"/>
        <v>0</v>
      </c>
      <c r="AK167" s="386"/>
      <c r="AL167" s="387">
        <f t="shared" si="44"/>
        <v>0</v>
      </c>
      <c r="AM167" s="386"/>
      <c r="AN167" s="387">
        <f t="shared" si="45"/>
        <v>0</v>
      </c>
      <c r="AO167" s="386"/>
      <c r="AP167" s="387">
        <f t="shared" si="46"/>
        <v>0</v>
      </c>
      <c r="AQ167" s="386"/>
      <c r="AR167" s="387">
        <f t="shared" si="47"/>
        <v>0</v>
      </c>
      <c r="AS167" s="386"/>
      <c r="AT167" s="387">
        <f t="shared" si="48"/>
        <v>0</v>
      </c>
    </row>
    <row r="168" spans="2:46" ht="15.75">
      <c r="B168" s="435"/>
      <c r="C168" s="435"/>
      <c r="D168" s="436"/>
      <c r="E168" s="437"/>
      <c r="F168" s="437"/>
      <c r="G168" s="437"/>
      <c r="H168" s="437"/>
      <c r="I168" s="437"/>
      <c r="J168" s="437"/>
      <c r="K168" s="465">
        <f t="shared" si="33"/>
        <v>0</v>
      </c>
      <c r="L168" s="433"/>
      <c r="M168" s="433"/>
      <c r="N168" s="434"/>
      <c r="O168" s="383" t="str">
        <f t="shared" si="34"/>
        <v/>
      </c>
      <c r="P168" s="434"/>
      <c r="Q168" s="434"/>
      <c r="R168" s="434"/>
      <c r="S168" s="433"/>
      <c r="T168" s="434"/>
      <c r="U168" s="384" t="str">
        <f t="shared" si="36"/>
        <v/>
      </c>
      <c r="V168" s="384" t="str">
        <f t="shared" si="37"/>
        <v/>
      </c>
      <c r="W168" s="384" t="str">
        <f t="shared" si="38"/>
        <v/>
      </c>
      <c r="X168" s="384" t="str">
        <f t="shared" si="39"/>
        <v/>
      </c>
      <c r="Y168" s="384" t="str">
        <f t="shared" si="40"/>
        <v/>
      </c>
      <c r="Z168" s="384" t="str">
        <f t="shared" si="41"/>
        <v/>
      </c>
      <c r="AA168" s="384">
        <f t="shared" si="35"/>
        <v>0</v>
      </c>
      <c r="AB168" s="385" t="b">
        <f t="shared" si="42"/>
        <v>1</v>
      </c>
      <c r="AC168" s="384" t="str">
        <f>IF($N168="","",IF($C$7="Northern Ireland",INDEX('Fixed inputs'!$H$18:$H$58,MATCH($N168,'Fixed inputs'!$C$18:$C$58,0)),INDEX('Fixed inputs'!$I$18:$I$58,MATCH($N168,'Fixed inputs'!$C$18:$C$58,0))))</f>
        <v/>
      </c>
      <c r="AD168" s="384" t="str">
        <f>IF($C168="","",INDEX('Fixed inputs'!$C$8:$E$10,MATCH($C168,'Fixed inputs'!$B$8:$B$10,0),MATCH(IF($C$7="Northern Ireland","GBP","EUR"),'Fixed inputs'!$C$7:$E$7,0)))</f>
        <v/>
      </c>
      <c r="AE168" s="386"/>
      <c r="AF168" s="386"/>
      <c r="AG168" s="386"/>
      <c r="AH168" s="386"/>
      <c r="AI168" s="386"/>
      <c r="AJ168" s="387">
        <f t="shared" si="43"/>
        <v>0</v>
      </c>
      <c r="AK168" s="386"/>
      <c r="AL168" s="387">
        <f t="shared" si="44"/>
        <v>0</v>
      </c>
      <c r="AM168" s="386"/>
      <c r="AN168" s="387">
        <f t="shared" si="45"/>
        <v>0</v>
      </c>
      <c r="AO168" s="386"/>
      <c r="AP168" s="387">
        <f t="shared" si="46"/>
        <v>0</v>
      </c>
      <c r="AQ168" s="386"/>
      <c r="AR168" s="387">
        <f t="shared" si="47"/>
        <v>0</v>
      </c>
      <c r="AS168" s="386"/>
      <c r="AT168" s="387">
        <f t="shared" si="48"/>
        <v>0</v>
      </c>
    </row>
    <row r="169" spans="2:46" ht="15.75">
      <c r="B169" s="435"/>
      <c r="C169" s="435"/>
      <c r="D169" s="436"/>
      <c r="E169" s="437"/>
      <c r="F169" s="437"/>
      <c r="G169" s="437"/>
      <c r="H169" s="437"/>
      <c r="I169" s="437"/>
      <c r="J169" s="437"/>
      <c r="K169" s="465">
        <f t="shared" si="33"/>
        <v>0</v>
      </c>
      <c r="L169" s="433"/>
      <c r="M169" s="433"/>
      <c r="N169" s="434"/>
      <c r="O169" s="383" t="str">
        <f t="shared" si="34"/>
        <v/>
      </c>
      <c r="P169" s="434"/>
      <c r="Q169" s="434"/>
      <c r="R169" s="434"/>
      <c r="S169" s="433"/>
      <c r="T169" s="434"/>
      <c r="U169" s="384" t="str">
        <f t="shared" si="36"/>
        <v/>
      </c>
      <c r="V169" s="384" t="str">
        <f t="shared" si="37"/>
        <v/>
      </c>
      <c r="W169" s="384" t="str">
        <f t="shared" si="38"/>
        <v/>
      </c>
      <c r="X169" s="384" t="str">
        <f t="shared" si="39"/>
        <v/>
      </c>
      <c r="Y169" s="384" t="str">
        <f t="shared" si="40"/>
        <v/>
      </c>
      <c r="Z169" s="384" t="str">
        <f t="shared" si="41"/>
        <v/>
      </c>
      <c r="AA169" s="384">
        <f t="shared" si="35"/>
        <v>0</v>
      </c>
      <c r="AB169" s="385" t="b">
        <f t="shared" si="42"/>
        <v>1</v>
      </c>
      <c r="AC169" s="384" t="str">
        <f>IF($N169="","",IF($C$7="Northern Ireland",INDEX('Fixed inputs'!$H$18:$H$58,MATCH($N169,'Fixed inputs'!$C$18:$C$58,0)),INDEX('Fixed inputs'!$I$18:$I$58,MATCH($N169,'Fixed inputs'!$C$18:$C$58,0))))</f>
        <v/>
      </c>
      <c r="AD169" s="384" t="str">
        <f>IF($C169="","",INDEX('Fixed inputs'!$C$8:$E$10,MATCH($C169,'Fixed inputs'!$B$8:$B$10,0),MATCH(IF($C$7="Northern Ireland","GBP","EUR"),'Fixed inputs'!$C$7:$E$7,0)))</f>
        <v/>
      </c>
      <c r="AE169" s="386"/>
      <c r="AF169" s="386"/>
      <c r="AG169" s="386"/>
      <c r="AH169" s="386"/>
      <c r="AI169" s="386"/>
      <c r="AJ169" s="387">
        <f t="shared" si="43"/>
        <v>0</v>
      </c>
      <c r="AK169" s="386"/>
      <c r="AL169" s="387">
        <f t="shared" si="44"/>
        <v>0</v>
      </c>
      <c r="AM169" s="386"/>
      <c r="AN169" s="387">
        <f t="shared" si="45"/>
        <v>0</v>
      </c>
      <c r="AO169" s="386"/>
      <c r="AP169" s="387">
        <f t="shared" si="46"/>
        <v>0</v>
      </c>
      <c r="AQ169" s="386"/>
      <c r="AR169" s="387">
        <f t="shared" si="47"/>
        <v>0</v>
      </c>
      <c r="AS169" s="386"/>
      <c r="AT169" s="387">
        <f t="shared" si="48"/>
        <v>0</v>
      </c>
    </row>
    <row r="170" spans="2:46" ht="15.75">
      <c r="B170" s="435"/>
      <c r="C170" s="435"/>
      <c r="D170" s="436"/>
      <c r="E170" s="437"/>
      <c r="F170" s="437"/>
      <c r="G170" s="437"/>
      <c r="H170" s="437"/>
      <c r="I170" s="437"/>
      <c r="J170" s="437"/>
      <c r="K170" s="465">
        <f t="shared" si="33"/>
        <v>0</v>
      </c>
      <c r="L170" s="433"/>
      <c r="M170" s="433"/>
      <c r="N170" s="434"/>
      <c r="O170" s="383" t="str">
        <f t="shared" si="34"/>
        <v/>
      </c>
      <c r="P170" s="434"/>
      <c r="Q170" s="434"/>
      <c r="R170" s="434"/>
      <c r="S170" s="433"/>
      <c r="T170" s="434"/>
      <c r="U170" s="384" t="str">
        <f t="shared" si="36"/>
        <v/>
      </c>
      <c r="V170" s="384" t="str">
        <f t="shared" si="37"/>
        <v/>
      </c>
      <c r="W170" s="384" t="str">
        <f t="shared" si="38"/>
        <v/>
      </c>
      <c r="X170" s="384" t="str">
        <f t="shared" si="39"/>
        <v/>
      </c>
      <c r="Y170" s="384" t="str">
        <f t="shared" si="40"/>
        <v/>
      </c>
      <c r="Z170" s="384" t="str">
        <f t="shared" si="41"/>
        <v/>
      </c>
      <c r="AA170" s="384">
        <f t="shared" si="35"/>
        <v>0</v>
      </c>
      <c r="AB170" s="385" t="b">
        <f t="shared" si="42"/>
        <v>1</v>
      </c>
      <c r="AC170" s="384" t="str">
        <f>IF($N170="","",IF($C$7="Northern Ireland",INDEX('Fixed inputs'!$H$18:$H$58,MATCH($N170,'Fixed inputs'!$C$18:$C$58,0)),INDEX('Fixed inputs'!$I$18:$I$58,MATCH($N170,'Fixed inputs'!$C$18:$C$58,0))))</f>
        <v/>
      </c>
      <c r="AD170" s="384" t="str">
        <f>IF($C170="","",INDEX('Fixed inputs'!$C$8:$E$10,MATCH($C170,'Fixed inputs'!$B$8:$B$10,0),MATCH(IF($C$7="Northern Ireland","GBP","EUR"),'Fixed inputs'!$C$7:$E$7,0)))</f>
        <v/>
      </c>
      <c r="AE170" s="386"/>
      <c r="AF170" s="386"/>
      <c r="AG170" s="386"/>
      <c r="AH170" s="386"/>
      <c r="AI170" s="386"/>
      <c r="AJ170" s="387">
        <f t="shared" si="43"/>
        <v>0</v>
      </c>
      <c r="AK170" s="386"/>
      <c r="AL170" s="387">
        <f t="shared" si="44"/>
        <v>0</v>
      </c>
      <c r="AM170" s="386"/>
      <c r="AN170" s="387">
        <f t="shared" si="45"/>
        <v>0</v>
      </c>
      <c r="AO170" s="386"/>
      <c r="AP170" s="387">
        <f t="shared" si="46"/>
        <v>0</v>
      </c>
      <c r="AQ170" s="386"/>
      <c r="AR170" s="387">
        <f t="shared" si="47"/>
        <v>0</v>
      </c>
      <c r="AS170" s="386"/>
      <c r="AT170" s="387">
        <f t="shared" si="48"/>
        <v>0</v>
      </c>
    </row>
    <row r="171" spans="2:46" ht="15.75">
      <c r="B171" s="435"/>
      <c r="C171" s="435"/>
      <c r="D171" s="436"/>
      <c r="E171" s="437"/>
      <c r="F171" s="437"/>
      <c r="G171" s="437"/>
      <c r="H171" s="437"/>
      <c r="I171" s="437"/>
      <c r="J171" s="437"/>
      <c r="K171" s="465">
        <f t="shared" si="33"/>
        <v>0</v>
      </c>
      <c r="L171" s="433"/>
      <c r="M171" s="433"/>
      <c r="N171" s="434"/>
      <c r="O171" s="383" t="str">
        <f t="shared" si="34"/>
        <v/>
      </c>
      <c r="P171" s="434"/>
      <c r="Q171" s="434"/>
      <c r="R171" s="434"/>
      <c r="S171" s="433"/>
      <c r="T171" s="434"/>
      <c r="U171" s="384" t="str">
        <f t="shared" si="36"/>
        <v/>
      </c>
      <c r="V171" s="384" t="str">
        <f t="shared" si="37"/>
        <v/>
      </c>
      <c r="W171" s="384" t="str">
        <f t="shared" si="38"/>
        <v/>
      </c>
      <c r="X171" s="384" t="str">
        <f t="shared" si="39"/>
        <v/>
      </c>
      <c r="Y171" s="384" t="str">
        <f t="shared" si="40"/>
        <v/>
      </c>
      <c r="Z171" s="384" t="str">
        <f t="shared" si="41"/>
        <v/>
      </c>
      <c r="AA171" s="384">
        <f t="shared" si="35"/>
        <v>0</v>
      </c>
      <c r="AB171" s="385" t="b">
        <f t="shared" si="42"/>
        <v>1</v>
      </c>
      <c r="AC171" s="384" t="str">
        <f>IF($N171="","",IF($C$7="Northern Ireland",INDEX('Fixed inputs'!$H$18:$H$58,MATCH($N171,'Fixed inputs'!$C$18:$C$58,0)),INDEX('Fixed inputs'!$I$18:$I$58,MATCH($N171,'Fixed inputs'!$C$18:$C$58,0))))</f>
        <v/>
      </c>
      <c r="AD171" s="384" t="str">
        <f>IF($C171="","",INDEX('Fixed inputs'!$C$8:$E$10,MATCH($C171,'Fixed inputs'!$B$8:$B$10,0),MATCH(IF($C$7="Northern Ireland","GBP","EUR"),'Fixed inputs'!$C$7:$E$7,0)))</f>
        <v/>
      </c>
      <c r="AE171" s="386"/>
      <c r="AF171" s="386"/>
      <c r="AG171" s="386"/>
      <c r="AH171" s="386"/>
      <c r="AI171" s="386"/>
      <c r="AJ171" s="387">
        <f t="shared" si="43"/>
        <v>0</v>
      </c>
      <c r="AK171" s="386"/>
      <c r="AL171" s="387">
        <f t="shared" si="44"/>
        <v>0</v>
      </c>
      <c r="AM171" s="386"/>
      <c r="AN171" s="387">
        <f t="shared" si="45"/>
        <v>0</v>
      </c>
      <c r="AO171" s="386"/>
      <c r="AP171" s="387">
        <f t="shared" si="46"/>
        <v>0</v>
      </c>
      <c r="AQ171" s="386"/>
      <c r="AR171" s="387">
        <f t="shared" si="47"/>
        <v>0</v>
      </c>
      <c r="AS171" s="386"/>
      <c r="AT171" s="387">
        <f t="shared" si="48"/>
        <v>0</v>
      </c>
    </row>
    <row r="172" spans="2:46" ht="15.75">
      <c r="B172" s="435"/>
      <c r="C172" s="435"/>
      <c r="D172" s="436"/>
      <c r="E172" s="437"/>
      <c r="F172" s="437"/>
      <c r="G172" s="437"/>
      <c r="H172" s="437"/>
      <c r="I172" s="437"/>
      <c r="J172" s="437"/>
      <c r="K172" s="465">
        <f t="shared" si="33"/>
        <v>0</v>
      </c>
      <c r="L172" s="433"/>
      <c r="M172" s="433"/>
      <c r="N172" s="434"/>
      <c r="O172" s="383" t="str">
        <f t="shared" si="34"/>
        <v/>
      </c>
      <c r="P172" s="434"/>
      <c r="Q172" s="434"/>
      <c r="R172" s="434"/>
      <c r="S172" s="433"/>
      <c r="T172" s="434"/>
      <c r="U172" s="384" t="str">
        <f t="shared" si="36"/>
        <v/>
      </c>
      <c r="V172" s="384" t="str">
        <f t="shared" si="37"/>
        <v/>
      </c>
      <c r="W172" s="384" t="str">
        <f t="shared" si="38"/>
        <v/>
      </c>
      <c r="X172" s="384" t="str">
        <f t="shared" si="39"/>
        <v/>
      </c>
      <c r="Y172" s="384" t="str">
        <f t="shared" si="40"/>
        <v/>
      </c>
      <c r="Z172" s="384" t="str">
        <f t="shared" si="41"/>
        <v/>
      </c>
      <c r="AA172" s="384">
        <f t="shared" si="35"/>
        <v>0</v>
      </c>
      <c r="AB172" s="385" t="b">
        <f t="shared" si="42"/>
        <v>1</v>
      </c>
      <c r="AC172" s="384" t="str">
        <f>IF($N172="","",IF($C$7="Northern Ireland",INDEX('Fixed inputs'!$H$18:$H$58,MATCH($N172,'Fixed inputs'!$C$18:$C$58,0)),INDEX('Fixed inputs'!$I$18:$I$58,MATCH($N172,'Fixed inputs'!$C$18:$C$58,0))))</f>
        <v/>
      </c>
      <c r="AD172" s="384" t="str">
        <f>IF($C172="","",INDEX('Fixed inputs'!$C$8:$E$10,MATCH($C172,'Fixed inputs'!$B$8:$B$10,0),MATCH(IF($C$7="Northern Ireland","GBP","EUR"),'Fixed inputs'!$C$7:$E$7,0)))</f>
        <v/>
      </c>
      <c r="AE172" s="386"/>
      <c r="AF172" s="386"/>
      <c r="AG172" s="386"/>
      <c r="AH172" s="386"/>
      <c r="AI172" s="386"/>
      <c r="AJ172" s="387">
        <f t="shared" si="43"/>
        <v>0</v>
      </c>
      <c r="AK172" s="386"/>
      <c r="AL172" s="387">
        <f t="shared" si="44"/>
        <v>0</v>
      </c>
      <c r="AM172" s="386"/>
      <c r="AN172" s="387">
        <f t="shared" si="45"/>
        <v>0</v>
      </c>
      <c r="AO172" s="386"/>
      <c r="AP172" s="387">
        <f t="shared" si="46"/>
        <v>0</v>
      </c>
      <c r="AQ172" s="386"/>
      <c r="AR172" s="387">
        <f t="shared" si="47"/>
        <v>0</v>
      </c>
      <c r="AS172" s="386"/>
      <c r="AT172" s="387">
        <f t="shared" si="48"/>
        <v>0</v>
      </c>
    </row>
    <row r="173" spans="2:46" ht="15.75">
      <c r="B173" s="435"/>
      <c r="C173" s="435"/>
      <c r="D173" s="436"/>
      <c r="E173" s="437"/>
      <c r="F173" s="437"/>
      <c r="G173" s="437"/>
      <c r="H173" s="437"/>
      <c r="I173" s="437"/>
      <c r="J173" s="437"/>
      <c r="K173" s="465">
        <f t="shared" si="33"/>
        <v>0</v>
      </c>
      <c r="L173" s="433"/>
      <c r="M173" s="433"/>
      <c r="N173" s="434"/>
      <c r="O173" s="383" t="str">
        <f t="shared" si="34"/>
        <v/>
      </c>
      <c r="P173" s="434"/>
      <c r="Q173" s="434"/>
      <c r="R173" s="434"/>
      <c r="S173" s="433"/>
      <c r="T173" s="434"/>
      <c r="U173" s="384" t="str">
        <f t="shared" si="36"/>
        <v/>
      </c>
      <c r="V173" s="384" t="str">
        <f t="shared" si="37"/>
        <v/>
      </c>
      <c r="W173" s="384" t="str">
        <f t="shared" si="38"/>
        <v/>
      </c>
      <c r="X173" s="384" t="str">
        <f t="shared" si="39"/>
        <v/>
      </c>
      <c r="Y173" s="384" t="str">
        <f t="shared" si="40"/>
        <v/>
      </c>
      <c r="Z173" s="384" t="str">
        <f t="shared" si="41"/>
        <v/>
      </c>
      <c r="AA173" s="384">
        <f t="shared" si="35"/>
        <v>0</v>
      </c>
      <c r="AB173" s="385" t="b">
        <f t="shared" si="42"/>
        <v>1</v>
      </c>
      <c r="AC173" s="384" t="str">
        <f>IF($N173="","",IF($C$7="Northern Ireland",INDEX('Fixed inputs'!$H$18:$H$58,MATCH($N173,'Fixed inputs'!$C$18:$C$58,0)),INDEX('Fixed inputs'!$I$18:$I$58,MATCH($N173,'Fixed inputs'!$C$18:$C$58,0))))</f>
        <v/>
      </c>
      <c r="AD173" s="384" t="str">
        <f>IF($C173="","",INDEX('Fixed inputs'!$C$8:$E$10,MATCH($C173,'Fixed inputs'!$B$8:$B$10,0),MATCH(IF($C$7="Northern Ireland","GBP","EUR"),'Fixed inputs'!$C$7:$E$7,0)))</f>
        <v/>
      </c>
      <c r="AE173" s="386"/>
      <c r="AF173" s="386"/>
      <c r="AG173" s="386"/>
      <c r="AH173" s="386"/>
      <c r="AI173" s="386"/>
      <c r="AJ173" s="387">
        <f t="shared" si="43"/>
        <v>0</v>
      </c>
      <c r="AK173" s="386"/>
      <c r="AL173" s="387">
        <f t="shared" si="44"/>
        <v>0</v>
      </c>
      <c r="AM173" s="386"/>
      <c r="AN173" s="387">
        <f t="shared" si="45"/>
        <v>0</v>
      </c>
      <c r="AO173" s="386"/>
      <c r="AP173" s="387">
        <f t="shared" si="46"/>
        <v>0</v>
      </c>
      <c r="AQ173" s="386"/>
      <c r="AR173" s="387">
        <f t="shared" si="47"/>
        <v>0</v>
      </c>
      <c r="AS173" s="386"/>
      <c r="AT173" s="387">
        <f t="shared" si="48"/>
        <v>0</v>
      </c>
    </row>
    <row r="174" spans="2:46" ht="15.75">
      <c r="B174" s="435"/>
      <c r="C174" s="435"/>
      <c r="D174" s="436"/>
      <c r="E174" s="437"/>
      <c r="F174" s="437"/>
      <c r="G174" s="437"/>
      <c r="H174" s="437"/>
      <c r="I174" s="437"/>
      <c r="J174" s="437"/>
      <c r="K174" s="465">
        <f t="shared" si="33"/>
        <v>0</v>
      </c>
      <c r="L174" s="433"/>
      <c r="M174" s="433"/>
      <c r="N174" s="434"/>
      <c r="O174" s="383" t="str">
        <f t="shared" si="34"/>
        <v/>
      </c>
      <c r="P174" s="434"/>
      <c r="Q174" s="434"/>
      <c r="R174" s="434"/>
      <c r="S174" s="433"/>
      <c r="T174" s="434"/>
      <c r="U174" s="384" t="str">
        <f t="shared" si="36"/>
        <v/>
      </c>
      <c r="V174" s="384" t="str">
        <f t="shared" si="37"/>
        <v/>
      </c>
      <c r="W174" s="384" t="str">
        <f t="shared" si="38"/>
        <v/>
      </c>
      <c r="X174" s="384" t="str">
        <f t="shared" si="39"/>
        <v/>
      </c>
      <c r="Y174" s="384" t="str">
        <f t="shared" si="40"/>
        <v/>
      </c>
      <c r="Z174" s="384" t="str">
        <f t="shared" si="41"/>
        <v/>
      </c>
      <c r="AA174" s="384">
        <f t="shared" si="35"/>
        <v>0</v>
      </c>
      <c r="AB174" s="385" t="b">
        <f t="shared" si="42"/>
        <v>1</v>
      </c>
      <c r="AC174" s="384" t="str">
        <f>IF($N174="","",IF($C$7="Northern Ireland",INDEX('Fixed inputs'!$H$18:$H$58,MATCH($N174,'Fixed inputs'!$C$18:$C$58,0)),INDEX('Fixed inputs'!$I$18:$I$58,MATCH($N174,'Fixed inputs'!$C$18:$C$58,0))))</f>
        <v/>
      </c>
      <c r="AD174" s="384" t="str">
        <f>IF($C174="","",INDEX('Fixed inputs'!$C$8:$E$10,MATCH($C174,'Fixed inputs'!$B$8:$B$10,0),MATCH(IF($C$7="Northern Ireland","GBP","EUR"),'Fixed inputs'!$C$7:$E$7,0)))</f>
        <v/>
      </c>
      <c r="AE174" s="386"/>
      <c r="AF174" s="386"/>
      <c r="AG174" s="386"/>
      <c r="AH174" s="386"/>
      <c r="AI174" s="386"/>
      <c r="AJ174" s="387">
        <f t="shared" si="43"/>
        <v>0</v>
      </c>
      <c r="AK174" s="386"/>
      <c r="AL174" s="387">
        <f t="shared" si="44"/>
        <v>0</v>
      </c>
      <c r="AM174" s="386"/>
      <c r="AN174" s="387">
        <f t="shared" si="45"/>
        <v>0</v>
      </c>
      <c r="AO174" s="386"/>
      <c r="AP174" s="387">
        <f t="shared" si="46"/>
        <v>0</v>
      </c>
      <c r="AQ174" s="386"/>
      <c r="AR174" s="387">
        <f t="shared" si="47"/>
        <v>0</v>
      </c>
      <c r="AS174" s="386"/>
      <c r="AT174" s="387">
        <f t="shared" si="48"/>
        <v>0</v>
      </c>
    </row>
    <row r="175" spans="2:46" ht="15.75">
      <c r="B175" s="435"/>
      <c r="C175" s="435"/>
      <c r="D175" s="436"/>
      <c r="E175" s="437"/>
      <c r="F175" s="437"/>
      <c r="G175" s="437"/>
      <c r="H175" s="437"/>
      <c r="I175" s="437"/>
      <c r="J175" s="437"/>
      <c r="K175" s="465">
        <f t="shared" si="33"/>
        <v>0</v>
      </c>
      <c r="L175" s="433"/>
      <c r="M175" s="433"/>
      <c r="N175" s="434"/>
      <c r="O175" s="383" t="str">
        <f t="shared" si="34"/>
        <v/>
      </c>
      <c r="P175" s="434"/>
      <c r="Q175" s="434"/>
      <c r="R175" s="434"/>
      <c r="S175" s="433"/>
      <c r="T175" s="434"/>
      <c r="U175" s="384" t="str">
        <f t="shared" si="36"/>
        <v/>
      </c>
      <c r="V175" s="384" t="str">
        <f t="shared" si="37"/>
        <v/>
      </c>
      <c r="W175" s="384" t="str">
        <f t="shared" si="38"/>
        <v/>
      </c>
      <c r="X175" s="384" t="str">
        <f t="shared" si="39"/>
        <v/>
      </c>
      <c r="Y175" s="384" t="str">
        <f t="shared" si="40"/>
        <v/>
      </c>
      <c r="Z175" s="384" t="str">
        <f t="shared" si="41"/>
        <v/>
      </c>
      <c r="AA175" s="384">
        <f t="shared" si="35"/>
        <v>0</v>
      </c>
      <c r="AB175" s="385" t="b">
        <f t="shared" si="42"/>
        <v>1</v>
      </c>
      <c r="AC175" s="384" t="str">
        <f>IF($N175="","",IF($C$7="Northern Ireland",INDEX('Fixed inputs'!$H$18:$H$58,MATCH($N175,'Fixed inputs'!$C$18:$C$58,0)),INDEX('Fixed inputs'!$I$18:$I$58,MATCH($N175,'Fixed inputs'!$C$18:$C$58,0))))</f>
        <v/>
      </c>
      <c r="AD175" s="384" t="str">
        <f>IF($C175="","",INDEX('Fixed inputs'!$C$8:$E$10,MATCH($C175,'Fixed inputs'!$B$8:$B$10,0),MATCH(IF($C$7="Northern Ireland","GBP","EUR"),'Fixed inputs'!$C$7:$E$7,0)))</f>
        <v/>
      </c>
      <c r="AE175" s="386"/>
      <c r="AF175" s="386"/>
      <c r="AG175" s="386"/>
      <c r="AH175" s="386"/>
      <c r="AI175" s="386"/>
      <c r="AJ175" s="387">
        <f t="shared" si="43"/>
        <v>0</v>
      </c>
      <c r="AK175" s="386"/>
      <c r="AL175" s="387">
        <f t="shared" si="44"/>
        <v>0</v>
      </c>
      <c r="AM175" s="386"/>
      <c r="AN175" s="387">
        <f t="shared" si="45"/>
        <v>0</v>
      </c>
      <c r="AO175" s="386"/>
      <c r="AP175" s="387">
        <f t="shared" si="46"/>
        <v>0</v>
      </c>
      <c r="AQ175" s="386"/>
      <c r="AR175" s="387">
        <f t="shared" si="47"/>
        <v>0</v>
      </c>
      <c r="AS175" s="386"/>
      <c r="AT175" s="387">
        <f t="shared" si="48"/>
        <v>0</v>
      </c>
    </row>
    <row r="176" spans="2:46" ht="15.75">
      <c r="B176" s="435"/>
      <c r="C176" s="435"/>
      <c r="D176" s="436"/>
      <c r="E176" s="437"/>
      <c r="F176" s="437"/>
      <c r="G176" s="437"/>
      <c r="H176" s="437"/>
      <c r="I176" s="437"/>
      <c r="J176" s="437"/>
      <c r="K176" s="465">
        <f t="shared" si="33"/>
        <v>0</v>
      </c>
      <c r="L176" s="433"/>
      <c r="M176" s="433"/>
      <c r="N176" s="434"/>
      <c r="O176" s="383" t="str">
        <f t="shared" si="34"/>
        <v/>
      </c>
      <c r="P176" s="434"/>
      <c r="Q176" s="434"/>
      <c r="R176" s="434"/>
      <c r="S176" s="433"/>
      <c r="T176" s="434"/>
      <c r="U176" s="384" t="str">
        <f t="shared" si="36"/>
        <v/>
      </c>
      <c r="V176" s="384" t="str">
        <f t="shared" si="37"/>
        <v/>
      </c>
      <c r="W176" s="384" t="str">
        <f t="shared" si="38"/>
        <v/>
      </c>
      <c r="X176" s="384" t="str">
        <f t="shared" si="39"/>
        <v/>
      </c>
      <c r="Y176" s="384" t="str">
        <f t="shared" si="40"/>
        <v/>
      </c>
      <c r="Z176" s="384" t="str">
        <f t="shared" si="41"/>
        <v/>
      </c>
      <c r="AA176" s="384">
        <f t="shared" si="35"/>
        <v>0</v>
      </c>
      <c r="AB176" s="385" t="b">
        <f t="shared" si="42"/>
        <v>1</v>
      </c>
      <c r="AC176" s="384" t="str">
        <f>IF($N176="","",IF($C$7="Northern Ireland",INDEX('Fixed inputs'!$H$18:$H$58,MATCH($N176,'Fixed inputs'!$C$18:$C$58,0)),INDEX('Fixed inputs'!$I$18:$I$58,MATCH($N176,'Fixed inputs'!$C$18:$C$58,0))))</f>
        <v/>
      </c>
      <c r="AD176" s="384" t="str">
        <f>IF($C176="","",INDEX('Fixed inputs'!$C$8:$E$10,MATCH($C176,'Fixed inputs'!$B$8:$B$10,0),MATCH(IF($C$7="Northern Ireland","GBP","EUR"),'Fixed inputs'!$C$7:$E$7,0)))</f>
        <v/>
      </c>
      <c r="AE176" s="386"/>
      <c r="AF176" s="386"/>
      <c r="AG176" s="386"/>
      <c r="AH176" s="386"/>
      <c r="AI176" s="386"/>
      <c r="AJ176" s="387">
        <f t="shared" si="43"/>
        <v>0</v>
      </c>
      <c r="AK176" s="386"/>
      <c r="AL176" s="387">
        <f t="shared" si="44"/>
        <v>0</v>
      </c>
      <c r="AM176" s="386"/>
      <c r="AN176" s="387">
        <f t="shared" si="45"/>
        <v>0</v>
      </c>
      <c r="AO176" s="386"/>
      <c r="AP176" s="387">
        <f t="shared" si="46"/>
        <v>0</v>
      </c>
      <c r="AQ176" s="386"/>
      <c r="AR176" s="387">
        <f t="shared" si="47"/>
        <v>0</v>
      </c>
      <c r="AS176" s="386"/>
      <c r="AT176" s="387">
        <f t="shared" si="48"/>
        <v>0</v>
      </c>
    </row>
    <row r="177" spans="2:46" ht="15.75">
      <c r="B177" s="435"/>
      <c r="C177" s="435"/>
      <c r="D177" s="436"/>
      <c r="E177" s="437"/>
      <c r="F177" s="437"/>
      <c r="G177" s="437"/>
      <c r="H177" s="437"/>
      <c r="I177" s="437"/>
      <c r="J177" s="437"/>
      <c r="K177" s="465">
        <f t="shared" si="33"/>
        <v>0</v>
      </c>
      <c r="L177" s="433"/>
      <c r="M177" s="433"/>
      <c r="N177" s="434"/>
      <c r="O177" s="383" t="str">
        <f t="shared" si="34"/>
        <v/>
      </c>
      <c r="P177" s="434"/>
      <c r="Q177" s="434"/>
      <c r="R177" s="434"/>
      <c r="S177" s="433"/>
      <c r="T177" s="434"/>
      <c r="U177" s="384" t="str">
        <f t="shared" si="36"/>
        <v/>
      </c>
      <c r="V177" s="384" t="str">
        <f t="shared" si="37"/>
        <v/>
      </c>
      <c r="W177" s="384" t="str">
        <f t="shared" si="38"/>
        <v/>
      </c>
      <c r="X177" s="384" t="str">
        <f t="shared" si="39"/>
        <v/>
      </c>
      <c r="Y177" s="384" t="str">
        <f t="shared" si="40"/>
        <v/>
      </c>
      <c r="Z177" s="384" t="str">
        <f t="shared" si="41"/>
        <v/>
      </c>
      <c r="AA177" s="384">
        <f t="shared" si="35"/>
        <v>0</v>
      </c>
      <c r="AB177" s="385" t="b">
        <f t="shared" si="42"/>
        <v>1</v>
      </c>
      <c r="AC177" s="384" t="str">
        <f>IF($N177="","",IF($C$7="Northern Ireland",INDEX('Fixed inputs'!$H$18:$H$58,MATCH($N177,'Fixed inputs'!$C$18:$C$58,0)),INDEX('Fixed inputs'!$I$18:$I$58,MATCH($N177,'Fixed inputs'!$C$18:$C$58,0))))</f>
        <v/>
      </c>
      <c r="AD177" s="384" t="str">
        <f>IF($C177="","",INDEX('Fixed inputs'!$C$8:$E$10,MATCH($C177,'Fixed inputs'!$B$8:$B$10,0),MATCH(IF($C$7="Northern Ireland","GBP","EUR"),'Fixed inputs'!$C$7:$E$7,0)))</f>
        <v/>
      </c>
      <c r="AE177" s="386"/>
      <c r="AF177" s="386"/>
      <c r="AG177" s="386"/>
      <c r="AH177" s="386"/>
      <c r="AI177" s="386"/>
      <c r="AJ177" s="387">
        <f t="shared" si="43"/>
        <v>0</v>
      </c>
      <c r="AK177" s="386"/>
      <c r="AL177" s="387">
        <f t="shared" si="44"/>
        <v>0</v>
      </c>
      <c r="AM177" s="386"/>
      <c r="AN177" s="387">
        <f t="shared" si="45"/>
        <v>0</v>
      </c>
      <c r="AO177" s="386"/>
      <c r="AP177" s="387">
        <f t="shared" si="46"/>
        <v>0</v>
      </c>
      <c r="AQ177" s="386"/>
      <c r="AR177" s="387">
        <f t="shared" si="47"/>
        <v>0</v>
      </c>
      <c r="AS177" s="386"/>
      <c r="AT177" s="387">
        <f t="shared" si="48"/>
        <v>0</v>
      </c>
    </row>
    <row r="178" spans="2:46" ht="15.75">
      <c r="B178" s="435"/>
      <c r="C178" s="435"/>
      <c r="D178" s="436"/>
      <c r="E178" s="437"/>
      <c r="F178" s="437"/>
      <c r="G178" s="437"/>
      <c r="H178" s="437"/>
      <c r="I178" s="437"/>
      <c r="J178" s="437"/>
      <c r="K178" s="465">
        <f t="shared" si="33"/>
        <v>0</v>
      </c>
      <c r="L178" s="433"/>
      <c r="M178" s="433"/>
      <c r="N178" s="434"/>
      <c r="O178" s="383" t="str">
        <f t="shared" si="34"/>
        <v/>
      </c>
      <c r="P178" s="434"/>
      <c r="Q178" s="434"/>
      <c r="R178" s="434"/>
      <c r="S178" s="433"/>
      <c r="T178" s="434"/>
      <c r="U178" s="384" t="str">
        <f t="shared" si="36"/>
        <v/>
      </c>
      <c r="V178" s="384" t="str">
        <f t="shared" si="37"/>
        <v/>
      </c>
      <c r="W178" s="384" t="str">
        <f t="shared" si="38"/>
        <v/>
      </c>
      <c r="X178" s="384" t="str">
        <f t="shared" si="39"/>
        <v/>
      </c>
      <c r="Y178" s="384" t="str">
        <f t="shared" si="40"/>
        <v/>
      </c>
      <c r="Z178" s="384" t="str">
        <f t="shared" si="41"/>
        <v/>
      </c>
      <c r="AA178" s="384">
        <f t="shared" si="35"/>
        <v>0</v>
      </c>
      <c r="AB178" s="385" t="b">
        <f t="shared" si="42"/>
        <v>1</v>
      </c>
      <c r="AC178" s="384" t="str">
        <f>IF($N178="","",IF($C$7="Northern Ireland",INDEX('Fixed inputs'!$H$18:$H$58,MATCH($N178,'Fixed inputs'!$C$18:$C$58,0)),INDEX('Fixed inputs'!$I$18:$I$58,MATCH($N178,'Fixed inputs'!$C$18:$C$58,0))))</f>
        <v/>
      </c>
      <c r="AD178" s="384" t="str">
        <f>IF($C178="","",INDEX('Fixed inputs'!$C$8:$E$10,MATCH($C178,'Fixed inputs'!$B$8:$B$10,0),MATCH(IF($C$7="Northern Ireland","GBP","EUR"),'Fixed inputs'!$C$7:$E$7,0)))</f>
        <v/>
      </c>
      <c r="AE178" s="386"/>
      <c r="AF178" s="386"/>
      <c r="AG178" s="386"/>
      <c r="AH178" s="386"/>
      <c r="AI178" s="386"/>
      <c r="AJ178" s="387">
        <f t="shared" si="43"/>
        <v>0</v>
      </c>
      <c r="AK178" s="386"/>
      <c r="AL178" s="387">
        <f t="shared" si="44"/>
        <v>0</v>
      </c>
      <c r="AM178" s="386"/>
      <c r="AN178" s="387">
        <f t="shared" si="45"/>
        <v>0</v>
      </c>
      <c r="AO178" s="386"/>
      <c r="AP178" s="387">
        <f t="shared" si="46"/>
        <v>0</v>
      </c>
      <c r="AQ178" s="386"/>
      <c r="AR178" s="387">
        <f t="shared" si="47"/>
        <v>0</v>
      </c>
      <c r="AS178" s="386"/>
      <c r="AT178" s="387">
        <f t="shared" si="48"/>
        <v>0</v>
      </c>
    </row>
    <row r="179" spans="2:46" ht="15.75">
      <c r="B179" s="435"/>
      <c r="C179" s="435"/>
      <c r="D179" s="436"/>
      <c r="E179" s="437"/>
      <c r="F179" s="437"/>
      <c r="G179" s="437"/>
      <c r="H179" s="437"/>
      <c r="I179" s="437"/>
      <c r="J179" s="437"/>
      <c r="K179" s="465">
        <f t="shared" si="33"/>
        <v>0</v>
      </c>
      <c r="L179" s="433"/>
      <c r="M179" s="433"/>
      <c r="N179" s="434"/>
      <c r="O179" s="383" t="str">
        <f t="shared" si="34"/>
        <v/>
      </c>
      <c r="P179" s="434"/>
      <c r="Q179" s="434"/>
      <c r="R179" s="434"/>
      <c r="S179" s="433"/>
      <c r="T179" s="434"/>
      <c r="U179" s="384" t="str">
        <f t="shared" si="36"/>
        <v/>
      </c>
      <c r="V179" s="384" t="str">
        <f t="shared" si="37"/>
        <v/>
      </c>
      <c r="W179" s="384" t="str">
        <f t="shared" si="38"/>
        <v/>
      </c>
      <c r="X179" s="384" t="str">
        <f t="shared" si="39"/>
        <v/>
      </c>
      <c r="Y179" s="384" t="str">
        <f t="shared" si="40"/>
        <v/>
      </c>
      <c r="Z179" s="384" t="str">
        <f t="shared" si="41"/>
        <v/>
      </c>
      <c r="AA179" s="384">
        <f t="shared" si="35"/>
        <v>0</v>
      </c>
      <c r="AB179" s="385" t="b">
        <f t="shared" si="42"/>
        <v>1</v>
      </c>
      <c r="AC179" s="384" t="str">
        <f>IF($N179="","",IF($C$7="Northern Ireland",INDEX('Fixed inputs'!$H$18:$H$58,MATCH($N179,'Fixed inputs'!$C$18:$C$58,0)),INDEX('Fixed inputs'!$I$18:$I$58,MATCH($N179,'Fixed inputs'!$C$18:$C$58,0))))</f>
        <v/>
      </c>
      <c r="AD179" s="384" t="str">
        <f>IF($C179="","",INDEX('Fixed inputs'!$C$8:$E$10,MATCH($C179,'Fixed inputs'!$B$8:$B$10,0),MATCH(IF($C$7="Northern Ireland","GBP","EUR"),'Fixed inputs'!$C$7:$E$7,0)))</f>
        <v/>
      </c>
      <c r="AE179" s="386"/>
      <c r="AF179" s="386"/>
      <c r="AG179" s="386"/>
      <c r="AH179" s="386"/>
      <c r="AI179" s="386"/>
      <c r="AJ179" s="387">
        <f t="shared" si="43"/>
        <v>0</v>
      </c>
      <c r="AK179" s="386"/>
      <c r="AL179" s="387">
        <f t="shared" si="44"/>
        <v>0</v>
      </c>
      <c r="AM179" s="386"/>
      <c r="AN179" s="387">
        <f t="shared" si="45"/>
        <v>0</v>
      </c>
      <c r="AO179" s="386"/>
      <c r="AP179" s="387">
        <f t="shared" si="46"/>
        <v>0</v>
      </c>
      <c r="AQ179" s="386"/>
      <c r="AR179" s="387">
        <f t="shared" si="47"/>
        <v>0</v>
      </c>
      <c r="AS179" s="386"/>
      <c r="AT179" s="387">
        <f t="shared" si="48"/>
        <v>0</v>
      </c>
    </row>
    <row r="180" spans="2:46" ht="15.75">
      <c r="B180" s="435"/>
      <c r="C180" s="435"/>
      <c r="D180" s="436"/>
      <c r="E180" s="437"/>
      <c r="F180" s="437"/>
      <c r="G180" s="437"/>
      <c r="H180" s="437"/>
      <c r="I180" s="437"/>
      <c r="J180" s="437"/>
      <c r="K180" s="465">
        <f t="shared" si="33"/>
        <v>0</v>
      </c>
      <c r="L180" s="433"/>
      <c r="M180" s="433"/>
      <c r="N180" s="434"/>
      <c r="O180" s="383" t="str">
        <f t="shared" si="34"/>
        <v/>
      </c>
      <c r="P180" s="434"/>
      <c r="Q180" s="434"/>
      <c r="R180" s="434"/>
      <c r="S180" s="433"/>
      <c r="T180" s="434"/>
      <c r="U180" s="384" t="str">
        <f t="shared" si="36"/>
        <v/>
      </c>
      <c r="V180" s="384" t="str">
        <f t="shared" si="37"/>
        <v/>
      </c>
      <c r="W180" s="384" t="str">
        <f t="shared" si="38"/>
        <v/>
      </c>
      <c r="X180" s="384" t="str">
        <f t="shared" si="39"/>
        <v/>
      </c>
      <c r="Y180" s="384" t="str">
        <f t="shared" si="40"/>
        <v/>
      </c>
      <c r="Z180" s="384" t="str">
        <f t="shared" si="41"/>
        <v/>
      </c>
      <c r="AA180" s="384">
        <f t="shared" si="35"/>
        <v>0</v>
      </c>
      <c r="AB180" s="385" t="b">
        <f t="shared" si="42"/>
        <v>1</v>
      </c>
      <c r="AC180" s="384" t="str">
        <f>IF($N180="","",IF($C$7="Northern Ireland",INDEX('Fixed inputs'!$H$18:$H$58,MATCH($N180,'Fixed inputs'!$C$18:$C$58,0)),INDEX('Fixed inputs'!$I$18:$I$58,MATCH($N180,'Fixed inputs'!$C$18:$C$58,0))))</f>
        <v/>
      </c>
      <c r="AD180" s="384" t="str">
        <f>IF($C180="","",INDEX('Fixed inputs'!$C$8:$E$10,MATCH($C180,'Fixed inputs'!$B$8:$B$10,0),MATCH(IF($C$7="Northern Ireland","GBP","EUR"),'Fixed inputs'!$C$7:$E$7,0)))</f>
        <v/>
      </c>
      <c r="AE180" s="386"/>
      <c r="AF180" s="386"/>
      <c r="AG180" s="386"/>
      <c r="AH180" s="386"/>
      <c r="AI180" s="386"/>
      <c r="AJ180" s="387">
        <f t="shared" si="43"/>
        <v>0</v>
      </c>
      <c r="AK180" s="386"/>
      <c r="AL180" s="387">
        <f t="shared" si="44"/>
        <v>0</v>
      </c>
      <c r="AM180" s="386"/>
      <c r="AN180" s="387">
        <f t="shared" si="45"/>
        <v>0</v>
      </c>
      <c r="AO180" s="386"/>
      <c r="AP180" s="387">
        <f t="shared" si="46"/>
        <v>0</v>
      </c>
      <c r="AQ180" s="386"/>
      <c r="AR180" s="387">
        <f t="shared" si="47"/>
        <v>0</v>
      </c>
      <c r="AS180" s="386"/>
      <c r="AT180" s="387">
        <f t="shared" si="48"/>
        <v>0</v>
      </c>
    </row>
    <row r="181" spans="2:46" ht="15.75">
      <c r="B181" s="435"/>
      <c r="C181" s="435"/>
      <c r="D181" s="436"/>
      <c r="E181" s="437"/>
      <c r="F181" s="437"/>
      <c r="G181" s="437"/>
      <c r="H181" s="437"/>
      <c r="I181" s="437"/>
      <c r="J181" s="437"/>
      <c r="K181" s="465">
        <f t="shared" si="33"/>
        <v>0</v>
      </c>
      <c r="L181" s="433"/>
      <c r="M181" s="433"/>
      <c r="N181" s="434"/>
      <c r="O181" s="383" t="str">
        <f t="shared" si="34"/>
        <v/>
      </c>
      <c r="P181" s="434"/>
      <c r="Q181" s="434"/>
      <c r="R181" s="434"/>
      <c r="S181" s="433"/>
      <c r="T181" s="434"/>
      <c r="U181" s="384" t="str">
        <f t="shared" si="36"/>
        <v/>
      </c>
      <c r="V181" s="384" t="str">
        <f t="shared" si="37"/>
        <v/>
      </c>
      <c r="W181" s="384" t="str">
        <f t="shared" si="38"/>
        <v/>
      </c>
      <c r="X181" s="384" t="str">
        <f t="shared" si="39"/>
        <v/>
      </c>
      <c r="Y181" s="384" t="str">
        <f t="shared" si="40"/>
        <v/>
      </c>
      <c r="Z181" s="384" t="str">
        <f t="shared" si="41"/>
        <v/>
      </c>
      <c r="AA181" s="384">
        <f t="shared" si="35"/>
        <v>0</v>
      </c>
      <c r="AB181" s="385" t="b">
        <f t="shared" si="42"/>
        <v>1</v>
      </c>
      <c r="AC181" s="384" t="str">
        <f>IF($N181="","",IF($C$7="Northern Ireland",INDEX('Fixed inputs'!$H$18:$H$58,MATCH($N181,'Fixed inputs'!$C$18:$C$58,0)),INDEX('Fixed inputs'!$I$18:$I$58,MATCH($N181,'Fixed inputs'!$C$18:$C$58,0))))</f>
        <v/>
      </c>
      <c r="AD181" s="384" t="str">
        <f>IF($C181="","",INDEX('Fixed inputs'!$C$8:$E$10,MATCH($C181,'Fixed inputs'!$B$8:$B$10,0),MATCH(IF($C$7="Northern Ireland","GBP","EUR"),'Fixed inputs'!$C$7:$E$7,0)))</f>
        <v/>
      </c>
      <c r="AE181" s="386"/>
      <c r="AF181" s="386"/>
      <c r="AG181" s="386"/>
      <c r="AH181" s="386"/>
      <c r="AI181" s="386"/>
      <c r="AJ181" s="387">
        <f t="shared" si="43"/>
        <v>0</v>
      </c>
      <c r="AK181" s="386"/>
      <c r="AL181" s="387">
        <f t="shared" si="44"/>
        <v>0</v>
      </c>
      <c r="AM181" s="386"/>
      <c r="AN181" s="387">
        <f t="shared" si="45"/>
        <v>0</v>
      </c>
      <c r="AO181" s="386"/>
      <c r="AP181" s="387">
        <f t="shared" si="46"/>
        <v>0</v>
      </c>
      <c r="AQ181" s="386"/>
      <c r="AR181" s="387">
        <f t="shared" si="47"/>
        <v>0</v>
      </c>
      <c r="AS181" s="386"/>
      <c r="AT181" s="387">
        <f t="shared" si="48"/>
        <v>0</v>
      </c>
    </row>
    <row r="182" spans="2:46" ht="15.75">
      <c r="B182" s="435"/>
      <c r="C182" s="435"/>
      <c r="D182" s="436"/>
      <c r="E182" s="437"/>
      <c r="F182" s="437"/>
      <c r="G182" s="437"/>
      <c r="H182" s="437"/>
      <c r="I182" s="437"/>
      <c r="J182" s="437"/>
      <c r="K182" s="465">
        <f t="shared" si="33"/>
        <v>0</v>
      </c>
      <c r="L182" s="433"/>
      <c r="M182" s="433"/>
      <c r="N182" s="434"/>
      <c r="O182" s="383" t="str">
        <f t="shared" si="34"/>
        <v/>
      </c>
      <c r="P182" s="434"/>
      <c r="Q182" s="434"/>
      <c r="R182" s="434"/>
      <c r="S182" s="433"/>
      <c r="T182" s="434"/>
      <c r="U182" s="384" t="str">
        <f t="shared" si="36"/>
        <v/>
      </c>
      <c r="V182" s="384" t="str">
        <f t="shared" si="37"/>
        <v/>
      </c>
      <c r="W182" s="384" t="str">
        <f t="shared" si="38"/>
        <v/>
      </c>
      <c r="X182" s="384" t="str">
        <f t="shared" si="39"/>
        <v/>
      </c>
      <c r="Y182" s="384" t="str">
        <f t="shared" si="40"/>
        <v/>
      </c>
      <c r="Z182" s="384" t="str">
        <f t="shared" si="41"/>
        <v/>
      </c>
      <c r="AA182" s="384">
        <f t="shared" si="35"/>
        <v>0</v>
      </c>
      <c r="AB182" s="385" t="b">
        <f t="shared" si="42"/>
        <v>1</v>
      </c>
      <c r="AC182" s="384" t="str">
        <f>IF($N182="","",IF($C$7="Northern Ireland",INDEX('Fixed inputs'!$H$18:$H$58,MATCH($N182,'Fixed inputs'!$C$18:$C$58,0)),INDEX('Fixed inputs'!$I$18:$I$58,MATCH($N182,'Fixed inputs'!$C$18:$C$58,0))))</f>
        <v/>
      </c>
      <c r="AD182" s="384" t="str">
        <f>IF($C182="","",INDEX('Fixed inputs'!$C$8:$E$10,MATCH($C182,'Fixed inputs'!$B$8:$B$10,0),MATCH(IF($C$7="Northern Ireland","GBP","EUR"),'Fixed inputs'!$C$7:$E$7,0)))</f>
        <v/>
      </c>
      <c r="AE182" s="386"/>
      <c r="AF182" s="386"/>
      <c r="AG182" s="386"/>
      <c r="AH182" s="386"/>
      <c r="AI182" s="386"/>
      <c r="AJ182" s="387">
        <f t="shared" si="43"/>
        <v>0</v>
      </c>
      <c r="AK182" s="386"/>
      <c r="AL182" s="387">
        <f t="shared" si="44"/>
        <v>0</v>
      </c>
      <c r="AM182" s="386"/>
      <c r="AN182" s="387">
        <f t="shared" si="45"/>
        <v>0</v>
      </c>
      <c r="AO182" s="386"/>
      <c r="AP182" s="387">
        <f t="shared" si="46"/>
        <v>0</v>
      </c>
      <c r="AQ182" s="386"/>
      <c r="AR182" s="387">
        <f t="shared" si="47"/>
        <v>0</v>
      </c>
      <c r="AS182" s="386"/>
      <c r="AT182" s="387">
        <f t="shared" si="48"/>
        <v>0</v>
      </c>
    </row>
    <row r="183" spans="2:46" ht="15.75">
      <c r="B183" s="435"/>
      <c r="C183" s="435"/>
      <c r="D183" s="436"/>
      <c r="E183" s="437"/>
      <c r="F183" s="437"/>
      <c r="G183" s="437"/>
      <c r="H183" s="437"/>
      <c r="I183" s="437"/>
      <c r="J183" s="437"/>
      <c r="K183" s="465">
        <f t="shared" si="33"/>
        <v>0</v>
      </c>
      <c r="L183" s="433"/>
      <c r="M183" s="433"/>
      <c r="N183" s="434"/>
      <c r="O183" s="383" t="str">
        <f t="shared" si="34"/>
        <v/>
      </c>
      <c r="P183" s="434"/>
      <c r="Q183" s="434"/>
      <c r="R183" s="434"/>
      <c r="S183" s="433"/>
      <c r="T183" s="434"/>
      <c r="U183" s="384" t="str">
        <f t="shared" si="36"/>
        <v/>
      </c>
      <c r="V183" s="384" t="str">
        <f t="shared" si="37"/>
        <v/>
      </c>
      <c r="W183" s="384" t="str">
        <f t="shared" si="38"/>
        <v/>
      </c>
      <c r="X183" s="384" t="str">
        <f t="shared" si="39"/>
        <v/>
      </c>
      <c r="Y183" s="384" t="str">
        <f t="shared" si="40"/>
        <v/>
      </c>
      <c r="Z183" s="384" t="str">
        <f t="shared" si="41"/>
        <v/>
      </c>
      <c r="AA183" s="384">
        <f t="shared" si="35"/>
        <v>0</v>
      </c>
      <c r="AB183" s="385" t="b">
        <f t="shared" si="42"/>
        <v>1</v>
      </c>
      <c r="AC183" s="384" t="str">
        <f>IF($N183="","",IF($C$7="Northern Ireland",INDEX('Fixed inputs'!$H$18:$H$58,MATCH($N183,'Fixed inputs'!$C$18:$C$58,0)),INDEX('Fixed inputs'!$I$18:$I$58,MATCH($N183,'Fixed inputs'!$C$18:$C$58,0))))</f>
        <v/>
      </c>
      <c r="AD183" s="384" t="str">
        <f>IF($C183="","",INDEX('Fixed inputs'!$C$8:$E$10,MATCH($C183,'Fixed inputs'!$B$8:$B$10,0),MATCH(IF($C$7="Northern Ireland","GBP","EUR"),'Fixed inputs'!$C$7:$E$7,0)))</f>
        <v/>
      </c>
      <c r="AE183" s="386"/>
      <c r="AF183" s="386"/>
      <c r="AG183" s="386"/>
      <c r="AH183" s="386"/>
      <c r="AI183" s="386"/>
      <c r="AJ183" s="387">
        <f t="shared" si="43"/>
        <v>0</v>
      </c>
      <c r="AK183" s="386"/>
      <c r="AL183" s="387">
        <f t="shared" si="44"/>
        <v>0</v>
      </c>
      <c r="AM183" s="386"/>
      <c r="AN183" s="387">
        <f t="shared" si="45"/>
        <v>0</v>
      </c>
      <c r="AO183" s="386"/>
      <c r="AP183" s="387">
        <f t="shared" si="46"/>
        <v>0</v>
      </c>
      <c r="AQ183" s="386"/>
      <c r="AR183" s="387">
        <f t="shared" si="47"/>
        <v>0</v>
      </c>
      <c r="AS183" s="386"/>
      <c r="AT183" s="387">
        <f t="shared" si="48"/>
        <v>0</v>
      </c>
    </row>
    <row r="184" spans="2:46" ht="15.75">
      <c r="B184" s="435"/>
      <c r="C184" s="435"/>
      <c r="D184" s="436"/>
      <c r="E184" s="437"/>
      <c r="F184" s="437"/>
      <c r="G184" s="437"/>
      <c r="H184" s="437"/>
      <c r="I184" s="437"/>
      <c r="J184" s="437"/>
      <c r="K184" s="465">
        <f t="shared" si="33"/>
        <v>0</v>
      </c>
      <c r="L184" s="433"/>
      <c r="M184" s="433"/>
      <c r="N184" s="434"/>
      <c r="O184" s="383" t="str">
        <f t="shared" si="34"/>
        <v/>
      </c>
      <c r="P184" s="434"/>
      <c r="Q184" s="434"/>
      <c r="R184" s="434"/>
      <c r="S184" s="433"/>
      <c r="T184" s="434"/>
      <c r="U184" s="384" t="str">
        <f t="shared" si="36"/>
        <v/>
      </c>
      <c r="V184" s="384" t="str">
        <f t="shared" si="37"/>
        <v/>
      </c>
      <c r="W184" s="384" t="str">
        <f t="shared" si="38"/>
        <v/>
      </c>
      <c r="X184" s="384" t="str">
        <f t="shared" si="39"/>
        <v/>
      </c>
      <c r="Y184" s="384" t="str">
        <f t="shared" si="40"/>
        <v/>
      </c>
      <c r="Z184" s="384" t="str">
        <f t="shared" si="41"/>
        <v/>
      </c>
      <c r="AA184" s="384">
        <f t="shared" si="35"/>
        <v>0</v>
      </c>
      <c r="AB184" s="385" t="b">
        <f t="shared" si="42"/>
        <v>1</v>
      </c>
      <c r="AC184" s="384" t="str">
        <f>IF($N184="","",IF($C$7="Northern Ireland",INDEX('Fixed inputs'!$H$18:$H$58,MATCH($N184,'Fixed inputs'!$C$18:$C$58,0)),INDEX('Fixed inputs'!$I$18:$I$58,MATCH($N184,'Fixed inputs'!$C$18:$C$58,0))))</f>
        <v/>
      </c>
      <c r="AD184" s="384" t="str">
        <f>IF($C184="","",INDEX('Fixed inputs'!$C$8:$E$10,MATCH($C184,'Fixed inputs'!$B$8:$B$10,0),MATCH(IF($C$7="Northern Ireland","GBP","EUR"),'Fixed inputs'!$C$7:$E$7,0)))</f>
        <v/>
      </c>
      <c r="AE184" s="386"/>
      <c r="AF184" s="386"/>
      <c r="AG184" s="386"/>
      <c r="AH184" s="386"/>
      <c r="AI184" s="386"/>
      <c r="AJ184" s="387">
        <f t="shared" si="43"/>
        <v>0</v>
      </c>
      <c r="AK184" s="386"/>
      <c r="AL184" s="387">
        <f t="shared" si="44"/>
        <v>0</v>
      </c>
      <c r="AM184" s="386"/>
      <c r="AN184" s="387">
        <f t="shared" si="45"/>
        <v>0</v>
      </c>
      <c r="AO184" s="386"/>
      <c r="AP184" s="387">
        <f t="shared" si="46"/>
        <v>0</v>
      </c>
      <c r="AQ184" s="386"/>
      <c r="AR184" s="387">
        <f t="shared" si="47"/>
        <v>0</v>
      </c>
      <c r="AS184" s="386"/>
      <c r="AT184" s="387">
        <f t="shared" si="48"/>
        <v>0</v>
      </c>
    </row>
    <row r="185" spans="2:46" ht="15.75">
      <c r="B185" s="435"/>
      <c r="C185" s="435"/>
      <c r="D185" s="436"/>
      <c r="E185" s="437"/>
      <c r="F185" s="437"/>
      <c r="G185" s="437"/>
      <c r="H185" s="437"/>
      <c r="I185" s="437"/>
      <c r="J185" s="437"/>
      <c r="K185" s="465">
        <f t="shared" si="33"/>
        <v>0</v>
      </c>
      <c r="L185" s="433"/>
      <c r="M185" s="433"/>
      <c r="N185" s="434"/>
      <c r="O185" s="383" t="str">
        <f t="shared" si="34"/>
        <v/>
      </c>
      <c r="P185" s="434"/>
      <c r="Q185" s="434"/>
      <c r="R185" s="434"/>
      <c r="S185" s="433"/>
      <c r="T185" s="434"/>
      <c r="U185" s="384" t="str">
        <f t="shared" si="36"/>
        <v/>
      </c>
      <c r="V185" s="384" t="str">
        <f t="shared" si="37"/>
        <v/>
      </c>
      <c r="W185" s="384" t="str">
        <f t="shared" si="38"/>
        <v/>
      </c>
      <c r="X185" s="384" t="str">
        <f t="shared" si="39"/>
        <v/>
      </c>
      <c r="Y185" s="384" t="str">
        <f t="shared" si="40"/>
        <v/>
      </c>
      <c r="Z185" s="384" t="str">
        <f t="shared" si="41"/>
        <v/>
      </c>
      <c r="AA185" s="384">
        <f t="shared" si="35"/>
        <v>0</v>
      </c>
      <c r="AB185" s="385" t="b">
        <f t="shared" si="42"/>
        <v>1</v>
      </c>
      <c r="AC185" s="384" t="str">
        <f>IF($N185="","",IF($C$7="Northern Ireland",INDEX('Fixed inputs'!$H$18:$H$58,MATCH($N185,'Fixed inputs'!$C$18:$C$58,0)),INDEX('Fixed inputs'!$I$18:$I$58,MATCH($N185,'Fixed inputs'!$C$18:$C$58,0))))</f>
        <v/>
      </c>
      <c r="AD185" s="384" t="str">
        <f>IF($C185="","",INDEX('Fixed inputs'!$C$8:$E$10,MATCH($C185,'Fixed inputs'!$B$8:$B$10,0),MATCH(IF($C$7="Northern Ireland","GBP","EUR"),'Fixed inputs'!$C$7:$E$7,0)))</f>
        <v/>
      </c>
      <c r="AE185" s="386"/>
      <c r="AF185" s="386"/>
      <c r="AG185" s="386"/>
      <c r="AH185" s="386"/>
      <c r="AI185" s="386"/>
      <c r="AJ185" s="387">
        <f t="shared" si="43"/>
        <v>0</v>
      </c>
      <c r="AK185" s="386"/>
      <c r="AL185" s="387">
        <f t="shared" si="44"/>
        <v>0</v>
      </c>
      <c r="AM185" s="386"/>
      <c r="AN185" s="387">
        <f t="shared" si="45"/>
        <v>0</v>
      </c>
      <c r="AO185" s="386"/>
      <c r="AP185" s="387">
        <f t="shared" si="46"/>
        <v>0</v>
      </c>
      <c r="AQ185" s="386"/>
      <c r="AR185" s="387">
        <f t="shared" si="47"/>
        <v>0</v>
      </c>
      <c r="AS185" s="386"/>
      <c r="AT185" s="387">
        <f t="shared" si="48"/>
        <v>0</v>
      </c>
    </row>
    <row r="186" spans="2:46" ht="15.75">
      <c r="B186" s="435"/>
      <c r="C186" s="435"/>
      <c r="D186" s="436"/>
      <c r="E186" s="437"/>
      <c r="F186" s="437"/>
      <c r="G186" s="437"/>
      <c r="H186" s="437"/>
      <c r="I186" s="437"/>
      <c r="J186" s="437"/>
      <c r="K186" s="465">
        <f t="shared" si="33"/>
        <v>0</v>
      </c>
      <c r="L186" s="433"/>
      <c r="M186" s="433"/>
      <c r="N186" s="434"/>
      <c r="O186" s="383" t="str">
        <f t="shared" si="34"/>
        <v/>
      </c>
      <c r="P186" s="434"/>
      <c r="Q186" s="434"/>
      <c r="R186" s="434"/>
      <c r="S186" s="433"/>
      <c r="T186" s="434"/>
      <c r="U186" s="384" t="str">
        <f t="shared" si="36"/>
        <v/>
      </c>
      <c r="V186" s="384" t="str">
        <f t="shared" si="37"/>
        <v/>
      </c>
      <c r="W186" s="384" t="str">
        <f t="shared" si="38"/>
        <v/>
      </c>
      <c r="X186" s="384" t="str">
        <f t="shared" si="39"/>
        <v/>
      </c>
      <c r="Y186" s="384" t="str">
        <f t="shared" si="40"/>
        <v/>
      </c>
      <c r="Z186" s="384" t="str">
        <f t="shared" si="41"/>
        <v/>
      </c>
      <c r="AA186" s="384">
        <f t="shared" si="35"/>
        <v>0</v>
      </c>
      <c r="AB186" s="385" t="b">
        <f t="shared" si="42"/>
        <v>1</v>
      </c>
      <c r="AC186" s="384" t="str">
        <f>IF($N186="","",IF($C$7="Northern Ireland",INDEX('Fixed inputs'!$H$18:$H$58,MATCH($N186,'Fixed inputs'!$C$18:$C$58,0)),INDEX('Fixed inputs'!$I$18:$I$58,MATCH($N186,'Fixed inputs'!$C$18:$C$58,0))))</f>
        <v/>
      </c>
      <c r="AD186" s="384" t="str">
        <f>IF($C186="","",INDEX('Fixed inputs'!$C$8:$E$10,MATCH($C186,'Fixed inputs'!$B$8:$B$10,0),MATCH(IF($C$7="Northern Ireland","GBP","EUR"),'Fixed inputs'!$C$7:$E$7,0)))</f>
        <v/>
      </c>
      <c r="AE186" s="386"/>
      <c r="AF186" s="386"/>
      <c r="AG186" s="386"/>
      <c r="AH186" s="386"/>
      <c r="AI186" s="386"/>
      <c r="AJ186" s="387">
        <f t="shared" si="43"/>
        <v>0</v>
      </c>
      <c r="AK186" s="386"/>
      <c r="AL186" s="387">
        <f t="shared" si="44"/>
        <v>0</v>
      </c>
      <c r="AM186" s="386"/>
      <c r="AN186" s="387">
        <f t="shared" si="45"/>
        <v>0</v>
      </c>
      <c r="AO186" s="386"/>
      <c r="AP186" s="387">
        <f t="shared" si="46"/>
        <v>0</v>
      </c>
      <c r="AQ186" s="386"/>
      <c r="AR186" s="387">
        <f t="shared" si="47"/>
        <v>0</v>
      </c>
      <c r="AS186" s="386"/>
      <c r="AT186" s="387">
        <f t="shared" si="48"/>
        <v>0</v>
      </c>
    </row>
    <row r="187" spans="2:46" ht="15.75">
      <c r="B187" s="435"/>
      <c r="C187" s="435"/>
      <c r="D187" s="436"/>
      <c r="E187" s="437"/>
      <c r="F187" s="437"/>
      <c r="G187" s="437"/>
      <c r="H187" s="437"/>
      <c r="I187" s="437"/>
      <c r="J187" s="437"/>
      <c r="K187" s="465">
        <f t="shared" si="33"/>
        <v>0</v>
      </c>
      <c r="L187" s="433"/>
      <c r="M187" s="433"/>
      <c r="N187" s="434"/>
      <c r="O187" s="383" t="str">
        <f t="shared" si="34"/>
        <v/>
      </c>
      <c r="P187" s="434"/>
      <c r="Q187" s="434"/>
      <c r="R187" s="434"/>
      <c r="S187" s="433"/>
      <c r="T187" s="434"/>
      <c r="U187" s="384" t="str">
        <f t="shared" si="36"/>
        <v/>
      </c>
      <c r="V187" s="384" t="str">
        <f t="shared" si="37"/>
        <v/>
      </c>
      <c r="W187" s="384" t="str">
        <f t="shared" si="38"/>
        <v/>
      </c>
      <c r="X187" s="384" t="str">
        <f t="shared" si="39"/>
        <v/>
      </c>
      <c r="Y187" s="384" t="str">
        <f t="shared" si="40"/>
        <v/>
      </c>
      <c r="Z187" s="384" t="str">
        <f t="shared" si="41"/>
        <v/>
      </c>
      <c r="AA187" s="384">
        <f t="shared" si="35"/>
        <v>0</v>
      </c>
      <c r="AB187" s="385" t="b">
        <f t="shared" si="42"/>
        <v>1</v>
      </c>
      <c r="AC187" s="384" t="str">
        <f>IF($N187="","",IF($C$7="Northern Ireland",INDEX('Fixed inputs'!$H$18:$H$58,MATCH($N187,'Fixed inputs'!$C$18:$C$58,0)),INDEX('Fixed inputs'!$I$18:$I$58,MATCH($N187,'Fixed inputs'!$C$18:$C$58,0))))</f>
        <v/>
      </c>
      <c r="AD187" s="384" t="str">
        <f>IF($C187="","",INDEX('Fixed inputs'!$C$8:$E$10,MATCH($C187,'Fixed inputs'!$B$8:$B$10,0),MATCH(IF($C$7="Northern Ireland","GBP","EUR"),'Fixed inputs'!$C$7:$E$7,0)))</f>
        <v/>
      </c>
      <c r="AE187" s="386"/>
      <c r="AF187" s="386"/>
      <c r="AG187" s="386"/>
      <c r="AH187" s="386"/>
      <c r="AI187" s="386"/>
      <c r="AJ187" s="387">
        <f t="shared" si="43"/>
        <v>0</v>
      </c>
      <c r="AK187" s="386"/>
      <c r="AL187" s="387">
        <f t="shared" si="44"/>
        <v>0</v>
      </c>
      <c r="AM187" s="386"/>
      <c r="AN187" s="387">
        <f t="shared" si="45"/>
        <v>0</v>
      </c>
      <c r="AO187" s="386"/>
      <c r="AP187" s="387">
        <f t="shared" si="46"/>
        <v>0</v>
      </c>
      <c r="AQ187" s="386"/>
      <c r="AR187" s="387">
        <f t="shared" si="47"/>
        <v>0</v>
      </c>
      <c r="AS187" s="386"/>
      <c r="AT187" s="387">
        <f t="shared" si="48"/>
        <v>0</v>
      </c>
    </row>
    <row r="188" spans="2:46" ht="15.75">
      <c r="B188" s="435"/>
      <c r="C188" s="435"/>
      <c r="D188" s="436"/>
      <c r="E188" s="437"/>
      <c r="F188" s="437"/>
      <c r="G188" s="437"/>
      <c r="H188" s="437"/>
      <c r="I188" s="437"/>
      <c r="J188" s="437"/>
      <c r="K188" s="465">
        <f t="shared" si="33"/>
        <v>0</v>
      </c>
      <c r="L188" s="433"/>
      <c r="M188" s="433"/>
      <c r="N188" s="434"/>
      <c r="O188" s="383" t="str">
        <f t="shared" si="34"/>
        <v/>
      </c>
      <c r="P188" s="434"/>
      <c r="Q188" s="434"/>
      <c r="R188" s="434"/>
      <c r="S188" s="433"/>
      <c r="T188" s="434"/>
      <c r="U188" s="384" t="str">
        <f t="shared" si="36"/>
        <v/>
      </c>
      <c r="V188" s="384" t="str">
        <f t="shared" si="37"/>
        <v/>
      </c>
      <c r="W188" s="384" t="str">
        <f t="shared" si="38"/>
        <v/>
      </c>
      <c r="X188" s="384" t="str">
        <f t="shared" si="39"/>
        <v/>
      </c>
      <c r="Y188" s="384" t="str">
        <f t="shared" si="40"/>
        <v/>
      </c>
      <c r="Z188" s="384" t="str">
        <f t="shared" si="41"/>
        <v/>
      </c>
      <c r="AA188" s="384">
        <f t="shared" si="35"/>
        <v>0</v>
      </c>
      <c r="AB188" s="385" t="b">
        <f t="shared" si="42"/>
        <v>1</v>
      </c>
      <c r="AC188" s="384" t="str">
        <f>IF($N188="","",IF($C$7="Northern Ireland",INDEX('Fixed inputs'!$H$18:$H$58,MATCH($N188,'Fixed inputs'!$C$18:$C$58,0)),INDEX('Fixed inputs'!$I$18:$I$58,MATCH($N188,'Fixed inputs'!$C$18:$C$58,0))))</f>
        <v/>
      </c>
      <c r="AD188" s="384" t="str">
        <f>IF($C188="","",INDEX('Fixed inputs'!$C$8:$E$10,MATCH($C188,'Fixed inputs'!$B$8:$B$10,0),MATCH(IF($C$7="Northern Ireland","GBP","EUR"),'Fixed inputs'!$C$7:$E$7,0)))</f>
        <v/>
      </c>
      <c r="AE188" s="386"/>
      <c r="AF188" s="386"/>
      <c r="AG188" s="386"/>
      <c r="AH188" s="386"/>
      <c r="AI188" s="386"/>
      <c r="AJ188" s="387">
        <f t="shared" si="43"/>
        <v>0</v>
      </c>
      <c r="AK188" s="386"/>
      <c r="AL188" s="387">
        <f t="shared" si="44"/>
        <v>0</v>
      </c>
      <c r="AM188" s="386"/>
      <c r="AN188" s="387">
        <f t="shared" si="45"/>
        <v>0</v>
      </c>
      <c r="AO188" s="386"/>
      <c r="AP188" s="387">
        <f t="shared" si="46"/>
        <v>0</v>
      </c>
      <c r="AQ188" s="386"/>
      <c r="AR188" s="387">
        <f t="shared" si="47"/>
        <v>0</v>
      </c>
      <c r="AS188" s="386"/>
      <c r="AT188" s="387">
        <f t="shared" si="48"/>
        <v>0</v>
      </c>
    </row>
    <row r="189" spans="2:46" ht="15.75">
      <c r="B189" s="435"/>
      <c r="C189" s="435"/>
      <c r="D189" s="436"/>
      <c r="E189" s="437"/>
      <c r="F189" s="437"/>
      <c r="G189" s="437"/>
      <c r="H189" s="437"/>
      <c r="I189" s="437"/>
      <c r="J189" s="437"/>
      <c r="K189" s="465">
        <f t="shared" si="33"/>
        <v>0</v>
      </c>
      <c r="L189" s="433"/>
      <c r="M189" s="433"/>
      <c r="N189" s="434"/>
      <c r="O189" s="383" t="str">
        <f t="shared" si="34"/>
        <v/>
      </c>
      <c r="P189" s="434"/>
      <c r="Q189" s="434"/>
      <c r="R189" s="434"/>
      <c r="S189" s="433"/>
      <c r="T189" s="434"/>
      <c r="U189" s="384" t="str">
        <f t="shared" si="36"/>
        <v/>
      </c>
      <c r="V189" s="384" t="str">
        <f t="shared" si="37"/>
        <v/>
      </c>
      <c r="W189" s="384" t="str">
        <f t="shared" si="38"/>
        <v/>
      </c>
      <c r="X189" s="384" t="str">
        <f t="shared" si="39"/>
        <v/>
      </c>
      <c r="Y189" s="384" t="str">
        <f t="shared" si="40"/>
        <v/>
      </c>
      <c r="Z189" s="384" t="str">
        <f t="shared" si="41"/>
        <v/>
      </c>
      <c r="AA189" s="384">
        <f t="shared" si="35"/>
        <v>0</v>
      </c>
      <c r="AB189" s="385" t="b">
        <f t="shared" si="42"/>
        <v>1</v>
      </c>
      <c r="AC189" s="384" t="str">
        <f>IF($N189="","",IF($C$7="Northern Ireland",INDEX('Fixed inputs'!$H$18:$H$58,MATCH($N189,'Fixed inputs'!$C$18:$C$58,0)),INDEX('Fixed inputs'!$I$18:$I$58,MATCH($N189,'Fixed inputs'!$C$18:$C$58,0))))</f>
        <v/>
      </c>
      <c r="AD189" s="384" t="str">
        <f>IF($C189="","",INDEX('Fixed inputs'!$C$8:$E$10,MATCH($C189,'Fixed inputs'!$B$8:$B$10,0),MATCH(IF($C$7="Northern Ireland","GBP","EUR"),'Fixed inputs'!$C$7:$E$7,0)))</f>
        <v/>
      </c>
      <c r="AE189" s="386"/>
      <c r="AF189" s="386"/>
      <c r="AG189" s="386"/>
      <c r="AH189" s="386"/>
      <c r="AI189" s="386"/>
      <c r="AJ189" s="387">
        <f t="shared" si="43"/>
        <v>0</v>
      </c>
      <c r="AK189" s="386"/>
      <c r="AL189" s="387">
        <f t="shared" si="44"/>
        <v>0</v>
      </c>
      <c r="AM189" s="386"/>
      <c r="AN189" s="387">
        <f t="shared" si="45"/>
        <v>0</v>
      </c>
      <c r="AO189" s="386"/>
      <c r="AP189" s="387">
        <f t="shared" si="46"/>
        <v>0</v>
      </c>
      <c r="AQ189" s="386"/>
      <c r="AR189" s="387">
        <f t="shared" si="47"/>
        <v>0</v>
      </c>
      <c r="AS189" s="386"/>
      <c r="AT189" s="387">
        <f t="shared" si="48"/>
        <v>0</v>
      </c>
    </row>
    <row r="190" spans="2:46" ht="15.75">
      <c r="B190" s="435"/>
      <c r="C190" s="435"/>
      <c r="D190" s="436"/>
      <c r="E190" s="437"/>
      <c r="F190" s="437"/>
      <c r="G190" s="437"/>
      <c r="H190" s="437"/>
      <c r="I190" s="437"/>
      <c r="J190" s="437"/>
      <c r="K190" s="465">
        <f t="shared" si="33"/>
        <v>0</v>
      </c>
      <c r="L190" s="433"/>
      <c r="M190" s="433"/>
      <c r="N190" s="434"/>
      <c r="O190" s="383" t="str">
        <f t="shared" si="34"/>
        <v/>
      </c>
      <c r="P190" s="434"/>
      <c r="Q190" s="434"/>
      <c r="R190" s="434"/>
      <c r="S190" s="433"/>
      <c r="T190" s="434"/>
      <c r="U190" s="384" t="str">
        <f t="shared" si="36"/>
        <v/>
      </c>
      <c r="V190" s="384" t="str">
        <f t="shared" si="37"/>
        <v/>
      </c>
      <c r="W190" s="384" t="str">
        <f t="shared" si="38"/>
        <v/>
      </c>
      <c r="X190" s="384" t="str">
        <f t="shared" si="39"/>
        <v/>
      </c>
      <c r="Y190" s="384" t="str">
        <f t="shared" si="40"/>
        <v/>
      </c>
      <c r="Z190" s="384" t="str">
        <f t="shared" si="41"/>
        <v/>
      </c>
      <c r="AA190" s="384">
        <f t="shared" si="35"/>
        <v>0</v>
      </c>
      <c r="AB190" s="385" t="b">
        <f t="shared" si="42"/>
        <v>1</v>
      </c>
      <c r="AC190" s="384" t="str">
        <f>IF($N190="","",IF($C$7="Northern Ireland",INDEX('Fixed inputs'!$H$18:$H$58,MATCH($N190,'Fixed inputs'!$C$18:$C$58,0)),INDEX('Fixed inputs'!$I$18:$I$58,MATCH($N190,'Fixed inputs'!$C$18:$C$58,0))))</f>
        <v/>
      </c>
      <c r="AD190" s="384" t="str">
        <f>IF($C190="","",INDEX('Fixed inputs'!$C$8:$E$10,MATCH($C190,'Fixed inputs'!$B$8:$B$10,0),MATCH(IF($C$7="Northern Ireland","GBP","EUR"),'Fixed inputs'!$C$7:$E$7,0)))</f>
        <v/>
      </c>
      <c r="AE190" s="386"/>
      <c r="AF190" s="386"/>
      <c r="AG190" s="386"/>
      <c r="AH190" s="386"/>
      <c r="AI190" s="386"/>
      <c r="AJ190" s="387">
        <f t="shared" si="43"/>
        <v>0</v>
      </c>
      <c r="AK190" s="386"/>
      <c r="AL190" s="387">
        <f t="shared" si="44"/>
        <v>0</v>
      </c>
      <c r="AM190" s="386"/>
      <c r="AN190" s="387">
        <f t="shared" si="45"/>
        <v>0</v>
      </c>
      <c r="AO190" s="386"/>
      <c r="AP190" s="387">
        <f t="shared" si="46"/>
        <v>0</v>
      </c>
      <c r="AQ190" s="386"/>
      <c r="AR190" s="387">
        <f t="shared" si="47"/>
        <v>0</v>
      </c>
      <c r="AS190" s="386"/>
      <c r="AT190" s="387">
        <f t="shared" si="48"/>
        <v>0</v>
      </c>
    </row>
    <row r="191" spans="2:46" ht="15.75">
      <c r="B191" s="435"/>
      <c r="C191" s="435"/>
      <c r="D191" s="436"/>
      <c r="E191" s="437"/>
      <c r="F191" s="437"/>
      <c r="G191" s="437"/>
      <c r="H191" s="437"/>
      <c r="I191" s="437"/>
      <c r="J191" s="437"/>
      <c r="K191" s="465">
        <f t="shared" si="33"/>
        <v>0</v>
      </c>
      <c r="L191" s="433"/>
      <c r="M191" s="433"/>
      <c r="N191" s="434"/>
      <c r="O191" s="383" t="str">
        <f t="shared" si="34"/>
        <v/>
      </c>
      <c r="P191" s="434"/>
      <c r="Q191" s="434"/>
      <c r="R191" s="434"/>
      <c r="S191" s="433"/>
      <c r="T191" s="434"/>
      <c r="U191" s="384" t="str">
        <f t="shared" si="36"/>
        <v/>
      </c>
      <c r="V191" s="384" t="str">
        <f t="shared" si="37"/>
        <v/>
      </c>
      <c r="W191" s="384" t="str">
        <f t="shared" si="38"/>
        <v/>
      </c>
      <c r="X191" s="384" t="str">
        <f t="shared" si="39"/>
        <v/>
      </c>
      <c r="Y191" s="384" t="str">
        <f t="shared" si="40"/>
        <v/>
      </c>
      <c r="Z191" s="384" t="str">
        <f t="shared" si="41"/>
        <v/>
      </c>
      <c r="AA191" s="384">
        <f t="shared" si="35"/>
        <v>0</v>
      </c>
      <c r="AB191" s="385" t="b">
        <f t="shared" si="42"/>
        <v>1</v>
      </c>
      <c r="AC191" s="384" t="str">
        <f>IF($N191="","",IF($C$7="Northern Ireland",INDEX('Fixed inputs'!$H$18:$H$58,MATCH($N191,'Fixed inputs'!$C$18:$C$58,0)),INDEX('Fixed inputs'!$I$18:$I$58,MATCH($N191,'Fixed inputs'!$C$18:$C$58,0))))</f>
        <v/>
      </c>
      <c r="AD191" s="384" t="str">
        <f>IF($C191="","",INDEX('Fixed inputs'!$C$8:$E$10,MATCH($C191,'Fixed inputs'!$B$8:$B$10,0),MATCH(IF($C$7="Northern Ireland","GBP","EUR"),'Fixed inputs'!$C$7:$E$7,0)))</f>
        <v/>
      </c>
      <c r="AE191" s="386"/>
      <c r="AF191" s="386"/>
      <c r="AG191" s="386"/>
      <c r="AH191" s="386"/>
      <c r="AI191" s="386"/>
      <c r="AJ191" s="387">
        <f t="shared" si="43"/>
        <v>0</v>
      </c>
      <c r="AK191" s="386"/>
      <c r="AL191" s="387">
        <f t="shared" si="44"/>
        <v>0</v>
      </c>
      <c r="AM191" s="386"/>
      <c r="AN191" s="387">
        <f t="shared" si="45"/>
        <v>0</v>
      </c>
      <c r="AO191" s="386"/>
      <c r="AP191" s="387">
        <f t="shared" si="46"/>
        <v>0</v>
      </c>
      <c r="AQ191" s="386"/>
      <c r="AR191" s="387">
        <f t="shared" si="47"/>
        <v>0</v>
      </c>
      <c r="AS191" s="386"/>
      <c r="AT191" s="387">
        <f t="shared" si="48"/>
        <v>0</v>
      </c>
    </row>
    <row r="192" spans="2:46" ht="15.75">
      <c r="B192" s="435"/>
      <c r="C192" s="435"/>
      <c r="D192" s="436"/>
      <c r="E192" s="437"/>
      <c r="F192" s="437"/>
      <c r="G192" s="437"/>
      <c r="H192" s="437"/>
      <c r="I192" s="437"/>
      <c r="J192" s="437"/>
      <c r="K192" s="465">
        <f t="shared" si="33"/>
        <v>0</v>
      </c>
      <c r="L192" s="433"/>
      <c r="M192" s="433"/>
      <c r="N192" s="434"/>
      <c r="O192" s="383" t="str">
        <f t="shared" si="34"/>
        <v/>
      </c>
      <c r="P192" s="434"/>
      <c r="Q192" s="434"/>
      <c r="R192" s="434"/>
      <c r="S192" s="433"/>
      <c r="T192" s="434"/>
      <c r="U192" s="384" t="str">
        <f t="shared" si="36"/>
        <v/>
      </c>
      <c r="V192" s="384" t="str">
        <f t="shared" si="37"/>
        <v/>
      </c>
      <c r="W192" s="384" t="str">
        <f t="shared" si="38"/>
        <v/>
      </c>
      <c r="X192" s="384" t="str">
        <f t="shared" si="39"/>
        <v/>
      </c>
      <c r="Y192" s="384" t="str">
        <f t="shared" si="40"/>
        <v/>
      </c>
      <c r="Z192" s="384" t="str">
        <f t="shared" si="41"/>
        <v/>
      </c>
      <c r="AA192" s="384">
        <f t="shared" si="35"/>
        <v>0</v>
      </c>
      <c r="AB192" s="385" t="b">
        <f t="shared" si="42"/>
        <v>1</v>
      </c>
      <c r="AC192" s="384" t="str">
        <f>IF($N192="","",IF($C$7="Northern Ireland",INDEX('Fixed inputs'!$H$18:$H$58,MATCH($N192,'Fixed inputs'!$C$18:$C$58,0)),INDEX('Fixed inputs'!$I$18:$I$58,MATCH($N192,'Fixed inputs'!$C$18:$C$58,0))))</f>
        <v/>
      </c>
      <c r="AD192" s="384" t="str">
        <f>IF($C192="","",INDEX('Fixed inputs'!$C$8:$E$10,MATCH($C192,'Fixed inputs'!$B$8:$B$10,0),MATCH(IF($C$7="Northern Ireland","GBP","EUR"),'Fixed inputs'!$C$7:$E$7,0)))</f>
        <v/>
      </c>
      <c r="AE192" s="386"/>
      <c r="AF192" s="386"/>
      <c r="AG192" s="386"/>
      <c r="AH192" s="386"/>
      <c r="AI192" s="386"/>
      <c r="AJ192" s="387">
        <f t="shared" si="43"/>
        <v>0</v>
      </c>
      <c r="AK192" s="386"/>
      <c r="AL192" s="387">
        <f t="shared" si="44"/>
        <v>0</v>
      </c>
      <c r="AM192" s="386"/>
      <c r="AN192" s="387">
        <f t="shared" si="45"/>
        <v>0</v>
      </c>
      <c r="AO192" s="386"/>
      <c r="AP192" s="387">
        <f t="shared" si="46"/>
        <v>0</v>
      </c>
      <c r="AQ192" s="386"/>
      <c r="AR192" s="387">
        <f t="shared" si="47"/>
        <v>0</v>
      </c>
      <c r="AS192" s="386"/>
      <c r="AT192" s="387">
        <f t="shared" si="48"/>
        <v>0</v>
      </c>
    </row>
    <row r="193" spans="2:46" ht="15.75">
      <c r="B193" s="435"/>
      <c r="C193" s="435"/>
      <c r="D193" s="436"/>
      <c r="E193" s="437"/>
      <c r="F193" s="437"/>
      <c r="G193" s="437"/>
      <c r="H193" s="437"/>
      <c r="I193" s="437"/>
      <c r="J193" s="437"/>
      <c r="K193" s="465">
        <f t="shared" si="33"/>
        <v>0</v>
      </c>
      <c r="L193" s="433"/>
      <c r="M193" s="433"/>
      <c r="N193" s="434"/>
      <c r="O193" s="383" t="str">
        <f t="shared" si="34"/>
        <v/>
      </c>
      <c r="P193" s="434"/>
      <c r="Q193" s="434"/>
      <c r="R193" s="434"/>
      <c r="S193" s="433"/>
      <c r="T193" s="434"/>
      <c r="U193" s="384" t="str">
        <f t="shared" si="36"/>
        <v/>
      </c>
      <c r="V193" s="384" t="str">
        <f t="shared" si="37"/>
        <v/>
      </c>
      <c r="W193" s="384" t="str">
        <f t="shared" si="38"/>
        <v/>
      </c>
      <c r="X193" s="384" t="str">
        <f t="shared" si="39"/>
        <v/>
      </c>
      <c r="Y193" s="384" t="str">
        <f t="shared" si="40"/>
        <v/>
      </c>
      <c r="Z193" s="384" t="str">
        <f t="shared" si="41"/>
        <v/>
      </c>
      <c r="AA193" s="384">
        <f t="shared" si="35"/>
        <v>0</v>
      </c>
      <c r="AB193" s="385" t="b">
        <f t="shared" si="42"/>
        <v>1</v>
      </c>
      <c r="AC193" s="384" t="str">
        <f>IF($N193="","",IF($C$7="Northern Ireland",INDEX('Fixed inputs'!$H$18:$H$58,MATCH($N193,'Fixed inputs'!$C$18:$C$58,0)),INDEX('Fixed inputs'!$I$18:$I$58,MATCH($N193,'Fixed inputs'!$C$18:$C$58,0))))</f>
        <v/>
      </c>
      <c r="AD193" s="384" t="str">
        <f>IF($C193="","",INDEX('Fixed inputs'!$C$8:$E$10,MATCH($C193,'Fixed inputs'!$B$8:$B$10,0),MATCH(IF($C$7="Northern Ireland","GBP","EUR"),'Fixed inputs'!$C$7:$E$7,0)))</f>
        <v/>
      </c>
      <c r="AE193" s="386"/>
      <c r="AF193" s="386"/>
      <c r="AG193" s="386"/>
      <c r="AH193" s="386"/>
      <c r="AI193" s="386"/>
      <c r="AJ193" s="387">
        <f t="shared" si="43"/>
        <v>0</v>
      </c>
      <c r="AK193" s="386"/>
      <c r="AL193" s="387">
        <f t="shared" si="44"/>
        <v>0</v>
      </c>
      <c r="AM193" s="386"/>
      <c r="AN193" s="387">
        <f t="shared" si="45"/>
        <v>0</v>
      </c>
      <c r="AO193" s="386"/>
      <c r="AP193" s="387">
        <f t="shared" si="46"/>
        <v>0</v>
      </c>
      <c r="AQ193" s="386"/>
      <c r="AR193" s="387">
        <f t="shared" si="47"/>
        <v>0</v>
      </c>
      <c r="AS193" s="386"/>
      <c r="AT193" s="387">
        <f t="shared" si="48"/>
        <v>0</v>
      </c>
    </row>
    <row r="194" spans="2:46" ht="15.75">
      <c r="B194" s="435"/>
      <c r="C194" s="435"/>
      <c r="D194" s="436"/>
      <c r="E194" s="437"/>
      <c r="F194" s="437"/>
      <c r="G194" s="437"/>
      <c r="H194" s="437"/>
      <c r="I194" s="437"/>
      <c r="J194" s="437"/>
      <c r="K194" s="465">
        <f t="shared" si="33"/>
        <v>0</v>
      </c>
      <c r="L194" s="433"/>
      <c r="M194" s="433"/>
      <c r="N194" s="434"/>
      <c r="O194" s="383" t="str">
        <f t="shared" si="34"/>
        <v/>
      </c>
      <c r="P194" s="434"/>
      <c r="Q194" s="434"/>
      <c r="R194" s="434"/>
      <c r="S194" s="433"/>
      <c r="T194" s="434"/>
      <c r="U194" s="384" t="str">
        <f t="shared" si="36"/>
        <v/>
      </c>
      <c r="V194" s="384" t="str">
        <f t="shared" si="37"/>
        <v/>
      </c>
      <c r="W194" s="384" t="str">
        <f t="shared" si="38"/>
        <v/>
      </c>
      <c r="X194" s="384" t="str">
        <f t="shared" si="39"/>
        <v/>
      </c>
      <c r="Y194" s="384" t="str">
        <f t="shared" si="40"/>
        <v/>
      </c>
      <c r="Z194" s="384" t="str">
        <f t="shared" si="41"/>
        <v/>
      </c>
      <c r="AA194" s="384">
        <f t="shared" si="35"/>
        <v>0</v>
      </c>
      <c r="AB194" s="385" t="b">
        <f t="shared" si="42"/>
        <v>1</v>
      </c>
      <c r="AC194" s="384" t="str">
        <f>IF($N194="","",IF($C$7="Northern Ireland",INDEX('Fixed inputs'!$H$18:$H$58,MATCH($N194,'Fixed inputs'!$C$18:$C$58,0)),INDEX('Fixed inputs'!$I$18:$I$58,MATCH($N194,'Fixed inputs'!$C$18:$C$58,0))))</f>
        <v/>
      </c>
      <c r="AD194" s="384" t="str">
        <f>IF($C194="","",INDEX('Fixed inputs'!$C$8:$E$10,MATCH($C194,'Fixed inputs'!$B$8:$B$10,0),MATCH(IF($C$7="Northern Ireland","GBP","EUR"),'Fixed inputs'!$C$7:$E$7,0)))</f>
        <v/>
      </c>
      <c r="AE194" s="386"/>
      <c r="AF194" s="386"/>
      <c r="AG194" s="386"/>
      <c r="AH194" s="386"/>
      <c r="AI194" s="386"/>
      <c r="AJ194" s="387">
        <f t="shared" si="43"/>
        <v>0</v>
      </c>
      <c r="AK194" s="386"/>
      <c r="AL194" s="387">
        <f t="shared" si="44"/>
        <v>0</v>
      </c>
      <c r="AM194" s="386"/>
      <c r="AN194" s="387">
        <f t="shared" si="45"/>
        <v>0</v>
      </c>
      <c r="AO194" s="386"/>
      <c r="AP194" s="387">
        <f t="shared" si="46"/>
        <v>0</v>
      </c>
      <c r="AQ194" s="386"/>
      <c r="AR194" s="387">
        <f t="shared" si="47"/>
        <v>0</v>
      </c>
      <c r="AS194" s="386"/>
      <c r="AT194" s="387">
        <f t="shared" si="48"/>
        <v>0</v>
      </c>
    </row>
    <row r="195" spans="2:46" ht="15.75">
      <c r="B195" s="435"/>
      <c r="C195" s="435"/>
      <c r="D195" s="436"/>
      <c r="E195" s="437"/>
      <c r="F195" s="437"/>
      <c r="G195" s="437"/>
      <c r="H195" s="437"/>
      <c r="I195" s="437"/>
      <c r="J195" s="437"/>
      <c r="K195" s="465">
        <f t="shared" si="33"/>
        <v>0</v>
      </c>
      <c r="L195" s="433"/>
      <c r="M195" s="433"/>
      <c r="N195" s="434"/>
      <c r="O195" s="383" t="str">
        <f t="shared" si="34"/>
        <v/>
      </c>
      <c r="P195" s="434"/>
      <c r="Q195" s="434"/>
      <c r="R195" s="434"/>
      <c r="S195" s="433"/>
      <c r="T195" s="434"/>
      <c r="U195" s="384" t="str">
        <f t="shared" si="36"/>
        <v/>
      </c>
      <c r="V195" s="384" t="str">
        <f t="shared" si="37"/>
        <v/>
      </c>
      <c r="W195" s="384" t="str">
        <f t="shared" si="38"/>
        <v/>
      </c>
      <c r="X195" s="384" t="str">
        <f t="shared" si="39"/>
        <v/>
      </c>
      <c r="Y195" s="384" t="str">
        <f t="shared" si="40"/>
        <v/>
      </c>
      <c r="Z195" s="384" t="str">
        <f t="shared" si="41"/>
        <v/>
      </c>
      <c r="AA195" s="384">
        <f t="shared" si="35"/>
        <v>0</v>
      </c>
      <c r="AB195" s="385" t="b">
        <f t="shared" si="42"/>
        <v>1</v>
      </c>
      <c r="AC195" s="384" t="str">
        <f>IF($N195="","",IF($C$7="Northern Ireland",INDEX('Fixed inputs'!$H$18:$H$58,MATCH($N195,'Fixed inputs'!$C$18:$C$58,0)),INDEX('Fixed inputs'!$I$18:$I$58,MATCH($N195,'Fixed inputs'!$C$18:$C$58,0))))</f>
        <v/>
      </c>
      <c r="AD195" s="384" t="str">
        <f>IF($C195="","",INDEX('Fixed inputs'!$C$8:$E$10,MATCH($C195,'Fixed inputs'!$B$8:$B$10,0),MATCH(IF($C$7="Northern Ireland","GBP","EUR"),'Fixed inputs'!$C$7:$E$7,0)))</f>
        <v/>
      </c>
      <c r="AE195" s="386"/>
      <c r="AF195" s="386"/>
      <c r="AG195" s="386"/>
      <c r="AH195" s="386"/>
      <c r="AI195" s="386"/>
      <c r="AJ195" s="387">
        <f t="shared" si="43"/>
        <v>0</v>
      </c>
      <c r="AK195" s="386"/>
      <c r="AL195" s="387">
        <f t="shared" si="44"/>
        <v>0</v>
      </c>
      <c r="AM195" s="386"/>
      <c r="AN195" s="387">
        <f t="shared" si="45"/>
        <v>0</v>
      </c>
      <c r="AO195" s="386"/>
      <c r="AP195" s="387">
        <f t="shared" si="46"/>
        <v>0</v>
      </c>
      <c r="AQ195" s="386"/>
      <c r="AR195" s="387">
        <f t="shared" si="47"/>
        <v>0</v>
      </c>
      <c r="AS195" s="386"/>
      <c r="AT195" s="387">
        <f t="shared" si="48"/>
        <v>0</v>
      </c>
    </row>
    <row r="196" spans="2:46" ht="15.75">
      <c r="B196" s="435"/>
      <c r="C196" s="435"/>
      <c r="D196" s="436"/>
      <c r="E196" s="437"/>
      <c r="F196" s="437"/>
      <c r="G196" s="437"/>
      <c r="H196" s="437"/>
      <c r="I196" s="437"/>
      <c r="J196" s="437"/>
      <c r="K196" s="465">
        <f t="shared" si="33"/>
        <v>0</v>
      </c>
      <c r="L196" s="433"/>
      <c r="M196" s="433"/>
      <c r="N196" s="434"/>
      <c r="O196" s="383" t="str">
        <f t="shared" si="34"/>
        <v/>
      </c>
      <c r="P196" s="434"/>
      <c r="Q196" s="434"/>
      <c r="R196" s="434"/>
      <c r="S196" s="433"/>
      <c r="T196" s="434"/>
      <c r="U196" s="384" t="str">
        <f t="shared" si="36"/>
        <v/>
      </c>
      <c r="V196" s="384" t="str">
        <f t="shared" si="37"/>
        <v/>
      </c>
      <c r="W196" s="384" t="str">
        <f t="shared" si="38"/>
        <v/>
      </c>
      <c r="X196" s="384" t="str">
        <f t="shared" si="39"/>
        <v/>
      </c>
      <c r="Y196" s="384" t="str">
        <f t="shared" si="40"/>
        <v/>
      </c>
      <c r="Z196" s="384" t="str">
        <f t="shared" si="41"/>
        <v/>
      </c>
      <c r="AA196" s="384">
        <f t="shared" si="35"/>
        <v>0</v>
      </c>
      <c r="AB196" s="385" t="b">
        <f t="shared" si="42"/>
        <v>1</v>
      </c>
      <c r="AC196" s="384" t="str">
        <f>IF($N196="","",IF($C$7="Northern Ireland",INDEX('Fixed inputs'!$H$18:$H$58,MATCH($N196,'Fixed inputs'!$C$18:$C$58,0)),INDEX('Fixed inputs'!$I$18:$I$58,MATCH($N196,'Fixed inputs'!$C$18:$C$58,0))))</f>
        <v/>
      </c>
      <c r="AD196" s="384" t="str">
        <f>IF($C196="","",INDEX('Fixed inputs'!$C$8:$E$10,MATCH($C196,'Fixed inputs'!$B$8:$B$10,0),MATCH(IF($C$7="Northern Ireland","GBP","EUR"),'Fixed inputs'!$C$7:$E$7,0)))</f>
        <v/>
      </c>
      <c r="AE196" s="386"/>
      <c r="AF196" s="386"/>
      <c r="AG196" s="386"/>
      <c r="AH196" s="386"/>
      <c r="AI196" s="386"/>
      <c r="AJ196" s="387">
        <f t="shared" si="43"/>
        <v>0</v>
      </c>
      <c r="AK196" s="386"/>
      <c r="AL196" s="387">
        <f t="shared" si="44"/>
        <v>0</v>
      </c>
      <c r="AM196" s="386"/>
      <c r="AN196" s="387">
        <f t="shared" si="45"/>
        <v>0</v>
      </c>
      <c r="AO196" s="386"/>
      <c r="AP196" s="387">
        <f t="shared" si="46"/>
        <v>0</v>
      </c>
      <c r="AQ196" s="386"/>
      <c r="AR196" s="387">
        <f t="shared" si="47"/>
        <v>0</v>
      </c>
      <c r="AS196" s="386"/>
      <c r="AT196" s="387">
        <f t="shared" si="48"/>
        <v>0</v>
      </c>
    </row>
    <row r="197" spans="2:46" ht="15.75">
      <c r="B197" s="435"/>
      <c r="C197" s="435"/>
      <c r="D197" s="436"/>
      <c r="E197" s="437"/>
      <c r="F197" s="437"/>
      <c r="G197" s="437"/>
      <c r="H197" s="437"/>
      <c r="I197" s="437"/>
      <c r="J197" s="437"/>
      <c r="K197" s="465">
        <f t="shared" si="33"/>
        <v>0</v>
      </c>
      <c r="L197" s="433"/>
      <c r="M197" s="433"/>
      <c r="N197" s="434"/>
      <c r="O197" s="383" t="str">
        <f t="shared" si="34"/>
        <v/>
      </c>
      <c r="P197" s="434"/>
      <c r="Q197" s="434"/>
      <c r="R197" s="434"/>
      <c r="S197" s="433"/>
      <c r="T197" s="434"/>
      <c r="U197" s="384" t="str">
        <f t="shared" si="36"/>
        <v/>
      </c>
      <c r="V197" s="384" t="str">
        <f t="shared" si="37"/>
        <v/>
      </c>
      <c r="W197" s="384" t="str">
        <f t="shared" si="38"/>
        <v/>
      </c>
      <c r="X197" s="384" t="str">
        <f t="shared" si="39"/>
        <v/>
      </c>
      <c r="Y197" s="384" t="str">
        <f t="shared" si="40"/>
        <v/>
      </c>
      <c r="Z197" s="384" t="str">
        <f t="shared" si="41"/>
        <v/>
      </c>
      <c r="AA197" s="384">
        <f t="shared" si="35"/>
        <v>0</v>
      </c>
      <c r="AB197" s="385" t="b">
        <f t="shared" si="42"/>
        <v>1</v>
      </c>
      <c r="AC197" s="384" t="str">
        <f>IF($N197="","",IF($C$7="Northern Ireland",INDEX('Fixed inputs'!$H$18:$H$58,MATCH($N197,'Fixed inputs'!$C$18:$C$58,0)),INDEX('Fixed inputs'!$I$18:$I$58,MATCH($N197,'Fixed inputs'!$C$18:$C$58,0))))</f>
        <v/>
      </c>
      <c r="AD197" s="384" t="str">
        <f>IF($C197="","",INDEX('Fixed inputs'!$C$8:$E$10,MATCH($C197,'Fixed inputs'!$B$8:$B$10,0),MATCH(IF($C$7="Northern Ireland","GBP","EUR"),'Fixed inputs'!$C$7:$E$7,0)))</f>
        <v/>
      </c>
      <c r="AE197" s="386"/>
      <c r="AF197" s="386"/>
      <c r="AG197" s="386"/>
      <c r="AH197" s="386"/>
      <c r="AI197" s="386"/>
      <c r="AJ197" s="387">
        <f t="shared" si="43"/>
        <v>0</v>
      </c>
      <c r="AK197" s="386"/>
      <c r="AL197" s="387">
        <f t="shared" si="44"/>
        <v>0</v>
      </c>
      <c r="AM197" s="386"/>
      <c r="AN197" s="387">
        <f t="shared" si="45"/>
        <v>0</v>
      </c>
      <c r="AO197" s="386"/>
      <c r="AP197" s="387">
        <f t="shared" si="46"/>
        <v>0</v>
      </c>
      <c r="AQ197" s="386"/>
      <c r="AR197" s="387">
        <f t="shared" si="47"/>
        <v>0</v>
      </c>
      <c r="AS197" s="386"/>
      <c r="AT197" s="387">
        <f t="shared" si="48"/>
        <v>0</v>
      </c>
    </row>
    <row r="198" spans="2:46" ht="15.75">
      <c r="B198" s="435"/>
      <c r="C198" s="435"/>
      <c r="D198" s="436"/>
      <c r="E198" s="437"/>
      <c r="F198" s="437"/>
      <c r="G198" s="437"/>
      <c r="H198" s="437"/>
      <c r="I198" s="437"/>
      <c r="J198" s="437"/>
      <c r="K198" s="465">
        <f t="shared" si="33"/>
        <v>0</v>
      </c>
      <c r="L198" s="433"/>
      <c r="M198" s="433"/>
      <c r="N198" s="434"/>
      <c r="O198" s="383" t="str">
        <f t="shared" si="34"/>
        <v/>
      </c>
      <c r="P198" s="434"/>
      <c r="Q198" s="434"/>
      <c r="R198" s="434"/>
      <c r="S198" s="433"/>
      <c r="T198" s="434"/>
      <c r="U198" s="384" t="str">
        <f t="shared" si="36"/>
        <v/>
      </c>
      <c r="V198" s="384" t="str">
        <f t="shared" si="37"/>
        <v/>
      </c>
      <c r="W198" s="384" t="str">
        <f t="shared" si="38"/>
        <v/>
      </c>
      <c r="X198" s="384" t="str">
        <f t="shared" si="39"/>
        <v/>
      </c>
      <c r="Y198" s="384" t="str">
        <f t="shared" si="40"/>
        <v/>
      </c>
      <c r="Z198" s="384" t="str">
        <f t="shared" si="41"/>
        <v/>
      </c>
      <c r="AA198" s="384">
        <f t="shared" si="35"/>
        <v>0</v>
      </c>
      <c r="AB198" s="385" t="b">
        <f t="shared" si="42"/>
        <v>1</v>
      </c>
      <c r="AC198" s="384" t="str">
        <f>IF($N198="","",IF($C$7="Northern Ireland",INDEX('Fixed inputs'!$H$18:$H$58,MATCH($N198,'Fixed inputs'!$C$18:$C$58,0)),INDEX('Fixed inputs'!$I$18:$I$58,MATCH($N198,'Fixed inputs'!$C$18:$C$58,0))))</f>
        <v/>
      </c>
      <c r="AD198" s="384" t="str">
        <f>IF($C198="","",INDEX('Fixed inputs'!$C$8:$E$10,MATCH($C198,'Fixed inputs'!$B$8:$B$10,0),MATCH(IF($C$7="Northern Ireland","GBP","EUR"),'Fixed inputs'!$C$7:$E$7,0)))</f>
        <v/>
      </c>
      <c r="AE198" s="386"/>
      <c r="AF198" s="386"/>
      <c r="AG198" s="386"/>
      <c r="AH198" s="386"/>
      <c r="AI198" s="386"/>
      <c r="AJ198" s="387">
        <f t="shared" si="43"/>
        <v>0</v>
      </c>
      <c r="AK198" s="386"/>
      <c r="AL198" s="387">
        <f t="shared" si="44"/>
        <v>0</v>
      </c>
      <c r="AM198" s="386"/>
      <c r="AN198" s="387">
        <f t="shared" si="45"/>
        <v>0</v>
      </c>
      <c r="AO198" s="386"/>
      <c r="AP198" s="387">
        <f t="shared" si="46"/>
        <v>0</v>
      </c>
      <c r="AQ198" s="386"/>
      <c r="AR198" s="387">
        <f t="shared" si="47"/>
        <v>0</v>
      </c>
      <c r="AS198" s="386"/>
      <c r="AT198" s="387">
        <f t="shared" si="48"/>
        <v>0</v>
      </c>
    </row>
    <row r="199" spans="2:46" ht="15.75">
      <c r="B199" s="435"/>
      <c r="C199" s="435"/>
      <c r="D199" s="436"/>
      <c r="E199" s="437"/>
      <c r="F199" s="437"/>
      <c r="G199" s="437"/>
      <c r="H199" s="437"/>
      <c r="I199" s="437"/>
      <c r="J199" s="437"/>
      <c r="K199" s="465">
        <f t="shared" si="33"/>
        <v>0</v>
      </c>
      <c r="L199" s="433"/>
      <c r="M199" s="433"/>
      <c r="N199" s="434"/>
      <c r="O199" s="383" t="str">
        <f t="shared" si="34"/>
        <v/>
      </c>
      <c r="P199" s="434"/>
      <c r="Q199" s="434"/>
      <c r="R199" s="434"/>
      <c r="S199" s="433"/>
      <c r="T199" s="434"/>
      <c r="U199" s="384" t="str">
        <f t="shared" si="36"/>
        <v/>
      </c>
      <c r="V199" s="384" t="str">
        <f t="shared" si="37"/>
        <v/>
      </c>
      <c r="W199" s="384" t="str">
        <f t="shared" si="38"/>
        <v/>
      </c>
      <c r="X199" s="384" t="str">
        <f t="shared" si="39"/>
        <v/>
      </c>
      <c r="Y199" s="384" t="str">
        <f t="shared" si="40"/>
        <v/>
      </c>
      <c r="Z199" s="384" t="str">
        <f t="shared" si="41"/>
        <v/>
      </c>
      <c r="AA199" s="384">
        <f t="shared" si="35"/>
        <v>0</v>
      </c>
      <c r="AB199" s="385" t="b">
        <f t="shared" si="42"/>
        <v>1</v>
      </c>
      <c r="AC199" s="384" t="str">
        <f>IF($N199="","",IF($C$7="Northern Ireland",INDEX('Fixed inputs'!$H$18:$H$58,MATCH($N199,'Fixed inputs'!$C$18:$C$58,0)),INDEX('Fixed inputs'!$I$18:$I$58,MATCH($N199,'Fixed inputs'!$C$18:$C$58,0))))</f>
        <v/>
      </c>
      <c r="AD199" s="384" t="str">
        <f>IF($C199="","",INDEX('Fixed inputs'!$C$8:$E$10,MATCH($C199,'Fixed inputs'!$B$8:$B$10,0),MATCH(IF($C$7="Northern Ireland","GBP","EUR"),'Fixed inputs'!$C$7:$E$7,0)))</f>
        <v/>
      </c>
      <c r="AE199" s="386"/>
      <c r="AF199" s="386"/>
      <c r="AG199" s="386"/>
      <c r="AH199" s="386"/>
      <c r="AI199" s="386"/>
      <c r="AJ199" s="387">
        <f t="shared" si="43"/>
        <v>0</v>
      </c>
      <c r="AK199" s="386"/>
      <c r="AL199" s="387">
        <f t="shared" si="44"/>
        <v>0</v>
      </c>
      <c r="AM199" s="386"/>
      <c r="AN199" s="387">
        <f t="shared" si="45"/>
        <v>0</v>
      </c>
      <c r="AO199" s="386"/>
      <c r="AP199" s="387">
        <f t="shared" si="46"/>
        <v>0</v>
      </c>
      <c r="AQ199" s="386"/>
      <c r="AR199" s="387">
        <f t="shared" si="47"/>
        <v>0</v>
      </c>
      <c r="AS199" s="386"/>
      <c r="AT199" s="387">
        <f t="shared" si="48"/>
        <v>0</v>
      </c>
    </row>
    <row r="200" spans="2:46" ht="15.75">
      <c r="B200" s="435"/>
      <c r="C200" s="435"/>
      <c r="D200" s="436"/>
      <c r="E200" s="437"/>
      <c r="F200" s="437"/>
      <c r="G200" s="437"/>
      <c r="H200" s="437"/>
      <c r="I200" s="437"/>
      <c r="J200" s="437"/>
      <c r="K200" s="465">
        <f t="shared" si="33"/>
        <v>0</v>
      </c>
      <c r="L200" s="433"/>
      <c r="M200" s="433"/>
      <c r="N200" s="434"/>
      <c r="O200" s="383" t="str">
        <f t="shared" si="34"/>
        <v/>
      </c>
      <c r="P200" s="434"/>
      <c r="Q200" s="434"/>
      <c r="R200" s="434"/>
      <c r="S200" s="433"/>
      <c r="T200" s="434"/>
      <c r="U200" s="384" t="str">
        <f t="shared" si="36"/>
        <v/>
      </c>
      <c r="V200" s="384" t="str">
        <f t="shared" si="37"/>
        <v/>
      </c>
      <c r="W200" s="384" t="str">
        <f t="shared" si="38"/>
        <v/>
      </c>
      <c r="X200" s="384" t="str">
        <f t="shared" si="39"/>
        <v/>
      </c>
      <c r="Y200" s="384" t="str">
        <f t="shared" si="40"/>
        <v/>
      </c>
      <c r="Z200" s="384" t="str">
        <f t="shared" si="41"/>
        <v/>
      </c>
      <c r="AA200" s="384">
        <f t="shared" si="35"/>
        <v>0</v>
      </c>
      <c r="AB200" s="385" t="b">
        <f t="shared" si="42"/>
        <v>1</v>
      </c>
      <c r="AC200" s="384" t="str">
        <f>IF($N200="","",IF($C$7="Northern Ireland",INDEX('Fixed inputs'!$H$18:$H$58,MATCH($N200,'Fixed inputs'!$C$18:$C$58,0)),INDEX('Fixed inputs'!$I$18:$I$58,MATCH($N200,'Fixed inputs'!$C$18:$C$58,0))))</f>
        <v/>
      </c>
      <c r="AD200" s="384" t="str">
        <f>IF($C200="","",INDEX('Fixed inputs'!$C$8:$E$10,MATCH($C200,'Fixed inputs'!$B$8:$B$10,0),MATCH(IF($C$7="Northern Ireland","GBP","EUR"),'Fixed inputs'!$C$7:$E$7,0)))</f>
        <v/>
      </c>
      <c r="AE200" s="386"/>
      <c r="AF200" s="386"/>
      <c r="AG200" s="386"/>
      <c r="AH200" s="386"/>
      <c r="AI200" s="386"/>
      <c r="AJ200" s="387">
        <f t="shared" si="43"/>
        <v>0</v>
      </c>
      <c r="AK200" s="386"/>
      <c r="AL200" s="387">
        <f t="shared" si="44"/>
        <v>0</v>
      </c>
      <c r="AM200" s="386"/>
      <c r="AN200" s="387">
        <f t="shared" si="45"/>
        <v>0</v>
      </c>
      <c r="AO200" s="386"/>
      <c r="AP200" s="387">
        <f t="shared" si="46"/>
        <v>0</v>
      </c>
      <c r="AQ200" s="386"/>
      <c r="AR200" s="387">
        <f t="shared" si="47"/>
        <v>0</v>
      </c>
      <c r="AS200" s="386"/>
      <c r="AT200" s="387">
        <f t="shared" si="48"/>
        <v>0</v>
      </c>
    </row>
    <row r="201" spans="2:46" ht="15.75">
      <c r="B201" s="435"/>
      <c r="C201" s="435"/>
      <c r="D201" s="436"/>
      <c r="E201" s="437"/>
      <c r="F201" s="437"/>
      <c r="G201" s="437"/>
      <c r="H201" s="437"/>
      <c r="I201" s="437"/>
      <c r="J201" s="437"/>
      <c r="K201" s="465">
        <f t="shared" si="33"/>
        <v>0</v>
      </c>
      <c r="L201" s="433"/>
      <c r="M201" s="433"/>
      <c r="N201" s="434"/>
      <c r="O201" s="383" t="str">
        <f t="shared" si="34"/>
        <v/>
      </c>
      <c r="P201" s="434"/>
      <c r="Q201" s="434"/>
      <c r="R201" s="434"/>
      <c r="S201" s="433"/>
      <c r="T201" s="434"/>
      <c r="U201" s="384" t="str">
        <f t="shared" si="36"/>
        <v/>
      </c>
      <c r="V201" s="384" t="str">
        <f t="shared" si="37"/>
        <v/>
      </c>
      <c r="W201" s="384" t="str">
        <f t="shared" si="38"/>
        <v/>
      </c>
      <c r="X201" s="384" t="str">
        <f t="shared" si="39"/>
        <v/>
      </c>
      <c r="Y201" s="384" t="str">
        <f t="shared" si="40"/>
        <v/>
      </c>
      <c r="Z201" s="384" t="str">
        <f t="shared" si="41"/>
        <v/>
      </c>
      <c r="AA201" s="384">
        <f t="shared" si="35"/>
        <v>0</v>
      </c>
      <c r="AB201" s="385" t="b">
        <f t="shared" si="42"/>
        <v>1</v>
      </c>
      <c r="AC201" s="384" t="str">
        <f>IF($N201="","",IF($C$7="Northern Ireland",INDEX('Fixed inputs'!$H$18:$H$58,MATCH($N201,'Fixed inputs'!$C$18:$C$58,0)),INDEX('Fixed inputs'!$I$18:$I$58,MATCH($N201,'Fixed inputs'!$C$18:$C$58,0))))</f>
        <v/>
      </c>
      <c r="AD201" s="384" t="str">
        <f>IF($C201="","",INDEX('Fixed inputs'!$C$8:$E$10,MATCH($C201,'Fixed inputs'!$B$8:$B$10,0),MATCH(IF($C$7="Northern Ireland","GBP","EUR"),'Fixed inputs'!$C$7:$E$7,0)))</f>
        <v/>
      </c>
      <c r="AE201" s="386"/>
      <c r="AF201" s="386"/>
      <c r="AG201" s="386"/>
      <c r="AH201" s="386"/>
      <c r="AI201" s="386"/>
      <c r="AJ201" s="387">
        <f t="shared" si="43"/>
        <v>0</v>
      </c>
      <c r="AK201" s="386"/>
      <c r="AL201" s="387">
        <f t="shared" si="44"/>
        <v>0</v>
      </c>
      <c r="AM201" s="386"/>
      <c r="AN201" s="387">
        <f t="shared" si="45"/>
        <v>0</v>
      </c>
      <c r="AO201" s="386"/>
      <c r="AP201" s="387">
        <f t="shared" si="46"/>
        <v>0</v>
      </c>
      <c r="AQ201" s="386"/>
      <c r="AR201" s="387">
        <f t="shared" si="47"/>
        <v>0</v>
      </c>
      <c r="AS201" s="386"/>
      <c r="AT201" s="387">
        <f t="shared" si="48"/>
        <v>0</v>
      </c>
    </row>
    <row r="202" spans="2:46" ht="15.75">
      <c r="B202" s="435"/>
      <c r="C202" s="435"/>
      <c r="D202" s="436"/>
      <c r="E202" s="437"/>
      <c r="F202" s="437"/>
      <c r="G202" s="437"/>
      <c r="H202" s="437"/>
      <c r="I202" s="437"/>
      <c r="J202" s="437"/>
      <c r="K202" s="465">
        <f t="shared" si="33"/>
        <v>0</v>
      </c>
      <c r="L202" s="433"/>
      <c r="M202" s="433"/>
      <c r="N202" s="434"/>
      <c r="O202" s="383" t="str">
        <f t="shared" si="34"/>
        <v/>
      </c>
      <c r="P202" s="434"/>
      <c r="Q202" s="434"/>
      <c r="R202" s="434"/>
      <c r="S202" s="433"/>
      <c r="T202" s="434"/>
      <c r="U202" s="384" t="str">
        <f t="shared" si="36"/>
        <v/>
      </c>
      <c r="V202" s="384" t="str">
        <f t="shared" si="37"/>
        <v/>
      </c>
      <c r="W202" s="384" t="str">
        <f t="shared" si="38"/>
        <v/>
      </c>
      <c r="X202" s="384" t="str">
        <f t="shared" si="39"/>
        <v/>
      </c>
      <c r="Y202" s="384" t="str">
        <f t="shared" si="40"/>
        <v/>
      </c>
      <c r="Z202" s="384" t="str">
        <f t="shared" si="41"/>
        <v/>
      </c>
      <c r="AA202" s="384">
        <f t="shared" si="35"/>
        <v>0</v>
      </c>
      <c r="AB202" s="385" t="b">
        <f t="shared" si="42"/>
        <v>1</v>
      </c>
      <c r="AC202" s="384" t="str">
        <f>IF($N202="","",IF($C$7="Northern Ireland",INDEX('Fixed inputs'!$H$18:$H$58,MATCH($N202,'Fixed inputs'!$C$18:$C$58,0)),INDEX('Fixed inputs'!$I$18:$I$58,MATCH($N202,'Fixed inputs'!$C$18:$C$58,0))))</f>
        <v/>
      </c>
      <c r="AD202" s="384" t="str">
        <f>IF($C202="","",INDEX('Fixed inputs'!$C$8:$E$10,MATCH($C202,'Fixed inputs'!$B$8:$B$10,0),MATCH(IF($C$7="Northern Ireland","GBP","EUR"),'Fixed inputs'!$C$7:$E$7,0)))</f>
        <v/>
      </c>
      <c r="AE202" s="386"/>
      <c r="AF202" s="386"/>
      <c r="AG202" s="386"/>
      <c r="AH202" s="386"/>
      <c r="AI202" s="386"/>
      <c r="AJ202" s="387">
        <f t="shared" si="43"/>
        <v>0</v>
      </c>
      <c r="AK202" s="386"/>
      <c r="AL202" s="387">
        <f t="shared" si="44"/>
        <v>0</v>
      </c>
      <c r="AM202" s="386"/>
      <c r="AN202" s="387">
        <f t="shared" si="45"/>
        <v>0</v>
      </c>
      <c r="AO202" s="386"/>
      <c r="AP202" s="387">
        <f t="shared" si="46"/>
        <v>0</v>
      </c>
      <c r="AQ202" s="386"/>
      <c r="AR202" s="387">
        <f t="shared" si="47"/>
        <v>0</v>
      </c>
      <c r="AS202" s="386"/>
      <c r="AT202" s="387">
        <f t="shared" si="48"/>
        <v>0</v>
      </c>
    </row>
    <row r="203" spans="2:46" ht="15.75">
      <c r="B203" s="435"/>
      <c r="C203" s="435"/>
      <c r="D203" s="436"/>
      <c r="E203" s="437"/>
      <c r="F203" s="437"/>
      <c r="G203" s="437"/>
      <c r="H203" s="437"/>
      <c r="I203" s="437"/>
      <c r="J203" s="437"/>
      <c r="K203" s="465">
        <f t="shared" si="33"/>
        <v>0</v>
      </c>
      <c r="L203" s="433"/>
      <c r="M203" s="433"/>
      <c r="N203" s="434"/>
      <c r="O203" s="383" t="str">
        <f t="shared" si="34"/>
        <v/>
      </c>
      <c r="P203" s="434"/>
      <c r="Q203" s="434"/>
      <c r="R203" s="434"/>
      <c r="S203" s="433"/>
      <c r="T203" s="434"/>
      <c r="U203" s="384" t="str">
        <f t="shared" si="36"/>
        <v/>
      </c>
      <c r="V203" s="384" t="str">
        <f t="shared" si="37"/>
        <v/>
      </c>
      <c r="W203" s="384" t="str">
        <f t="shared" si="38"/>
        <v/>
      </c>
      <c r="X203" s="384" t="str">
        <f t="shared" si="39"/>
        <v/>
      </c>
      <c r="Y203" s="384" t="str">
        <f t="shared" si="40"/>
        <v/>
      </c>
      <c r="Z203" s="384" t="str">
        <f t="shared" si="41"/>
        <v/>
      </c>
      <c r="AA203" s="384">
        <f t="shared" si="35"/>
        <v>0</v>
      </c>
      <c r="AB203" s="385" t="b">
        <f t="shared" si="42"/>
        <v>1</v>
      </c>
      <c r="AC203" s="384" t="str">
        <f>IF($N203="","",IF($C$7="Northern Ireland",INDEX('Fixed inputs'!$H$18:$H$58,MATCH($N203,'Fixed inputs'!$C$18:$C$58,0)),INDEX('Fixed inputs'!$I$18:$I$58,MATCH($N203,'Fixed inputs'!$C$18:$C$58,0))))</f>
        <v/>
      </c>
      <c r="AD203" s="384" t="str">
        <f>IF($C203="","",INDEX('Fixed inputs'!$C$8:$E$10,MATCH($C203,'Fixed inputs'!$B$8:$B$10,0),MATCH(IF($C$7="Northern Ireland","GBP","EUR"),'Fixed inputs'!$C$7:$E$7,0)))</f>
        <v/>
      </c>
      <c r="AE203" s="386"/>
      <c r="AF203" s="386"/>
      <c r="AG203" s="386"/>
      <c r="AH203" s="386"/>
      <c r="AI203" s="386"/>
      <c r="AJ203" s="387">
        <f t="shared" si="43"/>
        <v>0</v>
      </c>
      <c r="AK203" s="386"/>
      <c r="AL203" s="387">
        <f t="shared" si="44"/>
        <v>0</v>
      </c>
      <c r="AM203" s="386"/>
      <c r="AN203" s="387">
        <f t="shared" si="45"/>
        <v>0</v>
      </c>
      <c r="AO203" s="386"/>
      <c r="AP203" s="387">
        <f t="shared" si="46"/>
        <v>0</v>
      </c>
      <c r="AQ203" s="386"/>
      <c r="AR203" s="387">
        <f t="shared" si="47"/>
        <v>0</v>
      </c>
      <c r="AS203" s="386"/>
      <c r="AT203" s="387">
        <f t="shared" si="48"/>
        <v>0</v>
      </c>
    </row>
    <row r="204" spans="2:46" ht="15.75">
      <c r="B204" s="435"/>
      <c r="C204" s="435"/>
      <c r="D204" s="436"/>
      <c r="E204" s="437"/>
      <c r="F204" s="437"/>
      <c r="G204" s="437"/>
      <c r="H204" s="437"/>
      <c r="I204" s="437"/>
      <c r="J204" s="437"/>
      <c r="K204" s="465">
        <f t="shared" ref="K204:K267" si="49">SUM(E204:J204)</f>
        <v>0</v>
      </c>
      <c r="L204" s="433"/>
      <c r="M204" s="433"/>
      <c r="N204" s="434"/>
      <c r="O204" s="383" t="str">
        <f t="shared" ref="O204:O267" si="50">IF($N204="","",IF($N204&lt;2024,"Yes","No"))</f>
        <v/>
      </c>
      <c r="P204" s="434"/>
      <c r="Q204" s="434"/>
      <c r="R204" s="434"/>
      <c r="S204" s="433"/>
      <c r="T204" s="434"/>
      <c r="U204" s="384" t="str">
        <f t="shared" si="36"/>
        <v/>
      </c>
      <c r="V204" s="384" t="str">
        <f t="shared" si="37"/>
        <v/>
      </c>
      <c r="W204" s="384" t="str">
        <f t="shared" si="38"/>
        <v/>
      </c>
      <c r="X204" s="384" t="str">
        <f t="shared" si="39"/>
        <v/>
      </c>
      <c r="Y204" s="384" t="str">
        <f t="shared" si="40"/>
        <v/>
      </c>
      <c r="Z204" s="384" t="str">
        <f t="shared" si="41"/>
        <v/>
      </c>
      <c r="AA204" s="384">
        <f t="shared" ref="AA204:AA267" si="51">SUM(U204:Z204)</f>
        <v>0</v>
      </c>
      <c r="AB204" s="385" t="b">
        <f t="shared" si="42"/>
        <v>1</v>
      </c>
      <c r="AC204" s="384" t="str">
        <f>IF($N204="","",IF($C$7="Northern Ireland",INDEX('Fixed inputs'!$H$18:$H$58,MATCH($N204,'Fixed inputs'!$C$18:$C$58,0)),INDEX('Fixed inputs'!$I$18:$I$58,MATCH($N204,'Fixed inputs'!$C$18:$C$58,0))))</f>
        <v/>
      </c>
      <c r="AD204" s="384" t="str">
        <f>IF($C204="","",INDEX('Fixed inputs'!$C$8:$E$10,MATCH($C204,'Fixed inputs'!$B$8:$B$10,0),MATCH(IF($C$7="Northern Ireland","GBP","EUR"),'Fixed inputs'!$C$7:$E$7,0)))</f>
        <v/>
      </c>
      <c r="AE204" s="386"/>
      <c r="AF204" s="386"/>
      <c r="AG204" s="386"/>
      <c r="AH204" s="386"/>
      <c r="AI204" s="386"/>
      <c r="AJ204" s="387">
        <f t="shared" si="43"/>
        <v>0</v>
      </c>
      <c r="AK204" s="386"/>
      <c r="AL204" s="387">
        <f t="shared" si="44"/>
        <v>0</v>
      </c>
      <c r="AM204" s="386"/>
      <c r="AN204" s="387">
        <f t="shared" si="45"/>
        <v>0</v>
      </c>
      <c r="AO204" s="386"/>
      <c r="AP204" s="387">
        <f t="shared" si="46"/>
        <v>0</v>
      </c>
      <c r="AQ204" s="386"/>
      <c r="AR204" s="387">
        <f t="shared" si="47"/>
        <v>0</v>
      </c>
      <c r="AS204" s="386"/>
      <c r="AT204" s="387">
        <f t="shared" si="48"/>
        <v>0</v>
      </c>
    </row>
    <row r="205" spans="2:46" ht="15.75">
      <c r="B205" s="435"/>
      <c r="C205" s="435"/>
      <c r="D205" s="436"/>
      <c r="E205" s="437"/>
      <c r="F205" s="437"/>
      <c r="G205" s="437"/>
      <c r="H205" s="437"/>
      <c r="I205" s="437"/>
      <c r="J205" s="437"/>
      <c r="K205" s="465">
        <f t="shared" si="49"/>
        <v>0</v>
      </c>
      <c r="L205" s="433"/>
      <c r="M205" s="433"/>
      <c r="N205" s="434"/>
      <c r="O205" s="383" t="str">
        <f t="shared" si="50"/>
        <v/>
      </c>
      <c r="P205" s="434"/>
      <c r="Q205" s="434"/>
      <c r="R205" s="434"/>
      <c r="S205" s="433"/>
      <c r="T205" s="434"/>
      <c r="U205" s="384" t="str">
        <f t="shared" ref="U205:U268" si="52">IF($B205="","",IFERROR(E205*$AC205*$AD205,0))</f>
        <v/>
      </c>
      <c r="V205" s="384" t="str">
        <f t="shared" ref="V205:V268" si="53">IF($B205="","",IFERROR(F205*$AC205*$AD205,0))</f>
        <v/>
      </c>
      <c r="W205" s="384" t="str">
        <f t="shared" ref="W205:W268" si="54">IF($B205="","",IFERROR(G205*$AC205*$AD205,0))</f>
        <v/>
      </c>
      <c r="X205" s="384" t="str">
        <f t="shared" ref="X205:X268" si="55">IF($B205="","",IFERROR(H205*$AC205*$AD205,0))</f>
        <v/>
      </c>
      <c r="Y205" s="384" t="str">
        <f t="shared" ref="Y205:Y268" si="56">IF($B205="","",IFERROR(I205*$AC205*$AD205,0))</f>
        <v/>
      </c>
      <c r="Z205" s="384" t="str">
        <f t="shared" ref="Z205:Z268" si="57">IF($B205="","",IFERROR(J205*$AC205*$AD205,0))</f>
        <v/>
      </c>
      <c r="AA205" s="384">
        <f t="shared" si="51"/>
        <v>0</v>
      </c>
      <c r="AB205" s="385" t="b">
        <f t="shared" ref="AB205:AB268" si="58">IF(COUNTA($B205:$J205)=0,TRUE,AND($B205&lt;&gt;"",$C205&lt;&gt;"",$D205&lt;&gt;"",$N205&lt;&gt;"",$L205&lt;&gt;"",$M205&lt;&gt;"",$Q205&lt;&gt;"",$R205&lt;&gt;"",$S205&lt;&gt;"",IF($O205="Yes",$P205&lt;&gt;"",TRUE)))</f>
        <v>1</v>
      </c>
      <c r="AC205" s="384" t="str">
        <f>IF($N205="","",IF($C$7="Northern Ireland",INDEX('Fixed inputs'!$H$18:$H$58,MATCH($N205,'Fixed inputs'!$C$18:$C$58,0)),INDEX('Fixed inputs'!$I$18:$I$58,MATCH($N205,'Fixed inputs'!$C$18:$C$58,0))))</f>
        <v/>
      </c>
      <c r="AD205" s="384" t="str">
        <f>IF($C205="","",INDEX('Fixed inputs'!$C$8:$E$10,MATCH($C205,'Fixed inputs'!$B$8:$B$10,0),MATCH(IF($C$7="Northern Ireland","GBP","EUR"),'Fixed inputs'!$C$7:$E$7,0)))</f>
        <v/>
      </c>
      <c r="AE205" s="386"/>
      <c r="AF205" s="386"/>
      <c r="AG205" s="386"/>
      <c r="AH205" s="386"/>
      <c r="AI205" s="386"/>
      <c r="AJ205" s="387">
        <f t="shared" ref="AJ205:AJ268" si="59">IF(AI205&lt;&gt;"",AI205,IF(AND($AE205="Yes",$AF205="Yes",$AG205="Yes",$AH205="Yes"),U205,0))</f>
        <v>0</v>
      </c>
      <c r="AK205" s="386"/>
      <c r="AL205" s="387">
        <f t="shared" ref="AL205:AL268" si="60">IF(AK205&lt;&gt;"",AK205,IF(AND($AE205="Yes",$AF205="Yes",$AG205="Yes",$AH205="Yes"),V205,0))</f>
        <v>0</v>
      </c>
      <c r="AM205" s="386"/>
      <c r="AN205" s="387">
        <f t="shared" ref="AN205:AN268" si="61">IF(AM205&lt;&gt;"",AM205,IF(AND($AE205="Yes",$AF205="Yes",$AG205="Yes",$AH205="Yes"),W205,0))</f>
        <v>0</v>
      </c>
      <c r="AO205" s="386"/>
      <c r="AP205" s="387">
        <f t="shared" ref="AP205:AP268" si="62">IF(AO205&lt;&gt;"",AO205,IF(AND($AE205="Yes",$AF205="Yes",$AG205="Yes",$AH205="Yes"),X205,0))</f>
        <v>0</v>
      </c>
      <c r="AQ205" s="386"/>
      <c r="AR205" s="387">
        <f t="shared" ref="AR205:AR268" si="63">IF(AQ205&lt;&gt;"",AQ205,IF(AND($AE205="Yes",$AF205="Yes",$AG205="Yes",$AH205="Yes"),Y205,0))</f>
        <v>0</v>
      </c>
      <c r="AS205" s="386"/>
      <c r="AT205" s="387">
        <f t="shared" ref="AT205:AT268" si="64">IF(AS205&lt;&gt;"",AS205,IF(AND($AE205="Yes",$AF205="Yes",$AG205="Yes",$AH205="Yes"),Z205,0))</f>
        <v>0</v>
      </c>
    </row>
    <row r="206" spans="2:46" ht="15.75">
      <c r="B206" s="435"/>
      <c r="C206" s="435"/>
      <c r="D206" s="436"/>
      <c r="E206" s="437"/>
      <c r="F206" s="437"/>
      <c r="G206" s="437"/>
      <c r="H206" s="437"/>
      <c r="I206" s="437"/>
      <c r="J206" s="437"/>
      <c r="K206" s="465">
        <f t="shared" si="49"/>
        <v>0</v>
      </c>
      <c r="L206" s="433"/>
      <c r="M206" s="433"/>
      <c r="N206" s="434"/>
      <c r="O206" s="383" t="str">
        <f t="shared" si="50"/>
        <v/>
      </c>
      <c r="P206" s="434"/>
      <c r="Q206" s="434"/>
      <c r="R206" s="434"/>
      <c r="S206" s="433"/>
      <c r="T206" s="434"/>
      <c r="U206" s="384" t="str">
        <f t="shared" si="52"/>
        <v/>
      </c>
      <c r="V206" s="384" t="str">
        <f t="shared" si="53"/>
        <v/>
      </c>
      <c r="W206" s="384" t="str">
        <f t="shared" si="54"/>
        <v/>
      </c>
      <c r="X206" s="384" t="str">
        <f t="shared" si="55"/>
        <v/>
      </c>
      <c r="Y206" s="384" t="str">
        <f t="shared" si="56"/>
        <v/>
      </c>
      <c r="Z206" s="384" t="str">
        <f t="shared" si="57"/>
        <v/>
      </c>
      <c r="AA206" s="384">
        <f t="shared" si="51"/>
        <v>0</v>
      </c>
      <c r="AB206" s="385" t="b">
        <f t="shared" si="58"/>
        <v>1</v>
      </c>
      <c r="AC206" s="384" t="str">
        <f>IF($N206="","",IF($C$7="Northern Ireland",INDEX('Fixed inputs'!$H$18:$H$58,MATCH($N206,'Fixed inputs'!$C$18:$C$58,0)),INDEX('Fixed inputs'!$I$18:$I$58,MATCH($N206,'Fixed inputs'!$C$18:$C$58,0))))</f>
        <v/>
      </c>
      <c r="AD206" s="384" t="str">
        <f>IF($C206="","",INDEX('Fixed inputs'!$C$8:$E$10,MATCH($C206,'Fixed inputs'!$B$8:$B$10,0),MATCH(IF($C$7="Northern Ireland","GBP","EUR"),'Fixed inputs'!$C$7:$E$7,0)))</f>
        <v/>
      </c>
      <c r="AE206" s="386"/>
      <c r="AF206" s="386"/>
      <c r="AG206" s="386"/>
      <c r="AH206" s="386"/>
      <c r="AI206" s="386"/>
      <c r="AJ206" s="387">
        <f t="shared" si="59"/>
        <v>0</v>
      </c>
      <c r="AK206" s="386"/>
      <c r="AL206" s="387">
        <f t="shared" si="60"/>
        <v>0</v>
      </c>
      <c r="AM206" s="386"/>
      <c r="AN206" s="387">
        <f t="shared" si="61"/>
        <v>0</v>
      </c>
      <c r="AO206" s="386"/>
      <c r="AP206" s="387">
        <f t="shared" si="62"/>
        <v>0</v>
      </c>
      <c r="AQ206" s="386"/>
      <c r="AR206" s="387">
        <f t="shared" si="63"/>
        <v>0</v>
      </c>
      <c r="AS206" s="386"/>
      <c r="AT206" s="387">
        <f t="shared" si="64"/>
        <v>0</v>
      </c>
    </row>
    <row r="207" spans="2:46" ht="15.75">
      <c r="B207" s="435"/>
      <c r="C207" s="435"/>
      <c r="D207" s="436"/>
      <c r="E207" s="437"/>
      <c r="F207" s="437"/>
      <c r="G207" s="437"/>
      <c r="H207" s="437"/>
      <c r="I207" s="437"/>
      <c r="J207" s="437"/>
      <c r="K207" s="465">
        <f t="shared" si="49"/>
        <v>0</v>
      </c>
      <c r="L207" s="433"/>
      <c r="M207" s="433"/>
      <c r="N207" s="434"/>
      <c r="O207" s="383" t="str">
        <f t="shared" si="50"/>
        <v/>
      </c>
      <c r="P207" s="434"/>
      <c r="Q207" s="434"/>
      <c r="R207" s="434"/>
      <c r="S207" s="433"/>
      <c r="T207" s="434"/>
      <c r="U207" s="384" t="str">
        <f t="shared" si="52"/>
        <v/>
      </c>
      <c r="V207" s="384" t="str">
        <f t="shared" si="53"/>
        <v/>
      </c>
      <c r="W207" s="384" t="str">
        <f t="shared" si="54"/>
        <v/>
      </c>
      <c r="X207" s="384" t="str">
        <f t="shared" si="55"/>
        <v/>
      </c>
      <c r="Y207" s="384" t="str">
        <f t="shared" si="56"/>
        <v/>
      </c>
      <c r="Z207" s="384" t="str">
        <f t="shared" si="57"/>
        <v/>
      </c>
      <c r="AA207" s="384">
        <f t="shared" si="51"/>
        <v>0</v>
      </c>
      <c r="AB207" s="385" t="b">
        <f t="shared" si="58"/>
        <v>1</v>
      </c>
      <c r="AC207" s="384" t="str">
        <f>IF($N207="","",IF($C$7="Northern Ireland",INDEX('Fixed inputs'!$H$18:$H$58,MATCH($N207,'Fixed inputs'!$C$18:$C$58,0)),INDEX('Fixed inputs'!$I$18:$I$58,MATCH($N207,'Fixed inputs'!$C$18:$C$58,0))))</f>
        <v/>
      </c>
      <c r="AD207" s="384" t="str">
        <f>IF($C207="","",INDEX('Fixed inputs'!$C$8:$E$10,MATCH($C207,'Fixed inputs'!$B$8:$B$10,0),MATCH(IF($C$7="Northern Ireland","GBP","EUR"),'Fixed inputs'!$C$7:$E$7,0)))</f>
        <v/>
      </c>
      <c r="AE207" s="386"/>
      <c r="AF207" s="386"/>
      <c r="AG207" s="386"/>
      <c r="AH207" s="386"/>
      <c r="AI207" s="386"/>
      <c r="AJ207" s="387">
        <f t="shared" si="59"/>
        <v>0</v>
      </c>
      <c r="AK207" s="386"/>
      <c r="AL207" s="387">
        <f t="shared" si="60"/>
        <v>0</v>
      </c>
      <c r="AM207" s="386"/>
      <c r="AN207" s="387">
        <f t="shared" si="61"/>
        <v>0</v>
      </c>
      <c r="AO207" s="386"/>
      <c r="AP207" s="387">
        <f t="shared" si="62"/>
        <v>0</v>
      </c>
      <c r="AQ207" s="386"/>
      <c r="AR207" s="387">
        <f t="shared" si="63"/>
        <v>0</v>
      </c>
      <c r="AS207" s="386"/>
      <c r="AT207" s="387">
        <f t="shared" si="64"/>
        <v>0</v>
      </c>
    </row>
    <row r="208" spans="2:46" ht="15.75">
      <c r="B208" s="435"/>
      <c r="C208" s="435"/>
      <c r="D208" s="436"/>
      <c r="E208" s="437"/>
      <c r="F208" s="437"/>
      <c r="G208" s="437"/>
      <c r="H208" s="437"/>
      <c r="I208" s="437"/>
      <c r="J208" s="437"/>
      <c r="K208" s="465">
        <f t="shared" si="49"/>
        <v>0</v>
      </c>
      <c r="L208" s="433"/>
      <c r="M208" s="433"/>
      <c r="N208" s="434"/>
      <c r="O208" s="383" t="str">
        <f t="shared" si="50"/>
        <v/>
      </c>
      <c r="P208" s="434"/>
      <c r="Q208" s="434"/>
      <c r="R208" s="434"/>
      <c r="S208" s="433"/>
      <c r="T208" s="434"/>
      <c r="U208" s="384" t="str">
        <f t="shared" si="52"/>
        <v/>
      </c>
      <c r="V208" s="384" t="str">
        <f t="shared" si="53"/>
        <v/>
      </c>
      <c r="W208" s="384" t="str">
        <f t="shared" si="54"/>
        <v/>
      </c>
      <c r="X208" s="384" t="str">
        <f t="shared" si="55"/>
        <v/>
      </c>
      <c r="Y208" s="384" t="str">
        <f t="shared" si="56"/>
        <v/>
      </c>
      <c r="Z208" s="384" t="str">
        <f t="shared" si="57"/>
        <v/>
      </c>
      <c r="AA208" s="384">
        <f t="shared" si="51"/>
        <v>0</v>
      </c>
      <c r="AB208" s="385" t="b">
        <f t="shared" si="58"/>
        <v>1</v>
      </c>
      <c r="AC208" s="384" t="str">
        <f>IF($N208="","",IF($C$7="Northern Ireland",INDEX('Fixed inputs'!$H$18:$H$58,MATCH($N208,'Fixed inputs'!$C$18:$C$58,0)),INDEX('Fixed inputs'!$I$18:$I$58,MATCH($N208,'Fixed inputs'!$C$18:$C$58,0))))</f>
        <v/>
      </c>
      <c r="AD208" s="384" t="str">
        <f>IF($C208="","",INDEX('Fixed inputs'!$C$8:$E$10,MATCH($C208,'Fixed inputs'!$B$8:$B$10,0),MATCH(IF($C$7="Northern Ireland","GBP","EUR"),'Fixed inputs'!$C$7:$E$7,0)))</f>
        <v/>
      </c>
      <c r="AE208" s="386"/>
      <c r="AF208" s="386"/>
      <c r="AG208" s="386"/>
      <c r="AH208" s="386"/>
      <c r="AI208" s="386"/>
      <c r="AJ208" s="387">
        <f t="shared" si="59"/>
        <v>0</v>
      </c>
      <c r="AK208" s="386"/>
      <c r="AL208" s="387">
        <f t="shared" si="60"/>
        <v>0</v>
      </c>
      <c r="AM208" s="386"/>
      <c r="AN208" s="387">
        <f t="shared" si="61"/>
        <v>0</v>
      </c>
      <c r="AO208" s="386"/>
      <c r="AP208" s="387">
        <f t="shared" si="62"/>
        <v>0</v>
      </c>
      <c r="AQ208" s="386"/>
      <c r="AR208" s="387">
        <f t="shared" si="63"/>
        <v>0</v>
      </c>
      <c r="AS208" s="386"/>
      <c r="AT208" s="387">
        <f t="shared" si="64"/>
        <v>0</v>
      </c>
    </row>
    <row r="209" spans="2:46" ht="15.75">
      <c r="B209" s="435"/>
      <c r="C209" s="435"/>
      <c r="D209" s="436"/>
      <c r="E209" s="437"/>
      <c r="F209" s="437"/>
      <c r="G209" s="437"/>
      <c r="H209" s="437"/>
      <c r="I209" s="437"/>
      <c r="J209" s="437"/>
      <c r="K209" s="465">
        <f t="shared" si="49"/>
        <v>0</v>
      </c>
      <c r="L209" s="433"/>
      <c r="M209" s="433"/>
      <c r="N209" s="434"/>
      <c r="O209" s="383" t="str">
        <f t="shared" si="50"/>
        <v/>
      </c>
      <c r="P209" s="434"/>
      <c r="Q209" s="434"/>
      <c r="R209" s="434"/>
      <c r="S209" s="433"/>
      <c r="T209" s="434"/>
      <c r="U209" s="384" t="str">
        <f t="shared" si="52"/>
        <v/>
      </c>
      <c r="V209" s="384" t="str">
        <f t="shared" si="53"/>
        <v/>
      </c>
      <c r="W209" s="384" t="str">
        <f t="shared" si="54"/>
        <v/>
      </c>
      <c r="X209" s="384" t="str">
        <f t="shared" si="55"/>
        <v/>
      </c>
      <c r="Y209" s="384" t="str">
        <f t="shared" si="56"/>
        <v/>
      </c>
      <c r="Z209" s="384" t="str">
        <f t="shared" si="57"/>
        <v/>
      </c>
      <c r="AA209" s="384">
        <f t="shared" si="51"/>
        <v>0</v>
      </c>
      <c r="AB209" s="385" t="b">
        <f t="shared" si="58"/>
        <v>1</v>
      </c>
      <c r="AC209" s="384" t="str">
        <f>IF($N209="","",IF($C$7="Northern Ireland",INDEX('Fixed inputs'!$H$18:$H$58,MATCH($N209,'Fixed inputs'!$C$18:$C$58,0)),INDEX('Fixed inputs'!$I$18:$I$58,MATCH($N209,'Fixed inputs'!$C$18:$C$58,0))))</f>
        <v/>
      </c>
      <c r="AD209" s="384" t="str">
        <f>IF($C209="","",INDEX('Fixed inputs'!$C$8:$E$10,MATCH($C209,'Fixed inputs'!$B$8:$B$10,0),MATCH(IF($C$7="Northern Ireland","GBP","EUR"),'Fixed inputs'!$C$7:$E$7,0)))</f>
        <v/>
      </c>
      <c r="AE209" s="386"/>
      <c r="AF209" s="386"/>
      <c r="AG209" s="386"/>
      <c r="AH209" s="386"/>
      <c r="AI209" s="386"/>
      <c r="AJ209" s="387">
        <f t="shared" si="59"/>
        <v>0</v>
      </c>
      <c r="AK209" s="386"/>
      <c r="AL209" s="387">
        <f t="shared" si="60"/>
        <v>0</v>
      </c>
      <c r="AM209" s="386"/>
      <c r="AN209" s="387">
        <f t="shared" si="61"/>
        <v>0</v>
      </c>
      <c r="AO209" s="386"/>
      <c r="AP209" s="387">
        <f t="shared" si="62"/>
        <v>0</v>
      </c>
      <c r="AQ209" s="386"/>
      <c r="AR209" s="387">
        <f t="shared" si="63"/>
        <v>0</v>
      </c>
      <c r="AS209" s="386"/>
      <c r="AT209" s="387">
        <f t="shared" si="64"/>
        <v>0</v>
      </c>
    </row>
    <row r="210" spans="2:46" ht="15.75">
      <c r="B210" s="435"/>
      <c r="C210" s="435"/>
      <c r="D210" s="436"/>
      <c r="E210" s="437"/>
      <c r="F210" s="437"/>
      <c r="G210" s="437"/>
      <c r="H210" s="437"/>
      <c r="I210" s="437"/>
      <c r="J210" s="437"/>
      <c r="K210" s="465">
        <f t="shared" si="49"/>
        <v>0</v>
      </c>
      <c r="L210" s="433"/>
      <c r="M210" s="433"/>
      <c r="N210" s="434"/>
      <c r="O210" s="383" t="str">
        <f t="shared" si="50"/>
        <v/>
      </c>
      <c r="P210" s="434"/>
      <c r="Q210" s="434"/>
      <c r="R210" s="434"/>
      <c r="S210" s="433"/>
      <c r="T210" s="434"/>
      <c r="U210" s="384" t="str">
        <f t="shared" si="52"/>
        <v/>
      </c>
      <c r="V210" s="384" t="str">
        <f t="shared" si="53"/>
        <v/>
      </c>
      <c r="W210" s="384" t="str">
        <f t="shared" si="54"/>
        <v/>
      </c>
      <c r="X210" s="384" t="str">
        <f t="shared" si="55"/>
        <v/>
      </c>
      <c r="Y210" s="384" t="str">
        <f t="shared" si="56"/>
        <v/>
      </c>
      <c r="Z210" s="384" t="str">
        <f t="shared" si="57"/>
        <v/>
      </c>
      <c r="AA210" s="384">
        <f t="shared" si="51"/>
        <v>0</v>
      </c>
      <c r="AB210" s="385" t="b">
        <f t="shared" si="58"/>
        <v>1</v>
      </c>
      <c r="AC210" s="384" t="str">
        <f>IF($N210="","",IF($C$7="Northern Ireland",INDEX('Fixed inputs'!$H$18:$H$58,MATCH($N210,'Fixed inputs'!$C$18:$C$58,0)),INDEX('Fixed inputs'!$I$18:$I$58,MATCH($N210,'Fixed inputs'!$C$18:$C$58,0))))</f>
        <v/>
      </c>
      <c r="AD210" s="384" t="str">
        <f>IF($C210="","",INDEX('Fixed inputs'!$C$8:$E$10,MATCH($C210,'Fixed inputs'!$B$8:$B$10,0),MATCH(IF($C$7="Northern Ireland","GBP","EUR"),'Fixed inputs'!$C$7:$E$7,0)))</f>
        <v/>
      </c>
      <c r="AE210" s="386"/>
      <c r="AF210" s="386"/>
      <c r="AG210" s="386"/>
      <c r="AH210" s="386"/>
      <c r="AI210" s="386"/>
      <c r="AJ210" s="387">
        <f t="shared" si="59"/>
        <v>0</v>
      </c>
      <c r="AK210" s="386"/>
      <c r="AL210" s="387">
        <f t="shared" si="60"/>
        <v>0</v>
      </c>
      <c r="AM210" s="386"/>
      <c r="AN210" s="387">
        <f t="shared" si="61"/>
        <v>0</v>
      </c>
      <c r="AO210" s="386"/>
      <c r="AP210" s="387">
        <f t="shared" si="62"/>
        <v>0</v>
      </c>
      <c r="AQ210" s="386"/>
      <c r="AR210" s="387">
        <f t="shared" si="63"/>
        <v>0</v>
      </c>
      <c r="AS210" s="386"/>
      <c r="AT210" s="387">
        <f t="shared" si="64"/>
        <v>0</v>
      </c>
    </row>
    <row r="211" spans="2:46" ht="15.75">
      <c r="B211" s="435"/>
      <c r="C211" s="435"/>
      <c r="D211" s="436"/>
      <c r="E211" s="437"/>
      <c r="F211" s="437"/>
      <c r="G211" s="437"/>
      <c r="H211" s="437"/>
      <c r="I211" s="437"/>
      <c r="J211" s="437"/>
      <c r="K211" s="465">
        <f t="shared" si="49"/>
        <v>0</v>
      </c>
      <c r="L211" s="433"/>
      <c r="M211" s="433"/>
      <c r="N211" s="434"/>
      <c r="O211" s="383" t="str">
        <f t="shared" si="50"/>
        <v/>
      </c>
      <c r="P211" s="434"/>
      <c r="Q211" s="434"/>
      <c r="R211" s="434"/>
      <c r="S211" s="433"/>
      <c r="T211" s="434"/>
      <c r="U211" s="384" t="str">
        <f t="shared" si="52"/>
        <v/>
      </c>
      <c r="V211" s="384" t="str">
        <f t="shared" si="53"/>
        <v/>
      </c>
      <c r="W211" s="384" t="str">
        <f t="shared" si="54"/>
        <v/>
      </c>
      <c r="X211" s="384" t="str">
        <f t="shared" si="55"/>
        <v/>
      </c>
      <c r="Y211" s="384" t="str">
        <f t="shared" si="56"/>
        <v/>
      </c>
      <c r="Z211" s="384" t="str">
        <f t="shared" si="57"/>
        <v/>
      </c>
      <c r="AA211" s="384">
        <f t="shared" si="51"/>
        <v>0</v>
      </c>
      <c r="AB211" s="385" t="b">
        <f t="shared" si="58"/>
        <v>1</v>
      </c>
      <c r="AC211" s="384" t="str">
        <f>IF($N211="","",IF($C$7="Northern Ireland",INDEX('Fixed inputs'!$H$18:$H$58,MATCH($N211,'Fixed inputs'!$C$18:$C$58,0)),INDEX('Fixed inputs'!$I$18:$I$58,MATCH($N211,'Fixed inputs'!$C$18:$C$58,0))))</f>
        <v/>
      </c>
      <c r="AD211" s="384" t="str">
        <f>IF($C211="","",INDEX('Fixed inputs'!$C$8:$E$10,MATCH($C211,'Fixed inputs'!$B$8:$B$10,0),MATCH(IF($C$7="Northern Ireland","GBP","EUR"),'Fixed inputs'!$C$7:$E$7,0)))</f>
        <v/>
      </c>
      <c r="AE211" s="386"/>
      <c r="AF211" s="386"/>
      <c r="AG211" s="386"/>
      <c r="AH211" s="386"/>
      <c r="AI211" s="386"/>
      <c r="AJ211" s="387">
        <f t="shared" si="59"/>
        <v>0</v>
      </c>
      <c r="AK211" s="386"/>
      <c r="AL211" s="387">
        <f t="shared" si="60"/>
        <v>0</v>
      </c>
      <c r="AM211" s="386"/>
      <c r="AN211" s="387">
        <f t="shared" si="61"/>
        <v>0</v>
      </c>
      <c r="AO211" s="386"/>
      <c r="AP211" s="387">
        <f t="shared" si="62"/>
        <v>0</v>
      </c>
      <c r="AQ211" s="386"/>
      <c r="AR211" s="387">
        <f t="shared" si="63"/>
        <v>0</v>
      </c>
      <c r="AS211" s="386"/>
      <c r="AT211" s="387">
        <f t="shared" si="64"/>
        <v>0</v>
      </c>
    </row>
    <row r="212" spans="2:46" ht="15.75">
      <c r="B212" s="435"/>
      <c r="C212" s="435"/>
      <c r="D212" s="436"/>
      <c r="E212" s="437"/>
      <c r="F212" s="437"/>
      <c r="G212" s="437"/>
      <c r="H212" s="437"/>
      <c r="I212" s="437"/>
      <c r="J212" s="437"/>
      <c r="K212" s="465">
        <f t="shared" si="49"/>
        <v>0</v>
      </c>
      <c r="L212" s="433"/>
      <c r="M212" s="433"/>
      <c r="N212" s="434"/>
      <c r="O212" s="383" t="str">
        <f t="shared" si="50"/>
        <v/>
      </c>
      <c r="P212" s="434"/>
      <c r="Q212" s="434"/>
      <c r="R212" s="434"/>
      <c r="S212" s="433"/>
      <c r="T212" s="434"/>
      <c r="U212" s="384" t="str">
        <f t="shared" si="52"/>
        <v/>
      </c>
      <c r="V212" s="384" t="str">
        <f t="shared" si="53"/>
        <v/>
      </c>
      <c r="W212" s="384" t="str">
        <f t="shared" si="54"/>
        <v/>
      </c>
      <c r="X212" s="384" t="str">
        <f t="shared" si="55"/>
        <v/>
      </c>
      <c r="Y212" s="384" t="str">
        <f t="shared" si="56"/>
        <v/>
      </c>
      <c r="Z212" s="384" t="str">
        <f t="shared" si="57"/>
        <v/>
      </c>
      <c r="AA212" s="384">
        <f t="shared" si="51"/>
        <v>0</v>
      </c>
      <c r="AB212" s="385" t="b">
        <f t="shared" si="58"/>
        <v>1</v>
      </c>
      <c r="AC212" s="384" t="str">
        <f>IF($N212="","",IF($C$7="Northern Ireland",INDEX('Fixed inputs'!$H$18:$H$58,MATCH($N212,'Fixed inputs'!$C$18:$C$58,0)),INDEX('Fixed inputs'!$I$18:$I$58,MATCH($N212,'Fixed inputs'!$C$18:$C$58,0))))</f>
        <v/>
      </c>
      <c r="AD212" s="384" t="str">
        <f>IF($C212="","",INDEX('Fixed inputs'!$C$8:$E$10,MATCH($C212,'Fixed inputs'!$B$8:$B$10,0),MATCH(IF($C$7="Northern Ireland","GBP","EUR"),'Fixed inputs'!$C$7:$E$7,0)))</f>
        <v/>
      </c>
      <c r="AE212" s="386"/>
      <c r="AF212" s="386"/>
      <c r="AG212" s="386"/>
      <c r="AH212" s="386"/>
      <c r="AI212" s="386"/>
      <c r="AJ212" s="387">
        <f t="shared" si="59"/>
        <v>0</v>
      </c>
      <c r="AK212" s="386"/>
      <c r="AL212" s="387">
        <f t="shared" si="60"/>
        <v>0</v>
      </c>
      <c r="AM212" s="386"/>
      <c r="AN212" s="387">
        <f t="shared" si="61"/>
        <v>0</v>
      </c>
      <c r="AO212" s="386"/>
      <c r="AP212" s="387">
        <f t="shared" si="62"/>
        <v>0</v>
      </c>
      <c r="AQ212" s="386"/>
      <c r="AR212" s="387">
        <f t="shared" si="63"/>
        <v>0</v>
      </c>
      <c r="AS212" s="386"/>
      <c r="AT212" s="387">
        <f t="shared" si="64"/>
        <v>0</v>
      </c>
    </row>
    <row r="213" spans="2:46" ht="15.75">
      <c r="B213" s="435"/>
      <c r="C213" s="435"/>
      <c r="D213" s="436"/>
      <c r="E213" s="437"/>
      <c r="F213" s="437"/>
      <c r="G213" s="437"/>
      <c r="H213" s="437"/>
      <c r="I213" s="437"/>
      <c r="J213" s="437"/>
      <c r="K213" s="465">
        <f t="shared" si="49"/>
        <v>0</v>
      </c>
      <c r="L213" s="433"/>
      <c r="M213" s="433"/>
      <c r="N213" s="434"/>
      <c r="O213" s="383" t="str">
        <f t="shared" si="50"/>
        <v/>
      </c>
      <c r="P213" s="434"/>
      <c r="Q213" s="434"/>
      <c r="R213" s="434"/>
      <c r="S213" s="433"/>
      <c r="T213" s="434"/>
      <c r="U213" s="384" t="str">
        <f t="shared" si="52"/>
        <v/>
      </c>
      <c r="V213" s="384" t="str">
        <f t="shared" si="53"/>
        <v/>
      </c>
      <c r="W213" s="384" t="str">
        <f t="shared" si="54"/>
        <v/>
      </c>
      <c r="X213" s="384" t="str">
        <f t="shared" si="55"/>
        <v/>
      </c>
      <c r="Y213" s="384" t="str">
        <f t="shared" si="56"/>
        <v/>
      </c>
      <c r="Z213" s="384" t="str">
        <f t="shared" si="57"/>
        <v/>
      </c>
      <c r="AA213" s="384">
        <f t="shared" si="51"/>
        <v>0</v>
      </c>
      <c r="AB213" s="385" t="b">
        <f t="shared" si="58"/>
        <v>1</v>
      </c>
      <c r="AC213" s="384" t="str">
        <f>IF($N213="","",IF($C$7="Northern Ireland",INDEX('Fixed inputs'!$H$18:$H$58,MATCH($N213,'Fixed inputs'!$C$18:$C$58,0)),INDEX('Fixed inputs'!$I$18:$I$58,MATCH($N213,'Fixed inputs'!$C$18:$C$58,0))))</f>
        <v/>
      </c>
      <c r="AD213" s="384" t="str">
        <f>IF($C213="","",INDEX('Fixed inputs'!$C$8:$E$10,MATCH($C213,'Fixed inputs'!$B$8:$B$10,0),MATCH(IF($C$7="Northern Ireland","GBP","EUR"),'Fixed inputs'!$C$7:$E$7,0)))</f>
        <v/>
      </c>
      <c r="AE213" s="386"/>
      <c r="AF213" s="386"/>
      <c r="AG213" s="386"/>
      <c r="AH213" s="386"/>
      <c r="AI213" s="386"/>
      <c r="AJ213" s="387">
        <f t="shared" si="59"/>
        <v>0</v>
      </c>
      <c r="AK213" s="386"/>
      <c r="AL213" s="387">
        <f t="shared" si="60"/>
        <v>0</v>
      </c>
      <c r="AM213" s="386"/>
      <c r="AN213" s="387">
        <f t="shared" si="61"/>
        <v>0</v>
      </c>
      <c r="AO213" s="386"/>
      <c r="AP213" s="387">
        <f t="shared" si="62"/>
        <v>0</v>
      </c>
      <c r="AQ213" s="386"/>
      <c r="AR213" s="387">
        <f t="shared" si="63"/>
        <v>0</v>
      </c>
      <c r="AS213" s="386"/>
      <c r="AT213" s="387">
        <f t="shared" si="64"/>
        <v>0</v>
      </c>
    </row>
    <row r="214" spans="2:46" ht="15.75">
      <c r="B214" s="435"/>
      <c r="C214" s="435"/>
      <c r="D214" s="436"/>
      <c r="E214" s="437"/>
      <c r="F214" s="437"/>
      <c r="G214" s="437"/>
      <c r="H214" s="437"/>
      <c r="I214" s="437"/>
      <c r="J214" s="437"/>
      <c r="K214" s="465">
        <f t="shared" si="49"/>
        <v>0</v>
      </c>
      <c r="L214" s="433"/>
      <c r="M214" s="433"/>
      <c r="N214" s="434"/>
      <c r="O214" s="383" t="str">
        <f t="shared" si="50"/>
        <v/>
      </c>
      <c r="P214" s="434"/>
      <c r="Q214" s="434"/>
      <c r="R214" s="434"/>
      <c r="S214" s="433"/>
      <c r="T214" s="434"/>
      <c r="U214" s="384" t="str">
        <f t="shared" si="52"/>
        <v/>
      </c>
      <c r="V214" s="384" t="str">
        <f t="shared" si="53"/>
        <v/>
      </c>
      <c r="W214" s="384" t="str">
        <f t="shared" si="54"/>
        <v/>
      </c>
      <c r="X214" s="384" t="str">
        <f t="shared" si="55"/>
        <v/>
      </c>
      <c r="Y214" s="384" t="str">
        <f t="shared" si="56"/>
        <v/>
      </c>
      <c r="Z214" s="384" t="str">
        <f t="shared" si="57"/>
        <v/>
      </c>
      <c r="AA214" s="384">
        <f t="shared" si="51"/>
        <v>0</v>
      </c>
      <c r="AB214" s="385" t="b">
        <f t="shared" si="58"/>
        <v>1</v>
      </c>
      <c r="AC214" s="384" t="str">
        <f>IF($N214="","",IF($C$7="Northern Ireland",INDEX('Fixed inputs'!$H$18:$H$58,MATCH($N214,'Fixed inputs'!$C$18:$C$58,0)),INDEX('Fixed inputs'!$I$18:$I$58,MATCH($N214,'Fixed inputs'!$C$18:$C$58,0))))</f>
        <v/>
      </c>
      <c r="AD214" s="384" t="str">
        <f>IF($C214="","",INDEX('Fixed inputs'!$C$8:$E$10,MATCH($C214,'Fixed inputs'!$B$8:$B$10,0),MATCH(IF($C$7="Northern Ireland","GBP","EUR"),'Fixed inputs'!$C$7:$E$7,0)))</f>
        <v/>
      </c>
      <c r="AE214" s="386"/>
      <c r="AF214" s="386"/>
      <c r="AG214" s="386"/>
      <c r="AH214" s="386"/>
      <c r="AI214" s="386"/>
      <c r="AJ214" s="387">
        <f t="shared" si="59"/>
        <v>0</v>
      </c>
      <c r="AK214" s="386"/>
      <c r="AL214" s="387">
        <f t="shared" si="60"/>
        <v>0</v>
      </c>
      <c r="AM214" s="386"/>
      <c r="AN214" s="387">
        <f t="shared" si="61"/>
        <v>0</v>
      </c>
      <c r="AO214" s="386"/>
      <c r="AP214" s="387">
        <f t="shared" si="62"/>
        <v>0</v>
      </c>
      <c r="AQ214" s="386"/>
      <c r="AR214" s="387">
        <f t="shared" si="63"/>
        <v>0</v>
      </c>
      <c r="AS214" s="386"/>
      <c r="AT214" s="387">
        <f t="shared" si="64"/>
        <v>0</v>
      </c>
    </row>
    <row r="215" spans="2:46" ht="15.75">
      <c r="B215" s="435"/>
      <c r="C215" s="435"/>
      <c r="D215" s="436"/>
      <c r="E215" s="437"/>
      <c r="F215" s="437"/>
      <c r="G215" s="437"/>
      <c r="H215" s="437"/>
      <c r="I215" s="437"/>
      <c r="J215" s="437"/>
      <c r="K215" s="465">
        <f t="shared" si="49"/>
        <v>0</v>
      </c>
      <c r="L215" s="433"/>
      <c r="M215" s="433"/>
      <c r="N215" s="434"/>
      <c r="O215" s="383" t="str">
        <f t="shared" si="50"/>
        <v/>
      </c>
      <c r="P215" s="434"/>
      <c r="Q215" s="434"/>
      <c r="R215" s="434"/>
      <c r="S215" s="433"/>
      <c r="T215" s="434"/>
      <c r="U215" s="384" t="str">
        <f t="shared" si="52"/>
        <v/>
      </c>
      <c r="V215" s="384" t="str">
        <f t="shared" si="53"/>
        <v/>
      </c>
      <c r="W215" s="384" t="str">
        <f t="shared" si="54"/>
        <v/>
      </c>
      <c r="X215" s="384" t="str">
        <f t="shared" si="55"/>
        <v/>
      </c>
      <c r="Y215" s="384" t="str">
        <f t="shared" si="56"/>
        <v/>
      </c>
      <c r="Z215" s="384" t="str">
        <f t="shared" si="57"/>
        <v/>
      </c>
      <c r="AA215" s="384">
        <f t="shared" si="51"/>
        <v>0</v>
      </c>
      <c r="AB215" s="385" t="b">
        <f t="shared" si="58"/>
        <v>1</v>
      </c>
      <c r="AC215" s="384" t="str">
        <f>IF($N215="","",IF($C$7="Northern Ireland",INDEX('Fixed inputs'!$H$18:$H$58,MATCH($N215,'Fixed inputs'!$C$18:$C$58,0)),INDEX('Fixed inputs'!$I$18:$I$58,MATCH($N215,'Fixed inputs'!$C$18:$C$58,0))))</f>
        <v/>
      </c>
      <c r="AD215" s="384" t="str">
        <f>IF($C215="","",INDEX('Fixed inputs'!$C$8:$E$10,MATCH($C215,'Fixed inputs'!$B$8:$B$10,0),MATCH(IF($C$7="Northern Ireland","GBP","EUR"),'Fixed inputs'!$C$7:$E$7,0)))</f>
        <v/>
      </c>
      <c r="AE215" s="386"/>
      <c r="AF215" s="386"/>
      <c r="AG215" s="386"/>
      <c r="AH215" s="386"/>
      <c r="AI215" s="386"/>
      <c r="AJ215" s="387">
        <f t="shared" si="59"/>
        <v>0</v>
      </c>
      <c r="AK215" s="386"/>
      <c r="AL215" s="387">
        <f t="shared" si="60"/>
        <v>0</v>
      </c>
      <c r="AM215" s="386"/>
      <c r="AN215" s="387">
        <f t="shared" si="61"/>
        <v>0</v>
      </c>
      <c r="AO215" s="386"/>
      <c r="AP215" s="387">
        <f t="shared" si="62"/>
        <v>0</v>
      </c>
      <c r="AQ215" s="386"/>
      <c r="AR215" s="387">
        <f t="shared" si="63"/>
        <v>0</v>
      </c>
      <c r="AS215" s="386"/>
      <c r="AT215" s="387">
        <f t="shared" si="64"/>
        <v>0</v>
      </c>
    </row>
    <row r="216" spans="2:46" ht="15.75">
      <c r="B216" s="435"/>
      <c r="C216" s="435"/>
      <c r="D216" s="436"/>
      <c r="E216" s="437"/>
      <c r="F216" s="437"/>
      <c r="G216" s="437"/>
      <c r="H216" s="437"/>
      <c r="I216" s="437"/>
      <c r="J216" s="437"/>
      <c r="K216" s="465">
        <f t="shared" si="49"/>
        <v>0</v>
      </c>
      <c r="L216" s="433"/>
      <c r="M216" s="433"/>
      <c r="N216" s="434"/>
      <c r="O216" s="383" t="str">
        <f t="shared" si="50"/>
        <v/>
      </c>
      <c r="P216" s="434"/>
      <c r="Q216" s="434"/>
      <c r="R216" s="434"/>
      <c r="S216" s="433"/>
      <c r="T216" s="434"/>
      <c r="U216" s="384" t="str">
        <f t="shared" si="52"/>
        <v/>
      </c>
      <c r="V216" s="384" t="str">
        <f t="shared" si="53"/>
        <v/>
      </c>
      <c r="W216" s="384" t="str">
        <f t="shared" si="54"/>
        <v/>
      </c>
      <c r="X216" s="384" t="str">
        <f t="shared" si="55"/>
        <v/>
      </c>
      <c r="Y216" s="384" t="str">
        <f t="shared" si="56"/>
        <v/>
      </c>
      <c r="Z216" s="384" t="str">
        <f t="shared" si="57"/>
        <v/>
      </c>
      <c r="AA216" s="384">
        <f t="shared" si="51"/>
        <v>0</v>
      </c>
      <c r="AB216" s="385" t="b">
        <f t="shared" si="58"/>
        <v>1</v>
      </c>
      <c r="AC216" s="384" t="str">
        <f>IF($N216="","",IF($C$7="Northern Ireland",INDEX('Fixed inputs'!$H$18:$H$58,MATCH($N216,'Fixed inputs'!$C$18:$C$58,0)),INDEX('Fixed inputs'!$I$18:$I$58,MATCH($N216,'Fixed inputs'!$C$18:$C$58,0))))</f>
        <v/>
      </c>
      <c r="AD216" s="384" t="str">
        <f>IF($C216="","",INDEX('Fixed inputs'!$C$8:$E$10,MATCH($C216,'Fixed inputs'!$B$8:$B$10,0),MATCH(IF($C$7="Northern Ireland","GBP","EUR"),'Fixed inputs'!$C$7:$E$7,0)))</f>
        <v/>
      </c>
      <c r="AE216" s="386"/>
      <c r="AF216" s="386"/>
      <c r="AG216" s="386"/>
      <c r="AH216" s="386"/>
      <c r="AI216" s="386"/>
      <c r="AJ216" s="387">
        <f t="shared" si="59"/>
        <v>0</v>
      </c>
      <c r="AK216" s="386"/>
      <c r="AL216" s="387">
        <f t="shared" si="60"/>
        <v>0</v>
      </c>
      <c r="AM216" s="386"/>
      <c r="AN216" s="387">
        <f t="shared" si="61"/>
        <v>0</v>
      </c>
      <c r="AO216" s="386"/>
      <c r="AP216" s="387">
        <f t="shared" si="62"/>
        <v>0</v>
      </c>
      <c r="AQ216" s="386"/>
      <c r="AR216" s="387">
        <f t="shared" si="63"/>
        <v>0</v>
      </c>
      <c r="AS216" s="386"/>
      <c r="AT216" s="387">
        <f t="shared" si="64"/>
        <v>0</v>
      </c>
    </row>
    <row r="217" spans="2:46" ht="15.75">
      <c r="B217" s="435"/>
      <c r="C217" s="435"/>
      <c r="D217" s="436"/>
      <c r="E217" s="437"/>
      <c r="F217" s="437"/>
      <c r="G217" s="437"/>
      <c r="H217" s="437"/>
      <c r="I217" s="437"/>
      <c r="J217" s="437"/>
      <c r="K217" s="465">
        <f t="shared" si="49"/>
        <v>0</v>
      </c>
      <c r="L217" s="433"/>
      <c r="M217" s="433"/>
      <c r="N217" s="434"/>
      <c r="O217" s="383" t="str">
        <f t="shared" si="50"/>
        <v/>
      </c>
      <c r="P217" s="434"/>
      <c r="Q217" s="434"/>
      <c r="R217" s="434"/>
      <c r="S217" s="433"/>
      <c r="T217" s="434"/>
      <c r="U217" s="384" t="str">
        <f t="shared" si="52"/>
        <v/>
      </c>
      <c r="V217" s="384" t="str">
        <f t="shared" si="53"/>
        <v/>
      </c>
      <c r="W217" s="384" t="str">
        <f t="shared" si="54"/>
        <v/>
      </c>
      <c r="X217" s="384" t="str">
        <f t="shared" si="55"/>
        <v/>
      </c>
      <c r="Y217" s="384" t="str">
        <f t="shared" si="56"/>
        <v/>
      </c>
      <c r="Z217" s="384" t="str">
        <f t="shared" si="57"/>
        <v/>
      </c>
      <c r="AA217" s="384">
        <f t="shared" si="51"/>
        <v>0</v>
      </c>
      <c r="AB217" s="385" t="b">
        <f t="shared" si="58"/>
        <v>1</v>
      </c>
      <c r="AC217" s="384" t="str">
        <f>IF($N217="","",IF($C$7="Northern Ireland",INDEX('Fixed inputs'!$H$18:$H$58,MATCH($N217,'Fixed inputs'!$C$18:$C$58,0)),INDEX('Fixed inputs'!$I$18:$I$58,MATCH($N217,'Fixed inputs'!$C$18:$C$58,0))))</f>
        <v/>
      </c>
      <c r="AD217" s="384" t="str">
        <f>IF($C217="","",INDEX('Fixed inputs'!$C$8:$E$10,MATCH($C217,'Fixed inputs'!$B$8:$B$10,0),MATCH(IF($C$7="Northern Ireland","GBP","EUR"),'Fixed inputs'!$C$7:$E$7,0)))</f>
        <v/>
      </c>
      <c r="AE217" s="386"/>
      <c r="AF217" s="386"/>
      <c r="AG217" s="386"/>
      <c r="AH217" s="386"/>
      <c r="AI217" s="386"/>
      <c r="AJ217" s="387">
        <f t="shared" si="59"/>
        <v>0</v>
      </c>
      <c r="AK217" s="386"/>
      <c r="AL217" s="387">
        <f t="shared" si="60"/>
        <v>0</v>
      </c>
      <c r="AM217" s="386"/>
      <c r="AN217" s="387">
        <f t="shared" si="61"/>
        <v>0</v>
      </c>
      <c r="AO217" s="386"/>
      <c r="AP217" s="387">
        <f t="shared" si="62"/>
        <v>0</v>
      </c>
      <c r="AQ217" s="386"/>
      <c r="AR217" s="387">
        <f t="shared" si="63"/>
        <v>0</v>
      </c>
      <c r="AS217" s="386"/>
      <c r="AT217" s="387">
        <f t="shared" si="64"/>
        <v>0</v>
      </c>
    </row>
    <row r="218" spans="2:46" ht="15.75">
      <c r="B218" s="435"/>
      <c r="C218" s="435"/>
      <c r="D218" s="436"/>
      <c r="E218" s="437"/>
      <c r="F218" s="437"/>
      <c r="G218" s="437"/>
      <c r="H218" s="437"/>
      <c r="I218" s="437"/>
      <c r="J218" s="437"/>
      <c r="K218" s="465">
        <f t="shared" si="49"/>
        <v>0</v>
      </c>
      <c r="L218" s="433"/>
      <c r="M218" s="433"/>
      <c r="N218" s="434"/>
      <c r="O218" s="383" t="str">
        <f t="shared" si="50"/>
        <v/>
      </c>
      <c r="P218" s="434"/>
      <c r="Q218" s="434"/>
      <c r="R218" s="434"/>
      <c r="S218" s="433"/>
      <c r="T218" s="434"/>
      <c r="U218" s="384" t="str">
        <f t="shared" si="52"/>
        <v/>
      </c>
      <c r="V218" s="384" t="str">
        <f t="shared" si="53"/>
        <v/>
      </c>
      <c r="W218" s="384" t="str">
        <f t="shared" si="54"/>
        <v/>
      </c>
      <c r="X218" s="384" t="str">
        <f t="shared" si="55"/>
        <v/>
      </c>
      <c r="Y218" s="384" t="str">
        <f t="shared" si="56"/>
        <v/>
      </c>
      <c r="Z218" s="384" t="str">
        <f t="shared" si="57"/>
        <v/>
      </c>
      <c r="AA218" s="384">
        <f t="shared" si="51"/>
        <v>0</v>
      </c>
      <c r="AB218" s="385" t="b">
        <f t="shared" si="58"/>
        <v>1</v>
      </c>
      <c r="AC218" s="384" t="str">
        <f>IF($N218="","",IF($C$7="Northern Ireland",INDEX('Fixed inputs'!$H$18:$H$58,MATCH($N218,'Fixed inputs'!$C$18:$C$58,0)),INDEX('Fixed inputs'!$I$18:$I$58,MATCH($N218,'Fixed inputs'!$C$18:$C$58,0))))</f>
        <v/>
      </c>
      <c r="AD218" s="384" t="str">
        <f>IF($C218="","",INDEX('Fixed inputs'!$C$8:$E$10,MATCH($C218,'Fixed inputs'!$B$8:$B$10,0),MATCH(IF($C$7="Northern Ireland","GBP","EUR"),'Fixed inputs'!$C$7:$E$7,0)))</f>
        <v/>
      </c>
      <c r="AE218" s="386"/>
      <c r="AF218" s="386"/>
      <c r="AG218" s="386"/>
      <c r="AH218" s="386"/>
      <c r="AI218" s="386"/>
      <c r="AJ218" s="387">
        <f t="shared" si="59"/>
        <v>0</v>
      </c>
      <c r="AK218" s="386"/>
      <c r="AL218" s="387">
        <f t="shared" si="60"/>
        <v>0</v>
      </c>
      <c r="AM218" s="386"/>
      <c r="AN218" s="387">
        <f t="shared" si="61"/>
        <v>0</v>
      </c>
      <c r="AO218" s="386"/>
      <c r="AP218" s="387">
        <f t="shared" si="62"/>
        <v>0</v>
      </c>
      <c r="AQ218" s="386"/>
      <c r="AR218" s="387">
        <f t="shared" si="63"/>
        <v>0</v>
      </c>
      <c r="AS218" s="386"/>
      <c r="AT218" s="387">
        <f t="shared" si="64"/>
        <v>0</v>
      </c>
    </row>
    <row r="219" spans="2:46" ht="15.75">
      <c r="B219" s="435"/>
      <c r="C219" s="435"/>
      <c r="D219" s="436"/>
      <c r="E219" s="437"/>
      <c r="F219" s="437"/>
      <c r="G219" s="437"/>
      <c r="H219" s="437"/>
      <c r="I219" s="437"/>
      <c r="J219" s="437"/>
      <c r="K219" s="465">
        <f t="shared" si="49"/>
        <v>0</v>
      </c>
      <c r="L219" s="433"/>
      <c r="M219" s="433"/>
      <c r="N219" s="434"/>
      <c r="O219" s="383" t="str">
        <f t="shared" si="50"/>
        <v/>
      </c>
      <c r="P219" s="434"/>
      <c r="Q219" s="434"/>
      <c r="R219" s="434"/>
      <c r="S219" s="433"/>
      <c r="T219" s="434"/>
      <c r="U219" s="384" t="str">
        <f t="shared" si="52"/>
        <v/>
      </c>
      <c r="V219" s="384" t="str">
        <f t="shared" si="53"/>
        <v/>
      </c>
      <c r="W219" s="384" t="str">
        <f t="shared" si="54"/>
        <v/>
      </c>
      <c r="X219" s="384" t="str">
        <f t="shared" si="55"/>
        <v/>
      </c>
      <c r="Y219" s="384" t="str">
        <f t="shared" si="56"/>
        <v/>
      </c>
      <c r="Z219" s="384" t="str">
        <f t="shared" si="57"/>
        <v/>
      </c>
      <c r="AA219" s="384">
        <f t="shared" si="51"/>
        <v>0</v>
      </c>
      <c r="AB219" s="385" t="b">
        <f t="shared" si="58"/>
        <v>1</v>
      </c>
      <c r="AC219" s="384" t="str">
        <f>IF($N219="","",IF($C$7="Northern Ireland",INDEX('Fixed inputs'!$H$18:$H$58,MATCH($N219,'Fixed inputs'!$C$18:$C$58,0)),INDEX('Fixed inputs'!$I$18:$I$58,MATCH($N219,'Fixed inputs'!$C$18:$C$58,0))))</f>
        <v/>
      </c>
      <c r="AD219" s="384" t="str">
        <f>IF($C219="","",INDEX('Fixed inputs'!$C$8:$E$10,MATCH($C219,'Fixed inputs'!$B$8:$B$10,0),MATCH(IF($C$7="Northern Ireland","GBP","EUR"),'Fixed inputs'!$C$7:$E$7,0)))</f>
        <v/>
      </c>
      <c r="AE219" s="386"/>
      <c r="AF219" s="386"/>
      <c r="AG219" s="386"/>
      <c r="AH219" s="386"/>
      <c r="AI219" s="386"/>
      <c r="AJ219" s="387">
        <f t="shared" si="59"/>
        <v>0</v>
      </c>
      <c r="AK219" s="386"/>
      <c r="AL219" s="387">
        <f t="shared" si="60"/>
        <v>0</v>
      </c>
      <c r="AM219" s="386"/>
      <c r="AN219" s="387">
        <f t="shared" si="61"/>
        <v>0</v>
      </c>
      <c r="AO219" s="386"/>
      <c r="AP219" s="387">
        <f t="shared" si="62"/>
        <v>0</v>
      </c>
      <c r="AQ219" s="386"/>
      <c r="AR219" s="387">
        <f t="shared" si="63"/>
        <v>0</v>
      </c>
      <c r="AS219" s="386"/>
      <c r="AT219" s="387">
        <f t="shared" si="64"/>
        <v>0</v>
      </c>
    </row>
    <row r="220" spans="2:46" ht="15.75">
      <c r="B220" s="435"/>
      <c r="C220" s="435"/>
      <c r="D220" s="436"/>
      <c r="E220" s="437"/>
      <c r="F220" s="437"/>
      <c r="G220" s="437"/>
      <c r="H220" s="437"/>
      <c r="I220" s="437"/>
      <c r="J220" s="437"/>
      <c r="K220" s="465">
        <f t="shared" si="49"/>
        <v>0</v>
      </c>
      <c r="L220" s="433"/>
      <c r="M220" s="433"/>
      <c r="N220" s="434"/>
      <c r="O220" s="383" t="str">
        <f t="shared" si="50"/>
        <v/>
      </c>
      <c r="P220" s="434"/>
      <c r="Q220" s="434"/>
      <c r="R220" s="434"/>
      <c r="S220" s="433"/>
      <c r="T220" s="434"/>
      <c r="U220" s="384" t="str">
        <f t="shared" si="52"/>
        <v/>
      </c>
      <c r="V220" s="384" t="str">
        <f t="shared" si="53"/>
        <v/>
      </c>
      <c r="W220" s="384" t="str">
        <f t="shared" si="54"/>
        <v/>
      </c>
      <c r="X220" s="384" t="str">
        <f t="shared" si="55"/>
        <v/>
      </c>
      <c r="Y220" s="384" t="str">
        <f t="shared" si="56"/>
        <v/>
      </c>
      <c r="Z220" s="384" t="str">
        <f t="shared" si="57"/>
        <v/>
      </c>
      <c r="AA220" s="384">
        <f t="shared" si="51"/>
        <v>0</v>
      </c>
      <c r="AB220" s="385" t="b">
        <f t="shared" si="58"/>
        <v>1</v>
      </c>
      <c r="AC220" s="384" t="str">
        <f>IF($N220="","",IF($C$7="Northern Ireland",INDEX('Fixed inputs'!$H$18:$H$58,MATCH($N220,'Fixed inputs'!$C$18:$C$58,0)),INDEX('Fixed inputs'!$I$18:$I$58,MATCH($N220,'Fixed inputs'!$C$18:$C$58,0))))</f>
        <v/>
      </c>
      <c r="AD220" s="384" t="str">
        <f>IF($C220="","",INDEX('Fixed inputs'!$C$8:$E$10,MATCH($C220,'Fixed inputs'!$B$8:$B$10,0),MATCH(IF($C$7="Northern Ireland","GBP","EUR"),'Fixed inputs'!$C$7:$E$7,0)))</f>
        <v/>
      </c>
      <c r="AE220" s="386"/>
      <c r="AF220" s="386"/>
      <c r="AG220" s="386"/>
      <c r="AH220" s="386"/>
      <c r="AI220" s="386"/>
      <c r="AJ220" s="387">
        <f t="shared" si="59"/>
        <v>0</v>
      </c>
      <c r="AK220" s="386"/>
      <c r="AL220" s="387">
        <f t="shared" si="60"/>
        <v>0</v>
      </c>
      <c r="AM220" s="386"/>
      <c r="AN220" s="387">
        <f t="shared" si="61"/>
        <v>0</v>
      </c>
      <c r="AO220" s="386"/>
      <c r="AP220" s="387">
        <f t="shared" si="62"/>
        <v>0</v>
      </c>
      <c r="AQ220" s="386"/>
      <c r="AR220" s="387">
        <f t="shared" si="63"/>
        <v>0</v>
      </c>
      <c r="AS220" s="386"/>
      <c r="AT220" s="387">
        <f t="shared" si="64"/>
        <v>0</v>
      </c>
    </row>
    <row r="221" spans="2:46" ht="15.75">
      <c r="B221" s="435"/>
      <c r="C221" s="435"/>
      <c r="D221" s="436"/>
      <c r="E221" s="437"/>
      <c r="F221" s="437"/>
      <c r="G221" s="437"/>
      <c r="H221" s="437"/>
      <c r="I221" s="437"/>
      <c r="J221" s="437"/>
      <c r="K221" s="465">
        <f t="shared" si="49"/>
        <v>0</v>
      </c>
      <c r="L221" s="433"/>
      <c r="M221" s="433"/>
      <c r="N221" s="434"/>
      <c r="O221" s="383" t="str">
        <f t="shared" si="50"/>
        <v/>
      </c>
      <c r="P221" s="434"/>
      <c r="Q221" s="434"/>
      <c r="R221" s="434"/>
      <c r="S221" s="433"/>
      <c r="T221" s="434"/>
      <c r="U221" s="384" t="str">
        <f t="shared" si="52"/>
        <v/>
      </c>
      <c r="V221" s="384" t="str">
        <f t="shared" si="53"/>
        <v/>
      </c>
      <c r="W221" s="384" t="str">
        <f t="shared" si="54"/>
        <v/>
      </c>
      <c r="X221" s="384" t="str">
        <f t="shared" si="55"/>
        <v/>
      </c>
      <c r="Y221" s="384" t="str">
        <f t="shared" si="56"/>
        <v/>
      </c>
      <c r="Z221" s="384" t="str">
        <f t="shared" si="57"/>
        <v/>
      </c>
      <c r="AA221" s="384">
        <f t="shared" si="51"/>
        <v>0</v>
      </c>
      <c r="AB221" s="385" t="b">
        <f t="shared" si="58"/>
        <v>1</v>
      </c>
      <c r="AC221" s="384" t="str">
        <f>IF($N221="","",IF($C$7="Northern Ireland",INDEX('Fixed inputs'!$H$18:$H$58,MATCH($N221,'Fixed inputs'!$C$18:$C$58,0)),INDEX('Fixed inputs'!$I$18:$I$58,MATCH($N221,'Fixed inputs'!$C$18:$C$58,0))))</f>
        <v/>
      </c>
      <c r="AD221" s="384" t="str">
        <f>IF($C221="","",INDEX('Fixed inputs'!$C$8:$E$10,MATCH($C221,'Fixed inputs'!$B$8:$B$10,0),MATCH(IF($C$7="Northern Ireland","GBP","EUR"),'Fixed inputs'!$C$7:$E$7,0)))</f>
        <v/>
      </c>
      <c r="AE221" s="386"/>
      <c r="AF221" s="386"/>
      <c r="AG221" s="386"/>
      <c r="AH221" s="386"/>
      <c r="AI221" s="386"/>
      <c r="AJ221" s="387">
        <f t="shared" si="59"/>
        <v>0</v>
      </c>
      <c r="AK221" s="386"/>
      <c r="AL221" s="387">
        <f t="shared" si="60"/>
        <v>0</v>
      </c>
      <c r="AM221" s="386"/>
      <c r="AN221" s="387">
        <f t="shared" si="61"/>
        <v>0</v>
      </c>
      <c r="AO221" s="386"/>
      <c r="AP221" s="387">
        <f t="shared" si="62"/>
        <v>0</v>
      </c>
      <c r="AQ221" s="386"/>
      <c r="AR221" s="387">
        <f t="shared" si="63"/>
        <v>0</v>
      </c>
      <c r="AS221" s="386"/>
      <c r="AT221" s="387">
        <f t="shared" si="64"/>
        <v>0</v>
      </c>
    </row>
    <row r="222" spans="2:46" ht="15.75">
      <c r="B222" s="435"/>
      <c r="C222" s="435"/>
      <c r="D222" s="436"/>
      <c r="E222" s="437"/>
      <c r="F222" s="437"/>
      <c r="G222" s="437"/>
      <c r="H222" s="437"/>
      <c r="I222" s="437"/>
      <c r="J222" s="437"/>
      <c r="K222" s="465">
        <f t="shared" si="49"/>
        <v>0</v>
      </c>
      <c r="L222" s="433"/>
      <c r="M222" s="433"/>
      <c r="N222" s="434"/>
      <c r="O222" s="383" t="str">
        <f t="shared" si="50"/>
        <v/>
      </c>
      <c r="P222" s="434"/>
      <c r="Q222" s="434"/>
      <c r="R222" s="434"/>
      <c r="S222" s="433"/>
      <c r="T222" s="434"/>
      <c r="U222" s="384" t="str">
        <f t="shared" si="52"/>
        <v/>
      </c>
      <c r="V222" s="384" t="str">
        <f t="shared" si="53"/>
        <v/>
      </c>
      <c r="W222" s="384" t="str">
        <f t="shared" si="54"/>
        <v/>
      </c>
      <c r="X222" s="384" t="str">
        <f t="shared" si="55"/>
        <v/>
      </c>
      <c r="Y222" s="384" t="str">
        <f t="shared" si="56"/>
        <v/>
      </c>
      <c r="Z222" s="384" t="str">
        <f t="shared" si="57"/>
        <v/>
      </c>
      <c r="AA222" s="384">
        <f t="shared" si="51"/>
        <v>0</v>
      </c>
      <c r="AB222" s="385" t="b">
        <f t="shared" si="58"/>
        <v>1</v>
      </c>
      <c r="AC222" s="384" t="str">
        <f>IF($N222="","",IF($C$7="Northern Ireland",INDEX('Fixed inputs'!$H$18:$H$58,MATCH($N222,'Fixed inputs'!$C$18:$C$58,0)),INDEX('Fixed inputs'!$I$18:$I$58,MATCH($N222,'Fixed inputs'!$C$18:$C$58,0))))</f>
        <v/>
      </c>
      <c r="AD222" s="384" t="str">
        <f>IF($C222="","",INDEX('Fixed inputs'!$C$8:$E$10,MATCH($C222,'Fixed inputs'!$B$8:$B$10,0),MATCH(IF($C$7="Northern Ireland","GBP","EUR"),'Fixed inputs'!$C$7:$E$7,0)))</f>
        <v/>
      </c>
      <c r="AE222" s="386"/>
      <c r="AF222" s="386"/>
      <c r="AG222" s="386"/>
      <c r="AH222" s="386"/>
      <c r="AI222" s="386"/>
      <c r="AJ222" s="387">
        <f t="shared" si="59"/>
        <v>0</v>
      </c>
      <c r="AK222" s="386"/>
      <c r="AL222" s="387">
        <f t="shared" si="60"/>
        <v>0</v>
      </c>
      <c r="AM222" s="386"/>
      <c r="AN222" s="387">
        <f t="shared" si="61"/>
        <v>0</v>
      </c>
      <c r="AO222" s="386"/>
      <c r="AP222" s="387">
        <f t="shared" si="62"/>
        <v>0</v>
      </c>
      <c r="AQ222" s="386"/>
      <c r="AR222" s="387">
        <f t="shared" si="63"/>
        <v>0</v>
      </c>
      <c r="AS222" s="386"/>
      <c r="AT222" s="387">
        <f t="shared" si="64"/>
        <v>0</v>
      </c>
    </row>
    <row r="223" spans="2:46" ht="15.75">
      <c r="B223" s="435"/>
      <c r="C223" s="435"/>
      <c r="D223" s="436"/>
      <c r="E223" s="437"/>
      <c r="F223" s="437"/>
      <c r="G223" s="437"/>
      <c r="H223" s="437"/>
      <c r="I223" s="437"/>
      <c r="J223" s="437"/>
      <c r="K223" s="465">
        <f t="shared" si="49"/>
        <v>0</v>
      </c>
      <c r="L223" s="433"/>
      <c r="M223" s="433"/>
      <c r="N223" s="434"/>
      <c r="O223" s="383" t="str">
        <f t="shared" si="50"/>
        <v/>
      </c>
      <c r="P223" s="434"/>
      <c r="Q223" s="434"/>
      <c r="R223" s="434"/>
      <c r="S223" s="433"/>
      <c r="T223" s="434"/>
      <c r="U223" s="384" t="str">
        <f t="shared" si="52"/>
        <v/>
      </c>
      <c r="V223" s="384" t="str">
        <f t="shared" si="53"/>
        <v/>
      </c>
      <c r="W223" s="384" t="str">
        <f t="shared" si="54"/>
        <v/>
      </c>
      <c r="X223" s="384" t="str">
        <f t="shared" si="55"/>
        <v/>
      </c>
      <c r="Y223" s="384" t="str">
        <f t="shared" si="56"/>
        <v/>
      </c>
      <c r="Z223" s="384" t="str">
        <f t="shared" si="57"/>
        <v/>
      </c>
      <c r="AA223" s="384">
        <f t="shared" si="51"/>
        <v>0</v>
      </c>
      <c r="AB223" s="385" t="b">
        <f t="shared" si="58"/>
        <v>1</v>
      </c>
      <c r="AC223" s="384" t="str">
        <f>IF($N223="","",IF($C$7="Northern Ireland",INDEX('Fixed inputs'!$H$18:$H$58,MATCH($N223,'Fixed inputs'!$C$18:$C$58,0)),INDEX('Fixed inputs'!$I$18:$I$58,MATCH($N223,'Fixed inputs'!$C$18:$C$58,0))))</f>
        <v/>
      </c>
      <c r="AD223" s="384" t="str">
        <f>IF($C223="","",INDEX('Fixed inputs'!$C$8:$E$10,MATCH($C223,'Fixed inputs'!$B$8:$B$10,0),MATCH(IF($C$7="Northern Ireland","GBP","EUR"),'Fixed inputs'!$C$7:$E$7,0)))</f>
        <v/>
      </c>
      <c r="AE223" s="386"/>
      <c r="AF223" s="386"/>
      <c r="AG223" s="386"/>
      <c r="AH223" s="386"/>
      <c r="AI223" s="386"/>
      <c r="AJ223" s="387">
        <f t="shared" si="59"/>
        <v>0</v>
      </c>
      <c r="AK223" s="386"/>
      <c r="AL223" s="387">
        <f t="shared" si="60"/>
        <v>0</v>
      </c>
      <c r="AM223" s="386"/>
      <c r="AN223" s="387">
        <f t="shared" si="61"/>
        <v>0</v>
      </c>
      <c r="AO223" s="386"/>
      <c r="AP223" s="387">
        <f t="shared" si="62"/>
        <v>0</v>
      </c>
      <c r="AQ223" s="386"/>
      <c r="AR223" s="387">
        <f t="shared" si="63"/>
        <v>0</v>
      </c>
      <c r="AS223" s="386"/>
      <c r="AT223" s="387">
        <f t="shared" si="64"/>
        <v>0</v>
      </c>
    </row>
    <row r="224" spans="2:46" ht="15.75">
      <c r="B224" s="435"/>
      <c r="C224" s="435"/>
      <c r="D224" s="436"/>
      <c r="E224" s="437"/>
      <c r="F224" s="437"/>
      <c r="G224" s="437"/>
      <c r="H224" s="437"/>
      <c r="I224" s="437"/>
      <c r="J224" s="437"/>
      <c r="K224" s="465">
        <f t="shared" si="49"/>
        <v>0</v>
      </c>
      <c r="L224" s="433"/>
      <c r="M224" s="433"/>
      <c r="N224" s="434"/>
      <c r="O224" s="383" t="str">
        <f t="shared" si="50"/>
        <v/>
      </c>
      <c r="P224" s="434"/>
      <c r="Q224" s="434"/>
      <c r="R224" s="434"/>
      <c r="S224" s="433"/>
      <c r="T224" s="434"/>
      <c r="U224" s="384" t="str">
        <f t="shared" si="52"/>
        <v/>
      </c>
      <c r="V224" s="384" t="str">
        <f t="shared" si="53"/>
        <v/>
      </c>
      <c r="W224" s="384" t="str">
        <f t="shared" si="54"/>
        <v/>
      </c>
      <c r="X224" s="384" t="str">
        <f t="shared" si="55"/>
        <v/>
      </c>
      <c r="Y224" s="384" t="str">
        <f t="shared" si="56"/>
        <v/>
      </c>
      <c r="Z224" s="384" t="str">
        <f t="shared" si="57"/>
        <v/>
      </c>
      <c r="AA224" s="384">
        <f t="shared" si="51"/>
        <v>0</v>
      </c>
      <c r="AB224" s="385" t="b">
        <f t="shared" si="58"/>
        <v>1</v>
      </c>
      <c r="AC224" s="384" t="str">
        <f>IF($N224="","",IF($C$7="Northern Ireland",INDEX('Fixed inputs'!$H$18:$H$58,MATCH($N224,'Fixed inputs'!$C$18:$C$58,0)),INDEX('Fixed inputs'!$I$18:$I$58,MATCH($N224,'Fixed inputs'!$C$18:$C$58,0))))</f>
        <v/>
      </c>
      <c r="AD224" s="384" t="str">
        <f>IF($C224="","",INDEX('Fixed inputs'!$C$8:$E$10,MATCH($C224,'Fixed inputs'!$B$8:$B$10,0),MATCH(IF($C$7="Northern Ireland","GBP","EUR"),'Fixed inputs'!$C$7:$E$7,0)))</f>
        <v/>
      </c>
      <c r="AE224" s="386"/>
      <c r="AF224" s="386"/>
      <c r="AG224" s="386"/>
      <c r="AH224" s="386"/>
      <c r="AI224" s="386"/>
      <c r="AJ224" s="387">
        <f t="shared" si="59"/>
        <v>0</v>
      </c>
      <c r="AK224" s="386"/>
      <c r="AL224" s="387">
        <f t="shared" si="60"/>
        <v>0</v>
      </c>
      <c r="AM224" s="386"/>
      <c r="AN224" s="387">
        <f t="shared" si="61"/>
        <v>0</v>
      </c>
      <c r="AO224" s="386"/>
      <c r="AP224" s="387">
        <f t="shared" si="62"/>
        <v>0</v>
      </c>
      <c r="AQ224" s="386"/>
      <c r="AR224" s="387">
        <f t="shared" si="63"/>
        <v>0</v>
      </c>
      <c r="AS224" s="386"/>
      <c r="AT224" s="387">
        <f t="shared" si="64"/>
        <v>0</v>
      </c>
    </row>
    <row r="225" spans="2:46" ht="15.75">
      <c r="B225" s="435"/>
      <c r="C225" s="435"/>
      <c r="D225" s="436"/>
      <c r="E225" s="437"/>
      <c r="F225" s="437"/>
      <c r="G225" s="437"/>
      <c r="H225" s="437"/>
      <c r="I225" s="437"/>
      <c r="J225" s="437"/>
      <c r="K225" s="465">
        <f t="shared" si="49"/>
        <v>0</v>
      </c>
      <c r="L225" s="433"/>
      <c r="M225" s="433"/>
      <c r="N225" s="434"/>
      <c r="O225" s="383" t="str">
        <f t="shared" si="50"/>
        <v/>
      </c>
      <c r="P225" s="434"/>
      <c r="Q225" s="434"/>
      <c r="R225" s="434"/>
      <c r="S225" s="433"/>
      <c r="T225" s="434"/>
      <c r="U225" s="384" t="str">
        <f t="shared" si="52"/>
        <v/>
      </c>
      <c r="V225" s="384" t="str">
        <f t="shared" si="53"/>
        <v/>
      </c>
      <c r="W225" s="384" t="str">
        <f t="shared" si="54"/>
        <v/>
      </c>
      <c r="X225" s="384" t="str">
        <f t="shared" si="55"/>
        <v/>
      </c>
      <c r="Y225" s="384" t="str">
        <f t="shared" si="56"/>
        <v/>
      </c>
      <c r="Z225" s="384" t="str">
        <f t="shared" si="57"/>
        <v/>
      </c>
      <c r="AA225" s="384">
        <f t="shared" si="51"/>
        <v>0</v>
      </c>
      <c r="AB225" s="385" t="b">
        <f t="shared" si="58"/>
        <v>1</v>
      </c>
      <c r="AC225" s="384" t="str">
        <f>IF($N225="","",IF($C$7="Northern Ireland",INDEX('Fixed inputs'!$H$18:$H$58,MATCH($N225,'Fixed inputs'!$C$18:$C$58,0)),INDEX('Fixed inputs'!$I$18:$I$58,MATCH($N225,'Fixed inputs'!$C$18:$C$58,0))))</f>
        <v/>
      </c>
      <c r="AD225" s="384" t="str">
        <f>IF($C225="","",INDEX('Fixed inputs'!$C$8:$E$10,MATCH($C225,'Fixed inputs'!$B$8:$B$10,0),MATCH(IF($C$7="Northern Ireland","GBP","EUR"),'Fixed inputs'!$C$7:$E$7,0)))</f>
        <v/>
      </c>
      <c r="AE225" s="386"/>
      <c r="AF225" s="386"/>
      <c r="AG225" s="386"/>
      <c r="AH225" s="386"/>
      <c r="AI225" s="386"/>
      <c r="AJ225" s="387">
        <f t="shared" si="59"/>
        <v>0</v>
      </c>
      <c r="AK225" s="386"/>
      <c r="AL225" s="387">
        <f t="shared" si="60"/>
        <v>0</v>
      </c>
      <c r="AM225" s="386"/>
      <c r="AN225" s="387">
        <f t="shared" si="61"/>
        <v>0</v>
      </c>
      <c r="AO225" s="386"/>
      <c r="AP225" s="387">
        <f t="shared" si="62"/>
        <v>0</v>
      </c>
      <c r="AQ225" s="386"/>
      <c r="AR225" s="387">
        <f t="shared" si="63"/>
        <v>0</v>
      </c>
      <c r="AS225" s="386"/>
      <c r="AT225" s="387">
        <f t="shared" si="64"/>
        <v>0</v>
      </c>
    </row>
    <row r="226" spans="2:46" ht="15.75">
      <c r="B226" s="435"/>
      <c r="C226" s="435"/>
      <c r="D226" s="436"/>
      <c r="E226" s="437"/>
      <c r="F226" s="437"/>
      <c r="G226" s="437"/>
      <c r="H226" s="437"/>
      <c r="I226" s="437"/>
      <c r="J226" s="437"/>
      <c r="K226" s="465">
        <f t="shared" si="49"/>
        <v>0</v>
      </c>
      <c r="L226" s="433"/>
      <c r="M226" s="433"/>
      <c r="N226" s="434"/>
      <c r="O226" s="383" t="str">
        <f t="shared" si="50"/>
        <v/>
      </c>
      <c r="P226" s="434"/>
      <c r="Q226" s="434"/>
      <c r="R226" s="434"/>
      <c r="S226" s="433"/>
      <c r="T226" s="434"/>
      <c r="U226" s="384" t="str">
        <f t="shared" si="52"/>
        <v/>
      </c>
      <c r="V226" s="384" t="str">
        <f t="shared" si="53"/>
        <v/>
      </c>
      <c r="W226" s="384" t="str">
        <f t="shared" si="54"/>
        <v/>
      </c>
      <c r="X226" s="384" t="str">
        <f t="shared" si="55"/>
        <v/>
      </c>
      <c r="Y226" s="384" t="str">
        <f t="shared" si="56"/>
        <v/>
      </c>
      <c r="Z226" s="384" t="str">
        <f t="shared" si="57"/>
        <v/>
      </c>
      <c r="AA226" s="384">
        <f t="shared" si="51"/>
        <v>0</v>
      </c>
      <c r="AB226" s="385" t="b">
        <f t="shared" si="58"/>
        <v>1</v>
      </c>
      <c r="AC226" s="384" t="str">
        <f>IF($N226="","",IF($C$7="Northern Ireland",INDEX('Fixed inputs'!$H$18:$H$58,MATCH($N226,'Fixed inputs'!$C$18:$C$58,0)),INDEX('Fixed inputs'!$I$18:$I$58,MATCH($N226,'Fixed inputs'!$C$18:$C$58,0))))</f>
        <v/>
      </c>
      <c r="AD226" s="384" t="str">
        <f>IF($C226="","",INDEX('Fixed inputs'!$C$8:$E$10,MATCH($C226,'Fixed inputs'!$B$8:$B$10,0),MATCH(IF($C$7="Northern Ireland","GBP","EUR"),'Fixed inputs'!$C$7:$E$7,0)))</f>
        <v/>
      </c>
      <c r="AE226" s="386"/>
      <c r="AF226" s="386"/>
      <c r="AG226" s="386"/>
      <c r="AH226" s="386"/>
      <c r="AI226" s="386"/>
      <c r="AJ226" s="387">
        <f t="shared" si="59"/>
        <v>0</v>
      </c>
      <c r="AK226" s="386"/>
      <c r="AL226" s="387">
        <f t="shared" si="60"/>
        <v>0</v>
      </c>
      <c r="AM226" s="386"/>
      <c r="AN226" s="387">
        <f t="shared" si="61"/>
        <v>0</v>
      </c>
      <c r="AO226" s="386"/>
      <c r="AP226" s="387">
        <f t="shared" si="62"/>
        <v>0</v>
      </c>
      <c r="AQ226" s="386"/>
      <c r="AR226" s="387">
        <f t="shared" si="63"/>
        <v>0</v>
      </c>
      <c r="AS226" s="386"/>
      <c r="AT226" s="387">
        <f t="shared" si="64"/>
        <v>0</v>
      </c>
    </row>
    <row r="227" spans="2:46" ht="15.75">
      <c r="B227" s="435"/>
      <c r="C227" s="435"/>
      <c r="D227" s="436"/>
      <c r="E227" s="437"/>
      <c r="F227" s="437"/>
      <c r="G227" s="437"/>
      <c r="H227" s="437"/>
      <c r="I227" s="437"/>
      <c r="J227" s="437"/>
      <c r="K227" s="465">
        <f t="shared" si="49"/>
        <v>0</v>
      </c>
      <c r="L227" s="433"/>
      <c r="M227" s="433"/>
      <c r="N227" s="434"/>
      <c r="O227" s="383" t="str">
        <f t="shared" si="50"/>
        <v/>
      </c>
      <c r="P227" s="434"/>
      <c r="Q227" s="434"/>
      <c r="R227" s="434"/>
      <c r="S227" s="433"/>
      <c r="T227" s="434"/>
      <c r="U227" s="384" t="str">
        <f t="shared" si="52"/>
        <v/>
      </c>
      <c r="V227" s="384" t="str">
        <f t="shared" si="53"/>
        <v/>
      </c>
      <c r="W227" s="384" t="str">
        <f t="shared" si="54"/>
        <v/>
      </c>
      <c r="X227" s="384" t="str">
        <f t="shared" si="55"/>
        <v/>
      </c>
      <c r="Y227" s="384" t="str">
        <f t="shared" si="56"/>
        <v/>
      </c>
      <c r="Z227" s="384" t="str">
        <f t="shared" si="57"/>
        <v/>
      </c>
      <c r="AA227" s="384">
        <f t="shared" si="51"/>
        <v>0</v>
      </c>
      <c r="AB227" s="385" t="b">
        <f t="shared" si="58"/>
        <v>1</v>
      </c>
      <c r="AC227" s="384" t="str">
        <f>IF($N227="","",IF($C$7="Northern Ireland",INDEX('Fixed inputs'!$H$18:$H$58,MATCH($N227,'Fixed inputs'!$C$18:$C$58,0)),INDEX('Fixed inputs'!$I$18:$I$58,MATCH($N227,'Fixed inputs'!$C$18:$C$58,0))))</f>
        <v/>
      </c>
      <c r="AD227" s="384" t="str">
        <f>IF($C227="","",INDEX('Fixed inputs'!$C$8:$E$10,MATCH($C227,'Fixed inputs'!$B$8:$B$10,0),MATCH(IF($C$7="Northern Ireland","GBP","EUR"),'Fixed inputs'!$C$7:$E$7,0)))</f>
        <v/>
      </c>
      <c r="AE227" s="386"/>
      <c r="AF227" s="386"/>
      <c r="AG227" s="386"/>
      <c r="AH227" s="386"/>
      <c r="AI227" s="386"/>
      <c r="AJ227" s="387">
        <f t="shared" si="59"/>
        <v>0</v>
      </c>
      <c r="AK227" s="386"/>
      <c r="AL227" s="387">
        <f t="shared" si="60"/>
        <v>0</v>
      </c>
      <c r="AM227" s="386"/>
      <c r="AN227" s="387">
        <f t="shared" si="61"/>
        <v>0</v>
      </c>
      <c r="AO227" s="386"/>
      <c r="AP227" s="387">
        <f t="shared" si="62"/>
        <v>0</v>
      </c>
      <c r="AQ227" s="386"/>
      <c r="AR227" s="387">
        <f t="shared" si="63"/>
        <v>0</v>
      </c>
      <c r="AS227" s="386"/>
      <c r="AT227" s="387">
        <f t="shared" si="64"/>
        <v>0</v>
      </c>
    </row>
    <row r="228" spans="2:46" ht="15.75">
      <c r="B228" s="435"/>
      <c r="C228" s="435"/>
      <c r="D228" s="436"/>
      <c r="E228" s="437"/>
      <c r="F228" s="437"/>
      <c r="G228" s="437"/>
      <c r="H228" s="437"/>
      <c r="I228" s="437"/>
      <c r="J228" s="437"/>
      <c r="K228" s="465">
        <f t="shared" si="49"/>
        <v>0</v>
      </c>
      <c r="L228" s="433"/>
      <c r="M228" s="433"/>
      <c r="N228" s="434"/>
      <c r="O228" s="383" t="str">
        <f t="shared" si="50"/>
        <v/>
      </c>
      <c r="P228" s="434"/>
      <c r="Q228" s="434"/>
      <c r="R228" s="434"/>
      <c r="S228" s="433"/>
      <c r="T228" s="434"/>
      <c r="U228" s="384" t="str">
        <f t="shared" si="52"/>
        <v/>
      </c>
      <c r="V228" s="384" t="str">
        <f t="shared" si="53"/>
        <v/>
      </c>
      <c r="W228" s="384" t="str">
        <f t="shared" si="54"/>
        <v/>
      </c>
      <c r="X228" s="384" t="str">
        <f t="shared" si="55"/>
        <v/>
      </c>
      <c r="Y228" s="384" t="str">
        <f t="shared" si="56"/>
        <v/>
      </c>
      <c r="Z228" s="384" t="str">
        <f t="shared" si="57"/>
        <v/>
      </c>
      <c r="AA228" s="384">
        <f t="shared" si="51"/>
        <v>0</v>
      </c>
      <c r="AB228" s="385" t="b">
        <f t="shared" si="58"/>
        <v>1</v>
      </c>
      <c r="AC228" s="384" t="str">
        <f>IF($N228="","",IF($C$7="Northern Ireland",INDEX('Fixed inputs'!$H$18:$H$58,MATCH($N228,'Fixed inputs'!$C$18:$C$58,0)),INDEX('Fixed inputs'!$I$18:$I$58,MATCH($N228,'Fixed inputs'!$C$18:$C$58,0))))</f>
        <v/>
      </c>
      <c r="AD228" s="384" t="str">
        <f>IF($C228="","",INDEX('Fixed inputs'!$C$8:$E$10,MATCH($C228,'Fixed inputs'!$B$8:$B$10,0),MATCH(IF($C$7="Northern Ireland","GBP","EUR"),'Fixed inputs'!$C$7:$E$7,0)))</f>
        <v/>
      </c>
      <c r="AE228" s="386"/>
      <c r="AF228" s="386"/>
      <c r="AG228" s="386"/>
      <c r="AH228" s="386"/>
      <c r="AI228" s="386"/>
      <c r="AJ228" s="387">
        <f t="shared" si="59"/>
        <v>0</v>
      </c>
      <c r="AK228" s="386"/>
      <c r="AL228" s="387">
        <f t="shared" si="60"/>
        <v>0</v>
      </c>
      <c r="AM228" s="386"/>
      <c r="AN228" s="387">
        <f t="shared" si="61"/>
        <v>0</v>
      </c>
      <c r="AO228" s="386"/>
      <c r="AP228" s="387">
        <f t="shared" si="62"/>
        <v>0</v>
      </c>
      <c r="AQ228" s="386"/>
      <c r="AR228" s="387">
        <f t="shared" si="63"/>
        <v>0</v>
      </c>
      <c r="AS228" s="386"/>
      <c r="AT228" s="387">
        <f t="shared" si="64"/>
        <v>0</v>
      </c>
    </row>
    <row r="229" spans="2:46" ht="15.75">
      <c r="B229" s="435"/>
      <c r="C229" s="435"/>
      <c r="D229" s="436"/>
      <c r="E229" s="437"/>
      <c r="F229" s="437"/>
      <c r="G229" s="437"/>
      <c r="H229" s="437"/>
      <c r="I229" s="437"/>
      <c r="J229" s="437"/>
      <c r="K229" s="465">
        <f t="shared" si="49"/>
        <v>0</v>
      </c>
      <c r="L229" s="433"/>
      <c r="M229" s="433"/>
      <c r="N229" s="434"/>
      <c r="O229" s="383" t="str">
        <f t="shared" si="50"/>
        <v/>
      </c>
      <c r="P229" s="434"/>
      <c r="Q229" s="434"/>
      <c r="R229" s="434"/>
      <c r="S229" s="433"/>
      <c r="T229" s="434"/>
      <c r="U229" s="384" t="str">
        <f t="shared" si="52"/>
        <v/>
      </c>
      <c r="V229" s="384" t="str">
        <f t="shared" si="53"/>
        <v/>
      </c>
      <c r="W229" s="384" t="str">
        <f t="shared" si="54"/>
        <v/>
      </c>
      <c r="X229" s="384" t="str">
        <f t="shared" si="55"/>
        <v/>
      </c>
      <c r="Y229" s="384" t="str">
        <f t="shared" si="56"/>
        <v/>
      </c>
      <c r="Z229" s="384" t="str">
        <f t="shared" si="57"/>
        <v/>
      </c>
      <c r="AA229" s="384">
        <f t="shared" si="51"/>
        <v>0</v>
      </c>
      <c r="AB229" s="385" t="b">
        <f t="shared" si="58"/>
        <v>1</v>
      </c>
      <c r="AC229" s="384" t="str">
        <f>IF($N229="","",IF($C$7="Northern Ireland",INDEX('Fixed inputs'!$H$18:$H$58,MATCH($N229,'Fixed inputs'!$C$18:$C$58,0)),INDEX('Fixed inputs'!$I$18:$I$58,MATCH($N229,'Fixed inputs'!$C$18:$C$58,0))))</f>
        <v/>
      </c>
      <c r="AD229" s="384" t="str">
        <f>IF($C229="","",INDEX('Fixed inputs'!$C$8:$E$10,MATCH($C229,'Fixed inputs'!$B$8:$B$10,0),MATCH(IF($C$7="Northern Ireland","GBP","EUR"),'Fixed inputs'!$C$7:$E$7,0)))</f>
        <v/>
      </c>
      <c r="AE229" s="386"/>
      <c r="AF229" s="386"/>
      <c r="AG229" s="386"/>
      <c r="AH229" s="386"/>
      <c r="AI229" s="386"/>
      <c r="AJ229" s="387">
        <f t="shared" si="59"/>
        <v>0</v>
      </c>
      <c r="AK229" s="386"/>
      <c r="AL229" s="387">
        <f t="shared" si="60"/>
        <v>0</v>
      </c>
      <c r="AM229" s="386"/>
      <c r="AN229" s="387">
        <f t="shared" si="61"/>
        <v>0</v>
      </c>
      <c r="AO229" s="386"/>
      <c r="AP229" s="387">
        <f t="shared" si="62"/>
        <v>0</v>
      </c>
      <c r="AQ229" s="386"/>
      <c r="AR229" s="387">
        <f t="shared" si="63"/>
        <v>0</v>
      </c>
      <c r="AS229" s="386"/>
      <c r="AT229" s="387">
        <f t="shared" si="64"/>
        <v>0</v>
      </c>
    </row>
    <row r="230" spans="2:46" ht="15.75">
      <c r="B230" s="435"/>
      <c r="C230" s="435"/>
      <c r="D230" s="436"/>
      <c r="E230" s="437"/>
      <c r="F230" s="437"/>
      <c r="G230" s="437"/>
      <c r="H230" s="437"/>
      <c r="I230" s="437"/>
      <c r="J230" s="437"/>
      <c r="K230" s="465">
        <f t="shared" si="49"/>
        <v>0</v>
      </c>
      <c r="L230" s="433"/>
      <c r="M230" s="433"/>
      <c r="N230" s="434"/>
      <c r="O230" s="383" t="str">
        <f t="shared" si="50"/>
        <v/>
      </c>
      <c r="P230" s="434"/>
      <c r="Q230" s="434"/>
      <c r="R230" s="434"/>
      <c r="S230" s="433"/>
      <c r="T230" s="434"/>
      <c r="U230" s="384" t="str">
        <f t="shared" si="52"/>
        <v/>
      </c>
      <c r="V230" s="384" t="str">
        <f t="shared" si="53"/>
        <v/>
      </c>
      <c r="W230" s="384" t="str">
        <f t="shared" si="54"/>
        <v/>
      </c>
      <c r="X230" s="384" t="str">
        <f t="shared" si="55"/>
        <v/>
      </c>
      <c r="Y230" s="384" t="str">
        <f t="shared" si="56"/>
        <v/>
      </c>
      <c r="Z230" s="384" t="str">
        <f t="shared" si="57"/>
        <v/>
      </c>
      <c r="AA230" s="384">
        <f t="shared" si="51"/>
        <v>0</v>
      </c>
      <c r="AB230" s="385" t="b">
        <f t="shared" si="58"/>
        <v>1</v>
      </c>
      <c r="AC230" s="384" t="str">
        <f>IF($N230="","",IF($C$7="Northern Ireland",INDEX('Fixed inputs'!$H$18:$H$58,MATCH($N230,'Fixed inputs'!$C$18:$C$58,0)),INDEX('Fixed inputs'!$I$18:$I$58,MATCH($N230,'Fixed inputs'!$C$18:$C$58,0))))</f>
        <v/>
      </c>
      <c r="AD230" s="384" t="str">
        <f>IF($C230="","",INDEX('Fixed inputs'!$C$8:$E$10,MATCH($C230,'Fixed inputs'!$B$8:$B$10,0),MATCH(IF($C$7="Northern Ireland","GBP","EUR"),'Fixed inputs'!$C$7:$E$7,0)))</f>
        <v/>
      </c>
      <c r="AE230" s="386"/>
      <c r="AF230" s="386"/>
      <c r="AG230" s="386"/>
      <c r="AH230" s="386"/>
      <c r="AI230" s="386"/>
      <c r="AJ230" s="387">
        <f t="shared" si="59"/>
        <v>0</v>
      </c>
      <c r="AK230" s="386"/>
      <c r="AL230" s="387">
        <f t="shared" si="60"/>
        <v>0</v>
      </c>
      <c r="AM230" s="386"/>
      <c r="AN230" s="387">
        <f t="shared" si="61"/>
        <v>0</v>
      </c>
      <c r="AO230" s="386"/>
      <c r="AP230" s="387">
        <f t="shared" si="62"/>
        <v>0</v>
      </c>
      <c r="AQ230" s="386"/>
      <c r="AR230" s="387">
        <f t="shared" si="63"/>
        <v>0</v>
      </c>
      <c r="AS230" s="386"/>
      <c r="AT230" s="387">
        <f t="shared" si="64"/>
        <v>0</v>
      </c>
    </row>
    <row r="231" spans="2:46" ht="15.75">
      <c r="B231" s="435"/>
      <c r="C231" s="435"/>
      <c r="D231" s="436"/>
      <c r="E231" s="437"/>
      <c r="F231" s="437"/>
      <c r="G231" s="437"/>
      <c r="H231" s="437"/>
      <c r="I231" s="437"/>
      <c r="J231" s="437"/>
      <c r="K231" s="465">
        <f t="shared" si="49"/>
        <v>0</v>
      </c>
      <c r="L231" s="433"/>
      <c r="M231" s="433"/>
      <c r="N231" s="434"/>
      <c r="O231" s="383" t="str">
        <f t="shared" si="50"/>
        <v/>
      </c>
      <c r="P231" s="434"/>
      <c r="Q231" s="434"/>
      <c r="R231" s="434"/>
      <c r="S231" s="433"/>
      <c r="T231" s="434"/>
      <c r="U231" s="384" t="str">
        <f t="shared" si="52"/>
        <v/>
      </c>
      <c r="V231" s="384" t="str">
        <f t="shared" si="53"/>
        <v/>
      </c>
      <c r="W231" s="384" t="str">
        <f t="shared" si="54"/>
        <v/>
      </c>
      <c r="X231" s="384" t="str">
        <f t="shared" si="55"/>
        <v/>
      </c>
      <c r="Y231" s="384" t="str">
        <f t="shared" si="56"/>
        <v/>
      </c>
      <c r="Z231" s="384" t="str">
        <f t="shared" si="57"/>
        <v/>
      </c>
      <c r="AA231" s="384">
        <f t="shared" si="51"/>
        <v>0</v>
      </c>
      <c r="AB231" s="385" t="b">
        <f t="shared" si="58"/>
        <v>1</v>
      </c>
      <c r="AC231" s="384" t="str">
        <f>IF($N231="","",IF($C$7="Northern Ireland",INDEX('Fixed inputs'!$H$18:$H$58,MATCH($N231,'Fixed inputs'!$C$18:$C$58,0)),INDEX('Fixed inputs'!$I$18:$I$58,MATCH($N231,'Fixed inputs'!$C$18:$C$58,0))))</f>
        <v/>
      </c>
      <c r="AD231" s="384" t="str">
        <f>IF($C231="","",INDEX('Fixed inputs'!$C$8:$E$10,MATCH($C231,'Fixed inputs'!$B$8:$B$10,0),MATCH(IF($C$7="Northern Ireland","GBP","EUR"),'Fixed inputs'!$C$7:$E$7,0)))</f>
        <v/>
      </c>
      <c r="AE231" s="386"/>
      <c r="AF231" s="386"/>
      <c r="AG231" s="386"/>
      <c r="AH231" s="386"/>
      <c r="AI231" s="386"/>
      <c r="AJ231" s="387">
        <f t="shared" si="59"/>
        <v>0</v>
      </c>
      <c r="AK231" s="386"/>
      <c r="AL231" s="387">
        <f t="shared" si="60"/>
        <v>0</v>
      </c>
      <c r="AM231" s="386"/>
      <c r="AN231" s="387">
        <f t="shared" si="61"/>
        <v>0</v>
      </c>
      <c r="AO231" s="386"/>
      <c r="AP231" s="387">
        <f t="shared" si="62"/>
        <v>0</v>
      </c>
      <c r="AQ231" s="386"/>
      <c r="AR231" s="387">
        <f t="shared" si="63"/>
        <v>0</v>
      </c>
      <c r="AS231" s="386"/>
      <c r="AT231" s="387">
        <f t="shared" si="64"/>
        <v>0</v>
      </c>
    </row>
    <row r="232" spans="2:46" ht="15.75">
      <c r="B232" s="435"/>
      <c r="C232" s="435"/>
      <c r="D232" s="436"/>
      <c r="E232" s="437"/>
      <c r="F232" s="437"/>
      <c r="G232" s="437"/>
      <c r="H232" s="437"/>
      <c r="I232" s="437"/>
      <c r="J232" s="437"/>
      <c r="K232" s="465">
        <f t="shared" si="49"/>
        <v>0</v>
      </c>
      <c r="L232" s="433"/>
      <c r="M232" s="433"/>
      <c r="N232" s="434"/>
      <c r="O232" s="383" t="str">
        <f t="shared" si="50"/>
        <v/>
      </c>
      <c r="P232" s="434"/>
      <c r="Q232" s="434"/>
      <c r="R232" s="434"/>
      <c r="S232" s="433"/>
      <c r="T232" s="434"/>
      <c r="U232" s="384" t="str">
        <f t="shared" si="52"/>
        <v/>
      </c>
      <c r="V232" s="384" t="str">
        <f t="shared" si="53"/>
        <v/>
      </c>
      <c r="W232" s="384" t="str">
        <f t="shared" si="54"/>
        <v/>
      </c>
      <c r="X232" s="384" t="str">
        <f t="shared" si="55"/>
        <v/>
      </c>
      <c r="Y232" s="384" t="str">
        <f t="shared" si="56"/>
        <v/>
      </c>
      <c r="Z232" s="384" t="str">
        <f t="shared" si="57"/>
        <v/>
      </c>
      <c r="AA232" s="384">
        <f t="shared" si="51"/>
        <v>0</v>
      </c>
      <c r="AB232" s="385" t="b">
        <f t="shared" si="58"/>
        <v>1</v>
      </c>
      <c r="AC232" s="384" t="str">
        <f>IF($N232="","",IF($C$7="Northern Ireland",INDEX('Fixed inputs'!$H$18:$H$58,MATCH($N232,'Fixed inputs'!$C$18:$C$58,0)),INDEX('Fixed inputs'!$I$18:$I$58,MATCH($N232,'Fixed inputs'!$C$18:$C$58,0))))</f>
        <v/>
      </c>
      <c r="AD232" s="384" t="str">
        <f>IF($C232="","",INDEX('Fixed inputs'!$C$8:$E$10,MATCH($C232,'Fixed inputs'!$B$8:$B$10,0),MATCH(IF($C$7="Northern Ireland","GBP","EUR"),'Fixed inputs'!$C$7:$E$7,0)))</f>
        <v/>
      </c>
      <c r="AE232" s="386"/>
      <c r="AF232" s="386"/>
      <c r="AG232" s="386"/>
      <c r="AH232" s="386"/>
      <c r="AI232" s="386"/>
      <c r="AJ232" s="387">
        <f t="shared" si="59"/>
        <v>0</v>
      </c>
      <c r="AK232" s="386"/>
      <c r="AL232" s="387">
        <f t="shared" si="60"/>
        <v>0</v>
      </c>
      <c r="AM232" s="386"/>
      <c r="AN232" s="387">
        <f t="shared" si="61"/>
        <v>0</v>
      </c>
      <c r="AO232" s="386"/>
      <c r="AP232" s="387">
        <f t="shared" si="62"/>
        <v>0</v>
      </c>
      <c r="AQ232" s="386"/>
      <c r="AR232" s="387">
        <f t="shared" si="63"/>
        <v>0</v>
      </c>
      <c r="AS232" s="386"/>
      <c r="AT232" s="387">
        <f t="shared" si="64"/>
        <v>0</v>
      </c>
    </row>
    <row r="233" spans="2:46" ht="15.75">
      <c r="B233" s="435"/>
      <c r="C233" s="435"/>
      <c r="D233" s="436"/>
      <c r="E233" s="437"/>
      <c r="F233" s="437"/>
      <c r="G233" s="437"/>
      <c r="H233" s="437"/>
      <c r="I233" s="437"/>
      <c r="J233" s="437"/>
      <c r="K233" s="465">
        <f t="shared" si="49"/>
        <v>0</v>
      </c>
      <c r="L233" s="433"/>
      <c r="M233" s="433"/>
      <c r="N233" s="434"/>
      <c r="O233" s="383" t="str">
        <f t="shared" si="50"/>
        <v/>
      </c>
      <c r="P233" s="434"/>
      <c r="Q233" s="434"/>
      <c r="R233" s="434"/>
      <c r="S233" s="433"/>
      <c r="T233" s="434"/>
      <c r="U233" s="384" t="str">
        <f t="shared" si="52"/>
        <v/>
      </c>
      <c r="V233" s="384" t="str">
        <f t="shared" si="53"/>
        <v/>
      </c>
      <c r="W233" s="384" t="str">
        <f t="shared" si="54"/>
        <v/>
      </c>
      <c r="X233" s="384" t="str">
        <f t="shared" si="55"/>
        <v/>
      </c>
      <c r="Y233" s="384" t="str">
        <f t="shared" si="56"/>
        <v/>
      </c>
      <c r="Z233" s="384" t="str">
        <f t="shared" si="57"/>
        <v/>
      </c>
      <c r="AA233" s="384">
        <f t="shared" si="51"/>
        <v>0</v>
      </c>
      <c r="AB233" s="385" t="b">
        <f t="shared" si="58"/>
        <v>1</v>
      </c>
      <c r="AC233" s="384" t="str">
        <f>IF($N233="","",IF($C$7="Northern Ireland",INDEX('Fixed inputs'!$H$18:$H$58,MATCH($N233,'Fixed inputs'!$C$18:$C$58,0)),INDEX('Fixed inputs'!$I$18:$I$58,MATCH($N233,'Fixed inputs'!$C$18:$C$58,0))))</f>
        <v/>
      </c>
      <c r="AD233" s="384" t="str">
        <f>IF($C233="","",INDEX('Fixed inputs'!$C$8:$E$10,MATCH($C233,'Fixed inputs'!$B$8:$B$10,0),MATCH(IF($C$7="Northern Ireland","GBP","EUR"),'Fixed inputs'!$C$7:$E$7,0)))</f>
        <v/>
      </c>
      <c r="AE233" s="386"/>
      <c r="AF233" s="386"/>
      <c r="AG233" s="386"/>
      <c r="AH233" s="386"/>
      <c r="AI233" s="386"/>
      <c r="AJ233" s="387">
        <f t="shared" si="59"/>
        <v>0</v>
      </c>
      <c r="AK233" s="386"/>
      <c r="AL233" s="387">
        <f t="shared" si="60"/>
        <v>0</v>
      </c>
      <c r="AM233" s="386"/>
      <c r="AN233" s="387">
        <f t="shared" si="61"/>
        <v>0</v>
      </c>
      <c r="AO233" s="386"/>
      <c r="AP233" s="387">
        <f t="shared" si="62"/>
        <v>0</v>
      </c>
      <c r="AQ233" s="386"/>
      <c r="AR233" s="387">
        <f t="shared" si="63"/>
        <v>0</v>
      </c>
      <c r="AS233" s="386"/>
      <c r="AT233" s="387">
        <f t="shared" si="64"/>
        <v>0</v>
      </c>
    </row>
    <row r="234" spans="2:46" ht="15.75">
      <c r="B234" s="435"/>
      <c r="C234" s="435"/>
      <c r="D234" s="436"/>
      <c r="E234" s="437"/>
      <c r="F234" s="437"/>
      <c r="G234" s="437"/>
      <c r="H234" s="437"/>
      <c r="I234" s="437"/>
      <c r="J234" s="437"/>
      <c r="K234" s="465">
        <f t="shared" si="49"/>
        <v>0</v>
      </c>
      <c r="L234" s="433"/>
      <c r="M234" s="433"/>
      <c r="N234" s="434"/>
      <c r="O234" s="383" t="str">
        <f t="shared" si="50"/>
        <v/>
      </c>
      <c r="P234" s="434"/>
      <c r="Q234" s="434"/>
      <c r="R234" s="434"/>
      <c r="S234" s="433"/>
      <c r="T234" s="434"/>
      <c r="U234" s="384" t="str">
        <f t="shared" si="52"/>
        <v/>
      </c>
      <c r="V234" s="384" t="str">
        <f t="shared" si="53"/>
        <v/>
      </c>
      <c r="W234" s="384" t="str">
        <f t="shared" si="54"/>
        <v/>
      </c>
      <c r="X234" s="384" t="str">
        <f t="shared" si="55"/>
        <v/>
      </c>
      <c r="Y234" s="384" t="str">
        <f t="shared" si="56"/>
        <v/>
      </c>
      <c r="Z234" s="384" t="str">
        <f t="shared" si="57"/>
        <v/>
      </c>
      <c r="AA234" s="384">
        <f t="shared" si="51"/>
        <v>0</v>
      </c>
      <c r="AB234" s="385" t="b">
        <f t="shared" si="58"/>
        <v>1</v>
      </c>
      <c r="AC234" s="384" t="str">
        <f>IF($N234="","",IF($C$7="Northern Ireland",INDEX('Fixed inputs'!$H$18:$H$58,MATCH($N234,'Fixed inputs'!$C$18:$C$58,0)),INDEX('Fixed inputs'!$I$18:$I$58,MATCH($N234,'Fixed inputs'!$C$18:$C$58,0))))</f>
        <v/>
      </c>
      <c r="AD234" s="384" t="str">
        <f>IF($C234="","",INDEX('Fixed inputs'!$C$8:$E$10,MATCH($C234,'Fixed inputs'!$B$8:$B$10,0),MATCH(IF($C$7="Northern Ireland","GBP","EUR"),'Fixed inputs'!$C$7:$E$7,0)))</f>
        <v/>
      </c>
      <c r="AE234" s="386"/>
      <c r="AF234" s="386"/>
      <c r="AG234" s="386"/>
      <c r="AH234" s="386"/>
      <c r="AI234" s="386"/>
      <c r="AJ234" s="387">
        <f t="shared" si="59"/>
        <v>0</v>
      </c>
      <c r="AK234" s="386"/>
      <c r="AL234" s="387">
        <f t="shared" si="60"/>
        <v>0</v>
      </c>
      <c r="AM234" s="386"/>
      <c r="AN234" s="387">
        <f t="shared" si="61"/>
        <v>0</v>
      </c>
      <c r="AO234" s="386"/>
      <c r="AP234" s="387">
        <f t="shared" si="62"/>
        <v>0</v>
      </c>
      <c r="AQ234" s="386"/>
      <c r="AR234" s="387">
        <f t="shared" si="63"/>
        <v>0</v>
      </c>
      <c r="AS234" s="386"/>
      <c r="AT234" s="387">
        <f t="shared" si="64"/>
        <v>0</v>
      </c>
    </row>
    <row r="235" spans="2:46" ht="15.75">
      <c r="B235" s="435"/>
      <c r="C235" s="435"/>
      <c r="D235" s="436"/>
      <c r="E235" s="437"/>
      <c r="F235" s="437"/>
      <c r="G235" s="437"/>
      <c r="H235" s="437"/>
      <c r="I235" s="437"/>
      <c r="J235" s="437"/>
      <c r="K235" s="465">
        <f t="shared" si="49"/>
        <v>0</v>
      </c>
      <c r="L235" s="433"/>
      <c r="M235" s="433"/>
      <c r="N235" s="434"/>
      <c r="O235" s="383" t="str">
        <f t="shared" si="50"/>
        <v/>
      </c>
      <c r="P235" s="434"/>
      <c r="Q235" s="434"/>
      <c r="R235" s="434"/>
      <c r="S235" s="433"/>
      <c r="T235" s="434"/>
      <c r="U235" s="384" t="str">
        <f t="shared" si="52"/>
        <v/>
      </c>
      <c r="V235" s="384" t="str">
        <f t="shared" si="53"/>
        <v/>
      </c>
      <c r="W235" s="384" t="str">
        <f t="shared" si="54"/>
        <v/>
      </c>
      <c r="X235" s="384" t="str">
        <f t="shared" si="55"/>
        <v/>
      </c>
      <c r="Y235" s="384" t="str">
        <f t="shared" si="56"/>
        <v/>
      </c>
      <c r="Z235" s="384" t="str">
        <f t="shared" si="57"/>
        <v/>
      </c>
      <c r="AA235" s="384">
        <f t="shared" si="51"/>
        <v>0</v>
      </c>
      <c r="AB235" s="385" t="b">
        <f t="shared" si="58"/>
        <v>1</v>
      </c>
      <c r="AC235" s="384" t="str">
        <f>IF($N235="","",IF($C$7="Northern Ireland",INDEX('Fixed inputs'!$H$18:$H$58,MATCH($N235,'Fixed inputs'!$C$18:$C$58,0)),INDEX('Fixed inputs'!$I$18:$I$58,MATCH($N235,'Fixed inputs'!$C$18:$C$58,0))))</f>
        <v/>
      </c>
      <c r="AD235" s="384" t="str">
        <f>IF($C235="","",INDEX('Fixed inputs'!$C$8:$E$10,MATCH($C235,'Fixed inputs'!$B$8:$B$10,0),MATCH(IF($C$7="Northern Ireland","GBP","EUR"),'Fixed inputs'!$C$7:$E$7,0)))</f>
        <v/>
      </c>
      <c r="AE235" s="386"/>
      <c r="AF235" s="386"/>
      <c r="AG235" s="386"/>
      <c r="AH235" s="386"/>
      <c r="AI235" s="386"/>
      <c r="AJ235" s="387">
        <f t="shared" si="59"/>
        <v>0</v>
      </c>
      <c r="AK235" s="386"/>
      <c r="AL235" s="387">
        <f t="shared" si="60"/>
        <v>0</v>
      </c>
      <c r="AM235" s="386"/>
      <c r="AN235" s="387">
        <f t="shared" si="61"/>
        <v>0</v>
      </c>
      <c r="AO235" s="386"/>
      <c r="AP235" s="387">
        <f t="shared" si="62"/>
        <v>0</v>
      </c>
      <c r="AQ235" s="386"/>
      <c r="AR235" s="387">
        <f t="shared" si="63"/>
        <v>0</v>
      </c>
      <c r="AS235" s="386"/>
      <c r="AT235" s="387">
        <f t="shared" si="64"/>
        <v>0</v>
      </c>
    </row>
    <row r="236" spans="2:46" ht="15.75">
      <c r="B236" s="435"/>
      <c r="C236" s="435"/>
      <c r="D236" s="436"/>
      <c r="E236" s="437"/>
      <c r="F236" s="437"/>
      <c r="G236" s="437"/>
      <c r="H236" s="437"/>
      <c r="I236" s="437"/>
      <c r="J236" s="437"/>
      <c r="K236" s="465">
        <f t="shared" si="49"/>
        <v>0</v>
      </c>
      <c r="L236" s="433"/>
      <c r="M236" s="433"/>
      <c r="N236" s="434"/>
      <c r="O236" s="383" t="str">
        <f t="shared" si="50"/>
        <v/>
      </c>
      <c r="P236" s="434"/>
      <c r="Q236" s="434"/>
      <c r="R236" s="434"/>
      <c r="S236" s="433"/>
      <c r="T236" s="434"/>
      <c r="U236" s="384" t="str">
        <f t="shared" si="52"/>
        <v/>
      </c>
      <c r="V236" s="384" t="str">
        <f t="shared" si="53"/>
        <v/>
      </c>
      <c r="W236" s="384" t="str">
        <f t="shared" si="54"/>
        <v/>
      </c>
      <c r="X236" s="384" t="str">
        <f t="shared" si="55"/>
        <v/>
      </c>
      <c r="Y236" s="384" t="str">
        <f t="shared" si="56"/>
        <v/>
      </c>
      <c r="Z236" s="384" t="str">
        <f t="shared" si="57"/>
        <v/>
      </c>
      <c r="AA236" s="384">
        <f t="shared" si="51"/>
        <v>0</v>
      </c>
      <c r="AB236" s="385" t="b">
        <f t="shared" si="58"/>
        <v>1</v>
      </c>
      <c r="AC236" s="384" t="str">
        <f>IF($N236="","",IF($C$7="Northern Ireland",INDEX('Fixed inputs'!$H$18:$H$58,MATCH($N236,'Fixed inputs'!$C$18:$C$58,0)),INDEX('Fixed inputs'!$I$18:$I$58,MATCH($N236,'Fixed inputs'!$C$18:$C$58,0))))</f>
        <v/>
      </c>
      <c r="AD236" s="384" t="str">
        <f>IF($C236="","",INDEX('Fixed inputs'!$C$8:$E$10,MATCH($C236,'Fixed inputs'!$B$8:$B$10,0),MATCH(IF($C$7="Northern Ireland","GBP","EUR"),'Fixed inputs'!$C$7:$E$7,0)))</f>
        <v/>
      </c>
      <c r="AE236" s="386"/>
      <c r="AF236" s="386"/>
      <c r="AG236" s="386"/>
      <c r="AH236" s="386"/>
      <c r="AI236" s="386"/>
      <c r="AJ236" s="387">
        <f t="shared" si="59"/>
        <v>0</v>
      </c>
      <c r="AK236" s="386"/>
      <c r="AL236" s="387">
        <f t="shared" si="60"/>
        <v>0</v>
      </c>
      <c r="AM236" s="386"/>
      <c r="AN236" s="387">
        <f t="shared" si="61"/>
        <v>0</v>
      </c>
      <c r="AO236" s="386"/>
      <c r="AP236" s="387">
        <f t="shared" si="62"/>
        <v>0</v>
      </c>
      <c r="AQ236" s="386"/>
      <c r="AR236" s="387">
        <f t="shared" si="63"/>
        <v>0</v>
      </c>
      <c r="AS236" s="386"/>
      <c r="AT236" s="387">
        <f t="shared" si="64"/>
        <v>0</v>
      </c>
    </row>
    <row r="237" spans="2:46" ht="15.75">
      <c r="B237" s="435"/>
      <c r="C237" s="435"/>
      <c r="D237" s="436"/>
      <c r="E237" s="437"/>
      <c r="F237" s="437"/>
      <c r="G237" s="437"/>
      <c r="H237" s="437"/>
      <c r="I237" s="437"/>
      <c r="J237" s="437"/>
      <c r="K237" s="465">
        <f t="shared" si="49"/>
        <v>0</v>
      </c>
      <c r="L237" s="433"/>
      <c r="M237" s="433"/>
      <c r="N237" s="434"/>
      <c r="O237" s="383" t="str">
        <f t="shared" si="50"/>
        <v/>
      </c>
      <c r="P237" s="434"/>
      <c r="Q237" s="434"/>
      <c r="R237" s="434"/>
      <c r="S237" s="433"/>
      <c r="T237" s="434"/>
      <c r="U237" s="384" t="str">
        <f t="shared" si="52"/>
        <v/>
      </c>
      <c r="V237" s="384" t="str">
        <f t="shared" si="53"/>
        <v/>
      </c>
      <c r="W237" s="384" t="str">
        <f t="shared" si="54"/>
        <v/>
      </c>
      <c r="X237" s="384" t="str">
        <f t="shared" si="55"/>
        <v/>
      </c>
      <c r="Y237" s="384" t="str">
        <f t="shared" si="56"/>
        <v/>
      </c>
      <c r="Z237" s="384" t="str">
        <f t="shared" si="57"/>
        <v/>
      </c>
      <c r="AA237" s="384">
        <f t="shared" si="51"/>
        <v>0</v>
      </c>
      <c r="AB237" s="385" t="b">
        <f t="shared" si="58"/>
        <v>1</v>
      </c>
      <c r="AC237" s="384" t="str">
        <f>IF($N237="","",IF($C$7="Northern Ireland",INDEX('Fixed inputs'!$H$18:$H$58,MATCH($N237,'Fixed inputs'!$C$18:$C$58,0)),INDEX('Fixed inputs'!$I$18:$I$58,MATCH($N237,'Fixed inputs'!$C$18:$C$58,0))))</f>
        <v/>
      </c>
      <c r="AD237" s="384" t="str">
        <f>IF($C237="","",INDEX('Fixed inputs'!$C$8:$E$10,MATCH($C237,'Fixed inputs'!$B$8:$B$10,0),MATCH(IF($C$7="Northern Ireland","GBP","EUR"),'Fixed inputs'!$C$7:$E$7,0)))</f>
        <v/>
      </c>
      <c r="AE237" s="386"/>
      <c r="AF237" s="386"/>
      <c r="AG237" s="386"/>
      <c r="AH237" s="386"/>
      <c r="AI237" s="386"/>
      <c r="AJ237" s="387">
        <f t="shared" si="59"/>
        <v>0</v>
      </c>
      <c r="AK237" s="386"/>
      <c r="AL237" s="387">
        <f t="shared" si="60"/>
        <v>0</v>
      </c>
      <c r="AM237" s="386"/>
      <c r="AN237" s="387">
        <f t="shared" si="61"/>
        <v>0</v>
      </c>
      <c r="AO237" s="386"/>
      <c r="AP237" s="387">
        <f t="shared" si="62"/>
        <v>0</v>
      </c>
      <c r="AQ237" s="386"/>
      <c r="AR237" s="387">
        <f t="shared" si="63"/>
        <v>0</v>
      </c>
      <c r="AS237" s="386"/>
      <c r="AT237" s="387">
        <f t="shared" si="64"/>
        <v>0</v>
      </c>
    </row>
    <row r="238" spans="2:46" ht="15.75">
      <c r="B238" s="435"/>
      <c r="C238" s="435"/>
      <c r="D238" s="436"/>
      <c r="E238" s="437"/>
      <c r="F238" s="437"/>
      <c r="G238" s="437"/>
      <c r="H238" s="437"/>
      <c r="I238" s="437"/>
      <c r="J238" s="437"/>
      <c r="K238" s="465">
        <f t="shared" si="49"/>
        <v>0</v>
      </c>
      <c r="L238" s="433"/>
      <c r="M238" s="433"/>
      <c r="N238" s="434"/>
      <c r="O238" s="383" t="str">
        <f t="shared" si="50"/>
        <v/>
      </c>
      <c r="P238" s="434"/>
      <c r="Q238" s="434"/>
      <c r="R238" s="434"/>
      <c r="S238" s="433"/>
      <c r="T238" s="434"/>
      <c r="U238" s="384" t="str">
        <f t="shared" si="52"/>
        <v/>
      </c>
      <c r="V238" s="384" t="str">
        <f t="shared" si="53"/>
        <v/>
      </c>
      <c r="W238" s="384" t="str">
        <f t="shared" si="54"/>
        <v/>
      </c>
      <c r="X238" s="384" t="str">
        <f t="shared" si="55"/>
        <v/>
      </c>
      <c r="Y238" s="384" t="str">
        <f t="shared" si="56"/>
        <v/>
      </c>
      <c r="Z238" s="384" t="str">
        <f t="shared" si="57"/>
        <v/>
      </c>
      <c r="AA238" s="384">
        <f t="shared" si="51"/>
        <v>0</v>
      </c>
      <c r="AB238" s="385" t="b">
        <f t="shared" si="58"/>
        <v>1</v>
      </c>
      <c r="AC238" s="384" t="str">
        <f>IF($N238="","",IF($C$7="Northern Ireland",INDEX('Fixed inputs'!$H$18:$H$58,MATCH($N238,'Fixed inputs'!$C$18:$C$58,0)),INDEX('Fixed inputs'!$I$18:$I$58,MATCH($N238,'Fixed inputs'!$C$18:$C$58,0))))</f>
        <v/>
      </c>
      <c r="AD238" s="384" t="str">
        <f>IF($C238="","",INDEX('Fixed inputs'!$C$8:$E$10,MATCH($C238,'Fixed inputs'!$B$8:$B$10,0),MATCH(IF($C$7="Northern Ireland","GBP","EUR"),'Fixed inputs'!$C$7:$E$7,0)))</f>
        <v/>
      </c>
      <c r="AE238" s="386"/>
      <c r="AF238" s="386"/>
      <c r="AG238" s="386"/>
      <c r="AH238" s="386"/>
      <c r="AI238" s="386"/>
      <c r="AJ238" s="387">
        <f t="shared" si="59"/>
        <v>0</v>
      </c>
      <c r="AK238" s="386"/>
      <c r="AL238" s="387">
        <f t="shared" si="60"/>
        <v>0</v>
      </c>
      <c r="AM238" s="386"/>
      <c r="AN238" s="387">
        <f t="shared" si="61"/>
        <v>0</v>
      </c>
      <c r="AO238" s="386"/>
      <c r="AP238" s="387">
        <f t="shared" si="62"/>
        <v>0</v>
      </c>
      <c r="AQ238" s="386"/>
      <c r="AR238" s="387">
        <f t="shared" si="63"/>
        <v>0</v>
      </c>
      <c r="AS238" s="386"/>
      <c r="AT238" s="387">
        <f t="shared" si="64"/>
        <v>0</v>
      </c>
    </row>
    <row r="239" spans="2:46" ht="15.75">
      <c r="B239" s="435"/>
      <c r="C239" s="435"/>
      <c r="D239" s="436"/>
      <c r="E239" s="437"/>
      <c r="F239" s="437"/>
      <c r="G239" s="437"/>
      <c r="H239" s="437"/>
      <c r="I239" s="437"/>
      <c r="J239" s="437"/>
      <c r="K239" s="465">
        <f t="shared" si="49"/>
        <v>0</v>
      </c>
      <c r="L239" s="433"/>
      <c r="M239" s="433"/>
      <c r="N239" s="434"/>
      <c r="O239" s="383" t="str">
        <f t="shared" si="50"/>
        <v/>
      </c>
      <c r="P239" s="434"/>
      <c r="Q239" s="434"/>
      <c r="R239" s="434"/>
      <c r="S239" s="433"/>
      <c r="T239" s="434"/>
      <c r="U239" s="384" t="str">
        <f t="shared" si="52"/>
        <v/>
      </c>
      <c r="V239" s="384" t="str">
        <f t="shared" si="53"/>
        <v/>
      </c>
      <c r="W239" s="384" t="str">
        <f t="shared" si="54"/>
        <v/>
      </c>
      <c r="X239" s="384" t="str">
        <f t="shared" si="55"/>
        <v/>
      </c>
      <c r="Y239" s="384" t="str">
        <f t="shared" si="56"/>
        <v/>
      </c>
      <c r="Z239" s="384" t="str">
        <f t="shared" si="57"/>
        <v/>
      </c>
      <c r="AA239" s="384">
        <f t="shared" si="51"/>
        <v>0</v>
      </c>
      <c r="AB239" s="385" t="b">
        <f t="shared" si="58"/>
        <v>1</v>
      </c>
      <c r="AC239" s="384" t="str">
        <f>IF($N239="","",IF($C$7="Northern Ireland",INDEX('Fixed inputs'!$H$18:$H$58,MATCH($N239,'Fixed inputs'!$C$18:$C$58,0)),INDEX('Fixed inputs'!$I$18:$I$58,MATCH($N239,'Fixed inputs'!$C$18:$C$58,0))))</f>
        <v/>
      </c>
      <c r="AD239" s="384" t="str">
        <f>IF($C239="","",INDEX('Fixed inputs'!$C$8:$E$10,MATCH($C239,'Fixed inputs'!$B$8:$B$10,0),MATCH(IF($C$7="Northern Ireland","GBP","EUR"),'Fixed inputs'!$C$7:$E$7,0)))</f>
        <v/>
      </c>
      <c r="AE239" s="386"/>
      <c r="AF239" s="386"/>
      <c r="AG239" s="386"/>
      <c r="AH239" s="386"/>
      <c r="AI239" s="386"/>
      <c r="AJ239" s="387">
        <f t="shared" si="59"/>
        <v>0</v>
      </c>
      <c r="AK239" s="386"/>
      <c r="AL239" s="387">
        <f t="shared" si="60"/>
        <v>0</v>
      </c>
      <c r="AM239" s="386"/>
      <c r="AN239" s="387">
        <f t="shared" si="61"/>
        <v>0</v>
      </c>
      <c r="AO239" s="386"/>
      <c r="AP239" s="387">
        <f t="shared" si="62"/>
        <v>0</v>
      </c>
      <c r="AQ239" s="386"/>
      <c r="AR239" s="387">
        <f t="shared" si="63"/>
        <v>0</v>
      </c>
      <c r="AS239" s="386"/>
      <c r="AT239" s="387">
        <f t="shared" si="64"/>
        <v>0</v>
      </c>
    </row>
    <row r="240" spans="2:46" ht="15.75">
      <c r="B240" s="435"/>
      <c r="C240" s="435"/>
      <c r="D240" s="436"/>
      <c r="E240" s="437"/>
      <c r="F240" s="437"/>
      <c r="G240" s="437"/>
      <c r="H240" s="437"/>
      <c r="I240" s="437"/>
      <c r="J240" s="437"/>
      <c r="K240" s="465">
        <f t="shared" si="49"/>
        <v>0</v>
      </c>
      <c r="L240" s="433"/>
      <c r="M240" s="433"/>
      <c r="N240" s="434"/>
      <c r="O240" s="383" t="str">
        <f t="shared" si="50"/>
        <v/>
      </c>
      <c r="P240" s="434"/>
      <c r="Q240" s="434"/>
      <c r="R240" s="434"/>
      <c r="S240" s="433"/>
      <c r="T240" s="434"/>
      <c r="U240" s="384" t="str">
        <f t="shared" si="52"/>
        <v/>
      </c>
      <c r="V240" s="384" t="str">
        <f t="shared" si="53"/>
        <v/>
      </c>
      <c r="W240" s="384" t="str">
        <f t="shared" si="54"/>
        <v/>
      </c>
      <c r="X240" s="384" t="str">
        <f t="shared" si="55"/>
        <v/>
      </c>
      <c r="Y240" s="384" t="str">
        <f t="shared" si="56"/>
        <v/>
      </c>
      <c r="Z240" s="384" t="str">
        <f t="shared" si="57"/>
        <v/>
      </c>
      <c r="AA240" s="384">
        <f t="shared" si="51"/>
        <v>0</v>
      </c>
      <c r="AB240" s="385" t="b">
        <f t="shared" si="58"/>
        <v>1</v>
      </c>
      <c r="AC240" s="384" t="str">
        <f>IF($N240="","",IF($C$7="Northern Ireland",INDEX('Fixed inputs'!$H$18:$H$58,MATCH($N240,'Fixed inputs'!$C$18:$C$58,0)),INDEX('Fixed inputs'!$I$18:$I$58,MATCH($N240,'Fixed inputs'!$C$18:$C$58,0))))</f>
        <v/>
      </c>
      <c r="AD240" s="384" t="str">
        <f>IF($C240="","",INDEX('Fixed inputs'!$C$8:$E$10,MATCH($C240,'Fixed inputs'!$B$8:$B$10,0),MATCH(IF($C$7="Northern Ireland","GBP","EUR"),'Fixed inputs'!$C$7:$E$7,0)))</f>
        <v/>
      </c>
      <c r="AE240" s="386"/>
      <c r="AF240" s="386"/>
      <c r="AG240" s="386"/>
      <c r="AH240" s="386"/>
      <c r="AI240" s="386"/>
      <c r="AJ240" s="387">
        <f t="shared" si="59"/>
        <v>0</v>
      </c>
      <c r="AK240" s="386"/>
      <c r="AL240" s="387">
        <f t="shared" si="60"/>
        <v>0</v>
      </c>
      <c r="AM240" s="386"/>
      <c r="AN240" s="387">
        <f t="shared" si="61"/>
        <v>0</v>
      </c>
      <c r="AO240" s="386"/>
      <c r="AP240" s="387">
        <f t="shared" si="62"/>
        <v>0</v>
      </c>
      <c r="AQ240" s="386"/>
      <c r="AR240" s="387">
        <f t="shared" si="63"/>
        <v>0</v>
      </c>
      <c r="AS240" s="386"/>
      <c r="AT240" s="387">
        <f t="shared" si="64"/>
        <v>0</v>
      </c>
    </row>
    <row r="241" spans="2:46" ht="15.75">
      <c r="B241" s="435"/>
      <c r="C241" s="435"/>
      <c r="D241" s="436"/>
      <c r="E241" s="437"/>
      <c r="F241" s="437"/>
      <c r="G241" s="437"/>
      <c r="H241" s="437"/>
      <c r="I241" s="437"/>
      <c r="J241" s="437"/>
      <c r="K241" s="465">
        <f t="shared" si="49"/>
        <v>0</v>
      </c>
      <c r="L241" s="433"/>
      <c r="M241" s="433"/>
      <c r="N241" s="434"/>
      <c r="O241" s="383" t="str">
        <f t="shared" si="50"/>
        <v/>
      </c>
      <c r="P241" s="434"/>
      <c r="Q241" s="434"/>
      <c r="R241" s="434"/>
      <c r="S241" s="433"/>
      <c r="T241" s="434"/>
      <c r="U241" s="384" t="str">
        <f t="shared" si="52"/>
        <v/>
      </c>
      <c r="V241" s="384" t="str">
        <f t="shared" si="53"/>
        <v/>
      </c>
      <c r="W241" s="384" t="str">
        <f t="shared" si="54"/>
        <v/>
      </c>
      <c r="X241" s="384" t="str">
        <f t="shared" si="55"/>
        <v/>
      </c>
      <c r="Y241" s="384" t="str">
        <f t="shared" si="56"/>
        <v/>
      </c>
      <c r="Z241" s="384" t="str">
        <f t="shared" si="57"/>
        <v/>
      </c>
      <c r="AA241" s="384">
        <f t="shared" si="51"/>
        <v>0</v>
      </c>
      <c r="AB241" s="385" t="b">
        <f t="shared" si="58"/>
        <v>1</v>
      </c>
      <c r="AC241" s="384" t="str">
        <f>IF($N241="","",IF($C$7="Northern Ireland",INDEX('Fixed inputs'!$H$18:$H$58,MATCH($N241,'Fixed inputs'!$C$18:$C$58,0)),INDEX('Fixed inputs'!$I$18:$I$58,MATCH($N241,'Fixed inputs'!$C$18:$C$58,0))))</f>
        <v/>
      </c>
      <c r="AD241" s="384" t="str">
        <f>IF($C241="","",INDEX('Fixed inputs'!$C$8:$E$10,MATCH($C241,'Fixed inputs'!$B$8:$B$10,0),MATCH(IF($C$7="Northern Ireland","GBP","EUR"),'Fixed inputs'!$C$7:$E$7,0)))</f>
        <v/>
      </c>
      <c r="AE241" s="386"/>
      <c r="AF241" s="386"/>
      <c r="AG241" s="386"/>
      <c r="AH241" s="386"/>
      <c r="AI241" s="386"/>
      <c r="AJ241" s="387">
        <f t="shared" si="59"/>
        <v>0</v>
      </c>
      <c r="AK241" s="386"/>
      <c r="AL241" s="387">
        <f t="shared" si="60"/>
        <v>0</v>
      </c>
      <c r="AM241" s="386"/>
      <c r="AN241" s="387">
        <f t="shared" si="61"/>
        <v>0</v>
      </c>
      <c r="AO241" s="386"/>
      <c r="AP241" s="387">
        <f t="shared" si="62"/>
        <v>0</v>
      </c>
      <c r="AQ241" s="386"/>
      <c r="AR241" s="387">
        <f t="shared" si="63"/>
        <v>0</v>
      </c>
      <c r="AS241" s="386"/>
      <c r="AT241" s="387">
        <f t="shared" si="64"/>
        <v>0</v>
      </c>
    </row>
    <row r="242" spans="2:46" ht="15.75">
      <c r="B242" s="435"/>
      <c r="C242" s="435"/>
      <c r="D242" s="436"/>
      <c r="E242" s="437"/>
      <c r="F242" s="437"/>
      <c r="G242" s="437"/>
      <c r="H242" s="437"/>
      <c r="I242" s="437"/>
      <c r="J242" s="437"/>
      <c r="K242" s="465">
        <f t="shared" si="49"/>
        <v>0</v>
      </c>
      <c r="L242" s="433"/>
      <c r="M242" s="433"/>
      <c r="N242" s="434"/>
      <c r="O242" s="383" t="str">
        <f t="shared" si="50"/>
        <v/>
      </c>
      <c r="P242" s="434"/>
      <c r="Q242" s="434"/>
      <c r="R242" s="434"/>
      <c r="S242" s="433"/>
      <c r="T242" s="434"/>
      <c r="U242" s="384" t="str">
        <f t="shared" si="52"/>
        <v/>
      </c>
      <c r="V242" s="384" t="str">
        <f t="shared" si="53"/>
        <v/>
      </c>
      <c r="W242" s="384" t="str">
        <f t="shared" si="54"/>
        <v/>
      </c>
      <c r="X242" s="384" t="str">
        <f t="shared" si="55"/>
        <v/>
      </c>
      <c r="Y242" s="384" t="str">
        <f t="shared" si="56"/>
        <v/>
      </c>
      <c r="Z242" s="384" t="str">
        <f t="shared" si="57"/>
        <v/>
      </c>
      <c r="AA242" s="384">
        <f t="shared" si="51"/>
        <v>0</v>
      </c>
      <c r="AB242" s="385" t="b">
        <f t="shared" si="58"/>
        <v>1</v>
      </c>
      <c r="AC242" s="384" t="str">
        <f>IF($N242="","",IF($C$7="Northern Ireland",INDEX('Fixed inputs'!$H$18:$H$58,MATCH($N242,'Fixed inputs'!$C$18:$C$58,0)),INDEX('Fixed inputs'!$I$18:$I$58,MATCH($N242,'Fixed inputs'!$C$18:$C$58,0))))</f>
        <v/>
      </c>
      <c r="AD242" s="384" t="str">
        <f>IF($C242="","",INDEX('Fixed inputs'!$C$8:$E$10,MATCH($C242,'Fixed inputs'!$B$8:$B$10,0),MATCH(IF($C$7="Northern Ireland","GBP","EUR"),'Fixed inputs'!$C$7:$E$7,0)))</f>
        <v/>
      </c>
      <c r="AE242" s="386"/>
      <c r="AF242" s="386"/>
      <c r="AG242" s="386"/>
      <c r="AH242" s="386"/>
      <c r="AI242" s="386"/>
      <c r="AJ242" s="387">
        <f t="shared" si="59"/>
        <v>0</v>
      </c>
      <c r="AK242" s="386"/>
      <c r="AL242" s="387">
        <f t="shared" si="60"/>
        <v>0</v>
      </c>
      <c r="AM242" s="386"/>
      <c r="AN242" s="387">
        <f t="shared" si="61"/>
        <v>0</v>
      </c>
      <c r="AO242" s="386"/>
      <c r="AP242" s="387">
        <f t="shared" si="62"/>
        <v>0</v>
      </c>
      <c r="AQ242" s="386"/>
      <c r="AR242" s="387">
        <f t="shared" si="63"/>
        <v>0</v>
      </c>
      <c r="AS242" s="386"/>
      <c r="AT242" s="387">
        <f t="shared" si="64"/>
        <v>0</v>
      </c>
    </row>
    <row r="243" spans="2:46" ht="15.75">
      <c r="B243" s="435"/>
      <c r="C243" s="435"/>
      <c r="D243" s="436"/>
      <c r="E243" s="437"/>
      <c r="F243" s="437"/>
      <c r="G243" s="437"/>
      <c r="H243" s="437"/>
      <c r="I243" s="437"/>
      <c r="J243" s="437"/>
      <c r="K243" s="465">
        <f t="shared" si="49"/>
        <v>0</v>
      </c>
      <c r="L243" s="433"/>
      <c r="M243" s="433"/>
      <c r="N243" s="434"/>
      <c r="O243" s="383" t="str">
        <f t="shared" si="50"/>
        <v/>
      </c>
      <c r="P243" s="434"/>
      <c r="Q243" s="434"/>
      <c r="R243" s="434"/>
      <c r="S243" s="433"/>
      <c r="T243" s="434"/>
      <c r="U243" s="384" t="str">
        <f t="shared" si="52"/>
        <v/>
      </c>
      <c r="V243" s="384" t="str">
        <f t="shared" si="53"/>
        <v/>
      </c>
      <c r="W243" s="384" t="str">
        <f t="shared" si="54"/>
        <v/>
      </c>
      <c r="X243" s="384" t="str">
        <f t="shared" si="55"/>
        <v/>
      </c>
      <c r="Y243" s="384" t="str">
        <f t="shared" si="56"/>
        <v/>
      </c>
      <c r="Z243" s="384" t="str">
        <f t="shared" si="57"/>
        <v/>
      </c>
      <c r="AA243" s="384">
        <f t="shared" si="51"/>
        <v>0</v>
      </c>
      <c r="AB243" s="385" t="b">
        <f t="shared" si="58"/>
        <v>1</v>
      </c>
      <c r="AC243" s="384" t="str">
        <f>IF($N243="","",IF($C$7="Northern Ireland",INDEX('Fixed inputs'!$H$18:$H$58,MATCH($N243,'Fixed inputs'!$C$18:$C$58,0)),INDEX('Fixed inputs'!$I$18:$I$58,MATCH($N243,'Fixed inputs'!$C$18:$C$58,0))))</f>
        <v/>
      </c>
      <c r="AD243" s="384" t="str">
        <f>IF($C243="","",INDEX('Fixed inputs'!$C$8:$E$10,MATCH($C243,'Fixed inputs'!$B$8:$B$10,0),MATCH(IF($C$7="Northern Ireland","GBP","EUR"),'Fixed inputs'!$C$7:$E$7,0)))</f>
        <v/>
      </c>
      <c r="AE243" s="386"/>
      <c r="AF243" s="386"/>
      <c r="AG243" s="386"/>
      <c r="AH243" s="386"/>
      <c r="AI243" s="386"/>
      <c r="AJ243" s="387">
        <f t="shared" si="59"/>
        <v>0</v>
      </c>
      <c r="AK243" s="386"/>
      <c r="AL243" s="387">
        <f t="shared" si="60"/>
        <v>0</v>
      </c>
      <c r="AM243" s="386"/>
      <c r="AN243" s="387">
        <f t="shared" si="61"/>
        <v>0</v>
      </c>
      <c r="AO243" s="386"/>
      <c r="AP243" s="387">
        <f t="shared" si="62"/>
        <v>0</v>
      </c>
      <c r="AQ243" s="386"/>
      <c r="AR243" s="387">
        <f t="shared" si="63"/>
        <v>0</v>
      </c>
      <c r="AS243" s="386"/>
      <c r="AT243" s="387">
        <f t="shared" si="64"/>
        <v>0</v>
      </c>
    </row>
    <row r="244" spans="2:46" ht="15.75">
      <c r="B244" s="435"/>
      <c r="C244" s="435"/>
      <c r="D244" s="436"/>
      <c r="E244" s="437"/>
      <c r="F244" s="437"/>
      <c r="G244" s="437"/>
      <c r="H244" s="437"/>
      <c r="I244" s="437"/>
      <c r="J244" s="437"/>
      <c r="K244" s="465">
        <f t="shared" si="49"/>
        <v>0</v>
      </c>
      <c r="L244" s="433"/>
      <c r="M244" s="433"/>
      <c r="N244" s="434"/>
      <c r="O244" s="383" t="str">
        <f t="shared" si="50"/>
        <v/>
      </c>
      <c r="P244" s="434"/>
      <c r="Q244" s="434"/>
      <c r="R244" s="434"/>
      <c r="S244" s="433"/>
      <c r="T244" s="434"/>
      <c r="U244" s="384" t="str">
        <f t="shared" si="52"/>
        <v/>
      </c>
      <c r="V244" s="384" t="str">
        <f t="shared" si="53"/>
        <v/>
      </c>
      <c r="W244" s="384" t="str">
        <f t="shared" si="54"/>
        <v/>
      </c>
      <c r="X244" s="384" t="str">
        <f t="shared" si="55"/>
        <v/>
      </c>
      <c r="Y244" s="384" t="str">
        <f t="shared" si="56"/>
        <v/>
      </c>
      <c r="Z244" s="384" t="str">
        <f t="shared" si="57"/>
        <v/>
      </c>
      <c r="AA244" s="384">
        <f t="shared" si="51"/>
        <v>0</v>
      </c>
      <c r="AB244" s="385" t="b">
        <f t="shared" si="58"/>
        <v>1</v>
      </c>
      <c r="AC244" s="384" t="str">
        <f>IF($N244="","",IF($C$7="Northern Ireland",INDEX('Fixed inputs'!$H$18:$H$58,MATCH($N244,'Fixed inputs'!$C$18:$C$58,0)),INDEX('Fixed inputs'!$I$18:$I$58,MATCH($N244,'Fixed inputs'!$C$18:$C$58,0))))</f>
        <v/>
      </c>
      <c r="AD244" s="384" t="str">
        <f>IF($C244="","",INDEX('Fixed inputs'!$C$8:$E$10,MATCH($C244,'Fixed inputs'!$B$8:$B$10,0),MATCH(IF($C$7="Northern Ireland","GBP","EUR"),'Fixed inputs'!$C$7:$E$7,0)))</f>
        <v/>
      </c>
      <c r="AE244" s="386"/>
      <c r="AF244" s="386"/>
      <c r="AG244" s="386"/>
      <c r="AH244" s="386"/>
      <c r="AI244" s="386"/>
      <c r="AJ244" s="387">
        <f t="shared" si="59"/>
        <v>0</v>
      </c>
      <c r="AK244" s="386"/>
      <c r="AL244" s="387">
        <f t="shared" si="60"/>
        <v>0</v>
      </c>
      <c r="AM244" s="386"/>
      <c r="AN244" s="387">
        <f t="shared" si="61"/>
        <v>0</v>
      </c>
      <c r="AO244" s="386"/>
      <c r="AP244" s="387">
        <f t="shared" si="62"/>
        <v>0</v>
      </c>
      <c r="AQ244" s="386"/>
      <c r="AR244" s="387">
        <f t="shared" si="63"/>
        <v>0</v>
      </c>
      <c r="AS244" s="386"/>
      <c r="AT244" s="387">
        <f t="shared" si="64"/>
        <v>0</v>
      </c>
    </row>
    <row r="245" spans="2:46" ht="15.75">
      <c r="B245" s="435"/>
      <c r="C245" s="435"/>
      <c r="D245" s="436"/>
      <c r="E245" s="437"/>
      <c r="F245" s="437"/>
      <c r="G245" s="437"/>
      <c r="H245" s="437"/>
      <c r="I245" s="437"/>
      <c r="J245" s="437"/>
      <c r="K245" s="465">
        <f t="shared" si="49"/>
        <v>0</v>
      </c>
      <c r="L245" s="433"/>
      <c r="M245" s="433"/>
      <c r="N245" s="434"/>
      <c r="O245" s="383" t="str">
        <f t="shared" si="50"/>
        <v/>
      </c>
      <c r="P245" s="434"/>
      <c r="Q245" s="434"/>
      <c r="R245" s="434"/>
      <c r="S245" s="433"/>
      <c r="T245" s="434"/>
      <c r="U245" s="384" t="str">
        <f t="shared" si="52"/>
        <v/>
      </c>
      <c r="V245" s="384" t="str">
        <f t="shared" si="53"/>
        <v/>
      </c>
      <c r="W245" s="384" t="str">
        <f t="shared" si="54"/>
        <v/>
      </c>
      <c r="X245" s="384" t="str">
        <f t="shared" si="55"/>
        <v/>
      </c>
      <c r="Y245" s="384" t="str">
        <f t="shared" si="56"/>
        <v/>
      </c>
      <c r="Z245" s="384" t="str">
        <f t="shared" si="57"/>
        <v/>
      </c>
      <c r="AA245" s="384">
        <f t="shared" si="51"/>
        <v>0</v>
      </c>
      <c r="AB245" s="385" t="b">
        <f t="shared" si="58"/>
        <v>1</v>
      </c>
      <c r="AC245" s="384" t="str">
        <f>IF($N245="","",IF($C$7="Northern Ireland",INDEX('Fixed inputs'!$H$18:$H$58,MATCH($N245,'Fixed inputs'!$C$18:$C$58,0)),INDEX('Fixed inputs'!$I$18:$I$58,MATCH($N245,'Fixed inputs'!$C$18:$C$58,0))))</f>
        <v/>
      </c>
      <c r="AD245" s="384" t="str">
        <f>IF($C245="","",INDEX('Fixed inputs'!$C$8:$E$10,MATCH($C245,'Fixed inputs'!$B$8:$B$10,0),MATCH(IF($C$7="Northern Ireland","GBP","EUR"),'Fixed inputs'!$C$7:$E$7,0)))</f>
        <v/>
      </c>
      <c r="AE245" s="386"/>
      <c r="AF245" s="386"/>
      <c r="AG245" s="386"/>
      <c r="AH245" s="386"/>
      <c r="AI245" s="386"/>
      <c r="AJ245" s="387">
        <f t="shared" si="59"/>
        <v>0</v>
      </c>
      <c r="AK245" s="386"/>
      <c r="AL245" s="387">
        <f t="shared" si="60"/>
        <v>0</v>
      </c>
      <c r="AM245" s="386"/>
      <c r="AN245" s="387">
        <f t="shared" si="61"/>
        <v>0</v>
      </c>
      <c r="AO245" s="386"/>
      <c r="AP245" s="387">
        <f t="shared" si="62"/>
        <v>0</v>
      </c>
      <c r="AQ245" s="386"/>
      <c r="AR245" s="387">
        <f t="shared" si="63"/>
        <v>0</v>
      </c>
      <c r="AS245" s="386"/>
      <c r="AT245" s="387">
        <f t="shared" si="64"/>
        <v>0</v>
      </c>
    </row>
    <row r="246" spans="2:46" ht="15.75">
      <c r="B246" s="435"/>
      <c r="C246" s="435"/>
      <c r="D246" s="436"/>
      <c r="E246" s="437"/>
      <c r="F246" s="437"/>
      <c r="G246" s="437"/>
      <c r="H246" s="437"/>
      <c r="I246" s="437"/>
      <c r="J246" s="437"/>
      <c r="K246" s="465">
        <f t="shared" si="49"/>
        <v>0</v>
      </c>
      <c r="L246" s="433"/>
      <c r="M246" s="433"/>
      <c r="N246" s="434"/>
      <c r="O246" s="383" t="str">
        <f t="shared" si="50"/>
        <v/>
      </c>
      <c r="P246" s="434"/>
      <c r="Q246" s="434"/>
      <c r="R246" s="434"/>
      <c r="S246" s="433"/>
      <c r="T246" s="434"/>
      <c r="U246" s="384" t="str">
        <f t="shared" si="52"/>
        <v/>
      </c>
      <c r="V246" s="384" t="str">
        <f t="shared" si="53"/>
        <v/>
      </c>
      <c r="W246" s="384" t="str">
        <f t="shared" si="54"/>
        <v/>
      </c>
      <c r="X246" s="384" t="str">
        <f t="shared" si="55"/>
        <v/>
      </c>
      <c r="Y246" s="384" t="str">
        <f t="shared" si="56"/>
        <v/>
      </c>
      <c r="Z246" s="384" t="str">
        <f t="shared" si="57"/>
        <v/>
      </c>
      <c r="AA246" s="384">
        <f t="shared" si="51"/>
        <v>0</v>
      </c>
      <c r="AB246" s="385" t="b">
        <f t="shared" si="58"/>
        <v>1</v>
      </c>
      <c r="AC246" s="384" t="str">
        <f>IF($N246="","",IF($C$7="Northern Ireland",INDEX('Fixed inputs'!$H$18:$H$58,MATCH($N246,'Fixed inputs'!$C$18:$C$58,0)),INDEX('Fixed inputs'!$I$18:$I$58,MATCH($N246,'Fixed inputs'!$C$18:$C$58,0))))</f>
        <v/>
      </c>
      <c r="AD246" s="384" t="str">
        <f>IF($C246="","",INDEX('Fixed inputs'!$C$8:$E$10,MATCH($C246,'Fixed inputs'!$B$8:$B$10,0),MATCH(IF($C$7="Northern Ireland","GBP","EUR"),'Fixed inputs'!$C$7:$E$7,0)))</f>
        <v/>
      </c>
      <c r="AE246" s="386"/>
      <c r="AF246" s="386"/>
      <c r="AG246" s="386"/>
      <c r="AH246" s="386"/>
      <c r="AI246" s="386"/>
      <c r="AJ246" s="387">
        <f t="shared" si="59"/>
        <v>0</v>
      </c>
      <c r="AK246" s="386"/>
      <c r="AL246" s="387">
        <f t="shared" si="60"/>
        <v>0</v>
      </c>
      <c r="AM246" s="386"/>
      <c r="AN246" s="387">
        <f t="shared" si="61"/>
        <v>0</v>
      </c>
      <c r="AO246" s="386"/>
      <c r="AP246" s="387">
        <f t="shared" si="62"/>
        <v>0</v>
      </c>
      <c r="AQ246" s="386"/>
      <c r="AR246" s="387">
        <f t="shared" si="63"/>
        <v>0</v>
      </c>
      <c r="AS246" s="386"/>
      <c r="AT246" s="387">
        <f t="shared" si="64"/>
        <v>0</v>
      </c>
    </row>
    <row r="247" spans="2:46" ht="15.75">
      <c r="B247" s="435"/>
      <c r="C247" s="435"/>
      <c r="D247" s="436"/>
      <c r="E247" s="437"/>
      <c r="F247" s="437"/>
      <c r="G247" s="437"/>
      <c r="H247" s="437"/>
      <c r="I247" s="437"/>
      <c r="J247" s="437"/>
      <c r="K247" s="465">
        <f t="shared" si="49"/>
        <v>0</v>
      </c>
      <c r="L247" s="433"/>
      <c r="M247" s="433"/>
      <c r="N247" s="434"/>
      <c r="O247" s="383" t="str">
        <f t="shared" si="50"/>
        <v/>
      </c>
      <c r="P247" s="434"/>
      <c r="Q247" s="434"/>
      <c r="R247" s="434"/>
      <c r="S247" s="433"/>
      <c r="T247" s="434"/>
      <c r="U247" s="384" t="str">
        <f t="shared" si="52"/>
        <v/>
      </c>
      <c r="V247" s="384" t="str">
        <f t="shared" si="53"/>
        <v/>
      </c>
      <c r="W247" s="384" t="str">
        <f t="shared" si="54"/>
        <v/>
      </c>
      <c r="X247" s="384" t="str">
        <f t="shared" si="55"/>
        <v/>
      </c>
      <c r="Y247" s="384" t="str">
        <f t="shared" si="56"/>
        <v/>
      </c>
      <c r="Z247" s="384" t="str">
        <f t="shared" si="57"/>
        <v/>
      </c>
      <c r="AA247" s="384">
        <f t="shared" si="51"/>
        <v>0</v>
      </c>
      <c r="AB247" s="385" t="b">
        <f t="shared" si="58"/>
        <v>1</v>
      </c>
      <c r="AC247" s="384" t="str">
        <f>IF($N247="","",IF($C$7="Northern Ireland",INDEX('Fixed inputs'!$H$18:$H$58,MATCH($N247,'Fixed inputs'!$C$18:$C$58,0)),INDEX('Fixed inputs'!$I$18:$I$58,MATCH($N247,'Fixed inputs'!$C$18:$C$58,0))))</f>
        <v/>
      </c>
      <c r="AD247" s="384" t="str">
        <f>IF($C247="","",INDEX('Fixed inputs'!$C$8:$E$10,MATCH($C247,'Fixed inputs'!$B$8:$B$10,0),MATCH(IF($C$7="Northern Ireland","GBP","EUR"),'Fixed inputs'!$C$7:$E$7,0)))</f>
        <v/>
      </c>
      <c r="AE247" s="386"/>
      <c r="AF247" s="386"/>
      <c r="AG247" s="386"/>
      <c r="AH247" s="386"/>
      <c r="AI247" s="386"/>
      <c r="AJ247" s="387">
        <f t="shared" si="59"/>
        <v>0</v>
      </c>
      <c r="AK247" s="386"/>
      <c r="AL247" s="387">
        <f t="shared" si="60"/>
        <v>0</v>
      </c>
      <c r="AM247" s="386"/>
      <c r="AN247" s="387">
        <f t="shared" si="61"/>
        <v>0</v>
      </c>
      <c r="AO247" s="386"/>
      <c r="AP247" s="387">
        <f t="shared" si="62"/>
        <v>0</v>
      </c>
      <c r="AQ247" s="386"/>
      <c r="AR247" s="387">
        <f t="shared" si="63"/>
        <v>0</v>
      </c>
      <c r="AS247" s="386"/>
      <c r="AT247" s="387">
        <f t="shared" si="64"/>
        <v>0</v>
      </c>
    </row>
    <row r="248" spans="2:46" ht="15.75">
      <c r="B248" s="435"/>
      <c r="C248" s="435"/>
      <c r="D248" s="436"/>
      <c r="E248" s="437"/>
      <c r="F248" s="437"/>
      <c r="G248" s="437"/>
      <c r="H248" s="437"/>
      <c r="I248" s="437"/>
      <c r="J248" s="437"/>
      <c r="K248" s="465">
        <f t="shared" si="49"/>
        <v>0</v>
      </c>
      <c r="L248" s="433"/>
      <c r="M248" s="433"/>
      <c r="N248" s="434"/>
      <c r="O248" s="383" t="str">
        <f t="shared" si="50"/>
        <v/>
      </c>
      <c r="P248" s="434"/>
      <c r="Q248" s="434"/>
      <c r="R248" s="434"/>
      <c r="S248" s="433"/>
      <c r="T248" s="434"/>
      <c r="U248" s="384" t="str">
        <f t="shared" si="52"/>
        <v/>
      </c>
      <c r="V248" s="384" t="str">
        <f t="shared" si="53"/>
        <v/>
      </c>
      <c r="W248" s="384" t="str">
        <f t="shared" si="54"/>
        <v/>
      </c>
      <c r="X248" s="384" t="str">
        <f t="shared" si="55"/>
        <v/>
      </c>
      <c r="Y248" s="384" t="str">
        <f t="shared" si="56"/>
        <v/>
      </c>
      <c r="Z248" s="384" t="str">
        <f t="shared" si="57"/>
        <v/>
      </c>
      <c r="AA248" s="384">
        <f t="shared" si="51"/>
        <v>0</v>
      </c>
      <c r="AB248" s="385" t="b">
        <f t="shared" si="58"/>
        <v>1</v>
      </c>
      <c r="AC248" s="384" t="str">
        <f>IF($N248="","",IF($C$7="Northern Ireland",INDEX('Fixed inputs'!$H$18:$H$58,MATCH($N248,'Fixed inputs'!$C$18:$C$58,0)),INDEX('Fixed inputs'!$I$18:$I$58,MATCH($N248,'Fixed inputs'!$C$18:$C$58,0))))</f>
        <v/>
      </c>
      <c r="AD248" s="384" t="str">
        <f>IF($C248="","",INDEX('Fixed inputs'!$C$8:$E$10,MATCH($C248,'Fixed inputs'!$B$8:$B$10,0),MATCH(IF($C$7="Northern Ireland","GBP","EUR"),'Fixed inputs'!$C$7:$E$7,0)))</f>
        <v/>
      </c>
      <c r="AE248" s="386"/>
      <c r="AF248" s="386"/>
      <c r="AG248" s="386"/>
      <c r="AH248" s="386"/>
      <c r="AI248" s="386"/>
      <c r="AJ248" s="387">
        <f t="shared" si="59"/>
        <v>0</v>
      </c>
      <c r="AK248" s="386"/>
      <c r="AL248" s="387">
        <f t="shared" si="60"/>
        <v>0</v>
      </c>
      <c r="AM248" s="386"/>
      <c r="AN248" s="387">
        <f t="shared" si="61"/>
        <v>0</v>
      </c>
      <c r="AO248" s="386"/>
      <c r="AP248" s="387">
        <f t="shared" si="62"/>
        <v>0</v>
      </c>
      <c r="AQ248" s="386"/>
      <c r="AR248" s="387">
        <f t="shared" si="63"/>
        <v>0</v>
      </c>
      <c r="AS248" s="386"/>
      <c r="AT248" s="387">
        <f t="shared" si="64"/>
        <v>0</v>
      </c>
    </row>
    <row r="249" spans="2:46" ht="15.75">
      <c r="B249" s="435"/>
      <c r="C249" s="435"/>
      <c r="D249" s="436"/>
      <c r="E249" s="437"/>
      <c r="F249" s="437"/>
      <c r="G249" s="437"/>
      <c r="H249" s="437"/>
      <c r="I249" s="437"/>
      <c r="J249" s="437"/>
      <c r="K249" s="465">
        <f t="shared" si="49"/>
        <v>0</v>
      </c>
      <c r="L249" s="433"/>
      <c r="M249" s="433"/>
      <c r="N249" s="434"/>
      <c r="O249" s="383" t="str">
        <f t="shared" si="50"/>
        <v/>
      </c>
      <c r="P249" s="434"/>
      <c r="Q249" s="434"/>
      <c r="R249" s="434"/>
      <c r="S249" s="433"/>
      <c r="T249" s="434"/>
      <c r="U249" s="384" t="str">
        <f t="shared" si="52"/>
        <v/>
      </c>
      <c r="V249" s="384" t="str">
        <f t="shared" si="53"/>
        <v/>
      </c>
      <c r="W249" s="384" t="str">
        <f t="shared" si="54"/>
        <v/>
      </c>
      <c r="X249" s="384" t="str">
        <f t="shared" si="55"/>
        <v/>
      </c>
      <c r="Y249" s="384" t="str">
        <f t="shared" si="56"/>
        <v/>
      </c>
      <c r="Z249" s="384" t="str">
        <f t="shared" si="57"/>
        <v/>
      </c>
      <c r="AA249" s="384">
        <f t="shared" si="51"/>
        <v>0</v>
      </c>
      <c r="AB249" s="385" t="b">
        <f t="shared" si="58"/>
        <v>1</v>
      </c>
      <c r="AC249" s="384" t="str">
        <f>IF($N249="","",IF($C$7="Northern Ireland",INDEX('Fixed inputs'!$H$18:$H$58,MATCH($N249,'Fixed inputs'!$C$18:$C$58,0)),INDEX('Fixed inputs'!$I$18:$I$58,MATCH($N249,'Fixed inputs'!$C$18:$C$58,0))))</f>
        <v/>
      </c>
      <c r="AD249" s="384" t="str">
        <f>IF($C249="","",INDEX('Fixed inputs'!$C$8:$E$10,MATCH($C249,'Fixed inputs'!$B$8:$B$10,0),MATCH(IF($C$7="Northern Ireland","GBP","EUR"),'Fixed inputs'!$C$7:$E$7,0)))</f>
        <v/>
      </c>
      <c r="AE249" s="386"/>
      <c r="AF249" s="386"/>
      <c r="AG249" s="386"/>
      <c r="AH249" s="386"/>
      <c r="AI249" s="386"/>
      <c r="AJ249" s="387">
        <f t="shared" si="59"/>
        <v>0</v>
      </c>
      <c r="AK249" s="386"/>
      <c r="AL249" s="387">
        <f t="shared" si="60"/>
        <v>0</v>
      </c>
      <c r="AM249" s="386"/>
      <c r="AN249" s="387">
        <f t="shared" si="61"/>
        <v>0</v>
      </c>
      <c r="AO249" s="386"/>
      <c r="AP249" s="387">
        <f t="shared" si="62"/>
        <v>0</v>
      </c>
      <c r="AQ249" s="386"/>
      <c r="AR249" s="387">
        <f t="shared" si="63"/>
        <v>0</v>
      </c>
      <c r="AS249" s="386"/>
      <c r="AT249" s="387">
        <f t="shared" si="64"/>
        <v>0</v>
      </c>
    </row>
    <row r="250" spans="2:46" ht="15.75">
      <c r="B250" s="435"/>
      <c r="C250" s="435"/>
      <c r="D250" s="436"/>
      <c r="E250" s="437"/>
      <c r="F250" s="437"/>
      <c r="G250" s="437"/>
      <c r="H250" s="437"/>
      <c r="I250" s="437"/>
      <c r="J250" s="437"/>
      <c r="K250" s="465">
        <f t="shared" si="49"/>
        <v>0</v>
      </c>
      <c r="L250" s="433"/>
      <c r="M250" s="433"/>
      <c r="N250" s="434"/>
      <c r="O250" s="383" t="str">
        <f t="shared" si="50"/>
        <v/>
      </c>
      <c r="P250" s="434"/>
      <c r="Q250" s="434"/>
      <c r="R250" s="434"/>
      <c r="S250" s="433"/>
      <c r="T250" s="434"/>
      <c r="U250" s="384" t="str">
        <f t="shared" si="52"/>
        <v/>
      </c>
      <c r="V250" s="384" t="str">
        <f t="shared" si="53"/>
        <v/>
      </c>
      <c r="W250" s="384" t="str">
        <f t="shared" si="54"/>
        <v/>
      </c>
      <c r="X250" s="384" t="str">
        <f t="shared" si="55"/>
        <v/>
      </c>
      <c r="Y250" s="384" t="str">
        <f t="shared" si="56"/>
        <v/>
      </c>
      <c r="Z250" s="384" t="str">
        <f t="shared" si="57"/>
        <v/>
      </c>
      <c r="AA250" s="384">
        <f t="shared" si="51"/>
        <v>0</v>
      </c>
      <c r="AB250" s="385" t="b">
        <f t="shared" si="58"/>
        <v>1</v>
      </c>
      <c r="AC250" s="384" t="str">
        <f>IF($N250="","",IF($C$7="Northern Ireland",INDEX('Fixed inputs'!$H$18:$H$58,MATCH($N250,'Fixed inputs'!$C$18:$C$58,0)),INDEX('Fixed inputs'!$I$18:$I$58,MATCH($N250,'Fixed inputs'!$C$18:$C$58,0))))</f>
        <v/>
      </c>
      <c r="AD250" s="384" t="str">
        <f>IF($C250="","",INDEX('Fixed inputs'!$C$8:$E$10,MATCH($C250,'Fixed inputs'!$B$8:$B$10,0),MATCH(IF($C$7="Northern Ireland","GBP","EUR"),'Fixed inputs'!$C$7:$E$7,0)))</f>
        <v/>
      </c>
      <c r="AE250" s="386"/>
      <c r="AF250" s="386"/>
      <c r="AG250" s="386"/>
      <c r="AH250" s="386"/>
      <c r="AI250" s="386"/>
      <c r="AJ250" s="387">
        <f t="shared" si="59"/>
        <v>0</v>
      </c>
      <c r="AK250" s="386"/>
      <c r="AL250" s="387">
        <f t="shared" si="60"/>
        <v>0</v>
      </c>
      <c r="AM250" s="386"/>
      <c r="AN250" s="387">
        <f t="shared" si="61"/>
        <v>0</v>
      </c>
      <c r="AO250" s="386"/>
      <c r="AP250" s="387">
        <f t="shared" si="62"/>
        <v>0</v>
      </c>
      <c r="AQ250" s="386"/>
      <c r="AR250" s="387">
        <f t="shared" si="63"/>
        <v>0</v>
      </c>
      <c r="AS250" s="386"/>
      <c r="AT250" s="387">
        <f t="shared" si="64"/>
        <v>0</v>
      </c>
    </row>
    <row r="251" spans="2:46" ht="15.75">
      <c r="B251" s="435"/>
      <c r="C251" s="435"/>
      <c r="D251" s="436"/>
      <c r="E251" s="437"/>
      <c r="F251" s="437"/>
      <c r="G251" s="437"/>
      <c r="H251" s="437"/>
      <c r="I251" s="437"/>
      <c r="J251" s="437"/>
      <c r="K251" s="465">
        <f t="shared" si="49"/>
        <v>0</v>
      </c>
      <c r="L251" s="433"/>
      <c r="M251" s="433"/>
      <c r="N251" s="434"/>
      <c r="O251" s="383" t="str">
        <f t="shared" si="50"/>
        <v/>
      </c>
      <c r="P251" s="434"/>
      <c r="Q251" s="434"/>
      <c r="R251" s="434"/>
      <c r="S251" s="433"/>
      <c r="T251" s="434"/>
      <c r="U251" s="384" t="str">
        <f t="shared" si="52"/>
        <v/>
      </c>
      <c r="V251" s="384" t="str">
        <f t="shared" si="53"/>
        <v/>
      </c>
      <c r="W251" s="384" t="str">
        <f t="shared" si="54"/>
        <v/>
      </c>
      <c r="X251" s="384" t="str">
        <f t="shared" si="55"/>
        <v/>
      </c>
      <c r="Y251" s="384" t="str">
        <f t="shared" si="56"/>
        <v/>
      </c>
      <c r="Z251" s="384" t="str">
        <f t="shared" si="57"/>
        <v/>
      </c>
      <c r="AA251" s="384">
        <f t="shared" si="51"/>
        <v>0</v>
      </c>
      <c r="AB251" s="385" t="b">
        <f t="shared" si="58"/>
        <v>1</v>
      </c>
      <c r="AC251" s="384" t="str">
        <f>IF($N251="","",IF($C$7="Northern Ireland",INDEX('Fixed inputs'!$H$18:$H$58,MATCH($N251,'Fixed inputs'!$C$18:$C$58,0)),INDEX('Fixed inputs'!$I$18:$I$58,MATCH($N251,'Fixed inputs'!$C$18:$C$58,0))))</f>
        <v/>
      </c>
      <c r="AD251" s="384" t="str">
        <f>IF($C251="","",INDEX('Fixed inputs'!$C$8:$E$10,MATCH($C251,'Fixed inputs'!$B$8:$B$10,0),MATCH(IF($C$7="Northern Ireland","GBP","EUR"),'Fixed inputs'!$C$7:$E$7,0)))</f>
        <v/>
      </c>
      <c r="AE251" s="386"/>
      <c r="AF251" s="386"/>
      <c r="AG251" s="386"/>
      <c r="AH251" s="386"/>
      <c r="AI251" s="386"/>
      <c r="AJ251" s="387">
        <f t="shared" si="59"/>
        <v>0</v>
      </c>
      <c r="AK251" s="386"/>
      <c r="AL251" s="387">
        <f t="shared" si="60"/>
        <v>0</v>
      </c>
      <c r="AM251" s="386"/>
      <c r="AN251" s="387">
        <f t="shared" si="61"/>
        <v>0</v>
      </c>
      <c r="AO251" s="386"/>
      <c r="AP251" s="387">
        <f t="shared" si="62"/>
        <v>0</v>
      </c>
      <c r="AQ251" s="386"/>
      <c r="AR251" s="387">
        <f t="shared" si="63"/>
        <v>0</v>
      </c>
      <c r="AS251" s="386"/>
      <c r="AT251" s="387">
        <f t="shared" si="64"/>
        <v>0</v>
      </c>
    </row>
    <row r="252" spans="2:46" ht="15.75">
      <c r="B252" s="435"/>
      <c r="C252" s="435"/>
      <c r="D252" s="436"/>
      <c r="E252" s="437"/>
      <c r="F252" s="437"/>
      <c r="G252" s="437"/>
      <c r="H252" s="437"/>
      <c r="I252" s="437"/>
      <c r="J252" s="437"/>
      <c r="K252" s="465">
        <f t="shared" si="49"/>
        <v>0</v>
      </c>
      <c r="L252" s="433"/>
      <c r="M252" s="433"/>
      <c r="N252" s="434"/>
      <c r="O252" s="383" t="str">
        <f t="shared" si="50"/>
        <v/>
      </c>
      <c r="P252" s="434"/>
      <c r="Q252" s="434"/>
      <c r="R252" s="434"/>
      <c r="S252" s="433"/>
      <c r="T252" s="434"/>
      <c r="U252" s="384" t="str">
        <f t="shared" si="52"/>
        <v/>
      </c>
      <c r="V252" s="384" t="str">
        <f t="shared" si="53"/>
        <v/>
      </c>
      <c r="W252" s="384" t="str">
        <f t="shared" si="54"/>
        <v/>
      </c>
      <c r="X252" s="384" t="str">
        <f t="shared" si="55"/>
        <v/>
      </c>
      <c r="Y252" s="384" t="str">
        <f t="shared" si="56"/>
        <v/>
      </c>
      <c r="Z252" s="384" t="str">
        <f t="shared" si="57"/>
        <v/>
      </c>
      <c r="AA252" s="384">
        <f t="shared" si="51"/>
        <v>0</v>
      </c>
      <c r="AB252" s="385" t="b">
        <f t="shared" si="58"/>
        <v>1</v>
      </c>
      <c r="AC252" s="384" t="str">
        <f>IF($N252="","",IF($C$7="Northern Ireland",INDEX('Fixed inputs'!$H$18:$H$58,MATCH($N252,'Fixed inputs'!$C$18:$C$58,0)),INDEX('Fixed inputs'!$I$18:$I$58,MATCH($N252,'Fixed inputs'!$C$18:$C$58,0))))</f>
        <v/>
      </c>
      <c r="AD252" s="384" t="str">
        <f>IF($C252="","",INDEX('Fixed inputs'!$C$8:$E$10,MATCH($C252,'Fixed inputs'!$B$8:$B$10,0),MATCH(IF($C$7="Northern Ireland","GBP","EUR"),'Fixed inputs'!$C$7:$E$7,0)))</f>
        <v/>
      </c>
      <c r="AE252" s="386"/>
      <c r="AF252" s="386"/>
      <c r="AG252" s="386"/>
      <c r="AH252" s="386"/>
      <c r="AI252" s="386"/>
      <c r="AJ252" s="387">
        <f t="shared" si="59"/>
        <v>0</v>
      </c>
      <c r="AK252" s="386"/>
      <c r="AL252" s="387">
        <f t="shared" si="60"/>
        <v>0</v>
      </c>
      <c r="AM252" s="386"/>
      <c r="AN252" s="387">
        <f t="shared" si="61"/>
        <v>0</v>
      </c>
      <c r="AO252" s="386"/>
      <c r="AP252" s="387">
        <f t="shared" si="62"/>
        <v>0</v>
      </c>
      <c r="AQ252" s="386"/>
      <c r="AR252" s="387">
        <f t="shared" si="63"/>
        <v>0</v>
      </c>
      <c r="AS252" s="386"/>
      <c r="AT252" s="387">
        <f t="shared" si="64"/>
        <v>0</v>
      </c>
    </row>
    <row r="253" spans="2:46" ht="15.75">
      <c r="B253" s="435"/>
      <c r="C253" s="435"/>
      <c r="D253" s="436"/>
      <c r="E253" s="437"/>
      <c r="F253" s="437"/>
      <c r="G253" s="437"/>
      <c r="H253" s="437"/>
      <c r="I253" s="437"/>
      <c r="J253" s="437"/>
      <c r="K253" s="465">
        <f t="shared" si="49"/>
        <v>0</v>
      </c>
      <c r="L253" s="433"/>
      <c r="M253" s="433"/>
      <c r="N253" s="434"/>
      <c r="O253" s="383" t="str">
        <f t="shared" si="50"/>
        <v/>
      </c>
      <c r="P253" s="434"/>
      <c r="Q253" s="434"/>
      <c r="R253" s="434"/>
      <c r="S253" s="433"/>
      <c r="T253" s="434"/>
      <c r="U253" s="384" t="str">
        <f t="shared" si="52"/>
        <v/>
      </c>
      <c r="V253" s="384" t="str">
        <f t="shared" si="53"/>
        <v/>
      </c>
      <c r="W253" s="384" t="str">
        <f t="shared" si="54"/>
        <v/>
      </c>
      <c r="X253" s="384" t="str">
        <f t="shared" si="55"/>
        <v/>
      </c>
      <c r="Y253" s="384" t="str">
        <f t="shared" si="56"/>
        <v/>
      </c>
      <c r="Z253" s="384" t="str">
        <f t="shared" si="57"/>
        <v/>
      </c>
      <c r="AA253" s="384">
        <f t="shared" si="51"/>
        <v>0</v>
      </c>
      <c r="AB253" s="385" t="b">
        <f t="shared" si="58"/>
        <v>1</v>
      </c>
      <c r="AC253" s="384" t="str">
        <f>IF($N253="","",IF($C$7="Northern Ireland",INDEX('Fixed inputs'!$H$18:$H$58,MATCH($N253,'Fixed inputs'!$C$18:$C$58,0)),INDEX('Fixed inputs'!$I$18:$I$58,MATCH($N253,'Fixed inputs'!$C$18:$C$58,0))))</f>
        <v/>
      </c>
      <c r="AD253" s="384" t="str">
        <f>IF($C253="","",INDEX('Fixed inputs'!$C$8:$E$10,MATCH($C253,'Fixed inputs'!$B$8:$B$10,0),MATCH(IF($C$7="Northern Ireland","GBP","EUR"),'Fixed inputs'!$C$7:$E$7,0)))</f>
        <v/>
      </c>
      <c r="AE253" s="386"/>
      <c r="AF253" s="386"/>
      <c r="AG253" s="386"/>
      <c r="AH253" s="386"/>
      <c r="AI253" s="386"/>
      <c r="AJ253" s="387">
        <f t="shared" si="59"/>
        <v>0</v>
      </c>
      <c r="AK253" s="386"/>
      <c r="AL253" s="387">
        <f t="shared" si="60"/>
        <v>0</v>
      </c>
      <c r="AM253" s="386"/>
      <c r="AN253" s="387">
        <f t="shared" si="61"/>
        <v>0</v>
      </c>
      <c r="AO253" s="386"/>
      <c r="AP253" s="387">
        <f t="shared" si="62"/>
        <v>0</v>
      </c>
      <c r="AQ253" s="386"/>
      <c r="AR253" s="387">
        <f t="shared" si="63"/>
        <v>0</v>
      </c>
      <c r="AS253" s="386"/>
      <c r="AT253" s="387">
        <f t="shared" si="64"/>
        <v>0</v>
      </c>
    </row>
    <row r="254" spans="2:46" ht="15.75">
      <c r="B254" s="435"/>
      <c r="C254" s="435"/>
      <c r="D254" s="436"/>
      <c r="E254" s="437"/>
      <c r="F254" s="437"/>
      <c r="G254" s="437"/>
      <c r="H254" s="437"/>
      <c r="I254" s="437"/>
      <c r="J254" s="437"/>
      <c r="K254" s="465">
        <f t="shared" si="49"/>
        <v>0</v>
      </c>
      <c r="L254" s="433"/>
      <c r="M254" s="433"/>
      <c r="N254" s="434"/>
      <c r="O254" s="383" t="str">
        <f t="shared" si="50"/>
        <v/>
      </c>
      <c r="P254" s="434"/>
      <c r="Q254" s="434"/>
      <c r="R254" s="434"/>
      <c r="S254" s="433"/>
      <c r="T254" s="434"/>
      <c r="U254" s="384" t="str">
        <f t="shared" si="52"/>
        <v/>
      </c>
      <c r="V254" s="384" t="str">
        <f t="shared" si="53"/>
        <v/>
      </c>
      <c r="W254" s="384" t="str">
        <f t="shared" si="54"/>
        <v/>
      </c>
      <c r="X254" s="384" t="str">
        <f t="shared" si="55"/>
        <v/>
      </c>
      <c r="Y254" s="384" t="str">
        <f t="shared" si="56"/>
        <v/>
      </c>
      <c r="Z254" s="384" t="str">
        <f t="shared" si="57"/>
        <v/>
      </c>
      <c r="AA254" s="384">
        <f t="shared" si="51"/>
        <v>0</v>
      </c>
      <c r="AB254" s="385" t="b">
        <f t="shared" si="58"/>
        <v>1</v>
      </c>
      <c r="AC254" s="384" t="str">
        <f>IF($N254="","",IF($C$7="Northern Ireland",INDEX('Fixed inputs'!$H$18:$H$58,MATCH($N254,'Fixed inputs'!$C$18:$C$58,0)),INDEX('Fixed inputs'!$I$18:$I$58,MATCH($N254,'Fixed inputs'!$C$18:$C$58,0))))</f>
        <v/>
      </c>
      <c r="AD254" s="384" t="str">
        <f>IF($C254="","",INDEX('Fixed inputs'!$C$8:$E$10,MATCH($C254,'Fixed inputs'!$B$8:$B$10,0),MATCH(IF($C$7="Northern Ireland","GBP","EUR"),'Fixed inputs'!$C$7:$E$7,0)))</f>
        <v/>
      </c>
      <c r="AE254" s="386"/>
      <c r="AF254" s="386"/>
      <c r="AG254" s="386"/>
      <c r="AH254" s="386"/>
      <c r="AI254" s="386"/>
      <c r="AJ254" s="387">
        <f t="shared" si="59"/>
        <v>0</v>
      </c>
      <c r="AK254" s="386"/>
      <c r="AL254" s="387">
        <f t="shared" si="60"/>
        <v>0</v>
      </c>
      <c r="AM254" s="386"/>
      <c r="AN254" s="387">
        <f t="shared" si="61"/>
        <v>0</v>
      </c>
      <c r="AO254" s="386"/>
      <c r="AP254" s="387">
        <f t="shared" si="62"/>
        <v>0</v>
      </c>
      <c r="AQ254" s="386"/>
      <c r="AR254" s="387">
        <f t="shared" si="63"/>
        <v>0</v>
      </c>
      <c r="AS254" s="386"/>
      <c r="AT254" s="387">
        <f t="shared" si="64"/>
        <v>0</v>
      </c>
    </row>
    <row r="255" spans="2:46" ht="15.75">
      <c r="B255" s="435"/>
      <c r="C255" s="435"/>
      <c r="D255" s="436"/>
      <c r="E255" s="437"/>
      <c r="F255" s="437"/>
      <c r="G255" s="437"/>
      <c r="H255" s="437"/>
      <c r="I255" s="437"/>
      <c r="J255" s="437"/>
      <c r="K255" s="465">
        <f t="shared" si="49"/>
        <v>0</v>
      </c>
      <c r="L255" s="433"/>
      <c r="M255" s="433"/>
      <c r="N255" s="434"/>
      <c r="O255" s="383" t="str">
        <f t="shared" si="50"/>
        <v/>
      </c>
      <c r="P255" s="434"/>
      <c r="Q255" s="434"/>
      <c r="R255" s="434"/>
      <c r="S255" s="433"/>
      <c r="T255" s="434"/>
      <c r="U255" s="384" t="str">
        <f t="shared" si="52"/>
        <v/>
      </c>
      <c r="V255" s="384" t="str">
        <f t="shared" si="53"/>
        <v/>
      </c>
      <c r="W255" s="384" t="str">
        <f t="shared" si="54"/>
        <v/>
      </c>
      <c r="X255" s="384" t="str">
        <f t="shared" si="55"/>
        <v/>
      </c>
      <c r="Y255" s="384" t="str">
        <f t="shared" si="56"/>
        <v/>
      </c>
      <c r="Z255" s="384" t="str">
        <f t="shared" si="57"/>
        <v/>
      </c>
      <c r="AA255" s="384">
        <f t="shared" si="51"/>
        <v>0</v>
      </c>
      <c r="AB255" s="385" t="b">
        <f t="shared" si="58"/>
        <v>1</v>
      </c>
      <c r="AC255" s="384" t="str">
        <f>IF($N255="","",IF($C$7="Northern Ireland",INDEX('Fixed inputs'!$H$18:$H$58,MATCH($N255,'Fixed inputs'!$C$18:$C$58,0)),INDEX('Fixed inputs'!$I$18:$I$58,MATCH($N255,'Fixed inputs'!$C$18:$C$58,0))))</f>
        <v/>
      </c>
      <c r="AD255" s="384" t="str">
        <f>IF($C255="","",INDEX('Fixed inputs'!$C$8:$E$10,MATCH($C255,'Fixed inputs'!$B$8:$B$10,0),MATCH(IF($C$7="Northern Ireland","GBP","EUR"),'Fixed inputs'!$C$7:$E$7,0)))</f>
        <v/>
      </c>
      <c r="AE255" s="386"/>
      <c r="AF255" s="386"/>
      <c r="AG255" s="386"/>
      <c r="AH255" s="386"/>
      <c r="AI255" s="386"/>
      <c r="AJ255" s="387">
        <f t="shared" si="59"/>
        <v>0</v>
      </c>
      <c r="AK255" s="386"/>
      <c r="AL255" s="387">
        <f t="shared" si="60"/>
        <v>0</v>
      </c>
      <c r="AM255" s="386"/>
      <c r="AN255" s="387">
        <f t="shared" si="61"/>
        <v>0</v>
      </c>
      <c r="AO255" s="386"/>
      <c r="AP255" s="387">
        <f t="shared" si="62"/>
        <v>0</v>
      </c>
      <c r="AQ255" s="386"/>
      <c r="AR255" s="387">
        <f t="shared" si="63"/>
        <v>0</v>
      </c>
      <c r="AS255" s="386"/>
      <c r="AT255" s="387">
        <f t="shared" si="64"/>
        <v>0</v>
      </c>
    </row>
    <row r="256" spans="2:46" ht="15.75">
      <c r="B256" s="435"/>
      <c r="C256" s="435"/>
      <c r="D256" s="436"/>
      <c r="E256" s="437"/>
      <c r="F256" s="437"/>
      <c r="G256" s="437"/>
      <c r="H256" s="437"/>
      <c r="I256" s="437"/>
      <c r="J256" s="437"/>
      <c r="K256" s="465">
        <f t="shared" si="49"/>
        <v>0</v>
      </c>
      <c r="L256" s="433"/>
      <c r="M256" s="433"/>
      <c r="N256" s="434"/>
      <c r="O256" s="383" t="str">
        <f t="shared" si="50"/>
        <v/>
      </c>
      <c r="P256" s="434"/>
      <c r="Q256" s="434"/>
      <c r="R256" s="434"/>
      <c r="S256" s="433"/>
      <c r="T256" s="434"/>
      <c r="U256" s="384" t="str">
        <f t="shared" si="52"/>
        <v/>
      </c>
      <c r="V256" s="384" t="str">
        <f t="shared" si="53"/>
        <v/>
      </c>
      <c r="W256" s="384" t="str">
        <f t="shared" si="54"/>
        <v/>
      </c>
      <c r="X256" s="384" t="str">
        <f t="shared" si="55"/>
        <v/>
      </c>
      <c r="Y256" s="384" t="str">
        <f t="shared" si="56"/>
        <v/>
      </c>
      <c r="Z256" s="384" t="str">
        <f t="shared" si="57"/>
        <v/>
      </c>
      <c r="AA256" s="384">
        <f t="shared" si="51"/>
        <v>0</v>
      </c>
      <c r="AB256" s="385" t="b">
        <f t="shared" si="58"/>
        <v>1</v>
      </c>
      <c r="AC256" s="384" t="str">
        <f>IF($N256="","",IF($C$7="Northern Ireland",INDEX('Fixed inputs'!$H$18:$H$58,MATCH($N256,'Fixed inputs'!$C$18:$C$58,0)),INDEX('Fixed inputs'!$I$18:$I$58,MATCH($N256,'Fixed inputs'!$C$18:$C$58,0))))</f>
        <v/>
      </c>
      <c r="AD256" s="384" t="str">
        <f>IF($C256="","",INDEX('Fixed inputs'!$C$8:$E$10,MATCH($C256,'Fixed inputs'!$B$8:$B$10,0),MATCH(IF($C$7="Northern Ireland","GBP","EUR"),'Fixed inputs'!$C$7:$E$7,0)))</f>
        <v/>
      </c>
      <c r="AE256" s="386"/>
      <c r="AF256" s="386"/>
      <c r="AG256" s="386"/>
      <c r="AH256" s="386"/>
      <c r="AI256" s="386"/>
      <c r="AJ256" s="387">
        <f t="shared" si="59"/>
        <v>0</v>
      </c>
      <c r="AK256" s="386"/>
      <c r="AL256" s="387">
        <f t="shared" si="60"/>
        <v>0</v>
      </c>
      <c r="AM256" s="386"/>
      <c r="AN256" s="387">
        <f t="shared" si="61"/>
        <v>0</v>
      </c>
      <c r="AO256" s="386"/>
      <c r="AP256" s="387">
        <f t="shared" si="62"/>
        <v>0</v>
      </c>
      <c r="AQ256" s="386"/>
      <c r="AR256" s="387">
        <f t="shared" si="63"/>
        <v>0</v>
      </c>
      <c r="AS256" s="386"/>
      <c r="AT256" s="387">
        <f t="shared" si="64"/>
        <v>0</v>
      </c>
    </row>
    <row r="257" spans="2:46" ht="15.75">
      <c r="B257" s="435"/>
      <c r="C257" s="435"/>
      <c r="D257" s="436"/>
      <c r="E257" s="437"/>
      <c r="F257" s="437"/>
      <c r="G257" s="437"/>
      <c r="H257" s="437"/>
      <c r="I257" s="437"/>
      <c r="J257" s="437"/>
      <c r="K257" s="465">
        <f t="shared" si="49"/>
        <v>0</v>
      </c>
      <c r="L257" s="433"/>
      <c r="M257" s="433"/>
      <c r="N257" s="434"/>
      <c r="O257" s="383" t="str">
        <f t="shared" si="50"/>
        <v/>
      </c>
      <c r="P257" s="434"/>
      <c r="Q257" s="434"/>
      <c r="R257" s="434"/>
      <c r="S257" s="433"/>
      <c r="T257" s="434"/>
      <c r="U257" s="384" t="str">
        <f t="shared" si="52"/>
        <v/>
      </c>
      <c r="V257" s="384" t="str">
        <f t="shared" si="53"/>
        <v/>
      </c>
      <c r="W257" s="384" t="str">
        <f t="shared" si="54"/>
        <v/>
      </c>
      <c r="X257" s="384" t="str">
        <f t="shared" si="55"/>
        <v/>
      </c>
      <c r="Y257" s="384" t="str">
        <f t="shared" si="56"/>
        <v/>
      </c>
      <c r="Z257" s="384" t="str">
        <f t="shared" si="57"/>
        <v/>
      </c>
      <c r="AA257" s="384">
        <f t="shared" si="51"/>
        <v>0</v>
      </c>
      <c r="AB257" s="385" t="b">
        <f t="shared" si="58"/>
        <v>1</v>
      </c>
      <c r="AC257" s="384" t="str">
        <f>IF($N257="","",IF($C$7="Northern Ireland",INDEX('Fixed inputs'!$H$18:$H$58,MATCH($N257,'Fixed inputs'!$C$18:$C$58,0)),INDEX('Fixed inputs'!$I$18:$I$58,MATCH($N257,'Fixed inputs'!$C$18:$C$58,0))))</f>
        <v/>
      </c>
      <c r="AD257" s="384" t="str">
        <f>IF($C257="","",INDEX('Fixed inputs'!$C$8:$E$10,MATCH($C257,'Fixed inputs'!$B$8:$B$10,0),MATCH(IF($C$7="Northern Ireland","GBP","EUR"),'Fixed inputs'!$C$7:$E$7,0)))</f>
        <v/>
      </c>
      <c r="AE257" s="386"/>
      <c r="AF257" s="386"/>
      <c r="AG257" s="386"/>
      <c r="AH257" s="386"/>
      <c r="AI257" s="386"/>
      <c r="AJ257" s="387">
        <f t="shared" si="59"/>
        <v>0</v>
      </c>
      <c r="AK257" s="386"/>
      <c r="AL257" s="387">
        <f t="shared" si="60"/>
        <v>0</v>
      </c>
      <c r="AM257" s="386"/>
      <c r="AN257" s="387">
        <f t="shared" si="61"/>
        <v>0</v>
      </c>
      <c r="AO257" s="386"/>
      <c r="AP257" s="387">
        <f t="shared" si="62"/>
        <v>0</v>
      </c>
      <c r="AQ257" s="386"/>
      <c r="AR257" s="387">
        <f t="shared" si="63"/>
        <v>0</v>
      </c>
      <c r="AS257" s="386"/>
      <c r="AT257" s="387">
        <f t="shared" si="64"/>
        <v>0</v>
      </c>
    </row>
    <row r="258" spans="2:46" ht="15.75">
      <c r="B258" s="435"/>
      <c r="C258" s="435"/>
      <c r="D258" s="436"/>
      <c r="E258" s="437"/>
      <c r="F258" s="437"/>
      <c r="G258" s="437"/>
      <c r="H258" s="437"/>
      <c r="I258" s="437"/>
      <c r="J258" s="437"/>
      <c r="K258" s="465">
        <f t="shared" si="49"/>
        <v>0</v>
      </c>
      <c r="L258" s="433"/>
      <c r="M258" s="433"/>
      <c r="N258" s="434"/>
      <c r="O258" s="383" t="str">
        <f t="shared" si="50"/>
        <v/>
      </c>
      <c r="P258" s="434"/>
      <c r="Q258" s="434"/>
      <c r="R258" s="434"/>
      <c r="S258" s="433"/>
      <c r="T258" s="434"/>
      <c r="U258" s="384" t="str">
        <f t="shared" si="52"/>
        <v/>
      </c>
      <c r="V258" s="384" t="str">
        <f t="shared" si="53"/>
        <v/>
      </c>
      <c r="W258" s="384" t="str">
        <f t="shared" si="54"/>
        <v/>
      </c>
      <c r="X258" s="384" t="str">
        <f t="shared" si="55"/>
        <v/>
      </c>
      <c r="Y258" s="384" t="str">
        <f t="shared" si="56"/>
        <v/>
      </c>
      <c r="Z258" s="384" t="str">
        <f t="shared" si="57"/>
        <v/>
      </c>
      <c r="AA258" s="384">
        <f t="shared" si="51"/>
        <v>0</v>
      </c>
      <c r="AB258" s="385" t="b">
        <f t="shared" si="58"/>
        <v>1</v>
      </c>
      <c r="AC258" s="384" t="str">
        <f>IF($N258="","",IF($C$7="Northern Ireland",INDEX('Fixed inputs'!$H$18:$H$58,MATCH($N258,'Fixed inputs'!$C$18:$C$58,0)),INDEX('Fixed inputs'!$I$18:$I$58,MATCH($N258,'Fixed inputs'!$C$18:$C$58,0))))</f>
        <v/>
      </c>
      <c r="AD258" s="384" t="str">
        <f>IF($C258="","",INDEX('Fixed inputs'!$C$8:$E$10,MATCH($C258,'Fixed inputs'!$B$8:$B$10,0),MATCH(IF($C$7="Northern Ireland","GBP","EUR"),'Fixed inputs'!$C$7:$E$7,0)))</f>
        <v/>
      </c>
      <c r="AE258" s="386"/>
      <c r="AF258" s="386"/>
      <c r="AG258" s="386"/>
      <c r="AH258" s="386"/>
      <c r="AI258" s="386"/>
      <c r="AJ258" s="387">
        <f t="shared" si="59"/>
        <v>0</v>
      </c>
      <c r="AK258" s="386"/>
      <c r="AL258" s="387">
        <f t="shared" si="60"/>
        <v>0</v>
      </c>
      <c r="AM258" s="386"/>
      <c r="AN258" s="387">
        <f t="shared" si="61"/>
        <v>0</v>
      </c>
      <c r="AO258" s="386"/>
      <c r="AP258" s="387">
        <f t="shared" si="62"/>
        <v>0</v>
      </c>
      <c r="AQ258" s="386"/>
      <c r="AR258" s="387">
        <f t="shared" si="63"/>
        <v>0</v>
      </c>
      <c r="AS258" s="386"/>
      <c r="AT258" s="387">
        <f t="shared" si="64"/>
        <v>0</v>
      </c>
    </row>
    <row r="259" spans="2:46" ht="15.75">
      <c r="B259" s="435"/>
      <c r="C259" s="435"/>
      <c r="D259" s="436"/>
      <c r="E259" s="437"/>
      <c r="F259" s="437"/>
      <c r="G259" s="437"/>
      <c r="H259" s="437"/>
      <c r="I259" s="437"/>
      <c r="J259" s="437"/>
      <c r="K259" s="465">
        <f t="shared" si="49"/>
        <v>0</v>
      </c>
      <c r="L259" s="433"/>
      <c r="M259" s="433"/>
      <c r="N259" s="434"/>
      <c r="O259" s="383" t="str">
        <f t="shared" si="50"/>
        <v/>
      </c>
      <c r="P259" s="434"/>
      <c r="Q259" s="434"/>
      <c r="R259" s="434"/>
      <c r="S259" s="433"/>
      <c r="T259" s="434"/>
      <c r="U259" s="384" t="str">
        <f t="shared" si="52"/>
        <v/>
      </c>
      <c r="V259" s="384" t="str">
        <f t="shared" si="53"/>
        <v/>
      </c>
      <c r="W259" s="384" t="str">
        <f t="shared" si="54"/>
        <v/>
      </c>
      <c r="X259" s="384" t="str">
        <f t="shared" si="55"/>
        <v/>
      </c>
      <c r="Y259" s="384" t="str">
        <f t="shared" si="56"/>
        <v/>
      </c>
      <c r="Z259" s="384" t="str">
        <f t="shared" si="57"/>
        <v/>
      </c>
      <c r="AA259" s="384">
        <f t="shared" si="51"/>
        <v>0</v>
      </c>
      <c r="AB259" s="385" t="b">
        <f t="shared" si="58"/>
        <v>1</v>
      </c>
      <c r="AC259" s="384" t="str">
        <f>IF($N259="","",IF($C$7="Northern Ireland",INDEX('Fixed inputs'!$H$18:$H$58,MATCH($N259,'Fixed inputs'!$C$18:$C$58,0)),INDEX('Fixed inputs'!$I$18:$I$58,MATCH($N259,'Fixed inputs'!$C$18:$C$58,0))))</f>
        <v/>
      </c>
      <c r="AD259" s="384" t="str">
        <f>IF($C259="","",INDEX('Fixed inputs'!$C$8:$E$10,MATCH($C259,'Fixed inputs'!$B$8:$B$10,0),MATCH(IF($C$7="Northern Ireland","GBP","EUR"),'Fixed inputs'!$C$7:$E$7,0)))</f>
        <v/>
      </c>
      <c r="AE259" s="386"/>
      <c r="AF259" s="386"/>
      <c r="AG259" s="386"/>
      <c r="AH259" s="386"/>
      <c r="AI259" s="386"/>
      <c r="AJ259" s="387">
        <f t="shared" si="59"/>
        <v>0</v>
      </c>
      <c r="AK259" s="386"/>
      <c r="AL259" s="387">
        <f t="shared" si="60"/>
        <v>0</v>
      </c>
      <c r="AM259" s="386"/>
      <c r="AN259" s="387">
        <f t="shared" si="61"/>
        <v>0</v>
      </c>
      <c r="AO259" s="386"/>
      <c r="AP259" s="387">
        <f t="shared" si="62"/>
        <v>0</v>
      </c>
      <c r="AQ259" s="386"/>
      <c r="AR259" s="387">
        <f t="shared" si="63"/>
        <v>0</v>
      </c>
      <c r="AS259" s="386"/>
      <c r="AT259" s="387">
        <f t="shared" si="64"/>
        <v>0</v>
      </c>
    </row>
    <row r="260" spans="2:46" ht="15.75">
      <c r="B260" s="435"/>
      <c r="C260" s="435"/>
      <c r="D260" s="436"/>
      <c r="E260" s="437"/>
      <c r="F260" s="437"/>
      <c r="G260" s="437"/>
      <c r="H260" s="437"/>
      <c r="I260" s="437"/>
      <c r="J260" s="437"/>
      <c r="K260" s="465">
        <f t="shared" si="49"/>
        <v>0</v>
      </c>
      <c r="L260" s="433"/>
      <c r="M260" s="433"/>
      <c r="N260" s="434"/>
      <c r="O260" s="383" t="str">
        <f t="shared" si="50"/>
        <v/>
      </c>
      <c r="P260" s="434"/>
      <c r="Q260" s="434"/>
      <c r="R260" s="434"/>
      <c r="S260" s="433"/>
      <c r="T260" s="434"/>
      <c r="U260" s="384" t="str">
        <f t="shared" si="52"/>
        <v/>
      </c>
      <c r="V260" s="384" t="str">
        <f t="shared" si="53"/>
        <v/>
      </c>
      <c r="W260" s="384" t="str">
        <f t="shared" si="54"/>
        <v/>
      </c>
      <c r="X260" s="384" t="str">
        <f t="shared" si="55"/>
        <v/>
      </c>
      <c r="Y260" s="384" t="str">
        <f t="shared" si="56"/>
        <v/>
      </c>
      <c r="Z260" s="384" t="str">
        <f t="shared" si="57"/>
        <v/>
      </c>
      <c r="AA260" s="384">
        <f t="shared" si="51"/>
        <v>0</v>
      </c>
      <c r="AB260" s="385" t="b">
        <f t="shared" si="58"/>
        <v>1</v>
      </c>
      <c r="AC260" s="384" t="str">
        <f>IF($N260="","",IF($C$7="Northern Ireland",INDEX('Fixed inputs'!$H$18:$H$58,MATCH($N260,'Fixed inputs'!$C$18:$C$58,0)),INDEX('Fixed inputs'!$I$18:$I$58,MATCH($N260,'Fixed inputs'!$C$18:$C$58,0))))</f>
        <v/>
      </c>
      <c r="AD260" s="384" t="str">
        <f>IF($C260="","",INDEX('Fixed inputs'!$C$8:$E$10,MATCH($C260,'Fixed inputs'!$B$8:$B$10,0),MATCH(IF($C$7="Northern Ireland","GBP","EUR"),'Fixed inputs'!$C$7:$E$7,0)))</f>
        <v/>
      </c>
      <c r="AE260" s="386"/>
      <c r="AF260" s="386"/>
      <c r="AG260" s="386"/>
      <c r="AH260" s="386"/>
      <c r="AI260" s="386"/>
      <c r="AJ260" s="387">
        <f t="shared" si="59"/>
        <v>0</v>
      </c>
      <c r="AK260" s="386"/>
      <c r="AL260" s="387">
        <f t="shared" si="60"/>
        <v>0</v>
      </c>
      <c r="AM260" s="386"/>
      <c r="AN260" s="387">
        <f t="shared" si="61"/>
        <v>0</v>
      </c>
      <c r="AO260" s="386"/>
      <c r="AP260" s="387">
        <f t="shared" si="62"/>
        <v>0</v>
      </c>
      <c r="AQ260" s="386"/>
      <c r="AR260" s="387">
        <f t="shared" si="63"/>
        <v>0</v>
      </c>
      <c r="AS260" s="386"/>
      <c r="AT260" s="387">
        <f t="shared" si="64"/>
        <v>0</v>
      </c>
    </row>
    <row r="261" spans="2:46" ht="15.75">
      <c r="B261" s="435"/>
      <c r="C261" s="435"/>
      <c r="D261" s="436"/>
      <c r="E261" s="437"/>
      <c r="F261" s="437"/>
      <c r="G261" s="437"/>
      <c r="H261" s="437"/>
      <c r="I261" s="437"/>
      <c r="J261" s="437"/>
      <c r="K261" s="465">
        <f t="shared" si="49"/>
        <v>0</v>
      </c>
      <c r="L261" s="433"/>
      <c r="M261" s="433"/>
      <c r="N261" s="434"/>
      <c r="O261" s="383" t="str">
        <f t="shared" si="50"/>
        <v/>
      </c>
      <c r="P261" s="434"/>
      <c r="Q261" s="434"/>
      <c r="R261" s="434"/>
      <c r="S261" s="433"/>
      <c r="T261" s="434"/>
      <c r="U261" s="384" t="str">
        <f t="shared" si="52"/>
        <v/>
      </c>
      <c r="V261" s="384" t="str">
        <f t="shared" si="53"/>
        <v/>
      </c>
      <c r="W261" s="384" t="str">
        <f t="shared" si="54"/>
        <v/>
      </c>
      <c r="X261" s="384" t="str">
        <f t="shared" si="55"/>
        <v/>
      </c>
      <c r="Y261" s="384" t="str">
        <f t="shared" si="56"/>
        <v/>
      </c>
      <c r="Z261" s="384" t="str">
        <f t="shared" si="57"/>
        <v/>
      </c>
      <c r="AA261" s="384">
        <f t="shared" si="51"/>
        <v>0</v>
      </c>
      <c r="AB261" s="385" t="b">
        <f t="shared" si="58"/>
        <v>1</v>
      </c>
      <c r="AC261" s="384" t="str">
        <f>IF($N261="","",IF($C$7="Northern Ireland",INDEX('Fixed inputs'!$H$18:$H$58,MATCH($N261,'Fixed inputs'!$C$18:$C$58,0)),INDEX('Fixed inputs'!$I$18:$I$58,MATCH($N261,'Fixed inputs'!$C$18:$C$58,0))))</f>
        <v/>
      </c>
      <c r="AD261" s="384" t="str">
        <f>IF($C261="","",INDEX('Fixed inputs'!$C$8:$E$10,MATCH($C261,'Fixed inputs'!$B$8:$B$10,0),MATCH(IF($C$7="Northern Ireland","GBP","EUR"),'Fixed inputs'!$C$7:$E$7,0)))</f>
        <v/>
      </c>
      <c r="AE261" s="386"/>
      <c r="AF261" s="386"/>
      <c r="AG261" s="386"/>
      <c r="AH261" s="386"/>
      <c r="AI261" s="386"/>
      <c r="AJ261" s="387">
        <f t="shared" si="59"/>
        <v>0</v>
      </c>
      <c r="AK261" s="386"/>
      <c r="AL261" s="387">
        <f t="shared" si="60"/>
        <v>0</v>
      </c>
      <c r="AM261" s="386"/>
      <c r="AN261" s="387">
        <f t="shared" si="61"/>
        <v>0</v>
      </c>
      <c r="AO261" s="386"/>
      <c r="AP261" s="387">
        <f t="shared" si="62"/>
        <v>0</v>
      </c>
      <c r="AQ261" s="386"/>
      <c r="AR261" s="387">
        <f t="shared" si="63"/>
        <v>0</v>
      </c>
      <c r="AS261" s="386"/>
      <c r="AT261" s="387">
        <f t="shared" si="64"/>
        <v>0</v>
      </c>
    </row>
    <row r="262" spans="2:46" ht="15.75">
      <c r="B262" s="435"/>
      <c r="C262" s="435"/>
      <c r="D262" s="436"/>
      <c r="E262" s="437"/>
      <c r="F262" s="437"/>
      <c r="G262" s="437"/>
      <c r="H262" s="437"/>
      <c r="I262" s="437"/>
      <c r="J262" s="437"/>
      <c r="K262" s="465">
        <f t="shared" si="49"/>
        <v>0</v>
      </c>
      <c r="L262" s="433"/>
      <c r="M262" s="433"/>
      <c r="N262" s="434"/>
      <c r="O262" s="383" t="str">
        <f t="shared" si="50"/>
        <v/>
      </c>
      <c r="P262" s="434"/>
      <c r="Q262" s="434"/>
      <c r="R262" s="434"/>
      <c r="S262" s="433"/>
      <c r="T262" s="434"/>
      <c r="U262" s="384" t="str">
        <f t="shared" si="52"/>
        <v/>
      </c>
      <c r="V262" s="384" t="str">
        <f t="shared" si="53"/>
        <v/>
      </c>
      <c r="W262" s="384" t="str">
        <f t="shared" si="54"/>
        <v/>
      </c>
      <c r="X262" s="384" t="str">
        <f t="shared" si="55"/>
        <v/>
      </c>
      <c r="Y262" s="384" t="str">
        <f t="shared" si="56"/>
        <v/>
      </c>
      <c r="Z262" s="384" t="str">
        <f t="shared" si="57"/>
        <v/>
      </c>
      <c r="AA262" s="384">
        <f t="shared" si="51"/>
        <v>0</v>
      </c>
      <c r="AB262" s="385" t="b">
        <f t="shared" si="58"/>
        <v>1</v>
      </c>
      <c r="AC262" s="384" t="str">
        <f>IF($N262="","",IF($C$7="Northern Ireland",INDEX('Fixed inputs'!$H$18:$H$58,MATCH($N262,'Fixed inputs'!$C$18:$C$58,0)),INDEX('Fixed inputs'!$I$18:$I$58,MATCH($N262,'Fixed inputs'!$C$18:$C$58,0))))</f>
        <v/>
      </c>
      <c r="AD262" s="384" t="str">
        <f>IF($C262="","",INDEX('Fixed inputs'!$C$8:$E$10,MATCH($C262,'Fixed inputs'!$B$8:$B$10,0),MATCH(IF($C$7="Northern Ireland","GBP","EUR"),'Fixed inputs'!$C$7:$E$7,0)))</f>
        <v/>
      </c>
      <c r="AE262" s="386"/>
      <c r="AF262" s="386"/>
      <c r="AG262" s="386"/>
      <c r="AH262" s="386"/>
      <c r="AI262" s="386"/>
      <c r="AJ262" s="387">
        <f t="shared" si="59"/>
        <v>0</v>
      </c>
      <c r="AK262" s="386"/>
      <c r="AL262" s="387">
        <f t="shared" si="60"/>
        <v>0</v>
      </c>
      <c r="AM262" s="386"/>
      <c r="AN262" s="387">
        <f t="shared" si="61"/>
        <v>0</v>
      </c>
      <c r="AO262" s="386"/>
      <c r="AP262" s="387">
        <f t="shared" si="62"/>
        <v>0</v>
      </c>
      <c r="AQ262" s="386"/>
      <c r="AR262" s="387">
        <f t="shared" si="63"/>
        <v>0</v>
      </c>
      <c r="AS262" s="386"/>
      <c r="AT262" s="387">
        <f t="shared" si="64"/>
        <v>0</v>
      </c>
    </row>
    <row r="263" spans="2:46" ht="15.75">
      <c r="B263" s="435"/>
      <c r="C263" s="435"/>
      <c r="D263" s="436"/>
      <c r="E263" s="437"/>
      <c r="F263" s="437"/>
      <c r="G263" s="437"/>
      <c r="H263" s="437"/>
      <c r="I263" s="437"/>
      <c r="J263" s="437"/>
      <c r="K263" s="465">
        <f t="shared" si="49"/>
        <v>0</v>
      </c>
      <c r="L263" s="433"/>
      <c r="M263" s="433"/>
      <c r="N263" s="434"/>
      <c r="O263" s="383" t="str">
        <f t="shared" si="50"/>
        <v/>
      </c>
      <c r="P263" s="434"/>
      <c r="Q263" s="434"/>
      <c r="R263" s="434"/>
      <c r="S263" s="433"/>
      <c r="T263" s="434"/>
      <c r="U263" s="384" t="str">
        <f t="shared" si="52"/>
        <v/>
      </c>
      <c r="V263" s="384" t="str">
        <f t="shared" si="53"/>
        <v/>
      </c>
      <c r="W263" s="384" t="str">
        <f t="shared" si="54"/>
        <v/>
      </c>
      <c r="X263" s="384" t="str">
        <f t="shared" si="55"/>
        <v/>
      </c>
      <c r="Y263" s="384" t="str">
        <f t="shared" si="56"/>
        <v/>
      </c>
      <c r="Z263" s="384" t="str">
        <f t="shared" si="57"/>
        <v/>
      </c>
      <c r="AA263" s="384">
        <f t="shared" si="51"/>
        <v>0</v>
      </c>
      <c r="AB263" s="385" t="b">
        <f t="shared" si="58"/>
        <v>1</v>
      </c>
      <c r="AC263" s="384" t="str">
        <f>IF($N263="","",IF($C$7="Northern Ireland",INDEX('Fixed inputs'!$H$18:$H$58,MATCH($N263,'Fixed inputs'!$C$18:$C$58,0)),INDEX('Fixed inputs'!$I$18:$I$58,MATCH($N263,'Fixed inputs'!$C$18:$C$58,0))))</f>
        <v/>
      </c>
      <c r="AD263" s="384" t="str">
        <f>IF($C263="","",INDEX('Fixed inputs'!$C$8:$E$10,MATCH($C263,'Fixed inputs'!$B$8:$B$10,0),MATCH(IF($C$7="Northern Ireland","GBP","EUR"),'Fixed inputs'!$C$7:$E$7,0)))</f>
        <v/>
      </c>
      <c r="AE263" s="386"/>
      <c r="AF263" s="386"/>
      <c r="AG263" s="386"/>
      <c r="AH263" s="386"/>
      <c r="AI263" s="386"/>
      <c r="AJ263" s="387">
        <f t="shared" si="59"/>
        <v>0</v>
      </c>
      <c r="AK263" s="386"/>
      <c r="AL263" s="387">
        <f t="shared" si="60"/>
        <v>0</v>
      </c>
      <c r="AM263" s="386"/>
      <c r="AN263" s="387">
        <f t="shared" si="61"/>
        <v>0</v>
      </c>
      <c r="AO263" s="386"/>
      <c r="AP263" s="387">
        <f t="shared" si="62"/>
        <v>0</v>
      </c>
      <c r="AQ263" s="386"/>
      <c r="AR263" s="387">
        <f t="shared" si="63"/>
        <v>0</v>
      </c>
      <c r="AS263" s="386"/>
      <c r="AT263" s="387">
        <f t="shared" si="64"/>
        <v>0</v>
      </c>
    </row>
    <row r="264" spans="2:46" ht="15.75">
      <c r="B264" s="435"/>
      <c r="C264" s="435"/>
      <c r="D264" s="436"/>
      <c r="E264" s="437"/>
      <c r="F264" s="437"/>
      <c r="G264" s="437"/>
      <c r="H264" s="437"/>
      <c r="I264" s="437"/>
      <c r="J264" s="437"/>
      <c r="K264" s="465">
        <f t="shared" si="49"/>
        <v>0</v>
      </c>
      <c r="L264" s="433"/>
      <c r="M264" s="433"/>
      <c r="N264" s="434"/>
      <c r="O264" s="383" t="str">
        <f t="shared" si="50"/>
        <v/>
      </c>
      <c r="P264" s="434"/>
      <c r="Q264" s="434"/>
      <c r="R264" s="434"/>
      <c r="S264" s="433"/>
      <c r="T264" s="434"/>
      <c r="U264" s="384" t="str">
        <f t="shared" si="52"/>
        <v/>
      </c>
      <c r="V264" s="384" t="str">
        <f t="shared" si="53"/>
        <v/>
      </c>
      <c r="W264" s="384" t="str">
        <f t="shared" si="54"/>
        <v/>
      </c>
      <c r="X264" s="384" t="str">
        <f t="shared" si="55"/>
        <v/>
      </c>
      <c r="Y264" s="384" t="str">
        <f t="shared" si="56"/>
        <v/>
      </c>
      <c r="Z264" s="384" t="str">
        <f t="shared" si="57"/>
        <v/>
      </c>
      <c r="AA264" s="384">
        <f t="shared" si="51"/>
        <v>0</v>
      </c>
      <c r="AB264" s="385" t="b">
        <f t="shared" si="58"/>
        <v>1</v>
      </c>
      <c r="AC264" s="384" t="str">
        <f>IF($N264="","",IF($C$7="Northern Ireland",INDEX('Fixed inputs'!$H$18:$H$58,MATCH($N264,'Fixed inputs'!$C$18:$C$58,0)),INDEX('Fixed inputs'!$I$18:$I$58,MATCH($N264,'Fixed inputs'!$C$18:$C$58,0))))</f>
        <v/>
      </c>
      <c r="AD264" s="384" t="str">
        <f>IF($C264="","",INDEX('Fixed inputs'!$C$8:$E$10,MATCH($C264,'Fixed inputs'!$B$8:$B$10,0),MATCH(IF($C$7="Northern Ireland","GBP","EUR"),'Fixed inputs'!$C$7:$E$7,0)))</f>
        <v/>
      </c>
      <c r="AE264" s="386"/>
      <c r="AF264" s="386"/>
      <c r="AG264" s="386"/>
      <c r="AH264" s="386"/>
      <c r="AI264" s="386"/>
      <c r="AJ264" s="387">
        <f t="shared" si="59"/>
        <v>0</v>
      </c>
      <c r="AK264" s="386"/>
      <c r="AL264" s="387">
        <f t="shared" si="60"/>
        <v>0</v>
      </c>
      <c r="AM264" s="386"/>
      <c r="AN264" s="387">
        <f t="shared" si="61"/>
        <v>0</v>
      </c>
      <c r="AO264" s="386"/>
      <c r="AP264" s="387">
        <f t="shared" si="62"/>
        <v>0</v>
      </c>
      <c r="AQ264" s="386"/>
      <c r="AR264" s="387">
        <f t="shared" si="63"/>
        <v>0</v>
      </c>
      <c r="AS264" s="386"/>
      <c r="AT264" s="387">
        <f t="shared" si="64"/>
        <v>0</v>
      </c>
    </row>
    <row r="265" spans="2:46" ht="15.75">
      <c r="B265" s="435"/>
      <c r="C265" s="435"/>
      <c r="D265" s="436"/>
      <c r="E265" s="437"/>
      <c r="F265" s="437"/>
      <c r="G265" s="437"/>
      <c r="H265" s="437"/>
      <c r="I265" s="437"/>
      <c r="J265" s="437"/>
      <c r="K265" s="465">
        <f t="shared" si="49"/>
        <v>0</v>
      </c>
      <c r="L265" s="433"/>
      <c r="M265" s="433"/>
      <c r="N265" s="434"/>
      <c r="O265" s="383" t="str">
        <f t="shared" si="50"/>
        <v/>
      </c>
      <c r="P265" s="434"/>
      <c r="Q265" s="434"/>
      <c r="R265" s="434"/>
      <c r="S265" s="433"/>
      <c r="T265" s="434"/>
      <c r="U265" s="384" t="str">
        <f t="shared" si="52"/>
        <v/>
      </c>
      <c r="V265" s="384" t="str">
        <f t="shared" si="53"/>
        <v/>
      </c>
      <c r="W265" s="384" t="str">
        <f t="shared" si="54"/>
        <v/>
      </c>
      <c r="X265" s="384" t="str">
        <f t="shared" si="55"/>
        <v/>
      </c>
      <c r="Y265" s="384" t="str">
        <f t="shared" si="56"/>
        <v/>
      </c>
      <c r="Z265" s="384" t="str">
        <f t="shared" si="57"/>
        <v/>
      </c>
      <c r="AA265" s="384">
        <f t="shared" si="51"/>
        <v>0</v>
      </c>
      <c r="AB265" s="385" t="b">
        <f t="shared" si="58"/>
        <v>1</v>
      </c>
      <c r="AC265" s="384" t="str">
        <f>IF($N265="","",IF($C$7="Northern Ireland",INDEX('Fixed inputs'!$H$18:$H$58,MATCH($N265,'Fixed inputs'!$C$18:$C$58,0)),INDEX('Fixed inputs'!$I$18:$I$58,MATCH($N265,'Fixed inputs'!$C$18:$C$58,0))))</f>
        <v/>
      </c>
      <c r="AD265" s="384" t="str">
        <f>IF($C265="","",INDEX('Fixed inputs'!$C$8:$E$10,MATCH($C265,'Fixed inputs'!$B$8:$B$10,0),MATCH(IF($C$7="Northern Ireland","GBP","EUR"),'Fixed inputs'!$C$7:$E$7,0)))</f>
        <v/>
      </c>
      <c r="AE265" s="386"/>
      <c r="AF265" s="386"/>
      <c r="AG265" s="386"/>
      <c r="AH265" s="386"/>
      <c r="AI265" s="386"/>
      <c r="AJ265" s="387">
        <f t="shared" si="59"/>
        <v>0</v>
      </c>
      <c r="AK265" s="386"/>
      <c r="AL265" s="387">
        <f t="shared" si="60"/>
        <v>0</v>
      </c>
      <c r="AM265" s="386"/>
      <c r="AN265" s="387">
        <f t="shared" si="61"/>
        <v>0</v>
      </c>
      <c r="AO265" s="386"/>
      <c r="AP265" s="387">
        <f t="shared" si="62"/>
        <v>0</v>
      </c>
      <c r="AQ265" s="386"/>
      <c r="AR265" s="387">
        <f t="shared" si="63"/>
        <v>0</v>
      </c>
      <c r="AS265" s="386"/>
      <c r="AT265" s="387">
        <f t="shared" si="64"/>
        <v>0</v>
      </c>
    </row>
    <row r="266" spans="2:46" ht="15.75">
      <c r="B266" s="435"/>
      <c r="C266" s="435"/>
      <c r="D266" s="436"/>
      <c r="E266" s="437"/>
      <c r="F266" s="437"/>
      <c r="G266" s="437"/>
      <c r="H266" s="437"/>
      <c r="I266" s="437"/>
      <c r="J266" s="437"/>
      <c r="K266" s="465">
        <f t="shared" si="49"/>
        <v>0</v>
      </c>
      <c r="L266" s="433"/>
      <c r="M266" s="433"/>
      <c r="N266" s="434"/>
      <c r="O266" s="383" t="str">
        <f t="shared" si="50"/>
        <v/>
      </c>
      <c r="P266" s="434"/>
      <c r="Q266" s="434"/>
      <c r="R266" s="434"/>
      <c r="S266" s="433"/>
      <c r="T266" s="434"/>
      <c r="U266" s="384" t="str">
        <f t="shared" si="52"/>
        <v/>
      </c>
      <c r="V266" s="384" t="str">
        <f t="shared" si="53"/>
        <v/>
      </c>
      <c r="W266" s="384" t="str">
        <f t="shared" si="54"/>
        <v/>
      </c>
      <c r="X266" s="384" t="str">
        <f t="shared" si="55"/>
        <v/>
      </c>
      <c r="Y266" s="384" t="str">
        <f t="shared" si="56"/>
        <v/>
      </c>
      <c r="Z266" s="384" t="str">
        <f t="shared" si="57"/>
        <v/>
      </c>
      <c r="AA266" s="384">
        <f t="shared" si="51"/>
        <v>0</v>
      </c>
      <c r="AB266" s="385" t="b">
        <f t="shared" si="58"/>
        <v>1</v>
      </c>
      <c r="AC266" s="384" t="str">
        <f>IF($N266="","",IF($C$7="Northern Ireland",INDEX('Fixed inputs'!$H$18:$H$58,MATCH($N266,'Fixed inputs'!$C$18:$C$58,0)),INDEX('Fixed inputs'!$I$18:$I$58,MATCH($N266,'Fixed inputs'!$C$18:$C$58,0))))</f>
        <v/>
      </c>
      <c r="AD266" s="384" t="str">
        <f>IF($C266="","",INDEX('Fixed inputs'!$C$8:$E$10,MATCH($C266,'Fixed inputs'!$B$8:$B$10,0),MATCH(IF($C$7="Northern Ireland","GBP","EUR"),'Fixed inputs'!$C$7:$E$7,0)))</f>
        <v/>
      </c>
      <c r="AE266" s="386"/>
      <c r="AF266" s="386"/>
      <c r="AG266" s="386"/>
      <c r="AH266" s="386"/>
      <c r="AI266" s="386"/>
      <c r="AJ266" s="387">
        <f t="shared" si="59"/>
        <v>0</v>
      </c>
      <c r="AK266" s="386"/>
      <c r="AL266" s="387">
        <f t="shared" si="60"/>
        <v>0</v>
      </c>
      <c r="AM266" s="386"/>
      <c r="AN266" s="387">
        <f t="shared" si="61"/>
        <v>0</v>
      </c>
      <c r="AO266" s="386"/>
      <c r="AP266" s="387">
        <f t="shared" si="62"/>
        <v>0</v>
      </c>
      <c r="AQ266" s="386"/>
      <c r="AR266" s="387">
        <f t="shared" si="63"/>
        <v>0</v>
      </c>
      <c r="AS266" s="386"/>
      <c r="AT266" s="387">
        <f t="shared" si="64"/>
        <v>0</v>
      </c>
    </row>
    <row r="267" spans="2:46" ht="15.75">
      <c r="B267" s="435"/>
      <c r="C267" s="435"/>
      <c r="D267" s="436"/>
      <c r="E267" s="437"/>
      <c r="F267" s="437"/>
      <c r="G267" s="437"/>
      <c r="H267" s="437"/>
      <c r="I267" s="437"/>
      <c r="J267" s="437"/>
      <c r="K267" s="465">
        <f t="shared" si="49"/>
        <v>0</v>
      </c>
      <c r="L267" s="433"/>
      <c r="M267" s="433"/>
      <c r="N267" s="434"/>
      <c r="O267" s="383" t="str">
        <f t="shared" si="50"/>
        <v/>
      </c>
      <c r="P267" s="434"/>
      <c r="Q267" s="434"/>
      <c r="R267" s="434"/>
      <c r="S267" s="433"/>
      <c r="T267" s="434"/>
      <c r="U267" s="384" t="str">
        <f t="shared" si="52"/>
        <v/>
      </c>
      <c r="V267" s="384" t="str">
        <f t="shared" si="53"/>
        <v/>
      </c>
      <c r="W267" s="384" t="str">
        <f t="shared" si="54"/>
        <v/>
      </c>
      <c r="X267" s="384" t="str">
        <f t="shared" si="55"/>
        <v/>
      </c>
      <c r="Y267" s="384" t="str">
        <f t="shared" si="56"/>
        <v/>
      </c>
      <c r="Z267" s="384" t="str">
        <f t="shared" si="57"/>
        <v/>
      </c>
      <c r="AA267" s="384">
        <f t="shared" si="51"/>
        <v>0</v>
      </c>
      <c r="AB267" s="385" t="b">
        <f t="shared" si="58"/>
        <v>1</v>
      </c>
      <c r="AC267" s="384" t="str">
        <f>IF($N267="","",IF($C$7="Northern Ireland",INDEX('Fixed inputs'!$H$18:$H$58,MATCH($N267,'Fixed inputs'!$C$18:$C$58,0)),INDEX('Fixed inputs'!$I$18:$I$58,MATCH($N267,'Fixed inputs'!$C$18:$C$58,0))))</f>
        <v/>
      </c>
      <c r="AD267" s="384" t="str">
        <f>IF($C267="","",INDEX('Fixed inputs'!$C$8:$E$10,MATCH($C267,'Fixed inputs'!$B$8:$B$10,0),MATCH(IF($C$7="Northern Ireland","GBP","EUR"),'Fixed inputs'!$C$7:$E$7,0)))</f>
        <v/>
      </c>
      <c r="AE267" s="386"/>
      <c r="AF267" s="386"/>
      <c r="AG267" s="386"/>
      <c r="AH267" s="386"/>
      <c r="AI267" s="386"/>
      <c r="AJ267" s="387">
        <f t="shared" si="59"/>
        <v>0</v>
      </c>
      <c r="AK267" s="386"/>
      <c r="AL267" s="387">
        <f t="shared" si="60"/>
        <v>0</v>
      </c>
      <c r="AM267" s="386"/>
      <c r="AN267" s="387">
        <f t="shared" si="61"/>
        <v>0</v>
      </c>
      <c r="AO267" s="386"/>
      <c r="AP267" s="387">
        <f t="shared" si="62"/>
        <v>0</v>
      </c>
      <c r="AQ267" s="386"/>
      <c r="AR267" s="387">
        <f t="shared" si="63"/>
        <v>0</v>
      </c>
      <c r="AS267" s="386"/>
      <c r="AT267" s="387">
        <f t="shared" si="64"/>
        <v>0</v>
      </c>
    </row>
    <row r="268" spans="2:46" ht="15.75">
      <c r="B268" s="435"/>
      <c r="C268" s="435"/>
      <c r="D268" s="436"/>
      <c r="E268" s="437"/>
      <c r="F268" s="437"/>
      <c r="G268" s="437"/>
      <c r="H268" s="437"/>
      <c r="I268" s="437"/>
      <c r="J268" s="437"/>
      <c r="K268" s="465">
        <f t="shared" ref="K268:K331" si="65">SUM(E268:J268)</f>
        <v>0</v>
      </c>
      <c r="L268" s="433"/>
      <c r="M268" s="433"/>
      <c r="N268" s="434"/>
      <c r="O268" s="383" t="str">
        <f t="shared" ref="O268:O331" si="66">IF($N268="","",IF($N268&lt;2024,"Yes","No"))</f>
        <v/>
      </c>
      <c r="P268" s="434"/>
      <c r="Q268" s="434"/>
      <c r="R268" s="434"/>
      <c r="S268" s="433"/>
      <c r="T268" s="434"/>
      <c r="U268" s="384" t="str">
        <f t="shared" si="52"/>
        <v/>
      </c>
      <c r="V268" s="384" t="str">
        <f t="shared" si="53"/>
        <v/>
      </c>
      <c r="W268" s="384" t="str">
        <f t="shared" si="54"/>
        <v/>
      </c>
      <c r="X268" s="384" t="str">
        <f t="shared" si="55"/>
        <v/>
      </c>
      <c r="Y268" s="384" t="str">
        <f t="shared" si="56"/>
        <v/>
      </c>
      <c r="Z268" s="384" t="str">
        <f t="shared" si="57"/>
        <v/>
      </c>
      <c r="AA268" s="384">
        <f t="shared" ref="AA268:AA331" si="67">SUM(U268:Z268)</f>
        <v>0</v>
      </c>
      <c r="AB268" s="385" t="b">
        <f t="shared" si="58"/>
        <v>1</v>
      </c>
      <c r="AC268" s="384" t="str">
        <f>IF($N268="","",IF($C$7="Northern Ireland",INDEX('Fixed inputs'!$H$18:$H$58,MATCH($N268,'Fixed inputs'!$C$18:$C$58,0)),INDEX('Fixed inputs'!$I$18:$I$58,MATCH($N268,'Fixed inputs'!$C$18:$C$58,0))))</f>
        <v/>
      </c>
      <c r="AD268" s="384" t="str">
        <f>IF($C268="","",INDEX('Fixed inputs'!$C$8:$E$10,MATCH($C268,'Fixed inputs'!$B$8:$B$10,0),MATCH(IF($C$7="Northern Ireland","GBP","EUR"),'Fixed inputs'!$C$7:$E$7,0)))</f>
        <v/>
      </c>
      <c r="AE268" s="386"/>
      <c r="AF268" s="386"/>
      <c r="AG268" s="386"/>
      <c r="AH268" s="386"/>
      <c r="AI268" s="386"/>
      <c r="AJ268" s="387">
        <f t="shared" si="59"/>
        <v>0</v>
      </c>
      <c r="AK268" s="386"/>
      <c r="AL268" s="387">
        <f t="shared" si="60"/>
        <v>0</v>
      </c>
      <c r="AM268" s="386"/>
      <c r="AN268" s="387">
        <f t="shared" si="61"/>
        <v>0</v>
      </c>
      <c r="AO268" s="386"/>
      <c r="AP268" s="387">
        <f t="shared" si="62"/>
        <v>0</v>
      </c>
      <c r="AQ268" s="386"/>
      <c r="AR268" s="387">
        <f t="shared" si="63"/>
        <v>0</v>
      </c>
      <c r="AS268" s="386"/>
      <c r="AT268" s="387">
        <f t="shared" si="64"/>
        <v>0</v>
      </c>
    </row>
    <row r="269" spans="2:46" ht="15.75">
      <c r="B269" s="435"/>
      <c r="C269" s="435"/>
      <c r="D269" s="436"/>
      <c r="E269" s="437"/>
      <c r="F269" s="437"/>
      <c r="G269" s="437"/>
      <c r="H269" s="437"/>
      <c r="I269" s="437"/>
      <c r="J269" s="437"/>
      <c r="K269" s="465">
        <f t="shared" si="65"/>
        <v>0</v>
      </c>
      <c r="L269" s="433"/>
      <c r="M269" s="433"/>
      <c r="N269" s="434"/>
      <c r="O269" s="383" t="str">
        <f t="shared" si="66"/>
        <v/>
      </c>
      <c r="P269" s="434"/>
      <c r="Q269" s="434"/>
      <c r="R269" s="434"/>
      <c r="S269" s="433"/>
      <c r="T269" s="434"/>
      <c r="U269" s="384" t="str">
        <f t="shared" ref="U269:U332" si="68">IF($B269="","",IFERROR(E269*$AC269*$AD269,0))</f>
        <v/>
      </c>
      <c r="V269" s="384" t="str">
        <f t="shared" ref="V269:V332" si="69">IF($B269="","",IFERROR(F269*$AC269*$AD269,0))</f>
        <v/>
      </c>
      <c r="W269" s="384" t="str">
        <f t="shared" ref="W269:W332" si="70">IF($B269="","",IFERROR(G269*$AC269*$AD269,0))</f>
        <v/>
      </c>
      <c r="X269" s="384" t="str">
        <f t="shared" ref="X269:X332" si="71">IF($B269="","",IFERROR(H269*$AC269*$AD269,0))</f>
        <v/>
      </c>
      <c r="Y269" s="384" t="str">
        <f t="shared" ref="Y269:Y332" si="72">IF($B269="","",IFERROR(I269*$AC269*$AD269,0))</f>
        <v/>
      </c>
      <c r="Z269" s="384" t="str">
        <f t="shared" ref="Z269:Z332" si="73">IF($B269="","",IFERROR(J269*$AC269*$AD269,0))</f>
        <v/>
      </c>
      <c r="AA269" s="384">
        <f t="shared" si="67"/>
        <v>0</v>
      </c>
      <c r="AB269" s="385" t="b">
        <f t="shared" ref="AB269:AB332" si="74">IF(COUNTA($B269:$J269)=0,TRUE,AND($B269&lt;&gt;"",$C269&lt;&gt;"",$D269&lt;&gt;"",$N269&lt;&gt;"",$L269&lt;&gt;"",$M269&lt;&gt;"",$Q269&lt;&gt;"",$R269&lt;&gt;"",$S269&lt;&gt;"",IF($O269="Yes",$P269&lt;&gt;"",TRUE)))</f>
        <v>1</v>
      </c>
      <c r="AC269" s="384" t="str">
        <f>IF($N269="","",IF($C$7="Northern Ireland",INDEX('Fixed inputs'!$H$18:$H$58,MATCH($N269,'Fixed inputs'!$C$18:$C$58,0)),INDEX('Fixed inputs'!$I$18:$I$58,MATCH($N269,'Fixed inputs'!$C$18:$C$58,0))))</f>
        <v/>
      </c>
      <c r="AD269" s="384" t="str">
        <f>IF($C269="","",INDEX('Fixed inputs'!$C$8:$E$10,MATCH($C269,'Fixed inputs'!$B$8:$B$10,0),MATCH(IF($C$7="Northern Ireland","GBP","EUR"),'Fixed inputs'!$C$7:$E$7,0)))</f>
        <v/>
      </c>
      <c r="AE269" s="386"/>
      <c r="AF269" s="386"/>
      <c r="AG269" s="386"/>
      <c r="AH269" s="386"/>
      <c r="AI269" s="386"/>
      <c r="AJ269" s="387">
        <f t="shared" ref="AJ269:AJ332" si="75">IF(AI269&lt;&gt;"",AI269,IF(AND($AE269="Yes",$AF269="Yes",$AG269="Yes",$AH269="Yes"),U269,0))</f>
        <v>0</v>
      </c>
      <c r="AK269" s="386"/>
      <c r="AL269" s="387">
        <f t="shared" ref="AL269:AL332" si="76">IF(AK269&lt;&gt;"",AK269,IF(AND($AE269="Yes",$AF269="Yes",$AG269="Yes",$AH269="Yes"),V269,0))</f>
        <v>0</v>
      </c>
      <c r="AM269" s="386"/>
      <c r="AN269" s="387">
        <f t="shared" ref="AN269:AN332" si="77">IF(AM269&lt;&gt;"",AM269,IF(AND($AE269="Yes",$AF269="Yes",$AG269="Yes",$AH269="Yes"),W269,0))</f>
        <v>0</v>
      </c>
      <c r="AO269" s="386"/>
      <c r="AP269" s="387">
        <f t="shared" ref="AP269:AP332" si="78">IF(AO269&lt;&gt;"",AO269,IF(AND($AE269="Yes",$AF269="Yes",$AG269="Yes",$AH269="Yes"),X269,0))</f>
        <v>0</v>
      </c>
      <c r="AQ269" s="386"/>
      <c r="AR269" s="387">
        <f t="shared" ref="AR269:AR332" si="79">IF(AQ269&lt;&gt;"",AQ269,IF(AND($AE269="Yes",$AF269="Yes",$AG269="Yes",$AH269="Yes"),Y269,0))</f>
        <v>0</v>
      </c>
      <c r="AS269" s="386"/>
      <c r="AT269" s="387">
        <f t="shared" ref="AT269:AT332" si="80">IF(AS269&lt;&gt;"",AS269,IF(AND($AE269="Yes",$AF269="Yes",$AG269="Yes",$AH269="Yes"),Z269,0))</f>
        <v>0</v>
      </c>
    </row>
    <row r="270" spans="2:46" ht="15.75">
      <c r="B270" s="435"/>
      <c r="C270" s="435"/>
      <c r="D270" s="436"/>
      <c r="E270" s="437"/>
      <c r="F270" s="437"/>
      <c r="G270" s="437"/>
      <c r="H270" s="437"/>
      <c r="I270" s="437"/>
      <c r="J270" s="437"/>
      <c r="K270" s="465">
        <f t="shared" si="65"/>
        <v>0</v>
      </c>
      <c r="L270" s="433"/>
      <c r="M270" s="433"/>
      <c r="N270" s="434"/>
      <c r="O270" s="383" t="str">
        <f t="shared" si="66"/>
        <v/>
      </c>
      <c r="P270" s="434"/>
      <c r="Q270" s="434"/>
      <c r="R270" s="434"/>
      <c r="S270" s="433"/>
      <c r="T270" s="434"/>
      <c r="U270" s="384" t="str">
        <f t="shared" si="68"/>
        <v/>
      </c>
      <c r="V270" s="384" t="str">
        <f t="shared" si="69"/>
        <v/>
      </c>
      <c r="W270" s="384" t="str">
        <f t="shared" si="70"/>
        <v/>
      </c>
      <c r="X270" s="384" t="str">
        <f t="shared" si="71"/>
        <v/>
      </c>
      <c r="Y270" s="384" t="str">
        <f t="shared" si="72"/>
        <v/>
      </c>
      <c r="Z270" s="384" t="str">
        <f t="shared" si="73"/>
        <v/>
      </c>
      <c r="AA270" s="384">
        <f t="shared" si="67"/>
        <v>0</v>
      </c>
      <c r="AB270" s="385" t="b">
        <f t="shared" si="74"/>
        <v>1</v>
      </c>
      <c r="AC270" s="384" t="str">
        <f>IF($N270="","",IF($C$7="Northern Ireland",INDEX('Fixed inputs'!$H$18:$H$58,MATCH($N270,'Fixed inputs'!$C$18:$C$58,0)),INDEX('Fixed inputs'!$I$18:$I$58,MATCH($N270,'Fixed inputs'!$C$18:$C$58,0))))</f>
        <v/>
      </c>
      <c r="AD270" s="384" t="str">
        <f>IF($C270="","",INDEX('Fixed inputs'!$C$8:$E$10,MATCH($C270,'Fixed inputs'!$B$8:$B$10,0),MATCH(IF($C$7="Northern Ireland","GBP","EUR"),'Fixed inputs'!$C$7:$E$7,0)))</f>
        <v/>
      </c>
      <c r="AE270" s="386"/>
      <c r="AF270" s="386"/>
      <c r="AG270" s="386"/>
      <c r="AH270" s="386"/>
      <c r="AI270" s="386"/>
      <c r="AJ270" s="387">
        <f t="shared" si="75"/>
        <v>0</v>
      </c>
      <c r="AK270" s="386"/>
      <c r="AL270" s="387">
        <f t="shared" si="76"/>
        <v>0</v>
      </c>
      <c r="AM270" s="386"/>
      <c r="AN270" s="387">
        <f t="shared" si="77"/>
        <v>0</v>
      </c>
      <c r="AO270" s="386"/>
      <c r="AP270" s="387">
        <f t="shared" si="78"/>
        <v>0</v>
      </c>
      <c r="AQ270" s="386"/>
      <c r="AR270" s="387">
        <f t="shared" si="79"/>
        <v>0</v>
      </c>
      <c r="AS270" s="386"/>
      <c r="AT270" s="387">
        <f t="shared" si="80"/>
        <v>0</v>
      </c>
    </row>
    <row r="271" spans="2:46" ht="15.75">
      <c r="B271" s="435"/>
      <c r="C271" s="435"/>
      <c r="D271" s="436"/>
      <c r="E271" s="437"/>
      <c r="F271" s="437"/>
      <c r="G271" s="437"/>
      <c r="H271" s="437"/>
      <c r="I271" s="437"/>
      <c r="J271" s="437"/>
      <c r="K271" s="465">
        <f t="shared" si="65"/>
        <v>0</v>
      </c>
      <c r="L271" s="433"/>
      <c r="M271" s="433"/>
      <c r="N271" s="434"/>
      <c r="O271" s="383" t="str">
        <f t="shared" si="66"/>
        <v/>
      </c>
      <c r="P271" s="434"/>
      <c r="Q271" s="434"/>
      <c r="R271" s="434"/>
      <c r="S271" s="433"/>
      <c r="T271" s="434"/>
      <c r="U271" s="384" t="str">
        <f t="shared" si="68"/>
        <v/>
      </c>
      <c r="V271" s="384" t="str">
        <f t="shared" si="69"/>
        <v/>
      </c>
      <c r="W271" s="384" t="str">
        <f t="shared" si="70"/>
        <v/>
      </c>
      <c r="X271" s="384" t="str">
        <f t="shared" si="71"/>
        <v/>
      </c>
      <c r="Y271" s="384" t="str">
        <f t="shared" si="72"/>
        <v/>
      </c>
      <c r="Z271" s="384" t="str">
        <f t="shared" si="73"/>
        <v/>
      </c>
      <c r="AA271" s="384">
        <f t="shared" si="67"/>
        <v>0</v>
      </c>
      <c r="AB271" s="385" t="b">
        <f t="shared" si="74"/>
        <v>1</v>
      </c>
      <c r="AC271" s="384" t="str">
        <f>IF($N271="","",IF($C$7="Northern Ireland",INDEX('Fixed inputs'!$H$18:$H$58,MATCH($N271,'Fixed inputs'!$C$18:$C$58,0)),INDEX('Fixed inputs'!$I$18:$I$58,MATCH($N271,'Fixed inputs'!$C$18:$C$58,0))))</f>
        <v/>
      </c>
      <c r="AD271" s="384" t="str">
        <f>IF($C271="","",INDEX('Fixed inputs'!$C$8:$E$10,MATCH($C271,'Fixed inputs'!$B$8:$B$10,0),MATCH(IF($C$7="Northern Ireland","GBP","EUR"),'Fixed inputs'!$C$7:$E$7,0)))</f>
        <v/>
      </c>
      <c r="AE271" s="386"/>
      <c r="AF271" s="386"/>
      <c r="AG271" s="386"/>
      <c r="AH271" s="386"/>
      <c r="AI271" s="386"/>
      <c r="AJ271" s="387">
        <f t="shared" si="75"/>
        <v>0</v>
      </c>
      <c r="AK271" s="386"/>
      <c r="AL271" s="387">
        <f t="shared" si="76"/>
        <v>0</v>
      </c>
      <c r="AM271" s="386"/>
      <c r="AN271" s="387">
        <f t="shared" si="77"/>
        <v>0</v>
      </c>
      <c r="AO271" s="386"/>
      <c r="AP271" s="387">
        <f t="shared" si="78"/>
        <v>0</v>
      </c>
      <c r="AQ271" s="386"/>
      <c r="AR271" s="387">
        <f t="shared" si="79"/>
        <v>0</v>
      </c>
      <c r="AS271" s="386"/>
      <c r="AT271" s="387">
        <f t="shared" si="80"/>
        <v>0</v>
      </c>
    </row>
    <row r="272" spans="2:46" ht="15.75">
      <c r="B272" s="435"/>
      <c r="C272" s="435"/>
      <c r="D272" s="436"/>
      <c r="E272" s="437"/>
      <c r="F272" s="437"/>
      <c r="G272" s="437"/>
      <c r="H272" s="437"/>
      <c r="I272" s="437"/>
      <c r="J272" s="437"/>
      <c r="K272" s="465">
        <f t="shared" si="65"/>
        <v>0</v>
      </c>
      <c r="L272" s="433"/>
      <c r="M272" s="433"/>
      <c r="N272" s="434"/>
      <c r="O272" s="383" t="str">
        <f t="shared" si="66"/>
        <v/>
      </c>
      <c r="P272" s="434"/>
      <c r="Q272" s="434"/>
      <c r="R272" s="434"/>
      <c r="S272" s="433"/>
      <c r="T272" s="434"/>
      <c r="U272" s="384" t="str">
        <f t="shared" si="68"/>
        <v/>
      </c>
      <c r="V272" s="384" t="str">
        <f t="shared" si="69"/>
        <v/>
      </c>
      <c r="W272" s="384" t="str">
        <f t="shared" si="70"/>
        <v/>
      </c>
      <c r="X272" s="384" t="str">
        <f t="shared" si="71"/>
        <v/>
      </c>
      <c r="Y272" s="384" t="str">
        <f t="shared" si="72"/>
        <v/>
      </c>
      <c r="Z272" s="384" t="str">
        <f t="shared" si="73"/>
        <v/>
      </c>
      <c r="AA272" s="384">
        <f t="shared" si="67"/>
        <v>0</v>
      </c>
      <c r="AB272" s="385" t="b">
        <f t="shared" si="74"/>
        <v>1</v>
      </c>
      <c r="AC272" s="384" t="str">
        <f>IF($N272="","",IF($C$7="Northern Ireland",INDEX('Fixed inputs'!$H$18:$H$58,MATCH($N272,'Fixed inputs'!$C$18:$C$58,0)),INDEX('Fixed inputs'!$I$18:$I$58,MATCH($N272,'Fixed inputs'!$C$18:$C$58,0))))</f>
        <v/>
      </c>
      <c r="AD272" s="384" t="str">
        <f>IF($C272="","",INDEX('Fixed inputs'!$C$8:$E$10,MATCH($C272,'Fixed inputs'!$B$8:$B$10,0),MATCH(IF($C$7="Northern Ireland","GBP","EUR"),'Fixed inputs'!$C$7:$E$7,0)))</f>
        <v/>
      </c>
      <c r="AE272" s="386"/>
      <c r="AF272" s="386"/>
      <c r="AG272" s="386"/>
      <c r="AH272" s="386"/>
      <c r="AI272" s="386"/>
      <c r="AJ272" s="387">
        <f t="shared" si="75"/>
        <v>0</v>
      </c>
      <c r="AK272" s="386"/>
      <c r="AL272" s="387">
        <f t="shared" si="76"/>
        <v>0</v>
      </c>
      <c r="AM272" s="386"/>
      <c r="AN272" s="387">
        <f t="shared" si="77"/>
        <v>0</v>
      </c>
      <c r="AO272" s="386"/>
      <c r="AP272" s="387">
        <f t="shared" si="78"/>
        <v>0</v>
      </c>
      <c r="AQ272" s="386"/>
      <c r="AR272" s="387">
        <f t="shared" si="79"/>
        <v>0</v>
      </c>
      <c r="AS272" s="386"/>
      <c r="AT272" s="387">
        <f t="shared" si="80"/>
        <v>0</v>
      </c>
    </row>
    <row r="273" spans="2:46" ht="15.75">
      <c r="B273" s="435"/>
      <c r="C273" s="435"/>
      <c r="D273" s="436"/>
      <c r="E273" s="437"/>
      <c r="F273" s="437"/>
      <c r="G273" s="437"/>
      <c r="H273" s="437"/>
      <c r="I273" s="437"/>
      <c r="J273" s="437"/>
      <c r="K273" s="465">
        <f t="shared" si="65"/>
        <v>0</v>
      </c>
      <c r="L273" s="433"/>
      <c r="M273" s="433"/>
      <c r="N273" s="434"/>
      <c r="O273" s="383" t="str">
        <f t="shared" si="66"/>
        <v/>
      </c>
      <c r="P273" s="434"/>
      <c r="Q273" s="434"/>
      <c r="R273" s="434"/>
      <c r="S273" s="433"/>
      <c r="T273" s="434"/>
      <c r="U273" s="384" t="str">
        <f t="shared" si="68"/>
        <v/>
      </c>
      <c r="V273" s="384" t="str">
        <f t="shared" si="69"/>
        <v/>
      </c>
      <c r="W273" s="384" t="str">
        <f t="shared" si="70"/>
        <v/>
      </c>
      <c r="X273" s="384" t="str">
        <f t="shared" si="71"/>
        <v/>
      </c>
      <c r="Y273" s="384" t="str">
        <f t="shared" si="72"/>
        <v/>
      </c>
      <c r="Z273" s="384" t="str">
        <f t="shared" si="73"/>
        <v/>
      </c>
      <c r="AA273" s="384">
        <f t="shared" si="67"/>
        <v>0</v>
      </c>
      <c r="AB273" s="385" t="b">
        <f t="shared" si="74"/>
        <v>1</v>
      </c>
      <c r="AC273" s="384" t="str">
        <f>IF($N273="","",IF($C$7="Northern Ireland",INDEX('Fixed inputs'!$H$18:$H$58,MATCH($N273,'Fixed inputs'!$C$18:$C$58,0)),INDEX('Fixed inputs'!$I$18:$I$58,MATCH($N273,'Fixed inputs'!$C$18:$C$58,0))))</f>
        <v/>
      </c>
      <c r="AD273" s="384" t="str">
        <f>IF($C273="","",INDEX('Fixed inputs'!$C$8:$E$10,MATCH($C273,'Fixed inputs'!$B$8:$B$10,0),MATCH(IF($C$7="Northern Ireland","GBP","EUR"),'Fixed inputs'!$C$7:$E$7,0)))</f>
        <v/>
      </c>
      <c r="AE273" s="386"/>
      <c r="AF273" s="386"/>
      <c r="AG273" s="386"/>
      <c r="AH273" s="386"/>
      <c r="AI273" s="386"/>
      <c r="AJ273" s="387">
        <f t="shared" si="75"/>
        <v>0</v>
      </c>
      <c r="AK273" s="386"/>
      <c r="AL273" s="387">
        <f t="shared" si="76"/>
        <v>0</v>
      </c>
      <c r="AM273" s="386"/>
      <c r="AN273" s="387">
        <f t="shared" si="77"/>
        <v>0</v>
      </c>
      <c r="AO273" s="386"/>
      <c r="AP273" s="387">
        <f t="shared" si="78"/>
        <v>0</v>
      </c>
      <c r="AQ273" s="386"/>
      <c r="AR273" s="387">
        <f t="shared" si="79"/>
        <v>0</v>
      </c>
      <c r="AS273" s="386"/>
      <c r="AT273" s="387">
        <f t="shared" si="80"/>
        <v>0</v>
      </c>
    </row>
    <row r="274" spans="2:46" ht="15.75">
      <c r="B274" s="435"/>
      <c r="C274" s="435"/>
      <c r="D274" s="436"/>
      <c r="E274" s="437"/>
      <c r="F274" s="437"/>
      <c r="G274" s="437"/>
      <c r="H274" s="437"/>
      <c r="I274" s="437"/>
      <c r="J274" s="437"/>
      <c r="K274" s="465">
        <f t="shared" si="65"/>
        <v>0</v>
      </c>
      <c r="L274" s="433"/>
      <c r="M274" s="433"/>
      <c r="N274" s="434"/>
      <c r="O274" s="383" t="str">
        <f t="shared" si="66"/>
        <v/>
      </c>
      <c r="P274" s="434"/>
      <c r="Q274" s="434"/>
      <c r="R274" s="434"/>
      <c r="S274" s="433"/>
      <c r="T274" s="434"/>
      <c r="U274" s="384" t="str">
        <f t="shared" si="68"/>
        <v/>
      </c>
      <c r="V274" s="384" t="str">
        <f t="shared" si="69"/>
        <v/>
      </c>
      <c r="W274" s="384" t="str">
        <f t="shared" si="70"/>
        <v/>
      </c>
      <c r="X274" s="384" t="str">
        <f t="shared" si="71"/>
        <v/>
      </c>
      <c r="Y274" s="384" t="str">
        <f t="shared" si="72"/>
        <v/>
      </c>
      <c r="Z274" s="384" t="str">
        <f t="shared" si="73"/>
        <v/>
      </c>
      <c r="AA274" s="384">
        <f t="shared" si="67"/>
        <v>0</v>
      </c>
      <c r="AB274" s="385" t="b">
        <f t="shared" si="74"/>
        <v>1</v>
      </c>
      <c r="AC274" s="384" t="str">
        <f>IF($N274="","",IF($C$7="Northern Ireland",INDEX('Fixed inputs'!$H$18:$H$58,MATCH($N274,'Fixed inputs'!$C$18:$C$58,0)),INDEX('Fixed inputs'!$I$18:$I$58,MATCH($N274,'Fixed inputs'!$C$18:$C$58,0))))</f>
        <v/>
      </c>
      <c r="AD274" s="384" t="str">
        <f>IF($C274="","",INDEX('Fixed inputs'!$C$8:$E$10,MATCH($C274,'Fixed inputs'!$B$8:$B$10,0),MATCH(IF($C$7="Northern Ireland","GBP","EUR"),'Fixed inputs'!$C$7:$E$7,0)))</f>
        <v/>
      </c>
      <c r="AE274" s="386"/>
      <c r="AF274" s="386"/>
      <c r="AG274" s="386"/>
      <c r="AH274" s="386"/>
      <c r="AI274" s="386"/>
      <c r="AJ274" s="387">
        <f t="shared" si="75"/>
        <v>0</v>
      </c>
      <c r="AK274" s="386"/>
      <c r="AL274" s="387">
        <f t="shared" si="76"/>
        <v>0</v>
      </c>
      <c r="AM274" s="386"/>
      <c r="AN274" s="387">
        <f t="shared" si="77"/>
        <v>0</v>
      </c>
      <c r="AO274" s="386"/>
      <c r="AP274" s="387">
        <f t="shared" si="78"/>
        <v>0</v>
      </c>
      <c r="AQ274" s="386"/>
      <c r="AR274" s="387">
        <f t="shared" si="79"/>
        <v>0</v>
      </c>
      <c r="AS274" s="386"/>
      <c r="AT274" s="387">
        <f t="shared" si="80"/>
        <v>0</v>
      </c>
    </row>
    <row r="275" spans="2:46" ht="15.75">
      <c r="B275" s="435"/>
      <c r="C275" s="435"/>
      <c r="D275" s="436"/>
      <c r="E275" s="437"/>
      <c r="F275" s="437"/>
      <c r="G275" s="437"/>
      <c r="H275" s="437"/>
      <c r="I275" s="437"/>
      <c r="J275" s="437"/>
      <c r="K275" s="465">
        <f t="shared" si="65"/>
        <v>0</v>
      </c>
      <c r="L275" s="433"/>
      <c r="M275" s="433"/>
      <c r="N275" s="434"/>
      <c r="O275" s="383" t="str">
        <f t="shared" si="66"/>
        <v/>
      </c>
      <c r="P275" s="434"/>
      <c r="Q275" s="434"/>
      <c r="R275" s="434"/>
      <c r="S275" s="433"/>
      <c r="T275" s="434"/>
      <c r="U275" s="384" t="str">
        <f t="shared" si="68"/>
        <v/>
      </c>
      <c r="V275" s="384" t="str">
        <f t="shared" si="69"/>
        <v/>
      </c>
      <c r="W275" s="384" t="str">
        <f t="shared" si="70"/>
        <v/>
      </c>
      <c r="X275" s="384" t="str">
        <f t="shared" si="71"/>
        <v/>
      </c>
      <c r="Y275" s="384" t="str">
        <f t="shared" si="72"/>
        <v/>
      </c>
      <c r="Z275" s="384" t="str">
        <f t="shared" si="73"/>
        <v/>
      </c>
      <c r="AA275" s="384">
        <f t="shared" si="67"/>
        <v>0</v>
      </c>
      <c r="AB275" s="385" t="b">
        <f t="shared" si="74"/>
        <v>1</v>
      </c>
      <c r="AC275" s="384" t="str">
        <f>IF($N275="","",IF($C$7="Northern Ireland",INDEX('Fixed inputs'!$H$18:$H$58,MATCH($N275,'Fixed inputs'!$C$18:$C$58,0)),INDEX('Fixed inputs'!$I$18:$I$58,MATCH($N275,'Fixed inputs'!$C$18:$C$58,0))))</f>
        <v/>
      </c>
      <c r="AD275" s="384" t="str">
        <f>IF($C275="","",INDEX('Fixed inputs'!$C$8:$E$10,MATCH($C275,'Fixed inputs'!$B$8:$B$10,0),MATCH(IF($C$7="Northern Ireland","GBP","EUR"),'Fixed inputs'!$C$7:$E$7,0)))</f>
        <v/>
      </c>
      <c r="AE275" s="386"/>
      <c r="AF275" s="386"/>
      <c r="AG275" s="386"/>
      <c r="AH275" s="386"/>
      <c r="AI275" s="386"/>
      <c r="AJ275" s="387">
        <f t="shared" si="75"/>
        <v>0</v>
      </c>
      <c r="AK275" s="386"/>
      <c r="AL275" s="387">
        <f t="shared" si="76"/>
        <v>0</v>
      </c>
      <c r="AM275" s="386"/>
      <c r="AN275" s="387">
        <f t="shared" si="77"/>
        <v>0</v>
      </c>
      <c r="AO275" s="386"/>
      <c r="AP275" s="387">
        <f t="shared" si="78"/>
        <v>0</v>
      </c>
      <c r="AQ275" s="386"/>
      <c r="AR275" s="387">
        <f t="shared" si="79"/>
        <v>0</v>
      </c>
      <c r="AS275" s="386"/>
      <c r="AT275" s="387">
        <f t="shared" si="80"/>
        <v>0</v>
      </c>
    </row>
    <row r="276" spans="2:46" ht="15.75">
      <c r="B276" s="435"/>
      <c r="C276" s="435"/>
      <c r="D276" s="436"/>
      <c r="E276" s="437"/>
      <c r="F276" s="437"/>
      <c r="G276" s="437"/>
      <c r="H276" s="437"/>
      <c r="I276" s="437"/>
      <c r="J276" s="437"/>
      <c r="K276" s="465">
        <f t="shared" si="65"/>
        <v>0</v>
      </c>
      <c r="L276" s="433"/>
      <c r="M276" s="433"/>
      <c r="N276" s="434"/>
      <c r="O276" s="383" t="str">
        <f t="shared" si="66"/>
        <v/>
      </c>
      <c r="P276" s="434"/>
      <c r="Q276" s="434"/>
      <c r="R276" s="434"/>
      <c r="S276" s="433"/>
      <c r="T276" s="434"/>
      <c r="U276" s="384" t="str">
        <f t="shared" si="68"/>
        <v/>
      </c>
      <c r="V276" s="384" t="str">
        <f t="shared" si="69"/>
        <v/>
      </c>
      <c r="W276" s="384" t="str">
        <f t="shared" si="70"/>
        <v/>
      </c>
      <c r="X276" s="384" t="str">
        <f t="shared" si="71"/>
        <v/>
      </c>
      <c r="Y276" s="384" t="str">
        <f t="shared" si="72"/>
        <v/>
      </c>
      <c r="Z276" s="384" t="str">
        <f t="shared" si="73"/>
        <v/>
      </c>
      <c r="AA276" s="384">
        <f t="shared" si="67"/>
        <v>0</v>
      </c>
      <c r="AB276" s="385" t="b">
        <f t="shared" si="74"/>
        <v>1</v>
      </c>
      <c r="AC276" s="384" t="str">
        <f>IF($N276="","",IF($C$7="Northern Ireland",INDEX('Fixed inputs'!$H$18:$H$58,MATCH($N276,'Fixed inputs'!$C$18:$C$58,0)),INDEX('Fixed inputs'!$I$18:$I$58,MATCH($N276,'Fixed inputs'!$C$18:$C$58,0))))</f>
        <v/>
      </c>
      <c r="AD276" s="384" t="str">
        <f>IF($C276="","",INDEX('Fixed inputs'!$C$8:$E$10,MATCH($C276,'Fixed inputs'!$B$8:$B$10,0),MATCH(IF($C$7="Northern Ireland","GBP","EUR"),'Fixed inputs'!$C$7:$E$7,0)))</f>
        <v/>
      </c>
      <c r="AE276" s="386"/>
      <c r="AF276" s="386"/>
      <c r="AG276" s="386"/>
      <c r="AH276" s="386"/>
      <c r="AI276" s="386"/>
      <c r="AJ276" s="387">
        <f t="shared" si="75"/>
        <v>0</v>
      </c>
      <c r="AK276" s="386"/>
      <c r="AL276" s="387">
        <f t="shared" si="76"/>
        <v>0</v>
      </c>
      <c r="AM276" s="386"/>
      <c r="AN276" s="387">
        <f t="shared" si="77"/>
        <v>0</v>
      </c>
      <c r="AO276" s="386"/>
      <c r="AP276" s="387">
        <f t="shared" si="78"/>
        <v>0</v>
      </c>
      <c r="AQ276" s="386"/>
      <c r="AR276" s="387">
        <f t="shared" si="79"/>
        <v>0</v>
      </c>
      <c r="AS276" s="386"/>
      <c r="AT276" s="387">
        <f t="shared" si="80"/>
        <v>0</v>
      </c>
    </row>
    <row r="277" spans="2:46" ht="15.75">
      <c r="B277" s="435"/>
      <c r="C277" s="435"/>
      <c r="D277" s="436"/>
      <c r="E277" s="437"/>
      <c r="F277" s="437"/>
      <c r="G277" s="437"/>
      <c r="H277" s="437"/>
      <c r="I277" s="437"/>
      <c r="J277" s="437"/>
      <c r="K277" s="465">
        <f t="shared" si="65"/>
        <v>0</v>
      </c>
      <c r="L277" s="433"/>
      <c r="M277" s="433"/>
      <c r="N277" s="434"/>
      <c r="O277" s="383" t="str">
        <f t="shared" si="66"/>
        <v/>
      </c>
      <c r="P277" s="434"/>
      <c r="Q277" s="434"/>
      <c r="R277" s="434"/>
      <c r="S277" s="433"/>
      <c r="T277" s="434"/>
      <c r="U277" s="384" t="str">
        <f t="shared" si="68"/>
        <v/>
      </c>
      <c r="V277" s="384" t="str">
        <f t="shared" si="69"/>
        <v/>
      </c>
      <c r="W277" s="384" t="str">
        <f t="shared" si="70"/>
        <v/>
      </c>
      <c r="X277" s="384" t="str">
        <f t="shared" si="71"/>
        <v/>
      </c>
      <c r="Y277" s="384" t="str">
        <f t="shared" si="72"/>
        <v/>
      </c>
      <c r="Z277" s="384" t="str">
        <f t="shared" si="73"/>
        <v/>
      </c>
      <c r="AA277" s="384">
        <f t="shared" si="67"/>
        <v>0</v>
      </c>
      <c r="AB277" s="385" t="b">
        <f t="shared" si="74"/>
        <v>1</v>
      </c>
      <c r="AC277" s="384" t="str">
        <f>IF($N277="","",IF($C$7="Northern Ireland",INDEX('Fixed inputs'!$H$18:$H$58,MATCH($N277,'Fixed inputs'!$C$18:$C$58,0)),INDEX('Fixed inputs'!$I$18:$I$58,MATCH($N277,'Fixed inputs'!$C$18:$C$58,0))))</f>
        <v/>
      </c>
      <c r="AD277" s="384" t="str">
        <f>IF($C277="","",INDEX('Fixed inputs'!$C$8:$E$10,MATCH($C277,'Fixed inputs'!$B$8:$B$10,0),MATCH(IF($C$7="Northern Ireland","GBP","EUR"),'Fixed inputs'!$C$7:$E$7,0)))</f>
        <v/>
      </c>
      <c r="AE277" s="386"/>
      <c r="AF277" s="386"/>
      <c r="AG277" s="386"/>
      <c r="AH277" s="386"/>
      <c r="AI277" s="386"/>
      <c r="AJ277" s="387">
        <f t="shared" si="75"/>
        <v>0</v>
      </c>
      <c r="AK277" s="386"/>
      <c r="AL277" s="387">
        <f t="shared" si="76"/>
        <v>0</v>
      </c>
      <c r="AM277" s="386"/>
      <c r="AN277" s="387">
        <f t="shared" si="77"/>
        <v>0</v>
      </c>
      <c r="AO277" s="386"/>
      <c r="AP277" s="387">
        <f t="shared" si="78"/>
        <v>0</v>
      </c>
      <c r="AQ277" s="386"/>
      <c r="AR277" s="387">
        <f t="shared" si="79"/>
        <v>0</v>
      </c>
      <c r="AS277" s="386"/>
      <c r="AT277" s="387">
        <f t="shared" si="80"/>
        <v>0</v>
      </c>
    </row>
    <row r="278" spans="2:46" ht="15.75">
      <c r="B278" s="435"/>
      <c r="C278" s="435"/>
      <c r="D278" s="436"/>
      <c r="E278" s="437"/>
      <c r="F278" s="437"/>
      <c r="G278" s="437"/>
      <c r="H278" s="437"/>
      <c r="I278" s="437"/>
      <c r="J278" s="437"/>
      <c r="K278" s="465">
        <f t="shared" si="65"/>
        <v>0</v>
      </c>
      <c r="L278" s="433"/>
      <c r="M278" s="433"/>
      <c r="N278" s="434"/>
      <c r="O278" s="383" t="str">
        <f t="shared" si="66"/>
        <v/>
      </c>
      <c r="P278" s="434"/>
      <c r="Q278" s="434"/>
      <c r="R278" s="434"/>
      <c r="S278" s="433"/>
      <c r="T278" s="434"/>
      <c r="U278" s="384" t="str">
        <f t="shared" si="68"/>
        <v/>
      </c>
      <c r="V278" s="384" t="str">
        <f t="shared" si="69"/>
        <v/>
      </c>
      <c r="W278" s="384" t="str">
        <f t="shared" si="70"/>
        <v/>
      </c>
      <c r="X278" s="384" t="str">
        <f t="shared" si="71"/>
        <v/>
      </c>
      <c r="Y278" s="384" t="str">
        <f t="shared" si="72"/>
        <v/>
      </c>
      <c r="Z278" s="384" t="str">
        <f t="shared" si="73"/>
        <v/>
      </c>
      <c r="AA278" s="384">
        <f t="shared" si="67"/>
        <v>0</v>
      </c>
      <c r="AB278" s="385" t="b">
        <f t="shared" si="74"/>
        <v>1</v>
      </c>
      <c r="AC278" s="384" t="str">
        <f>IF($N278="","",IF($C$7="Northern Ireland",INDEX('Fixed inputs'!$H$18:$H$58,MATCH($N278,'Fixed inputs'!$C$18:$C$58,0)),INDEX('Fixed inputs'!$I$18:$I$58,MATCH($N278,'Fixed inputs'!$C$18:$C$58,0))))</f>
        <v/>
      </c>
      <c r="AD278" s="384" t="str">
        <f>IF($C278="","",INDEX('Fixed inputs'!$C$8:$E$10,MATCH($C278,'Fixed inputs'!$B$8:$B$10,0),MATCH(IF($C$7="Northern Ireland","GBP","EUR"),'Fixed inputs'!$C$7:$E$7,0)))</f>
        <v/>
      </c>
      <c r="AE278" s="386"/>
      <c r="AF278" s="386"/>
      <c r="AG278" s="386"/>
      <c r="AH278" s="386"/>
      <c r="AI278" s="386"/>
      <c r="AJ278" s="387">
        <f t="shared" si="75"/>
        <v>0</v>
      </c>
      <c r="AK278" s="386"/>
      <c r="AL278" s="387">
        <f t="shared" si="76"/>
        <v>0</v>
      </c>
      <c r="AM278" s="386"/>
      <c r="AN278" s="387">
        <f t="shared" si="77"/>
        <v>0</v>
      </c>
      <c r="AO278" s="386"/>
      <c r="AP278" s="387">
        <f t="shared" si="78"/>
        <v>0</v>
      </c>
      <c r="AQ278" s="386"/>
      <c r="AR278" s="387">
        <f t="shared" si="79"/>
        <v>0</v>
      </c>
      <c r="AS278" s="386"/>
      <c r="AT278" s="387">
        <f t="shared" si="80"/>
        <v>0</v>
      </c>
    </row>
    <row r="279" spans="2:46" ht="15.75">
      <c r="B279" s="435"/>
      <c r="C279" s="435"/>
      <c r="D279" s="436"/>
      <c r="E279" s="437"/>
      <c r="F279" s="437"/>
      <c r="G279" s="437"/>
      <c r="H279" s="437"/>
      <c r="I279" s="437"/>
      <c r="J279" s="437"/>
      <c r="K279" s="465">
        <f t="shared" si="65"/>
        <v>0</v>
      </c>
      <c r="L279" s="433"/>
      <c r="M279" s="433"/>
      <c r="N279" s="434"/>
      <c r="O279" s="383" t="str">
        <f t="shared" si="66"/>
        <v/>
      </c>
      <c r="P279" s="434"/>
      <c r="Q279" s="434"/>
      <c r="R279" s="434"/>
      <c r="S279" s="433"/>
      <c r="T279" s="434"/>
      <c r="U279" s="384" t="str">
        <f t="shared" si="68"/>
        <v/>
      </c>
      <c r="V279" s="384" t="str">
        <f t="shared" si="69"/>
        <v/>
      </c>
      <c r="W279" s="384" t="str">
        <f t="shared" si="70"/>
        <v/>
      </c>
      <c r="X279" s="384" t="str">
        <f t="shared" si="71"/>
        <v/>
      </c>
      <c r="Y279" s="384" t="str">
        <f t="shared" si="72"/>
        <v/>
      </c>
      <c r="Z279" s="384" t="str">
        <f t="shared" si="73"/>
        <v/>
      </c>
      <c r="AA279" s="384">
        <f t="shared" si="67"/>
        <v>0</v>
      </c>
      <c r="AB279" s="385" t="b">
        <f t="shared" si="74"/>
        <v>1</v>
      </c>
      <c r="AC279" s="384" t="str">
        <f>IF($N279="","",IF($C$7="Northern Ireland",INDEX('Fixed inputs'!$H$18:$H$58,MATCH($N279,'Fixed inputs'!$C$18:$C$58,0)),INDEX('Fixed inputs'!$I$18:$I$58,MATCH($N279,'Fixed inputs'!$C$18:$C$58,0))))</f>
        <v/>
      </c>
      <c r="AD279" s="384" t="str">
        <f>IF($C279="","",INDEX('Fixed inputs'!$C$8:$E$10,MATCH($C279,'Fixed inputs'!$B$8:$B$10,0),MATCH(IF($C$7="Northern Ireland","GBP","EUR"),'Fixed inputs'!$C$7:$E$7,0)))</f>
        <v/>
      </c>
      <c r="AE279" s="386"/>
      <c r="AF279" s="386"/>
      <c r="AG279" s="386"/>
      <c r="AH279" s="386"/>
      <c r="AI279" s="386"/>
      <c r="AJ279" s="387">
        <f t="shared" si="75"/>
        <v>0</v>
      </c>
      <c r="AK279" s="386"/>
      <c r="AL279" s="387">
        <f t="shared" si="76"/>
        <v>0</v>
      </c>
      <c r="AM279" s="386"/>
      <c r="AN279" s="387">
        <f t="shared" si="77"/>
        <v>0</v>
      </c>
      <c r="AO279" s="386"/>
      <c r="AP279" s="387">
        <f t="shared" si="78"/>
        <v>0</v>
      </c>
      <c r="AQ279" s="386"/>
      <c r="AR279" s="387">
        <f t="shared" si="79"/>
        <v>0</v>
      </c>
      <c r="AS279" s="386"/>
      <c r="AT279" s="387">
        <f t="shared" si="80"/>
        <v>0</v>
      </c>
    </row>
    <row r="280" spans="2:46" ht="15.75">
      <c r="B280" s="435"/>
      <c r="C280" s="435"/>
      <c r="D280" s="436"/>
      <c r="E280" s="437"/>
      <c r="F280" s="437"/>
      <c r="G280" s="437"/>
      <c r="H280" s="437"/>
      <c r="I280" s="437"/>
      <c r="J280" s="437"/>
      <c r="K280" s="465">
        <f t="shared" si="65"/>
        <v>0</v>
      </c>
      <c r="L280" s="433"/>
      <c r="M280" s="433"/>
      <c r="N280" s="434"/>
      <c r="O280" s="383" t="str">
        <f t="shared" si="66"/>
        <v/>
      </c>
      <c r="P280" s="434"/>
      <c r="Q280" s="434"/>
      <c r="R280" s="434"/>
      <c r="S280" s="433"/>
      <c r="T280" s="434"/>
      <c r="U280" s="384" t="str">
        <f t="shared" si="68"/>
        <v/>
      </c>
      <c r="V280" s="384" t="str">
        <f t="shared" si="69"/>
        <v/>
      </c>
      <c r="W280" s="384" t="str">
        <f t="shared" si="70"/>
        <v/>
      </c>
      <c r="X280" s="384" t="str">
        <f t="shared" si="71"/>
        <v/>
      </c>
      <c r="Y280" s="384" t="str">
        <f t="shared" si="72"/>
        <v/>
      </c>
      <c r="Z280" s="384" t="str">
        <f t="shared" si="73"/>
        <v/>
      </c>
      <c r="AA280" s="384">
        <f t="shared" si="67"/>
        <v>0</v>
      </c>
      <c r="AB280" s="385" t="b">
        <f t="shared" si="74"/>
        <v>1</v>
      </c>
      <c r="AC280" s="384" t="str">
        <f>IF($N280="","",IF($C$7="Northern Ireland",INDEX('Fixed inputs'!$H$18:$H$58,MATCH($N280,'Fixed inputs'!$C$18:$C$58,0)),INDEX('Fixed inputs'!$I$18:$I$58,MATCH($N280,'Fixed inputs'!$C$18:$C$58,0))))</f>
        <v/>
      </c>
      <c r="AD280" s="384" t="str">
        <f>IF($C280="","",INDEX('Fixed inputs'!$C$8:$E$10,MATCH($C280,'Fixed inputs'!$B$8:$B$10,0),MATCH(IF($C$7="Northern Ireland","GBP","EUR"),'Fixed inputs'!$C$7:$E$7,0)))</f>
        <v/>
      </c>
      <c r="AE280" s="386"/>
      <c r="AF280" s="386"/>
      <c r="AG280" s="386"/>
      <c r="AH280" s="386"/>
      <c r="AI280" s="386"/>
      <c r="AJ280" s="387">
        <f t="shared" si="75"/>
        <v>0</v>
      </c>
      <c r="AK280" s="386"/>
      <c r="AL280" s="387">
        <f t="shared" si="76"/>
        <v>0</v>
      </c>
      <c r="AM280" s="386"/>
      <c r="AN280" s="387">
        <f t="shared" si="77"/>
        <v>0</v>
      </c>
      <c r="AO280" s="386"/>
      <c r="AP280" s="387">
        <f t="shared" si="78"/>
        <v>0</v>
      </c>
      <c r="AQ280" s="386"/>
      <c r="AR280" s="387">
        <f t="shared" si="79"/>
        <v>0</v>
      </c>
      <c r="AS280" s="386"/>
      <c r="AT280" s="387">
        <f t="shared" si="80"/>
        <v>0</v>
      </c>
    </row>
    <row r="281" spans="2:46" ht="15.75">
      <c r="B281" s="435"/>
      <c r="C281" s="435"/>
      <c r="D281" s="436"/>
      <c r="E281" s="437"/>
      <c r="F281" s="437"/>
      <c r="G281" s="437"/>
      <c r="H281" s="437"/>
      <c r="I281" s="437"/>
      <c r="J281" s="437"/>
      <c r="K281" s="465">
        <f t="shared" si="65"/>
        <v>0</v>
      </c>
      <c r="L281" s="433"/>
      <c r="M281" s="433"/>
      <c r="N281" s="434"/>
      <c r="O281" s="383" t="str">
        <f t="shared" si="66"/>
        <v/>
      </c>
      <c r="P281" s="434"/>
      <c r="Q281" s="434"/>
      <c r="R281" s="434"/>
      <c r="S281" s="433"/>
      <c r="T281" s="434"/>
      <c r="U281" s="384" t="str">
        <f t="shared" si="68"/>
        <v/>
      </c>
      <c r="V281" s="384" t="str">
        <f t="shared" si="69"/>
        <v/>
      </c>
      <c r="W281" s="384" t="str">
        <f t="shared" si="70"/>
        <v/>
      </c>
      <c r="X281" s="384" t="str">
        <f t="shared" si="71"/>
        <v/>
      </c>
      <c r="Y281" s="384" t="str">
        <f t="shared" si="72"/>
        <v/>
      </c>
      <c r="Z281" s="384" t="str">
        <f t="shared" si="73"/>
        <v/>
      </c>
      <c r="AA281" s="384">
        <f t="shared" si="67"/>
        <v>0</v>
      </c>
      <c r="AB281" s="385" t="b">
        <f t="shared" si="74"/>
        <v>1</v>
      </c>
      <c r="AC281" s="384" t="str">
        <f>IF($N281="","",IF($C$7="Northern Ireland",INDEX('Fixed inputs'!$H$18:$H$58,MATCH($N281,'Fixed inputs'!$C$18:$C$58,0)),INDEX('Fixed inputs'!$I$18:$I$58,MATCH($N281,'Fixed inputs'!$C$18:$C$58,0))))</f>
        <v/>
      </c>
      <c r="AD281" s="384" t="str">
        <f>IF($C281="","",INDEX('Fixed inputs'!$C$8:$E$10,MATCH($C281,'Fixed inputs'!$B$8:$B$10,0),MATCH(IF($C$7="Northern Ireland","GBP","EUR"),'Fixed inputs'!$C$7:$E$7,0)))</f>
        <v/>
      </c>
      <c r="AE281" s="386"/>
      <c r="AF281" s="386"/>
      <c r="AG281" s="386"/>
      <c r="AH281" s="386"/>
      <c r="AI281" s="386"/>
      <c r="AJ281" s="387">
        <f t="shared" si="75"/>
        <v>0</v>
      </c>
      <c r="AK281" s="386"/>
      <c r="AL281" s="387">
        <f t="shared" si="76"/>
        <v>0</v>
      </c>
      <c r="AM281" s="386"/>
      <c r="AN281" s="387">
        <f t="shared" si="77"/>
        <v>0</v>
      </c>
      <c r="AO281" s="386"/>
      <c r="AP281" s="387">
        <f t="shared" si="78"/>
        <v>0</v>
      </c>
      <c r="AQ281" s="386"/>
      <c r="AR281" s="387">
        <f t="shared" si="79"/>
        <v>0</v>
      </c>
      <c r="AS281" s="386"/>
      <c r="AT281" s="387">
        <f t="shared" si="80"/>
        <v>0</v>
      </c>
    </row>
    <row r="282" spans="2:46" ht="15.75">
      <c r="B282" s="435"/>
      <c r="C282" s="435"/>
      <c r="D282" s="436"/>
      <c r="E282" s="437"/>
      <c r="F282" s="437"/>
      <c r="G282" s="437"/>
      <c r="H282" s="437"/>
      <c r="I282" s="437"/>
      <c r="J282" s="437"/>
      <c r="K282" s="465">
        <f t="shared" si="65"/>
        <v>0</v>
      </c>
      <c r="L282" s="433"/>
      <c r="M282" s="433"/>
      <c r="N282" s="434"/>
      <c r="O282" s="383" t="str">
        <f t="shared" si="66"/>
        <v/>
      </c>
      <c r="P282" s="434"/>
      <c r="Q282" s="434"/>
      <c r="R282" s="434"/>
      <c r="S282" s="433"/>
      <c r="T282" s="434"/>
      <c r="U282" s="384" t="str">
        <f t="shared" si="68"/>
        <v/>
      </c>
      <c r="V282" s="384" t="str">
        <f t="shared" si="69"/>
        <v/>
      </c>
      <c r="W282" s="384" t="str">
        <f t="shared" si="70"/>
        <v/>
      </c>
      <c r="X282" s="384" t="str">
        <f t="shared" si="71"/>
        <v/>
      </c>
      <c r="Y282" s="384" t="str">
        <f t="shared" si="72"/>
        <v/>
      </c>
      <c r="Z282" s="384" t="str">
        <f t="shared" si="73"/>
        <v/>
      </c>
      <c r="AA282" s="384">
        <f t="shared" si="67"/>
        <v>0</v>
      </c>
      <c r="AB282" s="385" t="b">
        <f t="shared" si="74"/>
        <v>1</v>
      </c>
      <c r="AC282" s="384" t="str">
        <f>IF($N282="","",IF($C$7="Northern Ireland",INDEX('Fixed inputs'!$H$18:$H$58,MATCH($N282,'Fixed inputs'!$C$18:$C$58,0)),INDEX('Fixed inputs'!$I$18:$I$58,MATCH($N282,'Fixed inputs'!$C$18:$C$58,0))))</f>
        <v/>
      </c>
      <c r="AD282" s="384" t="str">
        <f>IF($C282="","",INDEX('Fixed inputs'!$C$8:$E$10,MATCH($C282,'Fixed inputs'!$B$8:$B$10,0),MATCH(IF($C$7="Northern Ireland","GBP","EUR"),'Fixed inputs'!$C$7:$E$7,0)))</f>
        <v/>
      </c>
      <c r="AE282" s="386"/>
      <c r="AF282" s="386"/>
      <c r="AG282" s="386"/>
      <c r="AH282" s="386"/>
      <c r="AI282" s="386"/>
      <c r="AJ282" s="387">
        <f t="shared" si="75"/>
        <v>0</v>
      </c>
      <c r="AK282" s="386"/>
      <c r="AL282" s="387">
        <f t="shared" si="76"/>
        <v>0</v>
      </c>
      <c r="AM282" s="386"/>
      <c r="AN282" s="387">
        <f t="shared" si="77"/>
        <v>0</v>
      </c>
      <c r="AO282" s="386"/>
      <c r="AP282" s="387">
        <f t="shared" si="78"/>
        <v>0</v>
      </c>
      <c r="AQ282" s="386"/>
      <c r="AR282" s="387">
        <f t="shared" si="79"/>
        <v>0</v>
      </c>
      <c r="AS282" s="386"/>
      <c r="AT282" s="387">
        <f t="shared" si="80"/>
        <v>0</v>
      </c>
    </row>
    <row r="283" spans="2:46" ht="15.75">
      <c r="B283" s="435"/>
      <c r="C283" s="435"/>
      <c r="D283" s="436"/>
      <c r="E283" s="437"/>
      <c r="F283" s="437"/>
      <c r="G283" s="437"/>
      <c r="H283" s="437"/>
      <c r="I283" s="437"/>
      <c r="J283" s="437"/>
      <c r="K283" s="465">
        <f t="shared" si="65"/>
        <v>0</v>
      </c>
      <c r="L283" s="433"/>
      <c r="M283" s="433"/>
      <c r="N283" s="434"/>
      <c r="O283" s="383" t="str">
        <f t="shared" si="66"/>
        <v/>
      </c>
      <c r="P283" s="434"/>
      <c r="Q283" s="434"/>
      <c r="R283" s="434"/>
      <c r="S283" s="433"/>
      <c r="T283" s="434"/>
      <c r="U283" s="384" t="str">
        <f t="shared" si="68"/>
        <v/>
      </c>
      <c r="V283" s="384" t="str">
        <f t="shared" si="69"/>
        <v/>
      </c>
      <c r="W283" s="384" t="str">
        <f t="shared" si="70"/>
        <v/>
      </c>
      <c r="X283" s="384" t="str">
        <f t="shared" si="71"/>
        <v/>
      </c>
      <c r="Y283" s="384" t="str">
        <f t="shared" si="72"/>
        <v/>
      </c>
      <c r="Z283" s="384" t="str">
        <f t="shared" si="73"/>
        <v/>
      </c>
      <c r="AA283" s="384">
        <f t="shared" si="67"/>
        <v>0</v>
      </c>
      <c r="AB283" s="385" t="b">
        <f t="shared" si="74"/>
        <v>1</v>
      </c>
      <c r="AC283" s="384" t="str">
        <f>IF($N283="","",IF($C$7="Northern Ireland",INDEX('Fixed inputs'!$H$18:$H$58,MATCH($N283,'Fixed inputs'!$C$18:$C$58,0)),INDEX('Fixed inputs'!$I$18:$I$58,MATCH($N283,'Fixed inputs'!$C$18:$C$58,0))))</f>
        <v/>
      </c>
      <c r="AD283" s="384" t="str">
        <f>IF($C283="","",INDEX('Fixed inputs'!$C$8:$E$10,MATCH($C283,'Fixed inputs'!$B$8:$B$10,0),MATCH(IF($C$7="Northern Ireland","GBP","EUR"),'Fixed inputs'!$C$7:$E$7,0)))</f>
        <v/>
      </c>
      <c r="AE283" s="386"/>
      <c r="AF283" s="386"/>
      <c r="AG283" s="386"/>
      <c r="AH283" s="386"/>
      <c r="AI283" s="386"/>
      <c r="AJ283" s="387">
        <f t="shared" si="75"/>
        <v>0</v>
      </c>
      <c r="AK283" s="386"/>
      <c r="AL283" s="387">
        <f t="shared" si="76"/>
        <v>0</v>
      </c>
      <c r="AM283" s="386"/>
      <c r="AN283" s="387">
        <f t="shared" si="77"/>
        <v>0</v>
      </c>
      <c r="AO283" s="386"/>
      <c r="AP283" s="387">
        <f t="shared" si="78"/>
        <v>0</v>
      </c>
      <c r="AQ283" s="386"/>
      <c r="AR283" s="387">
        <f t="shared" si="79"/>
        <v>0</v>
      </c>
      <c r="AS283" s="386"/>
      <c r="AT283" s="387">
        <f t="shared" si="80"/>
        <v>0</v>
      </c>
    </row>
    <row r="284" spans="2:46" ht="15.75">
      <c r="B284" s="435"/>
      <c r="C284" s="435"/>
      <c r="D284" s="436"/>
      <c r="E284" s="437"/>
      <c r="F284" s="437"/>
      <c r="G284" s="437"/>
      <c r="H284" s="437"/>
      <c r="I284" s="437"/>
      <c r="J284" s="437"/>
      <c r="K284" s="465">
        <f t="shared" si="65"/>
        <v>0</v>
      </c>
      <c r="L284" s="433"/>
      <c r="M284" s="433"/>
      <c r="N284" s="434"/>
      <c r="O284" s="383" t="str">
        <f t="shared" si="66"/>
        <v/>
      </c>
      <c r="P284" s="434"/>
      <c r="Q284" s="434"/>
      <c r="R284" s="434"/>
      <c r="S284" s="433"/>
      <c r="T284" s="434"/>
      <c r="U284" s="384" t="str">
        <f t="shared" si="68"/>
        <v/>
      </c>
      <c r="V284" s="384" t="str">
        <f t="shared" si="69"/>
        <v/>
      </c>
      <c r="W284" s="384" t="str">
        <f t="shared" si="70"/>
        <v/>
      </c>
      <c r="X284" s="384" t="str">
        <f t="shared" si="71"/>
        <v/>
      </c>
      <c r="Y284" s="384" t="str">
        <f t="shared" si="72"/>
        <v/>
      </c>
      <c r="Z284" s="384" t="str">
        <f t="shared" si="73"/>
        <v/>
      </c>
      <c r="AA284" s="384">
        <f t="shared" si="67"/>
        <v>0</v>
      </c>
      <c r="AB284" s="385" t="b">
        <f t="shared" si="74"/>
        <v>1</v>
      </c>
      <c r="AC284" s="384" t="str">
        <f>IF($N284="","",IF($C$7="Northern Ireland",INDEX('Fixed inputs'!$H$18:$H$58,MATCH($N284,'Fixed inputs'!$C$18:$C$58,0)),INDEX('Fixed inputs'!$I$18:$I$58,MATCH($N284,'Fixed inputs'!$C$18:$C$58,0))))</f>
        <v/>
      </c>
      <c r="AD284" s="384" t="str">
        <f>IF($C284="","",INDEX('Fixed inputs'!$C$8:$E$10,MATCH($C284,'Fixed inputs'!$B$8:$B$10,0),MATCH(IF($C$7="Northern Ireland","GBP","EUR"),'Fixed inputs'!$C$7:$E$7,0)))</f>
        <v/>
      </c>
      <c r="AE284" s="386"/>
      <c r="AF284" s="386"/>
      <c r="AG284" s="386"/>
      <c r="AH284" s="386"/>
      <c r="AI284" s="386"/>
      <c r="AJ284" s="387">
        <f t="shared" si="75"/>
        <v>0</v>
      </c>
      <c r="AK284" s="386"/>
      <c r="AL284" s="387">
        <f t="shared" si="76"/>
        <v>0</v>
      </c>
      <c r="AM284" s="386"/>
      <c r="AN284" s="387">
        <f t="shared" si="77"/>
        <v>0</v>
      </c>
      <c r="AO284" s="386"/>
      <c r="AP284" s="387">
        <f t="shared" si="78"/>
        <v>0</v>
      </c>
      <c r="AQ284" s="386"/>
      <c r="AR284" s="387">
        <f t="shared" si="79"/>
        <v>0</v>
      </c>
      <c r="AS284" s="386"/>
      <c r="AT284" s="387">
        <f t="shared" si="80"/>
        <v>0</v>
      </c>
    </row>
    <row r="285" spans="2:46" ht="15.75">
      <c r="B285" s="435"/>
      <c r="C285" s="435"/>
      <c r="D285" s="436"/>
      <c r="E285" s="437"/>
      <c r="F285" s="437"/>
      <c r="G285" s="437"/>
      <c r="H285" s="437"/>
      <c r="I285" s="437"/>
      <c r="J285" s="437"/>
      <c r="K285" s="465">
        <f t="shared" si="65"/>
        <v>0</v>
      </c>
      <c r="L285" s="433"/>
      <c r="M285" s="433"/>
      <c r="N285" s="434"/>
      <c r="O285" s="383" t="str">
        <f t="shared" si="66"/>
        <v/>
      </c>
      <c r="P285" s="434"/>
      <c r="Q285" s="434"/>
      <c r="R285" s="434"/>
      <c r="S285" s="433"/>
      <c r="T285" s="434"/>
      <c r="U285" s="384" t="str">
        <f t="shared" si="68"/>
        <v/>
      </c>
      <c r="V285" s="384" t="str">
        <f t="shared" si="69"/>
        <v/>
      </c>
      <c r="W285" s="384" t="str">
        <f t="shared" si="70"/>
        <v/>
      </c>
      <c r="X285" s="384" t="str">
        <f t="shared" si="71"/>
        <v/>
      </c>
      <c r="Y285" s="384" t="str">
        <f t="shared" si="72"/>
        <v/>
      </c>
      <c r="Z285" s="384" t="str">
        <f t="shared" si="73"/>
        <v/>
      </c>
      <c r="AA285" s="384">
        <f t="shared" si="67"/>
        <v>0</v>
      </c>
      <c r="AB285" s="385" t="b">
        <f t="shared" si="74"/>
        <v>1</v>
      </c>
      <c r="AC285" s="384" t="str">
        <f>IF($N285="","",IF($C$7="Northern Ireland",INDEX('Fixed inputs'!$H$18:$H$58,MATCH($N285,'Fixed inputs'!$C$18:$C$58,0)),INDEX('Fixed inputs'!$I$18:$I$58,MATCH($N285,'Fixed inputs'!$C$18:$C$58,0))))</f>
        <v/>
      </c>
      <c r="AD285" s="384" t="str">
        <f>IF($C285="","",INDEX('Fixed inputs'!$C$8:$E$10,MATCH($C285,'Fixed inputs'!$B$8:$B$10,0),MATCH(IF($C$7="Northern Ireland","GBP","EUR"),'Fixed inputs'!$C$7:$E$7,0)))</f>
        <v/>
      </c>
      <c r="AE285" s="386"/>
      <c r="AF285" s="386"/>
      <c r="AG285" s="386"/>
      <c r="AH285" s="386"/>
      <c r="AI285" s="386"/>
      <c r="AJ285" s="387">
        <f t="shared" si="75"/>
        <v>0</v>
      </c>
      <c r="AK285" s="386"/>
      <c r="AL285" s="387">
        <f t="shared" si="76"/>
        <v>0</v>
      </c>
      <c r="AM285" s="386"/>
      <c r="AN285" s="387">
        <f t="shared" si="77"/>
        <v>0</v>
      </c>
      <c r="AO285" s="386"/>
      <c r="AP285" s="387">
        <f t="shared" si="78"/>
        <v>0</v>
      </c>
      <c r="AQ285" s="386"/>
      <c r="AR285" s="387">
        <f t="shared" si="79"/>
        <v>0</v>
      </c>
      <c r="AS285" s="386"/>
      <c r="AT285" s="387">
        <f t="shared" si="80"/>
        <v>0</v>
      </c>
    </row>
    <row r="286" spans="2:46" ht="15.75">
      <c r="B286" s="435"/>
      <c r="C286" s="435"/>
      <c r="D286" s="436"/>
      <c r="E286" s="437"/>
      <c r="F286" s="437"/>
      <c r="G286" s="437"/>
      <c r="H286" s="437"/>
      <c r="I286" s="437"/>
      <c r="J286" s="437"/>
      <c r="K286" s="465">
        <f t="shared" si="65"/>
        <v>0</v>
      </c>
      <c r="L286" s="433"/>
      <c r="M286" s="433"/>
      <c r="N286" s="434"/>
      <c r="O286" s="383" t="str">
        <f t="shared" si="66"/>
        <v/>
      </c>
      <c r="P286" s="434"/>
      <c r="Q286" s="434"/>
      <c r="R286" s="434"/>
      <c r="S286" s="433"/>
      <c r="T286" s="434"/>
      <c r="U286" s="384" t="str">
        <f t="shared" si="68"/>
        <v/>
      </c>
      <c r="V286" s="384" t="str">
        <f t="shared" si="69"/>
        <v/>
      </c>
      <c r="W286" s="384" t="str">
        <f t="shared" si="70"/>
        <v/>
      </c>
      <c r="X286" s="384" t="str">
        <f t="shared" si="71"/>
        <v/>
      </c>
      <c r="Y286" s="384" t="str">
        <f t="shared" si="72"/>
        <v/>
      </c>
      <c r="Z286" s="384" t="str">
        <f t="shared" si="73"/>
        <v/>
      </c>
      <c r="AA286" s="384">
        <f t="shared" si="67"/>
        <v>0</v>
      </c>
      <c r="AB286" s="385" t="b">
        <f t="shared" si="74"/>
        <v>1</v>
      </c>
      <c r="AC286" s="384" t="str">
        <f>IF($N286="","",IF($C$7="Northern Ireland",INDEX('Fixed inputs'!$H$18:$H$58,MATCH($N286,'Fixed inputs'!$C$18:$C$58,0)),INDEX('Fixed inputs'!$I$18:$I$58,MATCH($N286,'Fixed inputs'!$C$18:$C$58,0))))</f>
        <v/>
      </c>
      <c r="AD286" s="384" t="str">
        <f>IF($C286="","",INDEX('Fixed inputs'!$C$8:$E$10,MATCH($C286,'Fixed inputs'!$B$8:$B$10,0),MATCH(IF($C$7="Northern Ireland","GBP","EUR"),'Fixed inputs'!$C$7:$E$7,0)))</f>
        <v/>
      </c>
      <c r="AE286" s="386"/>
      <c r="AF286" s="386"/>
      <c r="AG286" s="386"/>
      <c r="AH286" s="386"/>
      <c r="AI286" s="386"/>
      <c r="AJ286" s="387">
        <f t="shared" si="75"/>
        <v>0</v>
      </c>
      <c r="AK286" s="386"/>
      <c r="AL286" s="387">
        <f t="shared" si="76"/>
        <v>0</v>
      </c>
      <c r="AM286" s="386"/>
      <c r="AN286" s="387">
        <f t="shared" si="77"/>
        <v>0</v>
      </c>
      <c r="AO286" s="386"/>
      <c r="AP286" s="387">
        <f t="shared" si="78"/>
        <v>0</v>
      </c>
      <c r="AQ286" s="386"/>
      <c r="AR286" s="387">
        <f t="shared" si="79"/>
        <v>0</v>
      </c>
      <c r="AS286" s="386"/>
      <c r="AT286" s="387">
        <f t="shared" si="80"/>
        <v>0</v>
      </c>
    </row>
    <row r="287" spans="2:46" ht="15.75">
      <c r="B287" s="435"/>
      <c r="C287" s="435"/>
      <c r="D287" s="436"/>
      <c r="E287" s="437"/>
      <c r="F287" s="437"/>
      <c r="G287" s="437"/>
      <c r="H287" s="437"/>
      <c r="I287" s="437"/>
      <c r="J287" s="437"/>
      <c r="K287" s="465">
        <f t="shared" si="65"/>
        <v>0</v>
      </c>
      <c r="L287" s="433"/>
      <c r="M287" s="433"/>
      <c r="N287" s="434"/>
      <c r="O287" s="383" t="str">
        <f t="shared" si="66"/>
        <v/>
      </c>
      <c r="P287" s="434"/>
      <c r="Q287" s="434"/>
      <c r="R287" s="434"/>
      <c r="S287" s="433"/>
      <c r="T287" s="434"/>
      <c r="U287" s="384" t="str">
        <f t="shared" si="68"/>
        <v/>
      </c>
      <c r="V287" s="384" t="str">
        <f t="shared" si="69"/>
        <v/>
      </c>
      <c r="W287" s="384" t="str">
        <f t="shared" si="70"/>
        <v/>
      </c>
      <c r="X287" s="384" t="str">
        <f t="shared" si="71"/>
        <v/>
      </c>
      <c r="Y287" s="384" t="str">
        <f t="shared" si="72"/>
        <v/>
      </c>
      <c r="Z287" s="384" t="str">
        <f t="shared" si="73"/>
        <v/>
      </c>
      <c r="AA287" s="384">
        <f t="shared" si="67"/>
        <v>0</v>
      </c>
      <c r="AB287" s="385" t="b">
        <f t="shared" si="74"/>
        <v>1</v>
      </c>
      <c r="AC287" s="384" t="str">
        <f>IF($N287="","",IF($C$7="Northern Ireland",INDEX('Fixed inputs'!$H$18:$H$58,MATCH($N287,'Fixed inputs'!$C$18:$C$58,0)),INDEX('Fixed inputs'!$I$18:$I$58,MATCH($N287,'Fixed inputs'!$C$18:$C$58,0))))</f>
        <v/>
      </c>
      <c r="AD287" s="384" t="str">
        <f>IF($C287="","",INDEX('Fixed inputs'!$C$8:$E$10,MATCH($C287,'Fixed inputs'!$B$8:$B$10,0),MATCH(IF($C$7="Northern Ireland","GBP","EUR"),'Fixed inputs'!$C$7:$E$7,0)))</f>
        <v/>
      </c>
      <c r="AE287" s="386"/>
      <c r="AF287" s="386"/>
      <c r="AG287" s="386"/>
      <c r="AH287" s="386"/>
      <c r="AI287" s="386"/>
      <c r="AJ287" s="387">
        <f t="shared" si="75"/>
        <v>0</v>
      </c>
      <c r="AK287" s="386"/>
      <c r="AL287" s="387">
        <f t="shared" si="76"/>
        <v>0</v>
      </c>
      <c r="AM287" s="386"/>
      <c r="AN287" s="387">
        <f t="shared" si="77"/>
        <v>0</v>
      </c>
      <c r="AO287" s="386"/>
      <c r="AP287" s="387">
        <f t="shared" si="78"/>
        <v>0</v>
      </c>
      <c r="AQ287" s="386"/>
      <c r="AR287" s="387">
        <f t="shared" si="79"/>
        <v>0</v>
      </c>
      <c r="AS287" s="386"/>
      <c r="AT287" s="387">
        <f t="shared" si="80"/>
        <v>0</v>
      </c>
    </row>
    <row r="288" spans="2:46" ht="15.75">
      <c r="B288" s="435"/>
      <c r="C288" s="435"/>
      <c r="D288" s="436"/>
      <c r="E288" s="437"/>
      <c r="F288" s="437"/>
      <c r="G288" s="437"/>
      <c r="H288" s="437"/>
      <c r="I288" s="437"/>
      <c r="J288" s="437"/>
      <c r="K288" s="465">
        <f t="shared" si="65"/>
        <v>0</v>
      </c>
      <c r="L288" s="433"/>
      <c r="M288" s="433"/>
      <c r="N288" s="434"/>
      <c r="O288" s="383" t="str">
        <f t="shared" si="66"/>
        <v/>
      </c>
      <c r="P288" s="434"/>
      <c r="Q288" s="434"/>
      <c r="R288" s="434"/>
      <c r="S288" s="433"/>
      <c r="T288" s="434"/>
      <c r="U288" s="384" t="str">
        <f t="shared" si="68"/>
        <v/>
      </c>
      <c r="V288" s="384" t="str">
        <f t="shared" si="69"/>
        <v/>
      </c>
      <c r="W288" s="384" t="str">
        <f t="shared" si="70"/>
        <v/>
      </c>
      <c r="X288" s="384" t="str">
        <f t="shared" si="71"/>
        <v/>
      </c>
      <c r="Y288" s="384" t="str">
        <f t="shared" si="72"/>
        <v/>
      </c>
      <c r="Z288" s="384" t="str">
        <f t="shared" si="73"/>
        <v/>
      </c>
      <c r="AA288" s="384">
        <f t="shared" si="67"/>
        <v>0</v>
      </c>
      <c r="AB288" s="385" t="b">
        <f t="shared" si="74"/>
        <v>1</v>
      </c>
      <c r="AC288" s="384" t="str">
        <f>IF($N288="","",IF($C$7="Northern Ireland",INDEX('Fixed inputs'!$H$18:$H$58,MATCH($N288,'Fixed inputs'!$C$18:$C$58,0)),INDEX('Fixed inputs'!$I$18:$I$58,MATCH($N288,'Fixed inputs'!$C$18:$C$58,0))))</f>
        <v/>
      </c>
      <c r="AD288" s="384" t="str">
        <f>IF($C288="","",INDEX('Fixed inputs'!$C$8:$E$10,MATCH($C288,'Fixed inputs'!$B$8:$B$10,0),MATCH(IF($C$7="Northern Ireland","GBP","EUR"),'Fixed inputs'!$C$7:$E$7,0)))</f>
        <v/>
      </c>
      <c r="AE288" s="386"/>
      <c r="AF288" s="386"/>
      <c r="AG288" s="386"/>
      <c r="AH288" s="386"/>
      <c r="AI288" s="386"/>
      <c r="AJ288" s="387">
        <f t="shared" si="75"/>
        <v>0</v>
      </c>
      <c r="AK288" s="386"/>
      <c r="AL288" s="387">
        <f t="shared" si="76"/>
        <v>0</v>
      </c>
      <c r="AM288" s="386"/>
      <c r="AN288" s="387">
        <f t="shared" si="77"/>
        <v>0</v>
      </c>
      <c r="AO288" s="386"/>
      <c r="AP288" s="387">
        <f t="shared" si="78"/>
        <v>0</v>
      </c>
      <c r="AQ288" s="386"/>
      <c r="AR288" s="387">
        <f t="shared" si="79"/>
        <v>0</v>
      </c>
      <c r="AS288" s="386"/>
      <c r="AT288" s="387">
        <f t="shared" si="80"/>
        <v>0</v>
      </c>
    </row>
    <row r="289" spans="2:46" ht="15.75">
      <c r="B289" s="435"/>
      <c r="C289" s="435"/>
      <c r="D289" s="436"/>
      <c r="E289" s="437"/>
      <c r="F289" s="437"/>
      <c r="G289" s="437"/>
      <c r="H289" s="437"/>
      <c r="I289" s="437"/>
      <c r="J289" s="437"/>
      <c r="K289" s="465">
        <f t="shared" si="65"/>
        <v>0</v>
      </c>
      <c r="L289" s="433"/>
      <c r="M289" s="433"/>
      <c r="N289" s="434"/>
      <c r="O289" s="383" t="str">
        <f t="shared" si="66"/>
        <v/>
      </c>
      <c r="P289" s="434"/>
      <c r="Q289" s="434"/>
      <c r="R289" s="434"/>
      <c r="S289" s="433"/>
      <c r="T289" s="434"/>
      <c r="U289" s="384" t="str">
        <f t="shared" si="68"/>
        <v/>
      </c>
      <c r="V289" s="384" t="str">
        <f t="shared" si="69"/>
        <v/>
      </c>
      <c r="W289" s="384" t="str">
        <f t="shared" si="70"/>
        <v/>
      </c>
      <c r="X289" s="384" t="str">
        <f t="shared" si="71"/>
        <v/>
      </c>
      <c r="Y289" s="384" t="str">
        <f t="shared" si="72"/>
        <v/>
      </c>
      <c r="Z289" s="384" t="str">
        <f t="shared" si="73"/>
        <v/>
      </c>
      <c r="AA289" s="384">
        <f t="shared" si="67"/>
        <v>0</v>
      </c>
      <c r="AB289" s="385" t="b">
        <f t="shared" si="74"/>
        <v>1</v>
      </c>
      <c r="AC289" s="384" t="str">
        <f>IF($N289="","",IF($C$7="Northern Ireland",INDEX('Fixed inputs'!$H$18:$H$58,MATCH($N289,'Fixed inputs'!$C$18:$C$58,0)),INDEX('Fixed inputs'!$I$18:$I$58,MATCH($N289,'Fixed inputs'!$C$18:$C$58,0))))</f>
        <v/>
      </c>
      <c r="AD289" s="384" t="str">
        <f>IF($C289="","",INDEX('Fixed inputs'!$C$8:$E$10,MATCH($C289,'Fixed inputs'!$B$8:$B$10,0),MATCH(IF($C$7="Northern Ireland","GBP","EUR"),'Fixed inputs'!$C$7:$E$7,0)))</f>
        <v/>
      </c>
      <c r="AE289" s="386"/>
      <c r="AF289" s="386"/>
      <c r="AG289" s="386"/>
      <c r="AH289" s="386"/>
      <c r="AI289" s="386"/>
      <c r="AJ289" s="387">
        <f t="shared" si="75"/>
        <v>0</v>
      </c>
      <c r="AK289" s="386"/>
      <c r="AL289" s="387">
        <f t="shared" si="76"/>
        <v>0</v>
      </c>
      <c r="AM289" s="386"/>
      <c r="AN289" s="387">
        <f t="shared" si="77"/>
        <v>0</v>
      </c>
      <c r="AO289" s="386"/>
      <c r="AP289" s="387">
        <f t="shared" si="78"/>
        <v>0</v>
      </c>
      <c r="AQ289" s="386"/>
      <c r="AR289" s="387">
        <f t="shared" si="79"/>
        <v>0</v>
      </c>
      <c r="AS289" s="386"/>
      <c r="AT289" s="387">
        <f t="shared" si="80"/>
        <v>0</v>
      </c>
    </row>
    <row r="290" spans="2:46" ht="15.75">
      <c r="B290" s="435"/>
      <c r="C290" s="435"/>
      <c r="D290" s="436"/>
      <c r="E290" s="437"/>
      <c r="F290" s="437"/>
      <c r="G290" s="437"/>
      <c r="H290" s="437"/>
      <c r="I290" s="437"/>
      <c r="J290" s="437"/>
      <c r="K290" s="465">
        <f t="shared" si="65"/>
        <v>0</v>
      </c>
      <c r="L290" s="433"/>
      <c r="M290" s="433"/>
      <c r="N290" s="434"/>
      <c r="O290" s="383" t="str">
        <f t="shared" si="66"/>
        <v/>
      </c>
      <c r="P290" s="434"/>
      <c r="Q290" s="434"/>
      <c r="R290" s="434"/>
      <c r="S290" s="433"/>
      <c r="T290" s="434"/>
      <c r="U290" s="384" t="str">
        <f t="shared" si="68"/>
        <v/>
      </c>
      <c r="V290" s="384" t="str">
        <f t="shared" si="69"/>
        <v/>
      </c>
      <c r="W290" s="384" t="str">
        <f t="shared" si="70"/>
        <v/>
      </c>
      <c r="X290" s="384" t="str">
        <f t="shared" si="71"/>
        <v/>
      </c>
      <c r="Y290" s="384" t="str">
        <f t="shared" si="72"/>
        <v/>
      </c>
      <c r="Z290" s="384" t="str">
        <f t="shared" si="73"/>
        <v/>
      </c>
      <c r="AA290" s="384">
        <f t="shared" si="67"/>
        <v>0</v>
      </c>
      <c r="AB290" s="385" t="b">
        <f t="shared" si="74"/>
        <v>1</v>
      </c>
      <c r="AC290" s="384" t="str">
        <f>IF($N290="","",IF($C$7="Northern Ireland",INDEX('Fixed inputs'!$H$18:$H$58,MATCH($N290,'Fixed inputs'!$C$18:$C$58,0)),INDEX('Fixed inputs'!$I$18:$I$58,MATCH($N290,'Fixed inputs'!$C$18:$C$58,0))))</f>
        <v/>
      </c>
      <c r="AD290" s="384" t="str">
        <f>IF($C290="","",INDEX('Fixed inputs'!$C$8:$E$10,MATCH($C290,'Fixed inputs'!$B$8:$B$10,0),MATCH(IF($C$7="Northern Ireland","GBP","EUR"),'Fixed inputs'!$C$7:$E$7,0)))</f>
        <v/>
      </c>
      <c r="AE290" s="386"/>
      <c r="AF290" s="386"/>
      <c r="AG290" s="386"/>
      <c r="AH290" s="386"/>
      <c r="AI290" s="386"/>
      <c r="AJ290" s="387">
        <f t="shared" si="75"/>
        <v>0</v>
      </c>
      <c r="AK290" s="386"/>
      <c r="AL290" s="387">
        <f t="shared" si="76"/>
        <v>0</v>
      </c>
      <c r="AM290" s="386"/>
      <c r="AN290" s="387">
        <f t="shared" si="77"/>
        <v>0</v>
      </c>
      <c r="AO290" s="386"/>
      <c r="AP290" s="387">
        <f t="shared" si="78"/>
        <v>0</v>
      </c>
      <c r="AQ290" s="386"/>
      <c r="AR290" s="387">
        <f t="shared" si="79"/>
        <v>0</v>
      </c>
      <c r="AS290" s="386"/>
      <c r="AT290" s="387">
        <f t="shared" si="80"/>
        <v>0</v>
      </c>
    </row>
    <row r="291" spans="2:46" ht="15.75">
      <c r="B291" s="435"/>
      <c r="C291" s="435"/>
      <c r="D291" s="436"/>
      <c r="E291" s="437"/>
      <c r="F291" s="437"/>
      <c r="G291" s="437"/>
      <c r="H291" s="437"/>
      <c r="I291" s="437"/>
      <c r="J291" s="437"/>
      <c r="K291" s="465">
        <f t="shared" si="65"/>
        <v>0</v>
      </c>
      <c r="L291" s="433"/>
      <c r="M291" s="433"/>
      <c r="N291" s="434"/>
      <c r="O291" s="383" t="str">
        <f t="shared" si="66"/>
        <v/>
      </c>
      <c r="P291" s="434"/>
      <c r="Q291" s="434"/>
      <c r="R291" s="434"/>
      <c r="S291" s="433"/>
      <c r="T291" s="434"/>
      <c r="U291" s="384" t="str">
        <f t="shared" si="68"/>
        <v/>
      </c>
      <c r="V291" s="384" t="str">
        <f t="shared" si="69"/>
        <v/>
      </c>
      <c r="W291" s="384" t="str">
        <f t="shared" si="70"/>
        <v/>
      </c>
      <c r="X291" s="384" t="str">
        <f t="shared" si="71"/>
        <v/>
      </c>
      <c r="Y291" s="384" t="str">
        <f t="shared" si="72"/>
        <v/>
      </c>
      <c r="Z291" s="384" t="str">
        <f t="shared" si="73"/>
        <v/>
      </c>
      <c r="AA291" s="384">
        <f t="shared" si="67"/>
        <v>0</v>
      </c>
      <c r="AB291" s="385" t="b">
        <f t="shared" si="74"/>
        <v>1</v>
      </c>
      <c r="AC291" s="384" t="str">
        <f>IF($N291="","",IF($C$7="Northern Ireland",INDEX('Fixed inputs'!$H$18:$H$58,MATCH($N291,'Fixed inputs'!$C$18:$C$58,0)),INDEX('Fixed inputs'!$I$18:$I$58,MATCH($N291,'Fixed inputs'!$C$18:$C$58,0))))</f>
        <v/>
      </c>
      <c r="AD291" s="384" t="str">
        <f>IF($C291="","",INDEX('Fixed inputs'!$C$8:$E$10,MATCH($C291,'Fixed inputs'!$B$8:$B$10,0),MATCH(IF($C$7="Northern Ireland","GBP","EUR"),'Fixed inputs'!$C$7:$E$7,0)))</f>
        <v/>
      </c>
      <c r="AE291" s="386"/>
      <c r="AF291" s="386"/>
      <c r="AG291" s="386"/>
      <c r="AH291" s="386"/>
      <c r="AI291" s="386"/>
      <c r="AJ291" s="387">
        <f t="shared" si="75"/>
        <v>0</v>
      </c>
      <c r="AK291" s="386"/>
      <c r="AL291" s="387">
        <f t="shared" si="76"/>
        <v>0</v>
      </c>
      <c r="AM291" s="386"/>
      <c r="AN291" s="387">
        <f t="shared" si="77"/>
        <v>0</v>
      </c>
      <c r="AO291" s="386"/>
      <c r="AP291" s="387">
        <f t="shared" si="78"/>
        <v>0</v>
      </c>
      <c r="AQ291" s="386"/>
      <c r="AR291" s="387">
        <f t="shared" si="79"/>
        <v>0</v>
      </c>
      <c r="AS291" s="386"/>
      <c r="AT291" s="387">
        <f t="shared" si="80"/>
        <v>0</v>
      </c>
    </row>
    <row r="292" spans="2:46" ht="15.75">
      <c r="B292" s="435"/>
      <c r="C292" s="435"/>
      <c r="D292" s="436"/>
      <c r="E292" s="437"/>
      <c r="F292" s="437"/>
      <c r="G292" s="437"/>
      <c r="H292" s="437"/>
      <c r="I292" s="437"/>
      <c r="J292" s="437"/>
      <c r="K292" s="465">
        <f t="shared" si="65"/>
        <v>0</v>
      </c>
      <c r="L292" s="433"/>
      <c r="M292" s="433"/>
      <c r="N292" s="434"/>
      <c r="O292" s="383" t="str">
        <f t="shared" si="66"/>
        <v/>
      </c>
      <c r="P292" s="434"/>
      <c r="Q292" s="434"/>
      <c r="R292" s="434"/>
      <c r="S292" s="433"/>
      <c r="T292" s="434"/>
      <c r="U292" s="384" t="str">
        <f t="shared" si="68"/>
        <v/>
      </c>
      <c r="V292" s="384" t="str">
        <f t="shared" si="69"/>
        <v/>
      </c>
      <c r="W292" s="384" t="str">
        <f t="shared" si="70"/>
        <v/>
      </c>
      <c r="X292" s="384" t="str">
        <f t="shared" si="71"/>
        <v/>
      </c>
      <c r="Y292" s="384" t="str">
        <f t="shared" si="72"/>
        <v/>
      </c>
      <c r="Z292" s="384" t="str">
        <f t="shared" si="73"/>
        <v/>
      </c>
      <c r="AA292" s="384">
        <f t="shared" si="67"/>
        <v>0</v>
      </c>
      <c r="AB292" s="385" t="b">
        <f t="shared" si="74"/>
        <v>1</v>
      </c>
      <c r="AC292" s="384" t="str">
        <f>IF($N292="","",IF($C$7="Northern Ireland",INDEX('Fixed inputs'!$H$18:$H$58,MATCH($N292,'Fixed inputs'!$C$18:$C$58,0)),INDEX('Fixed inputs'!$I$18:$I$58,MATCH($N292,'Fixed inputs'!$C$18:$C$58,0))))</f>
        <v/>
      </c>
      <c r="AD292" s="384" t="str">
        <f>IF($C292="","",INDEX('Fixed inputs'!$C$8:$E$10,MATCH($C292,'Fixed inputs'!$B$8:$B$10,0),MATCH(IF($C$7="Northern Ireland","GBP","EUR"),'Fixed inputs'!$C$7:$E$7,0)))</f>
        <v/>
      </c>
      <c r="AE292" s="386"/>
      <c r="AF292" s="386"/>
      <c r="AG292" s="386"/>
      <c r="AH292" s="386"/>
      <c r="AI292" s="386"/>
      <c r="AJ292" s="387">
        <f t="shared" si="75"/>
        <v>0</v>
      </c>
      <c r="AK292" s="386"/>
      <c r="AL292" s="387">
        <f t="shared" si="76"/>
        <v>0</v>
      </c>
      <c r="AM292" s="386"/>
      <c r="AN292" s="387">
        <f t="shared" si="77"/>
        <v>0</v>
      </c>
      <c r="AO292" s="386"/>
      <c r="AP292" s="387">
        <f t="shared" si="78"/>
        <v>0</v>
      </c>
      <c r="AQ292" s="386"/>
      <c r="AR292" s="387">
        <f t="shared" si="79"/>
        <v>0</v>
      </c>
      <c r="AS292" s="386"/>
      <c r="AT292" s="387">
        <f t="shared" si="80"/>
        <v>0</v>
      </c>
    </row>
    <row r="293" spans="2:46" ht="15.75">
      <c r="B293" s="435"/>
      <c r="C293" s="435"/>
      <c r="D293" s="436"/>
      <c r="E293" s="437"/>
      <c r="F293" s="437"/>
      <c r="G293" s="437"/>
      <c r="H293" s="437"/>
      <c r="I293" s="437"/>
      <c r="J293" s="437"/>
      <c r="K293" s="465">
        <f t="shared" si="65"/>
        <v>0</v>
      </c>
      <c r="L293" s="433"/>
      <c r="M293" s="433"/>
      <c r="N293" s="434"/>
      <c r="O293" s="383" t="str">
        <f t="shared" si="66"/>
        <v/>
      </c>
      <c r="P293" s="434"/>
      <c r="Q293" s="434"/>
      <c r="R293" s="434"/>
      <c r="S293" s="433"/>
      <c r="T293" s="434"/>
      <c r="U293" s="384" t="str">
        <f t="shared" si="68"/>
        <v/>
      </c>
      <c r="V293" s="384" t="str">
        <f t="shared" si="69"/>
        <v/>
      </c>
      <c r="W293" s="384" t="str">
        <f t="shared" si="70"/>
        <v/>
      </c>
      <c r="X293" s="384" t="str">
        <f t="shared" si="71"/>
        <v/>
      </c>
      <c r="Y293" s="384" t="str">
        <f t="shared" si="72"/>
        <v/>
      </c>
      <c r="Z293" s="384" t="str">
        <f t="shared" si="73"/>
        <v/>
      </c>
      <c r="AA293" s="384">
        <f t="shared" si="67"/>
        <v>0</v>
      </c>
      <c r="AB293" s="385" t="b">
        <f t="shared" si="74"/>
        <v>1</v>
      </c>
      <c r="AC293" s="384" t="str">
        <f>IF($N293="","",IF($C$7="Northern Ireland",INDEX('Fixed inputs'!$H$18:$H$58,MATCH($N293,'Fixed inputs'!$C$18:$C$58,0)),INDEX('Fixed inputs'!$I$18:$I$58,MATCH($N293,'Fixed inputs'!$C$18:$C$58,0))))</f>
        <v/>
      </c>
      <c r="AD293" s="384" t="str">
        <f>IF($C293="","",INDEX('Fixed inputs'!$C$8:$E$10,MATCH($C293,'Fixed inputs'!$B$8:$B$10,0),MATCH(IF($C$7="Northern Ireland","GBP","EUR"),'Fixed inputs'!$C$7:$E$7,0)))</f>
        <v/>
      </c>
      <c r="AE293" s="386"/>
      <c r="AF293" s="386"/>
      <c r="AG293" s="386"/>
      <c r="AH293" s="386"/>
      <c r="AI293" s="386"/>
      <c r="AJ293" s="387">
        <f t="shared" si="75"/>
        <v>0</v>
      </c>
      <c r="AK293" s="386"/>
      <c r="AL293" s="387">
        <f t="shared" si="76"/>
        <v>0</v>
      </c>
      <c r="AM293" s="386"/>
      <c r="AN293" s="387">
        <f t="shared" si="77"/>
        <v>0</v>
      </c>
      <c r="AO293" s="386"/>
      <c r="AP293" s="387">
        <f t="shared" si="78"/>
        <v>0</v>
      </c>
      <c r="AQ293" s="386"/>
      <c r="AR293" s="387">
        <f t="shared" si="79"/>
        <v>0</v>
      </c>
      <c r="AS293" s="386"/>
      <c r="AT293" s="387">
        <f t="shared" si="80"/>
        <v>0</v>
      </c>
    </row>
    <row r="294" spans="2:46" ht="15.75">
      <c r="B294" s="435"/>
      <c r="C294" s="435"/>
      <c r="D294" s="436"/>
      <c r="E294" s="437"/>
      <c r="F294" s="437"/>
      <c r="G294" s="437"/>
      <c r="H294" s="437"/>
      <c r="I294" s="437"/>
      <c r="J294" s="437"/>
      <c r="K294" s="465">
        <f t="shared" si="65"/>
        <v>0</v>
      </c>
      <c r="L294" s="433"/>
      <c r="M294" s="433"/>
      <c r="N294" s="434"/>
      <c r="O294" s="383" t="str">
        <f t="shared" si="66"/>
        <v/>
      </c>
      <c r="P294" s="434"/>
      <c r="Q294" s="434"/>
      <c r="R294" s="434"/>
      <c r="S294" s="433"/>
      <c r="T294" s="434"/>
      <c r="U294" s="384" t="str">
        <f t="shared" si="68"/>
        <v/>
      </c>
      <c r="V294" s="384" t="str">
        <f t="shared" si="69"/>
        <v/>
      </c>
      <c r="W294" s="384" t="str">
        <f t="shared" si="70"/>
        <v/>
      </c>
      <c r="X294" s="384" t="str">
        <f t="shared" si="71"/>
        <v/>
      </c>
      <c r="Y294" s="384" t="str">
        <f t="shared" si="72"/>
        <v/>
      </c>
      <c r="Z294" s="384" t="str">
        <f t="shared" si="73"/>
        <v/>
      </c>
      <c r="AA294" s="384">
        <f t="shared" si="67"/>
        <v>0</v>
      </c>
      <c r="AB294" s="385" t="b">
        <f t="shared" si="74"/>
        <v>1</v>
      </c>
      <c r="AC294" s="384" t="str">
        <f>IF($N294="","",IF($C$7="Northern Ireland",INDEX('Fixed inputs'!$H$18:$H$58,MATCH($N294,'Fixed inputs'!$C$18:$C$58,0)),INDEX('Fixed inputs'!$I$18:$I$58,MATCH($N294,'Fixed inputs'!$C$18:$C$58,0))))</f>
        <v/>
      </c>
      <c r="AD294" s="384" t="str">
        <f>IF($C294="","",INDEX('Fixed inputs'!$C$8:$E$10,MATCH($C294,'Fixed inputs'!$B$8:$B$10,0),MATCH(IF($C$7="Northern Ireland","GBP","EUR"),'Fixed inputs'!$C$7:$E$7,0)))</f>
        <v/>
      </c>
      <c r="AE294" s="386"/>
      <c r="AF294" s="386"/>
      <c r="AG294" s="386"/>
      <c r="AH294" s="386"/>
      <c r="AI294" s="386"/>
      <c r="AJ294" s="387">
        <f t="shared" si="75"/>
        <v>0</v>
      </c>
      <c r="AK294" s="386"/>
      <c r="AL294" s="387">
        <f t="shared" si="76"/>
        <v>0</v>
      </c>
      <c r="AM294" s="386"/>
      <c r="AN294" s="387">
        <f t="shared" si="77"/>
        <v>0</v>
      </c>
      <c r="AO294" s="386"/>
      <c r="AP294" s="387">
        <f t="shared" si="78"/>
        <v>0</v>
      </c>
      <c r="AQ294" s="386"/>
      <c r="AR294" s="387">
        <f t="shared" si="79"/>
        <v>0</v>
      </c>
      <c r="AS294" s="386"/>
      <c r="AT294" s="387">
        <f t="shared" si="80"/>
        <v>0</v>
      </c>
    </row>
    <row r="295" spans="2:46" ht="15.75">
      <c r="B295" s="435"/>
      <c r="C295" s="435"/>
      <c r="D295" s="436"/>
      <c r="E295" s="437"/>
      <c r="F295" s="437"/>
      <c r="G295" s="437"/>
      <c r="H295" s="437"/>
      <c r="I295" s="437"/>
      <c r="J295" s="437"/>
      <c r="K295" s="465">
        <f t="shared" si="65"/>
        <v>0</v>
      </c>
      <c r="L295" s="433"/>
      <c r="M295" s="433"/>
      <c r="N295" s="434"/>
      <c r="O295" s="383" t="str">
        <f t="shared" si="66"/>
        <v/>
      </c>
      <c r="P295" s="434"/>
      <c r="Q295" s="434"/>
      <c r="R295" s="434"/>
      <c r="S295" s="433"/>
      <c r="T295" s="434"/>
      <c r="U295" s="384" t="str">
        <f t="shared" si="68"/>
        <v/>
      </c>
      <c r="V295" s="384" t="str">
        <f t="shared" si="69"/>
        <v/>
      </c>
      <c r="W295" s="384" t="str">
        <f t="shared" si="70"/>
        <v/>
      </c>
      <c r="X295" s="384" t="str">
        <f t="shared" si="71"/>
        <v/>
      </c>
      <c r="Y295" s="384" t="str">
        <f t="shared" si="72"/>
        <v/>
      </c>
      <c r="Z295" s="384" t="str">
        <f t="shared" si="73"/>
        <v/>
      </c>
      <c r="AA295" s="384">
        <f t="shared" si="67"/>
        <v>0</v>
      </c>
      <c r="AB295" s="385" t="b">
        <f t="shared" si="74"/>
        <v>1</v>
      </c>
      <c r="AC295" s="384" t="str">
        <f>IF($N295="","",IF($C$7="Northern Ireland",INDEX('Fixed inputs'!$H$18:$H$58,MATCH($N295,'Fixed inputs'!$C$18:$C$58,0)),INDEX('Fixed inputs'!$I$18:$I$58,MATCH($N295,'Fixed inputs'!$C$18:$C$58,0))))</f>
        <v/>
      </c>
      <c r="AD295" s="384" t="str">
        <f>IF($C295="","",INDEX('Fixed inputs'!$C$8:$E$10,MATCH($C295,'Fixed inputs'!$B$8:$B$10,0),MATCH(IF($C$7="Northern Ireland","GBP","EUR"),'Fixed inputs'!$C$7:$E$7,0)))</f>
        <v/>
      </c>
      <c r="AE295" s="386"/>
      <c r="AF295" s="386"/>
      <c r="AG295" s="386"/>
      <c r="AH295" s="386"/>
      <c r="AI295" s="386"/>
      <c r="AJ295" s="387">
        <f t="shared" si="75"/>
        <v>0</v>
      </c>
      <c r="AK295" s="386"/>
      <c r="AL295" s="387">
        <f t="shared" si="76"/>
        <v>0</v>
      </c>
      <c r="AM295" s="386"/>
      <c r="AN295" s="387">
        <f t="shared" si="77"/>
        <v>0</v>
      </c>
      <c r="AO295" s="386"/>
      <c r="AP295" s="387">
        <f t="shared" si="78"/>
        <v>0</v>
      </c>
      <c r="AQ295" s="386"/>
      <c r="AR295" s="387">
        <f t="shared" si="79"/>
        <v>0</v>
      </c>
      <c r="AS295" s="386"/>
      <c r="AT295" s="387">
        <f t="shared" si="80"/>
        <v>0</v>
      </c>
    </row>
    <row r="296" spans="2:46" ht="15.75">
      <c r="B296" s="435"/>
      <c r="C296" s="435"/>
      <c r="D296" s="436"/>
      <c r="E296" s="437"/>
      <c r="F296" s="437"/>
      <c r="G296" s="437"/>
      <c r="H296" s="437"/>
      <c r="I296" s="437"/>
      <c r="J296" s="437"/>
      <c r="K296" s="465">
        <f t="shared" si="65"/>
        <v>0</v>
      </c>
      <c r="L296" s="433"/>
      <c r="M296" s="433"/>
      <c r="N296" s="434"/>
      <c r="O296" s="383" t="str">
        <f t="shared" si="66"/>
        <v/>
      </c>
      <c r="P296" s="434"/>
      <c r="Q296" s="434"/>
      <c r="R296" s="434"/>
      <c r="S296" s="433"/>
      <c r="T296" s="434"/>
      <c r="U296" s="384" t="str">
        <f t="shared" si="68"/>
        <v/>
      </c>
      <c r="V296" s="384" t="str">
        <f t="shared" si="69"/>
        <v/>
      </c>
      <c r="W296" s="384" t="str">
        <f t="shared" si="70"/>
        <v/>
      </c>
      <c r="X296" s="384" t="str">
        <f t="shared" si="71"/>
        <v/>
      </c>
      <c r="Y296" s="384" t="str">
        <f t="shared" si="72"/>
        <v/>
      </c>
      <c r="Z296" s="384" t="str">
        <f t="shared" si="73"/>
        <v/>
      </c>
      <c r="AA296" s="384">
        <f t="shared" si="67"/>
        <v>0</v>
      </c>
      <c r="AB296" s="385" t="b">
        <f t="shared" si="74"/>
        <v>1</v>
      </c>
      <c r="AC296" s="384" t="str">
        <f>IF($N296="","",IF($C$7="Northern Ireland",INDEX('Fixed inputs'!$H$18:$H$58,MATCH($N296,'Fixed inputs'!$C$18:$C$58,0)),INDEX('Fixed inputs'!$I$18:$I$58,MATCH($N296,'Fixed inputs'!$C$18:$C$58,0))))</f>
        <v/>
      </c>
      <c r="AD296" s="384" t="str">
        <f>IF($C296="","",INDEX('Fixed inputs'!$C$8:$E$10,MATCH($C296,'Fixed inputs'!$B$8:$B$10,0),MATCH(IF($C$7="Northern Ireland","GBP","EUR"),'Fixed inputs'!$C$7:$E$7,0)))</f>
        <v/>
      </c>
      <c r="AE296" s="386"/>
      <c r="AF296" s="386"/>
      <c r="AG296" s="386"/>
      <c r="AH296" s="386"/>
      <c r="AI296" s="386"/>
      <c r="AJ296" s="387">
        <f t="shared" si="75"/>
        <v>0</v>
      </c>
      <c r="AK296" s="386"/>
      <c r="AL296" s="387">
        <f t="shared" si="76"/>
        <v>0</v>
      </c>
      <c r="AM296" s="386"/>
      <c r="AN296" s="387">
        <f t="shared" si="77"/>
        <v>0</v>
      </c>
      <c r="AO296" s="386"/>
      <c r="AP296" s="387">
        <f t="shared" si="78"/>
        <v>0</v>
      </c>
      <c r="AQ296" s="386"/>
      <c r="AR296" s="387">
        <f t="shared" si="79"/>
        <v>0</v>
      </c>
      <c r="AS296" s="386"/>
      <c r="AT296" s="387">
        <f t="shared" si="80"/>
        <v>0</v>
      </c>
    </row>
    <row r="297" spans="2:46" ht="15.75">
      <c r="B297" s="435"/>
      <c r="C297" s="435"/>
      <c r="D297" s="436"/>
      <c r="E297" s="437"/>
      <c r="F297" s="437"/>
      <c r="G297" s="437"/>
      <c r="H297" s="437"/>
      <c r="I297" s="437"/>
      <c r="J297" s="437"/>
      <c r="K297" s="465">
        <f t="shared" si="65"/>
        <v>0</v>
      </c>
      <c r="L297" s="433"/>
      <c r="M297" s="433"/>
      <c r="N297" s="434"/>
      <c r="O297" s="383" t="str">
        <f t="shared" si="66"/>
        <v/>
      </c>
      <c r="P297" s="434"/>
      <c r="Q297" s="434"/>
      <c r="R297" s="434"/>
      <c r="S297" s="433"/>
      <c r="T297" s="434"/>
      <c r="U297" s="384" t="str">
        <f t="shared" si="68"/>
        <v/>
      </c>
      <c r="V297" s="384" t="str">
        <f t="shared" si="69"/>
        <v/>
      </c>
      <c r="W297" s="384" t="str">
        <f t="shared" si="70"/>
        <v/>
      </c>
      <c r="X297" s="384" t="str">
        <f t="shared" si="71"/>
        <v/>
      </c>
      <c r="Y297" s="384" t="str">
        <f t="shared" si="72"/>
        <v/>
      </c>
      <c r="Z297" s="384" t="str">
        <f t="shared" si="73"/>
        <v/>
      </c>
      <c r="AA297" s="384">
        <f t="shared" si="67"/>
        <v>0</v>
      </c>
      <c r="AB297" s="385" t="b">
        <f t="shared" si="74"/>
        <v>1</v>
      </c>
      <c r="AC297" s="384" t="str">
        <f>IF($N297="","",IF($C$7="Northern Ireland",INDEX('Fixed inputs'!$H$18:$H$58,MATCH($N297,'Fixed inputs'!$C$18:$C$58,0)),INDEX('Fixed inputs'!$I$18:$I$58,MATCH($N297,'Fixed inputs'!$C$18:$C$58,0))))</f>
        <v/>
      </c>
      <c r="AD297" s="384" t="str">
        <f>IF($C297="","",INDEX('Fixed inputs'!$C$8:$E$10,MATCH($C297,'Fixed inputs'!$B$8:$B$10,0),MATCH(IF($C$7="Northern Ireland","GBP","EUR"),'Fixed inputs'!$C$7:$E$7,0)))</f>
        <v/>
      </c>
      <c r="AE297" s="386"/>
      <c r="AF297" s="386"/>
      <c r="AG297" s="386"/>
      <c r="AH297" s="386"/>
      <c r="AI297" s="386"/>
      <c r="AJ297" s="387">
        <f t="shared" si="75"/>
        <v>0</v>
      </c>
      <c r="AK297" s="386"/>
      <c r="AL297" s="387">
        <f t="shared" si="76"/>
        <v>0</v>
      </c>
      <c r="AM297" s="386"/>
      <c r="AN297" s="387">
        <f t="shared" si="77"/>
        <v>0</v>
      </c>
      <c r="AO297" s="386"/>
      <c r="AP297" s="387">
        <f t="shared" si="78"/>
        <v>0</v>
      </c>
      <c r="AQ297" s="386"/>
      <c r="AR297" s="387">
        <f t="shared" si="79"/>
        <v>0</v>
      </c>
      <c r="AS297" s="386"/>
      <c r="AT297" s="387">
        <f t="shared" si="80"/>
        <v>0</v>
      </c>
    </row>
    <row r="298" spans="2:46" ht="15.75">
      <c r="B298" s="435"/>
      <c r="C298" s="435"/>
      <c r="D298" s="436"/>
      <c r="E298" s="437"/>
      <c r="F298" s="437"/>
      <c r="G298" s="437"/>
      <c r="H298" s="437"/>
      <c r="I298" s="437"/>
      <c r="J298" s="437"/>
      <c r="K298" s="465">
        <f t="shared" si="65"/>
        <v>0</v>
      </c>
      <c r="L298" s="433"/>
      <c r="M298" s="433"/>
      <c r="N298" s="434"/>
      <c r="O298" s="383" t="str">
        <f t="shared" si="66"/>
        <v/>
      </c>
      <c r="P298" s="434"/>
      <c r="Q298" s="434"/>
      <c r="R298" s="434"/>
      <c r="S298" s="433"/>
      <c r="T298" s="434"/>
      <c r="U298" s="384" t="str">
        <f t="shared" si="68"/>
        <v/>
      </c>
      <c r="V298" s="384" t="str">
        <f t="shared" si="69"/>
        <v/>
      </c>
      <c r="W298" s="384" t="str">
        <f t="shared" si="70"/>
        <v/>
      </c>
      <c r="X298" s="384" t="str">
        <f t="shared" si="71"/>
        <v/>
      </c>
      <c r="Y298" s="384" t="str">
        <f t="shared" si="72"/>
        <v/>
      </c>
      <c r="Z298" s="384" t="str">
        <f t="shared" si="73"/>
        <v/>
      </c>
      <c r="AA298" s="384">
        <f t="shared" si="67"/>
        <v>0</v>
      </c>
      <c r="AB298" s="385" t="b">
        <f t="shared" si="74"/>
        <v>1</v>
      </c>
      <c r="AC298" s="384" t="str">
        <f>IF($N298="","",IF($C$7="Northern Ireland",INDEX('Fixed inputs'!$H$18:$H$58,MATCH($N298,'Fixed inputs'!$C$18:$C$58,0)),INDEX('Fixed inputs'!$I$18:$I$58,MATCH($N298,'Fixed inputs'!$C$18:$C$58,0))))</f>
        <v/>
      </c>
      <c r="AD298" s="384" t="str">
        <f>IF($C298="","",INDEX('Fixed inputs'!$C$8:$E$10,MATCH($C298,'Fixed inputs'!$B$8:$B$10,0),MATCH(IF($C$7="Northern Ireland","GBP","EUR"),'Fixed inputs'!$C$7:$E$7,0)))</f>
        <v/>
      </c>
      <c r="AE298" s="386"/>
      <c r="AF298" s="386"/>
      <c r="AG298" s="386"/>
      <c r="AH298" s="386"/>
      <c r="AI298" s="386"/>
      <c r="AJ298" s="387">
        <f t="shared" si="75"/>
        <v>0</v>
      </c>
      <c r="AK298" s="386"/>
      <c r="AL298" s="387">
        <f t="shared" si="76"/>
        <v>0</v>
      </c>
      <c r="AM298" s="386"/>
      <c r="AN298" s="387">
        <f t="shared" si="77"/>
        <v>0</v>
      </c>
      <c r="AO298" s="386"/>
      <c r="AP298" s="387">
        <f t="shared" si="78"/>
        <v>0</v>
      </c>
      <c r="AQ298" s="386"/>
      <c r="AR298" s="387">
        <f t="shared" si="79"/>
        <v>0</v>
      </c>
      <c r="AS298" s="386"/>
      <c r="AT298" s="387">
        <f t="shared" si="80"/>
        <v>0</v>
      </c>
    </row>
    <row r="299" spans="2:46" ht="15.75">
      <c r="B299" s="435"/>
      <c r="C299" s="435"/>
      <c r="D299" s="436"/>
      <c r="E299" s="437"/>
      <c r="F299" s="437"/>
      <c r="G299" s="437"/>
      <c r="H299" s="437"/>
      <c r="I299" s="437"/>
      <c r="J299" s="437"/>
      <c r="K299" s="465">
        <f t="shared" si="65"/>
        <v>0</v>
      </c>
      <c r="L299" s="433"/>
      <c r="M299" s="433"/>
      <c r="N299" s="434"/>
      <c r="O299" s="383" t="str">
        <f t="shared" si="66"/>
        <v/>
      </c>
      <c r="P299" s="434"/>
      <c r="Q299" s="434"/>
      <c r="R299" s="434"/>
      <c r="S299" s="433"/>
      <c r="T299" s="434"/>
      <c r="U299" s="384" t="str">
        <f t="shared" si="68"/>
        <v/>
      </c>
      <c r="V299" s="384" t="str">
        <f t="shared" si="69"/>
        <v/>
      </c>
      <c r="W299" s="384" t="str">
        <f t="shared" si="70"/>
        <v/>
      </c>
      <c r="X299" s="384" t="str">
        <f t="shared" si="71"/>
        <v/>
      </c>
      <c r="Y299" s="384" t="str">
        <f t="shared" si="72"/>
        <v/>
      </c>
      <c r="Z299" s="384" t="str">
        <f t="shared" si="73"/>
        <v/>
      </c>
      <c r="AA299" s="384">
        <f t="shared" si="67"/>
        <v>0</v>
      </c>
      <c r="AB299" s="385" t="b">
        <f t="shared" si="74"/>
        <v>1</v>
      </c>
      <c r="AC299" s="384" t="str">
        <f>IF($N299="","",IF($C$7="Northern Ireland",INDEX('Fixed inputs'!$H$18:$H$58,MATCH($N299,'Fixed inputs'!$C$18:$C$58,0)),INDEX('Fixed inputs'!$I$18:$I$58,MATCH($N299,'Fixed inputs'!$C$18:$C$58,0))))</f>
        <v/>
      </c>
      <c r="AD299" s="384" t="str">
        <f>IF($C299="","",INDEX('Fixed inputs'!$C$8:$E$10,MATCH($C299,'Fixed inputs'!$B$8:$B$10,0),MATCH(IF($C$7="Northern Ireland","GBP","EUR"),'Fixed inputs'!$C$7:$E$7,0)))</f>
        <v/>
      </c>
      <c r="AE299" s="386"/>
      <c r="AF299" s="386"/>
      <c r="AG299" s="386"/>
      <c r="AH299" s="386"/>
      <c r="AI299" s="386"/>
      <c r="AJ299" s="387">
        <f t="shared" si="75"/>
        <v>0</v>
      </c>
      <c r="AK299" s="386"/>
      <c r="AL299" s="387">
        <f t="shared" si="76"/>
        <v>0</v>
      </c>
      <c r="AM299" s="386"/>
      <c r="AN299" s="387">
        <f t="shared" si="77"/>
        <v>0</v>
      </c>
      <c r="AO299" s="386"/>
      <c r="AP299" s="387">
        <f t="shared" si="78"/>
        <v>0</v>
      </c>
      <c r="AQ299" s="386"/>
      <c r="AR299" s="387">
        <f t="shared" si="79"/>
        <v>0</v>
      </c>
      <c r="AS299" s="386"/>
      <c r="AT299" s="387">
        <f t="shared" si="80"/>
        <v>0</v>
      </c>
    </row>
    <row r="300" spans="2:46" ht="15.75">
      <c r="B300" s="435"/>
      <c r="C300" s="435"/>
      <c r="D300" s="436"/>
      <c r="E300" s="437"/>
      <c r="F300" s="437"/>
      <c r="G300" s="437"/>
      <c r="H300" s="437"/>
      <c r="I300" s="437"/>
      <c r="J300" s="437"/>
      <c r="K300" s="465">
        <f t="shared" si="65"/>
        <v>0</v>
      </c>
      <c r="L300" s="433"/>
      <c r="M300" s="433"/>
      <c r="N300" s="434"/>
      <c r="O300" s="383" t="str">
        <f t="shared" si="66"/>
        <v/>
      </c>
      <c r="P300" s="434"/>
      <c r="Q300" s="434"/>
      <c r="R300" s="434"/>
      <c r="S300" s="433"/>
      <c r="T300" s="434"/>
      <c r="U300" s="384" t="str">
        <f t="shared" si="68"/>
        <v/>
      </c>
      <c r="V300" s="384" t="str">
        <f t="shared" si="69"/>
        <v/>
      </c>
      <c r="W300" s="384" t="str">
        <f t="shared" si="70"/>
        <v/>
      </c>
      <c r="X300" s="384" t="str">
        <f t="shared" si="71"/>
        <v/>
      </c>
      <c r="Y300" s="384" t="str">
        <f t="shared" si="72"/>
        <v/>
      </c>
      <c r="Z300" s="384" t="str">
        <f t="shared" si="73"/>
        <v/>
      </c>
      <c r="AA300" s="384">
        <f t="shared" si="67"/>
        <v>0</v>
      </c>
      <c r="AB300" s="385" t="b">
        <f t="shared" si="74"/>
        <v>1</v>
      </c>
      <c r="AC300" s="384" t="str">
        <f>IF($N300="","",IF($C$7="Northern Ireland",INDEX('Fixed inputs'!$H$18:$H$58,MATCH($N300,'Fixed inputs'!$C$18:$C$58,0)),INDEX('Fixed inputs'!$I$18:$I$58,MATCH($N300,'Fixed inputs'!$C$18:$C$58,0))))</f>
        <v/>
      </c>
      <c r="AD300" s="384" t="str">
        <f>IF($C300="","",INDEX('Fixed inputs'!$C$8:$E$10,MATCH($C300,'Fixed inputs'!$B$8:$B$10,0),MATCH(IF($C$7="Northern Ireland","GBP","EUR"),'Fixed inputs'!$C$7:$E$7,0)))</f>
        <v/>
      </c>
      <c r="AE300" s="386"/>
      <c r="AF300" s="386"/>
      <c r="AG300" s="386"/>
      <c r="AH300" s="386"/>
      <c r="AI300" s="386"/>
      <c r="AJ300" s="387">
        <f t="shared" si="75"/>
        <v>0</v>
      </c>
      <c r="AK300" s="386"/>
      <c r="AL300" s="387">
        <f t="shared" si="76"/>
        <v>0</v>
      </c>
      <c r="AM300" s="386"/>
      <c r="AN300" s="387">
        <f t="shared" si="77"/>
        <v>0</v>
      </c>
      <c r="AO300" s="386"/>
      <c r="AP300" s="387">
        <f t="shared" si="78"/>
        <v>0</v>
      </c>
      <c r="AQ300" s="386"/>
      <c r="AR300" s="387">
        <f t="shared" si="79"/>
        <v>0</v>
      </c>
      <c r="AS300" s="386"/>
      <c r="AT300" s="387">
        <f t="shared" si="80"/>
        <v>0</v>
      </c>
    </row>
    <row r="301" spans="2:46" ht="15.75">
      <c r="B301" s="435"/>
      <c r="C301" s="435"/>
      <c r="D301" s="436"/>
      <c r="E301" s="437"/>
      <c r="F301" s="437"/>
      <c r="G301" s="437"/>
      <c r="H301" s="437"/>
      <c r="I301" s="437"/>
      <c r="J301" s="437"/>
      <c r="K301" s="465">
        <f t="shared" si="65"/>
        <v>0</v>
      </c>
      <c r="L301" s="433"/>
      <c r="M301" s="433"/>
      <c r="N301" s="434"/>
      <c r="O301" s="383" t="str">
        <f t="shared" si="66"/>
        <v/>
      </c>
      <c r="P301" s="434"/>
      <c r="Q301" s="434"/>
      <c r="R301" s="434"/>
      <c r="S301" s="433"/>
      <c r="T301" s="434"/>
      <c r="U301" s="384" t="str">
        <f t="shared" si="68"/>
        <v/>
      </c>
      <c r="V301" s="384" t="str">
        <f t="shared" si="69"/>
        <v/>
      </c>
      <c r="W301" s="384" t="str">
        <f t="shared" si="70"/>
        <v/>
      </c>
      <c r="X301" s="384" t="str">
        <f t="shared" si="71"/>
        <v/>
      </c>
      <c r="Y301" s="384" t="str">
        <f t="shared" si="72"/>
        <v/>
      </c>
      <c r="Z301" s="384" t="str">
        <f t="shared" si="73"/>
        <v/>
      </c>
      <c r="AA301" s="384">
        <f t="shared" si="67"/>
        <v>0</v>
      </c>
      <c r="AB301" s="385" t="b">
        <f t="shared" si="74"/>
        <v>1</v>
      </c>
      <c r="AC301" s="384" t="str">
        <f>IF($N301="","",IF($C$7="Northern Ireland",INDEX('Fixed inputs'!$H$18:$H$58,MATCH($N301,'Fixed inputs'!$C$18:$C$58,0)),INDEX('Fixed inputs'!$I$18:$I$58,MATCH($N301,'Fixed inputs'!$C$18:$C$58,0))))</f>
        <v/>
      </c>
      <c r="AD301" s="384" t="str">
        <f>IF($C301="","",INDEX('Fixed inputs'!$C$8:$E$10,MATCH($C301,'Fixed inputs'!$B$8:$B$10,0),MATCH(IF($C$7="Northern Ireland","GBP","EUR"),'Fixed inputs'!$C$7:$E$7,0)))</f>
        <v/>
      </c>
      <c r="AE301" s="386"/>
      <c r="AF301" s="386"/>
      <c r="AG301" s="386"/>
      <c r="AH301" s="386"/>
      <c r="AI301" s="386"/>
      <c r="AJ301" s="387">
        <f t="shared" si="75"/>
        <v>0</v>
      </c>
      <c r="AK301" s="386"/>
      <c r="AL301" s="387">
        <f t="shared" si="76"/>
        <v>0</v>
      </c>
      <c r="AM301" s="386"/>
      <c r="AN301" s="387">
        <f t="shared" si="77"/>
        <v>0</v>
      </c>
      <c r="AO301" s="386"/>
      <c r="AP301" s="387">
        <f t="shared" si="78"/>
        <v>0</v>
      </c>
      <c r="AQ301" s="386"/>
      <c r="AR301" s="387">
        <f t="shared" si="79"/>
        <v>0</v>
      </c>
      <c r="AS301" s="386"/>
      <c r="AT301" s="387">
        <f t="shared" si="80"/>
        <v>0</v>
      </c>
    </row>
    <row r="302" spans="2:46" ht="15.75">
      <c r="B302" s="435"/>
      <c r="C302" s="435"/>
      <c r="D302" s="436"/>
      <c r="E302" s="437"/>
      <c r="F302" s="437"/>
      <c r="G302" s="437"/>
      <c r="H302" s="437"/>
      <c r="I302" s="437"/>
      <c r="J302" s="437"/>
      <c r="K302" s="465">
        <f t="shared" si="65"/>
        <v>0</v>
      </c>
      <c r="L302" s="433"/>
      <c r="M302" s="433"/>
      <c r="N302" s="434"/>
      <c r="O302" s="383" t="str">
        <f t="shared" si="66"/>
        <v/>
      </c>
      <c r="P302" s="434"/>
      <c r="Q302" s="434"/>
      <c r="R302" s="434"/>
      <c r="S302" s="433"/>
      <c r="T302" s="434"/>
      <c r="U302" s="384" t="str">
        <f t="shared" si="68"/>
        <v/>
      </c>
      <c r="V302" s="384" t="str">
        <f t="shared" si="69"/>
        <v/>
      </c>
      <c r="W302" s="384" t="str">
        <f t="shared" si="70"/>
        <v/>
      </c>
      <c r="X302" s="384" t="str">
        <f t="shared" si="71"/>
        <v/>
      </c>
      <c r="Y302" s="384" t="str">
        <f t="shared" si="72"/>
        <v/>
      </c>
      <c r="Z302" s="384" t="str">
        <f t="shared" si="73"/>
        <v/>
      </c>
      <c r="AA302" s="384">
        <f t="shared" si="67"/>
        <v>0</v>
      </c>
      <c r="AB302" s="385" t="b">
        <f t="shared" si="74"/>
        <v>1</v>
      </c>
      <c r="AC302" s="384" t="str">
        <f>IF($N302="","",IF($C$7="Northern Ireland",INDEX('Fixed inputs'!$H$18:$H$58,MATCH($N302,'Fixed inputs'!$C$18:$C$58,0)),INDEX('Fixed inputs'!$I$18:$I$58,MATCH($N302,'Fixed inputs'!$C$18:$C$58,0))))</f>
        <v/>
      </c>
      <c r="AD302" s="384" t="str">
        <f>IF($C302="","",INDEX('Fixed inputs'!$C$8:$E$10,MATCH($C302,'Fixed inputs'!$B$8:$B$10,0),MATCH(IF($C$7="Northern Ireland","GBP","EUR"),'Fixed inputs'!$C$7:$E$7,0)))</f>
        <v/>
      </c>
      <c r="AE302" s="386"/>
      <c r="AF302" s="386"/>
      <c r="AG302" s="386"/>
      <c r="AH302" s="386"/>
      <c r="AI302" s="386"/>
      <c r="AJ302" s="387">
        <f t="shared" si="75"/>
        <v>0</v>
      </c>
      <c r="AK302" s="386"/>
      <c r="AL302" s="387">
        <f t="shared" si="76"/>
        <v>0</v>
      </c>
      <c r="AM302" s="386"/>
      <c r="AN302" s="387">
        <f t="shared" si="77"/>
        <v>0</v>
      </c>
      <c r="AO302" s="386"/>
      <c r="AP302" s="387">
        <f t="shared" si="78"/>
        <v>0</v>
      </c>
      <c r="AQ302" s="386"/>
      <c r="AR302" s="387">
        <f t="shared" si="79"/>
        <v>0</v>
      </c>
      <c r="AS302" s="386"/>
      <c r="AT302" s="387">
        <f t="shared" si="80"/>
        <v>0</v>
      </c>
    </row>
    <row r="303" spans="2:46" ht="15.75">
      <c r="B303" s="435"/>
      <c r="C303" s="435"/>
      <c r="D303" s="436"/>
      <c r="E303" s="437"/>
      <c r="F303" s="437"/>
      <c r="G303" s="437"/>
      <c r="H303" s="437"/>
      <c r="I303" s="437"/>
      <c r="J303" s="437"/>
      <c r="K303" s="465">
        <f t="shared" si="65"/>
        <v>0</v>
      </c>
      <c r="L303" s="433"/>
      <c r="M303" s="433"/>
      <c r="N303" s="434"/>
      <c r="O303" s="383" t="str">
        <f t="shared" si="66"/>
        <v/>
      </c>
      <c r="P303" s="434"/>
      <c r="Q303" s="434"/>
      <c r="R303" s="434"/>
      <c r="S303" s="433"/>
      <c r="T303" s="434"/>
      <c r="U303" s="384" t="str">
        <f t="shared" si="68"/>
        <v/>
      </c>
      <c r="V303" s="384" t="str">
        <f t="shared" si="69"/>
        <v/>
      </c>
      <c r="W303" s="384" t="str">
        <f t="shared" si="70"/>
        <v/>
      </c>
      <c r="X303" s="384" t="str">
        <f t="shared" si="71"/>
        <v/>
      </c>
      <c r="Y303" s="384" t="str">
        <f t="shared" si="72"/>
        <v/>
      </c>
      <c r="Z303" s="384" t="str">
        <f t="shared" si="73"/>
        <v/>
      </c>
      <c r="AA303" s="384">
        <f t="shared" si="67"/>
        <v>0</v>
      </c>
      <c r="AB303" s="385" t="b">
        <f t="shared" si="74"/>
        <v>1</v>
      </c>
      <c r="AC303" s="384" t="str">
        <f>IF($N303="","",IF($C$7="Northern Ireland",INDEX('Fixed inputs'!$H$18:$H$58,MATCH($N303,'Fixed inputs'!$C$18:$C$58,0)),INDEX('Fixed inputs'!$I$18:$I$58,MATCH($N303,'Fixed inputs'!$C$18:$C$58,0))))</f>
        <v/>
      </c>
      <c r="AD303" s="384" t="str">
        <f>IF($C303="","",INDEX('Fixed inputs'!$C$8:$E$10,MATCH($C303,'Fixed inputs'!$B$8:$B$10,0),MATCH(IF($C$7="Northern Ireland","GBP","EUR"),'Fixed inputs'!$C$7:$E$7,0)))</f>
        <v/>
      </c>
      <c r="AE303" s="386"/>
      <c r="AF303" s="386"/>
      <c r="AG303" s="386"/>
      <c r="AH303" s="386"/>
      <c r="AI303" s="386"/>
      <c r="AJ303" s="387">
        <f t="shared" si="75"/>
        <v>0</v>
      </c>
      <c r="AK303" s="386"/>
      <c r="AL303" s="387">
        <f t="shared" si="76"/>
        <v>0</v>
      </c>
      <c r="AM303" s="386"/>
      <c r="AN303" s="387">
        <f t="shared" si="77"/>
        <v>0</v>
      </c>
      <c r="AO303" s="386"/>
      <c r="AP303" s="387">
        <f t="shared" si="78"/>
        <v>0</v>
      </c>
      <c r="AQ303" s="386"/>
      <c r="AR303" s="387">
        <f t="shared" si="79"/>
        <v>0</v>
      </c>
      <c r="AS303" s="386"/>
      <c r="AT303" s="387">
        <f t="shared" si="80"/>
        <v>0</v>
      </c>
    </row>
    <row r="304" spans="2:46" ht="15.75">
      <c r="B304" s="435"/>
      <c r="C304" s="435"/>
      <c r="D304" s="436"/>
      <c r="E304" s="437"/>
      <c r="F304" s="437"/>
      <c r="G304" s="437"/>
      <c r="H304" s="437"/>
      <c r="I304" s="437"/>
      <c r="J304" s="437"/>
      <c r="K304" s="465">
        <f t="shared" si="65"/>
        <v>0</v>
      </c>
      <c r="L304" s="433"/>
      <c r="M304" s="433"/>
      <c r="N304" s="434"/>
      <c r="O304" s="383" t="str">
        <f t="shared" si="66"/>
        <v/>
      </c>
      <c r="P304" s="434"/>
      <c r="Q304" s="434"/>
      <c r="R304" s="434"/>
      <c r="S304" s="433"/>
      <c r="T304" s="434"/>
      <c r="U304" s="384" t="str">
        <f t="shared" si="68"/>
        <v/>
      </c>
      <c r="V304" s="384" t="str">
        <f t="shared" si="69"/>
        <v/>
      </c>
      <c r="W304" s="384" t="str">
        <f t="shared" si="70"/>
        <v/>
      </c>
      <c r="X304" s="384" t="str">
        <f t="shared" si="71"/>
        <v/>
      </c>
      <c r="Y304" s="384" t="str">
        <f t="shared" si="72"/>
        <v/>
      </c>
      <c r="Z304" s="384" t="str">
        <f t="shared" si="73"/>
        <v/>
      </c>
      <c r="AA304" s="384">
        <f t="shared" si="67"/>
        <v>0</v>
      </c>
      <c r="AB304" s="385" t="b">
        <f t="shared" si="74"/>
        <v>1</v>
      </c>
      <c r="AC304" s="384" t="str">
        <f>IF($N304="","",IF($C$7="Northern Ireland",INDEX('Fixed inputs'!$H$18:$H$58,MATCH($N304,'Fixed inputs'!$C$18:$C$58,0)),INDEX('Fixed inputs'!$I$18:$I$58,MATCH($N304,'Fixed inputs'!$C$18:$C$58,0))))</f>
        <v/>
      </c>
      <c r="AD304" s="384" t="str">
        <f>IF($C304="","",INDEX('Fixed inputs'!$C$8:$E$10,MATCH($C304,'Fixed inputs'!$B$8:$B$10,0),MATCH(IF($C$7="Northern Ireland","GBP","EUR"),'Fixed inputs'!$C$7:$E$7,0)))</f>
        <v/>
      </c>
      <c r="AE304" s="386"/>
      <c r="AF304" s="386"/>
      <c r="AG304" s="386"/>
      <c r="AH304" s="386"/>
      <c r="AI304" s="386"/>
      <c r="AJ304" s="387">
        <f t="shared" si="75"/>
        <v>0</v>
      </c>
      <c r="AK304" s="386"/>
      <c r="AL304" s="387">
        <f t="shared" si="76"/>
        <v>0</v>
      </c>
      <c r="AM304" s="386"/>
      <c r="AN304" s="387">
        <f t="shared" si="77"/>
        <v>0</v>
      </c>
      <c r="AO304" s="386"/>
      <c r="AP304" s="387">
        <f t="shared" si="78"/>
        <v>0</v>
      </c>
      <c r="AQ304" s="386"/>
      <c r="AR304" s="387">
        <f t="shared" si="79"/>
        <v>0</v>
      </c>
      <c r="AS304" s="386"/>
      <c r="AT304" s="387">
        <f t="shared" si="80"/>
        <v>0</v>
      </c>
    </row>
    <row r="305" spans="2:46" ht="15.75">
      <c r="B305" s="435"/>
      <c r="C305" s="435"/>
      <c r="D305" s="436"/>
      <c r="E305" s="437"/>
      <c r="F305" s="437"/>
      <c r="G305" s="437"/>
      <c r="H305" s="437"/>
      <c r="I305" s="437"/>
      <c r="J305" s="437"/>
      <c r="K305" s="465">
        <f t="shared" si="65"/>
        <v>0</v>
      </c>
      <c r="L305" s="433"/>
      <c r="M305" s="433"/>
      <c r="N305" s="434"/>
      <c r="O305" s="383" t="str">
        <f t="shared" si="66"/>
        <v/>
      </c>
      <c r="P305" s="434"/>
      <c r="Q305" s="434"/>
      <c r="R305" s="434"/>
      <c r="S305" s="433"/>
      <c r="T305" s="434"/>
      <c r="U305" s="384" t="str">
        <f t="shared" si="68"/>
        <v/>
      </c>
      <c r="V305" s="384" t="str">
        <f t="shared" si="69"/>
        <v/>
      </c>
      <c r="W305" s="384" t="str">
        <f t="shared" si="70"/>
        <v/>
      </c>
      <c r="X305" s="384" t="str">
        <f t="shared" si="71"/>
        <v/>
      </c>
      <c r="Y305" s="384" t="str">
        <f t="shared" si="72"/>
        <v/>
      </c>
      <c r="Z305" s="384" t="str">
        <f t="shared" si="73"/>
        <v/>
      </c>
      <c r="AA305" s="384">
        <f t="shared" si="67"/>
        <v>0</v>
      </c>
      <c r="AB305" s="385" t="b">
        <f t="shared" si="74"/>
        <v>1</v>
      </c>
      <c r="AC305" s="384" t="str">
        <f>IF($N305="","",IF($C$7="Northern Ireland",INDEX('Fixed inputs'!$H$18:$H$58,MATCH($N305,'Fixed inputs'!$C$18:$C$58,0)),INDEX('Fixed inputs'!$I$18:$I$58,MATCH($N305,'Fixed inputs'!$C$18:$C$58,0))))</f>
        <v/>
      </c>
      <c r="AD305" s="384" t="str">
        <f>IF($C305="","",INDEX('Fixed inputs'!$C$8:$E$10,MATCH($C305,'Fixed inputs'!$B$8:$B$10,0),MATCH(IF($C$7="Northern Ireland","GBP","EUR"),'Fixed inputs'!$C$7:$E$7,0)))</f>
        <v/>
      </c>
      <c r="AE305" s="386"/>
      <c r="AF305" s="386"/>
      <c r="AG305" s="386"/>
      <c r="AH305" s="386"/>
      <c r="AI305" s="386"/>
      <c r="AJ305" s="387">
        <f t="shared" si="75"/>
        <v>0</v>
      </c>
      <c r="AK305" s="386"/>
      <c r="AL305" s="387">
        <f t="shared" si="76"/>
        <v>0</v>
      </c>
      <c r="AM305" s="386"/>
      <c r="AN305" s="387">
        <f t="shared" si="77"/>
        <v>0</v>
      </c>
      <c r="AO305" s="386"/>
      <c r="AP305" s="387">
        <f t="shared" si="78"/>
        <v>0</v>
      </c>
      <c r="AQ305" s="386"/>
      <c r="AR305" s="387">
        <f t="shared" si="79"/>
        <v>0</v>
      </c>
      <c r="AS305" s="386"/>
      <c r="AT305" s="387">
        <f t="shared" si="80"/>
        <v>0</v>
      </c>
    </row>
    <row r="306" spans="2:46" ht="15.75">
      <c r="B306" s="435"/>
      <c r="C306" s="435"/>
      <c r="D306" s="436"/>
      <c r="E306" s="437"/>
      <c r="F306" s="437"/>
      <c r="G306" s="437"/>
      <c r="H306" s="437"/>
      <c r="I306" s="437"/>
      <c r="J306" s="437"/>
      <c r="K306" s="465">
        <f t="shared" si="65"/>
        <v>0</v>
      </c>
      <c r="L306" s="433"/>
      <c r="M306" s="433"/>
      <c r="N306" s="434"/>
      <c r="O306" s="383" t="str">
        <f t="shared" si="66"/>
        <v/>
      </c>
      <c r="P306" s="434"/>
      <c r="Q306" s="434"/>
      <c r="R306" s="434"/>
      <c r="S306" s="433"/>
      <c r="T306" s="434"/>
      <c r="U306" s="384" t="str">
        <f t="shared" si="68"/>
        <v/>
      </c>
      <c r="V306" s="384" t="str">
        <f t="shared" si="69"/>
        <v/>
      </c>
      <c r="W306" s="384" t="str">
        <f t="shared" si="70"/>
        <v/>
      </c>
      <c r="X306" s="384" t="str">
        <f t="shared" si="71"/>
        <v/>
      </c>
      <c r="Y306" s="384" t="str">
        <f t="shared" si="72"/>
        <v/>
      </c>
      <c r="Z306" s="384" t="str">
        <f t="shared" si="73"/>
        <v/>
      </c>
      <c r="AA306" s="384">
        <f t="shared" si="67"/>
        <v>0</v>
      </c>
      <c r="AB306" s="385" t="b">
        <f t="shared" si="74"/>
        <v>1</v>
      </c>
      <c r="AC306" s="384" t="str">
        <f>IF($N306="","",IF($C$7="Northern Ireland",INDEX('Fixed inputs'!$H$18:$H$58,MATCH($N306,'Fixed inputs'!$C$18:$C$58,0)),INDEX('Fixed inputs'!$I$18:$I$58,MATCH($N306,'Fixed inputs'!$C$18:$C$58,0))))</f>
        <v/>
      </c>
      <c r="AD306" s="384" t="str">
        <f>IF($C306="","",INDEX('Fixed inputs'!$C$8:$E$10,MATCH($C306,'Fixed inputs'!$B$8:$B$10,0),MATCH(IF($C$7="Northern Ireland","GBP","EUR"),'Fixed inputs'!$C$7:$E$7,0)))</f>
        <v/>
      </c>
      <c r="AE306" s="386"/>
      <c r="AF306" s="386"/>
      <c r="AG306" s="386"/>
      <c r="AH306" s="386"/>
      <c r="AI306" s="386"/>
      <c r="AJ306" s="387">
        <f t="shared" si="75"/>
        <v>0</v>
      </c>
      <c r="AK306" s="386"/>
      <c r="AL306" s="387">
        <f t="shared" si="76"/>
        <v>0</v>
      </c>
      <c r="AM306" s="386"/>
      <c r="AN306" s="387">
        <f t="shared" si="77"/>
        <v>0</v>
      </c>
      <c r="AO306" s="386"/>
      <c r="AP306" s="387">
        <f t="shared" si="78"/>
        <v>0</v>
      </c>
      <c r="AQ306" s="386"/>
      <c r="AR306" s="387">
        <f t="shared" si="79"/>
        <v>0</v>
      </c>
      <c r="AS306" s="386"/>
      <c r="AT306" s="387">
        <f t="shared" si="80"/>
        <v>0</v>
      </c>
    </row>
    <row r="307" spans="2:46" ht="15.75">
      <c r="B307" s="435"/>
      <c r="C307" s="435"/>
      <c r="D307" s="436"/>
      <c r="E307" s="437"/>
      <c r="F307" s="437"/>
      <c r="G307" s="437"/>
      <c r="H307" s="437"/>
      <c r="I307" s="437"/>
      <c r="J307" s="437"/>
      <c r="K307" s="465">
        <f t="shared" si="65"/>
        <v>0</v>
      </c>
      <c r="L307" s="433"/>
      <c r="M307" s="433"/>
      <c r="N307" s="434"/>
      <c r="O307" s="383" t="str">
        <f t="shared" si="66"/>
        <v/>
      </c>
      <c r="P307" s="434"/>
      <c r="Q307" s="434"/>
      <c r="R307" s="434"/>
      <c r="S307" s="433"/>
      <c r="T307" s="434"/>
      <c r="U307" s="384" t="str">
        <f t="shared" si="68"/>
        <v/>
      </c>
      <c r="V307" s="384" t="str">
        <f t="shared" si="69"/>
        <v/>
      </c>
      <c r="W307" s="384" t="str">
        <f t="shared" si="70"/>
        <v/>
      </c>
      <c r="X307" s="384" t="str">
        <f t="shared" si="71"/>
        <v/>
      </c>
      <c r="Y307" s="384" t="str">
        <f t="shared" si="72"/>
        <v/>
      </c>
      <c r="Z307" s="384" t="str">
        <f t="shared" si="73"/>
        <v/>
      </c>
      <c r="AA307" s="384">
        <f t="shared" si="67"/>
        <v>0</v>
      </c>
      <c r="AB307" s="385" t="b">
        <f t="shared" si="74"/>
        <v>1</v>
      </c>
      <c r="AC307" s="384" t="str">
        <f>IF($N307="","",IF($C$7="Northern Ireland",INDEX('Fixed inputs'!$H$18:$H$58,MATCH($N307,'Fixed inputs'!$C$18:$C$58,0)),INDEX('Fixed inputs'!$I$18:$I$58,MATCH($N307,'Fixed inputs'!$C$18:$C$58,0))))</f>
        <v/>
      </c>
      <c r="AD307" s="384" t="str">
        <f>IF($C307="","",INDEX('Fixed inputs'!$C$8:$E$10,MATCH($C307,'Fixed inputs'!$B$8:$B$10,0),MATCH(IF($C$7="Northern Ireland","GBP","EUR"),'Fixed inputs'!$C$7:$E$7,0)))</f>
        <v/>
      </c>
      <c r="AE307" s="386"/>
      <c r="AF307" s="386"/>
      <c r="AG307" s="386"/>
      <c r="AH307" s="386"/>
      <c r="AI307" s="386"/>
      <c r="AJ307" s="387">
        <f t="shared" si="75"/>
        <v>0</v>
      </c>
      <c r="AK307" s="386"/>
      <c r="AL307" s="387">
        <f t="shared" si="76"/>
        <v>0</v>
      </c>
      <c r="AM307" s="386"/>
      <c r="AN307" s="387">
        <f t="shared" si="77"/>
        <v>0</v>
      </c>
      <c r="AO307" s="386"/>
      <c r="AP307" s="387">
        <f t="shared" si="78"/>
        <v>0</v>
      </c>
      <c r="AQ307" s="386"/>
      <c r="AR307" s="387">
        <f t="shared" si="79"/>
        <v>0</v>
      </c>
      <c r="AS307" s="386"/>
      <c r="AT307" s="387">
        <f t="shared" si="80"/>
        <v>0</v>
      </c>
    </row>
    <row r="308" spans="2:46" ht="15.75">
      <c r="B308" s="435"/>
      <c r="C308" s="435"/>
      <c r="D308" s="436"/>
      <c r="E308" s="437"/>
      <c r="F308" s="437"/>
      <c r="G308" s="437"/>
      <c r="H308" s="437"/>
      <c r="I308" s="437"/>
      <c r="J308" s="437"/>
      <c r="K308" s="465">
        <f t="shared" si="65"/>
        <v>0</v>
      </c>
      <c r="L308" s="433"/>
      <c r="M308" s="433"/>
      <c r="N308" s="434"/>
      <c r="O308" s="383" t="str">
        <f t="shared" si="66"/>
        <v/>
      </c>
      <c r="P308" s="434"/>
      <c r="Q308" s="434"/>
      <c r="R308" s="434"/>
      <c r="S308" s="433"/>
      <c r="T308" s="434"/>
      <c r="U308" s="384" t="str">
        <f t="shared" si="68"/>
        <v/>
      </c>
      <c r="V308" s="384" t="str">
        <f t="shared" si="69"/>
        <v/>
      </c>
      <c r="W308" s="384" t="str">
        <f t="shared" si="70"/>
        <v/>
      </c>
      <c r="X308" s="384" t="str">
        <f t="shared" si="71"/>
        <v/>
      </c>
      <c r="Y308" s="384" t="str">
        <f t="shared" si="72"/>
        <v/>
      </c>
      <c r="Z308" s="384" t="str">
        <f t="shared" si="73"/>
        <v/>
      </c>
      <c r="AA308" s="384">
        <f t="shared" si="67"/>
        <v>0</v>
      </c>
      <c r="AB308" s="385" t="b">
        <f t="shared" si="74"/>
        <v>1</v>
      </c>
      <c r="AC308" s="384" t="str">
        <f>IF($N308="","",IF($C$7="Northern Ireland",INDEX('Fixed inputs'!$H$18:$H$58,MATCH($N308,'Fixed inputs'!$C$18:$C$58,0)),INDEX('Fixed inputs'!$I$18:$I$58,MATCH($N308,'Fixed inputs'!$C$18:$C$58,0))))</f>
        <v/>
      </c>
      <c r="AD308" s="384" t="str">
        <f>IF($C308="","",INDEX('Fixed inputs'!$C$8:$E$10,MATCH($C308,'Fixed inputs'!$B$8:$B$10,0),MATCH(IF($C$7="Northern Ireland","GBP","EUR"),'Fixed inputs'!$C$7:$E$7,0)))</f>
        <v/>
      </c>
      <c r="AE308" s="386"/>
      <c r="AF308" s="386"/>
      <c r="AG308" s="386"/>
      <c r="AH308" s="386"/>
      <c r="AI308" s="386"/>
      <c r="AJ308" s="387">
        <f t="shared" si="75"/>
        <v>0</v>
      </c>
      <c r="AK308" s="386"/>
      <c r="AL308" s="387">
        <f t="shared" si="76"/>
        <v>0</v>
      </c>
      <c r="AM308" s="386"/>
      <c r="AN308" s="387">
        <f t="shared" si="77"/>
        <v>0</v>
      </c>
      <c r="AO308" s="386"/>
      <c r="AP308" s="387">
        <f t="shared" si="78"/>
        <v>0</v>
      </c>
      <c r="AQ308" s="386"/>
      <c r="AR308" s="387">
        <f t="shared" si="79"/>
        <v>0</v>
      </c>
      <c r="AS308" s="386"/>
      <c r="AT308" s="387">
        <f t="shared" si="80"/>
        <v>0</v>
      </c>
    </row>
    <row r="309" spans="2:46" ht="15.75">
      <c r="B309" s="435"/>
      <c r="C309" s="435"/>
      <c r="D309" s="436"/>
      <c r="E309" s="437"/>
      <c r="F309" s="437"/>
      <c r="G309" s="437"/>
      <c r="H309" s="437"/>
      <c r="I309" s="437"/>
      <c r="J309" s="437"/>
      <c r="K309" s="465">
        <f t="shared" si="65"/>
        <v>0</v>
      </c>
      <c r="L309" s="433"/>
      <c r="M309" s="433"/>
      <c r="N309" s="434"/>
      <c r="O309" s="383" t="str">
        <f t="shared" si="66"/>
        <v/>
      </c>
      <c r="P309" s="434"/>
      <c r="Q309" s="434"/>
      <c r="R309" s="434"/>
      <c r="S309" s="433"/>
      <c r="T309" s="434"/>
      <c r="U309" s="384" t="str">
        <f t="shared" si="68"/>
        <v/>
      </c>
      <c r="V309" s="384" t="str">
        <f t="shared" si="69"/>
        <v/>
      </c>
      <c r="W309" s="384" t="str">
        <f t="shared" si="70"/>
        <v/>
      </c>
      <c r="X309" s="384" t="str">
        <f t="shared" si="71"/>
        <v/>
      </c>
      <c r="Y309" s="384" t="str">
        <f t="shared" si="72"/>
        <v/>
      </c>
      <c r="Z309" s="384" t="str">
        <f t="shared" si="73"/>
        <v/>
      </c>
      <c r="AA309" s="384">
        <f t="shared" si="67"/>
        <v>0</v>
      </c>
      <c r="AB309" s="385" t="b">
        <f t="shared" si="74"/>
        <v>1</v>
      </c>
      <c r="AC309" s="384" t="str">
        <f>IF($N309="","",IF($C$7="Northern Ireland",INDEX('Fixed inputs'!$H$18:$H$58,MATCH($N309,'Fixed inputs'!$C$18:$C$58,0)),INDEX('Fixed inputs'!$I$18:$I$58,MATCH($N309,'Fixed inputs'!$C$18:$C$58,0))))</f>
        <v/>
      </c>
      <c r="AD309" s="384" t="str">
        <f>IF($C309="","",INDEX('Fixed inputs'!$C$8:$E$10,MATCH($C309,'Fixed inputs'!$B$8:$B$10,0),MATCH(IF($C$7="Northern Ireland","GBP","EUR"),'Fixed inputs'!$C$7:$E$7,0)))</f>
        <v/>
      </c>
      <c r="AE309" s="386"/>
      <c r="AF309" s="386"/>
      <c r="AG309" s="386"/>
      <c r="AH309" s="386"/>
      <c r="AI309" s="386"/>
      <c r="AJ309" s="387">
        <f t="shared" si="75"/>
        <v>0</v>
      </c>
      <c r="AK309" s="386"/>
      <c r="AL309" s="387">
        <f t="shared" si="76"/>
        <v>0</v>
      </c>
      <c r="AM309" s="386"/>
      <c r="AN309" s="387">
        <f t="shared" si="77"/>
        <v>0</v>
      </c>
      <c r="AO309" s="386"/>
      <c r="AP309" s="387">
        <f t="shared" si="78"/>
        <v>0</v>
      </c>
      <c r="AQ309" s="386"/>
      <c r="AR309" s="387">
        <f t="shared" si="79"/>
        <v>0</v>
      </c>
      <c r="AS309" s="386"/>
      <c r="AT309" s="387">
        <f t="shared" si="80"/>
        <v>0</v>
      </c>
    </row>
    <row r="310" spans="2:46" ht="15.75">
      <c r="B310" s="435"/>
      <c r="C310" s="435"/>
      <c r="D310" s="436"/>
      <c r="E310" s="437"/>
      <c r="F310" s="437"/>
      <c r="G310" s="437"/>
      <c r="H310" s="437"/>
      <c r="I310" s="437"/>
      <c r="J310" s="437"/>
      <c r="K310" s="465">
        <f t="shared" si="65"/>
        <v>0</v>
      </c>
      <c r="L310" s="433"/>
      <c r="M310" s="433"/>
      <c r="N310" s="434"/>
      <c r="O310" s="383" t="str">
        <f t="shared" si="66"/>
        <v/>
      </c>
      <c r="P310" s="434"/>
      <c r="Q310" s="434"/>
      <c r="R310" s="434"/>
      <c r="S310" s="433"/>
      <c r="T310" s="434"/>
      <c r="U310" s="384" t="str">
        <f t="shared" si="68"/>
        <v/>
      </c>
      <c r="V310" s="384" t="str">
        <f t="shared" si="69"/>
        <v/>
      </c>
      <c r="W310" s="384" t="str">
        <f t="shared" si="70"/>
        <v/>
      </c>
      <c r="X310" s="384" t="str">
        <f t="shared" si="71"/>
        <v/>
      </c>
      <c r="Y310" s="384" t="str">
        <f t="shared" si="72"/>
        <v/>
      </c>
      <c r="Z310" s="384" t="str">
        <f t="shared" si="73"/>
        <v/>
      </c>
      <c r="AA310" s="384">
        <f t="shared" si="67"/>
        <v>0</v>
      </c>
      <c r="AB310" s="385" t="b">
        <f t="shared" si="74"/>
        <v>1</v>
      </c>
      <c r="AC310" s="384" t="str">
        <f>IF($N310="","",IF($C$7="Northern Ireland",INDEX('Fixed inputs'!$H$18:$H$58,MATCH($N310,'Fixed inputs'!$C$18:$C$58,0)),INDEX('Fixed inputs'!$I$18:$I$58,MATCH($N310,'Fixed inputs'!$C$18:$C$58,0))))</f>
        <v/>
      </c>
      <c r="AD310" s="384" t="str">
        <f>IF($C310="","",INDEX('Fixed inputs'!$C$8:$E$10,MATCH($C310,'Fixed inputs'!$B$8:$B$10,0),MATCH(IF($C$7="Northern Ireland","GBP","EUR"),'Fixed inputs'!$C$7:$E$7,0)))</f>
        <v/>
      </c>
      <c r="AE310" s="386"/>
      <c r="AF310" s="386"/>
      <c r="AG310" s="386"/>
      <c r="AH310" s="386"/>
      <c r="AI310" s="386"/>
      <c r="AJ310" s="387">
        <f t="shared" si="75"/>
        <v>0</v>
      </c>
      <c r="AK310" s="386"/>
      <c r="AL310" s="387">
        <f t="shared" si="76"/>
        <v>0</v>
      </c>
      <c r="AM310" s="386"/>
      <c r="AN310" s="387">
        <f t="shared" si="77"/>
        <v>0</v>
      </c>
      <c r="AO310" s="386"/>
      <c r="AP310" s="387">
        <f t="shared" si="78"/>
        <v>0</v>
      </c>
      <c r="AQ310" s="386"/>
      <c r="AR310" s="387">
        <f t="shared" si="79"/>
        <v>0</v>
      </c>
      <c r="AS310" s="386"/>
      <c r="AT310" s="387">
        <f t="shared" si="80"/>
        <v>0</v>
      </c>
    </row>
    <row r="311" spans="2:46" ht="15.75">
      <c r="B311" s="435"/>
      <c r="C311" s="435"/>
      <c r="D311" s="436"/>
      <c r="E311" s="437"/>
      <c r="F311" s="437"/>
      <c r="G311" s="437"/>
      <c r="H311" s="437"/>
      <c r="I311" s="437"/>
      <c r="J311" s="437"/>
      <c r="K311" s="465">
        <f t="shared" si="65"/>
        <v>0</v>
      </c>
      <c r="L311" s="433"/>
      <c r="M311" s="433"/>
      <c r="N311" s="434"/>
      <c r="O311" s="383" t="str">
        <f t="shared" si="66"/>
        <v/>
      </c>
      <c r="P311" s="434"/>
      <c r="Q311" s="434"/>
      <c r="R311" s="434"/>
      <c r="S311" s="433"/>
      <c r="T311" s="434"/>
      <c r="U311" s="384" t="str">
        <f t="shared" si="68"/>
        <v/>
      </c>
      <c r="V311" s="384" t="str">
        <f t="shared" si="69"/>
        <v/>
      </c>
      <c r="W311" s="384" t="str">
        <f t="shared" si="70"/>
        <v/>
      </c>
      <c r="X311" s="384" t="str">
        <f t="shared" si="71"/>
        <v/>
      </c>
      <c r="Y311" s="384" t="str">
        <f t="shared" si="72"/>
        <v/>
      </c>
      <c r="Z311" s="384" t="str">
        <f t="shared" si="73"/>
        <v/>
      </c>
      <c r="AA311" s="384">
        <f t="shared" si="67"/>
        <v>0</v>
      </c>
      <c r="AB311" s="385" t="b">
        <f t="shared" si="74"/>
        <v>1</v>
      </c>
      <c r="AC311" s="384" t="str">
        <f>IF($N311="","",IF($C$7="Northern Ireland",INDEX('Fixed inputs'!$H$18:$H$58,MATCH($N311,'Fixed inputs'!$C$18:$C$58,0)),INDEX('Fixed inputs'!$I$18:$I$58,MATCH($N311,'Fixed inputs'!$C$18:$C$58,0))))</f>
        <v/>
      </c>
      <c r="AD311" s="384" t="str">
        <f>IF($C311="","",INDEX('Fixed inputs'!$C$8:$E$10,MATCH($C311,'Fixed inputs'!$B$8:$B$10,0),MATCH(IF($C$7="Northern Ireland","GBP","EUR"),'Fixed inputs'!$C$7:$E$7,0)))</f>
        <v/>
      </c>
      <c r="AE311" s="386"/>
      <c r="AF311" s="386"/>
      <c r="AG311" s="386"/>
      <c r="AH311" s="386"/>
      <c r="AI311" s="386"/>
      <c r="AJ311" s="387">
        <f t="shared" si="75"/>
        <v>0</v>
      </c>
      <c r="AK311" s="386"/>
      <c r="AL311" s="387">
        <f t="shared" si="76"/>
        <v>0</v>
      </c>
      <c r="AM311" s="386"/>
      <c r="AN311" s="387">
        <f t="shared" si="77"/>
        <v>0</v>
      </c>
      <c r="AO311" s="386"/>
      <c r="AP311" s="387">
        <f t="shared" si="78"/>
        <v>0</v>
      </c>
      <c r="AQ311" s="386"/>
      <c r="AR311" s="387">
        <f t="shared" si="79"/>
        <v>0</v>
      </c>
      <c r="AS311" s="386"/>
      <c r="AT311" s="387">
        <f t="shared" si="80"/>
        <v>0</v>
      </c>
    </row>
    <row r="312" spans="2:46" ht="15.75">
      <c r="B312" s="435"/>
      <c r="C312" s="435"/>
      <c r="D312" s="436"/>
      <c r="E312" s="437"/>
      <c r="F312" s="437"/>
      <c r="G312" s="437"/>
      <c r="H312" s="437"/>
      <c r="I312" s="437"/>
      <c r="J312" s="437"/>
      <c r="K312" s="465">
        <f t="shared" si="65"/>
        <v>0</v>
      </c>
      <c r="L312" s="433"/>
      <c r="M312" s="433"/>
      <c r="N312" s="434"/>
      <c r="O312" s="383" t="str">
        <f t="shared" si="66"/>
        <v/>
      </c>
      <c r="P312" s="434"/>
      <c r="Q312" s="434"/>
      <c r="R312" s="434"/>
      <c r="S312" s="433"/>
      <c r="T312" s="434"/>
      <c r="U312" s="384" t="str">
        <f t="shared" si="68"/>
        <v/>
      </c>
      <c r="V312" s="384" t="str">
        <f t="shared" si="69"/>
        <v/>
      </c>
      <c r="W312" s="384" t="str">
        <f t="shared" si="70"/>
        <v/>
      </c>
      <c r="X312" s="384" t="str">
        <f t="shared" si="71"/>
        <v/>
      </c>
      <c r="Y312" s="384" t="str">
        <f t="shared" si="72"/>
        <v/>
      </c>
      <c r="Z312" s="384" t="str">
        <f t="shared" si="73"/>
        <v/>
      </c>
      <c r="AA312" s="384">
        <f t="shared" si="67"/>
        <v>0</v>
      </c>
      <c r="AB312" s="385" t="b">
        <f t="shared" si="74"/>
        <v>1</v>
      </c>
      <c r="AC312" s="384" t="str">
        <f>IF($N312="","",IF($C$7="Northern Ireland",INDEX('Fixed inputs'!$H$18:$H$58,MATCH($N312,'Fixed inputs'!$C$18:$C$58,0)),INDEX('Fixed inputs'!$I$18:$I$58,MATCH($N312,'Fixed inputs'!$C$18:$C$58,0))))</f>
        <v/>
      </c>
      <c r="AD312" s="384" t="str">
        <f>IF($C312="","",INDEX('Fixed inputs'!$C$8:$E$10,MATCH($C312,'Fixed inputs'!$B$8:$B$10,0),MATCH(IF($C$7="Northern Ireland","GBP","EUR"),'Fixed inputs'!$C$7:$E$7,0)))</f>
        <v/>
      </c>
      <c r="AE312" s="386"/>
      <c r="AF312" s="386"/>
      <c r="AG312" s="386"/>
      <c r="AH312" s="386"/>
      <c r="AI312" s="386"/>
      <c r="AJ312" s="387">
        <f t="shared" si="75"/>
        <v>0</v>
      </c>
      <c r="AK312" s="386"/>
      <c r="AL312" s="387">
        <f t="shared" si="76"/>
        <v>0</v>
      </c>
      <c r="AM312" s="386"/>
      <c r="AN312" s="387">
        <f t="shared" si="77"/>
        <v>0</v>
      </c>
      <c r="AO312" s="386"/>
      <c r="AP312" s="387">
        <f t="shared" si="78"/>
        <v>0</v>
      </c>
      <c r="AQ312" s="386"/>
      <c r="AR312" s="387">
        <f t="shared" si="79"/>
        <v>0</v>
      </c>
      <c r="AS312" s="386"/>
      <c r="AT312" s="387">
        <f t="shared" si="80"/>
        <v>0</v>
      </c>
    </row>
    <row r="313" spans="2:46" ht="15.75">
      <c r="B313" s="435"/>
      <c r="C313" s="435"/>
      <c r="D313" s="436"/>
      <c r="E313" s="437"/>
      <c r="F313" s="437"/>
      <c r="G313" s="437"/>
      <c r="H313" s="437"/>
      <c r="I313" s="437"/>
      <c r="J313" s="437"/>
      <c r="K313" s="465">
        <f t="shared" si="65"/>
        <v>0</v>
      </c>
      <c r="L313" s="433"/>
      <c r="M313" s="433"/>
      <c r="N313" s="434"/>
      <c r="O313" s="383" t="str">
        <f t="shared" si="66"/>
        <v/>
      </c>
      <c r="P313" s="434"/>
      <c r="Q313" s="434"/>
      <c r="R313" s="434"/>
      <c r="S313" s="433"/>
      <c r="T313" s="434"/>
      <c r="U313" s="384" t="str">
        <f t="shared" si="68"/>
        <v/>
      </c>
      <c r="V313" s="384" t="str">
        <f t="shared" si="69"/>
        <v/>
      </c>
      <c r="W313" s="384" t="str">
        <f t="shared" si="70"/>
        <v/>
      </c>
      <c r="X313" s="384" t="str">
        <f t="shared" si="71"/>
        <v/>
      </c>
      <c r="Y313" s="384" t="str">
        <f t="shared" si="72"/>
        <v/>
      </c>
      <c r="Z313" s="384" t="str">
        <f t="shared" si="73"/>
        <v/>
      </c>
      <c r="AA313" s="384">
        <f t="shared" si="67"/>
        <v>0</v>
      </c>
      <c r="AB313" s="385" t="b">
        <f t="shared" si="74"/>
        <v>1</v>
      </c>
      <c r="AC313" s="384" t="str">
        <f>IF($N313="","",IF($C$7="Northern Ireland",INDEX('Fixed inputs'!$H$18:$H$58,MATCH($N313,'Fixed inputs'!$C$18:$C$58,0)),INDEX('Fixed inputs'!$I$18:$I$58,MATCH($N313,'Fixed inputs'!$C$18:$C$58,0))))</f>
        <v/>
      </c>
      <c r="AD313" s="384" t="str">
        <f>IF($C313="","",INDEX('Fixed inputs'!$C$8:$E$10,MATCH($C313,'Fixed inputs'!$B$8:$B$10,0),MATCH(IF($C$7="Northern Ireland","GBP","EUR"),'Fixed inputs'!$C$7:$E$7,0)))</f>
        <v/>
      </c>
      <c r="AE313" s="386"/>
      <c r="AF313" s="386"/>
      <c r="AG313" s="386"/>
      <c r="AH313" s="386"/>
      <c r="AI313" s="386"/>
      <c r="AJ313" s="387">
        <f t="shared" si="75"/>
        <v>0</v>
      </c>
      <c r="AK313" s="386"/>
      <c r="AL313" s="387">
        <f t="shared" si="76"/>
        <v>0</v>
      </c>
      <c r="AM313" s="386"/>
      <c r="AN313" s="387">
        <f t="shared" si="77"/>
        <v>0</v>
      </c>
      <c r="AO313" s="386"/>
      <c r="AP313" s="387">
        <f t="shared" si="78"/>
        <v>0</v>
      </c>
      <c r="AQ313" s="386"/>
      <c r="AR313" s="387">
        <f t="shared" si="79"/>
        <v>0</v>
      </c>
      <c r="AS313" s="386"/>
      <c r="AT313" s="387">
        <f t="shared" si="80"/>
        <v>0</v>
      </c>
    </row>
    <row r="314" spans="2:46" ht="15.75">
      <c r="B314" s="435"/>
      <c r="C314" s="435"/>
      <c r="D314" s="436"/>
      <c r="E314" s="437"/>
      <c r="F314" s="437"/>
      <c r="G314" s="437"/>
      <c r="H314" s="437"/>
      <c r="I314" s="437"/>
      <c r="J314" s="437"/>
      <c r="K314" s="465">
        <f t="shared" si="65"/>
        <v>0</v>
      </c>
      <c r="L314" s="433"/>
      <c r="M314" s="433"/>
      <c r="N314" s="434"/>
      <c r="O314" s="383" t="str">
        <f t="shared" si="66"/>
        <v/>
      </c>
      <c r="P314" s="434"/>
      <c r="Q314" s="434"/>
      <c r="R314" s="434"/>
      <c r="S314" s="433"/>
      <c r="T314" s="434"/>
      <c r="U314" s="384" t="str">
        <f t="shared" si="68"/>
        <v/>
      </c>
      <c r="V314" s="384" t="str">
        <f t="shared" si="69"/>
        <v/>
      </c>
      <c r="W314" s="384" t="str">
        <f t="shared" si="70"/>
        <v/>
      </c>
      <c r="X314" s="384" t="str">
        <f t="shared" si="71"/>
        <v/>
      </c>
      <c r="Y314" s="384" t="str">
        <f t="shared" si="72"/>
        <v/>
      </c>
      <c r="Z314" s="384" t="str">
        <f t="shared" si="73"/>
        <v/>
      </c>
      <c r="AA314" s="384">
        <f t="shared" si="67"/>
        <v>0</v>
      </c>
      <c r="AB314" s="385" t="b">
        <f t="shared" si="74"/>
        <v>1</v>
      </c>
      <c r="AC314" s="384" t="str">
        <f>IF($N314="","",IF($C$7="Northern Ireland",INDEX('Fixed inputs'!$H$18:$H$58,MATCH($N314,'Fixed inputs'!$C$18:$C$58,0)),INDEX('Fixed inputs'!$I$18:$I$58,MATCH($N314,'Fixed inputs'!$C$18:$C$58,0))))</f>
        <v/>
      </c>
      <c r="AD314" s="384" t="str">
        <f>IF($C314="","",INDEX('Fixed inputs'!$C$8:$E$10,MATCH($C314,'Fixed inputs'!$B$8:$B$10,0),MATCH(IF($C$7="Northern Ireland","GBP","EUR"),'Fixed inputs'!$C$7:$E$7,0)))</f>
        <v/>
      </c>
      <c r="AE314" s="386"/>
      <c r="AF314" s="386"/>
      <c r="AG314" s="386"/>
      <c r="AH314" s="386"/>
      <c r="AI314" s="386"/>
      <c r="AJ314" s="387">
        <f t="shared" si="75"/>
        <v>0</v>
      </c>
      <c r="AK314" s="386"/>
      <c r="AL314" s="387">
        <f t="shared" si="76"/>
        <v>0</v>
      </c>
      <c r="AM314" s="386"/>
      <c r="AN314" s="387">
        <f t="shared" si="77"/>
        <v>0</v>
      </c>
      <c r="AO314" s="386"/>
      <c r="AP314" s="387">
        <f t="shared" si="78"/>
        <v>0</v>
      </c>
      <c r="AQ314" s="386"/>
      <c r="AR314" s="387">
        <f t="shared" si="79"/>
        <v>0</v>
      </c>
      <c r="AS314" s="386"/>
      <c r="AT314" s="387">
        <f t="shared" si="80"/>
        <v>0</v>
      </c>
    </row>
    <row r="315" spans="2:46" ht="15.75">
      <c r="B315" s="435"/>
      <c r="C315" s="435"/>
      <c r="D315" s="436"/>
      <c r="E315" s="437"/>
      <c r="F315" s="437"/>
      <c r="G315" s="437"/>
      <c r="H315" s="437"/>
      <c r="I315" s="437"/>
      <c r="J315" s="437"/>
      <c r="K315" s="465">
        <f t="shared" si="65"/>
        <v>0</v>
      </c>
      <c r="L315" s="433"/>
      <c r="M315" s="433"/>
      <c r="N315" s="434"/>
      <c r="O315" s="383" t="str">
        <f t="shared" si="66"/>
        <v/>
      </c>
      <c r="P315" s="434"/>
      <c r="Q315" s="434"/>
      <c r="R315" s="434"/>
      <c r="S315" s="433"/>
      <c r="T315" s="434"/>
      <c r="U315" s="384" t="str">
        <f t="shared" si="68"/>
        <v/>
      </c>
      <c r="V315" s="384" t="str">
        <f t="shared" si="69"/>
        <v/>
      </c>
      <c r="W315" s="384" t="str">
        <f t="shared" si="70"/>
        <v/>
      </c>
      <c r="X315" s="384" t="str">
        <f t="shared" si="71"/>
        <v/>
      </c>
      <c r="Y315" s="384" t="str">
        <f t="shared" si="72"/>
        <v/>
      </c>
      <c r="Z315" s="384" t="str">
        <f t="shared" si="73"/>
        <v/>
      </c>
      <c r="AA315" s="384">
        <f t="shared" si="67"/>
        <v>0</v>
      </c>
      <c r="AB315" s="385" t="b">
        <f t="shared" si="74"/>
        <v>1</v>
      </c>
      <c r="AC315" s="384" t="str">
        <f>IF($N315="","",IF($C$7="Northern Ireland",INDEX('Fixed inputs'!$H$18:$H$58,MATCH($N315,'Fixed inputs'!$C$18:$C$58,0)),INDEX('Fixed inputs'!$I$18:$I$58,MATCH($N315,'Fixed inputs'!$C$18:$C$58,0))))</f>
        <v/>
      </c>
      <c r="AD315" s="384" t="str">
        <f>IF($C315="","",INDEX('Fixed inputs'!$C$8:$E$10,MATCH($C315,'Fixed inputs'!$B$8:$B$10,0),MATCH(IF($C$7="Northern Ireland","GBP","EUR"),'Fixed inputs'!$C$7:$E$7,0)))</f>
        <v/>
      </c>
      <c r="AE315" s="386"/>
      <c r="AF315" s="386"/>
      <c r="AG315" s="386"/>
      <c r="AH315" s="386"/>
      <c r="AI315" s="386"/>
      <c r="AJ315" s="387">
        <f t="shared" si="75"/>
        <v>0</v>
      </c>
      <c r="AK315" s="386"/>
      <c r="AL315" s="387">
        <f t="shared" si="76"/>
        <v>0</v>
      </c>
      <c r="AM315" s="386"/>
      <c r="AN315" s="387">
        <f t="shared" si="77"/>
        <v>0</v>
      </c>
      <c r="AO315" s="386"/>
      <c r="AP315" s="387">
        <f t="shared" si="78"/>
        <v>0</v>
      </c>
      <c r="AQ315" s="386"/>
      <c r="AR315" s="387">
        <f t="shared" si="79"/>
        <v>0</v>
      </c>
      <c r="AS315" s="386"/>
      <c r="AT315" s="387">
        <f t="shared" si="80"/>
        <v>0</v>
      </c>
    </row>
    <row r="316" spans="2:46" ht="15.75">
      <c r="B316" s="435"/>
      <c r="C316" s="435"/>
      <c r="D316" s="436"/>
      <c r="E316" s="437"/>
      <c r="F316" s="437"/>
      <c r="G316" s="437"/>
      <c r="H316" s="437"/>
      <c r="I316" s="437"/>
      <c r="J316" s="437"/>
      <c r="K316" s="465">
        <f t="shared" si="65"/>
        <v>0</v>
      </c>
      <c r="L316" s="433"/>
      <c r="M316" s="433"/>
      <c r="N316" s="434"/>
      <c r="O316" s="383" t="str">
        <f t="shared" si="66"/>
        <v/>
      </c>
      <c r="P316" s="434"/>
      <c r="Q316" s="434"/>
      <c r="R316" s="434"/>
      <c r="S316" s="433"/>
      <c r="T316" s="434"/>
      <c r="U316" s="384" t="str">
        <f t="shared" si="68"/>
        <v/>
      </c>
      <c r="V316" s="384" t="str">
        <f t="shared" si="69"/>
        <v/>
      </c>
      <c r="W316" s="384" t="str">
        <f t="shared" si="70"/>
        <v/>
      </c>
      <c r="X316" s="384" t="str">
        <f t="shared" si="71"/>
        <v/>
      </c>
      <c r="Y316" s="384" t="str">
        <f t="shared" si="72"/>
        <v/>
      </c>
      <c r="Z316" s="384" t="str">
        <f t="shared" si="73"/>
        <v/>
      </c>
      <c r="AA316" s="384">
        <f t="shared" si="67"/>
        <v>0</v>
      </c>
      <c r="AB316" s="385" t="b">
        <f t="shared" si="74"/>
        <v>1</v>
      </c>
      <c r="AC316" s="384" t="str">
        <f>IF($N316="","",IF($C$7="Northern Ireland",INDEX('Fixed inputs'!$H$18:$H$58,MATCH($N316,'Fixed inputs'!$C$18:$C$58,0)),INDEX('Fixed inputs'!$I$18:$I$58,MATCH($N316,'Fixed inputs'!$C$18:$C$58,0))))</f>
        <v/>
      </c>
      <c r="AD316" s="384" t="str">
        <f>IF($C316="","",INDEX('Fixed inputs'!$C$8:$E$10,MATCH($C316,'Fixed inputs'!$B$8:$B$10,0),MATCH(IF($C$7="Northern Ireland","GBP","EUR"),'Fixed inputs'!$C$7:$E$7,0)))</f>
        <v/>
      </c>
      <c r="AE316" s="386"/>
      <c r="AF316" s="386"/>
      <c r="AG316" s="386"/>
      <c r="AH316" s="386"/>
      <c r="AI316" s="386"/>
      <c r="AJ316" s="387">
        <f t="shared" si="75"/>
        <v>0</v>
      </c>
      <c r="AK316" s="386"/>
      <c r="AL316" s="387">
        <f t="shared" si="76"/>
        <v>0</v>
      </c>
      <c r="AM316" s="386"/>
      <c r="AN316" s="387">
        <f t="shared" si="77"/>
        <v>0</v>
      </c>
      <c r="AO316" s="386"/>
      <c r="AP316" s="387">
        <f t="shared" si="78"/>
        <v>0</v>
      </c>
      <c r="AQ316" s="386"/>
      <c r="AR316" s="387">
        <f t="shared" si="79"/>
        <v>0</v>
      </c>
      <c r="AS316" s="386"/>
      <c r="AT316" s="387">
        <f t="shared" si="80"/>
        <v>0</v>
      </c>
    </row>
    <row r="317" spans="2:46" ht="15.75">
      <c r="B317" s="435"/>
      <c r="C317" s="435"/>
      <c r="D317" s="436"/>
      <c r="E317" s="437"/>
      <c r="F317" s="437"/>
      <c r="G317" s="437"/>
      <c r="H317" s="437"/>
      <c r="I317" s="437"/>
      <c r="J317" s="437"/>
      <c r="K317" s="465">
        <f t="shared" si="65"/>
        <v>0</v>
      </c>
      <c r="L317" s="433"/>
      <c r="M317" s="433"/>
      <c r="N317" s="434"/>
      <c r="O317" s="383" t="str">
        <f t="shared" si="66"/>
        <v/>
      </c>
      <c r="P317" s="434"/>
      <c r="Q317" s="434"/>
      <c r="R317" s="434"/>
      <c r="S317" s="433"/>
      <c r="T317" s="434"/>
      <c r="U317" s="384" t="str">
        <f t="shared" si="68"/>
        <v/>
      </c>
      <c r="V317" s="384" t="str">
        <f t="shared" si="69"/>
        <v/>
      </c>
      <c r="W317" s="384" t="str">
        <f t="shared" si="70"/>
        <v/>
      </c>
      <c r="X317" s="384" t="str">
        <f t="shared" si="71"/>
        <v/>
      </c>
      <c r="Y317" s="384" t="str">
        <f t="shared" si="72"/>
        <v/>
      </c>
      <c r="Z317" s="384" t="str">
        <f t="shared" si="73"/>
        <v/>
      </c>
      <c r="AA317" s="384">
        <f t="shared" si="67"/>
        <v>0</v>
      </c>
      <c r="AB317" s="385" t="b">
        <f t="shared" si="74"/>
        <v>1</v>
      </c>
      <c r="AC317" s="384" t="str">
        <f>IF($N317="","",IF($C$7="Northern Ireland",INDEX('Fixed inputs'!$H$18:$H$58,MATCH($N317,'Fixed inputs'!$C$18:$C$58,0)),INDEX('Fixed inputs'!$I$18:$I$58,MATCH($N317,'Fixed inputs'!$C$18:$C$58,0))))</f>
        <v/>
      </c>
      <c r="AD317" s="384" t="str">
        <f>IF($C317="","",INDEX('Fixed inputs'!$C$8:$E$10,MATCH($C317,'Fixed inputs'!$B$8:$B$10,0),MATCH(IF($C$7="Northern Ireland","GBP","EUR"),'Fixed inputs'!$C$7:$E$7,0)))</f>
        <v/>
      </c>
      <c r="AE317" s="386"/>
      <c r="AF317" s="386"/>
      <c r="AG317" s="386"/>
      <c r="AH317" s="386"/>
      <c r="AI317" s="386"/>
      <c r="AJ317" s="387">
        <f t="shared" si="75"/>
        <v>0</v>
      </c>
      <c r="AK317" s="386"/>
      <c r="AL317" s="387">
        <f t="shared" si="76"/>
        <v>0</v>
      </c>
      <c r="AM317" s="386"/>
      <c r="AN317" s="387">
        <f t="shared" si="77"/>
        <v>0</v>
      </c>
      <c r="AO317" s="386"/>
      <c r="AP317" s="387">
        <f t="shared" si="78"/>
        <v>0</v>
      </c>
      <c r="AQ317" s="386"/>
      <c r="AR317" s="387">
        <f t="shared" si="79"/>
        <v>0</v>
      </c>
      <c r="AS317" s="386"/>
      <c r="AT317" s="387">
        <f t="shared" si="80"/>
        <v>0</v>
      </c>
    </row>
    <row r="318" spans="2:46" ht="15.75">
      <c r="B318" s="435"/>
      <c r="C318" s="435"/>
      <c r="D318" s="436"/>
      <c r="E318" s="437"/>
      <c r="F318" s="437"/>
      <c r="G318" s="437"/>
      <c r="H318" s="437"/>
      <c r="I318" s="437"/>
      <c r="J318" s="437"/>
      <c r="K318" s="465">
        <f t="shared" si="65"/>
        <v>0</v>
      </c>
      <c r="L318" s="433"/>
      <c r="M318" s="433"/>
      <c r="N318" s="434"/>
      <c r="O318" s="383" t="str">
        <f t="shared" si="66"/>
        <v/>
      </c>
      <c r="P318" s="434"/>
      <c r="Q318" s="434"/>
      <c r="R318" s="434"/>
      <c r="S318" s="433"/>
      <c r="T318" s="434"/>
      <c r="U318" s="384" t="str">
        <f t="shared" si="68"/>
        <v/>
      </c>
      <c r="V318" s="384" t="str">
        <f t="shared" si="69"/>
        <v/>
      </c>
      <c r="W318" s="384" t="str">
        <f t="shared" si="70"/>
        <v/>
      </c>
      <c r="X318" s="384" t="str">
        <f t="shared" si="71"/>
        <v/>
      </c>
      <c r="Y318" s="384" t="str">
        <f t="shared" si="72"/>
        <v/>
      </c>
      <c r="Z318" s="384" t="str">
        <f t="shared" si="73"/>
        <v/>
      </c>
      <c r="AA318" s="384">
        <f t="shared" si="67"/>
        <v>0</v>
      </c>
      <c r="AB318" s="385" t="b">
        <f t="shared" si="74"/>
        <v>1</v>
      </c>
      <c r="AC318" s="384" t="str">
        <f>IF($N318="","",IF($C$7="Northern Ireland",INDEX('Fixed inputs'!$H$18:$H$58,MATCH($N318,'Fixed inputs'!$C$18:$C$58,0)),INDEX('Fixed inputs'!$I$18:$I$58,MATCH($N318,'Fixed inputs'!$C$18:$C$58,0))))</f>
        <v/>
      </c>
      <c r="AD318" s="384" t="str">
        <f>IF($C318="","",INDEX('Fixed inputs'!$C$8:$E$10,MATCH($C318,'Fixed inputs'!$B$8:$B$10,0),MATCH(IF($C$7="Northern Ireland","GBP","EUR"),'Fixed inputs'!$C$7:$E$7,0)))</f>
        <v/>
      </c>
      <c r="AE318" s="386"/>
      <c r="AF318" s="386"/>
      <c r="AG318" s="386"/>
      <c r="AH318" s="386"/>
      <c r="AI318" s="386"/>
      <c r="AJ318" s="387">
        <f t="shared" si="75"/>
        <v>0</v>
      </c>
      <c r="AK318" s="386"/>
      <c r="AL318" s="387">
        <f t="shared" si="76"/>
        <v>0</v>
      </c>
      <c r="AM318" s="386"/>
      <c r="AN318" s="387">
        <f t="shared" si="77"/>
        <v>0</v>
      </c>
      <c r="AO318" s="386"/>
      <c r="AP318" s="387">
        <f t="shared" si="78"/>
        <v>0</v>
      </c>
      <c r="AQ318" s="386"/>
      <c r="AR318" s="387">
        <f t="shared" si="79"/>
        <v>0</v>
      </c>
      <c r="AS318" s="386"/>
      <c r="AT318" s="387">
        <f t="shared" si="80"/>
        <v>0</v>
      </c>
    </row>
    <row r="319" spans="2:46" ht="15.75">
      <c r="B319" s="435"/>
      <c r="C319" s="435"/>
      <c r="D319" s="436"/>
      <c r="E319" s="437"/>
      <c r="F319" s="437"/>
      <c r="G319" s="437"/>
      <c r="H319" s="437"/>
      <c r="I319" s="437"/>
      <c r="J319" s="437"/>
      <c r="K319" s="465">
        <f t="shared" si="65"/>
        <v>0</v>
      </c>
      <c r="L319" s="433"/>
      <c r="M319" s="433"/>
      <c r="N319" s="434"/>
      <c r="O319" s="383" t="str">
        <f t="shared" si="66"/>
        <v/>
      </c>
      <c r="P319" s="434"/>
      <c r="Q319" s="434"/>
      <c r="R319" s="434"/>
      <c r="S319" s="433"/>
      <c r="T319" s="434"/>
      <c r="U319" s="384" t="str">
        <f t="shared" si="68"/>
        <v/>
      </c>
      <c r="V319" s="384" t="str">
        <f t="shared" si="69"/>
        <v/>
      </c>
      <c r="W319" s="384" t="str">
        <f t="shared" si="70"/>
        <v/>
      </c>
      <c r="X319" s="384" t="str">
        <f t="shared" si="71"/>
        <v/>
      </c>
      <c r="Y319" s="384" t="str">
        <f t="shared" si="72"/>
        <v/>
      </c>
      <c r="Z319" s="384" t="str">
        <f t="shared" si="73"/>
        <v/>
      </c>
      <c r="AA319" s="384">
        <f t="shared" si="67"/>
        <v>0</v>
      </c>
      <c r="AB319" s="385" t="b">
        <f t="shared" si="74"/>
        <v>1</v>
      </c>
      <c r="AC319" s="384" t="str">
        <f>IF($N319="","",IF($C$7="Northern Ireland",INDEX('Fixed inputs'!$H$18:$H$58,MATCH($N319,'Fixed inputs'!$C$18:$C$58,0)),INDEX('Fixed inputs'!$I$18:$I$58,MATCH($N319,'Fixed inputs'!$C$18:$C$58,0))))</f>
        <v/>
      </c>
      <c r="AD319" s="384" t="str">
        <f>IF($C319="","",INDEX('Fixed inputs'!$C$8:$E$10,MATCH($C319,'Fixed inputs'!$B$8:$B$10,0),MATCH(IF($C$7="Northern Ireland","GBP","EUR"),'Fixed inputs'!$C$7:$E$7,0)))</f>
        <v/>
      </c>
      <c r="AE319" s="386"/>
      <c r="AF319" s="386"/>
      <c r="AG319" s="386"/>
      <c r="AH319" s="386"/>
      <c r="AI319" s="386"/>
      <c r="AJ319" s="387">
        <f t="shared" si="75"/>
        <v>0</v>
      </c>
      <c r="AK319" s="386"/>
      <c r="AL319" s="387">
        <f t="shared" si="76"/>
        <v>0</v>
      </c>
      <c r="AM319" s="386"/>
      <c r="AN319" s="387">
        <f t="shared" si="77"/>
        <v>0</v>
      </c>
      <c r="AO319" s="386"/>
      <c r="AP319" s="387">
        <f t="shared" si="78"/>
        <v>0</v>
      </c>
      <c r="AQ319" s="386"/>
      <c r="AR319" s="387">
        <f t="shared" si="79"/>
        <v>0</v>
      </c>
      <c r="AS319" s="386"/>
      <c r="AT319" s="387">
        <f t="shared" si="80"/>
        <v>0</v>
      </c>
    </row>
    <row r="320" spans="2:46" ht="15.75">
      <c r="B320" s="435"/>
      <c r="C320" s="435"/>
      <c r="D320" s="436"/>
      <c r="E320" s="437"/>
      <c r="F320" s="437"/>
      <c r="G320" s="437"/>
      <c r="H320" s="437"/>
      <c r="I320" s="437"/>
      <c r="J320" s="437"/>
      <c r="K320" s="465">
        <f t="shared" si="65"/>
        <v>0</v>
      </c>
      <c r="L320" s="433"/>
      <c r="M320" s="433"/>
      <c r="N320" s="434"/>
      <c r="O320" s="383" t="str">
        <f t="shared" si="66"/>
        <v/>
      </c>
      <c r="P320" s="434"/>
      <c r="Q320" s="434"/>
      <c r="R320" s="434"/>
      <c r="S320" s="433"/>
      <c r="T320" s="434"/>
      <c r="U320" s="384" t="str">
        <f t="shared" si="68"/>
        <v/>
      </c>
      <c r="V320" s="384" t="str">
        <f t="shared" si="69"/>
        <v/>
      </c>
      <c r="W320" s="384" t="str">
        <f t="shared" si="70"/>
        <v/>
      </c>
      <c r="X320" s="384" t="str">
        <f t="shared" si="71"/>
        <v/>
      </c>
      <c r="Y320" s="384" t="str">
        <f t="shared" si="72"/>
        <v/>
      </c>
      <c r="Z320" s="384" t="str">
        <f t="shared" si="73"/>
        <v/>
      </c>
      <c r="AA320" s="384">
        <f t="shared" si="67"/>
        <v>0</v>
      </c>
      <c r="AB320" s="385" t="b">
        <f t="shared" si="74"/>
        <v>1</v>
      </c>
      <c r="AC320" s="384" t="str">
        <f>IF($N320="","",IF($C$7="Northern Ireland",INDEX('Fixed inputs'!$H$18:$H$58,MATCH($N320,'Fixed inputs'!$C$18:$C$58,0)),INDEX('Fixed inputs'!$I$18:$I$58,MATCH($N320,'Fixed inputs'!$C$18:$C$58,0))))</f>
        <v/>
      </c>
      <c r="AD320" s="384" t="str">
        <f>IF($C320="","",INDEX('Fixed inputs'!$C$8:$E$10,MATCH($C320,'Fixed inputs'!$B$8:$B$10,0),MATCH(IF($C$7="Northern Ireland","GBP","EUR"),'Fixed inputs'!$C$7:$E$7,0)))</f>
        <v/>
      </c>
      <c r="AE320" s="386"/>
      <c r="AF320" s="386"/>
      <c r="AG320" s="386"/>
      <c r="AH320" s="386"/>
      <c r="AI320" s="386"/>
      <c r="AJ320" s="387">
        <f t="shared" si="75"/>
        <v>0</v>
      </c>
      <c r="AK320" s="386"/>
      <c r="AL320" s="387">
        <f t="shared" si="76"/>
        <v>0</v>
      </c>
      <c r="AM320" s="386"/>
      <c r="AN320" s="387">
        <f t="shared" si="77"/>
        <v>0</v>
      </c>
      <c r="AO320" s="386"/>
      <c r="AP320" s="387">
        <f t="shared" si="78"/>
        <v>0</v>
      </c>
      <c r="AQ320" s="386"/>
      <c r="AR320" s="387">
        <f t="shared" si="79"/>
        <v>0</v>
      </c>
      <c r="AS320" s="386"/>
      <c r="AT320" s="387">
        <f t="shared" si="80"/>
        <v>0</v>
      </c>
    </row>
    <row r="321" spans="2:46" ht="15.75">
      <c r="B321" s="435"/>
      <c r="C321" s="435"/>
      <c r="D321" s="436"/>
      <c r="E321" s="437"/>
      <c r="F321" s="437"/>
      <c r="G321" s="437"/>
      <c r="H321" s="437"/>
      <c r="I321" s="437"/>
      <c r="J321" s="437"/>
      <c r="K321" s="465">
        <f t="shared" si="65"/>
        <v>0</v>
      </c>
      <c r="L321" s="433"/>
      <c r="M321" s="433"/>
      <c r="N321" s="434"/>
      <c r="O321" s="383" t="str">
        <f t="shared" si="66"/>
        <v/>
      </c>
      <c r="P321" s="434"/>
      <c r="Q321" s="434"/>
      <c r="R321" s="434"/>
      <c r="S321" s="433"/>
      <c r="T321" s="434"/>
      <c r="U321" s="384" t="str">
        <f t="shared" si="68"/>
        <v/>
      </c>
      <c r="V321" s="384" t="str">
        <f t="shared" si="69"/>
        <v/>
      </c>
      <c r="W321" s="384" t="str">
        <f t="shared" si="70"/>
        <v/>
      </c>
      <c r="X321" s="384" t="str">
        <f t="shared" si="71"/>
        <v/>
      </c>
      <c r="Y321" s="384" t="str">
        <f t="shared" si="72"/>
        <v/>
      </c>
      <c r="Z321" s="384" t="str">
        <f t="shared" si="73"/>
        <v/>
      </c>
      <c r="AA321" s="384">
        <f t="shared" si="67"/>
        <v>0</v>
      </c>
      <c r="AB321" s="385" t="b">
        <f t="shared" si="74"/>
        <v>1</v>
      </c>
      <c r="AC321" s="384" t="str">
        <f>IF($N321="","",IF($C$7="Northern Ireland",INDEX('Fixed inputs'!$H$18:$H$58,MATCH($N321,'Fixed inputs'!$C$18:$C$58,0)),INDEX('Fixed inputs'!$I$18:$I$58,MATCH($N321,'Fixed inputs'!$C$18:$C$58,0))))</f>
        <v/>
      </c>
      <c r="AD321" s="384" t="str">
        <f>IF($C321="","",INDEX('Fixed inputs'!$C$8:$E$10,MATCH($C321,'Fixed inputs'!$B$8:$B$10,0),MATCH(IF($C$7="Northern Ireland","GBP","EUR"),'Fixed inputs'!$C$7:$E$7,0)))</f>
        <v/>
      </c>
      <c r="AE321" s="386"/>
      <c r="AF321" s="386"/>
      <c r="AG321" s="386"/>
      <c r="AH321" s="386"/>
      <c r="AI321" s="386"/>
      <c r="AJ321" s="387">
        <f t="shared" si="75"/>
        <v>0</v>
      </c>
      <c r="AK321" s="386"/>
      <c r="AL321" s="387">
        <f t="shared" si="76"/>
        <v>0</v>
      </c>
      <c r="AM321" s="386"/>
      <c r="AN321" s="387">
        <f t="shared" si="77"/>
        <v>0</v>
      </c>
      <c r="AO321" s="386"/>
      <c r="AP321" s="387">
        <f t="shared" si="78"/>
        <v>0</v>
      </c>
      <c r="AQ321" s="386"/>
      <c r="AR321" s="387">
        <f t="shared" si="79"/>
        <v>0</v>
      </c>
      <c r="AS321" s="386"/>
      <c r="AT321" s="387">
        <f t="shared" si="80"/>
        <v>0</v>
      </c>
    </row>
    <row r="322" spans="2:46" ht="15.75">
      <c r="B322" s="435"/>
      <c r="C322" s="435"/>
      <c r="D322" s="436"/>
      <c r="E322" s="437"/>
      <c r="F322" s="437"/>
      <c r="G322" s="437"/>
      <c r="H322" s="437"/>
      <c r="I322" s="437"/>
      <c r="J322" s="437"/>
      <c r="K322" s="465">
        <f t="shared" si="65"/>
        <v>0</v>
      </c>
      <c r="L322" s="433"/>
      <c r="M322" s="433"/>
      <c r="N322" s="434"/>
      <c r="O322" s="383" t="str">
        <f t="shared" si="66"/>
        <v/>
      </c>
      <c r="P322" s="434"/>
      <c r="Q322" s="434"/>
      <c r="R322" s="434"/>
      <c r="S322" s="433"/>
      <c r="T322" s="434"/>
      <c r="U322" s="384" t="str">
        <f t="shared" si="68"/>
        <v/>
      </c>
      <c r="V322" s="384" t="str">
        <f t="shared" si="69"/>
        <v/>
      </c>
      <c r="W322" s="384" t="str">
        <f t="shared" si="70"/>
        <v/>
      </c>
      <c r="X322" s="384" t="str">
        <f t="shared" si="71"/>
        <v/>
      </c>
      <c r="Y322" s="384" t="str">
        <f t="shared" si="72"/>
        <v/>
      </c>
      <c r="Z322" s="384" t="str">
        <f t="shared" si="73"/>
        <v/>
      </c>
      <c r="AA322" s="384">
        <f t="shared" si="67"/>
        <v>0</v>
      </c>
      <c r="AB322" s="385" t="b">
        <f t="shared" si="74"/>
        <v>1</v>
      </c>
      <c r="AC322" s="384" t="str">
        <f>IF($N322="","",IF($C$7="Northern Ireland",INDEX('Fixed inputs'!$H$18:$H$58,MATCH($N322,'Fixed inputs'!$C$18:$C$58,0)),INDEX('Fixed inputs'!$I$18:$I$58,MATCH($N322,'Fixed inputs'!$C$18:$C$58,0))))</f>
        <v/>
      </c>
      <c r="AD322" s="384" t="str">
        <f>IF($C322="","",INDEX('Fixed inputs'!$C$8:$E$10,MATCH($C322,'Fixed inputs'!$B$8:$B$10,0),MATCH(IF($C$7="Northern Ireland","GBP","EUR"),'Fixed inputs'!$C$7:$E$7,0)))</f>
        <v/>
      </c>
      <c r="AE322" s="386"/>
      <c r="AF322" s="386"/>
      <c r="AG322" s="386"/>
      <c r="AH322" s="386"/>
      <c r="AI322" s="386"/>
      <c r="AJ322" s="387">
        <f t="shared" si="75"/>
        <v>0</v>
      </c>
      <c r="AK322" s="386"/>
      <c r="AL322" s="387">
        <f t="shared" si="76"/>
        <v>0</v>
      </c>
      <c r="AM322" s="386"/>
      <c r="AN322" s="387">
        <f t="shared" si="77"/>
        <v>0</v>
      </c>
      <c r="AO322" s="386"/>
      <c r="AP322" s="387">
        <f t="shared" si="78"/>
        <v>0</v>
      </c>
      <c r="AQ322" s="386"/>
      <c r="AR322" s="387">
        <f t="shared" si="79"/>
        <v>0</v>
      </c>
      <c r="AS322" s="386"/>
      <c r="AT322" s="387">
        <f t="shared" si="80"/>
        <v>0</v>
      </c>
    </row>
    <row r="323" spans="2:46" ht="15.75">
      <c r="B323" s="435"/>
      <c r="C323" s="435"/>
      <c r="D323" s="436"/>
      <c r="E323" s="437"/>
      <c r="F323" s="437"/>
      <c r="G323" s="437"/>
      <c r="H323" s="437"/>
      <c r="I323" s="437"/>
      <c r="J323" s="437"/>
      <c r="K323" s="465">
        <f t="shared" si="65"/>
        <v>0</v>
      </c>
      <c r="L323" s="433"/>
      <c r="M323" s="433"/>
      <c r="N323" s="434"/>
      <c r="O323" s="383" t="str">
        <f t="shared" si="66"/>
        <v/>
      </c>
      <c r="P323" s="434"/>
      <c r="Q323" s="434"/>
      <c r="R323" s="434"/>
      <c r="S323" s="433"/>
      <c r="T323" s="434"/>
      <c r="U323" s="384" t="str">
        <f t="shared" si="68"/>
        <v/>
      </c>
      <c r="V323" s="384" t="str">
        <f t="shared" si="69"/>
        <v/>
      </c>
      <c r="W323" s="384" t="str">
        <f t="shared" si="70"/>
        <v/>
      </c>
      <c r="X323" s="384" t="str">
        <f t="shared" si="71"/>
        <v/>
      </c>
      <c r="Y323" s="384" t="str">
        <f t="shared" si="72"/>
        <v/>
      </c>
      <c r="Z323" s="384" t="str">
        <f t="shared" si="73"/>
        <v/>
      </c>
      <c r="AA323" s="384">
        <f t="shared" si="67"/>
        <v>0</v>
      </c>
      <c r="AB323" s="385" t="b">
        <f t="shared" si="74"/>
        <v>1</v>
      </c>
      <c r="AC323" s="384" t="str">
        <f>IF($N323="","",IF($C$7="Northern Ireland",INDEX('Fixed inputs'!$H$18:$H$58,MATCH($N323,'Fixed inputs'!$C$18:$C$58,0)),INDEX('Fixed inputs'!$I$18:$I$58,MATCH($N323,'Fixed inputs'!$C$18:$C$58,0))))</f>
        <v/>
      </c>
      <c r="AD323" s="384" t="str">
        <f>IF($C323="","",INDEX('Fixed inputs'!$C$8:$E$10,MATCH($C323,'Fixed inputs'!$B$8:$B$10,0),MATCH(IF($C$7="Northern Ireland","GBP","EUR"),'Fixed inputs'!$C$7:$E$7,0)))</f>
        <v/>
      </c>
      <c r="AE323" s="386"/>
      <c r="AF323" s="386"/>
      <c r="AG323" s="386"/>
      <c r="AH323" s="386"/>
      <c r="AI323" s="386"/>
      <c r="AJ323" s="387">
        <f t="shared" si="75"/>
        <v>0</v>
      </c>
      <c r="AK323" s="386"/>
      <c r="AL323" s="387">
        <f t="shared" si="76"/>
        <v>0</v>
      </c>
      <c r="AM323" s="386"/>
      <c r="AN323" s="387">
        <f t="shared" si="77"/>
        <v>0</v>
      </c>
      <c r="AO323" s="386"/>
      <c r="AP323" s="387">
        <f t="shared" si="78"/>
        <v>0</v>
      </c>
      <c r="AQ323" s="386"/>
      <c r="AR323" s="387">
        <f t="shared" si="79"/>
        <v>0</v>
      </c>
      <c r="AS323" s="386"/>
      <c r="AT323" s="387">
        <f t="shared" si="80"/>
        <v>0</v>
      </c>
    </row>
    <row r="324" spans="2:46" ht="15.75">
      <c r="B324" s="435"/>
      <c r="C324" s="435"/>
      <c r="D324" s="436"/>
      <c r="E324" s="437"/>
      <c r="F324" s="437"/>
      <c r="G324" s="437"/>
      <c r="H324" s="437"/>
      <c r="I324" s="437"/>
      <c r="J324" s="437"/>
      <c r="K324" s="465">
        <f t="shared" si="65"/>
        <v>0</v>
      </c>
      <c r="L324" s="433"/>
      <c r="M324" s="433"/>
      <c r="N324" s="434"/>
      <c r="O324" s="383" t="str">
        <f t="shared" si="66"/>
        <v/>
      </c>
      <c r="P324" s="434"/>
      <c r="Q324" s="434"/>
      <c r="R324" s="434"/>
      <c r="S324" s="433"/>
      <c r="T324" s="434"/>
      <c r="U324" s="384" t="str">
        <f t="shared" si="68"/>
        <v/>
      </c>
      <c r="V324" s="384" t="str">
        <f t="shared" si="69"/>
        <v/>
      </c>
      <c r="W324" s="384" t="str">
        <f t="shared" si="70"/>
        <v/>
      </c>
      <c r="X324" s="384" t="str">
        <f t="shared" si="71"/>
        <v/>
      </c>
      <c r="Y324" s="384" t="str">
        <f t="shared" si="72"/>
        <v/>
      </c>
      <c r="Z324" s="384" t="str">
        <f t="shared" si="73"/>
        <v/>
      </c>
      <c r="AA324" s="384">
        <f t="shared" si="67"/>
        <v>0</v>
      </c>
      <c r="AB324" s="385" t="b">
        <f t="shared" si="74"/>
        <v>1</v>
      </c>
      <c r="AC324" s="384" t="str">
        <f>IF($N324="","",IF($C$7="Northern Ireland",INDEX('Fixed inputs'!$H$18:$H$58,MATCH($N324,'Fixed inputs'!$C$18:$C$58,0)),INDEX('Fixed inputs'!$I$18:$I$58,MATCH($N324,'Fixed inputs'!$C$18:$C$58,0))))</f>
        <v/>
      </c>
      <c r="AD324" s="384" t="str">
        <f>IF($C324="","",INDEX('Fixed inputs'!$C$8:$E$10,MATCH($C324,'Fixed inputs'!$B$8:$B$10,0),MATCH(IF($C$7="Northern Ireland","GBP","EUR"),'Fixed inputs'!$C$7:$E$7,0)))</f>
        <v/>
      </c>
      <c r="AE324" s="386"/>
      <c r="AF324" s="386"/>
      <c r="AG324" s="386"/>
      <c r="AH324" s="386"/>
      <c r="AI324" s="386"/>
      <c r="AJ324" s="387">
        <f t="shared" si="75"/>
        <v>0</v>
      </c>
      <c r="AK324" s="386"/>
      <c r="AL324" s="387">
        <f t="shared" si="76"/>
        <v>0</v>
      </c>
      <c r="AM324" s="386"/>
      <c r="AN324" s="387">
        <f t="shared" si="77"/>
        <v>0</v>
      </c>
      <c r="AO324" s="386"/>
      <c r="AP324" s="387">
        <f t="shared" si="78"/>
        <v>0</v>
      </c>
      <c r="AQ324" s="386"/>
      <c r="AR324" s="387">
        <f t="shared" si="79"/>
        <v>0</v>
      </c>
      <c r="AS324" s="386"/>
      <c r="AT324" s="387">
        <f t="shared" si="80"/>
        <v>0</v>
      </c>
    </row>
    <row r="325" spans="2:46" ht="15.75">
      <c r="B325" s="435"/>
      <c r="C325" s="435"/>
      <c r="D325" s="436"/>
      <c r="E325" s="437"/>
      <c r="F325" s="437"/>
      <c r="G325" s="437"/>
      <c r="H325" s="437"/>
      <c r="I325" s="437"/>
      <c r="J325" s="437"/>
      <c r="K325" s="465">
        <f t="shared" si="65"/>
        <v>0</v>
      </c>
      <c r="L325" s="433"/>
      <c r="M325" s="433"/>
      <c r="N325" s="434"/>
      <c r="O325" s="383" t="str">
        <f t="shared" si="66"/>
        <v/>
      </c>
      <c r="P325" s="434"/>
      <c r="Q325" s="434"/>
      <c r="R325" s="434"/>
      <c r="S325" s="433"/>
      <c r="T325" s="434"/>
      <c r="U325" s="384" t="str">
        <f t="shared" si="68"/>
        <v/>
      </c>
      <c r="V325" s="384" t="str">
        <f t="shared" si="69"/>
        <v/>
      </c>
      <c r="W325" s="384" t="str">
        <f t="shared" si="70"/>
        <v/>
      </c>
      <c r="X325" s="384" t="str">
        <f t="shared" si="71"/>
        <v/>
      </c>
      <c r="Y325" s="384" t="str">
        <f t="shared" si="72"/>
        <v/>
      </c>
      <c r="Z325" s="384" t="str">
        <f t="shared" si="73"/>
        <v/>
      </c>
      <c r="AA325" s="384">
        <f t="shared" si="67"/>
        <v>0</v>
      </c>
      <c r="AB325" s="385" t="b">
        <f t="shared" si="74"/>
        <v>1</v>
      </c>
      <c r="AC325" s="384" t="str">
        <f>IF($N325="","",IF($C$7="Northern Ireland",INDEX('Fixed inputs'!$H$18:$H$58,MATCH($N325,'Fixed inputs'!$C$18:$C$58,0)),INDEX('Fixed inputs'!$I$18:$I$58,MATCH($N325,'Fixed inputs'!$C$18:$C$58,0))))</f>
        <v/>
      </c>
      <c r="AD325" s="384" t="str">
        <f>IF($C325="","",INDEX('Fixed inputs'!$C$8:$E$10,MATCH($C325,'Fixed inputs'!$B$8:$B$10,0),MATCH(IF($C$7="Northern Ireland","GBP","EUR"),'Fixed inputs'!$C$7:$E$7,0)))</f>
        <v/>
      </c>
      <c r="AE325" s="386"/>
      <c r="AF325" s="386"/>
      <c r="AG325" s="386"/>
      <c r="AH325" s="386"/>
      <c r="AI325" s="386"/>
      <c r="AJ325" s="387">
        <f t="shared" si="75"/>
        <v>0</v>
      </c>
      <c r="AK325" s="386"/>
      <c r="AL325" s="387">
        <f t="shared" si="76"/>
        <v>0</v>
      </c>
      <c r="AM325" s="386"/>
      <c r="AN325" s="387">
        <f t="shared" si="77"/>
        <v>0</v>
      </c>
      <c r="AO325" s="386"/>
      <c r="AP325" s="387">
        <f t="shared" si="78"/>
        <v>0</v>
      </c>
      <c r="AQ325" s="386"/>
      <c r="AR325" s="387">
        <f t="shared" si="79"/>
        <v>0</v>
      </c>
      <c r="AS325" s="386"/>
      <c r="AT325" s="387">
        <f t="shared" si="80"/>
        <v>0</v>
      </c>
    </row>
    <row r="326" spans="2:46" ht="15.75">
      <c r="B326" s="435"/>
      <c r="C326" s="435"/>
      <c r="D326" s="436"/>
      <c r="E326" s="437"/>
      <c r="F326" s="437"/>
      <c r="G326" s="437"/>
      <c r="H326" s="437"/>
      <c r="I326" s="437"/>
      <c r="J326" s="437"/>
      <c r="K326" s="465">
        <f t="shared" si="65"/>
        <v>0</v>
      </c>
      <c r="L326" s="433"/>
      <c r="M326" s="433"/>
      <c r="N326" s="434"/>
      <c r="O326" s="383" t="str">
        <f t="shared" si="66"/>
        <v/>
      </c>
      <c r="P326" s="434"/>
      <c r="Q326" s="434"/>
      <c r="R326" s="434"/>
      <c r="S326" s="433"/>
      <c r="T326" s="434"/>
      <c r="U326" s="384" t="str">
        <f t="shared" si="68"/>
        <v/>
      </c>
      <c r="V326" s="384" t="str">
        <f t="shared" si="69"/>
        <v/>
      </c>
      <c r="W326" s="384" t="str">
        <f t="shared" si="70"/>
        <v/>
      </c>
      <c r="X326" s="384" t="str">
        <f t="shared" si="71"/>
        <v/>
      </c>
      <c r="Y326" s="384" t="str">
        <f t="shared" si="72"/>
        <v/>
      </c>
      <c r="Z326" s="384" t="str">
        <f t="shared" si="73"/>
        <v/>
      </c>
      <c r="AA326" s="384">
        <f t="shared" si="67"/>
        <v>0</v>
      </c>
      <c r="AB326" s="385" t="b">
        <f t="shared" si="74"/>
        <v>1</v>
      </c>
      <c r="AC326" s="384" t="str">
        <f>IF($N326="","",IF($C$7="Northern Ireland",INDEX('Fixed inputs'!$H$18:$H$58,MATCH($N326,'Fixed inputs'!$C$18:$C$58,0)),INDEX('Fixed inputs'!$I$18:$I$58,MATCH($N326,'Fixed inputs'!$C$18:$C$58,0))))</f>
        <v/>
      </c>
      <c r="AD326" s="384" t="str">
        <f>IF($C326="","",INDEX('Fixed inputs'!$C$8:$E$10,MATCH($C326,'Fixed inputs'!$B$8:$B$10,0),MATCH(IF($C$7="Northern Ireland","GBP","EUR"),'Fixed inputs'!$C$7:$E$7,0)))</f>
        <v/>
      </c>
      <c r="AE326" s="386"/>
      <c r="AF326" s="386"/>
      <c r="AG326" s="386"/>
      <c r="AH326" s="386"/>
      <c r="AI326" s="386"/>
      <c r="AJ326" s="387">
        <f t="shared" si="75"/>
        <v>0</v>
      </c>
      <c r="AK326" s="386"/>
      <c r="AL326" s="387">
        <f t="shared" si="76"/>
        <v>0</v>
      </c>
      <c r="AM326" s="386"/>
      <c r="AN326" s="387">
        <f t="shared" si="77"/>
        <v>0</v>
      </c>
      <c r="AO326" s="386"/>
      <c r="AP326" s="387">
        <f t="shared" si="78"/>
        <v>0</v>
      </c>
      <c r="AQ326" s="386"/>
      <c r="AR326" s="387">
        <f t="shared" si="79"/>
        <v>0</v>
      </c>
      <c r="AS326" s="386"/>
      <c r="AT326" s="387">
        <f t="shared" si="80"/>
        <v>0</v>
      </c>
    </row>
    <row r="327" spans="2:46" ht="15.75">
      <c r="B327" s="435"/>
      <c r="C327" s="435"/>
      <c r="D327" s="436"/>
      <c r="E327" s="437"/>
      <c r="F327" s="437"/>
      <c r="G327" s="437"/>
      <c r="H327" s="437"/>
      <c r="I327" s="437"/>
      <c r="J327" s="437"/>
      <c r="K327" s="465">
        <f t="shared" si="65"/>
        <v>0</v>
      </c>
      <c r="L327" s="433"/>
      <c r="M327" s="433"/>
      <c r="N327" s="434"/>
      <c r="O327" s="383" t="str">
        <f t="shared" si="66"/>
        <v/>
      </c>
      <c r="P327" s="434"/>
      <c r="Q327" s="434"/>
      <c r="R327" s="434"/>
      <c r="S327" s="433"/>
      <c r="T327" s="434"/>
      <c r="U327" s="384" t="str">
        <f t="shared" si="68"/>
        <v/>
      </c>
      <c r="V327" s="384" t="str">
        <f t="shared" si="69"/>
        <v/>
      </c>
      <c r="W327" s="384" t="str">
        <f t="shared" si="70"/>
        <v/>
      </c>
      <c r="X327" s="384" t="str">
        <f t="shared" si="71"/>
        <v/>
      </c>
      <c r="Y327" s="384" t="str">
        <f t="shared" si="72"/>
        <v/>
      </c>
      <c r="Z327" s="384" t="str">
        <f t="shared" si="73"/>
        <v/>
      </c>
      <c r="AA327" s="384">
        <f t="shared" si="67"/>
        <v>0</v>
      </c>
      <c r="AB327" s="385" t="b">
        <f t="shared" si="74"/>
        <v>1</v>
      </c>
      <c r="AC327" s="384" t="str">
        <f>IF($N327="","",IF($C$7="Northern Ireland",INDEX('Fixed inputs'!$H$18:$H$58,MATCH($N327,'Fixed inputs'!$C$18:$C$58,0)),INDEX('Fixed inputs'!$I$18:$I$58,MATCH($N327,'Fixed inputs'!$C$18:$C$58,0))))</f>
        <v/>
      </c>
      <c r="AD327" s="384" t="str">
        <f>IF($C327="","",INDEX('Fixed inputs'!$C$8:$E$10,MATCH($C327,'Fixed inputs'!$B$8:$B$10,0),MATCH(IF($C$7="Northern Ireland","GBP","EUR"),'Fixed inputs'!$C$7:$E$7,0)))</f>
        <v/>
      </c>
      <c r="AE327" s="386"/>
      <c r="AF327" s="386"/>
      <c r="AG327" s="386"/>
      <c r="AH327" s="386"/>
      <c r="AI327" s="386"/>
      <c r="AJ327" s="387">
        <f t="shared" si="75"/>
        <v>0</v>
      </c>
      <c r="AK327" s="386"/>
      <c r="AL327" s="387">
        <f t="shared" si="76"/>
        <v>0</v>
      </c>
      <c r="AM327" s="386"/>
      <c r="AN327" s="387">
        <f t="shared" si="77"/>
        <v>0</v>
      </c>
      <c r="AO327" s="386"/>
      <c r="AP327" s="387">
        <f t="shared" si="78"/>
        <v>0</v>
      </c>
      <c r="AQ327" s="386"/>
      <c r="AR327" s="387">
        <f t="shared" si="79"/>
        <v>0</v>
      </c>
      <c r="AS327" s="386"/>
      <c r="AT327" s="387">
        <f t="shared" si="80"/>
        <v>0</v>
      </c>
    </row>
    <row r="328" spans="2:46" ht="15.75">
      <c r="B328" s="435"/>
      <c r="C328" s="435"/>
      <c r="D328" s="436"/>
      <c r="E328" s="437"/>
      <c r="F328" s="437"/>
      <c r="G328" s="437"/>
      <c r="H328" s="437"/>
      <c r="I328" s="437"/>
      <c r="J328" s="437"/>
      <c r="K328" s="465">
        <f t="shared" si="65"/>
        <v>0</v>
      </c>
      <c r="L328" s="433"/>
      <c r="M328" s="433"/>
      <c r="N328" s="434"/>
      <c r="O328" s="383" t="str">
        <f t="shared" si="66"/>
        <v/>
      </c>
      <c r="P328" s="434"/>
      <c r="Q328" s="434"/>
      <c r="R328" s="434"/>
      <c r="S328" s="433"/>
      <c r="T328" s="434"/>
      <c r="U328" s="384" t="str">
        <f t="shared" si="68"/>
        <v/>
      </c>
      <c r="V328" s="384" t="str">
        <f t="shared" si="69"/>
        <v/>
      </c>
      <c r="W328" s="384" t="str">
        <f t="shared" si="70"/>
        <v/>
      </c>
      <c r="X328" s="384" t="str">
        <f t="shared" si="71"/>
        <v/>
      </c>
      <c r="Y328" s="384" t="str">
        <f t="shared" si="72"/>
        <v/>
      </c>
      <c r="Z328" s="384" t="str">
        <f t="shared" si="73"/>
        <v/>
      </c>
      <c r="AA328" s="384">
        <f t="shared" si="67"/>
        <v>0</v>
      </c>
      <c r="AB328" s="385" t="b">
        <f t="shared" si="74"/>
        <v>1</v>
      </c>
      <c r="AC328" s="384" t="str">
        <f>IF($N328="","",IF($C$7="Northern Ireland",INDEX('Fixed inputs'!$H$18:$H$58,MATCH($N328,'Fixed inputs'!$C$18:$C$58,0)),INDEX('Fixed inputs'!$I$18:$I$58,MATCH($N328,'Fixed inputs'!$C$18:$C$58,0))))</f>
        <v/>
      </c>
      <c r="AD328" s="384" t="str">
        <f>IF($C328="","",INDEX('Fixed inputs'!$C$8:$E$10,MATCH($C328,'Fixed inputs'!$B$8:$B$10,0),MATCH(IF($C$7="Northern Ireland","GBP","EUR"),'Fixed inputs'!$C$7:$E$7,0)))</f>
        <v/>
      </c>
      <c r="AE328" s="386"/>
      <c r="AF328" s="386"/>
      <c r="AG328" s="386"/>
      <c r="AH328" s="386"/>
      <c r="AI328" s="386"/>
      <c r="AJ328" s="387">
        <f t="shared" si="75"/>
        <v>0</v>
      </c>
      <c r="AK328" s="386"/>
      <c r="AL328" s="387">
        <f t="shared" si="76"/>
        <v>0</v>
      </c>
      <c r="AM328" s="386"/>
      <c r="AN328" s="387">
        <f t="shared" si="77"/>
        <v>0</v>
      </c>
      <c r="AO328" s="386"/>
      <c r="AP328" s="387">
        <f t="shared" si="78"/>
        <v>0</v>
      </c>
      <c r="AQ328" s="386"/>
      <c r="AR328" s="387">
        <f t="shared" si="79"/>
        <v>0</v>
      </c>
      <c r="AS328" s="386"/>
      <c r="AT328" s="387">
        <f t="shared" si="80"/>
        <v>0</v>
      </c>
    </row>
    <row r="329" spans="2:46" ht="15.75">
      <c r="B329" s="435"/>
      <c r="C329" s="435"/>
      <c r="D329" s="436"/>
      <c r="E329" s="437"/>
      <c r="F329" s="437"/>
      <c r="G329" s="437"/>
      <c r="H329" s="437"/>
      <c r="I329" s="437"/>
      <c r="J329" s="437"/>
      <c r="K329" s="465">
        <f t="shared" si="65"/>
        <v>0</v>
      </c>
      <c r="L329" s="433"/>
      <c r="M329" s="433"/>
      <c r="N329" s="434"/>
      <c r="O329" s="383" t="str">
        <f t="shared" si="66"/>
        <v/>
      </c>
      <c r="P329" s="434"/>
      <c r="Q329" s="434"/>
      <c r="R329" s="434"/>
      <c r="S329" s="433"/>
      <c r="T329" s="434"/>
      <c r="U329" s="384" t="str">
        <f t="shared" si="68"/>
        <v/>
      </c>
      <c r="V329" s="384" t="str">
        <f t="shared" si="69"/>
        <v/>
      </c>
      <c r="W329" s="384" t="str">
        <f t="shared" si="70"/>
        <v/>
      </c>
      <c r="X329" s="384" t="str">
        <f t="shared" si="71"/>
        <v/>
      </c>
      <c r="Y329" s="384" t="str">
        <f t="shared" si="72"/>
        <v/>
      </c>
      <c r="Z329" s="384" t="str">
        <f t="shared" si="73"/>
        <v/>
      </c>
      <c r="AA329" s="384">
        <f t="shared" si="67"/>
        <v>0</v>
      </c>
      <c r="AB329" s="385" t="b">
        <f t="shared" si="74"/>
        <v>1</v>
      </c>
      <c r="AC329" s="384" t="str">
        <f>IF($N329="","",IF($C$7="Northern Ireland",INDEX('Fixed inputs'!$H$18:$H$58,MATCH($N329,'Fixed inputs'!$C$18:$C$58,0)),INDEX('Fixed inputs'!$I$18:$I$58,MATCH($N329,'Fixed inputs'!$C$18:$C$58,0))))</f>
        <v/>
      </c>
      <c r="AD329" s="384" t="str">
        <f>IF($C329="","",INDEX('Fixed inputs'!$C$8:$E$10,MATCH($C329,'Fixed inputs'!$B$8:$B$10,0),MATCH(IF($C$7="Northern Ireland","GBP","EUR"),'Fixed inputs'!$C$7:$E$7,0)))</f>
        <v/>
      </c>
      <c r="AE329" s="386"/>
      <c r="AF329" s="386"/>
      <c r="AG329" s="386"/>
      <c r="AH329" s="386"/>
      <c r="AI329" s="386"/>
      <c r="AJ329" s="387">
        <f t="shared" si="75"/>
        <v>0</v>
      </c>
      <c r="AK329" s="386"/>
      <c r="AL329" s="387">
        <f t="shared" si="76"/>
        <v>0</v>
      </c>
      <c r="AM329" s="386"/>
      <c r="AN329" s="387">
        <f t="shared" si="77"/>
        <v>0</v>
      </c>
      <c r="AO329" s="386"/>
      <c r="AP329" s="387">
        <f t="shared" si="78"/>
        <v>0</v>
      </c>
      <c r="AQ329" s="386"/>
      <c r="AR329" s="387">
        <f t="shared" si="79"/>
        <v>0</v>
      </c>
      <c r="AS329" s="386"/>
      <c r="AT329" s="387">
        <f t="shared" si="80"/>
        <v>0</v>
      </c>
    </row>
    <row r="330" spans="2:46" ht="15.75">
      <c r="B330" s="435"/>
      <c r="C330" s="435"/>
      <c r="D330" s="436"/>
      <c r="E330" s="437"/>
      <c r="F330" s="437"/>
      <c r="G330" s="437"/>
      <c r="H330" s="437"/>
      <c r="I330" s="437"/>
      <c r="J330" s="437"/>
      <c r="K330" s="465">
        <f t="shared" si="65"/>
        <v>0</v>
      </c>
      <c r="L330" s="433"/>
      <c r="M330" s="433"/>
      <c r="N330" s="434"/>
      <c r="O330" s="383" t="str">
        <f t="shared" si="66"/>
        <v/>
      </c>
      <c r="P330" s="434"/>
      <c r="Q330" s="434"/>
      <c r="R330" s="434"/>
      <c r="S330" s="433"/>
      <c r="T330" s="434"/>
      <c r="U330" s="384" t="str">
        <f t="shared" si="68"/>
        <v/>
      </c>
      <c r="V330" s="384" t="str">
        <f t="shared" si="69"/>
        <v/>
      </c>
      <c r="W330" s="384" t="str">
        <f t="shared" si="70"/>
        <v/>
      </c>
      <c r="X330" s="384" t="str">
        <f t="shared" si="71"/>
        <v/>
      </c>
      <c r="Y330" s="384" t="str">
        <f t="shared" si="72"/>
        <v/>
      </c>
      <c r="Z330" s="384" t="str">
        <f t="shared" si="73"/>
        <v/>
      </c>
      <c r="AA330" s="384">
        <f t="shared" si="67"/>
        <v>0</v>
      </c>
      <c r="AB330" s="385" t="b">
        <f t="shared" si="74"/>
        <v>1</v>
      </c>
      <c r="AC330" s="384" t="str">
        <f>IF($N330="","",IF($C$7="Northern Ireland",INDEX('Fixed inputs'!$H$18:$H$58,MATCH($N330,'Fixed inputs'!$C$18:$C$58,0)),INDEX('Fixed inputs'!$I$18:$I$58,MATCH($N330,'Fixed inputs'!$C$18:$C$58,0))))</f>
        <v/>
      </c>
      <c r="AD330" s="384" t="str">
        <f>IF($C330="","",INDEX('Fixed inputs'!$C$8:$E$10,MATCH($C330,'Fixed inputs'!$B$8:$B$10,0),MATCH(IF($C$7="Northern Ireland","GBP","EUR"),'Fixed inputs'!$C$7:$E$7,0)))</f>
        <v/>
      </c>
      <c r="AE330" s="386"/>
      <c r="AF330" s="386"/>
      <c r="AG330" s="386"/>
      <c r="AH330" s="386"/>
      <c r="AI330" s="386"/>
      <c r="AJ330" s="387">
        <f t="shared" si="75"/>
        <v>0</v>
      </c>
      <c r="AK330" s="386"/>
      <c r="AL330" s="387">
        <f t="shared" si="76"/>
        <v>0</v>
      </c>
      <c r="AM330" s="386"/>
      <c r="AN330" s="387">
        <f t="shared" si="77"/>
        <v>0</v>
      </c>
      <c r="AO330" s="386"/>
      <c r="AP330" s="387">
        <f t="shared" si="78"/>
        <v>0</v>
      </c>
      <c r="AQ330" s="386"/>
      <c r="AR330" s="387">
        <f t="shared" si="79"/>
        <v>0</v>
      </c>
      <c r="AS330" s="386"/>
      <c r="AT330" s="387">
        <f t="shared" si="80"/>
        <v>0</v>
      </c>
    </row>
    <row r="331" spans="2:46" ht="15.75">
      <c r="B331" s="435"/>
      <c r="C331" s="435"/>
      <c r="D331" s="436"/>
      <c r="E331" s="437"/>
      <c r="F331" s="437"/>
      <c r="G331" s="437"/>
      <c r="H331" s="437"/>
      <c r="I331" s="437"/>
      <c r="J331" s="437"/>
      <c r="K331" s="465">
        <f t="shared" si="65"/>
        <v>0</v>
      </c>
      <c r="L331" s="433"/>
      <c r="M331" s="433"/>
      <c r="N331" s="434"/>
      <c r="O331" s="383" t="str">
        <f t="shared" si="66"/>
        <v/>
      </c>
      <c r="P331" s="434"/>
      <c r="Q331" s="434"/>
      <c r="R331" s="434"/>
      <c r="S331" s="433"/>
      <c r="T331" s="434"/>
      <c r="U331" s="384" t="str">
        <f t="shared" si="68"/>
        <v/>
      </c>
      <c r="V331" s="384" t="str">
        <f t="shared" si="69"/>
        <v/>
      </c>
      <c r="W331" s="384" t="str">
        <f t="shared" si="70"/>
        <v/>
      </c>
      <c r="X331" s="384" t="str">
        <f t="shared" si="71"/>
        <v/>
      </c>
      <c r="Y331" s="384" t="str">
        <f t="shared" si="72"/>
        <v/>
      </c>
      <c r="Z331" s="384" t="str">
        <f t="shared" si="73"/>
        <v/>
      </c>
      <c r="AA331" s="384">
        <f t="shared" si="67"/>
        <v>0</v>
      </c>
      <c r="AB331" s="385" t="b">
        <f t="shared" si="74"/>
        <v>1</v>
      </c>
      <c r="AC331" s="384" t="str">
        <f>IF($N331="","",IF($C$7="Northern Ireland",INDEX('Fixed inputs'!$H$18:$H$58,MATCH($N331,'Fixed inputs'!$C$18:$C$58,0)),INDEX('Fixed inputs'!$I$18:$I$58,MATCH($N331,'Fixed inputs'!$C$18:$C$58,0))))</f>
        <v/>
      </c>
      <c r="AD331" s="384" t="str">
        <f>IF($C331="","",INDEX('Fixed inputs'!$C$8:$E$10,MATCH($C331,'Fixed inputs'!$B$8:$B$10,0),MATCH(IF($C$7="Northern Ireland","GBP","EUR"),'Fixed inputs'!$C$7:$E$7,0)))</f>
        <v/>
      </c>
      <c r="AE331" s="386"/>
      <c r="AF331" s="386"/>
      <c r="AG331" s="386"/>
      <c r="AH331" s="386"/>
      <c r="AI331" s="386"/>
      <c r="AJ331" s="387">
        <f t="shared" si="75"/>
        <v>0</v>
      </c>
      <c r="AK331" s="386"/>
      <c r="AL331" s="387">
        <f t="shared" si="76"/>
        <v>0</v>
      </c>
      <c r="AM331" s="386"/>
      <c r="AN331" s="387">
        <f t="shared" si="77"/>
        <v>0</v>
      </c>
      <c r="AO331" s="386"/>
      <c r="AP331" s="387">
        <f t="shared" si="78"/>
        <v>0</v>
      </c>
      <c r="AQ331" s="386"/>
      <c r="AR331" s="387">
        <f t="shared" si="79"/>
        <v>0</v>
      </c>
      <c r="AS331" s="386"/>
      <c r="AT331" s="387">
        <f t="shared" si="80"/>
        <v>0</v>
      </c>
    </row>
    <row r="332" spans="2:46" ht="15.75">
      <c r="B332" s="435"/>
      <c r="C332" s="435"/>
      <c r="D332" s="436"/>
      <c r="E332" s="437"/>
      <c r="F332" s="437"/>
      <c r="G332" s="437"/>
      <c r="H332" s="437"/>
      <c r="I332" s="437"/>
      <c r="J332" s="437"/>
      <c r="K332" s="465">
        <f t="shared" ref="K332:K395" si="81">SUM(E332:J332)</f>
        <v>0</v>
      </c>
      <c r="L332" s="433"/>
      <c r="M332" s="433"/>
      <c r="N332" s="434"/>
      <c r="O332" s="383" t="str">
        <f t="shared" ref="O332:O395" si="82">IF($N332="","",IF($N332&lt;2024,"Yes","No"))</f>
        <v/>
      </c>
      <c r="P332" s="434"/>
      <c r="Q332" s="434"/>
      <c r="R332" s="434"/>
      <c r="S332" s="433"/>
      <c r="T332" s="434"/>
      <c r="U332" s="384" t="str">
        <f t="shared" si="68"/>
        <v/>
      </c>
      <c r="V332" s="384" t="str">
        <f t="shared" si="69"/>
        <v/>
      </c>
      <c r="W332" s="384" t="str">
        <f t="shared" si="70"/>
        <v/>
      </c>
      <c r="X332" s="384" t="str">
        <f t="shared" si="71"/>
        <v/>
      </c>
      <c r="Y332" s="384" t="str">
        <f t="shared" si="72"/>
        <v/>
      </c>
      <c r="Z332" s="384" t="str">
        <f t="shared" si="73"/>
        <v/>
      </c>
      <c r="AA332" s="384">
        <f t="shared" ref="AA332:AA395" si="83">SUM(U332:Z332)</f>
        <v>0</v>
      </c>
      <c r="AB332" s="385" t="b">
        <f t="shared" si="74"/>
        <v>1</v>
      </c>
      <c r="AC332" s="384" t="str">
        <f>IF($N332="","",IF($C$7="Northern Ireland",INDEX('Fixed inputs'!$H$18:$H$58,MATCH($N332,'Fixed inputs'!$C$18:$C$58,0)),INDEX('Fixed inputs'!$I$18:$I$58,MATCH($N332,'Fixed inputs'!$C$18:$C$58,0))))</f>
        <v/>
      </c>
      <c r="AD332" s="384" t="str">
        <f>IF($C332="","",INDEX('Fixed inputs'!$C$8:$E$10,MATCH($C332,'Fixed inputs'!$B$8:$B$10,0),MATCH(IF($C$7="Northern Ireland","GBP","EUR"),'Fixed inputs'!$C$7:$E$7,0)))</f>
        <v/>
      </c>
      <c r="AE332" s="386"/>
      <c r="AF332" s="386"/>
      <c r="AG332" s="386"/>
      <c r="AH332" s="386"/>
      <c r="AI332" s="386"/>
      <c r="AJ332" s="387">
        <f t="shared" si="75"/>
        <v>0</v>
      </c>
      <c r="AK332" s="386"/>
      <c r="AL332" s="387">
        <f t="shared" si="76"/>
        <v>0</v>
      </c>
      <c r="AM332" s="386"/>
      <c r="AN332" s="387">
        <f t="shared" si="77"/>
        <v>0</v>
      </c>
      <c r="AO332" s="386"/>
      <c r="AP332" s="387">
        <f t="shared" si="78"/>
        <v>0</v>
      </c>
      <c r="AQ332" s="386"/>
      <c r="AR332" s="387">
        <f t="shared" si="79"/>
        <v>0</v>
      </c>
      <c r="AS332" s="386"/>
      <c r="AT332" s="387">
        <f t="shared" si="80"/>
        <v>0</v>
      </c>
    </row>
    <row r="333" spans="2:46" ht="15.75">
      <c r="B333" s="435"/>
      <c r="C333" s="435"/>
      <c r="D333" s="436"/>
      <c r="E333" s="437"/>
      <c r="F333" s="437"/>
      <c r="G333" s="437"/>
      <c r="H333" s="437"/>
      <c r="I333" s="437"/>
      <c r="J333" s="437"/>
      <c r="K333" s="465">
        <f t="shared" si="81"/>
        <v>0</v>
      </c>
      <c r="L333" s="433"/>
      <c r="M333" s="433"/>
      <c r="N333" s="434"/>
      <c r="O333" s="383" t="str">
        <f t="shared" si="82"/>
        <v/>
      </c>
      <c r="P333" s="434"/>
      <c r="Q333" s="434"/>
      <c r="R333" s="434"/>
      <c r="S333" s="433"/>
      <c r="T333" s="434"/>
      <c r="U333" s="384" t="str">
        <f t="shared" ref="U333:U396" si="84">IF($B333="","",IFERROR(E333*$AC333*$AD333,0))</f>
        <v/>
      </c>
      <c r="V333" s="384" t="str">
        <f t="shared" ref="V333:V396" si="85">IF($B333="","",IFERROR(F333*$AC333*$AD333,0))</f>
        <v/>
      </c>
      <c r="W333" s="384" t="str">
        <f t="shared" ref="W333:W396" si="86">IF($B333="","",IFERROR(G333*$AC333*$AD333,0))</f>
        <v/>
      </c>
      <c r="X333" s="384" t="str">
        <f t="shared" ref="X333:X396" si="87">IF($B333="","",IFERROR(H333*$AC333*$AD333,0))</f>
        <v/>
      </c>
      <c r="Y333" s="384" t="str">
        <f t="shared" ref="Y333:Y396" si="88">IF($B333="","",IFERROR(I333*$AC333*$AD333,0))</f>
        <v/>
      </c>
      <c r="Z333" s="384" t="str">
        <f t="shared" ref="Z333:Z396" si="89">IF($B333="","",IFERROR(J333*$AC333*$AD333,0))</f>
        <v/>
      </c>
      <c r="AA333" s="384">
        <f t="shared" si="83"/>
        <v>0</v>
      </c>
      <c r="AB333" s="385" t="b">
        <f t="shared" ref="AB333:AB396" si="90">IF(COUNTA($B333:$J333)=0,TRUE,AND($B333&lt;&gt;"",$C333&lt;&gt;"",$D333&lt;&gt;"",$N333&lt;&gt;"",$L333&lt;&gt;"",$M333&lt;&gt;"",$Q333&lt;&gt;"",$R333&lt;&gt;"",$S333&lt;&gt;"",IF($O333="Yes",$P333&lt;&gt;"",TRUE)))</f>
        <v>1</v>
      </c>
      <c r="AC333" s="384" t="str">
        <f>IF($N333="","",IF($C$7="Northern Ireland",INDEX('Fixed inputs'!$H$18:$H$58,MATCH($N333,'Fixed inputs'!$C$18:$C$58,0)),INDEX('Fixed inputs'!$I$18:$I$58,MATCH($N333,'Fixed inputs'!$C$18:$C$58,0))))</f>
        <v/>
      </c>
      <c r="AD333" s="384" t="str">
        <f>IF($C333="","",INDEX('Fixed inputs'!$C$8:$E$10,MATCH($C333,'Fixed inputs'!$B$8:$B$10,0),MATCH(IF($C$7="Northern Ireland","GBP","EUR"),'Fixed inputs'!$C$7:$E$7,0)))</f>
        <v/>
      </c>
      <c r="AE333" s="386"/>
      <c r="AF333" s="386"/>
      <c r="AG333" s="386"/>
      <c r="AH333" s="386"/>
      <c r="AI333" s="386"/>
      <c r="AJ333" s="387">
        <f t="shared" ref="AJ333:AJ396" si="91">IF(AI333&lt;&gt;"",AI333,IF(AND($AE333="Yes",$AF333="Yes",$AG333="Yes",$AH333="Yes"),U333,0))</f>
        <v>0</v>
      </c>
      <c r="AK333" s="386"/>
      <c r="AL333" s="387">
        <f t="shared" ref="AL333:AL396" si="92">IF(AK333&lt;&gt;"",AK333,IF(AND($AE333="Yes",$AF333="Yes",$AG333="Yes",$AH333="Yes"),V333,0))</f>
        <v>0</v>
      </c>
      <c r="AM333" s="386"/>
      <c r="AN333" s="387">
        <f t="shared" ref="AN333:AN396" si="93">IF(AM333&lt;&gt;"",AM333,IF(AND($AE333="Yes",$AF333="Yes",$AG333="Yes",$AH333="Yes"),W333,0))</f>
        <v>0</v>
      </c>
      <c r="AO333" s="386"/>
      <c r="AP333" s="387">
        <f t="shared" ref="AP333:AP396" si="94">IF(AO333&lt;&gt;"",AO333,IF(AND($AE333="Yes",$AF333="Yes",$AG333="Yes",$AH333="Yes"),X333,0))</f>
        <v>0</v>
      </c>
      <c r="AQ333" s="386"/>
      <c r="AR333" s="387">
        <f t="shared" ref="AR333:AR396" si="95">IF(AQ333&lt;&gt;"",AQ333,IF(AND($AE333="Yes",$AF333="Yes",$AG333="Yes",$AH333="Yes"),Y333,0))</f>
        <v>0</v>
      </c>
      <c r="AS333" s="386"/>
      <c r="AT333" s="387">
        <f t="shared" ref="AT333:AT396" si="96">IF(AS333&lt;&gt;"",AS333,IF(AND($AE333="Yes",$AF333="Yes",$AG333="Yes",$AH333="Yes"),Z333,0))</f>
        <v>0</v>
      </c>
    </row>
    <row r="334" spans="2:46" ht="15.75">
      <c r="B334" s="435"/>
      <c r="C334" s="435"/>
      <c r="D334" s="436"/>
      <c r="E334" s="437"/>
      <c r="F334" s="437"/>
      <c r="G334" s="437"/>
      <c r="H334" s="437"/>
      <c r="I334" s="437"/>
      <c r="J334" s="437"/>
      <c r="K334" s="465">
        <f t="shared" si="81"/>
        <v>0</v>
      </c>
      <c r="L334" s="433"/>
      <c r="M334" s="433"/>
      <c r="N334" s="434"/>
      <c r="O334" s="383" t="str">
        <f t="shared" si="82"/>
        <v/>
      </c>
      <c r="P334" s="434"/>
      <c r="Q334" s="434"/>
      <c r="R334" s="434"/>
      <c r="S334" s="433"/>
      <c r="T334" s="434"/>
      <c r="U334" s="384" t="str">
        <f t="shared" si="84"/>
        <v/>
      </c>
      <c r="V334" s="384" t="str">
        <f t="shared" si="85"/>
        <v/>
      </c>
      <c r="W334" s="384" t="str">
        <f t="shared" si="86"/>
        <v/>
      </c>
      <c r="X334" s="384" t="str">
        <f t="shared" si="87"/>
        <v/>
      </c>
      <c r="Y334" s="384" t="str">
        <f t="shared" si="88"/>
        <v/>
      </c>
      <c r="Z334" s="384" t="str">
        <f t="shared" si="89"/>
        <v/>
      </c>
      <c r="AA334" s="384">
        <f t="shared" si="83"/>
        <v>0</v>
      </c>
      <c r="AB334" s="385" t="b">
        <f t="shared" si="90"/>
        <v>1</v>
      </c>
      <c r="AC334" s="384" t="str">
        <f>IF($N334="","",IF($C$7="Northern Ireland",INDEX('Fixed inputs'!$H$18:$H$58,MATCH($N334,'Fixed inputs'!$C$18:$C$58,0)),INDEX('Fixed inputs'!$I$18:$I$58,MATCH($N334,'Fixed inputs'!$C$18:$C$58,0))))</f>
        <v/>
      </c>
      <c r="AD334" s="384" t="str">
        <f>IF($C334="","",INDEX('Fixed inputs'!$C$8:$E$10,MATCH($C334,'Fixed inputs'!$B$8:$B$10,0),MATCH(IF($C$7="Northern Ireland","GBP","EUR"),'Fixed inputs'!$C$7:$E$7,0)))</f>
        <v/>
      </c>
      <c r="AE334" s="386"/>
      <c r="AF334" s="386"/>
      <c r="AG334" s="386"/>
      <c r="AH334" s="386"/>
      <c r="AI334" s="386"/>
      <c r="AJ334" s="387">
        <f t="shared" si="91"/>
        <v>0</v>
      </c>
      <c r="AK334" s="386"/>
      <c r="AL334" s="387">
        <f t="shared" si="92"/>
        <v>0</v>
      </c>
      <c r="AM334" s="386"/>
      <c r="AN334" s="387">
        <f t="shared" si="93"/>
        <v>0</v>
      </c>
      <c r="AO334" s="386"/>
      <c r="AP334" s="387">
        <f t="shared" si="94"/>
        <v>0</v>
      </c>
      <c r="AQ334" s="386"/>
      <c r="AR334" s="387">
        <f t="shared" si="95"/>
        <v>0</v>
      </c>
      <c r="AS334" s="386"/>
      <c r="AT334" s="387">
        <f t="shared" si="96"/>
        <v>0</v>
      </c>
    </row>
    <row r="335" spans="2:46" ht="15.75">
      <c r="B335" s="435"/>
      <c r="C335" s="435"/>
      <c r="D335" s="436"/>
      <c r="E335" s="437"/>
      <c r="F335" s="437"/>
      <c r="G335" s="437"/>
      <c r="H335" s="437"/>
      <c r="I335" s="437"/>
      <c r="J335" s="437"/>
      <c r="K335" s="465">
        <f t="shared" si="81"/>
        <v>0</v>
      </c>
      <c r="L335" s="433"/>
      <c r="M335" s="433"/>
      <c r="N335" s="434"/>
      <c r="O335" s="383" t="str">
        <f t="shared" si="82"/>
        <v/>
      </c>
      <c r="P335" s="434"/>
      <c r="Q335" s="434"/>
      <c r="R335" s="434"/>
      <c r="S335" s="433"/>
      <c r="T335" s="434"/>
      <c r="U335" s="384" t="str">
        <f t="shared" si="84"/>
        <v/>
      </c>
      <c r="V335" s="384" t="str">
        <f t="shared" si="85"/>
        <v/>
      </c>
      <c r="W335" s="384" t="str">
        <f t="shared" si="86"/>
        <v/>
      </c>
      <c r="X335" s="384" t="str">
        <f t="shared" si="87"/>
        <v/>
      </c>
      <c r="Y335" s="384" t="str">
        <f t="shared" si="88"/>
        <v/>
      </c>
      <c r="Z335" s="384" t="str">
        <f t="shared" si="89"/>
        <v/>
      </c>
      <c r="AA335" s="384">
        <f t="shared" si="83"/>
        <v>0</v>
      </c>
      <c r="AB335" s="385" t="b">
        <f t="shared" si="90"/>
        <v>1</v>
      </c>
      <c r="AC335" s="384" t="str">
        <f>IF($N335="","",IF($C$7="Northern Ireland",INDEX('Fixed inputs'!$H$18:$H$58,MATCH($N335,'Fixed inputs'!$C$18:$C$58,0)),INDEX('Fixed inputs'!$I$18:$I$58,MATCH($N335,'Fixed inputs'!$C$18:$C$58,0))))</f>
        <v/>
      </c>
      <c r="AD335" s="384" t="str">
        <f>IF($C335="","",INDEX('Fixed inputs'!$C$8:$E$10,MATCH($C335,'Fixed inputs'!$B$8:$B$10,0),MATCH(IF($C$7="Northern Ireland","GBP","EUR"),'Fixed inputs'!$C$7:$E$7,0)))</f>
        <v/>
      </c>
      <c r="AE335" s="386"/>
      <c r="AF335" s="386"/>
      <c r="AG335" s="386"/>
      <c r="AH335" s="386"/>
      <c r="AI335" s="386"/>
      <c r="AJ335" s="387">
        <f t="shared" si="91"/>
        <v>0</v>
      </c>
      <c r="AK335" s="386"/>
      <c r="AL335" s="387">
        <f t="shared" si="92"/>
        <v>0</v>
      </c>
      <c r="AM335" s="386"/>
      <c r="AN335" s="387">
        <f t="shared" si="93"/>
        <v>0</v>
      </c>
      <c r="AO335" s="386"/>
      <c r="AP335" s="387">
        <f t="shared" si="94"/>
        <v>0</v>
      </c>
      <c r="AQ335" s="386"/>
      <c r="AR335" s="387">
        <f t="shared" si="95"/>
        <v>0</v>
      </c>
      <c r="AS335" s="386"/>
      <c r="AT335" s="387">
        <f t="shared" si="96"/>
        <v>0</v>
      </c>
    </row>
    <row r="336" spans="2:46" ht="15.75">
      <c r="B336" s="435"/>
      <c r="C336" s="435"/>
      <c r="D336" s="436"/>
      <c r="E336" s="437"/>
      <c r="F336" s="437"/>
      <c r="G336" s="437"/>
      <c r="H336" s="437"/>
      <c r="I336" s="437"/>
      <c r="J336" s="437"/>
      <c r="K336" s="465">
        <f t="shared" si="81"/>
        <v>0</v>
      </c>
      <c r="L336" s="433"/>
      <c r="M336" s="433"/>
      <c r="N336" s="434"/>
      <c r="O336" s="383" t="str">
        <f t="shared" si="82"/>
        <v/>
      </c>
      <c r="P336" s="434"/>
      <c r="Q336" s="434"/>
      <c r="R336" s="434"/>
      <c r="S336" s="433"/>
      <c r="T336" s="434"/>
      <c r="U336" s="384" t="str">
        <f t="shared" si="84"/>
        <v/>
      </c>
      <c r="V336" s="384" t="str">
        <f t="shared" si="85"/>
        <v/>
      </c>
      <c r="W336" s="384" t="str">
        <f t="shared" si="86"/>
        <v/>
      </c>
      <c r="X336" s="384" t="str">
        <f t="shared" si="87"/>
        <v/>
      </c>
      <c r="Y336" s="384" t="str">
        <f t="shared" si="88"/>
        <v/>
      </c>
      <c r="Z336" s="384" t="str">
        <f t="shared" si="89"/>
        <v/>
      </c>
      <c r="AA336" s="384">
        <f t="shared" si="83"/>
        <v>0</v>
      </c>
      <c r="AB336" s="385" t="b">
        <f t="shared" si="90"/>
        <v>1</v>
      </c>
      <c r="AC336" s="384" t="str">
        <f>IF($N336="","",IF($C$7="Northern Ireland",INDEX('Fixed inputs'!$H$18:$H$58,MATCH($N336,'Fixed inputs'!$C$18:$C$58,0)),INDEX('Fixed inputs'!$I$18:$I$58,MATCH($N336,'Fixed inputs'!$C$18:$C$58,0))))</f>
        <v/>
      </c>
      <c r="AD336" s="384" t="str">
        <f>IF($C336="","",INDEX('Fixed inputs'!$C$8:$E$10,MATCH($C336,'Fixed inputs'!$B$8:$B$10,0),MATCH(IF($C$7="Northern Ireland","GBP","EUR"),'Fixed inputs'!$C$7:$E$7,0)))</f>
        <v/>
      </c>
      <c r="AE336" s="386"/>
      <c r="AF336" s="386"/>
      <c r="AG336" s="386"/>
      <c r="AH336" s="386"/>
      <c r="AI336" s="386"/>
      <c r="AJ336" s="387">
        <f t="shared" si="91"/>
        <v>0</v>
      </c>
      <c r="AK336" s="386"/>
      <c r="AL336" s="387">
        <f t="shared" si="92"/>
        <v>0</v>
      </c>
      <c r="AM336" s="386"/>
      <c r="AN336" s="387">
        <f t="shared" si="93"/>
        <v>0</v>
      </c>
      <c r="AO336" s="386"/>
      <c r="AP336" s="387">
        <f t="shared" si="94"/>
        <v>0</v>
      </c>
      <c r="AQ336" s="386"/>
      <c r="AR336" s="387">
        <f t="shared" si="95"/>
        <v>0</v>
      </c>
      <c r="AS336" s="386"/>
      <c r="AT336" s="387">
        <f t="shared" si="96"/>
        <v>0</v>
      </c>
    </row>
    <row r="337" spans="2:46" ht="15.75">
      <c r="B337" s="435"/>
      <c r="C337" s="435"/>
      <c r="D337" s="436"/>
      <c r="E337" s="437"/>
      <c r="F337" s="437"/>
      <c r="G337" s="437"/>
      <c r="H337" s="437"/>
      <c r="I337" s="437"/>
      <c r="J337" s="437"/>
      <c r="K337" s="465">
        <f t="shared" si="81"/>
        <v>0</v>
      </c>
      <c r="L337" s="433"/>
      <c r="M337" s="433"/>
      <c r="N337" s="434"/>
      <c r="O337" s="383" t="str">
        <f t="shared" si="82"/>
        <v/>
      </c>
      <c r="P337" s="434"/>
      <c r="Q337" s="434"/>
      <c r="R337" s="434"/>
      <c r="S337" s="433"/>
      <c r="T337" s="434"/>
      <c r="U337" s="384" t="str">
        <f t="shared" si="84"/>
        <v/>
      </c>
      <c r="V337" s="384" t="str">
        <f t="shared" si="85"/>
        <v/>
      </c>
      <c r="W337" s="384" t="str">
        <f t="shared" si="86"/>
        <v/>
      </c>
      <c r="X337" s="384" t="str">
        <f t="shared" si="87"/>
        <v/>
      </c>
      <c r="Y337" s="384" t="str">
        <f t="shared" si="88"/>
        <v/>
      </c>
      <c r="Z337" s="384" t="str">
        <f t="shared" si="89"/>
        <v/>
      </c>
      <c r="AA337" s="384">
        <f t="shared" si="83"/>
        <v>0</v>
      </c>
      <c r="AB337" s="385" t="b">
        <f t="shared" si="90"/>
        <v>1</v>
      </c>
      <c r="AC337" s="384" t="str">
        <f>IF($N337="","",IF($C$7="Northern Ireland",INDEX('Fixed inputs'!$H$18:$H$58,MATCH($N337,'Fixed inputs'!$C$18:$C$58,0)),INDEX('Fixed inputs'!$I$18:$I$58,MATCH($N337,'Fixed inputs'!$C$18:$C$58,0))))</f>
        <v/>
      </c>
      <c r="AD337" s="384" t="str">
        <f>IF($C337="","",INDEX('Fixed inputs'!$C$8:$E$10,MATCH($C337,'Fixed inputs'!$B$8:$B$10,0),MATCH(IF($C$7="Northern Ireland","GBP","EUR"),'Fixed inputs'!$C$7:$E$7,0)))</f>
        <v/>
      </c>
      <c r="AE337" s="386"/>
      <c r="AF337" s="386"/>
      <c r="AG337" s="386"/>
      <c r="AH337" s="386"/>
      <c r="AI337" s="386"/>
      <c r="AJ337" s="387">
        <f t="shared" si="91"/>
        <v>0</v>
      </c>
      <c r="AK337" s="386"/>
      <c r="AL337" s="387">
        <f t="shared" si="92"/>
        <v>0</v>
      </c>
      <c r="AM337" s="386"/>
      <c r="AN337" s="387">
        <f t="shared" si="93"/>
        <v>0</v>
      </c>
      <c r="AO337" s="386"/>
      <c r="AP337" s="387">
        <f t="shared" si="94"/>
        <v>0</v>
      </c>
      <c r="AQ337" s="386"/>
      <c r="AR337" s="387">
        <f t="shared" si="95"/>
        <v>0</v>
      </c>
      <c r="AS337" s="386"/>
      <c r="AT337" s="387">
        <f t="shared" si="96"/>
        <v>0</v>
      </c>
    </row>
    <row r="338" spans="2:46" ht="15.75">
      <c r="B338" s="435"/>
      <c r="C338" s="435"/>
      <c r="D338" s="436"/>
      <c r="E338" s="437"/>
      <c r="F338" s="437"/>
      <c r="G338" s="437"/>
      <c r="H338" s="437"/>
      <c r="I338" s="437"/>
      <c r="J338" s="437"/>
      <c r="K338" s="465">
        <f t="shared" si="81"/>
        <v>0</v>
      </c>
      <c r="L338" s="433"/>
      <c r="M338" s="433"/>
      <c r="N338" s="434"/>
      <c r="O338" s="383" t="str">
        <f t="shared" si="82"/>
        <v/>
      </c>
      <c r="P338" s="434"/>
      <c r="Q338" s="434"/>
      <c r="R338" s="434"/>
      <c r="S338" s="433"/>
      <c r="T338" s="434"/>
      <c r="U338" s="384" t="str">
        <f t="shared" si="84"/>
        <v/>
      </c>
      <c r="V338" s="384" t="str">
        <f t="shared" si="85"/>
        <v/>
      </c>
      <c r="W338" s="384" t="str">
        <f t="shared" si="86"/>
        <v/>
      </c>
      <c r="X338" s="384" t="str">
        <f t="shared" si="87"/>
        <v/>
      </c>
      <c r="Y338" s="384" t="str">
        <f t="shared" si="88"/>
        <v/>
      </c>
      <c r="Z338" s="384" t="str">
        <f t="shared" si="89"/>
        <v/>
      </c>
      <c r="AA338" s="384">
        <f t="shared" si="83"/>
        <v>0</v>
      </c>
      <c r="AB338" s="385" t="b">
        <f t="shared" si="90"/>
        <v>1</v>
      </c>
      <c r="AC338" s="384" t="str">
        <f>IF($N338="","",IF($C$7="Northern Ireland",INDEX('Fixed inputs'!$H$18:$H$58,MATCH($N338,'Fixed inputs'!$C$18:$C$58,0)),INDEX('Fixed inputs'!$I$18:$I$58,MATCH($N338,'Fixed inputs'!$C$18:$C$58,0))))</f>
        <v/>
      </c>
      <c r="AD338" s="384" t="str">
        <f>IF($C338="","",INDEX('Fixed inputs'!$C$8:$E$10,MATCH($C338,'Fixed inputs'!$B$8:$B$10,0),MATCH(IF($C$7="Northern Ireland","GBP","EUR"),'Fixed inputs'!$C$7:$E$7,0)))</f>
        <v/>
      </c>
      <c r="AE338" s="386"/>
      <c r="AF338" s="386"/>
      <c r="AG338" s="386"/>
      <c r="AH338" s="386"/>
      <c r="AI338" s="386"/>
      <c r="AJ338" s="387">
        <f t="shared" si="91"/>
        <v>0</v>
      </c>
      <c r="AK338" s="386"/>
      <c r="AL338" s="387">
        <f t="shared" si="92"/>
        <v>0</v>
      </c>
      <c r="AM338" s="386"/>
      <c r="AN338" s="387">
        <f t="shared" si="93"/>
        <v>0</v>
      </c>
      <c r="AO338" s="386"/>
      <c r="AP338" s="387">
        <f t="shared" si="94"/>
        <v>0</v>
      </c>
      <c r="AQ338" s="386"/>
      <c r="AR338" s="387">
        <f t="shared" si="95"/>
        <v>0</v>
      </c>
      <c r="AS338" s="386"/>
      <c r="AT338" s="387">
        <f t="shared" si="96"/>
        <v>0</v>
      </c>
    </row>
    <row r="339" spans="2:46" ht="15.75">
      <c r="B339" s="435"/>
      <c r="C339" s="435"/>
      <c r="D339" s="436"/>
      <c r="E339" s="437"/>
      <c r="F339" s="437"/>
      <c r="G339" s="437"/>
      <c r="H339" s="437"/>
      <c r="I339" s="437"/>
      <c r="J339" s="437"/>
      <c r="K339" s="465">
        <f t="shared" si="81"/>
        <v>0</v>
      </c>
      <c r="L339" s="433"/>
      <c r="M339" s="433"/>
      <c r="N339" s="434"/>
      <c r="O339" s="383" t="str">
        <f t="shared" si="82"/>
        <v/>
      </c>
      <c r="P339" s="434"/>
      <c r="Q339" s="434"/>
      <c r="R339" s="434"/>
      <c r="S339" s="433"/>
      <c r="T339" s="434"/>
      <c r="U339" s="384" t="str">
        <f t="shared" si="84"/>
        <v/>
      </c>
      <c r="V339" s="384" t="str">
        <f t="shared" si="85"/>
        <v/>
      </c>
      <c r="W339" s="384" t="str">
        <f t="shared" si="86"/>
        <v/>
      </c>
      <c r="X339" s="384" t="str">
        <f t="shared" si="87"/>
        <v/>
      </c>
      <c r="Y339" s="384" t="str">
        <f t="shared" si="88"/>
        <v/>
      </c>
      <c r="Z339" s="384" t="str">
        <f t="shared" si="89"/>
        <v/>
      </c>
      <c r="AA339" s="384">
        <f t="shared" si="83"/>
        <v>0</v>
      </c>
      <c r="AB339" s="385" t="b">
        <f t="shared" si="90"/>
        <v>1</v>
      </c>
      <c r="AC339" s="384" t="str">
        <f>IF($N339="","",IF($C$7="Northern Ireland",INDEX('Fixed inputs'!$H$18:$H$58,MATCH($N339,'Fixed inputs'!$C$18:$C$58,0)),INDEX('Fixed inputs'!$I$18:$I$58,MATCH($N339,'Fixed inputs'!$C$18:$C$58,0))))</f>
        <v/>
      </c>
      <c r="AD339" s="384" t="str">
        <f>IF($C339="","",INDEX('Fixed inputs'!$C$8:$E$10,MATCH($C339,'Fixed inputs'!$B$8:$B$10,0),MATCH(IF($C$7="Northern Ireland","GBP","EUR"),'Fixed inputs'!$C$7:$E$7,0)))</f>
        <v/>
      </c>
      <c r="AE339" s="386"/>
      <c r="AF339" s="386"/>
      <c r="AG339" s="386"/>
      <c r="AH339" s="386"/>
      <c r="AI339" s="386"/>
      <c r="AJ339" s="387">
        <f t="shared" si="91"/>
        <v>0</v>
      </c>
      <c r="AK339" s="386"/>
      <c r="AL339" s="387">
        <f t="shared" si="92"/>
        <v>0</v>
      </c>
      <c r="AM339" s="386"/>
      <c r="AN339" s="387">
        <f t="shared" si="93"/>
        <v>0</v>
      </c>
      <c r="AO339" s="386"/>
      <c r="AP339" s="387">
        <f t="shared" si="94"/>
        <v>0</v>
      </c>
      <c r="AQ339" s="386"/>
      <c r="AR339" s="387">
        <f t="shared" si="95"/>
        <v>0</v>
      </c>
      <c r="AS339" s="386"/>
      <c r="AT339" s="387">
        <f t="shared" si="96"/>
        <v>0</v>
      </c>
    </row>
    <row r="340" spans="2:46" ht="15.75">
      <c r="B340" s="435"/>
      <c r="C340" s="435"/>
      <c r="D340" s="436"/>
      <c r="E340" s="437"/>
      <c r="F340" s="437"/>
      <c r="G340" s="437"/>
      <c r="H340" s="437"/>
      <c r="I340" s="437"/>
      <c r="J340" s="437"/>
      <c r="K340" s="465">
        <f t="shared" si="81"/>
        <v>0</v>
      </c>
      <c r="L340" s="433"/>
      <c r="M340" s="433"/>
      <c r="N340" s="434"/>
      <c r="O340" s="383" t="str">
        <f t="shared" si="82"/>
        <v/>
      </c>
      <c r="P340" s="434"/>
      <c r="Q340" s="434"/>
      <c r="R340" s="434"/>
      <c r="S340" s="433"/>
      <c r="T340" s="434"/>
      <c r="U340" s="384" t="str">
        <f t="shared" si="84"/>
        <v/>
      </c>
      <c r="V340" s="384" t="str">
        <f t="shared" si="85"/>
        <v/>
      </c>
      <c r="W340" s="384" t="str">
        <f t="shared" si="86"/>
        <v/>
      </c>
      <c r="X340" s="384" t="str">
        <f t="shared" si="87"/>
        <v/>
      </c>
      <c r="Y340" s="384" t="str">
        <f t="shared" si="88"/>
        <v/>
      </c>
      <c r="Z340" s="384" t="str">
        <f t="shared" si="89"/>
        <v/>
      </c>
      <c r="AA340" s="384">
        <f t="shared" si="83"/>
        <v>0</v>
      </c>
      <c r="AB340" s="385" t="b">
        <f t="shared" si="90"/>
        <v>1</v>
      </c>
      <c r="AC340" s="384" t="str">
        <f>IF($N340="","",IF($C$7="Northern Ireland",INDEX('Fixed inputs'!$H$18:$H$58,MATCH($N340,'Fixed inputs'!$C$18:$C$58,0)),INDEX('Fixed inputs'!$I$18:$I$58,MATCH($N340,'Fixed inputs'!$C$18:$C$58,0))))</f>
        <v/>
      </c>
      <c r="AD340" s="384" t="str">
        <f>IF($C340="","",INDEX('Fixed inputs'!$C$8:$E$10,MATCH($C340,'Fixed inputs'!$B$8:$B$10,0),MATCH(IF($C$7="Northern Ireland","GBP","EUR"),'Fixed inputs'!$C$7:$E$7,0)))</f>
        <v/>
      </c>
      <c r="AE340" s="386"/>
      <c r="AF340" s="386"/>
      <c r="AG340" s="386"/>
      <c r="AH340" s="386"/>
      <c r="AI340" s="386"/>
      <c r="AJ340" s="387">
        <f t="shared" si="91"/>
        <v>0</v>
      </c>
      <c r="AK340" s="386"/>
      <c r="AL340" s="387">
        <f t="shared" si="92"/>
        <v>0</v>
      </c>
      <c r="AM340" s="386"/>
      <c r="AN340" s="387">
        <f t="shared" si="93"/>
        <v>0</v>
      </c>
      <c r="AO340" s="386"/>
      <c r="AP340" s="387">
        <f t="shared" si="94"/>
        <v>0</v>
      </c>
      <c r="AQ340" s="386"/>
      <c r="AR340" s="387">
        <f t="shared" si="95"/>
        <v>0</v>
      </c>
      <c r="AS340" s="386"/>
      <c r="AT340" s="387">
        <f t="shared" si="96"/>
        <v>0</v>
      </c>
    </row>
    <row r="341" spans="2:46" ht="15.75">
      <c r="B341" s="435"/>
      <c r="C341" s="435"/>
      <c r="D341" s="436"/>
      <c r="E341" s="437"/>
      <c r="F341" s="437"/>
      <c r="G341" s="437"/>
      <c r="H341" s="437"/>
      <c r="I341" s="437"/>
      <c r="J341" s="437"/>
      <c r="K341" s="465">
        <f t="shared" si="81"/>
        <v>0</v>
      </c>
      <c r="L341" s="433"/>
      <c r="M341" s="433"/>
      <c r="N341" s="434"/>
      <c r="O341" s="383" t="str">
        <f t="shared" si="82"/>
        <v/>
      </c>
      <c r="P341" s="434"/>
      <c r="Q341" s="434"/>
      <c r="R341" s="434"/>
      <c r="S341" s="433"/>
      <c r="T341" s="434"/>
      <c r="U341" s="384" t="str">
        <f t="shared" si="84"/>
        <v/>
      </c>
      <c r="V341" s="384" t="str">
        <f t="shared" si="85"/>
        <v/>
      </c>
      <c r="W341" s="384" t="str">
        <f t="shared" si="86"/>
        <v/>
      </c>
      <c r="X341" s="384" t="str">
        <f t="shared" si="87"/>
        <v/>
      </c>
      <c r="Y341" s="384" t="str">
        <f t="shared" si="88"/>
        <v/>
      </c>
      <c r="Z341" s="384" t="str">
        <f t="shared" si="89"/>
        <v/>
      </c>
      <c r="AA341" s="384">
        <f t="shared" si="83"/>
        <v>0</v>
      </c>
      <c r="AB341" s="385" t="b">
        <f t="shared" si="90"/>
        <v>1</v>
      </c>
      <c r="AC341" s="384" t="str">
        <f>IF($N341="","",IF($C$7="Northern Ireland",INDEX('Fixed inputs'!$H$18:$H$58,MATCH($N341,'Fixed inputs'!$C$18:$C$58,0)),INDEX('Fixed inputs'!$I$18:$I$58,MATCH($N341,'Fixed inputs'!$C$18:$C$58,0))))</f>
        <v/>
      </c>
      <c r="AD341" s="384" t="str">
        <f>IF($C341="","",INDEX('Fixed inputs'!$C$8:$E$10,MATCH($C341,'Fixed inputs'!$B$8:$B$10,0),MATCH(IF($C$7="Northern Ireland","GBP","EUR"),'Fixed inputs'!$C$7:$E$7,0)))</f>
        <v/>
      </c>
      <c r="AE341" s="386"/>
      <c r="AF341" s="386"/>
      <c r="AG341" s="386"/>
      <c r="AH341" s="386"/>
      <c r="AI341" s="386"/>
      <c r="AJ341" s="387">
        <f t="shared" si="91"/>
        <v>0</v>
      </c>
      <c r="AK341" s="386"/>
      <c r="AL341" s="387">
        <f t="shared" si="92"/>
        <v>0</v>
      </c>
      <c r="AM341" s="386"/>
      <c r="AN341" s="387">
        <f t="shared" si="93"/>
        <v>0</v>
      </c>
      <c r="AO341" s="386"/>
      <c r="AP341" s="387">
        <f t="shared" si="94"/>
        <v>0</v>
      </c>
      <c r="AQ341" s="386"/>
      <c r="AR341" s="387">
        <f t="shared" si="95"/>
        <v>0</v>
      </c>
      <c r="AS341" s="386"/>
      <c r="AT341" s="387">
        <f t="shared" si="96"/>
        <v>0</v>
      </c>
    </row>
    <row r="342" spans="2:46" ht="15.75">
      <c r="B342" s="435"/>
      <c r="C342" s="435"/>
      <c r="D342" s="436"/>
      <c r="E342" s="437"/>
      <c r="F342" s="437"/>
      <c r="G342" s="437"/>
      <c r="H342" s="437"/>
      <c r="I342" s="437"/>
      <c r="J342" s="437"/>
      <c r="K342" s="465">
        <f t="shared" si="81"/>
        <v>0</v>
      </c>
      <c r="L342" s="433"/>
      <c r="M342" s="433"/>
      <c r="N342" s="434"/>
      <c r="O342" s="383" t="str">
        <f t="shared" si="82"/>
        <v/>
      </c>
      <c r="P342" s="434"/>
      <c r="Q342" s="434"/>
      <c r="R342" s="434"/>
      <c r="S342" s="433"/>
      <c r="T342" s="434"/>
      <c r="U342" s="384" t="str">
        <f t="shared" si="84"/>
        <v/>
      </c>
      <c r="V342" s="384" t="str">
        <f t="shared" si="85"/>
        <v/>
      </c>
      <c r="W342" s="384" t="str">
        <f t="shared" si="86"/>
        <v/>
      </c>
      <c r="X342" s="384" t="str">
        <f t="shared" si="87"/>
        <v/>
      </c>
      <c r="Y342" s="384" t="str">
        <f t="shared" si="88"/>
        <v/>
      </c>
      <c r="Z342" s="384" t="str">
        <f t="shared" si="89"/>
        <v/>
      </c>
      <c r="AA342" s="384">
        <f t="shared" si="83"/>
        <v>0</v>
      </c>
      <c r="AB342" s="385" t="b">
        <f t="shared" si="90"/>
        <v>1</v>
      </c>
      <c r="AC342" s="384" t="str">
        <f>IF($N342="","",IF($C$7="Northern Ireland",INDEX('Fixed inputs'!$H$18:$H$58,MATCH($N342,'Fixed inputs'!$C$18:$C$58,0)),INDEX('Fixed inputs'!$I$18:$I$58,MATCH($N342,'Fixed inputs'!$C$18:$C$58,0))))</f>
        <v/>
      </c>
      <c r="AD342" s="384" t="str">
        <f>IF($C342="","",INDEX('Fixed inputs'!$C$8:$E$10,MATCH($C342,'Fixed inputs'!$B$8:$B$10,0),MATCH(IF($C$7="Northern Ireland","GBP","EUR"),'Fixed inputs'!$C$7:$E$7,0)))</f>
        <v/>
      </c>
      <c r="AE342" s="386"/>
      <c r="AF342" s="386"/>
      <c r="AG342" s="386"/>
      <c r="AH342" s="386"/>
      <c r="AI342" s="386"/>
      <c r="AJ342" s="387">
        <f t="shared" si="91"/>
        <v>0</v>
      </c>
      <c r="AK342" s="386"/>
      <c r="AL342" s="387">
        <f t="shared" si="92"/>
        <v>0</v>
      </c>
      <c r="AM342" s="386"/>
      <c r="AN342" s="387">
        <f t="shared" si="93"/>
        <v>0</v>
      </c>
      <c r="AO342" s="386"/>
      <c r="AP342" s="387">
        <f t="shared" si="94"/>
        <v>0</v>
      </c>
      <c r="AQ342" s="386"/>
      <c r="AR342" s="387">
        <f t="shared" si="95"/>
        <v>0</v>
      </c>
      <c r="AS342" s="386"/>
      <c r="AT342" s="387">
        <f t="shared" si="96"/>
        <v>0</v>
      </c>
    </row>
    <row r="343" spans="2:46" ht="15.75">
      <c r="B343" s="435"/>
      <c r="C343" s="435"/>
      <c r="D343" s="436"/>
      <c r="E343" s="437"/>
      <c r="F343" s="437"/>
      <c r="G343" s="437"/>
      <c r="H343" s="437"/>
      <c r="I343" s="437"/>
      <c r="J343" s="437"/>
      <c r="K343" s="465">
        <f t="shared" si="81"/>
        <v>0</v>
      </c>
      <c r="L343" s="433"/>
      <c r="M343" s="433"/>
      <c r="N343" s="434"/>
      <c r="O343" s="383" t="str">
        <f t="shared" si="82"/>
        <v/>
      </c>
      <c r="P343" s="434"/>
      <c r="Q343" s="434"/>
      <c r="R343" s="434"/>
      <c r="S343" s="433"/>
      <c r="T343" s="434"/>
      <c r="U343" s="384" t="str">
        <f t="shared" si="84"/>
        <v/>
      </c>
      <c r="V343" s="384" t="str">
        <f t="shared" si="85"/>
        <v/>
      </c>
      <c r="W343" s="384" t="str">
        <f t="shared" si="86"/>
        <v/>
      </c>
      <c r="X343" s="384" t="str">
        <f t="shared" si="87"/>
        <v/>
      </c>
      <c r="Y343" s="384" t="str">
        <f t="shared" si="88"/>
        <v/>
      </c>
      <c r="Z343" s="384" t="str">
        <f t="shared" si="89"/>
        <v/>
      </c>
      <c r="AA343" s="384">
        <f t="shared" si="83"/>
        <v>0</v>
      </c>
      <c r="AB343" s="385" t="b">
        <f t="shared" si="90"/>
        <v>1</v>
      </c>
      <c r="AC343" s="384" t="str">
        <f>IF($N343="","",IF($C$7="Northern Ireland",INDEX('Fixed inputs'!$H$18:$H$58,MATCH($N343,'Fixed inputs'!$C$18:$C$58,0)),INDEX('Fixed inputs'!$I$18:$I$58,MATCH($N343,'Fixed inputs'!$C$18:$C$58,0))))</f>
        <v/>
      </c>
      <c r="AD343" s="384" t="str">
        <f>IF($C343="","",INDEX('Fixed inputs'!$C$8:$E$10,MATCH($C343,'Fixed inputs'!$B$8:$B$10,0),MATCH(IF($C$7="Northern Ireland","GBP","EUR"),'Fixed inputs'!$C$7:$E$7,0)))</f>
        <v/>
      </c>
      <c r="AE343" s="386"/>
      <c r="AF343" s="386"/>
      <c r="AG343" s="386"/>
      <c r="AH343" s="386"/>
      <c r="AI343" s="386"/>
      <c r="AJ343" s="387">
        <f t="shared" si="91"/>
        <v>0</v>
      </c>
      <c r="AK343" s="386"/>
      <c r="AL343" s="387">
        <f t="shared" si="92"/>
        <v>0</v>
      </c>
      <c r="AM343" s="386"/>
      <c r="AN343" s="387">
        <f t="shared" si="93"/>
        <v>0</v>
      </c>
      <c r="AO343" s="386"/>
      <c r="AP343" s="387">
        <f t="shared" si="94"/>
        <v>0</v>
      </c>
      <c r="AQ343" s="386"/>
      <c r="AR343" s="387">
        <f t="shared" si="95"/>
        <v>0</v>
      </c>
      <c r="AS343" s="386"/>
      <c r="AT343" s="387">
        <f t="shared" si="96"/>
        <v>0</v>
      </c>
    </row>
    <row r="344" spans="2:46" ht="15.75">
      <c r="B344" s="435"/>
      <c r="C344" s="435"/>
      <c r="D344" s="436"/>
      <c r="E344" s="437"/>
      <c r="F344" s="437"/>
      <c r="G344" s="437"/>
      <c r="H344" s="437"/>
      <c r="I344" s="437"/>
      <c r="J344" s="437"/>
      <c r="K344" s="465">
        <f t="shared" si="81"/>
        <v>0</v>
      </c>
      <c r="L344" s="433"/>
      <c r="M344" s="433"/>
      <c r="N344" s="434"/>
      <c r="O344" s="383" t="str">
        <f t="shared" si="82"/>
        <v/>
      </c>
      <c r="P344" s="434"/>
      <c r="Q344" s="434"/>
      <c r="R344" s="434"/>
      <c r="S344" s="433"/>
      <c r="T344" s="434"/>
      <c r="U344" s="384" t="str">
        <f t="shared" si="84"/>
        <v/>
      </c>
      <c r="V344" s="384" t="str">
        <f t="shared" si="85"/>
        <v/>
      </c>
      <c r="W344" s="384" t="str">
        <f t="shared" si="86"/>
        <v/>
      </c>
      <c r="X344" s="384" t="str">
        <f t="shared" si="87"/>
        <v/>
      </c>
      <c r="Y344" s="384" t="str">
        <f t="shared" si="88"/>
        <v/>
      </c>
      <c r="Z344" s="384" t="str">
        <f t="shared" si="89"/>
        <v/>
      </c>
      <c r="AA344" s="384">
        <f t="shared" si="83"/>
        <v>0</v>
      </c>
      <c r="AB344" s="385" t="b">
        <f t="shared" si="90"/>
        <v>1</v>
      </c>
      <c r="AC344" s="384" t="str">
        <f>IF($N344="","",IF($C$7="Northern Ireland",INDEX('Fixed inputs'!$H$18:$H$58,MATCH($N344,'Fixed inputs'!$C$18:$C$58,0)),INDEX('Fixed inputs'!$I$18:$I$58,MATCH($N344,'Fixed inputs'!$C$18:$C$58,0))))</f>
        <v/>
      </c>
      <c r="AD344" s="384" t="str">
        <f>IF($C344="","",INDEX('Fixed inputs'!$C$8:$E$10,MATCH($C344,'Fixed inputs'!$B$8:$B$10,0),MATCH(IF($C$7="Northern Ireland","GBP","EUR"),'Fixed inputs'!$C$7:$E$7,0)))</f>
        <v/>
      </c>
      <c r="AE344" s="386"/>
      <c r="AF344" s="386"/>
      <c r="AG344" s="386"/>
      <c r="AH344" s="386"/>
      <c r="AI344" s="386"/>
      <c r="AJ344" s="387">
        <f t="shared" si="91"/>
        <v>0</v>
      </c>
      <c r="AK344" s="386"/>
      <c r="AL344" s="387">
        <f t="shared" si="92"/>
        <v>0</v>
      </c>
      <c r="AM344" s="386"/>
      <c r="AN344" s="387">
        <f t="shared" si="93"/>
        <v>0</v>
      </c>
      <c r="AO344" s="386"/>
      <c r="AP344" s="387">
        <f t="shared" si="94"/>
        <v>0</v>
      </c>
      <c r="AQ344" s="386"/>
      <c r="AR344" s="387">
        <f t="shared" si="95"/>
        <v>0</v>
      </c>
      <c r="AS344" s="386"/>
      <c r="AT344" s="387">
        <f t="shared" si="96"/>
        <v>0</v>
      </c>
    </row>
    <row r="345" spans="2:46" ht="15.75">
      <c r="B345" s="435"/>
      <c r="C345" s="435"/>
      <c r="D345" s="436"/>
      <c r="E345" s="437"/>
      <c r="F345" s="437"/>
      <c r="G345" s="437"/>
      <c r="H345" s="437"/>
      <c r="I345" s="437"/>
      <c r="J345" s="437"/>
      <c r="K345" s="465">
        <f t="shared" si="81"/>
        <v>0</v>
      </c>
      <c r="L345" s="433"/>
      <c r="M345" s="433"/>
      <c r="N345" s="434"/>
      <c r="O345" s="383" t="str">
        <f t="shared" si="82"/>
        <v/>
      </c>
      <c r="P345" s="434"/>
      <c r="Q345" s="434"/>
      <c r="R345" s="434"/>
      <c r="S345" s="433"/>
      <c r="T345" s="434"/>
      <c r="U345" s="384" t="str">
        <f t="shared" si="84"/>
        <v/>
      </c>
      <c r="V345" s="384" t="str">
        <f t="shared" si="85"/>
        <v/>
      </c>
      <c r="W345" s="384" t="str">
        <f t="shared" si="86"/>
        <v/>
      </c>
      <c r="X345" s="384" t="str">
        <f t="shared" si="87"/>
        <v/>
      </c>
      <c r="Y345" s="384" t="str">
        <f t="shared" si="88"/>
        <v/>
      </c>
      <c r="Z345" s="384" t="str">
        <f t="shared" si="89"/>
        <v/>
      </c>
      <c r="AA345" s="384">
        <f t="shared" si="83"/>
        <v>0</v>
      </c>
      <c r="AB345" s="385" t="b">
        <f t="shared" si="90"/>
        <v>1</v>
      </c>
      <c r="AC345" s="384" t="str">
        <f>IF($N345="","",IF($C$7="Northern Ireland",INDEX('Fixed inputs'!$H$18:$H$58,MATCH($N345,'Fixed inputs'!$C$18:$C$58,0)),INDEX('Fixed inputs'!$I$18:$I$58,MATCH($N345,'Fixed inputs'!$C$18:$C$58,0))))</f>
        <v/>
      </c>
      <c r="AD345" s="384" t="str">
        <f>IF($C345="","",INDEX('Fixed inputs'!$C$8:$E$10,MATCH($C345,'Fixed inputs'!$B$8:$B$10,0),MATCH(IF($C$7="Northern Ireland","GBP","EUR"),'Fixed inputs'!$C$7:$E$7,0)))</f>
        <v/>
      </c>
      <c r="AE345" s="386"/>
      <c r="AF345" s="386"/>
      <c r="AG345" s="386"/>
      <c r="AH345" s="386"/>
      <c r="AI345" s="386"/>
      <c r="AJ345" s="387">
        <f t="shared" si="91"/>
        <v>0</v>
      </c>
      <c r="AK345" s="386"/>
      <c r="AL345" s="387">
        <f t="shared" si="92"/>
        <v>0</v>
      </c>
      <c r="AM345" s="386"/>
      <c r="AN345" s="387">
        <f t="shared" si="93"/>
        <v>0</v>
      </c>
      <c r="AO345" s="386"/>
      <c r="AP345" s="387">
        <f t="shared" si="94"/>
        <v>0</v>
      </c>
      <c r="AQ345" s="386"/>
      <c r="AR345" s="387">
        <f t="shared" si="95"/>
        <v>0</v>
      </c>
      <c r="AS345" s="386"/>
      <c r="AT345" s="387">
        <f t="shared" si="96"/>
        <v>0</v>
      </c>
    </row>
    <row r="346" spans="2:46" ht="15.75">
      <c r="B346" s="435"/>
      <c r="C346" s="435"/>
      <c r="D346" s="436"/>
      <c r="E346" s="437"/>
      <c r="F346" s="437"/>
      <c r="G346" s="437"/>
      <c r="H346" s="437"/>
      <c r="I346" s="437"/>
      <c r="J346" s="437"/>
      <c r="K346" s="465">
        <f t="shared" si="81"/>
        <v>0</v>
      </c>
      <c r="L346" s="433"/>
      <c r="M346" s="433"/>
      <c r="N346" s="434"/>
      <c r="O346" s="383" t="str">
        <f t="shared" si="82"/>
        <v/>
      </c>
      <c r="P346" s="434"/>
      <c r="Q346" s="434"/>
      <c r="R346" s="434"/>
      <c r="S346" s="433"/>
      <c r="T346" s="434"/>
      <c r="U346" s="384" t="str">
        <f t="shared" si="84"/>
        <v/>
      </c>
      <c r="V346" s="384" t="str">
        <f t="shared" si="85"/>
        <v/>
      </c>
      <c r="W346" s="384" t="str">
        <f t="shared" si="86"/>
        <v/>
      </c>
      <c r="X346" s="384" t="str">
        <f t="shared" si="87"/>
        <v/>
      </c>
      <c r="Y346" s="384" t="str">
        <f t="shared" si="88"/>
        <v/>
      </c>
      <c r="Z346" s="384" t="str">
        <f t="shared" si="89"/>
        <v/>
      </c>
      <c r="AA346" s="384">
        <f t="shared" si="83"/>
        <v>0</v>
      </c>
      <c r="AB346" s="385" t="b">
        <f t="shared" si="90"/>
        <v>1</v>
      </c>
      <c r="AC346" s="384" t="str">
        <f>IF($N346="","",IF($C$7="Northern Ireland",INDEX('Fixed inputs'!$H$18:$H$58,MATCH($N346,'Fixed inputs'!$C$18:$C$58,0)),INDEX('Fixed inputs'!$I$18:$I$58,MATCH($N346,'Fixed inputs'!$C$18:$C$58,0))))</f>
        <v/>
      </c>
      <c r="AD346" s="384" t="str">
        <f>IF($C346="","",INDEX('Fixed inputs'!$C$8:$E$10,MATCH($C346,'Fixed inputs'!$B$8:$B$10,0),MATCH(IF($C$7="Northern Ireland","GBP","EUR"),'Fixed inputs'!$C$7:$E$7,0)))</f>
        <v/>
      </c>
      <c r="AE346" s="386"/>
      <c r="AF346" s="386"/>
      <c r="AG346" s="386"/>
      <c r="AH346" s="386"/>
      <c r="AI346" s="386"/>
      <c r="AJ346" s="387">
        <f t="shared" si="91"/>
        <v>0</v>
      </c>
      <c r="AK346" s="386"/>
      <c r="AL346" s="387">
        <f t="shared" si="92"/>
        <v>0</v>
      </c>
      <c r="AM346" s="386"/>
      <c r="AN346" s="387">
        <f t="shared" si="93"/>
        <v>0</v>
      </c>
      <c r="AO346" s="386"/>
      <c r="AP346" s="387">
        <f t="shared" si="94"/>
        <v>0</v>
      </c>
      <c r="AQ346" s="386"/>
      <c r="AR346" s="387">
        <f t="shared" si="95"/>
        <v>0</v>
      </c>
      <c r="AS346" s="386"/>
      <c r="AT346" s="387">
        <f t="shared" si="96"/>
        <v>0</v>
      </c>
    </row>
    <row r="347" spans="2:46" ht="15.75">
      <c r="B347" s="435"/>
      <c r="C347" s="435"/>
      <c r="D347" s="436"/>
      <c r="E347" s="437"/>
      <c r="F347" s="437"/>
      <c r="G347" s="437"/>
      <c r="H347" s="437"/>
      <c r="I347" s="437"/>
      <c r="J347" s="437"/>
      <c r="K347" s="465">
        <f t="shared" si="81"/>
        <v>0</v>
      </c>
      <c r="L347" s="433"/>
      <c r="M347" s="433"/>
      <c r="N347" s="434"/>
      <c r="O347" s="383" t="str">
        <f t="shared" si="82"/>
        <v/>
      </c>
      <c r="P347" s="434"/>
      <c r="Q347" s="434"/>
      <c r="R347" s="434"/>
      <c r="S347" s="433"/>
      <c r="T347" s="434"/>
      <c r="U347" s="384" t="str">
        <f t="shared" si="84"/>
        <v/>
      </c>
      <c r="V347" s="384" t="str">
        <f t="shared" si="85"/>
        <v/>
      </c>
      <c r="W347" s="384" t="str">
        <f t="shared" si="86"/>
        <v/>
      </c>
      <c r="X347" s="384" t="str">
        <f t="shared" si="87"/>
        <v/>
      </c>
      <c r="Y347" s="384" t="str">
        <f t="shared" si="88"/>
        <v/>
      </c>
      <c r="Z347" s="384" t="str">
        <f t="shared" si="89"/>
        <v/>
      </c>
      <c r="AA347" s="384">
        <f t="shared" si="83"/>
        <v>0</v>
      </c>
      <c r="AB347" s="385" t="b">
        <f t="shared" si="90"/>
        <v>1</v>
      </c>
      <c r="AC347" s="384" t="str">
        <f>IF($N347="","",IF($C$7="Northern Ireland",INDEX('Fixed inputs'!$H$18:$H$58,MATCH($N347,'Fixed inputs'!$C$18:$C$58,0)),INDEX('Fixed inputs'!$I$18:$I$58,MATCH($N347,'Fixed inputs'!$C$18:$C$58,0))))</f>
        <v/>
      </c>
      <c r="AD347" s="384" t="str">
        <f>IF($C347="","",INDEX('Fixed inputs'!$C$8:$E$10,MATCH($C347,'Fixed inputs'!$B$8:$B$10,0),MATCH(IF($C$7="Northern Ireland","GBP","EUR"),'Fixed inputs'!$C$7:$E$7,0)))</f>
        <v/>
      </c>
      <c r="AE347" s="386"/>
      <c r="AF347" s="386"/>
      <c r="AG347" s="386"/>
      <c r="AH347" s="386"/>
      <c r="AI347" s="386"/>
      <c r="AJ347" s="387">
        <f t="shared" si="91"/>
        <v>0</v>
      </c>
      <c r="AK347" s="386"/>
      <c r="AL347" s="387">
        <f t="shared" si="92"/>
        <v>0</v>
      </c>
      <c r="AM347" s="386"/>
      <c r="AN347" s="387">
        <f t="shared" si="93"/>
        <v>0</v>
      </c>
      <c r="AO347" s="386"/>
      <c r="AP347" s="387">
        <f t="shared" si="94"/>
        <v>0</v>
      </c>
      <c r="AQ347" s="386"/>
      <c r="AR347" s="387">
        <f t="shared" si="95"/>
        <v>0</v>
      </c>
      <c r="AS347" s="386"/>
      <c r="AT347" s="387">
        <f t="shared" si="96"/>
        <v>0</v>
      </c>
    </row>
    <row r="348" spans="2:46" ht="15.75">
      <c r="B348" s="435"/>
      <c r="C348" s="435"/>
      <c r="D348" s="436"/>
      <c r="E348" s="437"/>
      <c r="F348" s="437"/>
      <c r="G348" s="437"/>
      <c r="H348" s="437"/>
      <c r="I348" s="437"/>
      <c r="J348" s="437"/>
      <c r="K348" s="465">
        <f t="shared" si="81"/>
        <v>0</v>
      </c>
      <c r="L348" s="433"/>
      <c r="M348" s="433"/>
      <c r="N348" s="434"/>
      <c r="O348" s="383" t="str">
        <f t="shared" si="82"/>
        <v/>
      </c>
      <c r="P348" s="434"/>
      <c r="Q348" s="434"/>
      <c r="R348" s="434"/>
      <c r="S348" s="433"/>
      <c r="T348" s="434"/>
      <c r="U348" s="384" t="str">
        <f t="shared" si="84"/>
        <v/>
      </c>
      <c r="V348" s="384" t="str">
        <f t="shared" si="85"/>
        <v/>
      </c>
      <c r="W348" s="384" t="str">
        <f t="shared" si="86"/>
        <v/>
      </c>
      <c r="X348" s="384" t="str">
        <f t="shared" si="87"/>
        <v/>
      </c>
      <c r="Y348" s="384" t="str">
        <f t="shared" si="88"/>
        <v/>
      </c>
      <c r="Z348" s="384" t="str">
        <f t="shared" si="89"/>
        <v/>
      </c>
      <c r="AA348" s="384">
        <f t="shared" si="83"/>
        <v>0</v>
      </c>
      <c r="AB348" s="385" t="b">
        <f t="shared" si="90"/>
        <v>1</v>
      </c>
      <c r="AC348" s="384" t="str">
        <f>IF($N348="","",IF($C$7="Northern Ireland",INDEX('Fixed inputs'!$H$18:$H$58,MATCH($N348,'Fixed inputs'!$C$18:$C$58,0)),INDEX('Fixed inputs'!$I$18:$I$58,MATCH($N348,'Fixed inputs'!$C$18:$C$58,0))))</f>
        <v/>
      </c>
      <c r="AD348" s="384" t="str">
        <f>IF($C348="","",INDEX('Fixed inputs'!$C$8:$E$10,MATCH($C348,'Fixed inputs'!$B$8:$B$10,0),MATCH(IF($C$7="Northern Ireland","GBP","EUR"),'Fixed inputs'!$C$7:$E$7,0)))</f>
        <v/>
      </c>
      <c r="AE348" s="386"/>
      <c r="AF348" s="386"/>
      <c r="AG348" s="386"/>
      <c r="AH348" s="386"/>
      <c r="AI348" s="386"/>
      <c r="AJ348" s="387">
        <f t="shared" si="91"/>
        <v>0</v>
      </c>
      <c r="AK348" s="386"/>
      <c r="AL348" s="387">
        <f t="shared" si="92"/>
        <v>0</v>
      </c>
      <c r="AM348" s="386"/>
      <c r="AN348" s="387">
        <f t="shared" si="93"/>
        <v>0</v>
      </c>
      <c r="AO348" s="386"/>
      <c r="AP348" s="387">
        <f t="shared" si="94"/>
        <v>0</v>
      </c>
      <c r="AQ348" s="386"/>
      <c r="AR348" s="387">
        <f t="shared" si="95"/>
        <v>0</v>
      </c>
      <c r="AS348" s="386"/>
      <c r="AT348" s="387">
        <f t="shared" si="96"/>
        <v>0</v>
      </c>
    </row>
    <row r="349" spans="2:46" ht="15.75">
      <c r="B349" s="435"/>
      <c r="C349" s="435"/>
      <c r="D349" s="436"/>
      <c r="E349" s="437"/>
      <c r="F349" s="437"/>
      <c r="G349" s="437"/>
      <c r="H349" s="437"/>
      <c r="I349" s="437"/>
      <c r="J349" s="437"/>
      <c r="K349" s="465">
        <f t="shared" si="81"/>
        <v>0</v>
      </c>
      <c r="L349" s="433"/>
      <c r="M349" s="433"/>
      <c r="N349" s="434"/>
      <c r="O349" s="383" t="str">
        <f t="shared" si="82"/>
        <v/>
      </c>
      <c r="P349" s="434"/>
      <c r="Q349" s="434"/>
      <c r="R349" s="434"/>
      <c r="S349" s="433"/>
      <c r="T349" s="434"/>
      <c r="U349" s="384" t="str">
        <f t="shared" si="84"/>
        <v/>
      </c>
      <c r="V349" s="384" t="str">
        <f t="shared" si="85"/>
        <v/>
      </c>
      <c r="W349" s="384" t="str">
        <f t="shared" si="86"/>
        <v/>
      </c>
      <c r="X349" s="384" t="str">
        <f t="shared" si="87"/>
        <v/>
      </c>
      <c r="Y349" s="384" t="str">
        <f t="shared" si="88"/>
        <v/>
      </c>
      <c r="Z349" s="384" t="str">
        <f t="shared" si="89"/>
        <v/>
      </c>
      <c r="AA349" s="384">
        <f t="shared" si="83"/>
        <v>0</v>
      </c>
      <c r="AB349" s="385" t="b">
        <f t="shared" si="90"/>
        <v>1</v>
      </c>
      <c r="AC349" s="384" t="str">
        <f>IF($N349="","",IF($C$7="Northern Ireland",INDEX('Fixed inputs'!$H$18:$H$58,MATCH($N349,'Fixed inputs'!$C$18:$C$58,0)),INDEX('Fixed inputs'!$I$18:$I$58,MATCH($N349,'Fixed inputs'!$C$18:$C$58,0))))</f>
        <v/>
      </c>
      <c r="AD349" s="384" t="str">
        <f>IF($C349="","",INDEX('Fixed inputs'!$C$8:$E$10,MATCH($C349,'Fixed inputs'!$B$8:$B$10,0),MATCH(IF($C$7="Northern Ireland","GBP","EUR"),'Fixed inputs'!$C$7:$E$7,0)))</f>
        <v/>
      </c>
      <c r="AE349" s="386"/>
      <c r="AF349" s="386"/>
      <c r="AG349" s="386"/>
      <c r="AH349" s="386"/>
      <c r="AI349" s="386"/>
      <c r="AJ349" s="387">
        <f t="shared" si="91"/>
        <v>0</v>
      </c>
      <c r="AK349" s="386"/>
      <c r="AL349" s="387">
        <f t="shared" si="92"/>
        <v>0</v>
      </c>
      <c r="AM349" s="386"/>
      <c r="AN349" s="387">
        <f t="shared" si="93"/>
        <v>0</v>
      </c>
      <c r="AO349" s="386"/>
      <c r="AP349" s="387">
        <f t="shared" si="94"/>
        <v>0</v>
      </c>
      <c r="AQ349" s="386"/>
      <c r="AR349" s="387">
        <f t="shared" si="95"/>
        <v>0</v>
      </c>
      <c r="AS349" s="386"/>
      <c r="AT349" s="387">
        <f t="shared" si="96"/>
        <v>0</v>
      </c>
    </row>
    <row r="350" spans="2:46" ht="15.75">
      <c r="B350" s="435"/>
      <c r="C350" s="435"/>
      <c r="D350" s="436"/>
      <c r="E350" s="437"/>
      <c r="F350" s="437"/>
      <c r="G350" s="437"/>
      <c r="H350" s="437"/>
      <c r="I350" s="437"/>
      <c r="J350" s="437"/>
      <c r="K350" s="465">
        <f t="shared" si="81"/>
        <v>0</v>
      </c>
      <c r="L350" s="433"/>
      <c r="M350" s="433"/>
      <c r="N350" s="434"/>
      <c r="O350" s="383" t="str">
        <f t="shared" si="82"/>
        <v/>
      </c>
      <c r="P350" s="434"/>
      <c r="Q350" s="434"/>
      <c r="R350" s="434"/>
      <c r="S350" s="433"/>
      <c r="T350" s="434"/>
      <c r="U350" s="384" t="str">
        <f t="shared" si="84"/>
        <v/>
      </c>
      <c r="V350" s="384" t="str">
        <f t="shared" si="85"/>
        <v/>
      </c>
      <c r="W350" s="384" t="str">
        <f t="shared" si="86"/>
        <v/>
      </c>
      <c r="X350" s="384" t="str">
        <f t="shared" si="87"/>
        <v/>
      </c>
      <c r="Y350" s="384" t="str">
        <f t="shared" si="88"/>
        <v/>
      </c>
      <c r="Z350" s="384" t="str">
        <f t="shared" si="89"/>
        <v/>
      </c>
      <c r="AA350" s="384">
        <f t="shared" si="83"/>
        <v>0</v>
      </c>
      <c r="AB350" s="385" t="b">
        <f t="shared" si="90"/>
        <v>1</v>
      </c>
      <c r="AC350" s="384" t="str">
        <f>IF($N350="","",IF($C$7="Northern Ireland",INDEX('Fixed inputs'!$H$18:$H$58,MATCH($N350,'Fixed inputs'!$C$18:$C$58,0)),INDEX('Fixed inputs'!$I$18:$I$58,MATCH($N350,'Fixed inputs'!$C$18:$C$58,0))))</f>
        <v/>
      </c>
      <c r="AD350" s="384" t="str">
        <f>IF($C350="","",INDEX('Fixed inputs'!$C$8:$E$10,MATCH($C350,'Fixed inputs'!$B$8:$B$10,0),MATCH(IF($C$7="Northern Ireland","GBP","EUR"),'Fixed inputs'!$C$7:$E$7,0)))</f>
        <v/>
      </c>
      <c r="AE350" s="386"/>
      <c r="AF350" s="386"/>
      <c r="AG350" s="386"/>
      <c r="AH350" s="386"/>
      <c r="AI350" s="386"/>
      <c r="AJ350" s="387">
        <f t="shared" si="91"/>
        <v>0</v>
      </c>
      <c r="AK350" s="386"/>
      <c r="AL350" s="387">
        <f t="shared" si="92"/>
        <v>0</v>
      </c>
      <c r="AM350" s="386"/>
      <c r="AN350" s="387">
        <f t="shared" si="93"/>
        <v>0</v>
      </c>
      <c r="AO350" s="386"/>
      <c r="AP350" s="387">
        <f t="shared" si="94"/>
        <v>0</v>
      </c>
      <c r="AQ350" s="386"/>
      <c r="AR350" s="387">
        <f t="shared" si="95"/>
        <v>0</v>
      </c>
      <c r="AS350" s="386"/>
      <c r="AT350" s="387">
        <f t="shared" si="96"/>
        <v>0</v>
      </c>
    </row>
    <row r="351" spans="2:46" ht="15.75">
      <c r="B351" s="435"/>
      <c r="C351" s="435"/>
      <c r="D351" s="436"/>
      <c r="E351" s="437"/>
      <c r="F351" s="437"/>
      <c r="G351" s="437"/>
      <c r="H351" s="437"/>
      <c r="I351" s="437"/>
      <c r="J351" s="437"/>
      <c r="K351" s="465">
        <f t="shared" si="81"/>
        <v>0</v>
      </c>
      <c r="L351" s="433"/>
      <c r="M351" s="433"/>
      <c r="N351" s="434"/>
      <c r="O351" s="383" t="str">
        <f t="shared" si="82"/>
        <v/>
      </c>
      <c r="P351" s="434"/>
      <c r="Q351" s="434"/>
      <c r="R351" s="434"/>
      <c r="S351" s="433"/>
      <c r="T351" s="434"/>
      <c r="U351" s="384" t="str">
        <f t="shared" si="84"/>
        <v/>
      </c>
      <c r="V351" s="384" t="str">
        <f t="shared" si="85"/>
        <v/>
      </c>
      <c r="W351" s="384" t="str">
        <f t="shared" si="86"/>
        <v/>
      </c>
      <c r="X351" s="384" t="str">
        <f t="shared" si="87"/>
        <v/>
      </c>
      <c r="Y351" s="384" t="str">
        <f t="shared" si="88"/>
        <v/>
      </c>
      <c r="Z351" s="384" t="str">
        <f t="shared" si="89"/>
        <v/>
      </c>
      <c r="AA351" s="384">
        <f t="shared" si="83"/>
        <v>0</v>
      </c>
      <c r="AB351" s="385" t="b">
        <f t="shared" si="90"/>
        <v>1</v>
      </c>
      <c r="AC351" s="384" t="str">
        <f>IF($N351="","",IF($C$7="Northern Ireland",INDEX('Fixed inputs'!$H$18:$H$58,MATCH($N351,'Fixed inputs'!$C$18:$C$58,0)),INDEX('Fixed inputs'!$I$18:$I$58,MATCH($N351,'Fixed inputs'!$C$18:$C$58,0))))</f>
        <v/>
      </c>
      <c r="AD351" s="384" t="str">
        <f>IF($C351="","",INDEX('Fixed inputs'!$C$8:$E$10,MATCH($C351,'Fixed inputs'!$B$8:$B$10,0),MATCH(IF($C$7="Northern Ireland","GBP","EUR"),'Fixed inputs'!$C$7:$E$7,0)))</f>
        <v/>
      </c>
      <c r="AE351" s="386"/>
      <c r="AF351" s="386"/>
      <c r="AG351" s="386"/>
      <c r="AH351" s="386"/>
      <c r="AI351" s="386"/>
      <c r="AJ351" s="387">
        <f t="shared" si="91"/>
        <v>0</v>
      </c>
      <c r="AK351" s="386"/>
      <c r="AL351" s="387">
        <f t="shared" si="92"/>
        <v>0</v>
      </c>
      <c r="AM351" s="386"/>
      <c r="AN351" s="387">
        <f t="shared" si="93"/>
        <v>0</v>
      </c>
      <c r="AO351" s="386"/>
      <c r="AP351" s="387">
        <f t="shared" si="94"/>
        <v>0</v>
      </c>
      <c r="AQ351" s="386"/>
      <c r="AR351" s="387">
        <f t="shared" si="95"/>
        <v>0</v>
      </c>
      <c r="AS351" s="386"/>
      <c r="AT351" s="387">
        <f t="shared" si="96"/>
        <v>0</v>
      </c>
    </row>
    <row r="352" spans="2:46" ht="15.75">
      <c r="B352" s="435"/>
      <c r="C352" s="435"/>
      <c r="D352" s="436"/>
      <c r="E352" s="437"/>
      <c r="F352" s="437"/>
      <c r="G352" s="437"/>
      <c r="H352" s="437"/>
      <c r="I352" s="437"/>
      <c r="J352" s="437"/>
      <c r="K352" s="465">
        <f t="shared" si="81"/>
        <v>0</v>
      </c>
      <c r="L352" s="433"/>
      <c r="M352" s="433"/>
      <c r="N352" s="434"/>
      <c r="O352" s="383" t="str">
        <f t="shared" si="82"/>
        <v/>
      </c>
      <c r="P352" s="434"/>
      <c r="Q352" s="434"/>
      <c r="R352" s="434"/>
      <c r="S352" s="433"/>
      <c r="T352" s="434"/>
      <c r="U352" s="384" t="str">
        <f t="shared" si="84"/>
        <v/>
      </c>
      <c r="V352" s="384" t="str">
        <f t="shared" si="85"/>
        <v/>
      </c>
      <c r="W352" s="384" t="str">
        <f t="shared" si="86"/>
        <v/>
      </c>
      <c r="X352" s="384" t="str">
        <f t="shared" si="87"/>
        <v/>
      </c>
      <c r="Y352" s="384" t="str">
        <f t="shared" si="88"/>
        <v/>
      </c>
      <c r="Z352" s="384" t="str">
        <f t="shared" si="89"/>
        <v/>
      </c>
      <c r="AA352" s="384">
        <f t="shared" si="83"/>
        <v>0</v>
      </c>
      <c r="AB352" s="385" t="b">
        <f t="shared" si="90"/>
        <v>1</v>
      </c>
      <c r="AC352" s="384" t="str">
        <f>IF($N352="","",IF($C$7="Northern Ireland",INDEX('Fixed inputs'!$H$18:$H$58,MATCH($N352,'Fixed inputs'!$C$18:$C$58,0)),INDEX('Fixed inputs'!$I$18:$I$58,MATCH($N352,'Fixed inputs'!$C$18:$C$58,0))))</f>
        <v/>
      </c>
      <c r="AD352" s="384" t="str">
        <f>IF($C352="","",INDEX('Fixed inputs'!$C$8:$E$10,MATCH($C352,'Fixed inputs'!$B$8:$B$10,0),MATCH(IF($C$7="Northern Ireland","GBP","EUR"),'Fixed inputs'!$C$7:$E$7,0)))</f>
        <v/>
      </c>
      <c r="AE352" s="386"/>
      <c r="AF352" s="386"/>
      <c r="AG352" s="386"/>
      <c r="AH352" s="386"/>
      <c r="AI352" s="386"/>
      <c r="AJ352" s="387">
        <f t="shared" si="91"/>
        <v>0</v>
      </c>
      <c r="AK352" s="386"/>
      <c r="AL352" s="387">
        <f t="shared" si="92"/>
        <v>0</v>
      </c>
      <c r="AM352" s="386"/>
      <c r="AN352" s="387">
        <f t="shared" si="93"/>
        <v>0</v>
      </c>
      <c r="AO352" s="386"/>
      <c r="AP352" s="387">
        <f t="shared" si="94"/>
        <v>0</v>
      </c>
      <c r="AQ352" s="386"/>
      <c r="AR352" s="387">
        <f t="shared" si="95"/>
        <v>0</v>
      </c>
      <c r="AS352" s="386"/>
      <c r="AT352" s="387">
        <f t="shared" si="96"/>
        <v>0</v>
      </c>
    </row>
    <row r="353" spans="2:46" ht="15.75">
      <c r="B353" s="435"/>
      <c r="C353" s="435"/>
      <c r="D353" s="436"/>
      <c r="E353" s="437"/>
      <c r="F353" s="437"/>
      <c r="G353" s="437"/>
      <c r="H353" s="437"/>
      <c r="I353" s="437"/>
      <c r="J353" s="437"/>
      <c r="K353" s="465">
        <f t="shared" si="81"/>
        <v>0</v>
      </c>
      <c r="L353" s="433"/>
      <c r="M353" s="433"/>
      <c r="N353" s="434"/>
      <c r="O353" s="383" t="str">
        <f t="shared" si="82"/>
        <v/>
      </c>
      <c r="P353" s="434"/>
      <c r="Q353" s="434"/>
      <c r="R353" s="434"/>
      <c r="S353" s="433"/>
      <c r="T353" s="434"/>
      <c r="U353" s="384" t="str">
        <f t="shared" si="84"/>
        <v/>
      </c>
      <c r="V353" s="384" t="str">
        <f t="shared" si="85"/>
        <v/>
      </c>
      <c r="W353" s="384" t="str">
        <f t="shared" si="86"/>
        <v/>
      </c>
      <c r="X353" s="384" t="str">
        <f t="shared" si="87"/>
        <v/>
      </c>
      <c r="Y353" s="384" t="str">
        <f t="shared" si="88"/>
        <v/>
      </c>
      <c r="Z353" s="384" t="str">
        <f t="shared" si="89"/>
        <v/>
      </c>
      <c r="AA353" s="384">
        <f t="shared" si="83"/>
        <v>0</v>
      </c>
      <c r="AB353" s="385" t="b">
        <f t="shared" si="90"/>
        <v>1</v>
      </c>
      <c r="AC353" s="384" t="str">
        <f>IF($N353="","",IF($C$7="Northern Ireland",INDEX('Fixed inputs'!$H$18:$H$58,MATCH($N353,'Fixed inputs'!$C$18:$C$58,0)),INDEX('Fixed inputs'!$I$18:$I$58,MATCH($N353,'Fixed inputs'!$C$18:$C$58,0))))</f>
        <v/>
      </c>
      <c r="AD353" s="384" t="str">
        <f>IF($C353="","",INDEX('Fixed inputs'!$C$8:$E$10,MATCH($C353,'Fixed inputs'!$B$8:$B$10,0),MATCH(IF($C$7="Northern Ireland","GBP","EUR"),'Fixed inputs'!$C$7:$E$7,0)))</f>
        <v/>
      </c>
      <c r="AE353" s="386"/>
      <c r="AF353" s="386"/>
      <c r="AG353" s="386"/>
      <c r="AH353" s="386"/>
      <c r="AI353" s="386"/>
      <c r="AJ353" s="387">
        <f t="shared" si="91"/>
        <v>0</v>
      </c>
      <c r="AK353" s="386"/>
      <c r="AL353" s="387">
        <f t="shared" si="92"/>
        <v>0</v>
      </c>
      <c r="AM353" s="386"/>
      <c r="AN353" s="387">
        <f t="shared" si="93"/>
        <v>0</v>
      </c>
      <c r="AO353" s="386"/>
      <c r="AP353" s="387">
        <f t="shared" si="94"/>
        <v>0</v>
      </c>
      <c r="AQ353" s="386"/>
      <c r="AR353" s="387">
        <f t="shared" si="95"/>
        <v>0</v>
      </c>
      <c r="AS353" s="386"/>
      <c r="AT353" s="387">
        <f t="shared" si="96"/>
        <v>0</v>
      </c>
    </row>
    <row r="354" spans="2:46" ht="15.75">
      <c r="B354" s="435"/>
      <c r="C354" s="435"/>
      <c r="D354" s="436"/>
      <c r="E354" s="437"/>
      <c r="F354" s="437"/>
      <c r="G354" s="437"/>
      <c r="H354" s="437"/>
      <c r="I354" s="437"/>
      <c r="J354" s="437"/>
      <c r="K354" s="465">
        <f t="shared" si="81"/>
        <v>0</v>
      </c>
      <c r="L354" s="433"/>
      <c r="M354" s="433"/>
      <c r="N354" s="434"/>
      <c r="O354" s="383" t="str">
        <f t="shared" si="82"/>
        <v/>
      </c>
      <c r="P354" s="434"/>
      <c r="Q354" s="434"/>
      <c r="R354" s="434"/>
      <c r="S354" s="433"/>
      <c r="T354" s="434"/>
      <c r="U354" s="384" t="str">
        <f t="shared" si="84"/>
        <v/>
      </c>
      <c r="V354" s="384" t="str">
        <f t="shared" si="85"/>
        <v/>
      </c>
      <c r="W354" s="384" t="str">
        <f t="shared" si="86"/>
        <v/>
      </c>
      <c r="X354" s="384" t="str">
        <f t="shared" si="87"/>
        <v/>
      </c>
      <c r="Y354" s="384" t="str">
        <f t="shared" si="88"/>
        <v/>
      </c>
      <c r="Z354" s="384" t="str">
        <f t="shared" si="89"/>
        <v/>
      </c>
      <c r="AA354" s="384">
        <f t="shared" si="83"/>
        <v>0</v>
      </c>
      <c r="AB354" s="385" t="b">
        <f t="shared" si="90"/>
        <v>1</v>
      </c>
      <c r="AC354" s="384" t="str">
        <f>IF($N354="","",IF($C$7="Northern Ireland",INDEX('Fixed inputs'!$H$18:$H$58,MATCH($N354,'Fixed inputs'!$C$18:$C$58,0)),INDEX('Fixed inputs'!$I$18:$I$58,MATCH($N354,'Fixed inputs'!$C$18:$C$58,0))))</f>
        <v/>
      </c>
      <c r="AD354" s="384" t="str">
        <f>IF($C354="","",INDEX('Fixed inputs'!$C$8:$E$10,MATCH($C354,'Fixed inputs'!$B$8:$B$10,0),MATCH(IF($C$7="Northern Ireland","GBP","EUR"),'Fixed inputs'!$C$7:$E$7,0)))</f>
        <v/>
      </c>
      <c r="AE354" s="386"/>
      <c r="AF354" s="386"/>
      <c r="AG354" s="386"/>
      <c r="AH354" s="386"/>
      <c r="AI354" s="386"/>
      <c r="AJ354" s="387">
        <f t="shared" si="91"/>
        <v>0</v>
      </c>
      <c r="AK354" s="386"/>
      <c r="AL354" s="387">
        <f t="shared" si="92"/>
        <v>0</v>
      </c>
      <c r="AM354" s="386"/>
      <c r="AN354" s="387">
        <f t="shared" si="93"/>
        <v>0</v>
      </c>
      <c r="AO354" s="386"/>
      <c r="AP354" s="387">
        <f t="shared" si="94"/>
        <v>0</v>
      </c>
      <c r="AQ354" s="386"/>
      <c r="AR354" s="387">
        <f t="shared" si="95"/>
        <v>0</v>
      </c>
      <c r="AS354" s="386"/>
      <c r="AT354" s="387">
        <f t="shared" si="96"/>
        <v>0</v>
      </c>
    </row>
    <row r="355" spans="2:46" ht="15.75">
      <c r="B355" s="435"/>
      <c r="C355" s="435"/>
      <c r="D355" s="436"/>
      <c r="E355" s="437"/>
      <c r="F355" s="437"/>
      <c r="G355" s="437"/>
      <c r="H355" s="437"/>
      <c r="I355" s="437"/>
      <c r="J355" s="437"/>
      <c r="K355" s="465">
        <f t="shared" si="81"/>
        <v>0</v>
      </c>
      <c r="L355" s="433"/>
      <c r="M355" s="433"/>
      <c r="N355" s="434"/>
      <c r="O355" s="383" t="str">
        <f t="shared" si="82"/>
        <v/>
      </c>
      <c r="P355" s="434"/>
      <c r="Q355" s="434"/>
      <c r="R355" s="434"/>
      <c r="S355" s="433"/>
      <c r="T355" s="434"/>
      <c r="U355" s="384" t="str">
        <f t="shared" si="84"/>
        <v/>
      </c>
      <c r="V355" s="384" t="str">
        <f t="shared" si="85"/>
        <v/>
      </c>
      <c r="W355" s="384" t="str">
        <f t="shared" si="86"/>
        <v/>
      </c>
      <c r="X355" s="384" t="str">
        <f t="shared" si="87"/>
        <v/>
      </c>
      <c r="Y355" s="384" t="str">
        <f t="shared" si="88"/>
        <v/>
      </c>
      <c r="Z355" s="384" t="str">
        <f t="shared" si="89"/>
        <v/>
      </c>
      <c r="AA355" s="384">
        <f t="shared" si="83"/>
        <v>0</v>
      </c>
      <c r="AB355" s="385" t="b">
        <f t="shared" si="90"/>
        <v>1</v>
      </c>
      <c r="AC355" s="384" t="str">
        <f>IF($N355="","",IF($C$7="Northern Ireland",INDEX('Fixed inputs'!$H$18:$H$58,MATCH($N355,'Fixed inputs'!$C$18:$C$58,0)),INDEX('Fixed inputs'!$I$18:$I$58,MATCH($N355,'Fixed inputs'!$C$18:$C$58,0))))</f>
        <v/>
      </c>
      <c r="AD355" s="384" t="str">
        <f>IF($C355="","",INDEX('Fixed inputs'!$C$8:$E$10,MATCH($C355,'Fixed inputs'!$B$8:$B$10,0),MATCH(IF($C$7="Northern Ireland","GBP","EUR"),'Fixed inputs'!$C$7:$E$7,0)))</f>
        <v/>
      </c>
      <c r="AE355" s="386"/>
      <c r="AF355" s="386"/>
      <c r="AG355" s="386"/>
      <c r="AH355" s="386"/>
      <c r="AI355" s="386"/>
      <c r="AJ355" s="387">
        <f t="shared" si="91"/>
        <v>0</v>
      </c>
      <c r="AK355" s="386"/>
      <c r="AL355" s="387">
        <f t="shared" si="92"/>
        <v>0</v>
      </c>
      <c r="AM355" s="386"/>
      <c r="AN355" s="387">
        <f t="shared" si="93"/>
        <v>0</v>
      </c>
      <c r="AO355" s="386"/>
      <c r="AP355" s="387">
        <f t="shared" si="94"/>
        <v>0</v>
      </c>
      <c r="AQ355" s="386"/>
      <c r="AR355" s="387">
        <f t="shared" si="95"/>
        <v>0</v>
      </c>
      <c r="AS355" s="386"/>
      <c r="AT355" s="387">
        <f t="shared" si="96"/>
        <v>0</v>
      </c>
    </row>
    <row r="356" spans="2:46" ht="15.75">
      <c r="B356" s="435"/>
      <c r="C356" s="435"/>
      <c r="D356" s="436"/>
      <c r="E356" s="437"/>
      <c r="F356" s="437"/>
      <c r="G356" s="437"/>
      <c r="H356" s="437"/>
      <c r="I356" s="437"/>
      <c r="J356" s="437"/>
      <c r="K356" s="465">
        <f t="shared" si="81"/>
        <v>0</v>
      </c>
      <c r="L356" s="433"/>
      <c r="M356" s="433"/>
      <c r="N356" s="434"/>
      <c r="O356" s="383" t="str">
        <f t="shared" si="82"/>
        <v/>
      </c>
      <c r="P356" s="434"/>
      <c r="Q356" s="434"/>
      <c r="R356" s="434"/>
      <c r="S356" s="433"/>
      <c r="T356" s="434"/>
      <c r="U356" s="384" t="str">
        <f t="shared" si="84"/>
        <v/>
      </c>
      <c r="V356" s="384" t="str">
        <f t="shared" si="85"/>
        <v/>
      </c>
      <c r="W356" s="384" t="str">
        <f t="shared" si="86"/>
        <v/>
      </c>
      <c r="X356" s="384" t="str">
        <f t="shared" si="87"/>
        <v/>
      </c>
      <c r="Y356" s="384" t="str">
        <f t="shared" si="88"/>
        <v/>
      </c>
      <c r="Z356" s="384" t="str">
        <f t="shared" si="89"/>
        <v/>
      </c>
      <c r="AA356" s="384">
        <f t="shared" si="83"/>
        <v>0</v>
      </c>
      <c r="AB356" s="385" t="b">
        <f t="shared" si="90"/>
        <v>1</v>
      </c>
      <c r="AC356" s="384" t="str">
        <f>IF($N356="","",IF($C$7="Northern Ireland",INDEX('Fixed inputs'!$H$18:$H$58,MATCH($N356,'Fixed inputs'!$C$18:$C$58,0)),INDEX('Fixed inputs'!$I$18:$I$58,MATCH($N356,'Fixed inputs'!$C$18:$C$58,0))))</f>
        <v/>
      </c>
      <c r="AD356" s="384" t="str">
        <f>IF($C356="","",INDEX('Fixed inputs'!$C$8:$E$10,MATCH($C356,'Fixed inputs'!$B$8:$B$10,0),MATCH(IF($C$7="Northern Ireland","GBP","EUR"),'Fixed inputs'!$C$7:$E$7,0)))</f>
        <v/>
      </c>
      <c r="AE356" s="386"/>
      <c r="AF356" s="386"/>
      <c r="AG356" s="386"/>
      <c r="AH356" s="386"/>
      <c r="AI356" s="386"/>
      <c r="AJ356" s="387">
        <f t="shared" si="91"/>
        <v>0</v>
      </c>
      <c r="AK356" s="386"/>
      <c r="AL356" s="387">
        <f t="shared" si="92"/>
        <v>0</v>
      </c>
      <c r="AM356" s="386"/>
      <c r="AN356" s="387">
        <f t="shared" si="93"/>
        <v>0</v>
      </c>
      <c r="AO356" s="386"/>
      <c r="AP356" s="387">
        <f t="shared" si="94"/>
        <v>0</v>
      </c>
      <c r="AQ356" s="386"/>
      <c r="AR356" s="387">
        <f t="shared" si="95"/>
        <v>0</v>
      </c>
      <c r="AS356" s="386"/>
      <c r="AT356" s="387">
        <f t="shared" si="96"/>
        <v>0</v>
      </c>
    </row>
    <row r="357" spans="2:46" ht="15.75">
      <c r="B357" s="435"/>
      <c r="C357" s="435"/>
      <c r="D357" s="436"/>
      <c r="E357" s="437"/>
      <c r="F357" s="437"/>
      <c r="G357" s="437"/>
      <c r="H357" s="437"/>
      <c r="I357" s="437"/>
      <c r="J357" s="437"/>
      <c r="K357" s="465">
        <f t="shared" si="81"/>
        <v>0</v>
      </c>
      <c r="L357" s="433"/>
      <c r="M357" s="433"/>
      <c r="N357" s="434"/>
      <c r="O357" s="383" t="str">
        <f t="shared" si="82"/>
        <v/>
      </c>
      <c r="P357" s="434"/>
      <c r="Q357" s="434"/>
      <c r="R357" s="434"/>
      <c r="S357" s="433"/>
      <c r="T357" s="434"/>
      <c r="U357" s="384" t="str">
        <f t="shared" si="84"/>
        <v/>
      </c>
      <c r="V357" s="384" t="str">
        <f t="shared" si="85"/>
        <v/>
      </c>
      <c r="W357" s="384" t="str">
        <f t="shared" si="86"/>
        <v/>
      </c>
      <c r="X357" s="384" t="str">
        <f t="shared" si="87"/>
        <v/>
      </c>
      <c r="Y357" s="384" t="str">
        <f t="shared" si="88"/>
        <v/>
      </c>
      <c r="Z357" s="384" t="str">
        <f t="shared" si="89"/>
        <v/>
      </c>
      <c r="AA357" s="384">
        <f t="shared" si="83"/>
        <v>0</v>
      </c>
      <c r="AB357" s="385" t="b">
        <f t="shared" si="90"/>
        <v>1</v>
      </c>
      <c r="AC357" s="384" t="str">
        <f>IF($N357="","",IF($C$7="Northern Ireland",INDEX('Fixed inputs'!$H$18:$H$58,MATCH($N357,'Fixed inputs'!$C$18:$C$58,0)),INDEX('Fixed inputs'!$I$18:$I$58,MATCH($N357,'Fixed inputs'!$C$18:$C$58,0))))</f>
        <v/>
      </c>
      <c r="AD357" s="384" t="str">
        <f>IF($C357="","",INDEX('Fixed inputs'!$C$8:$E$10,MATCH($C357,'Fixed inputs'!$B$8:$B$10,0),MATCH(IF($C$7="Northern Ireland","GBP","EUR"),'Fixed inputs'!$C$7:$E$7,0)))</f>
        <v/>
      </c>
      <c r="AE357" s="386"/>
      <c r="AF357" s="386"/>
      <c r="AG357" s="386"/>
      <c r="AH357" s="386"/>
      <c r="AI357" s="386"/>
      <c r="AJ357" s="387">
        <f t="shared" si="91"/>
        <v>0</v>
      </c>
      <c r="AK357" s="386"/>
      <c r="AL357" s="387">
        <f t="shared" si="92"/>
        <v>0</v>
      </c>
      <c r="AM357" s="386"/>
      <c r="AN357" s="387">
        <f t="shared" si="93"/>
        <v>0</v>
      </c>
      <c r="AO357" s="386"/>
      <c r="AP357" s="387">
        <f t="shared" si="94"/>
        <v>0</v>
      </c>
      <c r="AQ357" s="386"/>
      <c r="AR357" s="387">
        <f t="shared" si="95"/>
        <v>0</v>
      </c>
      <c r="AS357" s="386"/>
      <c r="AT357" s="387">
        <f t="shared" si="96"/>
        <v>0</v>
      </c>
    </row>
    <row r="358" spans="2:46" ht="15.75">
      <c r="B358" s="435"/>
      <c r="C358" s="435"/>
      <c r="D358" s="436"/>
      <c r="E358" s="437"/>
      <c r="F358" s="437"/>
      <c r="G358" s="437"/>
      <c r="H358" s="437"/>
      <c r="I358" s="437"/>
      <c r="J358" s="437"/>
      <c r="K358" s="465">
        <f t="shared" si="81"/>
        <v>0</v>
      </c>
      <c r="L358" s="433"/>
      <c r="M358" s="433"/>
      <c r="N358" s="434"/>
      <c r="O358" s="383" t="str">
        <f t="shared" si="82"/>
        <v/>
      </c>
      <c r="P358" s="434"/>
      <c r="Q358" s="434"/>
      <c r="R358" s="434"/>
      <c r="S358" s="433"/>
      <c r="T358" s="434"/>
      <c r="U358" s="384" t="str">
        <f t="shared" si="84"/>
        <v/>
      </c>
      <c r="V358" s="384" t="str">
        <f t="shared" si="85"/>
        <v/>
      </c>
      <c r="W358" s="384" t="str">
        <f t="shared" si="86"/>
        <v/>
      </c>
      <c r="X358" s="384" t="str">
        <f t="shared" si="87"/>
        <v/>
      </c>
      <c r="Y358" s="384" t="str">
        <f t="shared" si="88"/>
        <v/>
      </c>
      <c r="Z358" s="384" t="str">
        <f t="shared" si="89"/>
        <v/>
      </c>
      <c r="AA358" s="384">
        <f t="shared" si="83"/>
        <v>0</v>
      </c>
      <c r="AB358" s="385" t="b">
        <f t="shared" si="90"/>
        <v>1</v>
      </c>
      <c r="AC358" s="384" t="str">
        <f>IF($N358="","",IF($C$7="Northern Ireland",INDEX('Fixed inputs'!$H$18:$H$58,MATCH($N358,'Fixed inputs'!$C$18:$C$58,0)),INDEX('Fixed inputs'!$I$18:$I$58,MATCH($N358,'Fixed inputs'!$C$18:$C$58,0))))</f>
        <v/>
      </c>
      <c r="AD358" s="384" t="str">
        <f>IF($C358="","",INDEX('Fixed inputs'!$C$8:$E$10,MATCH($C358,'Fixed inputs'!$B$8:$B$10,0),MATCH(IF($C$7="Northern Ireland","GBP","EUR"),'Fixed inputs'!$C$7:$E$7,0)))</f>
        <v/>
      </c>
      <c r="AE358" s="386"/>
      <c r="AF358" s="386"/>
      <c r="AG358" s="386"/>
      <c r="AH358" s="386"/>
      <c r="AI358" s="386"/>
      <c r="AJ358" s="387">
        <f t="shared" si="91"/>
        <v>0</v>
      </c>
      <c r="AK358" s="386"/>
      <c r="AL358" s="387">
        <f t="shared" si="92"/>
        <v>0</v>
      </c>
      <c r="AM358" s="386"/>
      <c r="AN358" s="387">
        <f t="shared" si="93"/>
        <v>0</v>
      </c>
      <c r="AO358" s="386"/>
      <c r="AP358" s="387">
        <f t="shared" si="94"/>
        <v>0</v>
      </c>
      <c r="AQ358" s="386"/>
      <c r="AR358" s="387">
        <f t="shared" si="95"/>
        <v>0</v>
      </c>
      <c r="AS358" s="386"/>
      <c r="AT358" s="387">
        <f t="shared" si="96"/>
        <v>0</v>
      </c>
    </row>
    <row r="359" spans="2:46" ht="15.75">
      <c r="B359" s="435"/>
      <c r="C359" s="435"/>
      <c r="D359" s="436"/>
      <c r="E359" s="437"/>
      <c r="F359" s="437"/>
      <c r="G359" s="437"/>
      <c r="H359" s="437"/>
      <c r="I359" s="437"/>
      <c r="J359" s="437"/>
      <c r="K359" s="465">
        <f t="shared" si="81"/>
        <v>0</v>
      </c>
      <c r="L359" s="433"/>
      <c r="M359" s="433"/>
      <c r="N359" s="434"/>
      <c r="O359" s="383" t="str">
        <f t="shared" si="82"/>
        <v/>
      </c>
      <c r="P359" s="434"/>
      <c r="Q359" s="434"/>
      <c r="R359" s="434"/>
      <c r="S359" s="433"/>
      <c r="T359" s="434"/>
      <c r="U359" s="384" t="str">
        <f t="shared" si="84"/>
        <v/>
      </c>
      <c r="V359" s="384" t="str">
        <f t="shared" si="85"/>
        <v/>
      </c>
      <c r="W359" s="384" t="str">
        <f t="shared" si="86"/>
        <v/>
      </c>
      <c r="X359" s="384" t="str">
        <f t="shared" si="87"/>
        <v/>
      </c>
      <c r="Y359" s="384" t="str">
        <f t="shared" si="88"/>
        <v/>
      </c>
      <c r="Z359" s="384" t="str">
        <f t="shared" si="89"/>
        <v/>
      </c>
      <c r="AA359" s="384">
        <f t="shared" si="83"/>
        <v>0</v>
      </c>
      <c r="AB359" s="385" t="b">
        <f t="shared" si="90"/>
        <v>1</v>
      </c>
      <c r="AC359" s="384" t="str">
        <f>IF($N359="","",IF($C$7="Northern Ireland",INDEX('Fixed inputs'!$H$18:$H$58,MATCH($N359,'Fixed inputs'!$C$18:$C$58,0)),INDEX('Fixed inputs'!$I$18:$I$58,MATCH($N359,'Fixed inputs'!$C$18:$C$58,0))))</f>
        <v/>
      </c>
      <c r="AD359" s="384" t="str">
        <f>IF($C359="","",INDEX('Fixed inputs'!$C$8:$E$10,MATCH($C359,'Fixed inputs'!$B$8:$B$10,0),MATCH(IF($C$7="Northern Ireland","GBP","EUR"),'Fixed inputs'!$C$7:$E$7,0)))</f>
        <v/>
      </c>
      <c r="AE359" s="386"/>
      <c r="AF359" s="386"/>
      <c r="AG359" s="386"/>
      <c r="AH359" s="386"/>
      <c r="AI359" s="386"/>
      <c r="AJ359" s="387">
        <f t="shared" si="91"/>
        <v>0</v>
      </c>
      <c r="AK359" s="386"/>
      <c r="AL359" s="387">
        <f t="shared" si="92"/>
        <v>0</v>
      </c>
      <c r="AM359" s="386"/>
      <c r="AN359" s="387">
        <f t="shared" si="93"/>
        <v>0</v>
      </c>
      <c r="AO359" s="386"/>
      <c r="AP359" s="387">
        <f t="shared" si="94"/>
        <v>0</v>
      </c>
      <c r="AQ359" s="386"/>
      <c r="AR359" s="387">
        <f t="shared" si="95"/>
        <v>0</v>
      </c>
      <c r="AS359" s="386"/>
      <c r="AT359" s="387">
        <f t="shared" si="96"/>
        <v>0</v>
      </c>
    </row>
    <row r="360" spans="2:46" ht="15.75">
      <c r="B360" s="435"/>
      <c r="C360" s="435"/>
      <c r="D360" s="436"/>
      <c r="E360" s="437"/>
      <c r="F360" s="437"/>
      <c r="G360" s="437"/>
      <c r="H360" s="437"/>
      <c r="I360" s="437"/>
      <c r="J360" s="437"/>
      <c r="K360" s="465">
        <f t="shared" si="81"/>
        <v>0</v>
      </c>
      <c r="L360" s="433"/>
      <c r="M360" s="433"/>
      <c r="N360" s="434"/>
      <c r="O360" s="383" t="str">
        <f t="shared" si="82"/>
        <v/>
      </c>
      <c r="P360" s="434"/>
      <c r="Q360" s="434"/>
      <c r="R360" s="434"/>
      <c r="S360" s="433"/>
      <c r="T360" s="434"/>
      <c r="U360" s="384" t="str">
        <f t="shared" si="84"/>
        <v/>
      </c>
      <c r="V360" s="384" t="str">
        <f t="shared" si="85"/>
        <v/>
      </c>
      <c r="W360" s="384" t="str">
        <f t="shared" si="86"/>
        <v/>
      </c>
      <c r="X360" s="384" t="str">
        <f t="shared" si="87"/>
        <v/>
      </c>
      <c r="Y360" s="384" t="str">
        <f t="shared" si="88"/>
        <v/>
      </c>
      <c r="Z360" s="384" t="str">
        <f t="shared" si="89"/>
        <v/>
      </c>
      <c r="AA360" s="384">
        <f t="shared" si="83"/>
        <v>0</v>
      </c>
      <c r="AB360" s="385" t="b">
        <f t="shared" si="90"/>
        <v>1</v>
      </c>
      <c r="AC360" s="384" t="str">
        <f>IF($N360="","",IF($C$7="Northern Ireland",INDEX('Fixed inputs'!$H$18:$H$58,MATCH($N360,'Fixed inputs'!$C$18:$C$58,0)),INDEX('Fixed inputs'!$I$18:$I$58,MATCH($N360,'Fixed inputs'!$C$18:$C$58,0))))</f>
        <v/>
      </c>
      <c r="AD360" s="384" t="str">
        <f>IF($C360="","",INDEX('Fixed inputs'!$C$8:$E$10,MATCH($C360,'Fixed inputs'!$B$8:$B$10,0),MATCH(IF($C$7="Northern Ireland","GBP","EUR"),'Fixed inputs'!$C$7:$E$7,0)))</f>
        <v/>
      </c>
      <c r="AE360" s="386"/>
      <c r="AF360" s="386"/>
      <c r="AG360" s="386"/>
      <c r="AH360" s="386"/>
      <c r="AI360" s="386"/>
      <c r="AJ360" s="387">
        <f t="shared" si="91"/>
        <v>0</v>
      </c>
      <c r="AK360" s="386"/>
      <c r="AL360" s="387">
        <f t="shared" si="92"/>
        <v>0</v>
      </c>
      <c r="AM360" s="386"/>
      <c r="AN360" s="387">
        <f t="shared" si="93"/>
        <v>0</v>
      </c>
      <c r="AO360" s="386"/>
      <c r="AP360" s="387">
        <f t="shared" si="94"/>
        <v>0</v>
      </c>
      <c r="AQ360" s="386"/>
      <c r="AR360" s="387">
        <f t="shared" si="95"/>
        <v>0</v>
      </c>
      <c r="AS360" s="386"/>
      <c r="AT360" s="387">
        <f t="shared" si="96"/>
        <v>0</v>
      </c>
    </row>
    <row r="361" spans="2:46" ht="15.75">
      <c r="B361" s="435"/>
      <c r="C361" s="435"/>
      <c r="D361" s="436"/>
      <c r="E361" s="437"/>
      <c r="F361" s="437"/>
      <c r="G361" s="437"/>
      <c r="H361" s="437"/>
      <c r="I361" s="437"/>
      <c r="J361" s="437"/>
      <c r="K361" s="465">
        <f t="shared" si="81"/>
        <v>0</v>
      </c>
      <c r="L361" s="433"/>
      <c r="M361" s="433"/>
      <c r="N361" s="434"/>
      <c r="O361" s="383" t="str">
        <f t="shared" si="82"/>
        <v/>
      </c>
      <c r="P361" s="434"/>
      <c r="Q361" s="434"/>
      <c r="R361" s="434"/>
      <c r="S361" s="433"/>
      <c r="T361" s="434"/>
      <c r="U361" s="384" t="str">
        <f t="shared" si="84"/>
        <v/>
      </c>
      <c r="V361" s="384" t="str">
        <f t="shared" si="85"/>
        <v/>
      </c>
      <c r="W361" s="384" t="str">
        <f t="shared" si="86"/>
        <v/>
      </c>
      <c r="X361" s="384" t="str">
        <f t="shared" si="87"/>
        <v/>
      </c>
      <c r="Y361" s="384" t="str">
        <f t="shared" si="88"/>
        <v/>
      </c>
      <c r="Z361" s="384" t="str">
        <f t="shared" si="89"/>
        <v/>
      </c>
      <c r="AA361" s="384">
        <f t="shared" si="83"/>
        <v>0</v>
      </c>
      <c r="AB361" s="385" t="b">
        <f t="shared" si="90"/>
        <v>1</v>
      </c>
      <c r="AC361" s="384" t="str">
        <f>IF($N361="","",IF($C$7="Northern Ireland",INDEX('Fixed inputs'!$H$18:$H$58,MATCH($N361,'Fixed inputs'!$C$18:$C$58,0)),INDEX('Fixed inputs'!$I$18:$I$58,MATCH($N361,'Fixed inputs'!$C$18:$C$58,0))))</f>
        <v/>
      </c>
      <c r="AD361" s="384" t="str">
        <f>IF($C361="","",INDEX('Fixed inputs'!$C$8:$E$10,MATCH($C361,'Fixed inputs'!$B$8:$B$10,0),MATCH(IF($C$7="Northern Ireland","GBP","EUR"),'Fixed inputs'!$C$7:$E$7,0)))</f>
        <v/>
      </c>
      <c r="AE361" s="386"/>
      <c r="AF361" s="386"/>
      <c r="AG361" s="386"/>
      <c r="AH361" s="386"/>
      <c r="AI361" s="386"/>
      <c r="AJ361" s="387">
        <f t="shared" si="91"/>
        <v>0</v>
      </c>
      <c r="AK361" s="386"/>
      <c r="AL361" s="387">
        <f t="shared" si="92"/>
        <v>0</v>
      </c>
      <c r="AM361" s="386"/>
      <c r="AN361" s="387">
        <f t="shared" si="93"/>
        <v>0</v>
      </c>
      <c r="AO361" s="386"/>
      <c r="AP361" s="387">
        <f t="shared" si="94"/>
        <v>0</v>
      </c>
      <c r="AQ361" s="386"/>
      <c r="AR361" s="387">
        <f t="shared" si="95"/>
        <v>0</v>
      </c>
      <c r="AS361" s="386"/>
      <c r="AT361" s="387">
        <f t="shared" si="96"/>
        <v>0</v>
      </c>
    </row>
    <row r="362" spans="2:46" ht="15.75">
      <c r="B362" s="435"/>
      <c r="C362" s="435"/>
      <c r="D362" s="436"/>
      <c r="E362" s="437"/>
      <c r="F362" s="437"/>
      <c r="G362" s="437"/>
      <c r="H362" s="437"/>
      <c r="I362" s="437"/>
      <c r="J362" s="437"/>
      <c r="K362" s="465">
        <f t="shared" si="81"/>
        <v>0</v>
      </c>
      <c r="L362" s="433"/>
      <c r="M362" s="433"/>
      <c r="N362" s="434"/>
      <c r="O362" s="383" t="str">
        <f t="shared" si="82"/>
        <v/>
      </c>
      <c r="P362" s="434"/>
      <c r="Q362" s="434"/>
      <c r="R362" s="434"/>
      <c r="S362" s="433"/>
      <c r="T362" s="434"/>
      <c r="U362" s="384" t="str">
        <f t="shared" si="84"/>
        <v/>
      </c>
      <c r="V362" s="384" t="str">
        <f t="shared" si="85"/>
        <v/>
      </c>
      <c r="W362" s="384" t="str">
        <f t="shared" si="86"/>
        <v/>
      </c>
      <c r="X362" s="384" t="str">
        <f t="shared" si="87"/>
        <v/>
      </c>
      <c r="Y362" s="384" t="str">
        <f t="shared" si="88"/>
        <v/>
      </c>
      <c r="Z362" s="384" t="str">
        <f t="shared" si="89"/>
        <v/>
      </c>
      <c r="AA362" s="384">
        <f t="shared" si="83"/>
        <v>0</v>
      </c>
      <c r="AB362" s="385" t="b">
        <f t="shared" si="90"/>
        <v>1</v>
      </c>
      <c r="AC362" s="384" t="str">
        <f>IF($N362="","",IF($C$7="Northern Ireland",INDEX('Fixed inputs'!$H$18:$H$58,MATCH($N362,'Fixed inputs'!$C$18:$C$58,0)),INDEX('Fixed inputs'!$I$18:$I$58,MATCH($N362,'Fixed inputs'!$C$18:$C$58,0))))</f>
        <v/>
      </c>
      <c r="AD362" s="384" t="str">
        <f>IF($C362="","",INDEX('Fixed inputs'!$C$8:$E$10,MATCH($C362,'Fixed inputs'!$B$8:$B$10,0),MATCH(IF($C$7="Northern Ireland","GBP","EUR"),'Fixed inputs'!$C$7:$E$7,0)))</f>
        <v/>
      </c>
      <c r="AE362" s="386"/>
      <c r="AF362" s="386"/>
      <c r="AG362" s="386"/>
      <c r="AH362" s="386"/>
      <c r="AI362" s="386"/>
      <c r="AJ362" s="387">
        <f t="shared" si="91"/>
        <v>0</v>
      </c>
      <c r="AK362" s="386"/>
      <c r="AL362" s="387">
        <f t="shared" si="92"/>
        <v>0</v>
      </c>
      <c r="AM362" s="386"/>
      <c r="AN362" s="387">
        <f t="shared" si="93"/>
        <v>0</v>
      </c>
      <c r="AO362" s="386"/>
      <c r="AP362" s="387">
        <f t="shared" si="94"/>
        <v>0</v>
      </c>
      <c r="AQ362" s="386"/>
      <c r="AR362" s="387">
        <f t="shared" si="95"/>
        <v>0</v>
      </c>
      <c r="AS362" s="386"/>
      <c r="AT362" s="387">
        <f t="shared" si="96"/>
        <v>0</v>
      </c>
    </row>
    <row r="363" spans="2:46" ht="15.75">
      <c r="B363" s="435"/>
      <c r="C363" s="435"/>
      <c r="D363" s="436"/>
      <c r="E363" s="437"/>
      <c r="F363" s="437"/>
      <c r="G363" s="437"/>
      <c r="H363" s="437"/>
      <c r="I363" s="437"/>
      <c r="J363" s="437"/>
      <c r="K363" s="465">
        <f t="shared" si="81"/>
        <v>0</v>
      </c>
      <c r="L363" s="433"/>
      <c r="M363" s="433"/>
      <c r="N363" s="434"/>
      <c r="O363" s="383" t="str">
        <f t="shared" si="82"/>
        <v/>
      </c>
      <c r="P363" s="434"/>
      <c r="Q363" s="434"/>
      <c r="R363" s="434"/>
      <c r="S363" s="433"/>
      <c r="T363" s="434"/>
      <c r="U363" s="384" t="str">
        <f t="shared" si="84"/>
        <v/>
      </c>
      <c r="V363" s="384" t="str">
        <f t="shared" si="85"/>
        <v/>
      </c>
      <c r="W363" s="384" t="str">
        <f t="shared" si="86"/>
        <v/>
      </c>
      <c r="X363" s="384" t="str">
        <f t="shared" si="87"/>
        <v/>
      </c>
      <c r="Y363" s="384" t="str">
        <f t="shared" si="88"/>
        <v/>
      </c>
      <c r="Z363" s="384" t="str">
        <f t="shared" si="89"/>
        <v/>
      </c>
      <c r="AA363" s="384">
        <f t="shared" si="83"/>
        <v>0</v>
      </c>
      <c r="AB363" s="385" t="b">
        <f t="shared" si="90"/>
        <v>1</v>
      </c>
      <c r="AC363" s="384" t="str">
        <f>IF($N363="","",IF($C$7="Northern Ireland",INDEX('Fixed inputs'!$H$18:$H$58,MATCH($N363,'Fixed inputs'!$C$18:$C$58,0)),INDEX('Fixed inputs'!$I$18:$I$58,MATCH($N363,'Fixed inputs'!$C$18:$C$58,0))))</f>
        <v/>
      </c>
      <c r="AD363" s="384" t="str">
        <f>IF($C363="","",INDEX('Fixed inputs'!$C$8:$E$10,MATCH($C363,'Fixed inputs'!$B$8:$B$10,0),MATCH(IF($C$7="Northern Ireland","GBP","EUR"),'Fixed inputs'!$C$7:$E$7,0)))</f>
        <v/>
      </c>
      <c r="AE363" s="386"/>
      <c r="AF363" s="386"/>
      <c r="AG363" s="386"/>
      <c r="AH363" s="386"/>
      <c r="AI363" s="386"/>
      <c r="AJ363" s="387">
        <f t="shared" si="91"/>
        <v>0</v>
      </c>
      <c r="AK363" s="386"/>
      <c r="AL363" s="387">
        <f t="shared" si="92"/>
        <v>0</v>
      </c>
      <c r="AM363" s="386"/>
      <c r="AN363" s="387">
        <f t="shared" si="93"/>
        <v>0</v>
      </c>
      <c r="AO363" s="386"/>
      <c r="AP363" s="387">
        <f t="shared" si="94"/>
        <v>0</v>
      </c>
      <c r="AQ363" s="386"/>
      <c r="AR363" s="387">
        <f t="shared" si="95"/>
        <v>0</v>
      </c>
      <c r="AS363" s="386"/>
      <c r="AT363" s="387">
        <f t="shared" si="96"/>
        <v>0</v>
      </c>
    </row>
    <row r="364" spans="2:46" ht="15.75">
      <c r="B364" s="435"/>
      <c r="C364" s="435"/>
      <c r="D364" s="436"/>
      <c r="E364" s="437"/>
      <c r="F364" s="437"/>
      <c r="G364" s="437"/>
      <c r="H364" s="437"/>
      <c r="I364" s="437"/>
      <c r="J364" s="437"/>
      <c r="K364" s="465">
        <f t="shared" si="81"/>
        <v>0</v>
      </c>
      <c r="L364" s="433"/>
      <c r="M364" s="433"/>
      <c r="N364" s="434"/>
      <c r="O364" s="383" t="str">
        <f t="shared" si="82"/>
        <v/>
      </c>
      <c r="P364" s="434"/>
      <c r="Q364" s="434"/>
      <c r="R364" s="434"/>
      <c r="S364" s="433"/>
      <c r="T364" s="434"/>
      <c r="U364" s="384" t="str">
        <f t="shared" si="84"/>
        <v/>
      </c>
      <c r="V364" s="384" t="str">
        <f t="shared" si="85"/>
        <v/>
      </c>
      <c r="W364" s="384" t="str">
        <f t="shared" si="86"/>
        <v/>
      </c>
      <c r="X364" s="384" t="str">
        <f t="shared" si="87"/>
        <v/>
      </c>
      <c r="Y364" s="384" t="str">
        <f t="shared" si="88"/>
        <v/>
      </c>
      <c r="Z364" s="384" t="str">
        <f t="shared" si="89"/>
        <v/>
      </c>
      <c r="AA364" s="384">
        <f t="shared" si="83"/>
        <v>0</v>
      </c>
      <c r="AB364" s="385" t="b">
        <f t="shared" si="90"/>
        <v>1</v>
      </c>
      <c r="AC364" s="384" t="str">
        <f>IF($N364="","",IF($C$7="Northern Ireland",INDEX('Fixed inputs'!$H$18:$H$58,MATCH($N364,'Fixed inputs'!$C$18:$C$58,0)),INDEX('Fixed inputs'!$I$18:$I$58,MATCH($N364,'Fixed inputs'!$C$18:$C$58,0))))</f>
        <v/>
      </c>
      <c r="AD364" s="384" t="str">
        <f>IF($C364="","",INDEX('Fixed inputs'!$C$8:$E$10,MATCH($C364,'Fixed inputs'!$B$8:$B$10,0),MATCH(IF($C$7="Northern Ireland","GBP","EUR"),'Fixed inputs'!$C$7:$E$7,0)))</f>
        <v/>
      </c>
      <c r="AE364" s="386"/>
      <c r="AF364" s="386"/>
      <c r="AG364" s="386"/>
      <c r="AH364" s="386"/>
      <c r="AI364" s="386"/>
      <c r="AJ364" s="387">
        <f t="shared" si="91"/>
        <v>0</v>
      </c>
      <c r="AK364" s="386"/>
      <c r="AL364" s="387">
        <f t="shared" si="92"/>
        <v>0</v>
      </c>
      <c r="AM364" s="386"/>
      <c r="AN364" s="387">
        <f t="shared" si="93"/>
        <v>0</v>
      </c>
      <c r="AO364" s="386"/>
      <c r="AP364" s="387">
        <f t="shared" si="94"/>
        <v>0</v>
      </c>
      <c r="AQ364" s="386"/>
      <c r="AR364" s="387">
        <f t="shared" si="95"/>
        <v>0</v>
      </c>
      <c r="AS364" s="386"/>
      <c r="AT364" s="387">
        <f t="shared" si="96"/>
        <v>0</v>
      </c>
    </row>
    <row r="365" spans="2:46" ht="15.75">
      <c r="B365" s="435"/>
      <c r="C365" s="435"/>
      <c r="D365" s="436"/>
      <c r="E365" s="437"/>
      <c r="F365" s="437"/>
      <c r="G365" s="437"/>
      <c r="H365" s="437"/>
      <c r="I365" s="437"/>
      <c r="J365" s="437"/>
      <c r="K365" s="465">
        <f t="shared" si="81"/>
        <v>0</v>
      </c>
      <c r="L365" s="433"/>
      <c r="M365" s="433"/>
      <c r="N365" s="434"/>
      <c r="O365" s="383" t="str">
        <f t="shared" si="82"/>
        <v/>
      </c>
      <c r="P365" s="434"/>
      <c r="Q365" s="434"/>
      <c r="R365" s="434"/>
      <c r="S365" s="433"/>
      <c r="T365" s="434"/>
      <c r="U365" s="384" t="str">
        <f t="shared" si="84"/>
        <v/>
      </c>
      <c r="V365" s="384" t="str">
        <f t="shared" si="85"/>
        <v/>
      </c>
      <c r="W365" s="384" t="str">
        <f t="shared" si="86"/>
        <v/>
      </c>
      <c r="X365" s="384" t="str">
        <f t="shared" si="87"/>
        <v/>
      </c>
      <c r="Y365" s="384" t="str">
        <f t="shared" si="88"/>
        <v/>
      </c>
      <c r="Z365" s="384" t="str">
        <f t="shared" si="89"/>
        <v/>
      </c>
      <c r="AA365" s="384">
        <f t="shared" si="83"/>
        <v>0</v>
      </c>
      <c r="AB365" s="385" t="b">
        <f t="shared" si="90"/>
        <v>1</v>
      </c>
      <c r="AC365" s="384" t="str">
        <f>IF($N365="","",IF($C$7="Northern Ireland",INDEX('Fixed inputs'!$H$18:$H$58,MATCH($N365,'Fixed inputs'!$C$18:$C$58,0)),INDEX('Fixed inputs'!$I$18:$I$58,MATCH($N365,'Fixed inputs'!$C$18:$C$58,0))))</f>
        <v/>
      </c>
      <c r="AD365" s="384" t="str">
        <f>IF($C365="","",INDEX('Fixed inputs'!$C$8:$E$10,MATCH($C365,'Fixed inputs'!$B$8:$B$10,0),MATCH(IF($C$7="Northern Ireland","GBP","EUR"),'Fixed inputs'!$C$7:$E$7,0)))</f>
        <v/>
      </c>
      <c r="AE365" s="386"/>
      <c r="AF365" s="386"/>
      <c r="AG365" s="386"/>
      <c r="AH365" s="386"/>
      <c r="AI365" s="386"/>
      <c r="AJ365" s="387">
        <f t="shared" si="91"/>
        <v>0</v>
      </c>
      <c r="AK365" s="386"/>
      <c r="AL365" s="387">
        <f t="shared" si="92"/>
        <v>0</v>
      </c>
      <c r="AM365" s="386"/>
      <c r="AN365" s="387">
        <f t="shared" si="93"/>
        <v>0</v>
      </c>
      <c r="AO365" s="386"/>
      <c r="AP365" s="387">
        <f t="shared" si="94"/>
        <v>0</v>
      </c>
      <c r="AQ365" s="386"/>
      <c r="AR365" s="387">
        <f t="shared" si="95"/>
        <v>0</v>
      </c>
      <c r="AS365" s="386"/>
      <c r="AT365" s="387">
        <f t="shared" si="96"/>
        <v>0</v>
      </c>
    </row>
    <row r="366" spans="2:46" ht="15.75">
      <c r="B366" s="435"/>
      <c r="C366" s="435"/>
      <c r="D366" s="436"/>
      <c r="E366" s="437"/>
      <c r="F366" s="437"/>
      <c r="G366" s="437"/>
      <c r="H366" s="437"/>
      <c r="I366" s="437"/>
      <c r="J366" s="437"/>
      <c r="K366" s="465">
        <f t="shared" si="81"/>
        <v>0</v>
      </c>
      <c r="L366" s="433"/>
      <c r="M366" s="433"/>
      <c r="N366" s="434"/>
      <c r="O366" s="383" t="str">
        <f t="shared" si="82"/>
        <v/>
      </c>
      <c r="P366" s="434"/>
      <c r="Q366" s="434"/>
      <c r="R366" s="434"/>
      <c r="S366" s="433"/>
      <c r="T366" s="434"/>
      <c r="U366" s="384" t="str">
        <f t="shared" si="84"/>
        <v/>
      </c>
      <c r="V366" s="384" t="str">
        <f t="shared" si="85"/>
        <v/>
      </c>
      <c r="W366" s="384" t="str">
        <f t="shared" si="86"/>
        <v/>
      </c>
      <c r="X366" s="384" t="str">
        <f t="shared" si="87"/>
        <v/>
      </c>
      <c r="Y366" s="384" t="str">
        <f t="shared" si="88"/>
        <v/>
      </c>
      <c r="Z366" s="384" t="str">
        <f t="shared" si="89"/>
        <v/>
      </c>
      <c r="AA366" s="384">
        <f t="shared" si="83"/>
        <v>0</v>
      </c>
      <c r="AB366" s="385" t="b">
        <f t="shared" si="90"/>
        <v>1</v>
      </c>
      <c r="AC366" s="384" t="str">
        <f>IF($N366="","",IF($C$7="Northern Ireland",INDEX('Fixed inputs'!$H$18:$H$58,MATCH($N366,'Fixed inputs'!$C$18:$C$58,0)),INDEX('Fixed inputs'!$I$18:$I$58,MATCH($N366,'Fixed inputs'!$C$18:$C$58,0))))</f>
        <v/>
      </c>
      <c r="AD366" s="384" t="str">
        <f>IF($C366="","",INDEX('Fixed inputs'!$C$8:$E$10,MATCH($C366,'Fixed inputs'!$B$8:$B$10,0),MATCH(IF($C$7="Northern Ireland","GBP","EUR"),'Fixed inputs'!$C$7:$E$7,0)))</f>
        <v/>
      </c>
      <c r="AE366" s="386"/>
      <c r="AF366" s="386"/>
      <c r="AG366" s="386"/>
      <c r="AH366" s="386"/>
      <c r="AI366" s="386"/>
      <c r="AJ366" s="387">
        <f t="shared" si="91"/>
        <v>0</v>
      </c>
      <c r="AK366" s="386"/>
      <c r="AL366" s="387">
        <f t="shared" si="92"/>
        <v>0</v>
      </c>
      <c r="AM366" s="386"/>
      <c r="AN366" s="387">
        <f t="shared" si="93"/>
        <v>0</v>
      </c>
      <c r="AO366" s="386"/>
      <c r="AP366" s="387">
        <f t="shared" si="94"/>
        <v>0</v>
      </c>
      <c r="AQ366" s="386"/>
      <c r="AR366" s="387">
        <f t="shared" si="95"/>
        <v>0</v>
      </c>
      <c r="AS366" s="386"/>
      <c r="AT366" s="387">
        <f t="shared" si="96"/>
        <v>0</v>
      </c>
    </row>
    <row r="367" spans="2:46" ht="15.75">
      <c r="B367" s="435"/>
      <c r="C367" s="435"/>
      <c r="D367" s="436"/>
      <c r="E367" s="437"/>
      <c r="F367" s="437"/>
      <c r="G367" s="437"/>
      <c r="H367" s="437"/>
      <c r="I367" s="437"/>
      <c r="J367" s="437"/>
      <c r="K367" s="465">
        <f t="shared" si="81"/>
        <v>0</v>
      </c>
      <c r="L367" s="433"/>
      <c r="M367" s="433"/>
      <c r="N367" s="434"/>
      <c r="O367" s="383" t="str">
        <f t="shared" si="82"/>
        <v/>
      </c>
      <c r="P367" s="434"/>
      <c r="Q367" s="434"/>
      <c r="R367" s="434"/>
      <c r="S367" s="433"/>
      <c r="T367" s="434"/>
      <c r="U367" s="384" t="str">
        <f t="shared" si="84"/>
        <v/>
      </c>
      <c r="V367" s="384" t="str">
        <f t="shared" si="85"/>
        <v/>
      </c>
      <c r="W367" s="384" t="str">
        <f t="shared" si="86"/>
        <v/>
      </c>
      <c r="X367" s="384" t="str">
        <f t="shared" si="87"/>
        <v/>
      </c>
      <c r="Y367" s="384" t="str">
        <f t="shared" si="88"/>
        <v/>
      </c>
      <c r="Z367" s="384" t="str">
        <f t="shared" si="89"/>
        <v/>
      </c>
      <c r="AA367" s="384">
        <f t="shared" si="83"/>
        <v>0</v>
      </c>
      <c r="AB367" s="385" t="b">
        <f t="shared" si="90"/>
        <v>1</v>
      </c>
      <c r="AC367" s="384" t="str">
        <f>IF($N367="","",IF($C$7="Northern Ireland",INDEX('Fixed inputs'!$H$18:$H$58,MATCH($N367,'Fixed inputs'!$C$18:$C$58,0)),INDEX('Fixed inputs'!$I$18:$I$58,MATCH($N367,'Fixed inputs'!$C$18:$C$58,0))))</f>
        <v/>
      </c>
      <c r="AD367" s="384" t="str">
        <f>IF($C367="","",INDEX('Fixed inputs'!$C$8:$E$10,MATCH($C367,'Fixed inputs'!$B$8:$B$10,0),MATCH(IF($C$7="Northern Ireland","GBP","EUR"),'Fixed inputs'!$C$7:$E$7,0)))</f>
        <v/>
      </c>
      <c r="AE367" s="386"/>
      <c r="AF367" s="386"/>
      <c r="AG367" s="386"/>
      <c r="AH367" s="386"/>
      <c r="AI367" s="386"/>
      <c r="AJ367" s="387">
        <f t="shared" si="91"/>
        <v>0</v>
      </c>
      <c r="AK367" s="386"/>
      <c r="AL367" s="387">
        <f t="shared" si="92"/>
        <v>0</v>
      </c>
      <c r="AM367" s="386"/>
      <c r="AN367" s="387">
        <f t="shared" si="93"/>
        <v>0</v>
      </c>
      <c r="AO367" s="386"/>
      <c r="AP367" s="387">
        <f t="shared" si="94"/>
        <v>0</v>
      </c>
      <c r="AQ367" s="386"/>
      <c r="AR367" s="387">
        <f t="shared" si="95"/>
        <v>0</v>
      </c>
      <c r="AS367" s="386"/>
      <c r="AT367" s="387">
        <f t="shared" si="96"/>
        <v>0</v>
      </c>
    </row>
    <row r="368" spans="2:46" ht="15.75">
      <c r="B368" s="435"/>
      <c r="C368" s="435"/>
      <c r="D368" s="436"/>
      <c r="E368" s="437"/>
      <c r="F368" s="437"/>
      <c r="G368" s="437"/>
      <c r="H368" s="437"/>
      <c r="I368" s="437"/>
      <c r="J368" s="437"/>
      <c r="K368" s="465">
        <f t="shared" si="81"/>
        <v>0</v>
      </c>
      <c r="L368" s="433"/>
      <c r="M368" s="433"/>
      <c r="N368" s="434"/>
      <c r="O368" s="383" t="str">
        <f t="shared" si="82"/>
        <v/>
      </c>
      <c r="P368" s="434"/>
      <c r="Q368" s="434"/>
      <c r="R368" s="434"/>
      <c r="S368" s="433"/>
      <c r="T368" s="434"/>
      <c r="U368" s="384" t="str">
        <f t="shared" si="84"/>
        <v/>
      </c>
      <c r="V368" s="384" t="str">
        <f t="shared" si="85"/>
        <v/>
      </c>
      <c r="W368" s="384" t="str">
        <f t="shared" si="86"/>
        <v/>
      </c>
      <c r="X368" s="384" t="str">
        <f t="shared" si="87"/>
        <v/>
      </c>
      <c r="Y368" s="384" t="str">
        <f t="shared" si="88"/>
        <v/>
      </c>
      <c r="Z368" s="384" t="str">
        <f t="shared" si="89"/>
        <v/>
      </c>
      <c r="AA368" s="384">
        <f t="shared" si="83"/>
        <v>0</v>
      </c>
      <c r="AB368" s="385" t="b">
        <f t="shared" si="90"/>
        <v>1</v>
      </c>
      <c r="AC368" s="384" t="str">
        <f>IF($N368="","",IF($C$7="Northern Ireland",INDEX('Fixed inputs'!$H$18:$H$58,MATCH($N368,'Fixed inputs'!$C$18:$C$58,0)),INDEX('Fixed inputs'!$I$18:$I$58,MATCH($N368,'Fixed inputs'!$C$18:$C$58,0))))</f>
        <v/>
      </c>
      <c r="AD368" s="384" t="str">
        <f>IF($C368="","",INDEX('Fixed inputs'!$C$8:$E$10,MATCH($C368,'Fixed inputs'!$B$8:$B$10,0),MATCH(IF($C$7="Northern Ireland","GBP","EUR"),'Fixed inputs'!$C$7:$E$7,0)))</f>
        <v/>
      </c>
      <c r="AE368" s="386"/>
      <c r="AF368" s="386"/>
      <c r="AG368" s="386"/>
      <c r="AH368" s="386"/>
      <c r="AI368" s="386"/>
      <c r="AJ368" s="387">
        <f t="shared" si="91"/>
        <v>0</v>
      </c>
      <c r="AK368" s="386"/>
      <c r="AL368" s="387">
        <f t="shared" si="92"/>
        <v>0</v>
      </c>
      <c r="AM368" s="386"/>
      <c r="AN368" s="387">
        <f t="shared" si="93"/>
        <v>0</v>
      </c>
      <c r="AO368" s="386"/>
      <c r="AP368" s="387">
        <f t="shared" si="94"/>
        <v>0</v>
      </c>
      <c r="AQ368" s="386"/>
      <c r="AR368" s="387">
        <f t="shared" si="95"/>
        <v>0</v>
      </c>
      <c r="AS368" s="386"/>
      <c r="AT368" s="387">
        <f t="shared" si="96"/>
        <v>0</v>
      </c>
    </row>
    <row r="369" spans="2:46" ht="15.75">
      <c r="B369" s="435"/>
      <c r="C369" s="435"/>
      <c r="D369" s="436"/>
      <c r="E369" s="437"/>
      <c r="F369" s="437"/>
      <c r="G369" s="437"/>
      <c r="H369" s="437"/>
      <c r="I369" s="437"/>
      <c r="J369" s="437"/>
      <c r="K369" s="465">
        <f t="shared" si="81"/>
        <v>0</v>
      </c>
      <c r="L369" s="433"/>
      <c r="M369" s="433"/>
      <c r="N369" s="434"/>
      <c r="O369" s="383" t="str">
        <f t="shared" si="82"/>
        <v/>
      </c>
      <c r="P369" s="434"/>
      <c r="Q369" s="434"/>
      <c r="R369" s="434"/>
      <c r="S369" s="433"/>
      <c r="T369" s="434"/>
      <c r="U369" s="384" t="str">
        <f t="shared" si="84"/>
        <v/>
      </c>
      <c r="V369" s="384" t="str">
        <f t="shared" si="85"/>
        <v/>
      </c>
      <c r="W369" s="384" t="str">
        <f t="shared" si="86"/>
        <v/>
      </c>
      <c r="X369" s="384" t="str">
        <f t="shared" si="87"/>
        <v/>
      </c>
      <c r="Y369" s="384" t="str">
        <f t="shared" si="88"/>
        <v/>
      </c>
      <c r="Z369" s="384" t="str">
        <f t="shared" si="89"/>
        <v/>
      </c>
      <c r="AA369" s="384">
        <f t="shared" si="83"/>
        <v>0</v>
      </c>
      <c r="AB369" s="385" t="b">
        <f t="shared" si="90"/>
        <v>1</v>
      </c>
      <c r="AC369" s="384" t="str">
        <f>IF($N369="","",IF($C$7="Northern Ireland",INDEX('Fixed inputs'!$H$18:$H$58,MATCH($N369,'Fixed inputs'!$C$18:$C$58,0)),INDEX('Fixed inputs'!$I$18:$I$58,MATCH($N369,'Fixed inputs'!$C$18:$C$58,0))))</f>
        <v/>
      </c>
      <c r="AD369" s="384" t="str">
        <f>IF($C369="","",INDEX('Fixed inputs'!$C$8:$E$10,MATCH($C369,'Fixed inputs'!$B$8:$B$10,0),MATCH(IF($C$7="Northern Ireland","GBP","EUR"),'Fixed inputs'!$C$7:$E$7,0)))</f>
        <v/>
      </c>
      <c r="AE369" s="386"/>
      <c r="AF369" s="386"/>
      <c r="AG369" s="386"/>
      <c r="AH369" s="386"/>
      <c r="AI369" s="386"/>
      <c r="AJ369" s="387">
        <f t="shared" si="91"/>
        <v>0</v>
      </c>
      <c r="AK369" s="386"/>
      <c r="AL369" s="387">
        <f t="shared" si="92"/>
        <v>0</v>
      </c>
      <c r="AM369" s="386"/>
      <c r="AN369" s="387">
        <f t="shared" si="93"/>
        <v>0</v>
      </c>
      <c r="AO369" s="386"/>
      <c r="AP369" s="387">
        <f t="shared" si="94"/>
        <v>0</v>
      </c>
      <c r="AQ369" s="386"/>
      <c r="AR369" s="387">
        <f t="shared" si="95"/>
        <v>0</v>
      </c>
      <c r="AS369" s="386"/>
      <c r="AT369" s="387">
        <f t="shared" si="96"/>
        <v>0</v>
      </c>
    </row>
    <row r="370" spans="2:46" ht="15.75">
      <c r="B370" s="435"/>
      <c r="C370" s="435"/>
      <c r="D370" s="436"/>
      <c r="E370" s="437"/>
      <c r="F370" s="437"/>
      <c r="G370" s="437"/>
      <c r="H370" s="437"/>
      <c r="I370" s="437"/>
      <c r="J370" s="437"/>
      <c r="K370" s="465">
        <f t="shared" si="81"/>
        <v>0</v>
      </c>
      <c r="L370" s="433"/>
      <c r="M370" s="433"/>
      <c r="N370" s="434"/>
      <c r="O370" s="383" t="str">
        <f t="shared" si="82"/>
        <v/>
      </c>
      <c r="P370" s="434"/>
      <c r="Q370" s="434"/>
      <c r="R370" s="434"/>
      <c r="S370" s="433"/>
      <c r="T370" s="434"/>
      <c r="U370" s="384" t="str">
        <f t="shared" si="84"/>
        <v/>
      </c>
      <c r="V370" s="384" t="str">
        <f t="shared" si="85"/>
        <v/>
      </c>
      <c r="W370" s="384" t="str">
        <f t="shared" si="86"/>
        <v/>
      </c>
      <c r="X370" s="384" t="str">
        <f t="shared" si="87"/>
        <v/>
      </c>
      <c r="Y370" s="384" t="str">
        <f t="shared" si="88"/>
        <v/>
      </c>
      <c r="Z370" s="384" t="str">
        <f t="shared" si="89"/>
        <v/>
      </c>
      <c r="AA370" s="384">
        <f t="shared" si="83"/>
        <v>0</v>
      </c>
      <c r="AB370" s="385" t="b">
        <f t="shared" si="90"/>
        <v>1</v>
      </c>
      <c r="AC370" s="384" t="str">
        <f>IF($N370="","",IF($C$7="Northern Ireland",INDEX('Fixed inputs'!$H$18:$H$58,MATCH($N370,'Fixed inputs'!$C$18:$C$58,0)),INDEX('Fixed inputs'!$I$18:$I$58,MATCH($N370,'Fixed inputs'!$C$18:$C$58,0))))</f>
        <v/>
      </c>
      <c r="AD370" s="384" t="str">
        <f>IF($C370="","",INDEX('Fixed inputs'!$C$8:$E$10,MATCH($C370,'Fixed inputs'!$B$8:$B$10,0),MATCH(IF($C$7="Northern Ireland","GBP","EUR"),'Fixed inputs'!$C$7:$E$7,0)))</f>
        <v/>
      </c>
      <c r="AE370" s="386"/>
      <c r="AF370" s="386"/>
      <c r="AG370" s="386"/>
      <c r="AH370" s="386"/>
      <c r="AI370" s="386"/>
      <c r="AJ370" s="387">
        <f t="shared" si="91"/>
        <v>0</v>
      </c>
      <c r="AK370" s="386"/>
      <c r="AL370" s="387">
        <f t="shared" si="92"/>
        <v>0</v>
      </c>
      <c r="AM370" s="386"/>
      <c r="AN370" s="387">
        <f t="shared" si="93"/>
        <v>0</v>
      </c>
      <c r="AO370" s="386"/>
      <c r="AP370" s="387">
        <f t="shared" si="94"/>
        <v>0</v>
      </c>
      <c r="AQ370" s="386"/>
      <c r="AR370" s="387">
        <f t="shared" si="95"/>
        <v>0</v>
      </c>
      <c r="AS370" s="386"/>
      <c r="AT370" s="387">
        <f t="shared" si="96"/>
        <v>0</v>
      </c>
    </row>
    <row r="371" spans="2:46" ht="15.75">
      <c r="B371" s="435"/>
      <c r="C371" s="435"/>
      <c r="D371" s="436"/>
      <c r="E371" s="437"/>
      <c r="F371" s="437"/>
      <c r="G371" s="437"/>
      <c r="H371" s="437"/>
      <c r="I371" s="437"/>
      <c r="J371" s="437"/>
      <c r="K371" s="465">
        <f t="shared" si="81"/>
        <v>0</v>
      </c>
      <c r="L371" s="433"/>
      <c r="M371" s="433"/>
      <c r="N371" s="434"/>
      <c r="O371" s="383" t="str">
        <f t="shared" si="82"/>
        <v/>
      </c>
      <c r="P371" s="434"/>
      <c r="Q371" s="434"/>
      <c r="R371" s="434"/>
      <c r="S371" s="433"/>
      <c r="T371" s="434"/>
      <c r="U371" s="384" t="str">
        <f t="shared" si="84"/>
        <v/>
      </c>
      <c r="V371" s="384" t="str">
        <f t="shared" si="85"/>
        <v/>
      </c>
      <c r="W371" s="384" t="str">
        <f t="shared" si="86"/>
        <v/>
      </c>
      <c r="X371" s="384" t="str">
        <f t="shared" si="87"/>
        <v/>
      </c>
      <c r="Y371" s="384" t="str">
        <f t="shared" si="88"/>
        <v/>
      </c>
      <c r="Z371" s="384" t="str">
        <f t="shared" si="89"/>
        <v/>
      </c>
      <c r="AA371" s="384">
        <f t="shared" si="83"/>
        <v>0</v>
      </c>
      <c r="AB371" s="385" t="b">
        <f t="shared" si="90"/>
        <v>1</v>
      </c>
      <c r="AC371" s="384" t="str">
        <f>IF($N371="","",IF($C$7="Northern Ireland",INDEX('Fixed inputs'!$H$18:$H$58,MATCH($N371,'Fixed inputs'!$C$18:$C$58,0)),INDEX('Fixed inputs'!$I$18:$I$58,MATCH($N371,'Fixed inputs'!$C$18:$C$58,0))))</f>
        <v/>
      </c>
      <c r="AD371" s="384" t="str">
        <f>IF($C371="","",INDEX('Fixed inputs'!$C$8:$E$10,MATCH($C371,'Fixed inputs'!$B$8:$B$10,0),MATCH(IF($C$7="Northern Ireland","GBP","EUR"),'Fixed inputs'!$C$7:$E$7,0)))</f>
        <v/>
      </c>
      <c r="AE371" s="386"/>
      <c r="AF371" s="386"/>
      <c r="AG371" s="386"/>
      <c r="AH371" s="386"/>
      <c r="AI371" s="386"/>
      <c r="AJ371" s="387">
        <f t="shared" si="91"/>
        <v>0</v>
      </c>
      <c r="AK371" s="386"/>
      <c r="AL371" s="387">
        <f t="shared" si="92"/>
        <v>0</v>
      </c>
      <c r="AM371" s="386"/>
      <c r="AN371" s="387">
        <f t="shared" si="93"/>
        <v>0</v>
      </c>
      <c r="AO371" s="386"/>
      <c r="AP371" s="387">
        <f t="shared" si="94"/>
        <v>0</v>
      </c>
      <c r="AQ371" s="386"/>
      <c r="AR371" s="387">
        <f t="shared" si="95"/>
        <v>0</v>
      </c>
      <c r="AS371" s="386"/>
      <c r="AT371" s="387">
        <f t="shared" si="96"/>
        <v>0</v>
      </c>
    </row>
    <row r="372" spans="2:46" ht="15.75">
      <c r="B372" s="435"/>
      <c r="C372" s="435"/>
      <c r="D372" s="436"/>
      <c r="E372" s="437"/>
      <c r="F372" s="437"/>
      <c r="G372" s="437"/>
      <c r="H372" s="437"/>
      <c r="I372" s="437"/>
      <c r="J372" s="437"/>
      <c r="K372" s="465">
        <f t="shared" si="81"/>
        <v>0</v>
      </c>
      <c r="L372" s="433"/>
      <c r="M372" s="433"/>
      <c r="N372" s="434"/>
      <c r="O372" s="383" t="str">
        <f t="shared" si="82"/>
        <v/>
      </c>
      <c r="P372" s="434"/>
      <c r="Q372" s="434"/>
      <c r="R372" s="434"/>
      <c r="S372" s="433"/>
      <c r="T372" s="434"/>
      <c r="U372" s="384" t="str">
        <f t="shared" si="84"/>
        <v/>
      </c>
      <c r="V372" s="384" t="str">
        <f t="shared" si="85"/>
        <v/>
      </c>
      <c r="W372" s="384" t="str">
        <f t="shared" si="86"/>
        <v/>
      </c>
      <c r="X372" s="384" t="str">
        <f t="shared" si="87"/>
        <v/>
      </c>
      <c r="Y372" s="384" t="str">
        <f t="shared" si="88"/>
        <v/>
      </c>
      <c r="Z372" s="384" t="str">
        <f t="shared" si="89"/>
        <v/>
      </c>
      <c r="AA372" s="384">
        <f t="shared" si="83"/>
        <v>0</v>
      </c>
      <c r="AB372" s="385" t="b">
        <f t="shared" si="90"/>
        <v>1</v>
      </c>
      <c r="AC372" s="384" t="str">
        <f>IF($N372="","",IF($C$7="Northern Ireland",INDEX('Fixed inputs'!$H$18:$H$58,MATCH($N372,'Fixed inputs'!$C$18:$C$58,0)),INDEX('Fixed inputs'!$I$18:$I$58,MATCH($N372,'Fixed inputs'!$C$18:$C$58,0))))</f>
        <v/>
      </c>
      <c r="AD372" s="384" t="str">
        <f>IF($C372="","",INDEX('Fixed inputs'!$C$8:$E$10,MATCH($C372,'Fixed inputs'!$B$8:$B$10,0),MATCH(IF($C$7="Northern Ireland","GBP","EUR"),'Fixed inputs'!$C$7:$E$7,0)))</f>
        <v/>
      </c>
      <c r="AE372" s="386"/>
      <c r="AF372" s="386"/>
      <c r="AG372" s="386"/>
      <c r="AH372" s="386"/>
      <c r="AI372" s="386"/>
      <c r="AJ372" s="387">
        <f t="shared" si="91"/>
        <v>0</v>
      </c>
      <c r="AK372" s="386"/>
      <c r="AL372" s="387">
        <f t="shared" si="92"/>
        <v>0</v>
      </c>
      <c r="AM372" s="386"/>
      <c r="AN372" s="387">
        <f t="shared" si="93"/>
        <v>0</v>
      </c>
      <c r="AO372" s="386"/>
      <c r="AP372" s="387">
        <f t="shared" si="94"/>
        <v>0</v>
      </c>
      <c r="AQ372" s="386"/>
      <c r="AR372" s="387">
        <f t="shared" si="95"/>
        <v>0</v>
      </c>
      <c r="AS372" s="386"/>
      <c r="AT372" s="387">
        <f t="shared" si="96"/>
        <v>0</v>
      </c>
    </row>
    <row r="373" spans="2:46" ht="15.75">
      <c r="B373" s="435"/>
      <c r="C373" s="435"/>
      <c r="D373" s="436"/>
      <c r="E373" s="437"/>
      <c r="F373" s="437"/>
      <c r="G373" s="437"/>
      <c r="H373" s="437"/>
      <c r="I373" s="437"/>
      <c r="J373" s="437"/>
      <c r="K373" s="465">
        <f t="shared" si="81"/>
        <v>0</v>
      </c>
      <c r="L373" s="433"/>
      <c r="M373" s="433"/>
      <c r="N373" s="434"/>
      <c r="O373" s="383" t="str">
        <f t="shared" si="82"/>
        <v/>
      </c>
      <c r="P373" s="434"/>
      <c r="Q373" s="434"/>
      <c r="R373" s="434"/>
      <c r="S373" s="433"/>
      <c r="T373" s="434"/>
      <c r="U373" s="384" t="str">
        <f t="shared" si="84"/>
        <v/>
      </c>
      <c r="V373" s="384" t="str">
        <f t="shared" si="85"/>
        <v/>
      </c>
      <c r="W373" s="384" t="str">
        <f t="shared" si="86"/>
        <v/>
      </c>
      <c r="X373" s="384" t="str">
        <f t="shared" si="87"/>
        <v/>
      </c>
      <c r="Y373" s="384" t="str">
        <f t="shared" si="88"/>
        <v/>
      </c>
      <c r="Z373" s="384" t="str">
        <f t="shared" si="89"/>
        <v/>
      </c>
      <c r="AA373" s="384">
        <f t="shared" si="83"/>
        <v>0</v>
      </c>
      <c r="AB373" s="385" t="b">
        <f t="shared" si="90"/>
        <v>1</v>
      </c>
      <c r="AC373" s="384" t="str">
        <f>IF($N373="","",IF($C$7="Northern Ireland",INDEX('Fixed inputs'!$H$18:$H$58,MATCH($N373,'Fixed inputs'!$C$18:$C$58,0)),INDEX('Fixed inputs'!$I$18:$I$58,MATCH($N373,'Fixed inputs'!$C$18:$C$58,0))))</f>
        <v/>
      </c>
      <c r="AD373" s="384" t="str">
        <f>IF($C373="","",INDEX('Fixed inputs'!$C$8:$E$10,MATCH($C373,'Fixed inputs'!$B$8:$B$10,0),MATCH(IF($C$7="Northern Ireland","GBP","EUR"),'Fixed inputs'!$C$7:$E$7,0)))</f>
        <v/>
      </c>
      <c r="AE373" s="386"/>
      <c r="AF373" s="386"/>
      <c r="AG373" s="386"/>
      <c r="AH373" s="386"/>
      <c r="AI373" s="386"/>
      <c r="AJ373" s="387">
        <f t="shared" si="91"/>
        <v>0</v>
      </c>
      <c r="AK373" s="386"/>
      <c r="AL373" s="387">
        <f t="shared" si="92"/>
        <v>0</v>
      </c>
      <c r="AM373" s="386"/>
      <c r="AN373" s="387">
        <f t="shared" si="93"/>
        <v>0</v>
      </c>
      <c r="AO373" s="386"/>
      <c r="AP373" s="387">
        <f t="shared" si="94"/>
        <v>0</v>
      </c>
      <c r="AQ373" s="386"/>
      <c r="AR373" s="387">
        <f t="shared" si="95"/>
        <v>0</v>
      </c>
      <c r="AS373" s="386"/>
      <c r="AT373" s="387">
        <f t="shared" si="96"/>
        <v>0</v>
      </c>
    </row>
    <row r="374" spans="2:46" ht="15.75">
      <c r="B374" s="435"/>
      <c r="C374" s="435"/>
      <c r="D374" s="436"/>
      <c r="E374" s="437"/>
      <c r="F374" s="437"/>
      <c r="G374" s="437"/>
      <c r="H374" s="437"/>
      <c r="I374" s="437"/>
      <c r="J374" s="437"/>
      <c r="K374" s="465">
        <f t="shared" si="81"/>
        <v>0</v>
      </c>
      <c r="L374" s="433"/>
      <c r="M374" s="433"/>
      <c r="N374" s="434"/>
      <c r="O374" s="383" t="str">
        <f t="shared" si="82"/>
        <v/>
      </c>
      <c r="P374" s="434"/>
      <c r="Q374" s="434"/>
      <c r="R374" s="434"/>
      <c r="S374" s="433"/>
      <c r="T374" s="434"/>
      <c r="U374" s="384" t="str">
        <f t="shared" si="84"/>
        <v/>
      </c>
      <c r="V374" s="384" t="str">
        <f t="shared" si="85"/>
        <v/>
      </c>
      <c r="W374" s="384" t="str">
        <f t="shared" si="86"/>
        <v/>
      </c>
      <c r="X374" s="384" t="str">
        <f t="shared" si="87"/>
        <v/>
      </c>
      <c r="Y374" s="384" t="str">
        <f t="shared" si="88"/>
        <v/>
      </c>
      <c r="Z374" s="384" t="str">
        <f t="shared" si="89"/>
        <v/>
      </c>
      <c r="AA374" s="384">
        <f t="shared" si="83"/>
        <v>0</v>
      </c>
      <c r="AB374" s="385" t="b">
        <f t="shared" si="90"/>
        <v>1</v>
      </c>
      <c r="AC374" s="384" t="str">
        <f>IF($N374="","",IF($C$7="Northern Ireland",INDEX('Fixed inputs'!$H$18:$H$58,MATCH($N374,'Fixed inputs'!$C$18:$C$58,0)),INDEX('Fixed inputs'!$I$18:$I$58,MATCH($N374,'Fixed inputs'!$C$18:$C$58,0))))</f>
        <v/>
      </c>
      <c r="AD374" s="384" t="str">
        <f>IF($C374="","",INDEX('Fixed inputs'!$C$8:$E$10,MATCH($C374,'Fixed inputs'!$B$8:$B$10,0),MATCH(IF($C$7="Northern Ireland","GBP","EUR"),'Fixed inputs'!$C$7:$E$7,0)))</f>
        <v/>
      </c>
      <c r="AE374" s="386"/>
      <c r="AF374" s="386"/>
      <c r="AG374" s="386"/>
      <c r="AH374" s="386"/>
      <c r="AI374" s="386"/>
      <c r="AJ374" s="387">
        <f t="shared" si="91"/>
        <v>0</v>
      </c>
      <c r="AK374" s="386"/>
      <c r="AL374" s="387">
        <f t="shared" si="92"/>
        <v>0</v>
      </c>
      <c r="AM374" s="386"/>
      <c r="AN374" s="387">
        <f t="shared" si="93"/>
        <v>0</v>
      </c>
      <c r="AO374" s="386"/>
      <c r="AP374" s="387">
        <f t="shared" si="94"/>
        <v>0</v>
      </c>
      <c r="AQ374" s="386"/>
      <c r="AR374" s="387">
        <f t="shared" si="95"/>
        <v>0</v>
      </c>
      <c r="AS374" s="386"/>
      <c r="AT374" s="387">
        <f t="shared" si="96"/>
        <v>0</v>
      </c>
    </row>
    <row r="375" spans="2:46" ht="15.75">
      <c r="B375" s="435"/>
      <c r="C375" s="435"/>
      <c r="D375" s="436"/>
      <c r="E375" s="437"/>
      <c r="F375" s="437"/>
      <c r="G375" s="437"/>
      <c r="H375" s="437"/>
      <c r="I375" s="437"/>
      <c r="J375" s="437"/>
      <c r="K375" s="465">
        <f t="shared" si="81"/>
        <v>0</v>
      </c>
      <c r="L375" s="433"/>
      <c r="M375" s="433"/>
      <c r="N375" s="434"/>
      <c r="O375" s="383" t="str">
        <f t="shared" si="82"/>
        <v/>
      </c>
      <c r="P375" s="434"/>
      <c r="Q375" s="434"/>
      <c r="R375" s="434"/>
      <c r="S375" s="433"/>
      <c r="T375" s="434"/>
      <c r="U375" s="384" t="str">
        <f t="shared" si="84"/>
        <v/>
      </c>
      <c r="V375" s="384" t="str">
        <f t="shared" si="85"/>
        <v/>
      </c>
      <c r="W375" s="384" t="str">
        <f t="shared" si="86"/>
        <v/>
      </c>
      <c r="X375" s="384" t="str">
        <f t="shared" si="87"/>
        <v/>
      </c>
      <c r="Y375" s="384" t="str">
        <f t="shared" si="88"/>
        <v/>
      </c>
      <c r="Z375" s="384" t="str">
        <f t="shared" si="89"/>
        <v/>
      </c>
      <c r="AA375" s="384">
        <f t="shared" si="83"/>
        <v>0</v>
      </c>
      <c r="AB375" s="385" t="b">
        <f t="shared" si="90"/>
        <v>1</v>
      </c>
      <c r="AC375" s="384" t="str">
        <f>IF($N375="","",IF($C$7="Northern Ireland",INDEX('Fixed inputs'!$H$18:$H$58,MATCH($N375,'Fixed inputs'!$C$18:$C$58,0)),INDEX('Fixed inputs'!$I$18:$I$58,MATCH($N375,'Fixed inputs'!$C$18:$C$58,0))))</f>
        <v/>
      </c>
      <c r="AD375" s="384" t="str">
        <f>IF($C375="","",INDEX('Fixed inputs'!$C$8:$E$10,MATCH($C375,'Fixed inputs'!$B$8:$B$10,0),MATCH(IF($C$7="Northern Ireland","GBP","EUR"),'Fixed inputs'!$C$7:$E$7,0)))</f>
        <v/>
      </c>
      <c r="AE375" s="386"/>
      <c r="AF375" s="386"/>
      <c r="AG375" s="386"/>
      <c r="AH375" s="386"/>
      <c r="AI375" s="386"/>
      <c r="AJ375" s="387">
        <f t="shared" si="91"/>
        <v>0</v>
      </c>
      <c r="AK375" s="386"/>
      <c r="AL375" s="387">
        <f t="shared" si="92"/>
        <v>0</v>
      </c>
      <c r="AM375" s="386"/>
      <c r="AN375" s="387">
        <f t="shared" si="93"/>
        <v>0</v>
      </c>
      <c r="AO375" s="386"/>
      <c r="AP375" s="387">
        <f t="shared" si="94"/>
        <v>0</v>
      </c>
      <c r="AQ375" s="386"/>
      <c r="AR375" s="387">
        <f t="shared" si="95"/>
        <v>0</v>
      </c>
      <c r="AS375" s="386"/>
      <c r="AT375" s="387">
        <f t="shared" si="96"/>
        <v>0</v>
      </c>
    </row>
    <row r="376" spans="2:46" ht="15.75">
      <c r="B376" s="435"/>
      <c r="C376" s="435"/>
      <c r="D376" s="436"/>
      <c r="E376" s="437"/>
      <c r="F376" s="437"/>
      <c r="G376" s="437"/>
      <c r="H376" s="437"/>
      <c r="I376" s="437"/>
      <c r="J376" s="437"/>
      <c r="K376" s="465">
        <f t="shared" si="81"/>
        <v>0</v>
      </c>
      <c r="L376" s="433"/>
      <c r="M376" s="433"/>
      <c r="N376" s="434"/>
      <c r="O376" s="383" t="str">
        <f t="shared" si="82"/>
        <v/>
      </c>
      <c r="P376" s="434"/>
      <c r="Q376" s="434"/>
      <c r="R376" s="434"/>
      <c r="S376" s="433"/>
      <c r="T376" s="434"/>
      <c r="U376" s="384" t="str">
        <f t="shared" si="84"/>
        <v/>
      </c>
      <c r="V376" s="384" t="str">
        <f t="shared" si="85"/>
        <v/>
      </c>
      <c r="W376" s="384" t="str">
        <f t="shared" si="86"/>
        <v/>
      </c>
      <c r="X376" s="384" t="str">
        <f t="shared" si="87"/>
        <v/>
      </c>
      <c r="Y376" s="384" t="str">
        <f t="shared" si="88"/>
        <v/>
      </c>
      <c r="Z376" s="384" t="str">
        <f t="shared" si="89"/>
        <v/>
      </c>
      <c r="AA376" s="384">
        <f t="shared" si="83"/>
        <v>0</v>
      </c>
      <c r="AB376" s="385" t="b">
        <f t="shared" si="90"/>
        <v>1</v>
      </c>
      <c r="AC376" s="384" t="str">
        <f>IF($N376="","",IF($C$7="Northern Ireland",INDEX('Fixed inputs'!$H$18:$H$58,MATCH($N376,'Fixed inputs'!$C$18:$C$58,0)),INDEX('Fixed inputs'!$I$18:$I$58,MATCH($N376,'Fixed inputs'!$C$18:$C$58,0))))</f>
        <v/>
      </c>
      <c r="AD376" s="384" t="str">
        <f>IF($C376="","",INDEX('Fixed inputs'!$C$8:$E$10,MATCH($C376,'Fixed inputs'!$B$8:$B$10,0),MATCH(IF($C$7="Northern Ireland","GBP","EUR"),'Fixed inputs'!$C$7:$E$7,0)))</f>
        <v/>
      </c>
      <c r="AE376" s="386"/>
      <c r="AF376" s="386"/>
      <c r="AG376" s="386"/>
      <c r="AH376" s="386"/>
      <c r="AI376" s="386"/>
      <c r="AJ376" s="387">
        <f t="shared" si="91"/>
        <v>0</v>
      </c>
      <c r="AK376" s="386"/>
      <c r="AL376" s="387">
        <f t="shared" si="92"/>
        <v>0</v>
      </c>
      <c r="AM376" s="386"/>
      <c r="AN376" s="387">
        <f t="shared" si="93"/>
        <v>0</v>
      </c>
      <c r="AO376" s="386"/>
      <c r="AP376" s="387">
        <f t="shared" si="94"/>
        <v>0</v>
      </c>
      <c r="AQ376" s="386"/>
      <c r="AR376" s="387">
        <f t="shared" si="95"/>
        <v>0</v>
      </c>
      <c r="AS376" s="386"/>
      <c r="AT376" s="387">
        <f t="shared" si="96"/>
        <v>0</v>
      </c>
    </row>
    <row r="377" spans="2:46" ht="15.75">
      <c r="B377" s="435"/>
      <c r="C377" s="435"/>
      <c r="D377" s="436"/>
      <c r="E377" s="437"/>
      <c r="F377" s="437"/>
      <c r="G377" s="437"/>
      <c r="H377" s="437"/>
      <c r="I377" s="437"/>
      <c r="J377" s="437"/>
      <c r="K377" s="465">
        <f t="shared" si="81"/>
        <v>0</v>
      </c>
      <c r="L377" s="433"/>
      <c r="M377" s="433"/>
      <c r="N377" s="434"/>
      <c r="O377" s="383" t="str">
        <f t="shared" si="82"/>
        <v/>
      </c>
      <c r="P377" s="434"/>
      <c r="Q377" s="434"/>
      <c r="R377" s="434"/>
      <c r="S377" s="433"/>
      <c r="T377" s="434"/>
      <c r="U377" s="384" t="str">
        <f t="shared" si="84"/>
        <v/>
      </c>
      <c r="V377" s="384" t="str">
        <f t="shared" si="85"/>
        <v/>
      </c>
      <c r="W377" s="384" t="str">
        <f t="shared" si="86"/>
        <v/>
      </c>
      <c r="X377" s="384" t="str">
        <f t="shared" si="87"/>
        <v/>
      </c>
      <c r="Y377" s="384" t="str">
        <f t="shared" si="88"/>
        <v/>
      </c>
      <c r="Z377" s="384" t="str">
        <f t="shared" si="89"/>
        <v/>
      </c>
      <c r="AA377" s="384">
        <f t="shared" si="83"/>
        <v>0</v>
      </c>
      <c r="AB377" s="385" t="b">
        <f t="shared" si="90"/>
        <v>1</v>
      </c>
      <c r="AC377" s="384" t="str">
        <f>IF($N377="","",IF($C$7="Northern Ireland",INDEX('Fixed inputs'!$H$18:$H$58,MATCH($N377,'Fixed inputs'!$C$18:$C$58,0)),INDEX('Fixed inputs'!$I$18:$I$58,MATCH($N377,'Fixed inputs'!$C$18:$C$58,0))))</f>
        <v/>
      </c>
      <c r="AD377" s="384" t="str">
        <f>IF($C377="","",INDEX('Fixed inputs'!$C$8:$E$10,MATCH($C377,'Fixed inputs'!$B$8:$B$10,0),MATCH(IF($C$7="Northern Ireland","GBP","EUR"),'Fixed inputs'!$C$7:$E$7,0)))</f>
        <v/>
      </c>
      <c r="AE377" s="386"/>
      <c r="AF377" s="386"/>
      <c r="AG377" s="386"/>
      <c r="AH377" s="386"/>
      <c r="AI377" s="386"/>
      <c r="AJ377" s="387">
        <f t="shared" si="91"/>
        <v>0</v>
      </c>
      <c r="AK377" s="386"/>
      <c r="AL377" s="387">
        <f t="shared" si="92"/>
        <v>0</v>
      </c>
      <c r="AM377" s="386"/>
      <c r="AN377" s="387">
        <f t="shared" si="93"/>
        <v>0</v>
      </c>
      <c r="AO377" s="386"/>
      <c r="AP377" s="387">
        <f t="shared" si="94"/>
        <v>0</v>
      </c>
      <c r="AQ377" s="386"/>
      <c r="AR377" s="387">
        <f t="shared" si="95"/>
        <v>0</v>
      </c>
      <c r="AS377" s="386"/>
      <c r="AT377" s="387">
        <f t="shared" si="96"/>
        <v>0</v>
      </c>
    </row>
    <row r="378" spans="2:46" ht="15.75">
      <c r="B378" s="435"/>
      <c r="C378" s="435"/>
      <c r="D378" s="436"/>
      <c r="E378" s="437"/>
      <c r="F378" s="437"/>
      <c r="G378" s="437"/>
      <c r="H378" s="437"/>
      <c r="I378" s="437"/>
      <c r="J378" s="437"/>
      <c r="K378" s="465">
        <f t="shared" si="81"/>
        <v>0</v>
      </c>
      <c r="L378" s="433"/>
      <c r="M378" s="433"/>
      <c r="N378" s="434"/>
      <c r="O378" s="383" t="str">
        <f t="shared" si="82"/>
        <v/>
      </c>
      <c r="P378" s="434"/>
      <c r="Q378" s="434"/>
      <c r="R378" s="434"/>
      <c r="S378" s="433"/>
      <c r="T378" s="434"/>
      <c r="U378" s="384" t="str">
        <f t="shared" si="84"/>
        <v/>
      </c>
      <c r="V378" s="384" t="str">
        <f t="shared" si="85"/>
        <v/>
      </c>
      <c r="W378" s="384" t="str">
        <f t="shared" si="86"/>
        <v/>
      </c>
      <c r="X378" s="384" t="str">
        <f t="shared" si="87"/>
        <v/>
      </c>
      <c r="Y378" s="384" t="str">
        <f t="shared" si="88"/>
        <v/>
      </c>
      <c r="Z378" s="384" t="str">
        <f t="shared" si="89"/>
        <v/>
      </c>
      <c r="AA378" s="384">
        <f t="shared" si="83"/>
        <v>0</v>
      </c>
      <c r="AB378" s="385" t="b">
        <f t="shared" si="90"/>
        <v>1</v>
      </c>
      <c r="AC378" s="384" t="str">
        <f>IF($N378="","",IF($C$7="Northern Ireland",INDEX('Fixed inputs'!$H$18:$H$58,MATCH($N378,'Fixed inputs'!$C$18:$C$58,0)),INDEX('Fixed inputs'!$I$18:$I$58,MATCH($N378,'Fixed inputs'!$C$18:$C$58,0))))</f>
        <v/>
      </c>
      <c r="AD378" s="384" t="str">
        <f>IF($C378="","",INDEX('Fixed inputs'!$C$8:$E$10,MATCH($C378,'Fixed inputs'!$B$8:$B$10,0),MATCH(IF($C$7="Northern Ireland","GBP","EUR"),'Fixed inputs'!$C$7:$E$7,0)))</f>
        <v/>
      </c>
      <c r="AE378" s="386"/>
      <c r="AF378" s="386"/>
      <c r="AG378" s="386"/>
      <c r="AH378" s="386"/>
      <c r="AI378" s="386"/>
      <c r="AJ378" s="387">
        <f t="shared" si="91"/>
        <v>0</v>
      </c>
      <c r="AK378" s="386"/>
      <c r="AL378" s="387">
        <f t="shared" si="92"/>
        <v>0</v>
      </c>
      <c r="AM378" s="386"/>
      <c r="AN378" s="387">
        <f t="shared" si="93"/>
        <v>0</v>
      </c>
      <c r="AO378" s="386"/>
      <c r="AP378" s="387">
        <f t="shared" si="94"/>
        <v>0</v>
      </c>
      <c r="AQ378" s="386"/>
      <c r="AR378" s="387">
        <f t="shared" si="95"/>
        <v>0</v>
      </c>
      <c r="AS378" s="386"/>
      <c r="AT378" s="387">
        <f t="shared" si="96"/>
        <v>0</v>
      </c>
    </row>
    <row r="379" spans="2:46" ht="15.75">
      <c r="B379" s="435"/>
      <c r="C379" s="435"/>
      <c r="D379" s="436"/>
      <c r="E379" s="437"/>
      <c r="F379" s="437"/>
      <c r="G379" s="437"/>
      <c r="H379" s="437"/>
      <c r="I379" s="437"/>
      <c r="J379" s="437"/>
      <c r="K379" s="465">
        <f t="shared" si="81"/>
        <v>0</v>
      </c>
      <c r="L379" s="433"/>
      <c r="M379" s="433"/>
      <c r="N379" s="434"/>
      <c r="O379" s="383" t="str">
        <f t="shared" si="82"/>
        <v/>
      </c>
      <c r="P379" s="434"/>
      <c r="Q379" s="434"/>
      <c r="R379" s="434"/>
      <c r="S379" s="433"/>
      <c r="T379" s="434"/>
      <c r="U379" s="384" t="str">
        <f t="shared" si="84"/>
        <v/>
      </c>
      <c r="V379" s="384" t="str">
        <f t="shared" si="85"/>
        <v/>
      </c>
      <c r="W379" s="384" t="str">
        <f t="shared" si="86"/>
        <v/>
      </c>
      <c r="X379" s="384" t="str">
        <f t="shared" si="87"/>
        <v/>
      </c>
      <c r="Y379" s="384" t="str">
        <f t="shared" si="88"/>
        <v/>
      </c>
      <c r="Z379" s="384" t="str">
        <f t="shared" si="89"/>
        <v/>
      </c>
      <c r="AA379" s="384">
        <f t="shared" si="83"/>
        <v>0</v>
      </c>
      <c r="AB379" s="385" t="b">
        <f t="shared" si="90"/>
        <v>1</v>
      </c>
      <c r="AC379" s="384" t="str">
        <f>IF($N379="","",IF($C$7="Northern Ireland",INDEX('Fixed inputs'!$H$18:$H$58,MATCH($N379,'Fixed inputs'!$C$18:$C$58,0)),INDEX('Fixed inputs'!$I$18:$I$58,MATCH($N379,'Fixed inputs'!$C$18:$C$58,0))))</f>
        <v/>
      </c>
      <c r="AD379" s="384" t="str">
        <f>IF($C379="","",INDEX('Fixed inputs'!$C$8:$E$10,MATCH($C379,'Fixed inputs'!$B$8:$B$10,0),MATCH(IF($C$7="Northern Ireland","GBP","EUR"),'Fixed inputs'!$C$7:$E$7,0)))</f>
        <v/>
      </c>
      <c r="AE379" s="386"/>
      <c r="AF379" s="386"/>
      <c r="AG379" s="386"/>
      <c r="AH379" s="386"/>
      <c r="AI379" s="386"/>
      <c r="AJ379" s="387">
        <f t="shared" si="91"/>
        <v>0</v>
      </c>
      <c r="AK379" s="386"/>
      <c r="AL379" s="387">
        <f t="shared" si="92"/>
        <v>0</v>
      </c>
      <c r="AM379" s="386"/>
      <c r="AN379" s="387">
        <f t="shared" si="93"/>
        <v>0</v>
      </c>
      <c r="AO379" s="386"/>
      <c r="AP379" s="387">
        <f t="shared" si="94"/>
        <v>0</v>
      </c>
      <c r="AQ379" s="386"/>
      <c r="AR379" s="387">
        <f t="shared" si="95"/>
        <v>0</v>
      </c>
      <c r="AS379" s="386"/>
      <c r="AT379" s="387">
        <f t="shared" si="96"/>
        <v>0</v>
      </c>
    </row>
    <row r="380" spans="2:46" ht="15.75">
      <c r="B380" s="435"/>
      <c r="C380" s="435"/>
      <c r="D380" s="436"/>
      <c r="E380" s="437"/>
      <c r="F380" s="437"/>
      <c r="G380" s="437"/>
      <c r="H380" s="437"/>
      <c r="I380" s="437"/>
      <c r="J380" s="437"/>
      <c r="K380" s="465">
        <f t="shared" si="81"/>
        <v>0</v>
      </c>
      <c r="L380" s="433"/>
      <c r="M380" s="433"/>
      <c r="N380" s="434"/>
      <c r="O380" s="383" t="str">
        <f t="shared" si="82"/>
        <v/>
      </c>
      <c r="P380" s="434"/>
      <c r="Q380" s="434"/>
      <c r="R380" s="434"/>
      <c r="S380" s="433"/>
      <c r="T380" s="434"/>
      <c r="U380" s="384" t="str">
        <f t="shared" si="84"/>
        <v/>
      </c>
      <c r="V380" s="384" t="str">
        <f t="shared" si="85"/>
        <v/>
      </c>
      <c r="W380" s="384" t="str">
        <f t="shared" si="86"/>
        <v/>
      </c>
      <c r="X380" s="384" t="str">
        <f t="shared" si="87"/>
        <v/>
      </c>
      <c r="Y380" s="384" t="str">
        <f t="shared" si="88"/>
        <v/>
      </c>
      <c r="Z380" s="384" t="str">
        <f t="shared" si="89"/>
        <v/>
      </c>
      <c r="AA380" s="384">
        <f t="shared" si="83"/>
        <v>0</v>
      </c>
      <c r="AB380" s="385" t="b">
        <f t="shared" si="90"/>
        <v>1</v>
      </c>
      <c r="AC380" s="384" t="str">
        <f>IF($N380="","",IF($C$7="Northern Ireland",INDEX('Fixed inputs'!$H$18:$H$58,MATCH($N380,'Fixed inputs'!$C$18:$C$58,0)),INDEX('Fixed inputs'!$I$18:$I$58,MATCH($N380,'Fixed inputs'!$C$18:$C$58,0))))</f>
        <v/>
      </c>
      <c r="AD380" s="384" t="str">
        <f>IF($C380="","",INDEX('Fixed inputs'!$C$8:$E$10,MATCH($C380,'Fixed inputs'!$B$8:$B$10,0),MATCH(IF($C$7="Northern Ireland","GBP","EUR"),'Fixed inputs'!$C$7:$E$7,0)))</f>
        <v/>
      </c>
      <c r="AE380" s="386"/>
      <c r="AF380" s="386"/>
      <c r="AG380" s="386"/>
      <c r="AH380" s="386"/>
      <c r="AI380" s="386"/>
      <c r="AJ380" s="387">
        <f t="shared" si="91"/>
        <v>0</v>
      </c>
      <c r="AK380" s="386"/>
      <c r="AL380" s="387">
        <f t="shared" si="92"/>
        <v>0</v>
      </c>
      <c r="AM380" s="386"/>
      <c r="AN380" s="387">
        <f t="shared" si="93"/>
        <v>0</v>
      </c>
      <c r="AO380" s="386"/>
      <c r="AP380" s="387">
        <f t="shared" si="94"/>
        <v>0</v>
      </c>
      <c r="AQ380" s="386"/>
      <c r="AR380" s="387">
        <f t="shared" si="95"/>
        <v>0</v>
      </c>
      <c r="AS380" s="386"/>
      <c r="AT380" s="387">
        <f t="shared" si="96"/>
        <v>0</v>
      </c>
    </row>
    <row r="381" spans="2:46" ht="15.75">
      <c r="B381" s="435"/>
      <c r="C381" s="435"/>
      <c r="D381" s="436"/>
      <c r="E381" s="437"/>
      <c r="F381" s="437"/>
      <c r="G381" s="437"/>
      <c r="H381" s="437"/>
      <c r="I381" s="437"/>
      <c r="J381" s="437"/>
      <c r="K381" s="465">
        <f t="shared" si="81"/>
        <v>0</v>
      </c>
      <c r="L381" s="433"/>
      <c r="M381" s="433"/>
      <c r="N381" s="434"/>
      <c r="O381" s="383" t="str">
        <f t="shared" si="82"/>
        <v/>
      </c>
      <c r="P381" s="434"/>
      <c r="Q381" s="434"/>
      <c r="R381" s="434"/>
      <c r="S381" s="433"/>
      <c r="T381" s="434"/>
      <c r="U381" s="384" t="str">
        <f t="shared" si="84"/>
        <v/>
      </c>
      <c r="V381" s="384" t="str">
        <f t="shared" si="85"/>
        <v/>
      </c>
      <c r="W381" s="384" t="str">
        <f t="shared" si="86"/>
        <v/>
      </c>
      <c r="X381" s="384" t="str">
        <f t="shared" si="87"/>
        <v/>
      </c>
      <c r="Y381" s="384" t="str">
        <f t="shared" si="88"/>
        <v/>
      </c>
      <c r="Z381" s="384" t="str">
        <f t="shared" si="89"/>
        <v/>
      </c>
      <c r="AA381" s="384">
        <f t="shared" si="83"/>
        <v>0</v>
      </c>
      <c r="AB381" s="385" t="b">
        <f t="shared" si="90"/>
        <v>1</v>
      </c>
      <c r="AC381" s="384" t="str">
        <f>IF($N381="","",IF($C$7="Northern Ireland",INDEX('Fixed inputs'!$H$18:$H$58,MATCH($N381,'Fixed inputs'!$C$18:$C$58,0)),INDEX('Fixed inputs'!$I$18:$I$58,MATCH($N381,'Fixed inputs'!$C$18:$C$58,0))))</f>
        <v/>
      </c>
      <c r="AD381" s="384" t="str">
        <f>IF($C381="","",INDEX('Fixed inputs'!$C$8:$E$10,MATCH($C381,'Fixed inputs'!$B$8:$B$10,0),MATCH(IF($C$7="Northern Ireland","GBP","EUR"),'Fixed inputs'!$C$7:$E$7,0)))</f>
        <v/>
      </c>
      <c r="AE381" s="386"/>
      <c r="AF381" s="386"/>
      <c r="AG381" s="386"/>
      <c r="AH381" s="386"/>
      <c r="AI381" s="386"/>
      <c r="AJ381" s="387">
        <f t="shared" si="91"/>
        <v>0</v>
      </c>
      <c r="AK381" s="386"/>
      <c r="AL381" s="387">
        <f t="shared" si="92"/>
        <v>0</v>
      </c>
      <c r="AM381" s="386"/>
      <c r="AN381" s="387">
        <f t="shared" si="93"/>
        <v>0</v>
      </c>
      <c r="AO381" s="386"/>
      <c r="AP381" s="387">
        <f t="shared" si="94"/>
        <v>0</v>
      </c>
      <c r="AQ381" s="386"/>
      <c r="AR381" s="387">
        <f t="shared" si="95"/>
        <v>0</v>
      </c>
      <c r="AS381" s="386"/>
      <c r="AT381" s="387">
        <f t="shared" si="96"/>
        <v>0</v>
      </c>
    </row>
    <row r="382" spans="2:46" ht="15.75">
      <c r="B382" s="435"/>
      <c r="C382" s="435"/>
      <c r="D382" s="436"/>
      <c r="E382" s="437"/>
      <c r="F382" s="437"/>
      <c r="G382" s="437"/>
      <c r="H382" s="437"/>
      <c r="I382" s="437"/>
      <c r="J382" s="437"/>
      <c r="K382" s="465">
        <f t="shared" si="81"/>
        <v>0</v>
      </c>
      <c r="L382" s="433"/>
      <c r="M382" s="433"/>
      <c r="N382" s="434"/>
      <c r="O382" s="383" t="str">
        <f t="shared" si="82"/>
        <v/>
      </c>
      <c r="P382" s="434"/>
      <c r="Q382" s="434"/>
      <c r="R382" s="434"/>
      <c r="S382" s="433"/>
      <c r="T382" s="434"/>
      <c r="U382" s="384" t="str">
        <f t="shared" si="84"/>
        <v/>
      </c>
      <c r="V382" s="384" t="str">
        <f t="shared" si="85"/>
        <v/>
      </c>
      <c r="W382" s="384" t="str">
        <f t="shared" si="86"/>
        <v/>
      </c>
      <c r="X382" s="384" t="str">
        <f t="shared" si="87"/>
        <v/>
      </c>
      <c r="Y382" s="384" t="str">
        <f t="shared" si="88"/>
        <v/>
      </c>
      <c r="Z382" s="384" t="str">
        <f t="shared" si="89"/>
        <v/>
      </c>
      <c r="AA382" s="384">
        <f t="shared" si="83"/>
        <v>0</v>
      </c>
      <c r="AB382" s="385" t="b">
        <f t="shared" si="90"/>
        <v>1</v>
      </c>
      <c r="AC382" s="384" t="str">
        <f>IF($N382="","",IF($C$7="Northern Ireland",INDEX('Fixed inputs'!$H$18:$H$58,MATCH($N382,'Fixed inputs'!$C$18:$C$58,0)),INDEX('Fixed inputs'!$I$18:$I$58,MATCH($N382,'Fixed inputs'!$C$18:$C$58,0))))</f>
        <v/>
      </c>
      <c r="AD382" s="384" t="str">
        <f>IF($C382="","",INDEX('Fixed inputs'!$C$8:$E$10,MATCH($C382,'Fixed inputs'!$B$8:$B$10,0),MATCH(IF($C$7="Northern Ireland","GBP","EUR"),'Fixed inputs'!$C$7:$E$7,0)))</f>
        <v/>
      </c>
      <c r="AE382" s="386"/>
      <c r="AF382" s="386"/>
      <c r="AG382" s="386"/>
      <c r="AH382" s="386"/>
      <c r="AI382" s="386"/>
      <c r="AJ382" s="387">
        <f t="shared" si="91"/>
        <v>0</v>
      </c>
      <c r="AK382" s="386"/>
      <c r="AL382" s="387">
        <f t="shared" si="92"/>
        <v>0</v>
      </c>
      <c r="AM382" s="386"/>
      <c r="AN382" s="387">
        <f t="shared" si="93"/>
        <v>0</v>
      </c>
      <c r="AO382" s="386"/>
      <c r="AP382" s="387">
        <f t="shared" si="94"/>
        <v>0</v>
      </c>
      <c r="AQ382" s="386"/>
      <c r="AR382" s="387">
        <f t="shared" si="95"/>
        <v>0</v>
      </c>
      <c r="AS382" s="386"/>
      <c r="AT382" s="387">
        <f t="shared" si="96"/>
        <v>0</v>
      </c>
    </row>
    <row r="383" spans="2:46" ht="15.75">
      <c r="B383" s="435"/>
      <c r="C383" s="435"/>
      <c r="D383" s="436"/>
      <c r="E383" s="437"/>
      <c r="F383" s="437"/>
      <c r="G383" s="437"/>
      <c r="H383" s="437"/>
      <c r="I383" s="437"/>
      <c r="J383" s="437"/>
      <c r="K383" s="465">
        <f t="shared" si="81"/>
        <v>0</v>
      </c>
      <c r="L383" s="433"/>
      <c r="M383" s="433"/>
      <c r="N383" s="434"/>
      <c r="O383" s="383" t="str">
        <f t="shared" si="82"/>
        <v/>
      </c>
      <c r="P383" s="434"/>
      <c r="Q383" s="434"/>
      <c r="R383" s="434"/>
      <c r="S383" s="433"/>
      <c r="T383" s="434"/>
      <c r="U383" s="384" t="str">
        <f t="shared" si="84"/>
        <v/>
      </c>
      <c r="V383" s="384" t="str">
        <f t="shared" si="85"/>
        <v/>
      </c>
      <c r="W383" s="384" t="str">
        <f t="shared" si="86"/>
        <v/>
      </c>
      <c r="X383" s="384" t="str">
        <f t="shared" si="87"/>
        <v/>
      </c>
      <c r="Y383" s="384" t="str">
        <f t="shared" si="88"/>
        <v/>
      </c>
      <c r="Z383" s="384" t="str">
        <f t="shared" si="89"/>
        <v/>
      </c>
      <c r="AA383" s="384">
        <f t="shared" si="83"/>
        <v>0</v>
      </c>
      <c r="AB383" s="385" t="b">
        <f t="shared" si="90"/>
        <v>1</v>
      </c>
      <c r="AC383" s="384" t="str">
        <f>IF($N383="","",IF($C$7="Northern Ireland",INDEX('Fixed inputs'!$H$18:$H$58,MATCH($N383,'Fixed inputs'!$C$18:$C$58,0)),INDEX('Fixed inputs'!$I$18:$I$58,MATCH($N383,'Fixed inputs'!$C$18:$C$58,0))))</f>
        <v/>
      </c>
      <c r="AD383" s="384" t="str">
        <f>IF($C383="","",INDEX('Fixed inputs'!$C$8:$E$10,MATCH($C383,'Fixed inputs'!$B$8:$B$10,0),MATCH(IF($C$7="Northern Ireland","GBP","EUR"),'Fixed inputs'!$C$7:$E$7,0)))</f>
        <v/>
      </c>
      <c r="AE383" s="386"/>
      <c r="AF383" s="386"/>
      <c r="AG383" s="386"/>
      <c r="AH383" s="386"/>
      <c r="AI383" s="386"/>
      <c r="AJ383" s="387">
        <f t="shared" si="91"/>
        <v>0</v>
      </c>
      <c r="AK383" s="386"/>
      <c r="AL383" s="387">
        <f t="shared" si="92"/>
        <v>0</v>
      </c>
      <c r="AM383" s="386"/>
      <c r="AN383" s="387">
        <f t="shared" si="93"/>
        <v>0</v>
      </c>
      <c r="AO383" s="386"/>
      <c r="AP383" s="387">
        <f t="shared" si="94"/>
        <v>0</v>
      </c>
      <c r="AQ383" s="386"/>
      <c r="AR383" s="387">
        <f t="shared" si="95"/>
        <v>0</v>
      </c>
      <c r="AS383" s="386"/>
      <c r="AT383" s="387">
        <f t="shared" si="96"/>
        <v>0</v>
      </c>
    </row>
    <row r="384" spans="2:46" ht="15.75">
      <c r="B384" s="435"/>
      <c r="C384" s="435"/>
      <c r="D384" s="436"/>
      <c r="E384" s="437"/>
      <c r="F384" s="437"/>
      <c r="G384" s="437"/>
      <c r="H384" s="437"/>
      <c r="I384" s="437"/>
      <c r="J384" s="437"/>
      <c r="K384" s="465">
        <f t="shared" si="81"/>
        <v>0</v>
      </c>
      <c r="L384" s="433"/>
      <c r="M384" s="433"/>
      <c r="N384" s="434"/>
      <c r="O384" s="383" t="str">
        <f t="shared" si="82"/>
        <v/>
      </c>
      <c r="P384" s="434"/>
      <c r="Q384" s="434"/>
      <c r="R384" s="434"/>
      <c r="S384" s="433"/>
      <c r="T384" s="434"/>
      <c r="U384" s="384" t="str">
        <f t="shared" si="84"/>
        <v/>
      </c>
      <c r="V384" s="384" t="str">
        <f t="shared" si="85"/>
        <v/>
      </c>
      <c r="W384" s="384" t="str">
        <f t="shared" si="86"/>
        <v/>
      </c>
      <c r="X384" s="384" t="str">
        <f t="shared" si="87"/>
        <v/>
      </c>
      <c r="Y384" s="384" t="str">
        <f t="shared" si="88"/>
        <v/>
      </c>
      <c r="Z384" s="384" t="str">
        <f t="shared" si="89"/>
        <v/>
      </c>
      <c r="AA384" s="384">
        <f t="shared" si="83"/>
        <v>0</v>
      </c>
      <c r="AB384" s="385" t="b">
        <f t="shared" si="90"/>
        <v>1</v>
      </c>
      <c r="AC384" s="384" t="str">
        <f>IF($N384="","",IF($C$7="Northern Ireland",INDEX('Fixed inputs'!$H$18:$H$58,MATCH($N384,'Fixed inputs'!$C$18:$C$58,0)),INDEX('Fixed inputs'!$I$18:$I$58,MATCH($N384,'Fixed inputs'!$C$18:$C$58,0))))</f>
        <v/>
      </c>
      <c r="AD384" s="384" t="str">
        <f>IF($C384="","",INDEX('Fixed inputs'!$C$8:$E$10,MATCH($C384,'Fixed inputs'!$B$8:$B$10,0),MATCH(IF($C$7="Northern Ireland","GBP","EUR"),'Fixed inputs'!$C$7:$E$7,0)))</f>
        <v/>
      </c>
      <c r="AE384" s="386"/>
      <c r="AF384" s="386"/>
      <c r="AG384" s="386"/>
      <c r="AH384" s="386"/>
      <c r="AI384" s="386"/>
      <c r="AJ384" s="387">
        <f t="shared" si="91"/>
        <v>0</v>
      </c>
      <c r="AK384" s="386"/>
      <c r="AL384" s="387">
        <f t="shared" si="92"/>
        <v>0</v>
      </c>
      <c r="AM384" s="386"/>
      <c r="AN384" s="387">
        <f t="shared" si="93"/>
        <v>0</v>
      </c>
      <c r="AO384" s="386"/>
      <c r="AP384" s="387">
        <f t="shared" si="94"/>
        <v>0</v>
      </c>
      <c r="AQ384" s="386"/>
      <c r="AR384" s="387">
        <f t="shared" si="95"/>
        <v>0</v>
      </c>
      <c r="AS384" s="386"/>
      <c r="AT384" s="387">
        <f t="shared" si="96"/>
        <v>0</v>
      </c>
    </row>
    <row r="385" spans="2:46" ht="15.75">
      <c r="B385" s="435"/>
      <c r="C385" s="435"/>
      <c r="D385" s="436"/>
      <c r="E385" s="437"/>
      <c r="F385" s="437"/>
      <c r="G385" s="437"/>
      <c r="H385" s="437"/>
      <c r="I385" s="437"/>
      <c r="J385" s="437"/>
      <c r="K385" s="465">
        <f t="shared" si="81"/>
        <v>0</v>
      </c>
      <c r="L385" s="433"/>
      <c r="M385" s="433"/>
      <c r="N385" s="434"/>
      <c r="O385" s="383" t="str">
        <f t="shared" si="82"/>
        <v/>
      </c>
      <c r="P385" s="434"/>
      <c r="Q385" s="434"/>
      <c r="R385" s="434"/>
      <c r="S385" s="433"/>
      <c r="T385" s="434"/>
      <c r="U385" s="384" t="str">
        <f t="shared" si="84"/>
        <v/>
      </c>
      <c r="V385" s="384" t="str">
        <f t="shared" si="85"/>
        <v/>
      </c>
      <c r="W385" s="384" t="str">
        <f t="shared" si="86"/>
        <v/>
      </c>
      <c r="X385" s="384" t="str">
        <f t="shared" si="87"/>
        <v/>
      </c>
      <c r="Y385" s="384" t="str">
        <f t="shared" si="88"/>
        <v/>
      </c>
      <c r="Z385" s="384" t="str">
        <f t="shared" si="89"/>
        <v/>
      </c>
      <c r="AA385" s="384">
        <f t="shared" si="83"/>
        <v>0</v>
      </c>
      <c r="AB385" s="385" t="b">
        <f t="shared" si="90"/>
        <v>1</v>
      </c>
      <c r="AC385" s="384" t="str">
        <f>IF($N385="","",IF($C$7="Northern Ireland",INDEX('Fixed inputs'!$H$18:$H$58,MATCH($N385,'Fixed inputs'!$C$18:$C$58,0)),INDEX('Fixed inputs'!$I$18:$I$58,MATCH($N385,'Fixed inputs'!$C$18:$C$58,0))))</f>
        <v/>
      </c>
      <c r="AD385" s="384" t="str">
        <f>IF($C385="","",INDEX('Fixed inputs'!$C$8:$E$10,MATCH($C385,'Fixed inputs'!$B$8:$B$10,0),MATCH(IF($C$7="Northern Ireland","GBP","EUR"),'Fixed inputs'!$C$7:$E$7,0)))</f>
        <v/>
      </c>
      <c r="AE385" s="386"/>
      <c r="AF385" s="386"/>
      <c r="AG385" s="386"/>
      <c r="AH385" s="386"/>
      <c r="AI385" s="386"/>
      <c r="AJ385" s="387">
        <f t="shared" si="91"/>
        <v>0</v>
      </c>
      <c r="AK385" s="386"/>
      <c r="AL385" s="387">
        <f t="shared" si="92"/>
        <v>0</v>
      </c>
      <c r="AM385" s="386"/>
      <c r="AN385" s="387">
        <f t="shared" si="93"/>
        <v>0</v>
      </c>
      <c r="AO385" s="386"/>
      <c r="AP385" s="387">
        <f t="shared" si="94"/>
        <v>0</v>
      </c>
      <c r="AQ385" s="386"/>
      <c r="AR385" s="387">
        <f t="shared" si="95"/>
        <v>0</v>
      </c>
      <c r="AS385" s="386"/>
      <c r="AT385" s="387">
        <f t="shared" si="96"/>
        <v>0</v>
      </c>
    </row>
    <row r="386" spans="2:46" ht="15.75">
      <c r="B386" s="435"/>
      <c r="C386" s="435"/>
      <c r="D386" s="436"/>
      <c r="E386" s="437"/>
      <c r="F386" s="437"/>
      <c r="G386" s="437"/>
      <c r="H386" s="437"/>
      <c r="I386" s="437"/>
      <c r="J386" s="437"/>
      <c r="K386" s="465">
        <f t="shared" si="81"/>
        <v>0</v>
      </c>
      <c r="L386" s="433"/>
      <c r="M386" s="433"/>
      <c r="N386" s="434"/>
      <c r="O386" s="383" t="str">
        <f t="shared" si="82"/>
        <v/>
      </c>
      <c r="P386" s="434"/>
      <c r="Q386" s="434"/>
      <c r="R386" s="434"/>
      <c r="S386" s="433"/>
      <c r="T386" s="434"/>
      <c r="U386" s="384" t="str">
        <f t="shared" si="84"/>
        <v/>
      </c>
      <c r="V386" s="384" t="str">
        <f t="shared" si="85"/>
        <v/>
      </c>
      <c r="W386" s="384" t="str">
        <f t="shared" si="86"/>
        <v/>
      </c>
      <c r="X386" s="384" t="str">
        <f t="shared" si="87"/>
        <v/>
      </c>
      <c r="Y386" s="384" t="str">
        <f t="shared" si="88"/>
        <v/>
      </c>
      <c r="Z386" s="384" t="str">
        <f t="shared" si="89"/>
        <v/>
      </c>
      <c r="AA386" s="384">
        <f t="shared" si="83"/>
        <v>0</v>
      </c>
      <c r="AB386" s="385" t="b">
        <f t="shared" si="90"/>
        <v>1</v>
      </c>
      <c r="AC386" s="384" t="str">
        <f>IF($N386="","",IF($C$7="Northern Ireland",INDEX('Fixed inputs'!$H$18:$H$58,MATCH($N386,'Fixed inputs'!$C$18:$C$58,0)),INDEX('Fixed inputs'!$I$18:$I$58,MATCH($N386,'Fixed inputs'!$C$18:$C$58,0))))</f>
        <v/>
      </c>
      <c r="AD386" s="384" t="str">
        <f>IF($C386="","",INDEX('Fixed inputs'!$C$8:$E$10,MATCH($C386,'Fixed inputs'!$B$8:$B$10,0),MATCH(IF($C$7="Northern Ireland","GBP","EUR"),'Fixed inputs'!$C$7:$E$7,0)))</f>
        <v/>
      </c>
      <c r="AE386" s="386"/>
      <c r="AF386" s="386"/>
      <c r="AG386" s="386"/>
      <c r="AH386" s="386"/>
      <c r="AI386" s="386"/>
      <c r="AJ386" s="387">
        <f t="shared" si="91"/>
        <v>0</v>
      </c>
      <c r="AK386" s="386"/>
      <c r="AL386" s="387">
        <f t="shared" si="92"/>
        <v>0</v>
      </c>
      <c r="AM386" s="386"/>
      <c r="AN386" s="387">
        <f t="shared" si="93"/>
        <v>0</v>
      </c>
      <c r="AO386" s="386"/>
      <c r="AP386" s="387">
        <f t="shared" si="94"/>
        <v>0</v>
      </c>
      <c r="AQ386" s="386"/>
      <c r="AR386" s="387">
        <f t="shared" si="95"/>
        <v>0</v>
      </c>
      <c r="AS386" s="386"/>
      <c r="AT386" s="387">
        <f t="shared" si="96"/>
        <v>0</v>
      </c>
    </row>
    <row r="387" spans="2:46" ht="15.75">
      <c r="B387" s="435"/>
      <c r="C387" s="435"/>
      <c r="D387" s="436"/>
      <c r="E387" s="437"/>
      <c r="F387" s="437"/>
      <c r="G387" s="437"/>
      <c r="H387" s="437"/>
      <c r="I387" s="437"/>
      <c r="J387" s="437"/>
      <c r="K387" s="465">
        <f t="shared" si="81"/>
        <v>0</v>
      </c>
      <c r="L387" s="433"/>
      <c r="M387" s="433"/>
      <c r="N387" s="434"/>
      <c r="O387" s="383" t="str">
        <f t="shared" si="82"/>
        <v/>
      </c>
      <c r="P387" s="434"/>
      <c r="Q387" s="434"/>
      <c r="R387" s="434"/>
      <c r="S387" s="433"/>
      <c r="T387" s="434"/>
      <c r="U387" s="384" t="str">
        <f t="shared" si="84"/>
        <v/>
      </c>
      <c r="V387" s="384" t="str">
        <f t="shared" si="85"/>
        <v/>
      </c>
      <c r="W387" s="384" t="str">
        <f t="shared" si="86"/>
        <v/>
      </c>
      <c r="X387" s="384" t="str">
        <f t="shared" si="87"/>
        <v/>
      </c>
      <c r="Y387" s="384" t="str">
        <f t="shared" si="88"/>
        <v/>
      </c>
      <c r="Z387" s="384" t="str">
        <f t="shared" si="89"/>
        <v/>
      </c>
      <c r="AA387" s="384">
        <f t="shared" si="83"/>
        <v>0</v>
      </c>
      <c r="AB387" s="385" t="b">
        <f t="shared" si="90"/>
        <v>1</v>
      </c>
      <c r="AC387" s="384" t="str">
        <f>IF($N387="","",IF($C$7="Northern Ireland",INDEX('Fixed inputs'!$H$18:$H$58,MATCH($N387,'Fixed inputs'!$C$18:$C$58,0)),INDEX('Fixed inputs'!$I$18:$I$58,MATCH($N387,'Fixed inputs'!$C$18:$C$58,0))))</f>
        <v/>
      </c>
      <c r="AD387" s="384" t="str">
        <f>IF($C387="","",INDEX('Fixed inputs'!$C$8:$E$10,MATCH($C387,'Fixed inputs'!$B$8:$B$10,0),MATCH(IF($C$7="Northern Ireland","GBP","EUR"),'Fixed inputs'!$C$7:$E$7,0)))</f>
        <v/>
      </c>
      <c r="AE387" s="386"/>
      <c r="AF387" s="386"/>
      <c r="AG387" s="386"/>
      <c r="AH387" s="386"/>
      <c r="AI387" s="386"/>
      <c r="AJ387" s="387">
        <f t="shared" si="91"/>
        <v>0</v>
      </c>
      <c r="AK387" s="386"/>
      <c r="AL387" s="387">
        <f t="shared" si="92"/>
        <v>0</v>
      </c>
      <c r="AM387" s="386"/>
      <c r="AN387" s="387">
        <f t="shared" si="93"/>
        <v>0</v>
      </c>
      <c r="AO387" s="386"/>
      <c r="AP387" s="387">
        <f t="shared" si="94"/>
        <v>0</v>
      </c>
      <c r="AQ387" s="386"/>
      <c r="AR387" s="387">
        <f t="shared" si="95"/>
        <v>0</v>
      </c>
      <c r="AS387" s="386"/>
      <c r="AT387" s="387">
        <f t="shared" si="96"/>
        <v>0</v>
      </c>
    </row>
    <row r="388" spans="2:46" ht="15.75">
      <c r="B388" s="435"/>
      <c r="C388" s="435"/>
      <c r="D388" s="436"/>
      <c r="E388" s="437"/>
      <c r="F388" s="437"/>
      <c r="G388" s="437"/>
      <c r="H388" s="437"/>
      <c r="I388" s="437"/>
      <c r="J388" s="437"/>
      <c r="K388" s="465">
        <f t="shared" si="81"/>
        <v>0</v>
      </c>
      <c r="L388" s="433"/>
      <c r="M388" s="433"/>
      <c r="N388" s="434"/>
      <c r="O388" s="383" t="str">
        <f t="shared" si="82"/>
        <v/>
      </c>
      <c r="P388" s="434"/>
      <c r="Q388" s="434"/>
      <c r="R388" s="434"/>
      <c r="S388" s="433"/>
      <c r="T388" s="434"/>
      <c r="U388" s="384" t="str">
        <f t="shared" si="84"/>
        <v/>
      </c>
      <c r="V388" s="384" t="str">
        <f t="shared" si="85"/>
        <v/>
      </c>
      <c r="W388" s="384" t="str">
        <f t="shared" si="86"/>
        <v/>
      </c>
      <c r="X388" s="384" t="str">
        <f t="shared" si="87"/>
        <v/>
      </c>
      <c r="Y388" s="384" t="str">
        <f t="shared" si="88"/>
        <v/>
      </c>
      <c r="Z388" s="384" t="str">
        <f t="shared" si="89"/>
        <v/>
      </c>
      <c r="AA388" s="384">
        <f t="shared" si="83"/>
        <v>0</v>
      </c>
      <c r="AB388" s="385" t="b">
        <f t="shared" si="90"/>
        <v>1</v>
      </c>
      <c r="AC388" s="384" t="str">
        <f>IF($N388="","",IF($C$7="Northern Ireland",INDEX('Fixed inputs'!$H$18:$H$58,MATCH($N388,'Fixed inputs'!$C$18:$C$58,0)),INDEX('Fixed inputs'!$I$18:$I$58,MATCH($N388,'Fixed inputs'!$C$18:$C$58,0))))</f>
        <v/>
      </c>
      <c r="AD388" s="384" t="str">
        <f>IF($C388="","",INDEX('Fixed inputs'!$C$8:$E$10,MATCH($C388,'Fixed inputs'!$B$8:$B$10,0),MATCH(IF($C$7="Northern Ireland","GBP","EUR"),'Fixed inputs'!$C$7:$E$7,0)))</f>
        <v/>
      </c>
      <c r="AE388" s="386"/>
      <c r="AF388" s="386"/>
      <c r="AG388" s="386"/>
      <c r="AH388" s="386"/>
      <c r="AI388" s="386"/>
      <c r="AJ388" s="387">
        <f t="shared" si="91"/>
        <v>0</v>
      </c>
      <c r="AK388" s="386"/>
      <c r="AL388" s="387">
        <f t="shared" si="92"/>
        <v>0</v>
      </c>
      <c r="AM388" s="386"/>
      <c r="AN388" s="387">
        <f t="shared" si="93"/>
        <v>0</v>
      </c>
      <c r="AO388" s="386"/>
      <c r="AP388" s="387">
        <f t="shared" si="94"/>
        <v>0</v>
      </c>
      <c r="AQ388" s="386"/>
      <c r="AR388" s="387">
        <f t="shared" si="95"/>
        <v>0</v>
      </c>
      <c r="AS388" s="386"/>
      <c r="AT388" s="387">
        <f t="shared" si="96"/>
        <v>0</v>
      </c>
    </row>
    <row r="389" spans="2:46" ht="15.75">
      <c r="B389" s="435"/>
      <c r="C389" s="435"/>
      <c r="D389" s="436"/>
      <c r="E389" s="437"/>
      <c r="F389" s="437"/>
      <c r="G389" s="437"/>
      <c r="H389" s="437"/>
      <c r="I389" s="437"/>
      <c r="J389" s="437"/>
      <c r="K389" s="465">
        <f t="shared" si="81"/>
        <v>0</v>
      </c>
      <c r="L389" s="433"/>
      <c r="M389" s="433"/>
      <c r="N389" s="434"/>
      <c r="O389" s="383" t="str">
        <f t="shared" si="82"/>
        <v/>
      </c>
      <c r="P389" s="434"/>
      <c r="Q389" s="434"/>
      <c r="R389" s="434"/>
      <c r="S389" s="433"/>
      <c r="T389" s="434"/>
      <c r="U389" s="384" t="str">
        <f t="shared" si="84"/>
        <v/>
      </c>
      <c r="V389" s="384" t="str">
        <f t="shared" si="85"/>
        <v/>
      </c>
      <c r="W389" s="384" t="str">
        <f t="shared" si="86"/>
        <v/>
      </c>
      <c r="X389" s="384" t="str">
        <f t="shared" si="87"/>
        <v/>
      </c>
      <c r="Y389" s="384" t="str">
        <f t="shared" si="88"/>
        <v/>
      </c>
      <c r="Z389" s="384" t="str">
        <f t="shared" si="89"/>
        <v/>
      </c>
      <c r="AA389" s="384">
        <f t="shared" si="83"/>
        <v>0</v>
      </c>
      <c r="AB389" s="385" t="b">
        <f t="shared" si="90"/>
        <v>1</v>
      </c>
      <c r="AC389" s="384" t="str">
        <f>IF($N389="","",IF($C$7="Northern Ireland",INDEX('Fixed inputs'!$H$18:$H$58,MATCH($N389,'Fixed inputs'!$C$18:$C$58,0)),INDEX('Fixed inputs'!$I$18:$I$58,MATCH($N389,'Fixed inputs'!$C$18:$C$58,0))))</f>
        <v/>
      </c>
      <c r="AD389" s="384" t="str">
        <f>IF($C389="","",INDEX('Fixed inputs'!$C$8:$E$10,MATCH($C389,'Fixed inputs'!$B$8:$B$10,0),MATCH(IF($C$7="Northern Ireland","GBP","EUR"),'Fixed inputs'!$C$7:$E$7,0)))</f>
        <v/>
      </c>
      <c r="AE389" s="386"/>
      <c r="AF389" s="386"/>
      <c r="AG389" s="386"/>
      <c r="AH389" s="386"/>
      <c r="AI389" s="386"/>
      <c r="AJ389" s="387">
        <f t="shared" si="91"/>
        <v>0</v>
      </c>
      <c r="AK389" s="386"/>
      <c r="AL389" s="387">
        <f t="shared" si="92"/>
        <v>0</v>
      </c>
      <c r="AM389" s="386"/>
      <c r="AN389" s="387">
        <f t="shared" si="93"/>
        <v>0</v>
      </c>
      <c r="AO389" s="386"/>
      <c r="AP389" s="387">
        <f t="shared" si="94"/>
        <v>0</v>
      </c>
      <c r="AQ389" s="386"/>
      <c r="AR389" s="387">
        <f t="shared" si="95"/>
        <v>0</v>
      </c>
      <c r="AS389" s="386"/>
      <c r="AT389" s="387">
        <f t="shared" si="96"/>
        <v>0</v>
      </c>
    </row>
    <row r="390" spans="2:46" ht="15.75">
      <c r="B390" s="435"/>
      <c r="C390" s="435"/>
      <c r="D390" s="436"/>
      <c r="E390" s="437"/>
      <c r="F390" s="437"/>
      <c r="G390" s="437"/>
      <c r="H390" s="437"/>
      <c r="I390" s="437"/>
      <c r="J390" s="437"/>
      <c r="K390" s="465">
        <f t="shared" si="81"/>
        <v>0</v>
      </c>
      <c r="L390" s="433"/>
      <c r="M390" s="433"/>
      <c r="N390" s="434"/>
      <c r="O390" s="383" t="str">
        <f t="shared" si="82"/>
        <v/>
      </c>
      <c r="P390" s="434"/>
      <c r="Q390" s="434"/>
      <c r="R390" s="434"/>
      <c r="S390" s="433"/>
      <c r="T390" s="434"/>
      <c r="U390" s="384" t="str">
        <f t="shared" si="84"/>
        <v/>
      </c>
      <c r="V390" s="384" t="str">
        <f t="shared" si="85"/>
        <v/>
      </c>
      <c r="W390" s="384" t="str">
        <f t="shared" si="86"/>
        <v/>
      </c>
      <c r="X390" s="384" t="str">
        <f t="shared" si="87"/>
        <v/>
      </c>
      <c r="Y390" s="384" t="str">
        <f t="shared" si="88"/>
        <v/>
      </c>
      <c r="Z390" s="384" t="str">
        <f t="shared" si="89"/>
        <v/>
      </c>
      <c r="AA390" s="384">
        <f t="shared" si="83"/>
        <v>0</v>
      </c>
      <c r="AB390" s="385" t="b">
        <f t="shared" si="90"/>
        <v>1</v>
      </c>
      <c r="AC390" s="384" t="str">
        <f>IF($N390="","",IF($C$7="Northern Ireland",INDEX('Fixed inputs'!$H$18:$H$58,MATCH($N390,'Fixed inputs'!$C$18:$C$58,0)),INDEX('Fixed inputs'!$I$18:$I$58,MATCH($N390,'Fixed inputs'!$C$18:$C$58,0))))</f>
        <v/>
      </c>
      <c r="AD390" s="384" t="str">
        <f>IF($C390="","",INDEX('Fixed inputs'!$C$8:$E$10,MATCH($C390,'Fixed inputs'!$B$8:$B$10,0),MATCH(IF($C$7="Northern Ireland","GBP","EUR"),'Fixed inputs'!$C$7:$E$7,0)))</f>
        <v/>
      </c>
      <c r="AE390" s="386"/>
      <c r="AF390" s="386"/>
      <c r="AG390" s="386"/>
      <c r="AH390" s="386"/>
      <c r="AI390" s="386"/>
      <c r="AJ390" s="387">
        <f t="shared" si="91"/>
        <v>0</v>
      </c>
      <c r="AK390" s="386"/>
      <c r="AL390" s="387">
        <f t="shared" si="92"/>
        <v>0</v>
      </c>
      <c r="AM390" s="386"/>
      <c r="AN390" s="387">
        <f t="shared" si="93"/>
        <v>0</v>
      </c>
      <c r="AO390" s="386"/>
      <c r="AP390" s="387">
        <f t="shared" si="94"/>
        <v>0</v>
      </c>
      <c r="AQ390" s="386"/>
      <c r="AR390" s="387">
        <f t="shared" si="95"/>
        <v>0</v>
      </c>
      <c r="AS390" s="386"/>
      <c r="AT390" s="387">
        <f t="shared" si="96"/>
        <v>0</v>
      </c>
    </row>
    <row r="391" spans="2:46" ht="15.75">
      <c r="B391" s="435"/>
      <c r="C391" s="435"/>
      <c r="D391" s="436"/>
      <c r="E391" s="437"/>
      <c r="F391" s="437"/>
      <c r="G391" s="437"/>
      <c r="H391" s="437"/>
      <c r="I391" s="437"/>
      <c r="J391" s="437"/>
      <c r="K391" s="465">
        <f t="shared" si="81"/>
        <v>0</v>
      </c>
      <c r="L391" s="433"/>
      <c r="M391" s="433"/>
      <c r="N391" s="434"/>
      <c r="O391" s="383" t="str">
        <f t="shared" si="82"/>
        <v/>
      </c>
      <c r="P391" s="434"/>
      <c r="Q391" s="434"/>
      <c r="R391" s="434"/>
      <c r="S391" s="433"/>
      <c r="T391" s="434"/>
      <c r="U391" s="384" t="str">
        <f t="shared" si="84"/>
        <v/>
      </c>
      <c r="V391" s="384" t="str">
        <f t="shared" si="85"/>
        <v/>
      </c>
      <c r="W391" s="384" t="str">
        <f t="shared" si="86"/>
        <v/>
      </c>
      <c r="X391" s="384" t="str">
        <f t="shared" si="87"/>
        <v/>
      </c>
      <c r="Y391" s="384" t="str">
        <f t="shared" si="88"/>
        <v/>
      </c>
      <c r="Z391" s="384" t="str">
        <f t="shared" si="89"/>
        <v/>
      </c>
      <c r="AA391" s="384">
        <f t="shared" si="83"/>
        <v>0</v>
      </c>
      <c r="AB391" s="385" t="b">
        <f t="shared" si="90"/>
        <v>1</v>
      </c>
      <c r="AC391" s="384" t="str">
        <f>IF($N391="","",IF($C$7="Northern Ireland",INDEX('Fixed inputs'!$H$18:$H$58,MATCH($N391,'Fixed inputs'!$C$18:$C$58,0)),INDEX('Fixed inputs'!$I$18:$I$58,MATCH($N391,'Fixed inputs'!$C$18:$C$58,0))))</f>
        <v/>
      </c>
      <c r="AD391" s="384" t="str">
        <f>IF($C391="","",INDEX('Fixed inputs'!$C$8:$E$10,MATCH($C391,'Fixed inputs'!$B$8:$B$10,0),MATCH(IF($C$7="Northern Ireland","GBP","EUR"),'Fixed inputs'!$C$7:$E$7,0)))</f>
        <v/>
      </c>
      <c r="AE391" s="386"/>
      <c r="AF391" s="386"/>
      <c r="AG391" s="386"/>
      <c r="AH391" s="386"/>
      <c r="AI391" s="386"/>
      <c r="AJ391" s="387">
        <f t="shared" si="91"/>
        <v>0</v>
      </c>
      <c r="AK391" s="386"/>
      <c r="AL391" s="387">
        <f t="shared" si="92"/>
        <v>0</v>
      </c>
      <c r="AM391" s="386"/>
      <c r="AN391" s="387">
        <f t="shared" si="93"/>
        <v>0</v>
      </c>
      <c r="AO391" s="386"/>
      <c r="AP391" s="387">
        <f t="shared" si="94"/>
        <v>0</v>
      </c>
      <c r="AQ391" s="386"/>
      <c r="AR391" s="387">
        <f t="shared" si="95"/>
        <v>0</v>
      </c>
      <c r="AS391" s="386"/>
      <c r="AT391" s="387">
        <f t="shared" si="96"/>
        <v>0</v>
      </c>
    </row>
    <row r="392" spans="2:46" ht="15.75">
      <c r="B392" s="435"/>
      <c r="C392" s="435"/>
      <c r="D392" s="436"/>
      <c r="E392" s="437"/>
      <c r="F392" s="437"/>
      <c r="G392" s="437"/>
      <c r="H392" s="437"/>
      <c r="I392" s="437"/>
      <c r="J392" s="437"/>
      <c r="K392" s="465">
        <f t="shared" si="81"/>
        <v>0</v>
      </c>
      <c r="L392" s="433"/>
      <c r="M392" s="433"/>
      <c r="N392" s="434"/>
      <c r="O392" s="383" t="str">
        <f t="shared" si="82"/>
        <v/>
      </c>
      <c r="P392" s="434"/>
      <c r="Q392" s="434"/>
      <c r="R392" s="434"/>
      <c r="S392" s="433"/>
      <c r="T392" s="434"/>
      <c r="U392" s="384" t="str">
        <f t="shared" si="84"/>
        <v/>
      </c>
      <c r="V392" s="384" t="str">
        <f t="shared" si="85"/>
        <v/>
      </c>
      <c r="W392" s="384" t="str">
        <f t="shared" si="86"/>
        <v/>
      </c>
      <c r="X392" s="384" t="str">
        <f t="shared" si="87"/>
        <v/>
      </c>
      <c r="Y392" s="384" t="str">
        <f t="shared" si="88"/>
        <v/>
      </c>
      <c r="Z392" s="384" t="str">
        <f t="shared" si="89"/>
        <v/>
      </c>
      <c r="AA392" s="384">
        <f t="shared" si="83"/>
        <v>0</v>
      </c>
      <c r="AB392" s="385" t="b">
        <f t="shared" si="90"/>
        <v>1</v>
      </c>
      <c r="AC392" s="384" t="str">
        <f>IF($N392="","",IF($C$7="Northern Ireland",INDEX('Fixed inputs'!$H$18:$H$58,MATCH($N392,'Fixed inputs'!$C$18:$C$58,0)),INDEX('Fixed inputs'!$I$18:$I$58,MATCH($N392,'Fixed inputs'!$C$18:$C$58,0))))</f>
        <v/>
      </c>
      <c r="AD392" s="384" t="str">
        <f>IF($C392="","",INDEX('Fixed inputs'!$C$8:$E$10,MATCH($C392,'Fixed inputs'!$B$8:$B$10,0),MATCH(IF($C$7="Northern Ireland","GBP","EUR"),'Fixed inputs'!$C$7:$E$7,0)))</f>
        <v/>
      </c>
      <c r="AE392" s="386"/>
      <c r="AF392" s="386"/>
      <c r="AG392" s="386"/>
      <c r="AH392" s="386"/>
      <c r="AI392" s="386"/>
      <c r="AJ392" s="387">
        <f t="shared" si="91"/>
        <v>0</v>
      </c>
      <c r="AK392" s="386"/>
      <c r="AL392" s="387">
        <f t="shared" si="92"/>
        <v>0</v>
      </c>
      <c r="AM392" s="386"/>
      <c r="AN392" s="387">
        <f t="shared" si="93"/>
        <v>0</v>
      </c>
      <c r="AO392" s="386"/>
      <c r="AP392" s="387">
        <f t="shared" si="94"/>
        <v>0</v>
      </c>
      <c r="AQ392" s="386"/>
      <c r="AR392" s="387">
        <f t="shared" si="95"/>
        <v>0</v>
      </c>
      <c r="AS392" s="386"/>
      <c r="AT392" s="387">
        <f t="shared" si="96"/>
        <v>0</v>
      </c>
    </row>
    <row r="393" spans="2:46" ht="15.75">
      <c r="B393" s="435"/>
      <c r="C393" s="435"/>
      <c r="D393" s="436"/>
      <c r="E393" s="437"/>
      <c r="F393" s="437"/>
      <c r="G393" s="437"/>
      <c r="H393" s="437"/>
      <c r="I393" s="437"/>
      <c r="J393" s="437"/>
      <c r="K393" s="465">
        <f t="shared" si="81"/>
        <v>0</v>
      </c>
      <c r="L393" s="433"/>
      <c r="M393" s="433"/>
      <c r="N393" s="434"/>
      <c r="O393" s="383" t="str">
        <f t="shared" si="82"/>
        <v/>
      </c>
      <c r="P393" s="434"/>
      <c r="Q393" s="434"/>
      <c r="R393" s="434"/>
      <c r="S393" s="433"/>
      <c r="T393" s="434"/>
      <c r="U393" s="384" t="str">
        <f t="shared" si="84"/>
        <v/>
      </c>
      <c r="V393" s="384" t="str">
        <f t="shared" si="85"/>
        <v/>
      </c>
      <c r="W393" s="384" t="str">
        <f t="shared" si="86"/>
        <v/>
      </c>
      <c r="X393" s="384" t="str">
        <f t="shared" si="87"/>
        <v/>
      </c>
      <c r="Y393" s="384" t="str">
        <f t="shared" si="88"/>
        <v/>
      </c>
      <c r="Z393" s="384" t="str">
        <f t="shared" si="89"/>
        <v/>
      </c>
      <c r="AA393" s="384">
        <f t="shared" si="83"/>
        <v>0</v>
      </c>
      <c r="AB393" s="385" t="b">
        <f t="shared" si="90"/>
        <v>1</v>
      </c>
      <c r="AC393" s="384" t="str">
        <f>IF($N393="","",IF($C$7="Northern Ireland",INDEX('Fixed inputs'!$H$18:$H$58,MATCH($N393,'Fixed inputs'!$C$18:$C$58,0)),INDEX('Fixed inputs'!$I$18:$I$58,MATCH($N393,'Fixed inputs'!$C$18:$C$58,0))))</f>
        <v/>
      </c>
      <c r="AD393" s="384" t="str">
        <f>IF($C393="","",INDEX('Fixed inputs'!$C$8:$E$10,MATCH($C393,'Fixed inputs'!$B$8:$B$10,0),MATCH(IF($C$7="Northern Ireland","GBP","EUR"),'Fixed inputs'!$C$7:$E$7,0)))</f>
        <v/>
      </c>
      <c r="AE393" s="386"/>
      <c r="AF393" s="386"/>
      <c r="AG393" s="386"/>
      <c r="AH393" s="386"/>
      <c r="AI393" s="386"/>
      <c r="AJ393" s="387">
        <f t="shared" si="91"/>
        <v>0</v>
      </c>
      <c r="AK393" s="386"/>
      <c r="AL393" s="387">
        <f t="shared" si="92"/>
        <v>0</v>
      </c>
      <c r="AM393" s="386"/>
      <c r="AN393" s="387">
        <f t="shared" si="93"/>
        <v>0</v>
      </c>
      <c r="AO393" s="386"/>
      <c r="AP393" s="387">
        <f t="shared" si="94"/>
        <v>0</v>
      </c>
      <c r="AQ393" s="386"/>
      <c r="AR393" s="387">
        <f t="shared" si="95"/>
        <v>0</v>
      </c>
      <c r="AS393" s="386"/>
      <c r="AT393" s="387">
        <f t="shared" si="96"/>
        <v>0</v>
      </c>
    </row>
    <row r="394" spans="2:46" ht="15.75">
      <c r="B394" s="435"/>
      <c r="C394" s="435"/>
      <c r="D394" s="436"/>
      <c r="E394" s="437"/>
      <c r="F394" s="437"/>
      <c r="G394" s="437"/>
      <c r="H394" s="437"/>
      <c r="I394" s="437"/>
      <c r="J394" s="437"/>
      <c r="K394" s="465">
        <f t="shared" si="81"/>
        <v>0</v>
      </c>
      <c r="L394" s="433"/>
      <c r="M394" s="433"/>
      <c r="N394" s="434"/>
      <c r="O394" s="383" t="str">
        <f t="shared" si="82"/>
        <v/>
      </c>
      <c r="P394" s="434"/>
      <c r="Q394" s="434"/>
      <c r="R394" s="434"/>
      <c r="S394" s="433"/>
      <c r="T394" s="434"/>
      <c r="U394" s="384" t="str">
        <f t="shared" si="84"/>
        <v/>
      </c>
      <c r="V394" s="384" t="str">
        <f t="shared" si="85"/>
        <v/>
      </c>
      <c r="W394" s="384" t="str">
        <f t="shared" si="86"/>
        <v/>
      </c>
      <c r="X394" s="384" t="str">
        <f t="shared" si="87"/>
        <v/>
      </c>
      <c r="Y394" s="384" t="str">
        <f t="shared" si="88"/>
        <v/>
      </c>
      <c r="Z394" s="384" t="str">
        <f t="shared" si="89"/>
        <v/>
      </c>
      <c r="AA394" s="384">
        <f t="shared" si="83"/>
        <v>0</v>
      </c>
      <c r="AB394" s="385" t="b">
        <f t="shared" si="90"/>
        <v>1</v>
      </c>
      <c r="AC394" s="384" t="str">
        <f>IF($N394="","",IF($C$7="Northern Ireland",INDEX('Fixed inputs'!$H$18:$H$58,MATCH($N394,'Fixed inputs'!$C$18:$C$58,0)),INDEX('Fixed inputs'!$I$18:$I$58,MATCH($N394,'Fixed inputs'!$C$18:$C$58,0))))</f>
        <v/>
      </c>
      <c r="AD394" s="384" t="str">
        <f>IF($C394="","",INDEX('Fixed inputs'!$C$8:$E$10,MATCH($C394,'Fixed inputs'!$B$8:$B$10,0),MATCH(IF($C$7="Northern Ireland","GBP","EUR"),'Fixed inputs'!$C$7:$E$7,0)))</f>
        <v/>
      </c>
      <c r="AE394" s="386"/>
      <c r="AF394" s="386"/>
      <c r="AG394" s="386"/>
      <c r="AH394" s="386"/>
      <c r="AI394" s="386"/>
      <c r="AJ394" s="387">
        <f t="shared" si="91"/>
        <v>0</v>
      </c>
      <c r="AK394" s="386"/>
      <c r="AL394" s="387">
        <f t="shared" si="92"/>
        <v>0</v>
      </c>
      <c r="AM394" s="386"/>
      <c r="AN394" s="387">
        <f t="shared" si="93"/>
        <v>0</v>
      </c>
      <c r="AO394" s="386"/>
      <c r="AP394" s="387">
        <f t="shared" si="94"/>
        <v>0</v>
      </c>
      <c r="AQ394" s="386"/>
      <c r="AR394" s="387">
        <f t="shared" si="95"/>
        <v>0</v>
      </c>
      <c r="AS394" s="386"/>
      <c r="AT394" s="387">
        <f t="shared" si="96"/>
        <v>0</v>
      </c>
    </row>
    <row r="395" spans="2:46" ht="15.75">
      <c r="B395" s="435"/>
      <c r="C395" s="435"/>
      <c r="D395" s="436"/>
      <c r="E395" s="437"/>
      <c r="F395" s="437"/>
      <c r="G395" s="437"/>
      <c r="H395" s="437"/>
      <c r="I395" s="437"/>
      <c r="J395" s="437"/>
      <c r="K395" s="465">
        <f t="shared" si="81"/>
        <v>0</v>
      </c>
      <c r="L395" s="433"/>
      <c r="M395" s="433"/>
      <c r="N395" s="434"/>
      <c r="O395" s="383" t="str">
        <f t="shared" si="82"/>
        <v/>
      </c>
      <c r="P395" s="434"/>
      <c r="Q395" s="434"/>
      <c r="R395" s="434"/>
      <c r="S395" s="433"/>
      <c r="T395" s="434"/>
      <c r="U395" s="384" t="str">
        <f t="shared" si="84"/>
        <v/>
      </c>
      <c r="V395" s="384" t="str">
        <f t="shared" si="85"/>
        <v/>
      </c>
      <c r="W395" s="384" t="str">
        <f t="shared" si="86"/>
        <v/>
      </c>
      <c r="X395" s="384" t="str">
        <f t="shared" si="87"/>
        <v/>
      </c>
      <c r="Y395" s="384" t="str">
        <f t="shared" si="88"/>
        <v/>
      </c>
      <c r="Z395" s="384" t="str">
        <f t="shared" si="89"/>
        <v/>
      </c>
      <c r="AA395" s="384">
        <f t="shared" si="83"/>
        <v>0</v>
      </c>
      <c r="AB395" s="385" t="b">
        <f t="shared" si="90"/>
        <v>1</v>
      </c>
      <c r="AC395" s="384" t="str">
        <f>IF($N395="","",IF($C$7="Northern Ireland",INDEX('Fixed inputs'!$H$18:$H$58,MATCH($N395,'Fixed inputs'!$C$18:$C$58,0)),INDEX('Fixed inputs'!$I$18:$I$58,MATCH($N395,'Fixed inputs'!$C$18:$C$58,0))))</f>
        <v/>
      </c>
      <c r="AD395" s="384" t="str">
        <f>IF($C395="","",INDEX('Fixed inputs'!$C$8:$E$10,MATCH($C395,'Fixed inputs'!$B$8:$B$10,0),MATCH(IF($C$7="Northern Ireland","GBP","EUR"),'Fixed inputs'!$C$7:$E$7,0)))</f>
        <v/>
      </c>
      <c r="AE395" s="386"/>
      <c r="AF395" s="386"/>
      <c r="AG395" s="386"/>
      <c r="AH395" s="386"/>
      <c r="AI395" s="386"/>
      <c r="AJ395" s="387">
        <f t="shared" si="91"/>
        <v>0</v>
      </c>
      <c r="AK395" s="386"/>
      <c r="AL395" s="387">
        <f t="shared" si="92"/>
        <v>0</v>
      </c>
      <c r="AM395" s="386"/>
      <c r="AN395" s="387">
        <f t="shared" si="93"/>
        <v>0</v>
      </c>
      <c r="AO395" s="386"/>
      <c r="AP395" s="387">
        <f t="shared" si="94"/>
        <v>0</v>
      </c>
      <c r="AQ395" s="386"/>
      <c r="AR395" s="387">
        <f t="shared" si="95"/>
        <v>0</v>
      </c>
      <c r="AS395" s="386"/>
      <c r="AT395" s="387">
        <f t="shared" si="96"/>
        <v>0</v>
      </c>
    </row>
    <row r="396" spans="2:46" ht="15.75">
      <c r="B396" s="435"/>
      <c r="C396" s="435"/>
      <c r="D396" s="436"/>
      <c r="E396" s="437"/>
      <c r="F396" s="437"/>
      <c r="G396" s="437"/>
      <c r="H396" s="437"/>
      <c r="I396" s="437"/>
      <c r="J396" s="437"/>
      <c r="K396" s="465">
        <f t="shared" ref="K396:K459" si="97">SUM(E396:J396)</f>
        <v>0</v>
      </c>
      <c r="L396" s="433"/>
      <c r="M396" s="433"/>
      <c r="N396" s="434"/>
      <c r="O396" s="383" t="str">
        <f t="shared" ref="O396:O459" si="98">IF($N396="","",IF($N396&lt;2024,"Yes","No"))</f>
        <v/>
      </c>
      <c r="P396" s="434"/>
      <c r="Q396" s="434"/>
      <c r="R396" s="434"/>
      <c r="S396" s="433"/>
      <c r="T396" s="434"/>
      <c r="U396" s="384" t="str">
        <f t="shared" si="84"/>
        <v/>
      </c>
      <c r="V396" s="384" t="str">
        <f t="shared" si="85"/>
        <v/>
      </c>
      <c r="W396" s="384" t="str">
        <f t="shared" si="86"/>
        <v/>
      </c>
      <c r="X396" s="384" t="str">
        <f t="shared" si="87"/>
        <v/>
      </c>
      <c r="Y396" s="384" t="str">
        <f t="shared" si="88"/>
        <v/>
      </c>
      <c r="Z396" s="384" t="str">
        <f t="shared" si="89"/>
        <v/>
      </c>
      <c r="AA396" s="384">
        <f t="shared" ref="AA396:AA459" si="99">SUM(U396:Z396)</f>
        <v>0</v>
      </c>
      <c r="AB396" s="385" t="b">
        <f t="shared" si="90"/>
        <v>1</v>
      </c>
      <c r="AC396" s="384" t="str">
        <f>IF($N396="","",IF($C$7="Northern Ireland",INDEX('Fixed inputs'!$H$18:$H$58,MATCH($N396,'Fixed inputs'!$C$18:$C$58,0)),INDEX('Fixed inputs'!$I$18:$I$58,MATCH($N396,'Fixed inputs'!$C$18:$C$58,0))))</f>
        <v/>
      </c>
      <c r="AD396" s="384" t="str">
        <f>IF($C396="","",INDEX('Fixed inputs'!$C$8:$E$10,MATCH($C396,'Fixed inputs'!$B$8:$B$10,0),MATCH(IF($C$7="Northern Ireland","GBP","EUR"),'Fixed inputs'!$C$7:$E$7,0)))</f>
        <v/>
      </c>
      <c r="AE396" s="386"/>
      <c r="AF396" s="386"/>
      <c r="AG396" s="386"/>
      <c r="AH396" s="386"/>
      <c r="AI396" s="386"/>
      <c r="AJ396" s="387">
        <f t="shared" si="91"/>
        <v>0</v>
      </c>
      <c r="AK396" s="386"/>
      <c r="AL396" s="387">
        <f t="shared" si="92"/>
        <v>0</v>
      </c>
      <c r="AM396" s="386"/>
      <c r="AN396" s="387">
        <f t="shared" si="93"/>
        <v>0</v>
      </c>
      <c r="AO396" s="386"/>
      <c r="AP396" s="387">
        <f t="shared" si="94"/>
        <v>0</v>
      </c>
      <c r="AQ396" s="386"/>
      <c r="AR396" s="387">
        <f t="shared" si="95"/>
        <v>0</v>
      </c>
      <c r="AS396" s="386"/>
      <c r="AT396" s="387">
        <f t="shared" si="96"/>
        <v>0</v>
      </c>
    </row>
    <row r="397" spans="2:46" ht="15.75">
      <c r="B397" s="435"/>
      <c r="C397" s="435"/>
      <c r="D397" s="436"/>
      <c r="E397" s="437"/>
      <c r="F397" s="437"/>
      <c r="G397" s="437"/>
      <c r="H397" s="437"/>
      <c r="I397" s="437"/>
      <c r="J397" s="437"/>
      <c r="K397" s="465">
        <f t="shared" si="97"/>
        <v>0</v>
      </c>
      <c r="L397" s="433"/>
      <c r="M397" s="433"/>
      <c r="N397" s="434"/>
      <c r="O397" s="383" t="str">
        <f t="shared" si="98"/>
        <v/>
      </c>
      <c r="P397" s="434"/>
      <c r="Q397" s="434"/>
      <c r="R397" s="434"/>
      <c r="S397" s="433"/>
      <c r="T397" s="434"/>
      <c r="U397" s="384" t="str">
        <f t="shared" ref="U397:U460" si="100">IF($B397="","",IFERROR(E397*$AC397*$AD397,0))</f>
        <v/>
      </c>
      <c r="V397" s="384" t="str">
        <f t="shared" ref="V397:V460" si="101">IF($B397="","",IFERROR(F397*$AC397*$AD397,0))</f>
        <v/>
      </c>
      <c r="W397" s="384" t="str">
        <f t="shared" ref="W397:W460" si="102">IF($B397="","",IFERROR(G397*$AC397*$AD397,0))</f>
        <v/>
      </c>
      <c r="X397" s="384" t="str">
        <f t="shared" ref="X397:X460" si="103">IF($B397="","",IFERROR(H397*$AC397*$AD397,0))</f>
        <v/>
      </c>
      <c r="Y397" s="384" t="str">
        <f t="shared" ref="Y397:Y460" si="104">IF($B397="","",IFERROR(I397*$AC397*$AD397,0))</f>
        <v/>
      </c>
      <c r="Z397" s="384" t="str">
        <f t="shared" ref="Z397:Z460" si="105">IF($B397="","",IFERROR(J397*$AC397*$AD397,0))</f>
        <v/>
      </c>
      <c r="AA397" s="384">
        <f t="shared" si="99"/>
        <v>0</v>
      </c>
      <c r="AB397" s="385" t="b">
        <f t="shared" ref="AB397:AB460" si="106">IF(COUNTA($B397:$J397)=0,TRUE,AND($B397&lt;&gt;"",$C397&lt;&gt;"",$D397&lt;&gt;"",$N397&lt;&gt;"",$L397&lt;&gt;"",$M397&lt;&gt;"",$Q397&lt;&gt;"",$R397&lt;&gt;"",$S397&lt;&gt;"",IF($O397="Yes",$P397&lt;&gt;"",TRUE)))</f>
        <v>1</v>
      </c>
      <c r="AC397" s="384" t="str">
        <f>IF($N397="","",IF($C$7="Northern Ireland",INDEX('Fixed inputs'!$H$18:$H$58,MATCH($N397,'Fixed inputs'!$C$18:$C$58,0)),INDEX('Fixed inputs'!$I$18:$I$58,MATCH($N397,'Fixed inputs'!$C$18:$C$58,0))))</f>
        <v/>
      </c>
      <c r="AD397" s="384" t="str">
        <f>IF($C397="","",INDEX('Fixed inputs'!$C$8:$E$10,MATCH($C397,'Fixed inputs'!$B$8:$B$10,0),MATCH(IF($C$7="Northern Ireland","GBP","EUR"),'Fixed inputs'!$C$7:$E$7,0)))</f>
        <v/>
      </c>
      <c r="AE397" s="386"/>
      <c r="AF397" s="386"/>
      <c r="AG397" s="386"/>
      <c r="AH397" s="386"/>
      <c r="AI397" s="386"/>
      <c r="AJ397" s="387">
        <f t="shared" ref="AJ397:AJ460" si="107">IF(AI397&lt;&gt;"",AI397,IF(AND($AE397="Yes",$AF397="Yes",$AG397="Yes",$AH397="Yes"),U397,0))</f>
        <v>0</v>
      </c>
      <c r="AK397" s="386"/>
      <c r="AL397" s="387">
        <f t="shared" ref="AL397:AL460" si="108">IF(AK397&lt;&gt;"",AK397,IF(AND($AE397="Yes",$AF397="Yes",$AG397="Yes",$AH397="Yes"),V397,0))</f>
        <v>0</v>
      </c>
      <c r="AM397" s="386"/>
      <c r="AN397" s="387">
        <f t="shared" ref="AN397:AN460" si="109">IF(AM397&lt;&gt;"",AM397,IF(AND($AE397="Yes",$AF397="Yes",$AG397="Yes",$AH397="Yes"),W397,0))</f>
        <v>0</v>
      </c>
      <c r="AO397" s="386"/>
      <c r="AP397" s="387">
        <f t="shared" ref="AP397:AP460" si="110">IF(AO397&lt;&gt;"",AO397,IF(AND($AE397="Yes",$AF397="Yes",$AG397="Yes",$AH397="Yes"),X397,0))</f>
        <v>0</v>
      </c>
      <c r="AQ397" s="386"/>
      <c r="AR397" s="387">
        <f t="shared" ref="AR397:AR460" si="111">IF(AQ397&lt;&gt;"",AQ397,IF(AND($AE397="Yes",$AF397="Yes",$AG397="Yes",$AH397="Yes"),Y397,0))</f>
        <v>0</v>
      </c>
      <c r="AS397" s="386"/>
      <c r="AT397" s="387">
        <f t="shared" ref="AT397:AT460" si="112">IF(AS397&lt;&gt;"",AS397,IF(AND($AE397="Yes",$AF397="Yes",$AG397="Yes",$AH397="Yes"),Z397,0))</f>
        <v>0</v>
      </c>
    </row>
    <row r="398" spans="2:46" ht="15.75">
      <c r="B398" s="435"/>
      <c r="C398" s="435"/>
      <c r="D398" s="436"/>
      <c r="E398" s="437"/>
      <c r="F398" s="437"/>
      <c r="G398" s="437"/>
      <c r="H398" s="437"/>
      <c r="I398" s="437"/>
      <c r="J398" s="437"/>
      <c r="K398" s="465">
        <f t="shared" si="97"/>
        <v>0</v>
      </c>
      <c r="L398" s="433"/>
      <c r="M398" s="433"/>
      <c r="N398" s="434"/>
      <c r="O398" s="383" t="str">
        <f t="shared" si="98"/>
        <v/>
      </c>
      <c r="P398" s="434"/>
      <c r="Q398" s="434"/>
      <c r="R398" s="434"/>
      <c r="S398" s="433"/>
      <c r="T398" s="434"/>
      <c r="U398" s="384" t="str">
        <f t="shared" si="100"/>
        <v/>
      </c>
      <c r="V398" s="384" t="str">
        <f t="shared" si="101"/>
        <v/>
      </c>
      <c r="W398" s="384" t="str">
        <f t="shared" si="102"/>
        <v/>
      </c>
      <c r="X398" s="384" t="str">
        <f t="shared" si="103"/>
        <v/>
      </c>
      <c r="Y398" s="384" t="str">
        <f t="shared" si="104"/>
        <v/>
      </c>
      <c r="Z398" s="384" t="str">
        <f t="shared" si="105"/>
        <v/>
      </c>
      <c r="AA398" s="384">
        <f t="shared" si="99"/>
        <v>0</v>
      </c>
      <c r="AB398" s="385" t="b">
        <f t="shared" si="106"/>
        <v>1</v>
      </c>
      <c r="AC398" s="384" t="str">
        <f>IF($N398="","",IF($C$7="Northern Ireland",INDEX('Fixed inputs'!$H$18:$H$58,MATCH($N398,'Fixed inputs'!$C$18:$C$58,0)),INDEX('Fixed inputs'!$I$18:$I$58,MATCH($N398,'Fixed inputs'!$C$18:$C$58,0))))</f>
        <v/>
      </c>
      <c r="AD398" s="384" t="str">
        <f>IF($C398="","",INDEX('Fixed inputs'!$C$8:$E$10,MATCH($C398,'Fixed inputs'!$B$8:$B$10,0),MATCH(IF($C$7="Northern Ireland","GBP","EUR"),'Fixed inputs'!$C$7:$E$7,0)))</f>
        <v/>
      </c>
      <c r="AE398" s="386"/>
      <c r="AF398" s="386"/>
      <c r="AG398" s="386"/>
      <c r="AH398" s="386"/>
      <c r="AI398" s="386"/>
      <c r="AJ398" s="387">
        <f t="shared" si="107"/>
        <v>0</v>
      </c>
      <c r="AK398" s="386"/>
      <c r="AL398" s="387">
        <f t="shared" si="108"/>
        <v>0</v>
      </c>
      <c r="AM398" s="386"/>
      <c r="AN398" s="387">
        <f t="shared" si="109"/>
        <v>0</v>
      </c>
      <c r="AO398" s="386"/>
      <c r="AP398" s="387">
        <f t="shared" si="110"/>
        <v>0</v>
      </c>
      <c r="AQ398" s="386"/>
      <c r="AR398" s="387">
        <f t="shared" si="111"/>
        <v>0</v>
      </c>
      <c r="AS398" s="386"/>
      <c r="AT398" s="387">
        <f t="shared" si="112"/>
        <v>0</v>
      </c>
    </row>
    <row r="399" spans="2:46" ht="15.75">
      <c r="B399" s="435"/>
      <c r="C399" s="435"/>
      <c r="D399" s="436"/>
      <c r="E399" s="437"/>
      <c r="F399" s="437"/>
      <c r="G399" s="437"/>
      <c r="H399" s="437"/>
      <c r="I399" s="437"/>
      <c r="J399" s="437"/>
      <c r="K399" s="465">
        <f t="shared" si="97"/>
        <v>0</v>
      </c>
      <c r="L399" s="433"/>
      <c r="M399" s="433"/>
      <c r="N399" s="434"/>
      <c r="O399" s="383" t="str">
        <f t="shared" si="98"/>
        <v/>
      </c>
      <c r="P399" s="434"/>
      <c r="Q399" s="434"/>
      <c r="R399" s="434"/>
      <c r="S399" s="433"/>
      <c r="T399" s="434"/>
      <c r="U399" s="384" t="str">
        <f t="shared" si="100"/>
        <v/>
      </c>
      <c r="V399" s="384" t="str">
        <f t="shared" si="101"/>
        <v/>
      </c>
      <c r="W399" s="384" t="str">
        <f t="shared" si="102"/>
        <v/>
      </c>
      <c r="X399" s="384" t="str">
        <f t="shared" si="103"/>
        <v/>
      </c>
      <c r="Y399" s="384" t="str">
        <f t="shared" si="104"/>
        <v/>
      </c>
      <c r="Z399" s="384" t="str">
        <f t="shared" si="105"/>
        <v/>
      </c>
      <c r="AA399" s="384">
        <f t="shared" si="99"/>
        <v>0</v>
      </c>
      <c r="AB399" s="385" t="b">
        <f t="shared" si="106"/>
        <v>1</v>
      </c>
      <c r="AC399" s="384" t="str">
        <f>IF($N399="","",IF($C$7="Northern Ireland",INDEX('Fixed inputs'!$H$18:$H$58,MATCH($N399,'Fixed inputs'!$C$18:$C$58,0)),INDEX('Fixed inputs'!$I$18:$I$58,MATCH($N399,'Fixed inputs'!$C$18:$C$58,0))))</f>
        <v/>
      </c>
      <c r="AD399" s="384" t="str">
        <f>IF($C399="","",INDEX('Fixed inputs'!$C$8:$E$10,MATCH($C399,'Fixed inputs'!$B$8:$B$10,0),MATCH(IF($C$7="Northern Ireland","GBP","EUR"),'Fixed inputs'!$C$7:$E$7,0)))</f>
        <v/>
      </c>
      <c r="AE399" s="386"/>
      <c r="AF399" s="386"/>
      <c r="AG399" s="386"/>
      <c r="AH399" s="386"/>
      <c r="AI399" s="386"/>
      <c r="AJ399" s="387">
        <f t="shared" si="107"/>
        <v>0</v>
      </c>
      <c r="AK399" s="386"/>
      <c r="AL399" s="387">
        <f t="shared" si="108"/>
        <v>0</v>
      </c>
      <c r="AM399" s="386"/>
      <c r="AN399" s="387">
        <f t="shared" si="109"/>
        <v>0</v>
      </c>
      <c r="AO399" s="386"/>
      <c r="AP399" s="387">
        <f t="shared" si="110"/>
        <v>0</v>
      </c>
      <c r="AQ399" s="386"/>
      <c r="AR399" s="387">
        <f t="shared" si="111"/>
        <v>0</v>
      </c>
      <c r="AS399" s="386"/>
      <c r="AT399" s="387">
        <f t="shared" si="112"/>
        <v>0</v>
      </c>
    </row>
    <row r="400" spans="2:46" ht="15.75">
      <c r="B400" s="435"/>
      <c r="C400" s="435"/>
      <c r="D400" s="436"/>
      <c r="E400" s="437"/>
      <c r="F400" s="437"/>
      <c r="G400" s="437"/>
      <c r="H400" s="437"/>
      <c r="I400" s="437"/>
      <c r="J400" s="437"/>
      <c r="K400" s="465">
        <f t="shared" si="97"/>
        <v>0</v>
      </c>
      <c r="L400" s="433"/>
      <c r="M400" s="433"/>
      <c r="N400" s="434"/>
      <c r="O400" s="383" t="str">
        <f t="shared" si="98"/>
        <v/>
      </c>
      <c r="P400" s="434"/>
      <c r="Q400" s="434"/>
      <c r="R400" s="434"/>
      <c r="S400" s="433"/>
      <c r="T400" s="434"/>
      <c r="U400" s="384" t="str">
        <f t="shared" si="100"/>
        <v/>
      </c>
      <c r="V400" s="384" t="str">
        <f t="shared" si="101"/>
        <v/>
      </c>
      <c r="W400" s="384" t="str">
        <f t="shared" si="102"/>
        <v/>
      </c>
      <c r="X400" s="384" t="str">
        <f t="shared" si="103"/>
        <v/>
      </c>
      <c r="Y400" s="384" t="str">
        <f t="shared" si="104"/>
        <v/>
      </c>
      <c r="Z400" s="384" t="str">
        <f t="shared" si="105"/>
        <v/>
      </c>
      <c r="AA400" s="384">
        <f t="shared" si="99"/>
        <v>0</v>
      </c>
      <c r="AB400" s="385" t="b">
        <f t="shared" si="106"/>
        <v>1</v>
      </c>
      <c r="AC400" s="384" t="str">
        <f>IF($N400="","",IF($C$7="Northern Ireland",INDEX('Fixed inputs'!$H$18:$H$58,MATCH($N400,'Fixed inputs'!$C$18:$C$58,0)),INDEX('Fixed inputs'!$I$18:$I$58,MATCH($N400,'Fixed inputs'!$C$18:$C$58,0))))</f>
        <v/>
      </c>
      <c r="AD400" s="384" t="str">
        <f>IF($C400="","",INDEX('Fixed inputs'!$C$8:$E$10,MATCH($C400,'Fixed inputs'!$B$8:$B$10,0),MATCH(IF($C$7="Northern Ireland","GBP","EUR"),'Fixed inputs'!$C$7:$E$7,0)))</f>
        <v/>
      </c>
      <c r="AE400" s="386"/>
      <c r="AF400" s="386"/>
      <c r="AG400" s="386"/>
      <c r="AH400" s="386"/>
      <c r="AI400" s="386"/>
      <c r="AJ400" s="387">
        <f t="shared" si="107"/>
        <v>0</v>
      </c>
      <c r="AK400" s="386"/>
      <c r="AL400" s="387">
        <f t="shared" si="108"/>
        <v>0</v>
      </c>
      <c r="AM400" s="386"/>
      <c r="AN400" s="387">
        <f t="shared" si="109"/>
        <v>0</v>
      </c>
      <c r="AO400" s="386"/>
      <c r="AP400" s="387">
        <f t="shared" si="110"/>
        <v>0</v>
      </c>
      <c r="AQ400" s="386"/>
      <c r="AR400" s="387">
        <f t="shared" si="111"/>
        <v>0</v>
      </c>
      <c r="AS400" s="386"/>
      <c r="AT400" s="387">
        <f t="shared" si="112"/>
        <v>0</v>
      </c>
    </row>
    <row r="401" spans="2:46" ht="15.75">
      <c r="B401" s="435"/>
      <c r="C401" s="435"/>
      <c r="D401" s="436"/>
      <c r="E401" s="437"/>
      <c r="F401" s="437"/>
      <c r="G401" s="437"/>
      <c r="H401" s="437"/>
      <c r="I401" s="437"/>
      <c r="J401" s="437"/>
      <c r="K401" s="465">
        <f t="shared" si="97"/>
        <v>0</v>
      </c>
      <c r="L401" s="433"/>
      <c r="M401" s="433"/>
      <c r="N401" s="434"/>
      <c r="O401" s="383" t="str">
        <f t="shared" si="98"/>
        <v/>
      </c>
      <c r="P401" s="434"/>
      <c r="Q401" s="434"/>
      <c r="R401" s="434"/>
      <c r="S401" s="433"/>
      <c r="T401" s="434"/>
      <c r="U401" s="384" t="str">
        <f t="shared" si="100"/>
        <v/>
      </c>
      <c r="V401" s="384" t="str">
        <f t="shared" si="101"/>
        <v/>
      </c>
      <c r="W401" s="384" t="str">
        <f t="shared" si="102"/>
        <v/>
      </c>
      <c r="X401" s="384" t="str">
        <f t="shared" si="103"/>
        <v/>
      </c>
      <c r="Y401" s="384" t="str">
        <f t="shared" si="104"/>
        <v/>
      </c>
      <c r="Z401" s="384" t="str">
        <f t="shared" si="105"/>
        <v/>
      </c>
      <c r="AA401" s="384">
        <f t="shared" si="99"/>
        <v>0</v>
      </c>
      <c r="AB401" s="385" t="b">
        <f t="shared" si="106"/>
        <v>1</v>
      </c>
      <c r="AC401" s="384" t="str">
        <f>IF($N401="","",IF($C$7="Northern Ireland",INDEX('Fixed inputs'!$H$18:$H$58,MATCH($N401,'Fixed inputs'!$C$18:$C$58,0)),INDEX('Fixed inputs'!$I$18:$I$58,MATCH($N401,'Fixed inputs'!$C$18:$C$58,0))))</f>
        <v/>
      </c>
      <c r="AD401" s="384" t="str">
        <f>IF($C401="","",INDEX('Fixed inputs'!$C$8:$E$10,MATCH($C401,'Fixed inputs'!$B$8:$B$10,0),MATCH(IF($C$7="Northern Ireland","GBP","EUR"),'Fixed inputs'!$C$7:$E$7,0)))</f>
        <v/>
      </c>
      <c r="AE401" s="386"/>
      <c r="AF401" s="386"/>
      <c r="AG401" s="386"/>
      <c r="AH401" s="386"/>
      <c r="AI401" s="386"/>
      <c r="AJ401" s="387">
        <f t="shared" si="107"/>
        <v>0</v>
      </c>
      <c r="AK401" s="386"/>
      <c r="AL401" s="387">
        <f t="shared" si="108"/>
        <v>0</v>
      </c>
      <c r="AM401" s="386"/>
      <c r="AN401" s="387">
        <f t="shared" si="109"/>
        <v>0</v>
      </c>
      <c r="AO401" s="386"/>
      <c r="AP401" s="387">
        <f t="shared" si="110"/>
        <v>0</v>
      </c>
      <c r="AQ401" s="386"/>
      <c r="AR401" s="387">
        <f t="shared" si="111"/>
        <v>0</v>
      </c>
      <c r="AS401" s="386"/>
      <c r="AT401" s="387">
        <f t="shared" si="112"/>
        <v>0</v>
      </c>
    </row>
    <row r="402" spans="2:46" ht="15.75">
      <c r="B402" s="435"/>
      <c r="C402" s="435"/>
      <c r="D402" s="436"/>
      <c r="E402" s="437"/>
      <c r="F402" s="437"/>
      <c r="G402" s="437"/>
      <c r="H402" s="437"/>
      <c r="I402" s="437"/>
      <c r="J402" s="437"/>
      <c r="K402" s="465">
        <f t="shared" si="97"/>
        <v>0</v>
      </c>
      <c r="L402" s="433"/>
      <c r="M402" s="433"/>
      <c r="N402" s="434"/>
      <c r="O402" s="383" t="str">
        <f t="shared" si="98"/>
        <v/>
      </c>
      <c r="P402" s="434"/>
      <c r="Q402" s="434"/>
      <c r="R402" s="434"/>
      <c r="S402" s="433"/>
      <c r="T402" s="434"/>
      <c r="U402" s="384" t="str">
        <f t="shared" si="100"/>
        <v/>
      </c>
      <c r="V402" s="384" t="str">
        <f t="shared" si="101"/>
        <v/>
      </c>
      <c r="W402" s="384" t="str">
        <f t="shared" si="102"/>
        <v/>
      </c>
      <c r="X402" s="384" t="str">
        <f t="shared" si="103"/>
        <v/>
      </c>
      <c r="Y402" s="384" t="str">
        <f t="shared" si="104"/>
        <v/>
      </c>
      <c r="Z402" s="384" t="str">
        <f t="shared" si="105"/>
        <v/>
      </c>
      <c r="AA402" s="384">
        <f t="shared" si="99"/>
        <v>0</v>
      </c>
      <c r="AB402" s="385" t="b">
        <f t="shared" si="106"/>
        <v>1</v>
      </c>
      <c r="AC402" s="384" t="str">
        <f>IF($N402="","",IF($C$7="Northern Ireland",INDEX('Fixed inputs'!$H$18:$H$58,MATCH($N402,'Fixed inputs'!$C$18:$C$58,0)),INDEX('Fixed inputs'!$I$18:$I$58,MATCH($N402,'Fixed inputs'!$C$18:$C$58,0))))</f>
        <v/>
      </c>
      <c r="AD402" s="384" t="str">
        <f>IF($C402="","",INDEX('Fixed inputs'!$C$8:$E$10,MATCH($C402,'Fixed inputs'!$B$8:$B$10,0),MATCH(IF($C$7="Northern Ireland","GBP","EUR"),'Fixed inputs'!$C$7:$E$7,0)))</f>
        <v/>
      </c>
      <c r="AE402" s="386"/>
      <c r="AF402" s="386"/>
      <c r="AG402" s="386"/>
      <c r="AH402" s="386"/>
      <c r="AI402" s="386"/>
      <c r="AJ402" s="387">
        <f t="shared" si="107"/>
        <v>0</v>
      </c>
      <c r="AK402" s="386"/>
      <c r="AL402" s="387">
        <f t="shared" si="108"/>
        <v>0</v>
      </c>
      <c r="AM402" s="386"/>
      <c r="AN402" s="387">
        <f t="shared" si="109"/>
        <v>0</v>
      </c>
      <c r="AO402" s="386"/>
      <c r="AP402" s="387">
        <f t="shared" si="110"/>
        <v>0</v>
      </c>
      <c r="AQ402" s="386"/>
      <c r="AR402" s="387">
        <f t="shared" si="111"/>
        <v>0</v>
      </c>
      <c r="AS402" s="386"/>
      <c r="AT402" s="387">
        <f t="shared" si="112"/>
        <v>0</v>
      </c>
    </row>
    <row r="403" spans="2:46" ht="15.75">
      <c r="B403" s="435"/>
      <c r="C403" s="435"/>
      <c r="D403" s="436"/>
      <c r="E403" s="437"/>
      <c r="F403" s="437"/>
      <c r="G403" s="437"/>
      <c r="H403" s="437"/>
      <c r="I403" s="437"/>
      <c r="J403" s="437"/>
      <c r="K403" s="465">
        <f t="shared" si="97"/>
        <v>0</v>
      </c>
      <c r="L403" s="433"/>
      <c r="M403" s="433"/>
      <c r="N403" s="434"/>
      <c r="O403" s="383" t="str">
        <f t="shared" si="98"/>
        <v/>
      </c>
      <c r="P403" s="434"/>
      <c r="Q403" s="434"/>
      <c r="R403" s="434"/>
      <c r="S403" s="433"/>
      <c r="T403" s="434"/>
      <c r="U403" s="384" t="str">
        <f t="shared" si="100"/>
        <v/>
      </c>
      <c r="V403" s="384" t="str">
        <f t="shared" si="101"/>
        <v/>
      </c>
      <c r="W403" s="384" t="str">
        <f t="shared" si="102"/>
        <v/>
      </c>
      <c r="X403" s="384" t="str">
        <f t="shared" si="103"/>
        <v/>
      </c>
      <c r="Y403" s="384" t="str">
        <f t="shared" si="104"/>
        <v/>
      </c>
      <c r="Z403" s="384" t="str">
        <f t="shared" si="105"/>
        <v/>
      </c>
      <c r="AA403" s="384">
        <f t="shared" si="99"/>
        <v>0</v>
      </c>
      <c r="AB403" s="385" t="b">
        <f t="shared" si="106"/>
        <v>1</v>
      </c>
      <c r="AC403" s="384" t="str">
        <f>IF($N403="","",IF($C$7="Northern Ireland",INDEX('Fixed inputs'!$H$18:$H$58,MATCH($N403,'Fixed inputs'!$C$18:$C$58,0)),INDEX('Fixed inputs'!$I$18:$I$58,MATCH($N403,'Fixed inputs'!$C$18:$C$58,0))))</f>
        <v/>
      </c>
      <c r="AD403" s="384" t="str">
        <f>IF($C403="","",INDEX('Fixed inputs'!$C$8:$E$10,MATCH($C403,'Fixed inputs'!$B$8:$B$10,0),MATCH(IF($C$7="Northern Ireland","GBP","EUR"),'Fixed inputs'!$C$7:$E$7,0)))</f>
        <v/>
      </c>
      <c r="AE403" s="386"/>
      <c r="AF403" s="386"/>
      <c r="AG403" s="386"/>
      <c r="AH403" s="386"/>
      <c r="AI403" s="386"/>
      <c r="AJ403" s="387">
        <f t="shared" si="107"/>
        <v>0</v>
      </c>
      <c r="AK403" s="386"/>
      <c r="AL403" s="387">
        <f t="shared" si="108"/>
        <v>0</v>
      </c>
      <c r="AM403" s="386"/>
      <c r="AN403" s="387">
        <f t="shared" si="109"/>
        <v>0</v>
      </c>
      <c r="AO403" s="386"/>
      <c r="AP403" s="387">
        <f t="shared" si="110"/>
        <v>0</v>
      </c>
      <c r="AQ403" s="386"/>
      <c r="AR403" s="387">
        <f t="shared" si="111"/>
        <v>0</v>
      </c>
      <c r="AS403" s="386"/>
      <c r="AT403" s="387">
        <f t="shared" si="112"/>
        <v>0</v>
      </c>
    </row>
    <row r="404" spans="2:46" ht="15.75">
      <c r="B404" s="435"/>
      <c r="C404" s="435"/>
      <c r="D404" s="436"/>
      <c r="E404" s="437"/>
      <c r="F404" s="437"/>
      <c r="G404" s="437"/>
      <c r="H404" s="437"/>
      <c r="I404" s="437"/>
      <c r="J404" s="437"/>
      <c r="K404" s="465">
        <f t="shared" si="97"/>
        <v>0</v>
      </c>
      <c r="L404" s="433"/>
      <c r="M404" s="433"/>
      <c r="N404" s="434"/>
      <c r="O404" s="383" t="str">
        <f t="shared" si="98"/>
        <v/>
      </c>
      <c r="P404" s="434"/>
      <c r="Q404" s="434"/>
      <c r="R404" s="434"/>
      <c r="S404" s="433"/>
      <c r="T404" s="434"/>
      <c r="U404" s="384" t="str">
        <f t="shared" si="100"/>
        <v/>
      </c>
      <c r="V404" s="384" t="str">
        <f t="shared" si="101"/>
        <v/>
      </c>
      <c r="W404" s="384" t="str">
        <f t="shared" si="102"/>
        <v/>
      </c>
      <c r="X404" s="384" t="str">
        <f t="shared" si="103"/>
        <v/>
      </c>
      <c r="Y404" s="384" t="str">
        <f t="shared" si="104"/>
        <v/>
      </c>
      <c r="Z404" s="384" t="str">
        <f t="shared" si="105"/>
        <v/>
      </c>
      <c r="AA404" s="384">
        <f t="shared" si="99"/>
        <v>0</v>
      </c>
      <c r="AB404" s="385" t="b">
        <f t="shared" si="106"/>
        <v>1</v>
      </c>
      <c r="AC404" s="384" t="str">
        <f>IF($N404="","",IF($C$7="Northern Ireland",INDEX('Fixed inputs'!$H$18:$H$58,MATCH($N404,'Fixed inputs'!$C$18:$C$58,0)),INDEX('Fixed inputs'!$I$18:$I$58,MATCH($N404,'Fixed inputs'!$C$18:$C$58,0))))</f>
        <v/>
      </c>
      <c r="AD404" s="384" t="str">
        <f>IF($C404="","",INDEX('Fixed inputs'!$C$8:$E$10,MATCH($C404,'Fixed inputs'!$B$8:$B$10,0),MATCH(IF($C$7="Northern Ireland","GBP","EUR"),'Fixed inputs'!$C$7:$E$7,0)))</f>
        <v/>
      </c>
      <c r="AE404" s="386"/>
      <c r="AF404" s="386"/>
      <c r="AG404" s="386"/>
      <c r="AH404" s="386"/>
      <c r="AI404" s="386"/>
      <c r="AJ404" s="387">
        <f t="shared" si="107"/>
        <v>0</v>
      </c>
      <c r="AK404" s="386"/>
      <c r="AL404" s="387">
        <f t="shared" si="108"/>
        <v>0</v>
      </c>
      <c r="AM404" s="386"/>
      <c r="AN404" s="387">
        <f t="shared" si="109"/>
        <v>0</v>
      </c>
      <c r="AO404" s="386"/>
      <c r="AP404" s="387">
        <f t="shared" si="110"/>
        <v>0</v>
      </c>
      <c r="AQ404" s="386"/>
      <c r="AR404" s="387">
        <f t="shared" si="111"/>
        <v>0</v>
      </c>
      <c r="AS404" s="386"/>
      <c r="AT404" s="387">
        <f t="shared" si="112"/>
        <v>0</v>
      </c>
    </row>
    <row r="405" spans="2:46" ht="15.75">
      <c r="B405" s="435"/>
      <c r="C405" s="435"/>
      <c r="D405" s="436"/>
      <c r="E405" s="437"/>
      <c r="F405" s="437"/>
      <c r="G405" s="437"/>
      <c r="H405" s="437"/>
      <c r="I405" s="437"/>
      <c r="J405" s="437"/>
      <c r="K405" s="465">
        <f t="shared" si="97"/>
        <v>0</v>
      </c>
      <c r="L405" s="433"/>
      <c r="M405" s="433"/>
      <c r="N405" s="434"/>
      <c r="O405" s="383" t="str">
        <f t="shared" si="98"/>
        <v/>
      </c>
      <c r="P405" s="434"/>
      <c r="Q405" s="434"/>
      <c r="R405" s="434"/>
      <c r="S405" s="433"/>
      <c r="T405" s="434"/>
      <c r="U405" s="384" t="str">
        <f t="shared" si="100"/>
        <v/>
      </c>
      <c r="V405" s="384" t="str">
        <f t="shared" si="101"/>
        <v/>
      </c>
      <c r="W405" s="384" t="str">
        <f t="shared" si="102"/>
        <v/>
      </c>
      <c r="X405" s="384" t="str">
        <f t="shared" si="103"/>
        <v/>
      </c>
      <c r="Y405" s="384" t="str">
        <f t="shared" si="104"/>
        <v/>
      </c>
      <c r="Z405" s="384" t="str">
        <f t="shared" si="105"/>
        <v/>
      </c>
      <c r="AA405" s="384">
        <f t="shared" si="99"/>
        <v>0</v>
      </c>
      <c r="AB405" s="385" t="b">
        <f t="shared" si="106"/>
        <v>1</v>
      </c>
      <c r="AC405" s="384" t="str">
        <f>IF($N405="","",IF($C$7="Northern Ireland",INDEX('Fixed inputs'!$H$18:$H$58,MATCH($N405,'Fixed inputs'!$C$18:$C$58,0)),INDEX('Fixed inputs'!$I$18:$I$58,MATCH($N405,'Fixed inputs'!$C$18:$C$58,0))))</f>
        <v/>
      </c>
      <c r="AD405" s="384" t="str">
        <f>IF($C405="","",INDEX('Fixed inputs'!$C$8:$E$10,MATCH($C405,'Fixed inputs'!$B$8:$B$10,0),MATCH(IF($C$7="Northern Ireland","GBP","EUR"),'Fixed inputs'!$C$7:$E$7,0)))</f>
        <v/>
      </c>
      <c r="AE405" s="386"/>
      <c r="AF405" s="386"/>
      <c r="AG405" s="386"/>
      <c r="AH405" s="386"/>
      <c r="AI405" s="386"/>
      <c r="AJ405" s="387">
        <f t="shared" si="107"/>
        <v>0</v>
      </c>
      <c r="AK405" s="386"/>
      <c r="AL405" s="387">
        <f t="shared" si="108"/>
        <v>0</v>
      </c>
      <c r="AM405" s="386"/>
      <c r="AN405" s="387">
        <f t="shared" si="109"/>
        <v>0</v>
      </c>
      <c r="AO405" s="386"/>
      <c r="AP405" s="387">
        <f t="shared" si="110"/>
        <v>0</v>
      </c>
      <c r="AQ405" s="386"/>
      <c r="AR405" s="387">
        <f t="shared" si="111"/>
        <v>0</v>
      </c>
      <c r="AS405" s="386"/>
      <c r="AT405" s="387">
        <f t="shared" si="112"/>
        <v>0</v>
      </c>
    </row>
    <row r="406" spans="2:46" ht="15.75">
      <c r="B406" s="435"/>
      <c r="C406" s="435"/>
      <c r="D406" s="436"/>
      <c r="E406" s="437"/>
      <c r="F406" s="437"/>
      <c r="G406" s="437"/>
      <c r="H406" s="437"/>
      <c r="I406" s="437"/>
      <c r="J406" s="437"/>
      <c r="K406" s="465">
        <f t="shared" si="97"/>
        <v>0</v>
      </c>
      <c r="L406" s="433"/>
      <c r="M406" s="433"/>
      <c r="N406" s="434"/>
      <c r="O406" s="383" t="str">
        <f t="shared" si="98"/>
        <v/>
      </c>
      <c r="P406" s="434"/>
      <c r="Q406" s="434"/>
      <c r="R406" s="434"/>
      <c r="S406" s="433"/>
      <c r="T406" s="434"/>
      <c r="U406" s="384" t="str">
        <f t="shared" si="100"/>
        <v/>
      </c>
      <c r="V406" s="384" t="str">
        <f t="shared" si="101"/>
        <v/>
      </c>
      <c r="W406" s="384" t="str">
        <f t="shared" si="102"/>
        <v/>
      </c>
      <c r="X406" s="384" t="str">
        <f t="shared" si="103"/>
        <v/>
      </c>
      <c r="Y406" s="384" t="str">
        <f t="shared" si="104"/>
        <v/>
      </c>
      <c r="Z406" s="384" t="str">
        <f t="shared" si="105"/>
        <v/>
      </c>
      <c r="AA406" s="384">
        <f t="shared" si="99"/>
        <v>0</v>
      </c>
      <c r="AB406" s="385" t="b">
        <f t="shared" si="106"/>
        <v>1</v>
      </c>
      <c r="AC406" s="384" t="str">
        <f>IF($N406="","",IF($C$7="Northern Ireland",INDEX('Fixed inputs'!$H$18:$H$58,MATCH($N406,'Fixed inputs'!$C$18:$C$58,0)),INDEX('Fixed inputs'!$I$18:$I$58,MATCH($N406,'Fixed inputs'!$C$18:$C$58,0))))</f>
        <v/>
      </c>
      <c r="AD406" s="384" t="str">
        <f>IF($C406="","",INDEX('Fixed inputs'!$C$8:$E$10,MATCH($C406,'Fixed inputs'!$B$8:$B$10,0),MATCH(IF($C$7="Northern Ireland","GBP","EUR"),'Fixed inputs'!$C$7:$E$7,0)))</f>
        <v/>
      </c>
      <c r="AE406" s="386"/>
      <c r="AF406" s="386"/>
      <c r="AG406" s="386"/>
      <c r="AH406" s="386"/>
      <c r="AI406" s="386"/>
      <c r="AJ406" s="387">
        <f t="shared" si="107"/>
        <v>0</v>
      </c>
      <c r="AK406" s="386"/>
      <c r="AL406" s="387">
        <f t="shared" si="108"/>
        <v>0</v>
      </c>
      <c r="AM406" s="386"/>
      <c r="AN406" s="387">
        <f t="shared" si="109"/>
        <v>0</v>
      </c>
      <c r="AO406" s="386"/>
      <c r="AP406" s="387">
        <f t="shared" si="110"/>
        <v>0</v>
      </c>
      <c r="AQ406" s="386"/>
      <c r="AR406" s="387">
        <f t="shared" si="111"/>
        <v>0</v>
      </c>
      <c r="AS406" s="386"/>
      <c r="AT406" s="387">
        <f t="shared" si="112"/>
        <v>0</v>
      </c>
    </row>
    <row r="407" spans="2:46" ht="15.75">
      <c r="B407" s="435"/>
      <c r="C407" s="435"/>
      <c r="D407" s="436"/>
      <c r="E407" s="437"/>
      <c r="F407" s="437"/>
      <c r="G407" s="437"/>
      <c r="H407" s="437"/>
      <c r="I407" s="437"/>
      <c r="J407" s="437"/>
      <c r="K407" s="465">
        <f t="shared" si="97"/>
        <v>0</v>
      </c>
      <c r="L407" s="433"/>
      <c r="M407" s="433"/>
      <c r="N407" s="434"/>
      <c r="O407" s="383" t="str">
        <f t="shared" si="98"/>
        <v/>
      </c>
      <c r="P407" s="434"/>
      <c r="Q407" s="434"/>
      <c r="R407" s="434"/>
      <c r="S407" s="433"/>
      <c r="T407" s="434"/>
      <c r="U407" s="384" t="str">
        <f t="shared" si="100"/>
        <v/>
      </c>
      <c r="V407" s="384" t="str">
        <f t="shared" si="101"/>
        <v/>
      </c>
      <c r="W407" s="384" t="str">
        <f t="shared" si="102"/>
        <v/>
      </c>
      <c r="X407" s="384" t="str">
        <f t="shared" si="103"/>
        <v/>
      </c>
      <c r="Y407" s="384" t="str">
        <f t="shared" si="104"/>
        <v/>
      </c>
      <c r="Z407" s="384" t="str">
        <f t="shared" si="105"/>
        <v/>
      </c>
      <c r="AA407" s="384">
        <f t="shared" si="99"/>
        <v>0</v>
      </c>
      <c r="AB407" s="385" t="b">
        <f t="shared" si="106"/>
        <v>1</v>
      </c>
      <c r="AC407" s="384" t="str">
        <f>IF($N407="","",IF($C$7="Northern Ireland",INDEX('Fixed inputs'!$H$18:$H$58,MATCH($N407,'Fixed inputs'!$C$18:$C$58,0)),INDEX('Fixed inputs'!$I$18:$I$58,MATCH($N407,'Fixed inputs'!$C$18:$C$58,0))))</f>
        <v/>
      </c>
      <c r="AD407" s="384" t="str">
        <f>IF($C407="","",INDEX('Fixed inputs'!$C$8:$E$10,MATCH($C407,'Fixed inputs'!$B$8:$B$10,0),MATCH(IF($C$7="Northern Ireland","GBP","EUR"),'Fixed inputs'!$C$7:$E$7,0)))</f>
        <v/>
      </c>
      <c r="AE407" s="386"/>
      <c r="AF407" s="386"/>
      <c r="AG407" s="386"/>
      <c r="AH407" s="386"/>
      <c r="AI407" s="386"/>
      <c r="AJ407" s="387">
        <f t="shared" si="107"/>
        <v>0</v>
      </c>
      <c r="AK407" s="386"/>
      <c r="AL407" s="387">
        <f t="shared" si="108"/>
        <v>0</v>
      </c>
      <c r="AM407" s="386"/>
      <c r="AN407" s="387">
        <f t="shared" si="109"/>
        <v>0</v>
      </c>
      <c r="AO407" s="386"/>
      <c r="AP407" s="387">
        <f t="shared" si="110"/>
        <v>0</v>
      </c>
      <c r="AQ407" s="386"/>
      <c r="AR407" s="387">
        <f t="shared" si="111"/>
        <v>0</v>
      </c>
      <c r="AS407" s="386"/>
      <c r="AT407" s="387">
        <f t="shared" si="112"/>
        <v>0</v>
      </c>
    </row>
    <row r="408" spans="2:46" ht="15.75">
      <c r="B408" s="435"/>
      <c r="C408" s="435"/>
      <c r="D408" s="436"/>
      <c r="E408" s="437"/>
      <c r="F408" s="437"/>
      <c r="G408" s="437"/>
      <c r="H408" s="437"/>
      <c r="I408" s="437"/>
      <c r="J408" s="437"/>
      <c r="K408" s="465">
        <f t="shared" si="97"/>
        <v>0</v>
      </c>
      <c r="L408" s="433"/>
      <c r="M408" s="433"/>
      <c r="N408" s="434"/>
      <c r="O408" s="383" t="str">
        <f t="shared" si="98"/>
        <v/>
      </c>
      <c r="P408" s="434"/>
      <c r="Q408" s="434"/>
      <c r="R408" s="434"/>
      <c r="S408" s="433"/>
      <c r="T408" s="434"/>
      <c r="U408" s="384" t="str">
        <f t="shared" si="100"/>
        <v/>
      </c>
      <c r="V408" s="384" t="str">
        <f t="shared" si="101"/>
        <v/>
      </c>
      <c r="W408" s="384" t="str">
        <f t="shared" si="102"/>
        <v/>
      </c>
      <c r="X408" s="384" t="str">
        <f t="shared" si="103"/>
        <v/>
      </c>
      <c r="Y408" s="384" t="str">
        <f t="shared" si="104"/>
        <v/>
      </c>
      <c r="Z408" s="384" t="str">
        <f t="shared" si="105"/>
        <v/>
      </c>
      <c r="AA408" s="384">
        <f t="shared" si="99"/>
        <v>0</v>
      </c>
      <c r="AB408" s="385" t="b">
        <f t="shared" si="106"/>
        <v>1</v>
      </c>
      <c r="AC408" s="384" t="str">
        <f>IF($N408="","",IF($C$7="Northern Ireland",INDEX('Fixed inputs'!$H$18:$H$58,MATCH($N408,'Fixed inputs'!$C$18:$C$58,0)),INDEX('Fixed inputs'!$I$18:$I$58,MATCH($N408,'Fixed inputs'!$C$18:$C$58,0))))</f>
        <v/>
      </c>
      <c r="AD408" s="384" t="str">
        <f>IF($C408="","",INDEX('Fixed inputs'!$C$8:$E$10,MATCH($C408,'Fixed inputs'!$B$8:$B$10,0),MATCH(IF($C$7="Northern Ireland","GBP","EUR"),'Fixed inputs'!$C$7:$E$7,0)))</f>
        <v/>
      </c>
      <c r="AE408" s="386"/>
      <c r="AF408" s="386"/>
      <c r="AG408" s="386"/>
      <c r="AH408" s="386"/>
      <c r="AI408" s="386"/>
      <c r="AJ408" s="387">
        <f t="shared" si="107"/>
        <v>0</v>
      </c>
      <c r="AK408" s="386"/>
      <c r="AL408" s="387">
        <f t="shared" si="108"/>
        <v>0</v>
      </c>
      <c r="AM408" s="386"/>
      <c r="AN408" s="387">
        <f t="shared" si="109"/>
        <v>0</v>
      </c>
      <c r="AO408" s="386"/>
      <c r="AP408" s="387">
        <f t="shared" si="110"/>
        <v>0</v>
      </c>
      <c r="AQ408" s="386"/>
      <c r="AR408" s="387">
        <f t="shared" si="111"/>
        <v>0</v>
      </c>
      <c r="AS408" s="386"/>
      <c r="AT408" s="387">
        <f t="shared" si="112"/>
        <v>0</v>
      </c>
    </row>
    <row r="409" spans="2:46" ht="15.75">
      <c r="B409" s="435"/>
      <c r="C409" s="435"/>
      <c r="D409" s="436"/>
      <c r="E409" s="437"/>
      <c r="F409" s="437"/>
      <c r="G409" s="437"/>
      <c r="H409" s="437"/>
      <c r="I409" s="437"/>
      <c r="J409" s="437"/>
      <c r="K409" s="465">
        <f t="shared" si="97"/>
        <v>0</v>
      </c>
      <c r="L409" s="433"/>
      <c r="M409" s="433"/>
      <c r="N409" s="434"/>
      <c r="O409" s="383" t="str">
        <f t="shared" si="98"/>
        <v/>
      </c>
      <c r="P409" s="434"/>
      <c r="Q409" s="434"/>
      <c r="R409" s="434"/>
      <c r="S409" s="433"/>
      <c r="T409" s="434"/>
      <c r="U409" s="384" t="str">
        <f t="shared" si="100"/>
        <v/>
      </c>
      <c r="V409" s="384" t="str">
        <f t="shared" si="101"/>
        <v/>
      </c>
      <c r="W409" s="384" t="str">
        <f t="shared" si="102"/>
        <v/>
      </c>
      <c r="X409" s="384" t="str">
        <f t="shared" si="103"/>
        <v/>
      </c>
      <c r="Y409" s="384" t="str">
        <f t="shared" si="104"/>
        <v/>
      </c>
      <c r="Z409" s="384" t="str">
        <f t="shared" si="105"/>
        <v/>
      </c>
      <c r="AA409" s="384">
        <f t="shared" si="99"/>
        <v>0</v>
      </c>
      <c r="AB409" s="385" t="b">
        <f t="shared" si="106"/>
        <v>1</v>
      </c>
      <c r="AC409" s="384" t="str">
        <f>IF($N409="","",IF($C$7="Northern Ireland",INDEX('Fixed inputs'!$H$18:$H$58,MATCH($N409,'Fixed inputs'!$C$18:$C$58,0)),INDEX('Fixed inputs'!$I$18:$I$58,MATCH($N409,'Fixed inputs'!$C$18:$C$58,0))))</f>
        <v/>
      </c>
      <c r="AD409" s="384" t="str">
        <f>IF($C409="","",INDEX('Fixed inputs'!$C$8:$E$10,MATCH($C409,'Fixed inputs'!$B$8:$B$10,0),MATCH(IF($C$7="Northern Ireland","GBP","EUR"),'Fixed inputs'!$C$7:$E$7,0)))</f>
        <v/>
      </c>
      <c r="AE409" s="386"/>
      <c r="AF409" s="386"/>
      <c r="AG409" s="386"/>
      <c r="AH409" s="386"/>
      <c r="AI409" s="386"/>
      <c r="AJ409" s="387">
        <f t="shared" si="107"/>
        <v>0</v>
      </c>
      <c r="AK409" s="386"/>
      <c r="AL409" s="387">
        <f t="shared" si="108"/>
        <v>0</v>
      </c>
      <c r="AM409" s="386"/>
      <c r="AN409" s="387">
        <f t="shared" si="109"/>
        <v>0</v>
      </c>
      <c r="AO409" s="386"/>
      <c r="AP409" s="387">
        <f t="shared" si="110"/>
        <v>0</v>
      </c>
      <c r="AQ409" s="386"/>
      <c r="AR409" s="387">
        <f t="shared" si="111"/>
        <v>0</v>
      </c>
      <c r="AS409" s="386"/>
      <c r="AT409" s="387">
        <f t="shared" si="112"/>
        <v>0</v>
      </c>
    </row>
    <row r="410" spans="2:46" ht="15.75">
      <c r="B410" s="435"/>
      <c r="C410" s="435"/>
      <c r="D410" s="436"/>
      <c r="E410" s="437"/>
      <c r="F410" s="437"/>
      <c r="G410" s="437"/>
      <c r="H410" s="437"/>
      <c r="I410" s="437"/>
      <c r="J410" s="437"/>
      <c r="K410" s="465">
        <f t="shared" si="97"/>
        <v>0</v>
      </c>
      <c r="L410" s="433"/>
      <c r="M410" s="433"/>
      <c r="N410" s="434"/>
      <c r="O410" s="383" t="str">
        <f t="shared" si="98"/>
        <v/>
      </c>
      <c r="P410" s="434"/>
      <c r="Q410" s="434"/>
      <c r="R410" s="434"/>
      <c r="S410" s="433"/>
      <c r="T410" s="434"/>
      <c r="U410" s="384" t="str">
        <f t="shared" si="100"/>
        <v/>
      </c>
      <c r="V410" s="384" t="str">
        <f t="shared" si="101"/>
        <v/>
      </c>
      <c r="W410" s="384" t="str">
        <f t="shared" si="102"/>
        <v/>
      </c>
      <c r="X410" s="384" t="str">
        <f t="shared" si="103"/>
        <v/>
      </c>
      <c r="Y410" s="384" t="str">
        <f t="shared" si="104"/>
        <v/>
      </c>
      <c r="Z410" s="384" t="str">
        <f t="shared" si="105"/>
        <v/>
      </c>
      <c r="AA410" s="384">
        <f t="shared" si="99"/>
        <v>0</v>
      </c>
      <c r="AB410" s="385" t="b">
        <f t="shared" si="106"/>
        <v>1</v>
      </c>
      <c r="AC410" s="384" t="str">
        <f>IF($N410="","",IF($C$7="Northern Ireland",INDEX('Fixed inputs'!$H$18:$H$58,MATCH($N410,'Fixed inputs'!$C$18:$C$58,0)),INDEX('Fixed inputs'!$I$18:$I$58,MATCH($N410,'Fixed inputs'!$C$18:$C$58,0))))</f>
        <v/>
      </c>
      <c r="AD410" s="384" t="str">
        <f>IF($C410="","",INDEX('Fixed inputs'!$C$8:$E$10,MATCH($C410,'Fixed inputs'!$B$8:$B$10,0),MATCH(IF($C$7="Northern Ireland","GBP","EUR"),'Fixed inputs'!$C$7:$E$7,0)))</f>
        <v/>
      </c>
      <c r="AE410" s="386"/>
      <c r="AF410" s="386"/>
      <c r="AG410" s="386"/>
      <c r="AH410" s="386"/>
      <c r="AI410" s="386"/>
      <c r="AJ410" s="387">
        <f t="shared" si="107"/>
        <v>0</v>
      </c>
      <c r="AK410" s="386"/>
      <c r="AL410" s="387">
        <f t="shared" si="108"/>
        <v>0</v>
      </c>
      <c r="AM410" s="386"/>
      <c r="AN410" s="387">
        <f t="shared" si="109"/>
        <v>0</v>
      </c>
      <c r="AO410" s="386"/>
      <c r="AP410" s="387">
        <f t="shared" si="110"/>
        <v>0</v>
      </c>
      <c r="AQ410" s="386"/>
      <c r="AR410" s="387">
        <f t="shared" si="111"/>
        <v>0</v>
      </c>
      <c r="AS410" s="386"/>
      <c r="AT410" s="387">
        <f t="shared" si="112"/>
        <v>0</v>
      </c>
    </row>
    <row r="411" spans="2:46" ht="15.75">
      <c r="B411" s="435"/>
      <c r="C411" s="435"/>
      <c r="D411" s="436"/>
      <c r="E411" s="437"/>
      <c r="F411" s="437"/>
      <c r="G411" s="437"/>
      <c r="H411" s="437"/>
      <c r="I411" s="437"/>
      <c r="J411" s="437"/>
      <c r="K411" s="465">
        <f t="shared" si="97"/>
        <v>0</v>
      </c>
      <c r="L411" s="433"/>
      <c r="M411" s="433"/>
      <c r="N411" s="434"/>
      <c r="O411" s="383" t="str">
        <f t="shared" si="98"/>
        <v/>
      </c>
      <c r="P411" s="434"/>
      <c r="Q411" s="434"/>
      <c r="R411" s="434"/>
      <c r="S411" s="433"/>
      <c r="T411" s="434"/>
      <c r="U411" s="384" t="str">
        <f t="shared" si="100"/>
        <v/>
      </c>
      <c r="V411" s="384" t="str">
        <f t="shared" si="101"/>
        <v/>
      </c>
      <c r="W411" s="384" t="str">
        <f t="shared" si="102"/>
        <v/>
      </c>
      <c r="X411" s="384" t="str">
        <f t="shared" si="103"/>
        <v/>
      </c>
      <c r="Y411" s="384" t="str">
        <f t="shared" si="104"/>
        <v/>
      </c>
      <c r="Z411" s="384" t="str">
        <f t="shared" si="105"/>
        <v/>
      </c>
      <c r="AA411" s="384">
        <f t="shared" si="99"/>
        <v>0</v>
      </c>
      <c r="AB411" s="385" t="b">
        <f t="shared" si="106"/>
        <v>1</v>
      </c>
      <c r="AC411" s="384" t="str">
        <f>IF($N411="","",IF($C$7="Northern Ireland",INDEX('Fixed inputs'!$H$18:$H$58,MATCH($N411,'Fixed inputs'!$C$18:$C$58,0)),INDEX('Fixed inputs'!$I$18:$I$58,MATCH($N411,'Fixed inputs'!$C$18:$C$58,0))))</f>
        <v/>
      </c>
      <c r="AD411" s="384" t="str">
        <f>IF($C411="","",INDEX('Fixed inputs'!$C$8:$E$10,MATCH($C411,'Fixed inputs'!$B$8:$B$10,0),MATCH(IF($C$7="Northern Ireland","GBP","EUR"),'Fixed inputs'!$C$7:$E$7,0)))</f>
        <v/>
      </c>
      <c r="AE411" s="386"/>
      <c r="AF411" s="386"/>
      <c r="AG411" s="386"/>
      <c r="AH411" s="386"/>
      <c r="AI411" s="386"/>
      <c r="AJ411" s="387">
        <f t="shared" si="107"/>
        <v>0</v>
      </c>
      <c r="AK411" s="386"/>
      <c r="AL411" s="387">
        <f t="shared" si="108"/>
        <v>0</v>
      </c>
      <c r="AM411" s="386"/>
      <c r="AN411" s="387">
        <f t="shared" si="109"/>
        <v>0</v>
      </c>
      <c r="AO411" s="386"/>
      <c r="AP411" s="387">
        <f t="shared" si="110"/>
        <v>0</v>
      </c>
      <c r="AQ411" s="386"/>
      <c r="AR411" s="387">
        <f t="shared" si="111"/>
        <v>0</v>
      </c>
      <c r="AS411" s="386"/>
      <c r="AT411" s="387">
        <f t="shared" si="112"/>
        <v>0</v>
      </c>
    </row>
    <row r="412" spans="2:46" ht="15.75">
      <c r="B412" s="435"/>
      <c r="C412" s="435"/>
      <c r="D412" s="436"/>
      <c r="E412" s="437"/>
      <c r="F412" s="437"/>
      <c r="G412" s="437"/>
      <c r="H412" s="437"/>
      <c r="I412" s="437"/>
      <c r="J412" s="437"/>
      <c r="K412" s="465">
        <f t="shared" si="97"/>
        <v>0</v>
      </c>
      <c r="L412" s="433"/>
      <c r="M412" s="433"/>
      <c r="N412" s="434"/>
      <c r="O412" s="383" t="str">
        <f t="shared" si="98"/>
        <v/>
      </c>
      <c r="P412" s="434"/>
      <c r="Q412" s="434"/>
      <c r="R412" s="434"/>
      <c r="S412" s="433"/>
      <c r="T412" s="434"/>
      <c r="U412" s="384" t="str">
        <f t="shared" si="100"/>
        <v/>
      </c>
      <c r="V412" s="384" t="str">
        <f t="shared" si="101"/>
        <v/>
      </c>
      <c r="W412" s="384" t="str">
        <f t="shared" si="102"/>
        <v/>
      </c>
      <c r="X412" s="384" t="str">
        <f t="shared" si="103"/>
        <v/>
      </c>
      <c r="Y412" s="384" t="str">
        <f t="shared" si="104"/>
        <v/>
      </c>
      <c r="Z412" s="384" t="str">
        <f t="shared" si="105"/>
        <v/>
      </c>
      <c r="AA412" s="384">
        <f t="shared" si="99"/>
        <v>0</v>
      </c>
      <c r="AB412" s="385" t="b">
        <f t="shared" si="106"/>
        <v>1</v>
      </c>
      <c r="AC412" s="384" t="str">
        <f>IF($N412="","",IF($C$7="Northern Ireland",INDEX('Fixed inputs'!$H$18:$H$58,MATCH($N412,'Fixed inputs'!$C$18:$C$58,0)),INDEX('Fixed inputs'!$I$18:$I$58,MATCH($N412,'Fixed inputs'!$C$18:$C$58,0))))</f>
        <v/>
      </c>
      <c r="AD412" s="384" t="str">
        <f>IF($C412="","",INDEX('Fixed inputs'!$C$8:$E$10,MATCH($C412,'Fixed inputs'!$B$8:$B$10,0),MATCH(IF($C$7="Northern Ireland","GBP","EUR"),'Fixed inputs'!$C$7:$E$7,0)))</f>
        <v/>
      </c>
      <c r="AE412" s="386"/>
      <c r="AF412" s="386"/>
      <c r="AG412" s="386"/>
      <c r="AH412" s="386"/>
      <c r="AI412" s="386"/>
      <c r="AJ412" s="387">
        <f t="shared" si="107"/>
        <v>0</v>
      </c>
      <c r="AK412" s="386"/>
      <c r="AL412" s="387">
        <f t="shared" si="108"/>
        <v>0</v>
      </c>
      <c r="AM412" s="386"/>
      <c r="AN412" s="387">
        <f t="shared" si="109"/>
        <v>0</v>
      </c>
      <c r="AO412" s="386"/>
      <c r="AP412" s="387">
        <f t="shared" si="110"/>
        <v>0</v>
      </c>
      <c r="AQ412" s="386"/>
      <c r="AR412" s="387">
        <f t="shared" si="111"/>
        <v>0</v>
      </c>
      <c r="AS412" s="386"/>
      <c r="AT412" s="387">
        <f t="shared" si="112"/>
        <v>0</v>
      </c>
    </row>
    <row r="413" spans="2:46" ht="15.75">
      <c r="B413" s="435"/>
      <c r="C413" s="435"/>
      <c r="D413" s="436"/>
      <c r="E413" s="437"/>
      <c r="F413" s="437"/>
      <c r="G413" s="437"/>
      <c r="H413" s="437"/>
      <c r="I413" s="437"/>
      <c r="J413" s="437"/>
      <c r="K413" s="465">
        <f t="shared" si="97"/>
        <v>0</v>
      </c>
      <c r="L413" s="433"/>
      <c r="M413" s="433"/>
      <c r="N413" s="434"/>
      <c r="O413" s="383" t="str">
        <f t="shared" si="98"/>
        <v/>
      </c>
      <c r="P413" s="434"/>
      <c r="Q413" s="434"/>
      <c r="R413" s="434"/>
      <c r="S413" s="433"/>
      <c r="T413" s="434"/>
      <c r="U413" s="384" t="str">
        <f t="shared" si="100"/>
        <v/>
      </c>
      <c r="V413" s="384" t="str">
        <f t="shared" si="101"/>
        <v/>
      </c>
      <c r="W413" s="384" t="str">
        <f t="shared" si="102"/>
        <v/>
      </c>
      <c r="X413" s="384" t="str">
        <f t="shared" si="103"/>
        <v/>
      </c>
      <c r="Y413" s="384" t="str">
        <f t="shared" si="104"/>
        <v/>
      </c>
      <c r="Z413" s="384" t="str">
        <f t="shared" si="105"/>
        <v/>
      </c>
      <c r="AA413" s="384">
        <f t="shared" si="99"/>
        <v>0</v>
      </c>
      <c r="AB413" s="385" t="b">
        <f t="shared" si="106"/>
        <v>1</v>
      </c>
      <c r="AC413" s="384" t="str">
        <f>IF($N413="","",IF($C$7="Northern Ireland",INDEX('Fixed inputs'!$H$18:$H$58,MATCH($N413,'Fixed inputs'!$C$18:$C$58,0)),INDEX('Fixed inputs'!$I$18:$I$58,MATCH($N413,'Fixed inputs'!$C$18:$C$58,0))))</f>
        <v/>
      </c>
      <c r="AD413" s="384" t="str">
        <f>IF($C413="","",INDEX('Fixed inputs'!$C$8:$E$10,MATCH($C413,'Fixed inputs'!$B$8:$B$10,0),MATCH(IF($C$7="Northern Ireland","GBP","EUR"),'Fixed inputs'!$C$7:$E$7,0)))</f>
        <v/>
      </c>
      <c r="AE413" s="386"/>
      <c r="AF413" s="386"/>
      <c r="AG413" s="386"/>
      <c r="AH413" s="386"/>
      <c r="AI413" s="386"/>
      <c r="AJ413" s="387">
        <f t="shared" si="107"/>
        <v>0</v>
      </c>
      <c r="AK413" s="386"/>
      <c r="AL413" s="387">
        <f t="shared" si="108"/>
        <v>0</v>
      </c>
      <c r="AM413" s="386"/>
      <c r="AN413" s="387">
        <f t="shared" si="109"/>
        <v>0</v>
      </c>
      <c r="AO413" s="386"/>
      <c r="AP413" s="387">
        <f t="shared" si="110"/>
        <v>0</v>
      </c>
      <c r="AQ413" s="386"/>
      <c r="AR413" s="387">
        <f t="shared" si="111"/>
        <v>0</v>
      </c>
      <c r="AS413" s="386"/>
      <c r="AT413" s="387">
        <f t="shared" si="112"/>
        <v>0</v>
      </c>
    </row>
    <row r="414" spans="2:46" ht="15.75">
      <c r="B414" s="435"/>
      <c r="C414" s="435"/>
      <c r="D414" s="436"/>
      <c r="E414" s="437"/>
      <c r="F414" s="437"/>
      <c r="G414" s="437"/>
      <c r="H414" s="437"/>
      <c r="I414" s="437"/>
      <c r="J414" s="437"/>
      <c r="K414" s="465">
        <f t="shared" si="97"/>
        <v>0</v>
      </c>
      <c r="L414" s="433"/>
      <c r="M414" s="433"/>
      <c r="N414" s="434"/>
      <c r="O414" s="383" t="str">
        <f t="shared" si="98"/>
        <v/>
      </c>
      <c r="P414" s="434"/>
      <c r="Q414" s="434"/>
      <c r="R414" s="434"/>
      <c r="S414" s="433"/>
      <c r="T414" s="434"/>
      <c r="U414" s="384" t="str">
        <f t="shared" si="100"/>
        <v/>
      </c>
      <c r="V414" s="384" t="str">
        <f t="shared" si="101"/>
        <v/>
      </c>
      <c r="W414" s="384" t="str">
        <f t="shared" si="102"/>
        <v/>
      </c>
      <c r="X414" s="384" t="str">
        <f t="shared" si="103"/>
        <v/>
      </c>
      <c r="Y414" s="384" t="str">
        <f t="shared" si="104"/>
        <v/>
      </c>
      <c r="Z414" s="384" t="str">
        <f t="shared" si="105"/>
        <v/>
      </c>
      <c r="AA414" s="384">
        <f t="shared" si="99"/>
        <v>0</v>
      </c>
      <c r="AB414" s="385" t="b">
        <f t="shared" si="106"/>
        <v>1</v>
      </c>
      <c r="AC414" s="384" t="str">
        <f>IF($N414="","",IF($C$7="Northern Ireland",INDEX('Fixed inputs'!$H$18:$H$58,MATCH($N414,'Fixed inputs'!$C$18:$C$58,0)),INDEX('Fixed inputs'!$I$18:$I$58,MATCH($N414,'Fixed inputs'!$C$18:$C$58,0))))</f>
        <v/>
      </c>
      <c r="AD414" s="384" t="str">
        <f>IF($C414="","",INDEX('Fixed inputs'!$C$8:$E$10,MATCH($C414,'Fixed inputs'!$B$8:$B$10,0),MATCH(IF($C$7="Northern Ireland","GBP","EUR"),'Fixed inputs'!$C$7:$E$7,0)))</f>
        <v/>
      </c>
      <c r="AE414" s="386"/>
      <c r="AF414" s="386"/>
      <c r="AG414" s="386"/>
      <c r="AH414" s="386"/>
      <c r="AI414" s="386"/>
      <c r="AJ414" s="387">
        <f t="shared" si="107"/>
        <v>0</v>
      </c>
      <c r="AK414" s="386"/>
      <c r="AL414" s="387">
        <f t="shared" si="108"/>
        <v>0</v>
      </c>
      <c r="AM414" s="386"/>
      <c r="AN414" s="387">
        <f t="shared" si="109"/>
        <v>0</v>
      </c>
      <c r="AO414" s="386"/>
      <c r="AP414" s="387">
        <f t="shared" si="110"/>
        <v>0</v>
      </c>
      <c r="AQ414" s="386"/>
      <c r="AR414" s="387">
        <f t="shared" si="111"/>
        <v>0</v>
      </c>
      <c r="AS414" s="386"/>
      <c r="AT414" s="387">
        <f t="shared" si="112"/>
        <v>0</v>
      </c>
    </row>
    <row r="415" spans="2:46" ht="15.75">
      <c r="B415" s="435"/>
      <c r="C415" s="435"/>
      <c r="D415" s="436"/>
      <c r="E415" s="437"/>
      <c r="F415" s="437"/>
      <c r="G415" s="437"/>
      <c r="H415" s="437"/>
      <c r="I415" s="437"/>
      <c r="J415" s="437"/>
      <c r="K415" s="465">
        <f t="shared" si="97"/>
        <v>0</v>
      </c>
      <c r="L415" s="433"/>
      <c r="M415" s="433"/>
      <c r="N415" s="434"/>
      <c r="O415" s="383" t="str">
        <f t="shared" si="98"/>
        <v/>
      </c>
      <c r="P415" s="434"/>
      <c r="Q415" s="434"/>
      <c r="R415" s="434"/>
      <c r="S415" s="433"/>
      <c r="T415" s="434"/>
      <c r="U415" s="384" t="str">
        <f t="shared" si="100"/>
        <v/>
      </c>
      <c r="V415" s="384" t="str">
        <f t="shared" si="101"/>
        <v/>
      </c>
      <c r="W415" s="384" t="str">
        <f t="shared" si="102"/>
        <v/>
      </c>
      <c r="X415" s="384" t="str">
        <f t="shared" si="103"/>
        <v/>
      </c>
      <c r="Y415" s="384" t="str">
        <f t="shared" si="104"/>
        <v/>
      </c>
      <c r="Z415" s="384" t="str">
        <f t="shared" si="105"/>
        <v/>
      </c>
      <c r="AA415" s="384">
        <f t="shared" si="99"/>
        <v>0</v>
      </c>
      <c r="AB415" s="385" t="b">
        <f t="shared" si="106"/>
        <v>1</v>
      </c>
      <c r="AC415" s="384" t="str">
        <f>IF($N415="","",IF($C$7="Northern Ireland",INDEX('Fixed inputs'!$H$18:$H$58,MATCH($N415,'Fixed inputs'!$C$18:$C$58,0)),INDEX('Fixed inputs'!$I$18:$I$58,MATCH($N415,'Fixed inputs'!$C$18:$C$58,0))))</f>
        <v/>
      </c>
      <c r="AD415" s="384" t="str">
        <f>IF($C415="","",INDEX('Fixed inputs'!$C$8:$E$10,MATCH($C415,'Fixed inputs'!$B$8:$B$10,0),MATCH(IF($C$7="Northern Ireland","GBP","EUR"),'Fixed inputs'!$C$7:$E$7,0)))</f>
        <v/>
      </c>
      <c r="AE415" s="386"/>
      <c r="AF415" s="386"/>
      <c r="AG415" s="386"/>
      <c r="AH415" s="386"/>
      <c r="AI415" s="386"/>
      <c r="AJ415" s="387">
        <f t="shared" si="107"/>
        <v>0</v>
      </c>
      <c r="AK415" s="386"/>
      <c r="AL415" s="387">
        <f t="shared" si="108"/>
        <v>0</v>
      </c>
      <c r="AM415" s="386"/>
      <c r="AN415" s="387">
        <f t="shared" si="109"/>
        <v>0</v>
      </c>
      <c r="AO415" s="386"/>
      <c r="AP415" s="387">
        <f t="shared" si="110"/>
        <v>0</v>
      </c>
      <c r="AQ415" s="386"/>
      <c r="AR415" s="387">
        <f t="shared" si="111"/>
        <v>0</v>
      </c>
      <c r="AS415" s="386"/>
      <c r="AT415" s="387">
        <f t="shared" si="112"/>
        <v>0</v>
      </c>
    </row>
    <row r="416" spans="2:46" ht="15.75">
      <c r="B416" s="435"/>
      <c r="C416" s="435"/>
      <c r="D416" s="436"/>
      <c r="E416" s="437"/>
      <c r="F416" s="437"/>
      <c r="G416" s="437"/>
      <c r="H416" s="437"/>
      <c r="I416" s="437"/>
      <c r="J416" s="437"/>
      <c r="K416" s="465">
        <f t="shared" si="97"/>
        <v>0</v>
      </c>
      <c r="L416" s="433"/>
      <c r="M416" s="433"/>
      <c r="N416" s="434"/>
      <c r="O416" s="383" t="str">
        <f t="shared" si="98"/>
        <v/>
      </c>
      <c r="P416" s="434"/>
      <c r="Q416" s="434"/>
      <c r="R416" s="434"/>
      <c r="S416" s="433"/>
      <c r="T416" s="434"/>
      <c r="U416" s="384" t="str">
        <f t="shared" si="100"/>
        <v/>
      </c>
      <c r="V416" s="384" t="str">
        <f t="shared" si="101"/>
        <v/>
      </c>
      <c r="W416" s="384" t="str">
        <f t="shared" si="102"/>
        <v/>
      </c>
      <c r="X416" s="384" t="str">
        <f t="shared" si="103"/>
        <v/>
      </c>
      <c r="Y416" s="384" t="str">
        <f t="shared" si="104"/>
        <v/>
      </c>
      <c r="Z416" s="384" t="str">
        <f t="shared" si="105"/>
        <v/>
      </c>
      <c r="AA416" s="384">
        <f t="shared" si="99"/>
        <v>0</v>
      </c>
      <c r="AB416" s="385" t="b">
        <f t="shared" si="106"/>
        <v>1</v>
      </c>
      <c r="AC416" s="384" t="str">
        <f>IF($N416="","",IF($C$7="Northern Ireland",INDEX('Fixed inputs'!$H$18:$H$58,MATCH($N416,'Fixed inputs'!$C$18:$C$58,0)),INDEX('Fixed inputs'!$I$18:$I$58,MATCH($N416,'Fixed inputs'!$C$18:$C$58,0))))</f>
        <v/>
      </c>
      <c r="AD416" s="384" t="str">
        <f>IF($C416="","",INDEX('Fixed inputs'!$C$8:$E$10,MATCH($C416,'Fixed inputs'!$B$8:$B$10,0),MATCH(IF($C$7="Northern Ireland","GBP","EUR"),'Fixed inputs'!$C$7:$E$7,0)))</f>
        <v/>
      </c>
      <c r="AE416" s="386"/>
      <c r="AF416" s="386"/>
      <c r="AG416" s="386"/>
      <c r="AH416" s="386"/>
      <c r="AI416" s="386"/>
      <c r="AJ416" s="387">
        <f t="shared" si="107"/>
        <v>0</v>
      </c>
      <c r="AK416" s="386"/>
      <c r="AL416" s="387">
        <f t="shared" si="108"/>
        <v>0</v>
      </c>
      <c r="AM416" s="386"/>
      <c r="AN416" s="387">
        <f t="shared" si="109"/>
        <v>0</v>
      </c>
      <c r="AO416" s="386"/>
      <c r="AP416" s="387">
        <f t="shared" si="110"/>
        <v>0</v>
      </c>
      <c r="AQ416" s="386"/>
      <c r="AR416" s="387">
        <f t="shared" si="111"/>
        <v>0</v>
      </c>
      <c r="AS416" s="386"/>
      <c r="AT416" s="387">
        <f t="shared" si="112"/>
        <v>0</v>
      </c>
    </row>
    <row r="417" spans="2:46" ht="15.75">
      <c r="B417" s="435"/>
      <c r="C417" s="435"/>
      <c r="D417" s="436"/>
      <c r="E417" s="437"/>
      <c r="F417" s="437"/>
      <c r="G417" s="437"/>
      <c r="H417" s="437"/>
      <c r="I417" s="437"/>
      <c r="J417" s="437"/>
      <c r="K417" s="465">
        <f t="shared" si="97"/>
        <v>0</v>
      </c>
      <c r="L417" s="433"/>
      <c r="M417" s="433"/>
      <c r="N417" s="434"/>
      <c r="O417" s="383" t="str">
        <f t="shared" si="98"/>
        <v/>
      </c>
      <c r="P417" s="434"/>
      <c r="Q417" s="434"/>
      <c r="R417" s="434"/>
      <c r="S417" s="433"/>
      <c r="T417" s="434"/>
      <c r="U417" s="384" t="str">
        <f t="shared" si="100"/>
        <v/>
      </c>
      <c r="V417" s="384" t="str">
        <f t="shared" si="101"/>
        <v/>
      </c>
      <c r="W417" s="384" t="str">
        <f t="shared" si="102"/>
        <v/>
      </c>
      <c r="X417" s="384" t="str">
        <f t="shared" si="103"/>
        <v/>
      </c>
      <c r="Y417" s="384" t="str">
        <f t="shared" si="104"/>
        <v/>
      </c>
      <c r="Z417" s="384" t="str">
        <f t="shared" si="105"/>
        <v/>
      </c>
      <c r="AA417" s="384">
        <f t="shared" si="99"/>
        <v>0</v>
      </c>
      <c r="AB417" s="385" t="b">
        <f t="shared" si="106"/>
        <v>1</v>
      </c>
      <c r="AC417" s="384" t="str">
        <f>IF($N417="","",IF($C$7="Northern Ireland",INDEX('Fixed inputs'!$H$18:$H$58,MATCH($N417,'Fixed inputs'!$C$18:$C$58,0)),INDEX('Fixed inputs'!$I$18:$I$58,MATCH($N417,'Fixed inputs'!$C$18:$C$58,0))))</f>
        <v/>
      </c>
      <c r="AD417" s="384" t="str">
        <f>IF($C417="","",INDEX('Fixed inputs'!$C$8:$E$10,MATCH($C417,'Fixed inputs'!$B$8:$B$10,0),MATCH(IF($C$7="Northern Ireland","GBP","EUR"),'Fixed inputs'!$C$7:$E$7,0)))</f>
        <v/>
      </c>
      <c r="AE417" s="386"/>
      <c r="AF417" s="386"/>
      <c r="AG417" s="386"/>
      <c r="AH417" s="386"/>
      <c r="AI417" s="386"/>
      <c r="AJ417" s="387">
        <f t="shared" si="107"/>
        <v>0</v>
      </c>
      <c r="AK417" s="386"/>
      <c r="AL417" s="387">
        <f t="shared" si="108"/>
        <v>0</v>
      </c>
      <c r="AM417" s="386"/>
      <c r="AN417" s="387">
        <f t="shared" si="109"/>
        <v>0</v>
      </c>
      <c r="AO417" s="386"/>
      <c r="AP417" s="387">
        <f t="shared" si="110"/>
        <v>0</v>
      </c>
      <c r="AQ417" s="386"/>
      <c r="AR417" s="387">
        <f t="shared" si="111"/>
        <v>0</v>
      </c>
      <c r="AS417" s="386"/>
      <c r="AT417" s="387">
        <f t="shared" si="112"/>
        <v>0</v>
      </c>
    </row>
    <row r="418" spans="2:46" ht="15.75">
      <c r="B418" s="435"/>
      <c r="C418" s="435"/>
      <c r="D418" s="436"/>
      <c r="E418" s="437"/>
      <c r="F418" s="437"/>
      <c r="G418" s="437"/>
      <c r="H418" s="437"/>
      <c r="I418" s="437"/>
      <c r="J418" s="437"/>
      <c r="K418" s="465">
        <f t="shared" si="97"/>
        <v>0</v>
      </c>
      <c r="L418" s="433"/>
      <c r="M418" s="433"/>
      <c r="N418" s="434"/>
      <c r="O418" s="383" t="str">
        <f t="shared" si="98"/>
        <v/>
      </c>
      <c r="P418" s="434"/>
      <c r="Q418" s="434"/>
      <c r="R418" s="434"/>
      <c r="S418" s="433"/>
      <c r="T418" s="434"/>
      <c r="U418" s="384" t="str">
        <f t="shared" si="100"/>
        <v/>
      </c>
      <c r="V418" s="384" t="str">
        <f t="shared" si="101"/>
        <v/>
      </c>
      <c r="W418" s="384" t="str">
        <f t="shared" si="102"/>
        <v/>
      </c>
      <c r="X418" s="384" t="str">
        <f t="shared" si="103"/>
        <v/>
      </c>
      <c r="Y418" s="384" t="str">
        <f t="shared" si="104"/>
        <v/>
      </c>
      <c r="Z418" s="384" t="str">
        <f t="shared" si="105"/>
        <v/>
      </c>
      <c r="AA418" s="384">
        <f t="shared" si="99"/>
        <v>0</v>
      </c>
      <c r="AB418" s="385" t="b">
        <f t="shared" si="106"/>
        <v>1</v>
      </c>
      <c r="AC418" s="384" t="str">
        <f>IF($N418="","",IF($C$7="Northern Ireland",INDEX('Fixed inputs'!$H$18:$H$58,MATCH($N418,'Fixed inputs'!$C$18:$C$58,0)),INDEX('Fixed inputs'!$I$18:$I$58,MATCH($N418,'Fixed inputs'!$C$18:$C$58,0))))</f>
        <v/>
      </c>
      <c r="AD418" s="384" t="str">
        <f>IF($C418="","",INDEX('Fixed inputs'!$C$8:$E$10,MATCH($C418,'Fixed inputs'!$B$8:$B$10,0),MATCH(IF($C$7="Northern Ireland","GBP","EUR"),'Fixed inputs'!$C$7:$E$7,0)))</f>
        <v/>
      </c>
      <c r="AE418" s="386"/>
      <c r="AF418" s="386"/>
      <c r="AG418" s="386"/>
      <c r="AH418" s="386"/>
      <c r="AI418" s="386"/>
      <c r="AJ418" s="387">
        <f t="shared" si="107"/>
        <v>0</v>
      </c>
      <c r="AK418" s="386"/>
      <c r="AL418" s="387">
        <f t="shared" si="108"/>
        <v>0</v>
      </c>
      <c r="AM418" s="386"/>
      <c r="AN418" s="387">
        <f t="shared" si="109"/>
        <v>0</v>
      </c>
      <c r="AO418" s="386"/>
      <c r="AP418" s="387">
        <f t="shared" si="110"/>
        <v>0</v>
      </c>
      <c r="AQ418" s="386"/>
      <c r="AR418" s="387">
        <f t="shared" si="111"/>
        <v>0</v>
      </c>
      <c r="AS418" s="386"/>
      <c r="AT418" s="387">
        <f t="shared" si="112"/>
        <v>0</v>
      </c>
    </row>
    <row r="419" spans="2:46" ht="15.75">
      <c r="B419" s="435"/>
      <c r="C419" s="435"/>
      <c r="D419" s="436"/>
      <c r="E419" s="437"/>
      <c r="F419" s="437"/>
      <c r="G419" s="437"/>
      <c r="H419" s="437"/>
      <c r="I419" s="437"/>
      <c r="J419" s="437"/>
      <c r="K419" s="465">
        <f t="shared" si="97"/>
        <v>0</v>
      </c>
      <c r="L419" s="433"/>
      <c r="M419" s="433"/>
      <c r="N419" s="434"/>
      <c r="O419" s="383" t="str">
        <f t="shared" si="98"/>
        <v/>
      </c>
      <c r="P419" s="434"/>
      <c r="Q419" s="434"/>
      <c r="R419" s="434"/>
      <c r="S419" s="433"/>
      <c r="T419" s="434"/>
      <c r="U419" s="384" t="str">
        <f t="shared" si="100"/>
        <v/>
      </c>
      <c r="V419" s="384" t="str">
        <f t="shared" si="101"/>
        <v/>
      </c>
      <c r="W419" s="384" t="str">
        <f t="shared" si="102"/>
        <v/>
      </c>
      <c r="X419" s="384" t="str">
        <f t="shared" si="103"/>
        <v/>
      </c>
      <c r="Y419" s="384" t="str">
        <f t="shared" si="104"/>
        <v/>
      </c>
      <c r="Z419" s="384" t="str">
        <f t="shared" si="105"/>
        <v/>
      </c>
      <c r="AA419" s="384">
        <f t="shared" si="99"/>
        <v>0</v>
      </c>
      <c r="AB419" s="385" t="b">
        <f t="shared" si="106"/>
        <v>1</v>
      </c>
      <c r="AC419" s="384" t="str">
        <f>IF($N419="","",IF($C$7="Northern Ireland",INDEX('Fixed inputs'!$H$18:$H$58,MATCH($N419,'Fixed inputs'!$C$18:$C$58,0)),INDEX('Fixed inputs'!$I$18:$I$58,MATCH($N419,'Fixed inputs'!$C$18:$C$58,0))))</f>
        <v/>
      </c>
      <c r="AD419" s="384" t="str">
        <f>IF($C419="","",INDEX('Fixed inputs'!$C$8:$E$10,MATCH($C419,'Fixed inputs'!$B$8:$B$10,0),MATCH(IF($C$7="Northern Ireland","GBP","EUR"),'Fixed inputs'!$C$7:$E$7,0)))</f>
        <v/>
      </c>
      <c r="AE419" s="386"/>
      <c r="AF419" s="386"/>
      <c r="AG419" s="386"/>
      <c r="AH419" s="386"/>
      <c r="AI419" s="386"/>
      <c r="AJ419" s="387">
        <f t="shared" si="107"/>
        <v>0</v>
      </c>
      <c r="AK419" s="386"/>
      <c r="AL419" s="387">
        <f t="shared" si="108"/>
        <v>0</v>
      </c>
      <c r="AM419" s="386"/>
      <c r="AN419" s="387">
        <f t="shared" si="109"/>
        <v>0</v>
      </c>
      <c r="AO419" s="386"/>
      <c r="AP419" s="387">
        <f t="shared" si="110"/>
        <v>0</v>
      </c>
      <c r="AQ419" s="386"/>
      <c r="AR419" s="387">
        <f t="shared" si="111"/>
        <v>0</v>
      </c>
      <c r="AS419" s="386"/>
      <c r="AT419" s="387">
        <f t="shared" si="112"/>
        <v>0</v>
      </c>
    </row>
    <row r="420" spans="2:46" ht="15.75">
      <c r="B420" s="435"/>
      <c r="C420" s="435"/>
      <c r="D420" s="436"/>
      <c r="E420" s="437"/>
      <c r="F420" s="437"/>
      <c r="G420" s="437"/>
      <c r="H420" s="437"/>
      <c r="I420" s="437"/>
      <c r="J420" s="437"/>
      <c r="K420" s="465">
        <f t="shared" si="97"/>
        <v>0</v>
      </c>
      <c r="L420" s="433"/>
      <c r="M420" s="433"/>
      <c r="N420" s="434"/>
      <c r="O420" s="383" t="str">
        <f t="shared" si="98"/>
        <v/>
      </c>
      <c r="P420" s="434"/>
      <c r="Q420" s="434"/>
      <c r="R420" s="434"/>
      <c r="S420" s="433"/>
      <c r="T420" s="434"/>
      <c r="U420" s="384" t="str">
        <f t="shared" si="100"/>
        <v/>
      </c>
      <c r="V420" s="384" t="str">
        <f t="shared" si="101"/>
        <v/>
      </c>
      <c r="W420" s="384" t="str">
        <f t="shared" si="102"/>
        <v/>
      </c>
      <c r="X420" s="384" t="str">
        <f t="shared" si="103"/>
        <v/>
      </c>
      <c r="Y420" s="384" t="str">
        <f t="shared" si="104"/>
        <v/>
      </c>
      <c r="Z420" s="384" t="str">
        <f t="shared" si="105"/>
        <v/>
      </c>
      <c r="AA420" s="384">
        <f t="shared" si="99"/>
        <v>0</v>
      </c>
      <c r="AB420" s="385" t="b">
        <f t="shared" si="106"/>
        <v>1</v>
      </c>
      <c r="AC420" s="384" t="str">
        <f>IF($N420="","",IF($C$7="Northern Ireland",INDEX('Fixed inputs'!$H$18:$H$58,MATCH($N420,'Fixed inputs'!$C$18:$C$58,0)),INDEX('Fixed inputs'!$I$18:$I$58,MATCH($N420,'Fixed inputs'!$C$18:$C$58,0))))</f>
        <v/>
      </c>
      <c r="AD420" s="384" t="str">
        <f>IF($C420="","",INDEX('Fixed inputs'!$C$8:$E$10,MATCH($C420,'Fixed inputs'!$B$8:$B$10,0),MATCH(IF($C$7="Northern Ireland","GBP","EUR"),'Fixed inputs'!$C$7:$E$7,0)))</f>
        <v/>
      </c>
      <c r="AE420" s="386"/>
      <c r="AF420" s="386"/>
      <c r="AG420" s="386"/>
      <c r="AH420" s="386"/>
      <c r="AI420" s="386"/>
      <c r="AJ420" s="387">
        <f t="shared" si="107"/>
        <v>0</v>
      </c>
      <c r="AK420" s="386"/>
      <c r="AL420" s="387">
        <f t="shared" si="108"/>
        <v>0</v>
      </c>
      <c r="AM420" s="386"/>
      <c r="AN420" s="387">
        <f t="shared" si="109"/>
        <v>0</v>
      </c>
      <c r="AO420" s="386"/>
      <c r="AP420" s="387">
        <f t="shared" si="110"/>
        <v>0</v>
      </c>
      <c r="AQ420" s="386"/>
      <c r="AR420" s="387">
        <f t="shared" si="111"/>
        <v>0</v>
      </c>
      <c r="AS420" s="386"/>
      <c r="AT420" s="387">
        <f t="shared" si="112"/>
        <v>0</v>
      </c>
    </row>
    <row r="421" spans="2:46" ht="15.75">
      <c r="B421" s="435"/>
      <c r="C421" s="435"/>
      <c r="D421" s="436"/>
      <c r="E421" s="437"/>
      <c r="F421" s="437"/>
      <c r="G421" s="437"/>
      <c r="H421" s="437"/>
      <c r="I421" s="437"/>
      <c r="J421" s="437"/>
      <c r="K421" s="465">
        <f t="shared" si="97"/>
        <v>0</v>
      </c>
      <c r="L421" s="433"/>
      <c r="M421" s="433"/>
      <c r="N421" s="434"/>
      <c r="O421" s="383" t="str">
        <f t="shared" si="98"/>
        <v/>
      </c>
      <c r="P421" s="434"/>
      <c r="Q421" s="434"/>
      <c r="R421" s="434"/>
      <c r="S421" s="433"/>
      <c r="T421" s="434"/>
      <c r="U421" s="384" t="str">
        <f t="shared" si="100"/>
        <v/>
      </c>
      <c r="V421" s="384" t="str">
        <f t="shared" si="101"/>
        <v/>
      </c>
      <c r="W421" s="384" t="str">
        <f t="shared" si="102"/>
        <v/>
      </c>
      <c r="X421" s="384" t="str">
        <f t="shared" si="103"/>
        <v/>
      </c>
      <c r="Y421" s="384" t="str">
        <f t="shared" si="104"/>
        <v/>
      </c>
      <c r="Z421" s="384" t="str">
        <f t="shared" si="105"/>
        <v/>
      </c>
      <c r="AA421" s="384">
        <f t="shared" si="99"/>
        <v>0</v>
      </c>
      <c r="AB421" s="385" t="b">
        <f t="shared" si="106"/>
        <v>1</v>
      </c>
      <c r="AC421" s="384" t="str">
        <f>IF($N421="","",IF($C$7="Northern Ireland",INDEX('Fixed inputs'!$H$18:$H$58,MATCH($N421,'Fixed inputs'!$C$18:$C$58,0)),INDEX('Fixed inputs'!$I$18:$I$58,MATCH($N421,'Fixed inputs'!$C$18:$C$58,0))))</f>
        <v/>
      </c>
      <c r="AD421" s="384" t="str">
        <f>IF($C421="","",INDEX('Fixed inputs'!$C$8:$E$10,MATCH($C421,'Fixed inputs'!$B$8:$B$10,0),MATCH(IF($C$7="Northern Ireland","GBP","EUR"),'Fixed inputs'!$C$7:$E$7,0)))</f>
        <v/>
      </c>
      <c r="AE421" s="386"/>
      <c r="AF421" s="386"/>
      <c r="AG421" s="386"/>
      <c r="AH421" s="386"/>
      <c r="AI421" s="386"/>
      <c r="AJ421" s="387">
        <f t="shared" si="107"/>
        <v>0</v>
      </c>
      <c r="AK421" s="386"/>
      <c r="AL421" s="387">
        <f t="shared" si="108"/>
        <v>0</v>
      </c>
      <c r="AM421" s="386"/>
      <c r="AN421" s="387">
        <f t="shared" si="109"/>
        <v>0</v>
      </c>
      <c r="AO421" s="386"/>
      <c r="AP421" s="387">
        <f t="shared" si="110"/>
        <v>0</v>
      </c>
      <c r="AQ421" s="386"/>
      <c r="AR421" s="387">
        <f t="shared" si="111"/>
        <v>0</v>
      </c>
      <c r="AS421" s="386"/>
      <c r="AT421" s="387">
        <f t="shared" si="112"/>
        <v>0</v>
      </c>
    </row>
    <row r="422" spans="2:46" ht="15.75">
      <c r="B422" s="435"/>
      <c r="C422" s="435"/>
      <c r="D422" s="436"/>
      <c r="E422" s="437"/>
      <c r="F422" s="437"/>
      <c r="G422" s="437"/>
      <c r="H422" s="437"/>
      <c r="I422" s="437"/>
      <c r="J422" s="437"/>
      <c r="K422" s="465">
        <f t="shared" si="97"/>
        <v>0</v>
      </c>
      <c r="L422" s="433"/>
      <c r="M422" s="433"/>
      <c r="N422" s="434"/>
      <c r="O422" s="383" t="str">
        <f t="shared" si="98"/>
        <v/>
      </c>
      <c r="P422" s="434"/>
      <c r="Q422" s="434"/>
      <c r="R422" s="434"/>
      <c r="S422" s="433"/>
      <c r="T422" s="434"/>
      <c r="U422" s="384" t="str">
        <f t="shared" si="100"/>
        <v/>
      </c>
      <c r="V422" s="384" t="str">
        <f t="shared" si="101"/>
        <v/>
      </c>
      <c r="W422" s="384" t="str">
        <f t="shared" si="102"/>
        <v/>
      </c>
      <c r="X422" s="384" t="str">
        <f t="shared" si="103"/>
        <v/>
      </c>
      <c r="Y422" s="384" t="str">
        <f t="shared" si="104"/>
        <v/>
      </c>
      <c r="Z422" s="384" t="str">
        <f t="shared" si="105"/>
        <v/>
      </c>
      <c r="AA422" s="384">
        <f t="shared" si="99"/>
        <v>0</v>
      </c>
      <c r="AB422" s="385" t="b">
        <f t="shared" si="106"/>
        <v>1</v>
      </c>
      <c r="AC422" s="384" t="str">
        <f>IF($N422="","",IF($C$7="Northern Ireland",INDEX('Fixed inputs'!$H$18:$H$58,MATCH($N422,'Fixed inputs'!$C$18:$C$58,0)),INDEX('Fixed inputs'!$I$18:$I$58,MATCH($N422,'Fixed inputs'!$C$18:$C$58,0))))</f>
        <v/>
      </c>
      <c r="AD422" s="384" t="str">
        <f>IF($C422="","",INDEX('Fixed inputs'!$C$8:$E$10,MATCH($C422,'Fixed inputs'!$B$8:$B$10,0),MATCH(IF($C$7="Northern Ireland","GBP","EUR"),'Fixed inputs'!$C$7:$E$7,0)))</f>
        <v/>
      </c>
      <c r="AE422" s="386"/>
      <c r="AF422" s="386"/>
      <c r="AG422" s="386"/>
      <c r="AH422" s="386"/>
      <c r="AI422" s="386"/>
      <c r="AJ422" s="387">
        <f t="shared" si="107"/>
        <v>0</v>
      </c>
      <c r="AK422" s="386"/>
      <c r="AL422" s="387">
        <f t="shared" si="108"/>
        <v>0</v>
      </c>
      <c r="AM422" s="386"/>
      <c r="AN422" s="387">
        <f t="shared" si="109"/>
        <v>0</v>
      </c>
      <c r="AO422" s="386"/>
      <c r="AP422" s="387">
        <f t="shared" si="110"/>
        <v>0</v>
      </c>
      <c r="AQ422" s="386"/>
      <c r="AR422" s="387">
        <f t="shared" si="111"/>
        <v>0</v>
      </c>
      <c r="AS422" s="386"/>
      <c r="AT422" s="387">
        <f t="shared" si="112"/>
        <v>0</v>
      </c>
    </row>
    <row r="423" spans="2:46" ht="15.75">
      <c r="B423" s="435"/>
      <c r="C423" s="435"/>
      <c r="D423" s="436"/>
      <c r="E423" s="437"/>
      <c r="F423" s="437"/>
      <c r="G423" s="437"/>
      <c r="H423" s="437"/>
      <c r="I423" s="437"/>
      <c r="J423" s="437"/>
      <c r="K423" s="465">
        <f t="shared" si="97"/>
        <v>0</v>
      </c>
      <c r="L423" s="433"/>
      <c r="M423" s="433"/>
      <c r="N423" s="434"/>
      <c r="O423" s="383" t="str">
        <f t="shared" si="98"/>
        <v/>
      </c>
      <c r="P423" s="434"/>
      <c r="Q423" s="434"/>
      <c r="R423" s="434"/>
      <c r="S423" s="433"/>
      <c r="T423" s="434"/>
      <c r="U423" s="384" t="str">
        <f t="shared" si="100"/>
        <v/>
      </c>
      <c r="V423" s="384" t="str">
        <f t="shared" si="101"/>
        <v/>
      </c>
      <c r="W423" s="384" t="str">
        <f t="shared" si="102"/>
        <v/>
      </c>
      <c r="X423" s="384" t="str">
        <f t="shared" si="103"/>
        <v/>
      </c>
      <c r="Y423" s="384" t="str">
        <f t="shared" si="104"/>
        <v/>
      </c>
      <c r="Z423" s="384" t="str">
        <f t="shared" si="105"/>
        <v/>
      </c>
      <c r="AA423" s="384">
        <f t="shared" si="99"/>
        <v>0</v>
      </c>
      <c r="AB423" s="385" t="b">
        <f t="shared" si="106"/>
        <v>1</v>
      </c>
      <c r="AC423" s="384" t="str">
        <f>IF($N423="","",IF($C$7="Northern Ireland",INDEX('Fixed inputs'!$H$18:$H$58,MATCH($N423,'Fixed inputs'!$C$18:$C$58,0)),INDEX('Fixed inputs'!$I$18:$I$58,MATCH($N423,'Fixed inputs'!$C$18:$C$58,0))))</f>
        <v/>
      </c>
      <c r="AD423" s="384" t="str">
        <f>IF($C423="","",INDEX('Fixed inputs'!$C$8:$E$10,MATCH($C423,'Fixed inputs'!$B$8:$B$10,0),MATCH(IF($C$7="Northern Ireland","GBP","EUR"),'Fixed inputs'!$C$7:$E$7,0)))</f>
        <v/>
      </c>
      <c r="AE423" s="386"/>
      <c r="AF423" s="386"/>
      <c r="AG423" s="386"/>
      <c r="AH423" s="386"/>
      <c r="AI423" s="386"/>
      <c r="AJ423" s="387">
        <f t="shared" si="107"/>
        <v>0</v>
      </c>
      <c r="AK423" s="386"/>
      <c r="AL423" s="387">
        <f t="shared" si="108"/>
        <v>0</v>
      </c>
      <c r="AM423" s="386"/>
      <c r="AN423" s="387">
        <f t="shared" si="109"/>
        <v>0</v>
      </c>
      <c r="AO423" s="386"/>
      <c r="AP423" s="387">
        <f t="shared" si="110"/>
        <v>0</v>
      </c>
      <c r="AQ423" s="386"/>
      <c r="AR423" s="387">
        <f t="shared" si="111"/>
        <v>0</v>
      </c>
      <c r="AS423" s="386"/>
      <c r="AT423" s="387">
        <f t="shared" si="112"/>
        <v>0</v>
      </c>
    </row>
    <row r="424" spans="2:46" ht="15.75">
      <c r="B424" s="435"/>
      <c r="C424" s="435"/>
      <c r="D424" s="436"/>
      <c r="E424" s="437"/>
      <c r="F424" s="437"/>
      <c r="G424" s="437"/>
      <c r="H424" s="437"/>
      <c r="I424" s="437"/>
      <c r="J424" s="437"/>
      <c r="K424" s="465">
        <f t="shared" si="97"/>
        <v>0</v>
      </c>
      <c r="L424" s="433"/>
      <c r="M424" s="433"/>
      <c r="N424" s="434"/>
      <c r="O424" s="383" t="str">
        <f t="shared" si="98"/>
        <v/>
      </c>
      <c r="P424" s="434"/>
      <c r="Q424" s="434"/>
      <c r="R424" s="434"/>
      <c r="S424" s="433"/>
      <c r="T424" s="434"/>
      <c r="U424" s="384" t="str">
        <f t="shared" si="100"/>
        <v/>
      </c>
      <c r="V424" s="384" t="str">
        <f t="shared" si="101"/>
        <v/>
      </c>
      <c r="W424" s="384" t="str">
        <f t="shared" si="102"/>
        <v/>
      </c>
      <c r="X424" s="384" t="str">
        <f t="shared" si="103"/>
        <v/>
      </c>
      <c r="Y424" s="384" t="str">
        <f t="shared" si="104"/>
        <v/>
      </c>
      <c r="Z424" s="384" t="str">
        <f t="shared" si="105"/>
        <v/>
      </c>
      <c r="AA424" s="384">
        <f t="shared" si="99"/>
        <v>0</v>
      </c>
      <c r="AB424" s="385" t="b">
        <f t="shared" si="106"/>
        <v>1</v>
      </c>
      <c r="AC424" s="384" t="str">
        <f>IF($N424="","",IF($C$7="Northern Ireland",INDEX('Fixed inputs'!$H$18:$H$58,MATCH($N424,'Fixed inputs'!$C$18:$C$58,0)),INDEX('Fixed inputs'!$I$18:$I$58,MATCH($N424,'Fixed inputs'!$C$18:$C$58,0))))</f>
        <v/>
      </c>
      <c r="AD424" s="384" t="str">
        <f>IF($C424="","",INDEX('Fixed inputs'!$C$8:$E$10,MATCH($C424,'Fixed inputs'!$B$8:$B$10,0),MATCH(IF($C$7="Northern Ireland","GBP","EUR"),'Fixed inputs'!$C$7:$E$7,0)))</f>
        <v/>
      </c>
      <c r="AE424" s="386"/>
      <c r="AF424" s="386"/>
      <c r="AG424" s="386"/>
      <c r="AH424" s="386"/>
      <c r="AI424" s="386"/>
      <c r="AJ424" s="387">
        <f t="shared" si="107"/>
        <v>0</v>
      </c>
      <c r="AK424" s="386"/>
      <c r="AL424" s="387">
        <f t="shared" si="108"/>
        <v>0</v>
      </c>
      <c r="AM424" s="386"/>
      <c r="AN424" s="387">
        <f t="shared" si="109"/>
        <v>0</v>
      </c>
      <c r="AO424" s="386"/>
      <c r="AP424" s="387">
        <f t="shared" si="110"/>
        <v>0</v>
      </c>
      <c r="AQ424" s="386"/>
      <c r="AR424" s="387">
        <f t="shared" si="111"/>
        <v>0</v>
      </c>
      <c r="AS424" s="386"/>
      <c r="AT424" s="387">
        <f t="shared" si="112"/>
        <v>0</v>
      </c>
    </row>
    <row r="425" spans="2:46" ht="15.75">
      <c r="B425" s="435"/>
      <c r="C425" s="435"/>
      <c r="D425" s="436"/>
      <c r="E425" s="437"/>
      <c r="F425" s="437"/>
      <c r="G425" s="437"/>
      <c r="H425" s="437"/>
      <c r="I425" s="437"/>
      <c r="J425" s="437"/>
      <c r="K425" s="465">
        <f t="shared" si="97"/>
        <v>0</v>
      </c>
      <c r="L425" s="433"/>
      <c r="M425" s="433"/>
      <c r="N425" s="434"/>
      <c r="O425" s="383" t="str">
        <f t="shared" si="98"/>
        <v/>
      </c>
      <c r="P425" s="434"/>
      <c r="Q425" s="434"/>
      <c r="R425" s="434"/>
      <c r="S425" s="433"/>
      <c r="T425" s="434"/>
      <c r="U425" s="384" t="str">
        <f t="shared" si="100"/>
        <v/>
      </c>
      <c r="V425" s="384" t="str">
        <f t="shared" si="101"/>
        <v/>
      </c>
      <c r="W425" s="384" t="str">
        <f t="shared" si="102"/>
        <v/>
      </c>
      <c r="X425" s="384" t="str">
        <f t="shared" si="103"/>
        <v/>
      </c>
      <c r="Y425" s="384" t="str">
        <f t="shared" si="104"/>
        <v/>
      </c>
      <c r="Z425" s="384" t="str">
        <f t="shared" si="105"/>
        <v/>
      </c>
      <c r="AA425" s="384">
        <f t="shared" si="99"/>
        <v>0</v>
      </c>
      <c r="AB425" s="385" t="b">
        <f t="shared" si="106"/>
        <v>1</v>
      </c>
      <c r="AC425" s="384" t="str">
        <f>IF($N425="","",IF($C$7="Northern Ireland",INDEX('Fixed inputs'!$H$18:$H$58,MATCH($N425,'Fixed inputs'!$C$18:$C$58,0)),INDEX('Fixed inputs'!$I$18:$I$58,MATCH($N425,'Fixed inputs'!$C$18:$C$58,0))))</f>
        <v/>
      </c>
      <c r="AD425" s="384" t="str">
        <f>IF($C425="","",INDEX('Fixed inputs'!$C$8:$E$10,MATCH($C425,'Fixed inputs'!$B$8:$B$10,0),MATCH(IF($C$7="Northern Ireland","GBP","EUR"),'Fixed inputs'!$C$7:$E$7,0)))</f>
        <v/>
      </c>
      <c r="AE425" s="386"/>
      <c r="AF425" s="386"/>
      <c r="AG425" s="386"/>
      <c r="AH425" s="386"/>
      <c r="AI425" s="386"/>
      <c r="AJ425" s="387">
        <f t="shared" si="107"/>
        <v>0</v>
      </c>
      <c r="AK425" s="386"/>
      <c r="AL425" s="387">
        <f t="shared" si="108"/>
        <v>0</v>
      </c>
      <c r="AM425" s="386"/>
      <c r="AN425" s="387">
        <f t="shared" si="109"/>
        <v>0</v>
      </c>
      <c r="AO425" s="386"/>
      <c r="AP425" s="387">
        <f t="shared" si="110"/>
        <v>0</v>
      </c>
      <c r="AQ425" s="386"/>
      <c r="AR425" s="387">
        <f t="shared" si="111"/>
        <v>0</v>
      </c>
      <c r="AS425" s="386"/>
      <c r="AT425" s="387">
        <f t="shared" si="112"/>
        <v>0</v>
      </c>
    </row>
    <row r="426" spans="2:46" ht="15.75">
      <c r="B426" s="435"/>
      <c r="C426" s="435"/>
      <c r="D426" s="436"/>
      <c r="E426" s="437"/>
      <c r="F426" s="437"/>
      <c r="G426" s="437"/>
      <c r="H426" s="437"/>
      <c r="I426" s="437"/>
      <c r="J426" s="437"/>
      <c r="K426" s="465">
        <f t="shared" si="97"/>
        <v>0</v>
      </c>
      <c r="L426" s="433"/>
      <c r="M426" s="433"/>
      <c r="N426" s="434"/>
      <c r="O426" s="383" t="str">
        <f t="shared" si="98"/>
        <v/>
      </c>
      <c r="P426" s="434"/>
      <c r="Q426" s="434"/>
      <c r="R426" s="434"/>
      <c r="S426" s="433"/>
      <c r="T426" s="434"/>
      <c r="U426" s="384" t="str">
        <f t="shared" si="100"/>
        <v/>
      </c>
      <c r="V426" s="384" t="str">
        <f t="shared" si="101"/>
        <v/>
      </c>
      <c r="W426" s="384" t="str">
        <f t="shared" si="102"/>
        <v/>
      </c>
      <c r="X426" s="384" t="str">
        <f t="shared" si="103"/>
        <v/>
      </c>
      <c r="Y426" s="384" t="str">
        <f t="shared" si="104"/>
        <v/>
      </c>
      <c r="Z426" s="384" t="str">
        <f t="shared" si="105"/>
        <v/>
      </c>
      <c r="AA426" s="384">
        <f t="shared" si="99"/>
        <v>0</v>
      </c>
      <c r="AB426" s="385" t="b">
        <f t="shared" si="106"/>
        <v>1</v>
      </c>
      <c r="AC426" s="384" t="str">
        <f>IF($N426="","",IF($C$7="Northern Ireland",INDEX('Fixed inputs'!$H$18:$H$58,MATCH($N426,'Fixed inputs'!$C$18:$C$58,0)),INDEX('Fixed inputs'!$I$18:$I$58,MATCH($N426,'Fixed inputs'!$C$18:$C$58,0))))</f>
        <v/>
      </c>
      <c r="AD426" s="384" t="str">
        <f>IF($C426="","",INDEX('Fixed inputs'!$C$8:$E$10,MATCH($C426,'Fixed inputs'!$B$8:$B$10,0),MATCH(IF($C$7="Northern Ireland","GBP","EUR"),'Fixed inputs'!$C$7:$E$7,0)))</f>
        <v/>
      </c>
      <c r="AE426" s="386"/>
      <c r="AF426" s="386"/>
      <c r="AG426" s="386"/>
      <c r="AH426" s="386"/>
      <c r="AI426" s="386"/>
      <c r="AJ426" s="387">
        <f t="shared" si="107"/>
        <v>0</v>
      </c>
      <c r="AK426" s="386"/>
      <c r="AL426" s="387">
        <f t="shared" si="108"/>
        <v>0</v>
      </c>
      <c r="AM426" s="386"/>
      <c r="AN426" s="387">
        <f t="shared" si="109"/>
        <v>0</v>
      </c>
      <c r="AO426" s="386"/>
      <c r="AP426" s="387">
        <f t="shared" si="110"/>
        <v>0</v>
      </c>
      <c r="AQ426" s="386"/>
      <c r="AR426" s="387">
        <f t="shared" si="111"/>
        <v>0</v>
      </c>
      <c r="AS426" s="386"/>
      <c r="AT426" s="387">
        <f t="shared" si="112"/>
        <v>0</v>
      </c>
    </row>
    <row r="427" spans="2:46" ht="15.75">
      <c r="B427" s="435"/>
      <c r="C427" s="435"/>
      <c r="D427" s="436"/>
      <c r="E427" s="437"/>
      <c r="F427" s="437"/>
      <c r="G427" s="437"/>
      <c r="H427" s="437"/>
      <c r="I427" s="437"/>
      <c r="J427" s="437"/>
      <c r="K427" s="465">
        <f t="shared" si="97"/>
        <v>0</v>
      </c>
      <c r="L427" s="433"/>
      <c r="M427" s="433"/>
      <c r="N427" s="434"/>
      <c r="O427" s="383" t="str">
        <f t="shared" si="98"/>
        <v/>
      </c>
      <c r="P427" s="434"/>
      <c r="Q427" s="434"/>
      <c r="R427" s="434"/>
      <c r="S427" s="433"/>
      <c r="T427" s="434"/>
      <c r="U427" s="384" t="str">
        <f t="shared" si="100"/>
        <v/>
      </c>
      <c r="V427" s="384" t="str">
        <f t="shared" si="101"/>
        <v/>
      </c>
      <c r="W427" s="384" t="str">
        <f t="shared" si="102"/>
        <v/>
      </c>
      <c r="X427" s="384" t="str">
        <f t="shared" si="103"/>
        <v/>
      </c>
      <c r="Y427" s="384" t="str">
        <f t="shared" si="104"/>
        <v/>
      </c>
      <c r="Z427" s="384" t="str">
        <f t="shared" si="105"/>
        <v/>
      </c>
      <c r="AA427" s="384">
        <f t="shared" si="99"/>
        <v>0</v>
      </c>
      <c r="AB427" s="385" t="b">
        <f t="shared" si="106"/>
        <v>1</v>
      </c>
      <c r="AC427" s="384" t="str">
        <f>IF($N427="","",IF($C$7="Northern Ireland",INDEX('Fixed inputs'!$H$18:$H$58,MATCH($N427,'Fixed inputs'!$C$18:$C$58,0)),INDEX('Fixed inputs'!$I$18:$I$58,MATCH($N427,'Fixed inputs'!$C$18:$C$58,0))))</f>
        <v/>
      </c>
      <c r="AD427" s="384" t="str">
        <f>IF($C427="","",INDEX('Fixed inputs'!$C$8:$E$10,MATCH($C427,'Fixed inputs'!$B$8:$B$10,0),MATCH(IF($C$7="Northern Ireland","GBP","EUR"),'Fixed inputs'!$C$7:$E$7,0)))</f>
        <v/>
      </c>
      <c r="AE427" s="386"/>
      <c r="AF427" s="386"/>
      <c r="AG427" s="386"/>
      <c r="AH427" s="386"/>
      <c r="AI427" s="386"/>
      <c r="AJ427" s="387">
        <f t="shared" si="107"/>
        <v>0</v>
      </c>
      <c r="AK427" s="386"/>
      <c r="AL427" s="387">
        <f t="shared" si="108"/>
        <v>0</v>
      </c>
      <c r="AM427" s="386"/>
      <c r="AN427" s="387">
        <f t="shared" si="109"/>
        <v>0</v>
      </c>
      <c r="AO427" s="386"/>
      <c r="AP427" s="387">
        <f t="shared" si="110"/>
        <v>0</v>
      </c>
      <c r="AQ427" s="386"/>
      <c r="AR427" s="387">
        <f t="shared" si="111"/>
        <v>0</v>
      </c>
      <c r="AS427" s="386"/>
      <c r="AT427" s="387">
        <f t="shared" si="112"/>
        <v>0</v>
      </c>
    </row>
    <row r="428" spans="2:46" ht="15.75">
      <c r="B428" s="435"/>
      <c r="C428" s="435"/>
      <c r="D428" s="436"/>
      <c r="E428" s="437"/>
      <c r="F428" s="437"/>
      <c r="G428" s="437"/>
      <c r="H428" s="437"/>
      <c r="I428" s="437"/>
      <c r="J428" s="437"/>
      <c r="K428" s="465">
        <f t="shared" si="97"/>
        <v>0</v>
      </c>
      <c r="L428" s="433"/>
      <c r="M428" s="433"/>
      <c r="N428" s="434"/>
      <c r="O428" s="383" t="str">
        <f t="shared" si="98"/>
        <v/>
      </c>
      <c r="P428" s="434"/>
      <c r="Q428" s="434"/>
      <c r="R428" s="434"/>
      <c r="S428" s="433"/>
      <c r="T428" s="434"/>
      <c r="U428" s="384" t="str">
        <f t="shared" si="100"/>
        <v/>
      </c>
      <c r="V428" s="384" t="str">
        <f t="shared" si="101"/>
        <v/>
      </c>
      <c r="W428" s="384" t="str">
        <f t="shared" si="102"/>
        <v/>
      </c>
      <c r="X428" s="384" t="str">
        <f t="shared" si="103"/>
        <v/>
      </c>
      <c r="Y428" s="384" t="str">
        <f t="shared" si="104"/>
        <v/>
      </c>
      <c r="Z428" s="384" t="str">
        <f t="shared" si="105"/>
        <v/>
      </c>
      <c r="AA428" s="384">
        <f t="shared" si="99"/>
        <v>0</v>
      </c>
      <c r="AB428" s="385" t="b">
        <f t="shared" si="106"/>
        <v>1</v>
      </c>
      <c r="AC428" s="384" t="str">
        <f>IF($N428="","",IF($C$7="Northern Ireland",INDEX('Fixed inputs'!$H$18:$H$58,MATCH($N428,'Fixed inputs'!$C$18:$C$58,0)),INDEX('Fixed inputs'!$I$18:$I$58,MATCH($N428,'Fixed inputs'!$C$18:$C$58,0))))</f>
        <v/>
      </c>
      <c r="AD428" s="384" t="str">
        <f>IF($C428="","",INDEX('Fixed inputs'!$C$8:$E$10,MATCH($C428,'Fixed inputs'!$B$8:$B$10,0),MATCH(IF($C$7="Northern Ireland","GBP","EUR"),'Fixed inputs'!$C$7:$E$7,0)))</f>
        <v/>
      </c>
      <c r="AE428" s="386"/>
      <c r="AF428" s="386"/>
      <c r="AG428" s="386"/>
      <c r="AH428" s="386"/>
      <c r="AI428" s="386"/>
      <c r="AJ428" s="387">
        <f t="shared" si="107"/>
        <v>0</v>
      </c>
      <c r="AK428" s="386"/>
      <c r="AL428" s="387">
        <f t="shared" si="108"/>
        <v>0</v>
      </c>
      <c r="AM428" s="386"/>
      <c r="AN428" s="387">
        <f t="shared" si="109"/>
        <v>0</v>
      </c>
      <c r="AO428" s="386"/>
      <c r="AP428" s="387">
        <f t="shared" si="110"/>
        <v>0</v>
      </c>
      <c r="AQ428" s="386"/>
      <c r="AR428" s="387">
        <f t="shared" si="111"/>
        <v>0</v>
      </c>
      <c r="AS428" s="386"/>
      <c r="AT428" s="387">
        <f t="shared" si="112"/>
        <v>0</v>
      </c>
    </row>
    <row r="429" spans="2:46" ht="15.75">
      <c r="B429" s="435"/>
      <c r="C429" s="435"/>
      <c r="D429" s="436"/>
      <c r="E429" s="437"/>
      <c r="F429" s="437"/>
      <c r="G429" s="437"/>
      <c r="H429" s="437"/>
      <c r="I429" s="437"/>
      <c r="J429" s="437"/>
      <c r="K429" s="465">
        <f t="shared" si="97"/>
        <v>0</v>
      </c>
      <c r="L429" s="433"/>
      <c r="M429" s="433"/>
      <c r="N429" s="434"/>
      <c r="O429" s="383" t="str">
        <f t="shared" si="98"/>
        <v/>
      </c>
      <c r="P429" s="434"/>
      <c r="Q429" s="434"/>
      <c r="R429" s="434"/>
      <c r="S429" s="433"/>
      <c r="T429" s="434"/>
      <c r="U429" s="384" t="str">
        <f t="shared" si="100"/>
        <v/>
      </c>
      <c r="V429" s="384" t="str">
        <f t="shared" si="101"/>
        <v/>
      </c>
      <c r="W429" s="384" t="str">
        <f t="shared" si="102"/>
        <v/>
      </c>
      <c r="X429" s="384" t="str">
        <f t="shared" si="103"/>
        <v/>
      </c>
      <c r="Y429" s="384" t="str">
        <f t="shared" si="104"/>
        <v/>
      </c>
      <c r="Z429" s="384" t="str">
        <f t="shared" si="105"/>
        <v/>
      </c>
      <c r="AA429" s="384">
        <f t="shared" si="99"/>
        <v>0</v>
      </c>
      <c r="AB429" s="385" t="b">
        <f t="shared" si="106"/>
        <v>1</v>
      </c>
      <c r="AC429" s="384" t="str">
        <f>IF($N429="","",IF($C$7="Northern Ireland",INDEX('Fixed inputs'!$H$18:$H$58,MATCH($N429,'Fixed inputs'!$C$18:$C$58,0)),INDEX('Fixed inputs'!$I$18:$I$58,MATCH($N429,'Fixed inputs'!$C$18:$C$58,0))))</f>
        <v/>
      </c>
      <c r="AD429" s="384" t="str">
        <f>IF($C429="","",INDEX('Fixed inputs'!$C$8:$E$10,MATCH($C429,'Fixed inputs'!$B$8:$B$10,0),MATCH(IF($C$7="Northern Ireland","GBP","EUR"),'Fixed inputs'!$C$7:$E$7,0)))</f>
        <v/>
      </c>
      <c r="AE429" s="386"/>
      <c r="AF429" s="386"/>
      <c r="AG429" s="386"/>
      <c r="AH429" s="386"/>
      <c r="AI429" s="386"/>
      <c r="AJ429" s="387">
        <f t="shared" si="107"/>
        <v>0</v>
      </c>
      <c r="AK429" s="386"/>
      <c r="AL429" s="387">
        <f t="shared" si="108"/>
        <v>0</v>
      </c>
      <c r="AM429" s="386"/>
      <c r="AN429" s="387">
        <f t="shared" si="109"/>
        <v>0</v>
      </c>
      <c r="AO429" s="386"/>
      <c r="AP429" s="387">
        <f t="shared" si="110"/>
        <v>0</v>
      </c>
      <c r="AQ429" s="386"/>
      <c r="AR429" s="387">
        <f t="shared" si="111"/>
        <v>0</v>
      </c>
      <c r="AS429" s="386"/>
      <c r="AT429" s="387">
        <f t="shared" si="112"/>
        <v>0</v>
      </c>
    </row>
    <row r="430" spans="2:46" ht="15.75">
      <c r="B430" s="435"/>
      <c r="C430" s="435"/>
      <c r="D430" s="436"/>
      <c r="E430" s="437"/>
      <c r="F430" s="437"/>
      <c r="G430" s="437"/>
      <c r="H430" s="437"/>
      <c r="I430" s="437"/>
      <c r="J430" s="437"/>
      <c r="K430" s="465">
        <f t="shared" si="97"/>
        <v>0</v>
      </c>
      <c r="L430" s="433"/>
      <c r="M430" s="433"/>
      <c r="N430" s="434"/>
      <c r="O430" s="383" t="str">
        <f t="shared" si="98"/>
        <v/>
      </c>
      <c r="P430" s="434"/>
      <c r="Q430" s="434"/>
      <c r="R430" s="434"/>
      <c r="S430" s="433"/>
      <c r="T430" s="434"/>
      <c r="U430" s="384" t="str">
        <f t="shared" si="100"/>
        <v/>
      </c>
      <c r="V430" s="384" t="str">
        <f t="shared" si="101"/>
        <v/>
      </c>
      <c r="W430" s="384" t="str">
        <f t="shared" si="102"/>
        <v/>
      </c>
      <c r="X430" s="384" t="str">
        <f t="shared" si="103"/>
        <v/>
      </c>
      <c r="Y430" s="384" t="str">
        <f t="shared" si="104"/>
        <v/>
      </c>
      <c r="Z430" s="384" t="str">
        <f t="shared" si="105"/>
        <v/>
      </c>
      <c r="AA430" s="384">
        <f t="shared" si="99"/>
        <v>0</v>
      </c>
      <c r="AB430" s="385" t="b">
        <f t="shared" si="106"/>
        <v>1</v>
      </c>
      <c r="AC430" s="384" t="str">
        <f>IF($N430="","",IF($C$7="Northern Ireland",INDEX('Fixed inputs'!$H$18:$H$58,MATCH($N430,'Fixed inputs'!$C$18:$C$58,0)),INDEX('Fixed inputs'!$I$18:$I$58,MATCH($N430,'Fixed inputs'!$C$18:$C$58,0))))</f>
        <v/>
      </c>
      <c r="AD430" s="384" t="str">
        <f>IF($C430="","",INDEX('Fixed inputs'!$C$8:$E$10,MATCH($C430,'Fixed inputs'!$B$8:$B$10,0),MATCH(IF($C$7="Northern Ireland","GBP","EUR"),'Fixed inputs'!$C$7:$E$7,0)))</f>
        <v/>
      </c>
      <c r="AE430" s="386"/>
      <c r="AF430" s="386"/>
      <c r="AG430" s="386"/>
      <c r="AH430" s="386"/>
      <c r="AI430" s="386"/>
      <c r="AJ430" s="387">
        <f t="shared" si="107"/>
        <v>0</v>
      </c>
      <c r="AK430" s="386"/>
      <c r="AL430" s="387">
        <f t="shared" si="108"/>
        <v>0</v>
      </c>
      <c r="AM430" s="386"/>
      <c r="AN430" s="387">
        <f t="shared" si="109"/>
        <v>0</v>
      </c>
      <c r="AO430" s="386"/>
      <c r="AP430" s="387">
        <f t="shared" si="110"/>
        <v>0</v>
      </c>
      <c r="AQ430" s="386"/>
      <c r="AR430" s="387">
        <f t="shared" si="111"/>
        <v>0</v>
      </c>
      <c r="AS430" s="386"/>
      <c r="AT430" s="387">
        <f t="shared" si="112"/>
        <v>0</v>
      </c>
    </row>
    <row r="431" spans="2:46" ht="15.75">
      <c r="B431" s="435"/>
      <c r="C431" s="435"/>
      <c r="D431" s="436"/>
      <c r="E431" s="437"/>
      <c r="F431" s="437"/>
      <c r="G431" s="437"/>
      <c r="H431" s="437"/>
      <c r="I431" s="437"/>
      <c r="J431" s="437"/>
      <c r="K431" s="465">
        <f t="shared" si="97"/>
        <v>0</v>
      </c>
      <c r="L431" s="433"/>
      <c r="M431" s="433"/>
      <c r="N431" s="434"/>
      <c r="O431" s="383" t="str">
        <f t="shared" si="98"/>
        <v/>
      </c>
      <c r="P431" s="434"/>
      <c r="Q431" s="434"/>
      <c r="R431" s="434"/>
      <c r="S431" s="433"/>
      <c r="T431" s="434"/>
      <c r="U431" s="384" t="str">
        <f t="shared" si="100"/>
        <v/>
      </c>
      <c r="V431" s="384" t="str">
        <f t="shared" si="101"/>
        <v/>
      </c>
      <c r="W431" s="384" t="str">
        <f t="shared" si="102"/>
        <v/>
      </c>
      <c r="X431" s="384" t="str">
        <f t="shared" si="103"/>
        <v/>
      </c>
      <c r="Y431" s="384" t="str">
        <f t="shared" si="104"/>
        <v/>
      </c>
      <c r="Z431" s="384" t="str">
        <f t="shared" si="105"/>
        <v/>
      </c>
      <c r="AA431" s="384">
        <f t="shared" si="99"/>
        <v>0</v>
      </c>
      <c r="AB431" s="385" t="b">
        <f t="shared" si="106"/>
        <v>1</v>
      </c>
      <c r="AC431" s="384" t="str">
        <f>IF($N431="","",IF($C$7="Northern Ireland",INDEX('Fixed inputs'!$H$18:$H$58,MATCH($N431,'Fixed inputs'!$C$18:$C$58,0)),INDEX('Fixed inputs'!$I$18:$I$58,MATCH($N431,'Fixed inputs'!$C$18:$C$58,0))))</f>
        <v/>
      </c>
      <c r="AD431" s="384" t="str">
        <f>IF($C431="","",INDEX('Fixed inputs'!$C$8:$E$10,MATCH($C431,'Fixed inputs'!$B$8:$B$10,0),MATCH(IF($C$7="Northern Ireland","GBP","EUR"),'Fixed inputs'!$C$7:$E$7,0)))</f>
        <v/>
      </c>
      <c r="AE431" s="386"/>
      <c r="AF431" s="386"/>
      <c r="AG431" s="386"/>
      <c r="AH431" s="386"/>
      <c r="AI431" s="386"/>
      <c r="AJ431" s="387">
        <f t="shared" si="107"/>
        <v>0</v>
      </c>
      <c r="AK431" s="386"/>
      <c r="AL431" s="387">
        <f t="shared" si="108"/>
        <v>0</v>
      </c>
      <c r="AM431" s="386"/>
      <c r="AN431" s="387">
        <f t="shared" si="109"/>
        <v>0</v>
      </c>
      <c r="AO431" s="386"/>
      <c r="AP431" s="387">
        <f t="shared" si="110"/>
        <v>0</v>
      </c>
      <c r="AQ431" s="386"/>
      <c r="AR431" s="387">
        <f t="shared" si="111"/>
        <v>0</v>
      </c>
      <c r="AS431" s="386"/>
      <c r="AT431" s="387">
        <f t="shared" si="112"/>
        <v>0</v>
      </c>
    </row>
    <row r="432" spans="2:46" ht="15.75">
      <c r="B432" s="435"/>
      <c r="C432" s="435"/>
      <c r="D432" s="436"/>
      <c r="E432" s="437"/>
      <c r="F432" s="437"/>
      <c r="G432" s="437"/>
      <c r="H432" s="437"/>
      <c r="I432" s="437"/>
      <c r="J432" s="437"/>
      <c r="K432" s="465">
        <f t="shared" si="97"/>
        <v>0</v>
      </c>
      <c r="L432" s="433"/>
      <c r="M432" s="433"/>
      <c r="N432" s="434"/>
      <c r="O432" s="383" t="str">
        <f t="shared" si="98"/>
        <v/>
      </c>
      <c r="P432" s="434"/>
      <c r="Q432" s="434"/>
      <c r="R432" s="434"/>
      <c r="S432" s="433"/>
      <c r="T432" s="434"/>
      <c r="U432" s="384" t="str">
        <f t="shared" si="100"/>
        <v/>
      </c>
      <c r="V432" s="384" t="str">
        <f t="shared" si="101"/>
        <v/>
      </c>
      <c r="W432" s="384" t="str">
        <f t="shared" si="102"/>
        <v/>
      </c>
      <c r="X432" s="384" t="str">
        <f t="shared" si="103"/>
        <v/>
      </c>
      <c r="Y432" s="384" t="str">
        <f t="shared" si="104"/>
        <v/>
      </c>
      <c r="Z432" s="384" t="str">
        <f t="shared" si="105"/>
        <v/>
      </c>
      <c r="AA432" s="384">
        <f t="shared" si="99"/>
        <v>0</v>
      </c>
      <c r="AB432" s="385" t="b">
        <f t="shared" si="106"/>
        <v>1</v>
      </c>
      <c r="AC432" s="384" t="str">
        <f>IF($N432="","",IF($C$7="Northern Ireland",INDEX('Fixed inputs'!$H$18:$H$58,MATCH($N432,'Fixed inputs'!$C$18:$C$58,0)),INDEX('Fixed inputs'!$I$18:$I$58,MATCH($N432,'Fixed inputs'!$C$18:$C$58,0))))</f>
        <v/>
      </c>
      <c r="AD432" s="384" t="str">
        <f>IF($C432="","",INDEX('Fixed inputs'!$C$8:$E$10,MATCH($C432,'Fixed inputs'!$B$8:$B$10,0),MATCH(IF($C$7="Northern Ireland","GBP","EUR"),'Fixed inputs'!$C$7:$E$7,0)))</f>
        <v/>
      </c>
      <c r="AE432" s="386"/>
      <c r="AF432" s="386"/>
      <c r="AG432" s="386"/>
      <c r="AH432" s="386"/>
      <c r="AI432" s="386"/>
      <c r="AJ432" s="387">
        <f t="shared" si="107"/>
        <v>0</v>
      </c>
      <c r="AK432" s="386"/>
      <c r="AL432" s="387">
        <f t="shared" si="108"/>
        <v>0</v>
      </c>
      <c r="AM432" s="386"/>
      <c r="AN432" s="387">
        <f t="shared" si="109"/>
        <v>0</v>
      </c>
      <c r="AO432" s="386"/>
      <c r="AP432" s="387">
        <f t="shared" si="110"/>
        <v>0</v>
      </c>
      <c r="AQ432" s="386"/>
      <c r="AR432" s="387">
        <f t="shared" si="111"/>
        <v>0</v>
      </c>
      <c r="AS432" s="386"/>
      <c r="AT432" s="387">
        <f t="shared" si="112"/>
        <v>0</v>
      </c>
    </row>
    <row r="433" spans="2:46" ht="15.75">
      <c r="B433" s="435"/>
      <c r="C433" s="435"/>
      <c r="D433" s="436"/>
      <c r="E433" s="437"/>
      <c r="F433" s="437"/>
      <c r="G433" s="437"/>
      <c r="H433" s="437"/>
      <c r="I433" s="437"/>
      <c r="J433" s="437"/>
      <c r="K433" s="465">
        <f t="shared" si="97"/>
        <v>0</v>
      </c>
      <c r="L433" s="433"/>
      <c r="M433" s="433"/>
      <c r="N433" s="434"/>
      <c r="O433" s="383" t="str">
        <f t="shared" si="98"/>
        <v/>
      </c>
      <c r="P433" s="434"/>
      <c r="Q433" s="434"/>
      <c r="R433" s="434"/>
      <c r="S433" s="433"/>
      <c r="T433" s="434"/>
      <c r="U433" s="384" t="str">
        <f t="shared" si="100"/>
        <v/>
      </c>
      <c r="V433" s="384" t="str">
        <f t="shared" si="101"/>
        <v/>
      </c>
      <c r="W433" s="384" t="str">
        <f t="shared" si="102"/>
        <v/>
      </c>
      <c r="X433" s="384" t="str">
        <f t="shared" si="103"/>
        <v/>
      </c>
      <c r="Y433" s="384" t="str">
        <f t="shared" si="104"/>
        <v/>
      </c>
      <c r="Z433" s="384" t="str">
        <f t="shared" si="105"/>
        <v/>
      </c>
      <c r="AA433" s="384">
        <f t="shared" si="99"/>
        <v>0</v>
      </c>
      <c r="AB433" s="385" t="b">
        <f t="shared" si="106"/>
        <v>1</v>
      </c>
      <c r="AC433" s="384" t="str">
        <f>IF($N433="","",IF($C$7="Northern Ireland",INDEX('Fixed inputs'!$H$18:$H$58,MATCH($N433,'Fixed inputs'!$C$18:$C$58,0)),INDEX('Fixed inputs'!$I$18:$I$58,MATCH($N433,'Fixed inputs'!$C$18:$C$58,0))))</f>
        <v/>
      </c>
      <c r="AD433" s="384" t="str">
        <f>IF($C433="","",INDEX('Fixed inputs'!$C$8:$E$10,MATCH($C433,'Fixed inputs'!$B$8:$B$10,0),MATCH(IF($C$7="Northern Ireland","GBP","EUR"),'Fixed inputs'!$C$7:$E$7,0)))</f>
        <v/>
      </c>
      <c r="AE433" s="386"/>
      <c r="AF433" s="386"/>
      <c r="AG433" s="386"/>
      <c r="AH433" s="386"/>
      <c r="AI433" s="386"/>
      <c r="AJ433" s="387">
        <f t="shared" si="107"/>
        <v>0</v>
      </c>
      <c r="AK433" s="386"/>
      <c r="AL433" s="387">
        <f t="shared" si="108"/>
        <v>0</v>
      </c>
      <c r="AM433" s="386"/>
      <c r="AN433" s="387">
        <f t="shared" si="109"/>
        <v>0</v>
      </c>
      <c r="AO433" s="386"/>
      <c r="AP433" s="387">
        <f t="shared" si="110"/>
        <v>0</v>
      </c>
      <c r="AQ433" s="386"/>
      <c r="AR433" s="387">
        <f t="shared" si="111"/>
        <v>0</v>
      </c>
      <c r="AS433" s="386"/>
      <c r="AT433" s="387">
        <f t="shared" si="112"/>
        <v>0</v>
      </c>
    </row>
    <row r="434" spans="2:46" ht="15.75">
      <c r="B434" s="435"/>
      <c r="C434" s="435"/>
      <c r="D434" s="436"/>
      <c r="E434" s="437"/>
      <c r="F434" s="437"/>
      <c r="G434" s="437"/>
      <c r="H434" s="437"/>
      <c r="I434" s="437"/>
      <c r="J434" s="437"/>
      <c r="K434" s="465">
        <f t="shared" si="97"/>
        <v>0</v>
      </c>
      <c r="L434" s="433"/>
      <c r="M434" s="433"/>
      <c r="N434" s="434"/>
      <c r="O434" s="383" t="str">
        <f t="shared" si="98"/>
        <v/>
      </c>
      <c r="P434" s="434"/>
      <c r="Q434" s="434"/>
      <c r="R434" s="434"/>
      <c r="S434" s="433"/>
      <c r="T434" s="434"/>
      <c r="U434" s="384" t="str">
        <f t="shared" si="100"/>
        <v/>
      </c>
      <c r="V434" s="384" t="str">
        <f t="shared" si="101"/>
        <v/>
      </c>
      <c r="W434" s="384" t="str">
        <f t="shared" si="102"/>
        <v/>
      </c>
      <c r="X434" s="384" t="str">
        <f t="shared" si="103"/>
        <v/>
      </c>
      <c r="Y434" s="384" t="str">
        <f t="shared" si="104"/>
        <v/>
      </c>
      <c r="Z434" s="384" t="str">
        <f t="shared" si="105"/>
        <v/>
      </c>
      <c r="AA434" s="384">
        <f t="shared" si="99"/>
        <v>0</v>
      </c>
      <c r="AB434" s="385" t="b">
        <f t="shared" si="106"/>
        <v>1</v>
      </c>
      <c r="AC434" s="384" t="str">
        <f>IF($N434="","",IF($C$7="Northern Ireland",INDEX('Fixed inputs'!$H$18:$H$58,MATCH($N434,'Fixed inputs'!$C$18:$C$58,0)),INDEX('Fixed inputs'!$I$18:$I$58,MATCH($N434,'Fixed inputs'!$C$18:$C$58,0))))</f>
        <v/>
      </c>
      <c r="AD434" s="384" t="str">
        <f>IF($C434="","",INDEX('Fixed inputs'!$C$8:$E$10,MATCH($C434,'Fixed inputs'!$B$8:$B$10,0),MATCH(IF($C$7="Northern Ireland","GBP","EUR"),'Fixed inputs'!$C$7:$E$7,0)))</f>
        <v/>
      </c>
      <c r="AE434" s="386"/>
      <c r="AF434" s="386"/>
      <c r="AG434" s="386"/>
      <c r="AH434" s="386"/>
      <c r="AI434" s="386"/>
      <c r="AJ434" s="387">
        <f t="shared" si="107"/>
        <v>0</v>
      </c>
      <c r="AK434" s="386"/>
      <c r="AL434" s="387">
        <f t="shared" si="108"/>
        <v>0</v>
      </c>
      <c r="AM434" s="386"/>
      <c r="AN434" s="387">
        <f t="shared" si="109"/>
        <v>0</v>
      </c>
      <c r="AO434" s="386"/>
      <c r="AP434" s="387">
        <f t="shared" si="110"/>
        <v>0</v>
      </c>
      <c r="AQ434" s="386"/>
      <c r="AR434" s="387">
        <f t="shared" si="111"/>
        <v>0</v>
      </c>
      <c r="AS434" s="386"/>
      <c r="AT434" s="387">
        <f t="shared" si="112"/>
        <v>0</v>
      </c>
    </row>
    <row r="435" spans="2:46" ht="15.75">
      <c r="B435" s="435"/>
      <c r="C435" s="435"/>
      <c r="D435" s="436"/>
      <c r="E435" s="437"/>
      <c r="F435" s="437"/>
      <c r="G435" s="437"/>
      <c r="H435" s="437"/>
      <c r="I435" s="437"/>
      <c r="J435" s="437"/>
      <c r="K435" s="465">
        <f t="shared" si="97"/>
        <v>0</v>
      </c>
      <c r="L435" s="433"/>
      <c r="M435" s="433"/>
      <c r="N435" s="434"/>
      <c r="O435" s="383" t="str">
        <f t="shared" si="98"/>
        <v/>
      </c>
      <c r="P435" s="434"/>
      <c r="Q435" s="434"/>
      <c r="R435" s="434"/>
      <c r="S435" s="433"/>
      <c r="T435" s="434"/>
      <c r="U435" s="384" t="str">
        <f t="shared" si="100"/>
        <v/>
      </c>
      <c r="V435" s="384" t="str">
        <f t="shared" si="101"/>
        <v/>
      </c>
      <c r="W435" s="384" t="str">
        <f t="shared" si="102"/>
        <v/>
      </c>
      <c r="X435" s="384" t="str">
        <f t="shared" si="103"/>
        <v/>
      </c>
      <c r="Y435" s="384" t="str">
        <f t="shared" si="104"/>
        <v/>
      </c>
      <c r="Z435" s="384" t="str">
        <f t="shared" si="105"/>
        <v/>
      </c>
      <c r="AA435" s="384">
        <f t="shared" si="99"/>
        <v>0</v>
      </c>
      <c r="AB435" s="385" t="b">
        <f t="shared" si="106"/>
        <v>1</v>
      </c>
      <c r="AC435" s="384" t="str">
        <f>IF($N435="","",IF($C$7="Northern Ireland",INDEX('Fixed inputs'!$H$18:$H$58,MATCH($N435,'Fixed inputs'!$C$18:$C$58,0)),INDEX('Fixed inputs'!$I$18:$I$58,MATCH($N435,'Fixed inputs'!$C$18:$C$58,0))))</f>
        <v/>
      </c>
      <c r="AD435" s="384" t="str">
        <f>IF($C435="","",INDEX('Fixed inputs'!$C$8:$E$10,MATCH($C435,'Fixed inputs'!$B$8:$B$10,0),MATCH(IF($C$7="Northern Ireland","GBP","EUR"),'Fixed inputs'!$C$7:$E$7,0)))</f>
        <v/>
      </c>
      <c r="AE435" s="386"/>
      <c r="AF435" s="386"/>
      <c r="AG435" s="386"/>
      <c r="AH435" s="386"/>
      <c r="AI435" s="386"/>
      <c r="AJ435" s="387">
        <f t="shared" si="107"/>
        <v>0</v>
      </c>
      <c r="AK435" s="386"/>
      <c r="AL435" s="387">
        <f t="shared" si="108"/>
        <v>0</v>
      </c>
      <c r="AM435" s="386"/>
      <c r="AN435" s="387">
        <f t="shared" si="109"/>
        <v>0</v>
      </c>
      <c r="AO435" s="386"/>
      <c r="AP435" s="387">
        <f t="shared" si="110"/>
        <v>0</v>
      </c>
      <c r="AQ435" s="386"/>
      <c r="AR435" s="387">
        <f t="shared" si="111"/>
        <v>0</v>
      </c>
      <c r="AS435" s="386"/>
      <c r="AT435" s="387">
        <f t="shared" si="112"/>
        <v>0</v>
      </c>
    </row>
    <row r="436" spans="2:46" ht="15.75">
      <c r="B436" s="435"/>
      <c r="C436" s="435"/>
      <c r="D436" s="436"/>
      <c r="E436" s="437"/>
      <c r="F436" s="437"/>
      <c r="G436" s="437"/>
      <c r="H436" s="437"/>
      <c r="I436" s="437"/>
      <c r="J436" s="437"/>
      <c r="K436" s="465">
        <f t="shared" si="97"/>
        <v>0</v>
      </c>
      <c r="L436" s="433"/>
      <c r="M436" s="433"/>
      <c r="N436" s="434"/>
      <c r="O436" s="383" t="str">
        <f t="shared" si="98"/>
        <v/>
      </c>
      <c r="P436" s="434"/>
      <c r="Q436" s="434"/>
      <c r="R436" s="434"/>
      <c r="S436" s="433"/>
      <c r="T436" s="434"/>
      <c r="U436" s="384" t="str">
        <f t="shared" si="100"/>
        <v/>
      </c>
      <c r="V436" s="384" t="str">
        <f t="shared" si="101"/>
        <v/>
      </c>
      <c r="W436" s="384" t="str">
        <f t="shared" si="102"/>
        <v/>
      </c>
      <c r="X436" s="384" t="str">
        <f t="shared" si="103"/>
        <v/>
      </c>
      <c r="Y436" s="384" t="str">
        <f t="shared" si="104"/>
        <v/>
      </c>
      <c r="Z436" s="384" t="str">
        <f t="shared" si="105"/>
        <v/>
      </c>
      <c r="AA436" s="384">
        <f t="shared" si="99"/>
        <v>0</v>
      </c>
      <c r="AB436" s="385" t="b">
        <f t="shared" si="106"/>
        <v>1</v>
      </c>
      <c r="AC436" s="384" t="str">
        <f>IF($N436="","",IF($C$7="Northern Ireland",INDEX('Fixed inputs'!$H$18:$H$58,MATCH($N436,'Fixed inputs'!$C$18:$C$58,0)),INDEX('Fixed inputs'!$I$18:$I$58,MATCH($N436,'Fixed inputs'!$C$18:$C$58,0))))</f>
        <v/>
      </c>
      <c r="AD436" s="384" t="str">
        <f>IF($C436="","",INDEX('Fixed inputs'!$C$8:$E$10,MATCH($C436,'Fixed inputs'!$B$8:$B$10,0),MATCH(IF($C$7="Northern Ireland","GBP","EUR"),'Fixed inputs'!$C$7:$E$7,0)))</f>
        <v/>
      </c>
      <c r="AE436" s="386"/>
      <c r="AF436" s="386"/>
      <c r="AG436" s="386"/>
      <c r="AH436" s="386"/>
      <c r="AI436" s="386"/>
      <c r="AJ436" s="387">
        <f t="shared" si="107"/>
        <v>0</v>
      </c>
      <c r="AK436" s="386"/>
      <c r="AL436" s="387">
        <f t="shared" si="108"/>
        <v>0</v>
      </c>
      <c r="AM436" s="386"/>
      <c r="AN436" s="387">
        <f t="shared" si="109"/>
        <v>0</v>
      </c>
      <c r="AO436" s="386"/>
      <c r="AP436" s="387">
        <f t="shared" si="110"/>
        <v>0</v>
      </c>
      <c r="AQ436" s="386"/>
      <c r="AR436" s="387">
        <f t="shared" si="111"/>
        <v>0</v>
      </c>
      <c r="AS436" s="386"/>
      <c r="AT436" s="387">
        <f t="shared" si="112"/>
        <v>0</v>
      </c>
    </row>
    <row r="437" spans="2:46" ht="15.75">
      <c r="B437" s="435"/>
      <c r="C437" s="435"/>
      <c r="D437" s="436"/>
      <c r="E437" s="437"/>
      <c r="F437" s="437"/>
      <c r="G437" s="437"/>
      <c r="H437" s="437"/>
      <c r="I437" s="437"/>
      <c r="J437" s="437"/>
      <c r="K437" s="465">
        <f t="shared" si="97"/>
        <v>0</v>
      </c>
      <c r="L437" s="433"/>
      <c r="M437" s="433"/>
      <c r="N437" s="434"/>
      <c r="O437" s="383" t="str">
        <f t="shared" si="98"/>
        <v/>
      </c>
      <c r="P437" s="434"/>
      <c r="Q437" s="434"/>
      <c r="R437" s="434"/>
      <c r="S437" s="433"/>
      <c r="T437" s="434"/>
      <c r="U437" s="384" t="str">
        <f t="shared" si="100"/>
        <v/>
      </c>
      <c r="V437" s="384" t="str">
        <f t="shared" si="101"/>
        <v/>
      </c>
      <c r="W437" s="384" t="str">
        <f t="shared" si="102"/>
        <v/>
      </c>
      <c r="X437" s="384" t="str">
        <f t="shared" si="103"/>
        <v/>
      </c>
      <c r="Y437" s="384" t="str">
        <f t="shared" si="104"/>
        <v/>
      </c>
      <c r="Z437" s="384" t="str">
        <f t="shared" si="105"/>
        <v/>
      </c>
      <c r="AA437" s="384">
        <f t="shared" si="99"/>
        <v>0</v>
      </c>
      <c r="AB437" s="385" t="b">
        <f t="shared" si="106"/>
        <v>1</v>
      </c>
      <c r="AC437" s="384" t="str">
        <f>IF($N437="","",IF($C$7="Northern Ireland",INDEX('Fixed inputs'!$H$18:$H$58,MATCH($N437,'Fixed inputs'!$C$18:$C$58,0)),INDEX('Fixed inputs'!$I$18:$I$58,MATCH($N437,'Fixed inputs'!$C$18:$C$58,0))))</f>
        <v/>
      </c>
      <c r="AD437" s="384" t="str">
        <f>IF($C437="","",INDEX('Fixed inputs'!$C$8:$E$10,MATCH($C437,'Fixed inputs'!$B$8:$B$10,0),MATCH(IF($C$7="Northern Ireland","GBP","EUR"),'Fixed inputs'!$C$7:$E$7,0)))</f>
        <v/>
      </c>
      <c r="AE437" s="386"/>
      <c r="AF437" s="386"/>
      <c r="AG437" s="386"/>
      <c r="AH437" s="386"/>
      <c r="AI437" s="386"/>
      <c r="AJ437" s="387">
        <f t="shared" si="107"/>
        <v>0</v>
      </c>
      <c r="AK437" s="386"/>
      <c r="AL437" s="387">
        <f t="shared" si="108"/>
        <v>0</v>
      </c>
      <c r="AM437" s="386"/>
      <c r="AN437" s="387">
        <f t="shared" si="109"/>
        <v>0</v>
      </c>
      <c r="AO437" s="386"/>
      <c r="AP437" s="387">
        <f t="shared" si="110"/>
        <v>0</v>
      </c>
      <c r="AQ437" s="386"/>
      <c r="AR437" s="387">
        <f t="shared" si="111"/>
        <v>0</v>
      </c>
      <c r="AS437" s="386"/>
      <c r="AT437" s="387">
        <f t="shared" si="112"/>
        <v>0</v>
      </c>
    </row>
    <row r="438" spans="2:46" ht="15.75">
      <c r="B438" s="435"/>
      <c r="C438" s="435"/>
      <c r="D438" s="436"/>
      <c r="E438" s="437"/>
      <c r="F438" s="437"/>
      <c r="G438" s="437"/>
      <c r="H438" s="437"/>
      <c r="I438" s="437"/>
      <c r="J438" s="437"/>
      <c r="K438" s="465">
        <f t="shared" si="97"/>
        <v>0</v>
      </c>
      <c r="L438" s="433"/>
      <c r="M438" s="433"/>
      <c r="N438" s="434"/>
      <c r="O438" s="383" t="str">
        <f t="shared" si="98"/>
        <v/>
      </c>
      <c r="P438" s="434"/>
      <c r="Q438" s="434"/>
      <c r="R438" s="434"/>
      <c r="S438" s="433"/>
      <c r="T438" s="434"/>
      <c r="U438" s="384" t="str">
        <f t="shared" si="100"/>
        <v/>
      </c>
      <c r="V438" s="384" t="str">
        <f t="shared" si="101"/>
        <v/>
      </c>
      <c r="W438" s="384" t="str">
        <f t="shared" si="102"/>
        <v/>
      </c>
      <c r="X438" s="384" t="str">
        <f t="shared" si="103"/>
        <v/>
      </c>
      <c r="Y438" s="384" t="str">
        <f t="shared" si="104"/>
        <v/>
      </c>
      <c r="Z438" s="384" t="str">
        <f t="shared" si="105"/>
        <v/>
      </c>
      <c r="AA438" s="384">
        <f t="shared" si="99"/>
        <v>0</v>
      </c>
      <c r="AB438" s="385" t="b">
        <f t="shared" si="106"/>
        <v>1</v>
      </c>
      <c r="AC438" s="384" t="str">
        <f>IF($N438="","",IF($C$7="Northern Ireland",INDEX('Fixed inputs'!$H$18:$H$58,MATCH($N438,'Fixed inputs'!$C$18:$C$58,0)),INDEX('Fixed inputs'!$I$18:$I$58,MATCH($N438,'Fixed inputs'!$C$18:$C$58,0))))</f>
        <v/>
      </c>
      <c r="AD438" s="384" t="str">
        <f>IF($C438="","",INDEX('Fixed inputs'!$C$8:$E$10,MATCH($C438,'Fixed inputs'!$B$8:$B$10,0),MATCH(IF($C$7="Northern Ireland","GBP","EUR"),'Fixed inputs'!$C$7:$E$7,0)))</f>
        <v/>
      </c>
      <c r="AE438" s="386"/>
      <c r="AF438" s="386"/>
      <c r="AG438" s="386"/>
      <c r="AH438" s="386"/>
      <c r="AI438" s="386"/>
      <c r="AJ438" s="387">
        <f t="shared" si="107"/>
        <v>0</v>
      </c>
      <c r="AK438" s="386"/>
      <c r="AL438" s="387">
        <f t="shared" si="108"/>
        <v>0</v>
      </c>
      <c r="AM438" s="386"/>
      <c r="AN438" s="387">
        <f t="shared" si="109"/>
        <v>0</v>
      </c>
      <c r="AO438" s="386"/>
      <c r="AP438" s="387">
        <f t="shared" si="110"/>
        <v>0</v>
      </c>
      <c r="AQ438" s="386"/>
      <c r="AR438" s="387">
        <f t="shared" si="111"/>
        <v>0</v>
      </c>
      <c r="AS438" s="386"/>
      <c r="AT438" s="387">
        <f t="shared" si="112"/>
        <v>0</v>
      </c>
    </row>
    <row r="439" spans="2:46" ht="15.75">
      <c r="B439" s="435"/>
      <c r="C439" s="435"/>
      <c r="D439" s="436"/>
      <c r="E439" s="437"/>
      <c r="F439" s="437"/>
      <c r="G439" s="437"/>
      <c r="H439" s="437"/>
      <c r="I439" s="437"/>
      <c r="J439" s="437"/>
      <c r="K439" s="465">
        <f t="shared" si="97"/>
        <v>0</v>
      </c>
      <c r="L439" s="433"/>
      <c r="M439" s="433"/>
      <c r="N439" s="434"/>
      <c r="O439" s="383" t="str">
        <f t="shared" si="98"/>
        <v/>
      </c>
      <c r="P439" s="434"/>
      <c r="Q439" s="434"/>
      <c r="R439" s="434"/>
      <c r="S439" s="433"/>
      <c r="T439" s="434"/>
      <c r="U439" s="384" t="str">
        <f t="shared" si="100"/>
        <v/>
      </c>
      <c r="V439" s="384" t="str">
        <f t="shared" si="101"/>
        <v/>
      </c>
      <c r="W439" s="384" t="str">
        <f t="shared" si="102"/>
        <v/>
      </c>
      <c r="X439" s="384" t="str">
        <f t="shared" si="103"/>
        <v/>
      </c>
      <c r="Y439" s="384" t="str">
        <f t="shared" si="104"/>
        <v/>
      </c>
      <c r="Z439" s="384" t="str">
        <f t="shared" si="105"/>
        <v/>
      </c>
      <c r="AA439" s="384">
        <f t="shared" si="99"/>
        <v>0</v>
      </c>
      <c r="AB439" s="385" t="b">
        <f t="shared" si="106"/>
        <v>1</v>
      </c>
      <c r="AC439" s="384" t="str">
        <f>IF($N439="","",IF($C$7="Northern Ireland",INDEX('Fixed inputs'!$H$18:$H$58,MATCH($N439,'Fixed inputs'!$C$18:$C$58,0)),INDEX('Fixed inputs'!$I$18:$I$58,MATCH($N439,'Fixed inputs'!$C$18:$C$58,0))))</f>
        <v/>
      </c>
      <c r="AD439" s="384" t="str">
        <f>IF($C439="","",INDEX('Fixed inputs'!$C$8:$E$10,MATCH($C439,'Fixed inputs'!$B$8:$B$10,0),MATCH(IF($C$7="Northern Ireland","GBP","EUR"),'Fixed inputs'!$C$7:$E$7,0)))</f>
        <v/>
      </c>
      <c r="AE439" s="386"/>
      <c r="AF439" s="386"/>
      <c r="AG439" s="386"/>
      <c r="AH439" s="386"/>
      <c r="AI439" s="386"/>
      <c r="AJ439" s="387">
        <f t="shared" si="107"/>
        <v>0</v>
      </c>
      <c r="AK439" s="386"/>
      <c r="AL439" s="387">
        <f t="shared" si="108"/>
        <v>0</v>
      </c>
      <c r="AM439" s="386"/>
      <c r="AN439" s="387">
        <f t="shared" si="109"/>
        <v>0</v>
      </c>
      <c r="AO439" s="386"/>
      <c r="AP439" s="387">
        <f t="shared" si="110"/>
        <v>0</v>
      </c>
      <c r="AQ439" s="386"/>
      <c r="AR439" s="387">
        <f t="shared" si="111"/>
        <v>0</v>
      </c>
      <c r="AS439" s="386"/>
      <c r="AT439" s="387">
        <f t="shared" si="112"/>
        <v>0</v>
      </c>
    </row>
    <row r="440" spans="2:46" ht="15.75">
      <c r="B440" s="435"/>
      <c r="C440" s="435"/>
      <c r="D440" s="436"/>
      <c r="E440" s="437"/>
      <c r="F440" s="437"/>
      <c r="G440" s="437"/>
      <c r="H440" s="437"/>
      <c r="I440" s="437"/>
      <c r="J440" s="437"/>
      <c r="K440" s="465">
        <f t="shared" si="97"/>
        <v>0</v>
      </c>
      <c r="L440" s="433"/>
      <c r="M440" s="433"/>
      <c r="N440" s="434"/>
      <c r="O440" s="383" t="str">
        <f t="shared" si="98"/>
        <v/>
      </c>
      <c r="P440" s="434"/>
      <c r="Q440" s="434"/>
      <c r="R440" s="434"/>
      <c r="S440" s="433"/>
      <c r="T440" s="434"/>
      <c r="U440" s="384" t="str">
        <f t="shared" si="100"/>
        <v/>
      </c>
      <c r="V440" s="384" t="str">
        <f t="shared" si="101"/>
        <v/>
      </c>
      <c r="W440" s="384" t="str">
        <f t="shared" si="102"/>
        <v/>
      </c>
      <c r="X440" s="384" t="str">
        <f t="shared" si="103"/>
        <v/>
      </c>
      <c r="Y440" s="384" t="str">
        <f t="shared" si="104"/>
        <v/>
      </c>
      <c r="Z440" s="384" t="str">
        <f t="shared" si="105"/>
        <v/>
      </c>
      <c r="AA440" s="384">
        <f t="shared" si="99"/>
        <v>0</v>
      </c>
      <c r="AB440" s="385" t="b">
        <f t="shared" si="106"/>
        <v>1</v>
      </c>
      <c r="AC440" s="384" t="str">
        <f>IF($N440="","",IF($C$7="Northern Ireland",INDEX('Fixed inputs'!$H$18:$H$58,MATCH($N440,'Fixed inputs'!$C$18:$C$58,0)),INDEX('Fixed inputs'!$I$18:$I$58,MATCH($N440,'Fixed inputs'!$C$18:$C$58,0))))</f>
        <v/>
      </c>
      <c r="AD440" s="384" t="str">
        <f>IF($C440="","",INDEX('Fixed inputs'!$C$8:$E$10,MATCH($C440,'Fixed inputs'!$B$8:$B$10,0),MATCH(IF($C$7="Northern Ireland","GBP","EUR"),'Fixed inputs'!$C$7:$E$7,0)))</f>
        <v/>
      </c>
      <c r="AE440" s="386"/>
      <c r="AF440" s="386"/>
      <c r="AG440" s="386"/>
      <c r="AH440" s="386"/>
      <c r="AI440" s="386"/>
      <c r="AJ440" s="387">
        <f t="shared" si="107"/>
        <v>0</v>
      </c>
      <c r="AK440" s="386"/>
      <c r="AL440" s="387">
        <f t="shared" si="108"/>
        <v>0</v>
      </c>
      <c r="AM440" s="386"/>
      <c r="AN440" s="387">
        <f t="shared" si="109"/>
        <v>0</v>
      </c>
      <c r="AO440" s="386"/>
      <c r="AP440" s="387">
        <f t="shared" si="110"/>
        <v>0</v>
      </c>
      <c r="AQ440" s="386"/>
      <c r="AR440" s="387">
        <f t="shared" si="111"/>
        <v>0</v>
      </c>
      <c r="AS440" s="386"/>
      <c r="AT440" s="387">
        <f t="shared" si="112"/>
        <v>0</v>
      </c>
    </row>
    <row r="441" spans="2:46" ht="15.75">
      <c r="B441" s="435"/>
      <c r="C441" s="435"/>
      <c r="D441" s="436"/>
      <c r="E441" s="437"/>
      <c r="F441" s="437"/>
      <c r="G441" s="437"/>
      <c r="H441" s="437"/>
      <c r="I441" s="437"/>
      <c r="J441" s="437"/>
      <c r="K441" s="465">
        <f t="shared" si="97"/>
        <v>0</v>
      </c>
      <c r="L441" s="433"/>
      <c r="M441" s="433"/>
      <c r="N441" s="434"/>
      <c r="O441" s="383" t="str">
        <f t="shared" si="98"/>
        <v/>
      </c>
      <c r="P441" s="434"/>
      <c r="Q441" s="434"/>
      <c r="R441" s="434"/>
      <c r="S441" s="433"/>
      <c r="T441" s="434"/>
      <c r="U441" s="384" t="str">
        <f t="shared" si="100"/>
        <v/>
      </c>
      <c r="V441" s="384" t="str">
        <f t="shared" si="101"/>
        <v/>
      </c>
      <c r="W441" s="384" t="str">
        <f t="shared" si="102"/>
        <v/>
      </c>
      <c r="X441" s="384" t="str">
        <f t="shared" si="103"/>
        <v/>
      </c>
      <c r="Y441" s="384" t="str">
        <f t="shared" si="104"/>
        <v/>
      </c>
      <c r="Z441" s="384" t="str">
        <f t="shared" si="105"/>
        <v/>
      </c>
      <c r="AA441" s="384">
        <f t="shared" si="99"/>
        <v>0</v>
      </c>
      <c r="AB441" s="385" t="b">
        <f t="shared" si="106"/>
        <v>1</v>
      </c>
      <c r="AC441" s="384" t="str">
        <f>IF($N441="","",IF($C$7="Northern Ireland",INDEX('Fixed inputs'!$H$18:$H$58,MATCH($N441,'Fixed inputs'!$C$18:$C$58,0)),INDEX('Fixed inputs'!$I$18:$I$58,MATCH($N441,'Fixed inputs'!$C$18:$C$58,0))))</f>
        <v/>
      </c>
      <c r="AD441" s="384" t="str">
        <f>IF($C441="","",INDEX('Fixed inputs'!$C$8:$E$10,MATCH($C441,'Fixed inputs'!$B$8:$B$10,0),MATCH(IF($C$7="Northern Ireland","GBP","EUR"),'Fixed inputs'!$C$7:$E$7,0)))</f>
        <v/>
      </c>
      <c r="AE441" s="386"/>
      <c r="AF441" s="386"/>
      <c r="AG441" s="386"/>
      <c r="AH441" s="386"/>
      <c r="AI441" s="386"/>
      <c r="AJ441" s="387">
        <f t="shared" si="107"/>
        <v>0</v>
      </c>
      <c r="AK441" s="386"/>
      <c r="AL441" s="387">
        <f t="shared" si="108"/>
        <v>0</v>
      </c>
      <c r="AM441" s="386"/>
      <c r="AN441" s="387">
        <f t="shared" si="109"/>
        <v>0</v>
      </c>
      <c r="AO441" s="386"/>
      <c r="AP441" s="387">
        <f t="shared" si="110"/>
        <v>0</v>
      </c>
      <c r="AQ441" s="386"/>
      <c r="AR441" s="387">
        <f t="shared" si="111"/>
        <v>0</v>
      </c>
      <c r="AS441" s="386"/>
      <c r="AT441" s="387">
        <f t="shared" si="112"/>
        <v>0</v>
      </c>
    </row>
    <row r="442" spans="2:46" ht="15.75">
      <c r="B442" s="435"/>
      <c r="C442" s="435"/>
      <c r="D442" s="436"/>
      <c r="E442" s="437"/>
      <c r="F442" s="437"/>
      <c r="G442" s="437"/>
      <c r="H442" s="437"/>
      <c r="I442" s="437"/>
      <c r="J442" s="437"/>
      <c r="K442" s="465">
        <f t="shared" si="97"/>
        <v>0</v>
      </c>
      <c r="L442" s="433"/>
      <c r="M442" s="433"/>
      <c r="N442" s="434"/>
      <c r="O442" s="383" t="str">
        <f t="shared" si="98"/>
        <v/>
      </c>
      <c r="P442" s="434"/>
      <c r="Q442" s="434"/>
      <c r="R442" s="434"/>
      <c r="S442" s="433"/>
      <c r="T442" s="434"/>
      <c r="U442" s="384" t="str">
        <f t="shared" si="100"/>
        <v/>
      </c>
      <c r="V442" s="384" t="str">
        <f t="shared" si="101"/>
        <v/>
      </c>
      <c r="W442" s="384" t="str">
        <f t="shared" si="102"/>
        <v/>
      </c>
      <c r="X442" s="384" t="str">
        <f t="shared" si="103"/>
        <v/>
      </c>
      <c r="Y442" s="384" t="str">
        <f t="shared" si="104"/>
        <v/>
      </c>
      <c r="Z442" s="384" t="str">
        <f t="shared" si="105"/>
        <v/>
      </c>
      <c r="AA442" s="384">
        <f t="shared" si="99"/>
        <v>0</v>
      </c>
      <c r="AB442" s="385" t="b">
        <f t="shared" si="106"/>
        <v>1</v>
      </c>
      <c r="AC442" s="384" t="str">
        <f>IF($N442="","",IF($C$7="Northern Ireland",INDEX('Fixed inputs'!$H$18:$H$58,MATCH($N442,'Fixed inputs'!$C$18:$C$58,0)),INDEX('Fixed inputs'!$I$18:$I$58,MATCH($N442,'Fixed inputs'!$C$18:$C$58,0))))</f>
        <v/>
      </c>
      <c r="AD442" s="384" t="str">
        <f>IF($C442="","",INDEX('Fixed inputs'!$C$8:$E$10,MATCH($C442,'Fixed inputs'!$B$8:$B$10,0),MATCH(IF($C$7="Northern Ireland","GBP","EUR"),'Fixed inputs'!$C$7:$E$7,0)))</f>
        <v/>
      </c>
      <c r="AE442" s="386"/>
      <c r="AF442" s="386"/>
      <c r="AG442" s="386"/>
      <c r="AH442" s="386"/>
      <c r="AI442" s="386"/>
      <c r="AJ442" s="387">
        <f t="shared" si="107"/>
        <v>0</v>
      </c>
      <c r="AK442" s="386"/>
      <c r="AL442" s="387">
        <f t="shared" si="108"/>
        <v>0</v>
      </c>
      <c r="AM442" s="386"/>
      <c r="AN442" s="387">
        <f t="shared" si="109"/>
        <v>0</v>
      </c>
      <c r="AO442" s="386"/>
      <c r="AP442" s="387">
        <f t="shared" si="110"/>
        <v>0</v>
      </c>
      <c r="AQ442" s="386"/>
      <c r="AR442" s="387">
        <f t="shared" si="111"/>
        <v>0</v>
      </c>
      <c r="AS442" s="386"/>
      <c r="AT442" s="387">
        <f t="shared" si="112"/>
        <v>0</v>
      </c>
    </row>
    <row r="443" spans="2:46" ht="15.75">
      <c r="B443" s="435"/>
      <c r="C443" s="435"/>
      <c r="D443" s="436"/>
      <c r="E443" s="437"/>
      <c r="F443" s="437"/>
      <c r="G443" s="437"/>
      <c r="H443" s="437"/>
      <c r="I443" s="437"/>
      <c r="J443" s="437"/>
      <c r="K443" s="465">
        <f t="shared" si="97"/>
        <v>0</v>
      </c>
      <c r="L443" s="433"/>
      <c r="M443" s="433"/>
      <c r="N443" s="434"/>
      <c r="O443" s="383" t="str">
        <f t="shared" si="98"/>
        <v/>
      </c>
      <c r="P443" s="434"/>
      <c r="Q443" s="434"/>
      <c r="R443" s="434"/>
      <c r="S443" s="433"/>
      <c r="T443" s="434"/>
      <c r="U443" s="384" t="str">
        <f t="shared" si="100"/>
        <v/>
      </c>
      <c r="V443" s="384" t="str">
        <f t="shared" si="101"/>
        <v/>
      </c>
      <c r="W443" s="384" t="str">
        <f t="shared" si="102"/>
        <v/>
      </c>
      <c r="X443" s="384" t="str">
        <f t="shared" si="103"/>
        <v/>
      </c>
      <c r="Y443" s="384" t="str">
        <f t="shared" si="104"/>
        <v/>
      </c>
      <c r="Z443" s="384" t="str">
        <f t="shared" si="105"/>
        <v/>
      </c>
      <c r="AA443" s="384">
        <f t="shared" si="99"/>
        <v>0</v>
      </c>
      <c r="AB443" s="385" t="b">
        <f t="shared" si="106"/>
        <v>1</v>
      </c>
      <c r="AC443" s="384" t="str">
        <f>IF($N443="","",IF($C$7="Northern Ireland",INDEX('Fixed inputs'!$H$18:$H$58,MATCH($N443,'Fixed inputs'!$C$18:$C$58,0)),INDEX('Fixed inputs'!$I$18:$I$58,MATCH($N443,'Fixed inputs'!$C$18:$C$58,0))))</f>
        <v/>
      </c>
      <c r="AD443" s="384" t="str">
        <f>IF($C443="","",INDEX('Fixed inputs'!$C$8:$E$10,MATCH($C443,'Fixed inputs'!$B$8:$B$10,0),MATCH(IF($C$7="Northern Ireland","GBP","EUR"),'Fixed inputs'!$C$7:$E$7,0)))</f>
        <v/>
      </c>
      <c r="AE443" s="386"/>
      <c r="AF443" s="386"/>
      <c r="AG443" s="386"/>
      <c r="AH443" s="386"/>
      <c r="AI443" s="386"/>
      <c r="AJ443" s="387">
        <f t="shared" si="107"/>
        <v>0</v>
      </c>
      <c r="AK443" s="386"/>
      <c r="AL443" s="387">
        <f t="shared" si="108"/>
        <v>0</v>
      </c>
      <c r="AM443" s="386"/>
      <c r="AN443" s="387">
        <f t="shared" si="109"/>
        <v>0</v>
      </c>
      <c r="AO443" s="386"/>
      <c r="AP443" s="387">
        <f t="shared" si="110"/>
        <v>0</v>
      </c>
      <c r="AQ443" s="386"/>
      <c r="AR443" s="387">
        <f t="shared" si="111"/>
        <v>0</v>
      </c>
      <c r="AS443" s="386"/>
      <c r="AT443" s="387">
        <f t="shared" si="112"/>
        <v>0</v>
      </c>
    </row>
    <row r="444" spans="2:46" ht="15.75">
      <c r="B444" s="435"/>
      <c r="C444" s="435"/>
      <c r="D444" s="436"/>
      <c r="E444" s="437"/>
      <c r="F444" s="437"/>
      <c r="G444" s="437"/>
      <c r="H444" s="437"/>
      <c r="I444" s="437"/>
      <c r="J444" s="437"/>
      <c r="K444" s="465">
        <f t="shared" si="97"/>
        <v>0</v>
      </c>
      <c r="L444" s="433"/>
      <c r="M444" s="433"/>
      <c r="N444" s="434"/>
      <c r="O444" s="383" t="str">
        <f t="shared" si="98"/>
        <v/>
      </c>
      <c r="P444" s="434"/>
      <c r="Q444" s="434"/>
      <c r="R444" s="434"/>
      <c r="S444" s="433"/>
      <c r="T444" s="434"/>
      <c r="U444" s="384" t="str">
        <f t="shared" si="100"/>
        <v/>
      </c>
      <c r="V444" s="384" t="str">
        <f t="shared" si="101"/>
        <v/>
      </c>
      <c r="W444" s="384" t="str">
        <f t="shared" si="102"/>
        <v/>
      </c>
      <c r="X444" s="384" t="str">
        <f t="shared" si="103"/>
        <v/>
      </c>
      <c r="Y444" s="384" t="str">
        <f t="shared" si="104"/>
        <v/>
      </c>
      <c r="Z444" s="384" t="str">
        <f t="shared" si="105"/>
        <v/>
      </c>
      <c r="AA444" s="384">
        <f t="shared" si="99"/>
        <v>0</v>
      </c>
      <c r="AB444" s="385" t="b">
        <f t="shared" si="106"/>
        <v>1</v>
      </c>
      <c r="AC444" s="384" t="str">
        <f>IF($N444="","",IF($C$7="Northern Ireland",INDEX('Fixed inputs'!$H$18:$H$58,MATCH($N444,'Fixed inputs'!$C$18:$C$58,0)),INDEX('Fixed inputs'!$I$18:$I$58,MATCH($N444,'Fixed inputs'!$C$18:$C$58,0))))</f>
        <v/>
      </c>
      <c r="AD444" s="384" t="str">
        <f>IF($C444="","",INDEX('Fixed inputs'!$C$8:$E$10,MATCH($C444,'Fixed inputs'!$B$8:$B$10,0),MATCH(IF($C$7="Northern Ireland","GBP","EUR"),'Fixed inputs'!$C$7:$E$7,0)))</f>
        <v/>
      </c>
      <c r="AE444" s="386"/>
      <c r="AF444" s="386"/>
      <c r="AG444" s="386"/>
      <c r="AH444" s="386"/>
      <c r="AI444" s="386"/>
      <c r="AJ444" s="387">
        <f t="shared" si="107"/>
        <v>0</v>
      </c>
      <c r="AK444" s="386"/>
      <c r="AL444" s="387">
        <f t="shared" si="108"/>
        <v>0</v>
      </c>
      <c r="AM444" s="386"/>
      <c r="AN444" s="387">
        <f t="shared" si="109"/>
        <v>0</v>
      </c>
      <c r="AO444" s="386"/>
      <c r="AP444" s="387">
        <f t="shared" si="110"/>
        <v>0</v>
      </c>
      <c r="AQ444" s="386"/>
      <c r="AR444" s="387">
        <f t="shared" si="111"/>
        <v>0</v>
      </c>
      <c r="AS444" s="386"/>
      <c r="AT444" s="387">
        <f t="shared" si="112"/>
        <v>0</v>
      </c>
    </row>
    <row r="445" spans="2:46" ht="15.75">
      <c r="B445" s="435"/>
      <c r="C445" s="435"/>
      <c r="D445" s="436"/>
      <c r="E445" s="437"/>
      <c r="F445" s="437"/>
      <c r="G445" s="437"/>
      <c r="H445" s="437"/>
      <c r="I445" s="437"/>
      <c r="J445" s="437"/>
      <c r="K445" s="465">
        <f t="shared" si="97"/>
        <v>0</v>
      </c>
      <c r="L445" s="433"/>
      <c r="M445" s="433"/>
      <c r="N445" s="434"/>
      <c r="O445" s="383" t="str">
        <f t="shared" si="98"/>
        <v/>
      </c>
      <c r="P445" s="434"/>
      <c r="Q445" s="434"/>
      <c r="R445" s="434"/>
      <c r="S445" s="433"/>
      <c r="T445" s="434"/>
      <c r="U445" s="384" t="str">
        <f t="shared" si="100"/>
        <v/>
      </c>
      <c r="V445" s="384" t="str">
        <f t="shared" si="101"/>
        <v/>
      </c>
      <c r="W445" s="384" t="str">
        <f t="shared" si="102"/>
        <v/>
      </c>
      <c r="X445" s="384" t="str">
        <f t="shared" si="103"/>
        <v/>
      </c>
      <c r="Y445" s="384" t="str">
        <f t="shared" si="104"/>
        <v/>
      </c>
      <c r="Z445" s="384" t="str">
        <f t="shared" si="105"/>
        <v/>
      </c>
      <c r="AA445" s="384">
        <f t="shared" si="99"/>
        <v>0</v>
      </c>
      <c r="AB445" s="385" t="b">
        <f t="shared" si="106"/>
        <v>1</v>
      </c>
      <c r="AC445" s="384" t="str">
        <f>IF($N445="","",IF($C$7="Northern Ireland",INDEX('Fixed inputs'!$H$18:$H$58,MATCH($N445,'Fixed inputs'!$C$18:$C$58,0)),INDEX('Fixed inputs'!$I$18:$I$58,MATCH($N445,'Fixed inputs'!$C$18:$C$58,0))))</f>
        <v/>
      </c>
      <c r="AD445" s="384" t="str">
        <f>IF($C445="","",INDEX('Fixed inputs'!$C$8:$E$10,MATCH($C445,'Fixed inputs'!$B$8:$B$10,0),MATCH(IF($C$7="Northern Ireland","GBP","EUR"),'Fixed inputs'!$C$7:$E$7,0)))</f>
        <v/>
      </c>
      <c r="AE445" s="386"/>
      <c r="AF445" s="386"/>
      <c r="AG445" s="386"/>
      <c r="AH445" s="386"/>
      <c r="AI445" s="386"/>
      <c r="AJ445" s="387">
        <f t="shared" si="107"/>
        <v>0</v>
      </c>
      <c r="AK445" s="386"/>
      <c r="AL445" s="387">
        <f t="shared" si="108"/>
        <v>0</v>
      </c>
      <c r="AM445" s="386"/>
      <c r="AN445" s="387">
        <f t="shared" si="109"/>
        <v>0</v>
      </c>
      <c r="AO445" s="386"/>
      <c r="AP445" s="387">
        <f t="shared" si="110"/>
        <v>0</v>
      </c>
      <c r="AQ445" s="386"/>
      <c r="AR445" s="387">
        <f t="shared" si="111"/>
        <v>0</v>
      </c>
      <c r="AS445" s="386"/>
      <c r="AT445" s="387">
        <f t="shared" si="112"/>
        <v>0</v>
      </c>
    </row>
    <row r="446" spans="2:46" ht="15.75">
      <c r="B446" s="435"/>
      <c r="C446" s="435"/>
      <c r="D446" s="436"/>
      <c r="E446" s="437"/>
      <c r="F446" s="437"/>
      <c r="G446" s="437"/>
      <c r="H446" s="437"/>
      <c r="I446" s="437"/>
      <c r="J446" s="437"/>
      <c r="K446" s="465">
        <f t="shared" si="97"/>
        <v>0</v>
      </c>
      <c r="L446" s="433"/>
      <c r="M446" s="433"/>
      <c r="N446" s="434"/>
      <c r="O446" s="383" t="str">
        <f t="shared" si="98"/>
        <v/>
      </c>
      <c r="P446" s="434"/>
      <c r="Q446" s="434"/>
      <c r="R446" s="434"/>
      <c r="S446" s="433"/>
      <c r="T446" s="434"/>
      <c r="U446" s="384" t="str">
        <f t="shared" si="100"/>
        <v/>
      </c>
      <c r="V446" s="384" t="str">
        <f t="shared" si="101"/>
        <v/>
      </c>
      <c r="W446" s="384" t="str">
        <f t="shared" si="102"/>
        <v/>
      </c>
      <c r="X446" s="384" t="str">
        <f t="shared" si="103"/>
        <v/>
      </c>
      <c r="Y446" s="384" t="str">
        <f t="shared" si="104"/>
        <v/>
      </c>
      <c r="Z446" s="384" t="str">
        <f t="shared" si="105"/>
        <v/>
      </c>
      <c r="AA446" s="384">
        <f t="shared" si="99"/>
        <v>0</v>
      </c>
      <c r="AB446" s="385" t="b">
        <f t="shared" si="106"/>
        <v>1</v>
      </c>
      <c r="AC446" s="384" t="str">
        <f>IF($N446="","",IF($C$7="Northern Ireland",INDEX('Fixed inputs'!$H$18:$H$58,MATCH($N446,'Fixed inputs'!$C$18:$C$58,0)),INDEX('Fixed inputs'!$I$18:$I$58,MATCH($N446,'Fixed inputs'!$C$18:$C$58,0))))</f>
        <v/>
      </c>
      <c r="AD446" s="384" t="str">
        <f>IF($C446="","",INDEX('Fixed inputs'!$C$8:$E$10,MATCH($C446,'Fixed inputs'!$B$8:$B$10,0),MATCH(IF($C$7="Northern Ireland","GBP","EUR"),'Fixed inputs'!$C$7:$E$7,0)))</f>
        <v/>
      </c>
      <c r="AE446" s="386"/>
      <c r="AF446" s="386"/>
      <c r="AG446" s="386"/>
      <c r="AH446" s="386"/>
      <c r="AI446" s="386"/>
      <c r="AJ446" s="387">
        <f t="shared" si="107"/>
        <v>0</v>
      </c>
      <c r="AK446" s="386"/>
      <c r="AL446" s="387">
        <f t="shared" si="108"/>
        <v>0</v>
      </c>
      <c r="AM446" s="386"/>
      <c r="AN446" s="387">
        <f t="shared" si="109"/>
        <v>0</v>
      </c>
      <c r="AO446" s="386"/>
      <c r="AP446" s="387">
        <f t="shared" si="110"/>
        <v>0</v>
      </c>
      <c r="AQ446" s="386"/>
      <c r="AR446" s="387">
        <f t="shared" si="111"/>
        <v>0</v>
      </c>
      <c r="AS446" s="386"/>
      <c r="AT446" s="387">
        <f t="shared" si="112"/>
        <v>0</v>
      </c>
    </row>
    <row r="447" spans="2:46" ht="15.75">
      <c r="B447" s="435"/>
      <c r="C447" s="435"/>
      <c r="D447" s="436"/>
      <c r="E447" s="437"/>
      <c r="F447" s="437"/>
      <c r="G447" s="437"/>
      <c r="H447" s="437"/>
      <c r="I447" s="437"/>
      <c r="J447" s="437"/>
      <c r="K447" s="465">
        <f t="shared" si="97"/>
        <v>0</v>
      </c>
      <c r="L447" s="433"/>
      <c r="M447" s="433"/>
      <c r="N447" s="434"/>
      <c r="O447" s="383" t="str">
        <f t="shared" si="98"/>
        <v/>
      </c>
      <c r="P447" s="434"/>
      <c r="Q447" s="434"/>
      <c r="R447" s="434"/>
      <c r="S447" s="433"/>
      <c r="T447" s="434"/>
      <c r="U447" s="384" t="str">
        <f t="shared" si="100"/>
        <v/>
      </c>
      <c r="V447" s="384" t="str">
        <f t="shared" si="101"/>
        <v/>
      </c>
      <c r="W447" s="384" t="str">
        <f t="shared" si="102"/>
        <v/>
      </c>
      <c r="X447" s="384" t="str">
        <f t="shared" si="103"/>
        <v/>
      </c>
      <c r="Y447" s="384" t="str">
        <f t="shared" si="104"/>
        <v/>
      </c>
      <c r="Z447" s="384" t="str">
        <f t="shared" si="105"/>
        <v/>
      </c>
      <c r="AA447" s="384">
        <f t="shared" si="99"/>
        <v>0</v>
      </c>
      <c r="AB447" s="385" t="b">
        <f t="shared" si="106"/>
        <v>1</v>
      </c>
      <c r="AC447" s="384" t="str">
        <f>IF($N447="","",IF($C$7="Northern Ireland",INDEX('Fixed inputs'!$H$18:$H$58,MATCH($N447,'Fixed inputs'!$C$18:$C$58,0)),INDEX('Fixed inputs'!$I$18:$I$58,MATCH($N447,'Fixed inputs'!$C$18:$C$58,0))))</f>
        <v/>
      </c>
      <c r="AD447" s="384" t="str">
        <f>IF($C447="","",INDEX('Fixed inputs'!$C$8:$E$10,MATCH($C447,'Fixed inputs'!$B$8:$B$10,0),MATCH(IF($C$7="Northern Ireland","GBP","EUR"),'Fixed inputs'!$C$7:$E$7,0)))</f>
        <v/>
      </c>
      <c r="AE447" s="386"/>
      <c r="AF447" s="386"/>
      <c r="AG447" s="386"/>
      <c r="AH447" s="386"/>
      <c r="AI447" s="386"/>
      <c r="AJ447" s="387">
        <f t="shared" si="107"/>
        <v>0</v>
      </c>
      <c r="AK447" s="386"/>
      <c r="AL447" s="387">
        <f t="shared" si="108"/>
        <v>0</v>
      </c>
      <c r="AM447" s="386"/>
      <c r="AN447" s="387">
        <f t="shared" si="109"/>
        <v>0</v>
      </c>
      <c r="AO447" s="386"/>
      <c r="AP447" s="387">
        <f t="shared" si="110"/>
        <v>0</v>
      </c>
      <c r="AQ447" s="386"/>
      <c r="AR447" s="387">
        <f t="shared" si="111"/>
        <v>0</v>
      </c>
      <c r="AS447" s="386"/>
      <c r="AT447" s="387">
        <f t="shared" si="112"/>
        <v>0</v>
      </c>
    </row>
    <row r="448" spans="2:46" ht="15.75">
      <c r="B448" s="435"/>
      <c r="C448" s="435"/>
      <c r="D448" s="436"/>
      <c r="E448" s="437"/>
      <c r="F448" s="437"/>
      <c r="G448" s="437"/>
      <c r="H448" s="437"/>
      <c r="I448" s="437"/>
      <c r="J448" s="437"/>
      <c r="K448" s="465">
        <f t="shared" si="97"/>
        <v>0</v>
      </c>
      <c r="L448" s="433"/>
      <c r="M448" s="433"/>
      <c r="N448" s="434"/>
      <c r="O448" s="383" t="str">
        <f t="shared" si="98"/>
        <v/>
      </c>
      <c r="P448" s="434"/>
      <c r="Q448" s="434"/>
      <c r="R448" s="434"/>
      <c r="S448" s="433"/>
      <c r="T448" s="434"/>
      <c r="U448" s="384" t="str">
        <f t="shared" si="100"/>
        <v/>
      </c>
      <c r="V448" s="384" t="str">
        <f t="shared" si="101"/>
        <v/>
      </c>
      <c r="W448" s="384" t="str">
        <f t="shared" si="102"/>
        <v/>
      </c>
      <c r="X448" s="384" t="str">
        <f t="shared" si="103"/>
        <v/>
      </c>
      <c r="Y448" s="384" t="str">
        <f t="shared" si="104"/>
        <v/>
      </c>
      <c r="Z448" s="384" t="str">
        <f t="shared" si="105"/>
        <v/>
      </c>
      <c r="AA448" s="384">
        <f t="shared" si="99"/>
        <v>0</v>
      </c>
      <c r="AB448" s="385" t="b">
        <f t="shared" si="106"/>
        <v>1</v>
      </c>
      <c r="AC448" s="384" t="str">
        <f>IF($N448="","",IF($C$7="Northern Ireland",INDEX('Fixed inputs'!$H$18:$H$58,MATCH($N448,'Fixed inputs'!$C$18:$C$58,0)),INDEX('Fixed inputs'!$I$18:$I$58,MATCH($N448,'Fixed inputs'!$C$18:$C$58,0))))</f>
        <v/>
      </c>
      <c r="AD448" s="384" t="str">
        <f>IF($C448="","",INDEX('Fixed inputs'!$C$8:$E$10,MATCH($C448,'Fixed inputs'!$B$8:$B$10,0),MATCH(IF($C$7="Northern Ireland","GBP","EUR"),'Fixed inputs'!$C$7:$E$7,0)))</f>
        <v/>
      </c>
      <c r="AE448" s="386"/>
      <c r="AF448" s="386"/>
      <c r="AG448" s="386"/>
      <c r="AH448" s="386"/>
      <c r="AI448" s="386"/>
      <c r="AJ448" s="387">
        <f t="shared" si="107"/>
        <v>0</v>
      </c>
      <c r="AK448" s="386"/>
      <c r="AL448" s="387">
        <f t="shared" si="108"/>
        <v>0</v>
      </c>
      <c r="AM448" s="386"/>
      <c r="AN448" s="387">
        <f t="shared" si="109"/>
        <v>0</v>
      </c>
      <c r="AO448" s="386"/>
      <c r="AP448" s="387">
        <f t="shared" si="110"/>
        <v>0</v>
      </c>
      <c r="AQ448" s="386"/>
      <c r="AR448" s="387">
        <f t="shared" si="111"/>
        <v>0</v>
      </c>
      <c r="AS448" s="386"/>
      <c r="AT448" s="387">
        <f t="shared" si="112"/>
        <v>0</v>
      </c>
    </row>
    <row r="449" spans="2:46" ht="15.75">
      <c r="B449" s="435"/>
      <c r="C449" s="435"/>
      <c r="D449" s="436"/>
      <c r="E449" s="437"/>
      <c r="F449" s="437"/>
      <c r="G449" s="437"/>
      <c r="H449" s="437"/>
      <c r="I449" s="437"/>
      <c r="J449" s="437"/>
      <c r="K449" s="465">
        <f t="shared" si="97"/>
        <v>0</v>
      </c>
      <c r="L449" s="433"/>
      <c r="M449" s="433"/>
      <c r="N449" s="434"/>
      <c r="O449" s="383" t="str">
        <f t="shared" si="98"/>
        <v/>
      </c>
      <c r="P449" s="434"/>
      <c r="Q449" s="434"/>
      <c r="R449" s="434"/>
      <c r="S449" s="433"/>
      <c r="T449" s="434"/>
      <c r="U449" s="384" t="str">
        <f t="shared" si="100"/>
        <v/>
      </c>
      <c r="V449" s="384" t="str">
        <f t="shared" si="101"/>
        <v/>
      </c>
      <c r="W449" s="384" t="str">
        <f t="shared" si="102"/>
        <v/>
      </c>
      <c r="X449" s="384" t="str">
        <f t="shared" si="103"/>
        <v/>
      </c>
      <c r="Y449" s="384" t="str">
        <f t="shared" si="104"/>
        <v/>
      </c>
      <c r="Z449" s="384" t="str">
        <f t="shared" si="105"/>
        <v/>
      </c>
      <c r="AA449" s="384">
        <f t="shared" si="99"/>
        <v>0</v>
      </c>
      <c r="AB449" s="385" t="b">
        <f t="shared" si="106"/>
        <v>1</v>
      </c>
      <c r="AC449" s="384" t="str">
        <f>IF($N449="","",IF($C$7="Northern Ireland",INDEX('Fixed inputs'!$H$18:$H$58,MATCH($N449,'Fixed inputs'!$C$18:$C$58,0)),INDEX('Fixed inputs'!$I$18:$I$58,MATCH($N449,'Fixed inputs'!$C$18:$C$58,0))))</f>
        <v/>
      </c>
      <c r="AD449" s="384" t="str">
        <f>IF($C449="","",INDEX('Fixed inputs'!$C$8:$E$10,MATCH($C449,'Fixed inputs'!$B$8:$B$10,0),MATCH(IF($C$7="Northern Ireland","GBP","EUR"),'Fixed inputs'!$C$7:$E$7,0)))</f>
        <v/>
      </c>
      <c r="AE449" s="386"/>
      <c r="AF449" s="386"/>
      <c r="AG449" s="386"/>
      <c r="AH449" s="386"/>
      <c r="AI449" s="386"/>
      <c r="AJ449" s="387">
        <f t="shared" si="107"/>
        <v>0</v>
      </c>
      <c r="AK449" s="386"/>
      <c r="AL449" s="387">
        <f t="shared" si="108"/>
        <v>0</v>
      </c>
      <c r="AM449" s="386"/>
      <c r="AN449" s="387">
        <f t="shared" si="109"/>
        <v>0</v>
      </c>
      <c r="AO449" s="386"/>
      <c r="AP449" s="387">
        <f t="shared" si="110"/>
        <v>0</v>
      </c>
      <c r="AQ449" s="386"/>
      <c r="AR449" s="387">
        <f t="shared" si="111"/>
        <v>0</v>
      </c>
      <c r="AS449" s="386"/>
      <c r="AT449" s="387">
        <f t="shared" si="112"/>
        <v>0</v>
      </c>
    </row>
    <row r="450" spans="2:46" ht="15.75">
      <c r="B450" s="435"/>
      <c r="C450" s="435"/>
      <c r="D450" s="436"/>
      <c r="E450" s="437"/>
      <c r="F450" s="437"/>
      <c r="G450" s="437"/>
      <c r="H450" s="437"/>
      <c r="I450" s="437"/>
      <c r="J450" s="437"/>
      <c r="K450" s="465">
        <f t="shared" si="97"/>
        <v>0</v>
      </c>
      <c r="L450" s="433"/>
      <c r="M450" s="433"/>
      <c r="N450" s="434"/>
      <c r="O450" s="383" t="str">
        <f t="shared" si="98"/>
        <v/>
      </c>
      <c r="P450" s="434"/>
      <c r="Q450" s="434"/>
      <c r="R450" s="434"/>
      <c r="S450" s="433"/>
      <c r="T450" s="434"/>
      <c r="U450" s="384" t="str">
        <f t="shared" si="100"/>
        <v/>
      </c>
      <c r="V450" s="384" t="str">
        <f t="shared" si="101"/>
        <v/>
      </c>
      <c r="W450" s="384" t="str">
        <f t="shared" si="102"/>
        <v/>
      </c>
      <c r="X450" s="384" t="str">
        <f t="shared" si="103"/>
        <v/>
      </c>
      <c r="Y450" s="384" t="str">
        <f t="shared" si="104"/>
        <v/>
      </c>
      <c r="Z450" s="384" t="str">
        <f t="shared" si="105"/>
        <v/>
      </c>
      <c r="AA450" s="384">
        <f t="shared" si="99"/>
        <v>0</v>
      </c>
      <c r="AB450" s="385" t="b">
        <f t="shared" si="106"/>
        <v>1</v>
      </c>
      <c r="AC450" s="384" t="str">
        <f>IF($N450="","",IF($C$7="Northern Ireland",INDEX('Fixed inputs'!$H$18:$H$58,MATCH($N450,'Fixed inputs'!$C$18:$C$58,0)),INDEX('Fixed inputs'!$I$18:$I$58,MATCH($N450,'Fixed inputs'!$C$18:$C$58,0))))</f>
        <v/>
      </c>
      <c r="AD450" s="384" t="str">
        <f>IF($C450="","",INDEX('Fixed inputs'!$C$8:$E$10,MATCH($C450,'Fixed inputs'!$B$8:$B$10,0),MATCH(IF($C$7="Northern Ireland","GBP","EUR"),'Fixed inputs'!$C$7:$E$7,0)))</f>
        <v/>
      </c>
      <c r="AE450" s="386"/>
      <c r="AF450" s="386"/>
      <c r="AG450" s="386"/>
      <c r="AH450" s="386"/>
      <c r="AI450" s="386"/>
      <c r="AJ450" s="387">
        <f t="shared" si="107"/>
        <v>0</v>
      </c>
      <c r="AK450" s="386"/>
      <c r="AL450" s="387">
        <f t="shared" si="108"/>
        <v>0</v>
      </c>
      <c r="AM450" s="386"/>
      <c r="AN450" s="387">
        <f t="shared" si="109"/>
        <v>0</v>
      </c>
      <c r="AO450" s="386"/>
      <c r="AP450" s="387">
        <f t="shared" si="110"/>
        <v>0</v>
      </c>
      <c r="AQ450" s="386"/>
      <c r="AR450" s="387">
        <f t="shared" si="111"/>
        <v>0</v>
      </c>
      <c r="AS450" s="386"/>
      <c r="AT450" s="387">
        <f t="shared" si="112"/>
        <v>0</v>
      </c>
    </row>
    <row r="451" spans="2:46" ht="15.75">
      <c r="B451" s="435"/>
      <c r="C451" s="435"/>
      <c r="D451" s="436"/>
      <c r="E451" s="437"/>
      <c r="F451" s="437"/>
      <c r="G451" s="437"/>
      <c r="H451" s="437"/>
      <c r="I451" s="437"/>
      <c r="J451" s="437"/>
      <c r="K451" s="465">
        <f t="shared" si="97"/>
        <v>0</v>
      </c>
      <c r="L451" s="433"/>
      <c r="M451" s="433"/>
      <c r="N451" s="434"/>
      <c r="O451" s="383" t="str">
        <f t="shared" si="98"/>
        <v/>
      </c>
      <c r="P451" s="434"/>
      <c r="Q451" s="434"/>
      <c r="R451" s="434"/>
      <c r="S451" s="433"/>
      <c r="T451" s="434"/>
      <c r="U451" s="384" t="str">
        <f t="shared" si="100"/>
        <v/>
      </c>
      <c r="V451" s="384" t="str">
        <f t="shared" si="101"/>
        <v/>
      </c>
      <c r="W451" s="384" t="str">
        <f t="shared" si="102"/>
        <v/>
      </c>
      <c r="X451" s="384" t="str">
        <f t="shared" si="103"/>
        <v/>
      </c>
      <c r="Y451" s="384" t="str">
        <f t="shared" si="104"/>
        <v/>
      </c>
      <c r="Z451" s="384" t="str">
        <f t="shared" si="105"/>
        <v/>
      </c>
      <c r="AA451" s="384">
        <f t="shared" si="99"/>
        <v>0</v>
      </c>
      <c r="AB451" s="385" t="b">
        <f t="shared" si="106"/>
        <v>1</v>
      </c>
      <c r="AC451" s="384" t="str">
        <f>IF($N451="","",IF($C$7="Northern Ireland",INDEX('Fixed inputs'!$H$18:$H$58,MATCH($N451,'Fixed inputs'!$C$18:$C$58,0)),INDEX('Fixed inputs'!$I$18:$I$58,MATCH($N451,'Fixed inputs'!$C$18:$C$58,0))))</f>
        <v/>
      </c>
      <c r="AD451" s="384" t="str">
        <f>IF($C451="","",INDEX('Fixed inputs'!$C$8:$E$10,MATCH($C451,'Fixed inputs'!$B$8:$B$10,0),MATCH(IF($C$7="Northern Ireland","GBP","EUR"),'Fixed inputs'!$C$7:$E$7,0)))</f>
        <v/>
      </c>
      <c r="AE451" s="386"/>
      <c r="AF451" s="386"/>
      <c r="AG451" s="386"/>
      <c r="AH451" s="386"/>
      <c r="AI451" s="386"/>
      <c r="AJ451" s="387">
        <f t="shared" si="107"/>
        <v>0</v>
      </c>
      <c r="AK451" s="386"/>
      <c r="AL451" s="387">
        <f t="shared" si="108"/>
        <v>0</v>
      </c>
      <c r="AM451" s="386"/>
      <c r="AN451" s="387">
        <f t="shared" si="109"/>
        <v>0</v>
      </c>
      <c r="AO451" s="386"/>
      <c r="AP451" s="387">
        <f t="shared" si="110"/>
        <v>0</v>
      </c>
      <c r="AQ451" s="386"/>
      <c r="AR451" s="387">
        <f t="shared" si="111"/>
        <v>0</v>
      </c>
      <c r="AS451" s="386"/>
      <c r="AT451" s="387">
        <f t="shared" si="112"/>
        <v>0</v>
      </c>
    </row>
    <row r="452" spans="2:46" ht="15.75">
      <c r="B452" s="435"/>
      <c r="C452" s="435"/>
      <c r="D452" s="436"/>
      <c r="E452" s="437"/>
      <c r="F452" s="437"/>
      <c r="G452" s="437"/>
      <c r="H452" s="437"/>
      <c r="I452" s="437"/>
      <c r="J452" s="437"/>
      <c r="K452" s="465">
        <f t="shared" si="97"/>
        <v>0</v>
      </c>
      <c r="L452" s="433"/>
      <c r="M452" s="433"/>
      <c r="N452" s="434"/>
      <c r="O452" s="383" t="str">
        <f t="shared" si="98"/>
        <v/>
      </c>
      <c r="P452" s="434"/>
      <c r="Q452" s="434"/>
      <c r="R452" s="434"/>
      <c r="S452" s="433"/>
      <c r="T452" s="434"/>
      <c r="U452" s="384" t="str">
        <f t="shared" si="100"/>
        <v/>
      </c>
      <c r="V452" s="384" t="str">
        <f t="shared" si="101"/>
        <v/>
      </c>
      <c r="W452" s="384" t="str">
        <f t="shared" si="102"/>
        <v/>
      </c>
      <c r="X452" s="384" t="str">
        <f t="shared" si="103"/>
        <v/>
      </c>
      <c r="Y452" s="384" t="str">
        <f t="shared" si="104"/>
        <v/>
      </c>
      <c r="Z452" s="384" t="str">
        <f t="shared" si="105"/>
        <v/>
      </c>
      <c r="AA452" s="384">
        <f t="shared" si="99"/>
        <v>0</v>
      </c>
      <c r="AB452" s="385" t="b">
        <f t="shared" si="106"/>
        <v>1</v>
      </c>
      <c r="AC452" s="384" t="str">
        <f>IF($N452="","",IF($C$7="Northern Ireland",INDEX('Fixed inputs'!$H$18:$H$58,MATCH($N452,'Fixed inputs'!$C$18:$C$58,0)),INDEX('Fixed inputs'!$I$18:$I$58,MATCH($N452,'Fixed inputs'!$C$18:$C$58,0))))</f>
        <v/>
      </c>
      <c r="AD452" s="384" t="str">
        <f>IF($C452="","",INDEX('Fixed inputs'!$C$8:$E$10,MATCH($C452,'Fixed inputs'!$B$8:$B$10,0),MATCH(IF($C$7="Northern Ireland","GBP","EUR"),'Fixed inputs'!$C$7:$E$7,0)))</f>
        <v/>
      </c>
      <c r="AE452" s="386"/>
      <c r="AF452" s="386"/>
      <c r="AG452" s="386"/>
      <c r="AH452" s="386"/>
      <c r="AI452" s="386"/>
      <c r="AJ452" s="387">
        <f t="shared" si="107"/>
        <v>0</v>
      </c>
      <c r="AK452" s="386"/>
      <c r="AL452" s="387">
        <f t="shared" si="108"/>
        <v>0</v>
      </c>
      <c r="AM452" s="386"/>
      <c r="AN452" s="387">
        <f t="shared" si="109"/>
        <v>0</v>
      </c>
      <c r="AO452" s="386"/>
      <c r="AP452" s="387">
        <f t="shared" si="110"/>
        <v>0</v>
      </c>
      <c r="AQ452" s="386"/>
      <c r="AR452" s="387">
        <f t="shared" si="111"/>
        <v>0</v>
      </c>
      <c r="AS452" s="386"/>
      <c r="AT452" s="387">
        <f t="shared" si="112"/>
        <v>0</v>
      </c>
    </row>
    <row r="453" spans="2:46" ht="15.75">
      <c r="B453" s="435"/>
      <c r="C453" s="435"/>
      <c r="D453" s="436"/>
      <c r="E453" s="437"/>
      <c r="F453" s="437"/>
      <c r="G453" s="437"/>
      <c r="H453" s="437"/>
      <c r="I453" s="437"/>
      <c r="J453" s="437"/>
      <c r="K453" s="465">
        <f t="shared" si="97"/>
        <v>0</v>
      </c>
      <c r="L453" s="433"/>
      <c r="M453" s="433"/>
      <c r="N453" s="434"/>
      <c r="O453" s="383" t="str">
        <f t="shared" si="98"/>
        <v/>
      </c>
      <c r="P453" s="434"/>
      <c r="Q453" s="434"/>
      <c r="R453" s="434"/>
      <c r="S453" s="433"/>
      <c r="T453" s="434"/>
      <c r="U453" s="384" t="str">
        <f t="shared" si="100"/>
        <v/>
      </c>
      <c r="V453" s="384" t="str">
        <f t="shared" si="101"/>
        <v/>
      </c>
      <c r="W453" s="384" t="str">
        <f t="shared" si="102"/>
        <v/>
      </c>
      <c r="X453" s="384" t="str">
        <f t="shared" si="103"/>
        <v/>
      </c>
      <c r="Y453" s="384" t="str">
        <f t="shared" si="104"/>
        <v/>
      </c>
      <c r="Z453" s="384" t="str">
        <f t="shared" si="105"/>
        <v/>
      </c>
      <c r="AA453" s="384">
        <f t="shared" si="99"/>
        <v>0</v>
      </c>
      <c r="AB453" s="385" t="b">
        <f t="shared" si="106"/>
        <v>1</v>
      </c>
      <c r="AC453" s="384" t="str">
        <f>IF($N453="","",IF($C$7="Northern Ireland",INDEX('Fixed inputs'!$H$18:$H$58,MATCH($N453,'Fixed inputs'!$C$18:$C$58,0)),INDEX('Fixed inputs'!$I$18:$I$58,MATCH($N453,'Fixed inputs'!$C$18:$C$58,0))))</f>
        <v/>
      </c>
      <c r="AD453" s="384" t="str">
        <f>IF($C453="","",INDEX('Fixed inputs'!$C$8:$E$10,MATCH($C453,'Fixed inputs'!$B$8:$B$10,0),MATCH(IF($C$7="Northern Ireland","GBP","EUR"),'Fixed inputs'!$C$7:$E$7,0)))</f>
        <v/>
      </c>
      <c r="AE453" s="386"/>
      <c r="AF453" s="386"/>
      <c r="AG453" s="386"/>
      <c r="AH453" s="386"/>
      <c r="AI453" s="386"/>
      <c r="AJ453" s="387">
        <f t="shared" si="107"/>
        <v>0</v>
      </c>
      <c r="AK453" s="386"/>
      <c r="AL453" s="387">
        <f t="shared" si="108"/>
        <v>0</v>
      </c>
      <c r="AM453" s="386"/>
      <c r="AN453" s="387">
        <f t="shared" si="109"/>
        <v>0</v>
      </c>
      <c r="AO453" s="386"/>
      <c r="AP453" s="387">
        <f t="shared" si="110"/>
        <v>0</v>
      </c>
      <c r="AQ453" s="386"/>
      <c r="AR453" s="387">
        <f t="shared" si="111"/>
        <v>0</v>
      </c>
      <c r="AS453" s="386"/>
      <c r="AT453" s="387">
        <f t="shared" si="112"/>
        <v>0</v>
      </c>
    </row>
    <row r="454" spans="2:46" ht="15.75">
      <c r="B454" s="435"/>
      <c r="C454" s="435"/>
      <c r="D454" s="436"/>
      <c r="E454" s="437"/>
      <c r="F454" s="437"/>
      <c r="G454" s="437"/>
      <c r="H454" s="437"/>
      <c r="I454" s="437"/>
      <c r="J454" s="437"/>
      <c r="K454" s="465">
        <f t="shared" si="97"/>
        <v>0</v>
      </c>
      <c r="L454" s="433"/>
      <c r="M454" s="433"/>
      <c r="N454" s="434"/>
      <c r="O454" s="383" t="str">
        <f t="shared" si="98"/>
        <v/>
      </c>
      <c r="P454" s="434"/>
      <c r="Q454" s="434"/>
      <c r="R454" s="434"/>
      <c r="S454" s="433"/>
      <c r="T454" s="434"/>
      <c r="U454" s="384" t="str">
        <f t="shared" si="100"/>
        <v/>
      </c>
      <c r="V454" s="384" t="str">
        <f t="shared" si="101"/>
        <v/>
      </c>
      <c r="W454" s="384" t="str">
        <f t="shared" si="102"/>
        <v/>
      </c>
      <c r="X454" s="384" t="str">
        <f t="shared" si="103"/>
        <v/>
      </c>
      <c r="Y454" s="384" t="str">
        <f t="shared" si="104"/>
        <v/>
      </c>
      <c r="Z454" s="384" t="str">
        <f t="shared" si="105"/>
        <v/>
      </c>
      <c r="AA454" s="384">
        <f t="shared" si="99"/>
        <v>0</v>
      </c>
      <c r="AB454" s="385" t="b">
        <f t="shared" si="106"/>
        <v>1</v>
      </c>
      <c r="AC454" s="384" t="str">
        <f>IF($N454="","",IF($C$7="Northern Ireland",INDEX('Fixed inputs'!$H$18:$H$58,MATCH($N454,'Fixed inputs'!$C$18:$C$58,0)),INDEX('Fixed inputs'!$I$18:$I$58,MATCH($N454,'Fixed inputs'!$C$18:$C$58,0))))</f>
        <v/>
      </c>
      <c r="AD454" s="384" t="str">
        <f>IF($C454="","",INDEX('Fixed inputs'!$C$8:$E$10,MATCH($C454,'Fixed inputs'!$B$8:$B$10,0),MATCH(IF($C$7="Northern Ireland","GBP","EUR"),'Fixed inputs'!$C$7:$E$7,0)))</f>
        <v/>
      </c>
      <c r="AE454" s="386"/>
      <c r="AF454" s="386"/>
      <c r="AG454" s="386"/>
      <c r="AH454" s="386"/>
      <c r="AI454" s="386"/>
      <c r="AJ454" s="387">
        <f t="shared" si="107"/>
        <v>0</v>
      </c>
      <c r="AK454" s="386"/>
      <c r="AL454" s="387">
        <f t="shared" si="108"/>
        <v>0</v>
      </c>
      <c r="AM454" s="386"/>
      <c r="AN454" s="387">
        <f t="shared" si="109"/>
        <v>0</v>
      </c>
      <c r="AO454" s="386"/>
      <c r="AP454" s="387">
        <f t="shared" si="110"/>
        <v>0</v>
      </c>
      <c r="AQ454" s="386"/>
      <c r="AR454" s="387">
        <f t="shared" si="111"/>
        <v>0</v>
      </c>
      <c r="AS454" s="386"/>
      <c r="AT454" s="387">
        <f t="shared" si="112"/>
        <v>0</v>
      </c>
    </row>
    <row r="455" spans="2:46" ht="15.75">
      <c r="B455" s="435"/>
      <c r="C455" s="435"/>
      <c r="D455" s="436"/>
      <c r="E455" s="437"/>
      <c r="F455" s="437"/>
      <c r="G455" s="437"/>
      <c r="H455" s="437"/>
      <c r="I455" s="437"/>
      <c r="J455" s="437"/>
      <c r="K455" s="465">
        <f t="shared" si="97"/>
        <v>0</v>
      </c>
      <c r="L455" s="433"/>
      <c r="M455" s="433"/>
      <c r="N455" s="434"/>
      <c r="O455" s="383" t="str">
        <f t="shared" si="98"/>
        <v/>
      </c>
      <c r="P455" s="434"/>
      <c r="Q455" s="434"/>
      <c r="R455" s="434"/>
      <c r="S455" s="433"/>
      <c r="T455" s="434"/>
      <c r="U455" s="384" t="str">
        <f t="shared" si="100"/>
        <v/>
      </c>
      <c r="V455" s="384" t="str">
        <f t="shared" si="101"/>
        <v/>
      </c>
      <c r="W455" s="384" t="str">
        <f t="shared" si="102"/>
        <v/>
      </c>
      <c r="X455" s="384" t="str">
        <f t="shared" si="103"/>
        <v/>
      </c>
      <c r="Y455" s="384" t="str">
        <f t="shared" si="104"/>
        <v/>
      </c>
      <c r="Z455" s="384" t="str">
        <f t="shared" si="105"/>
        <v/>
      </c>
      <c r="AA455" s="384">
        <f t="shared" si="99"/>
        <v>0</v>
      </c>
      <c r="AB455" s="385" t="b">
        <f t="shared" si="106"/>
        <v>1</v>
      </c>
      <c r="AC455" s="384" t="str">
        <f>IF($N455="","",IF($C$7="Northern Ireland",INDEX('Fixed inputs'!$H$18:$H$58,MATCH($N455,'Fixed inputs'!$C$18:$C$58,0)),INDEX('Fixed inputs'!$I$18:$I$58,MATCH($N455,'Fixed inputs'!$C$18:$C$58,0))))</f>
        <v/>
      </c>
      <c r="AD455" s="384" t="str">
        <f>IF($C455="","",INDEX('Fixed inputs'!$C$8:$E$10,MATCH($C455,'Fixed inputs'!$B$8:$B$10,0),MATCH(IF($C$7="Northern Ireland","GBP","EUR"),'Fixed inputs'!$C$7:$E$7,0)))</f>
        <v/>
      </c>
      <c r="AE455" s="386"/>
      <c r="AF455" s="386"/>
      <c r="AG455" s="386"/>
      <c r="AH455" s="386"/>
      <c r="AI455" s="386"/>
      <c r="AJ455" s="387">
        <f t="shared" si="107"/>
        <v>0</v>
      </c>
      <c r="AK455" s="386"/>
      <c r="AL455" s="387">
        <f t="shared" si="108"/>
        <v>0</v>
      </c>
      <c r="AM455" s="386"/>
      <c r="AN455" s="387">
        <f t="shared" si="109"/>
        <v>0</v>
      </c>
      <c r="AO455" s="386"/>
      <c r="AP455" s="387">
        <f t="shared" si="110"/>
        <v>0</v>
      </c>
      <c r="AQ455" s="386"/>
      <c r="AR455" s="387">
        <f t="shared" si="111"/>
        <v>0</v>
      </c>
      <c r="AS455" s="386"/>
      <c r="AT455" s="387">
        <f t="shared" si="112"/>
        <v>0</v>
      </c>
    </row>
    <row r="456" spans="2:46" ht="15.75">
      <c r="B456" s="435"/>
      <c r="C456" s="435"/>
      <c r="D456" s="436"/>
      <c r="E456" s="437"/>
      <c r="F456" s="437"/>
      <c r="G456" s="437"/>
      <c r="H456" s="437"/>
      <c r="I456" s="437"/>
      <c r="J456" s="437"/>
      <c r="K456" s="465">
        <f t="shared" si="97"/>
        <v>0</v>
      </c>
      <c r="L456" s="433"/>
      <c r="M456" s="433"/>
      <c r="N456" s="434"/>
      <c r="O456" s="383" t="str">
        <f t="shared" si="98"/>
        <v/>
      </c>
      <c r="P456" s="434"/>
      <c r="Q456" s="434"/>
      <c r="R456" s="434"/>
      <c r="S456" s="433"/>
      <c r="T456" s="434"/>
      <c r="U456" s="384" t="str">
        <f t="shared" si="100"/>
        <v/>
      </c>
      <c r="V456" s="384" t="str">
        <f t="shared" si="101"/>
        <v/>
      </c>
      <c r="W456" s="384" t="str">
        <f t="shared" si="102"/>
        <v/>
      </c>
      <c r="X456" s="384" t="str">
        <f t="shared" si="103"/>
        <v/>
      </c>
      <c r="Y456" s="384" t="str">
        <f t="shared" si="104"/>
        <v/>
      </c>
      <c r="Z456" s="384" t="str">
        <f t="shared" si="105"/>
        <v/>
      </c>
      <c r="AA456" s="384">
        <f t="shared" si="99"/>
        <v>0</v>
      </c>
      <c r="AB456" s="385" t="b">
        <f t="shared" si="106"/>
        <v>1</v>
      </c>
      <c r="AC456" s="384" t="str">
        <f>IF($N456="","",IF($C$7="Northern Ireland",INDEX('Fixed inputs'!$H$18:$H$58,MATCH($N456,'Fixed inputs'!$C$18:$C$58,0)),INDEX('Fixed inputs'!$I$18:$I$58,MATCH($N456,'Fixed inputs'!$C$18:$C$58,0))))</f>
        <v/>
      </c>
      <c r="AD456" s="384" t="str">
        <f>IF($C456="","",INDEX('Fixed inputs'!$C$8:$E$10,MATCH($C456,'Fixed inputs'!$B$8:$B$10,0),MATCH(IF($C$7="Northern Ireland","GBP","EUR"),'Fixed inputs'!$C$7:$E$7,0)))</f>
        <v/>
      </c>
      <c r="AE456" s="386"/>
      <c r="AF456" s="386"/>
      <c r="AG456" s="386"/>
      <c r="AH456" s="386"/>
      <c r="AI456" s="386"/>
      <c r="AJ456" s="387">
        <f t="shared" si="107"/>
        <v>0</v>
      </c>
      <c r="AK456" s="386"/>
      <c r="AL456" s="387">
        <f t="shared" si="108"/>
        <v>0</v>
      </c>
      <c r="AM456" s="386"/>
      <c r="AN456" s="387">
        <f t="shared" si="109"/>
        <v>0</v>
      </c>
      <c r="AO456" s="386"/>
      <c r="AP456" s="387">
        <f t="shared" si="110"/>
        <v>0</v>
      </c>
      <c r="AQ456" s="386"/>
      <c r="AR456" s="387">
        <f t="shared" si="111"/>
        <v>0</v>
      </c>
      <c r="AS456" s="386"/>
      <c r="AT456" s="387">
        <f t="shared" si="112"/>
        <v>0</v>
      </c>
    </row>
    <row r="457" spans="2:46" ht="15.75">
      <c r="B457" s="435"/>
      <c r="C457" s="435"/>
      <c r="D457" s="436"/>
      <c r="E457" s="437"/>
      <c r="F457" s="437"/>
      <c r="G457" s="437"/>
      <c r="H457" s="437"/>
      <c r="I457" s="437"/>
      <c r="J457" s="437"/>
      <c r="K457" s="465">
        <f t="shared" si="97"/>
        <v>0</v>
      </c>
      <c r="L457" s="433"/>
      <c r="M457" s="433"/>
      <c r="N457" s="434"/>
      <c r="O457" s="383" t="str">
        <f t="shared" si="98"/>
        <v/>
      </c>
      <c r="P457" s="434"/>
      <c r="Q457" s="434"/>
      <c r="R457" s="434"/>
      <c r="S457" s="433"/>
      <c r="T457" s="434"/>
      <c r="U457" s="384" t="str">
        <f t="shared" si="100"/>
        <v/>
      </c>
      <c r="V457" s="384" t="str">
        <f t="shared" si="101"/>
        <v/>
      </c>
      <c r="W457" s="384" t="str">
        <f t="shared" si="102"/>
        <v/>
      </c>
      <c r="X457" s="384" t="str">
        <f t="shared" si="103"/>
        <v/>
      </c>
      <c r="Y457" s="384" t="str">
        <f t="shared" si="104"/>
        <v/>
      </c>
      <c r="Z457" s="384" t="str">
        <f t="shared" si="105"/>
        <v/>
      </c>
      <c r="AA457" s="384">
        <f t="shared" si="99"/>
        <v>0</v>
      </c>
      <c r="AB457" s="385" t="b">
        <f t="shared" si="106"/>
        <v>1</v>
      </c>
      <c r="AC457" s="384" t="str">
        <f>IF($N457="","",IF($C$7="Northern Ireland",INDEX('Fixed inputs'!$H$18:$H$58,MATCH($N457,'Fixed inputs'!$C$18:$C$58,0)),INDEX('Fixed inputs'!$I$18:$I$58,MATCH($N457,'Fixed inputs'!$C$18:$C$58,0))))</f>
        <v/>
      </c>
      <c r="AD457" s="384" t="str">
        <f>IF($C457="","",INDEX('Fixed inputs'!$C$8:$E$10,MATCH($C457,'Fixed inputs'!$B$8:$B$10,0),MATCH(IF($C$7="Northern Ireland","GBP","EUR"),'Fixed inputs'!$C$7:$E$7,0)))</f>
        <v/>
      </c>
      <c r="AE457" s="386"/>
      <c r="AF457" s="386"/>
      <c r="AG457" s="386"/>
      <c r="AH457" s="386"/>
      <c r="AI457" s="386"/>
      <c r="AJ457" s="387">
        <f t="shared" si="107"/>
        <v>0</v>
      </c>
      <c r="AK457" s="386"/>
      <c r="AL457" s="387">
        <f t="shared" si="108"/>
        <v>0</v>
      </c>
      <c r="AM457" s="386"/>
      <c r="AN457" s="387">
        <f t="shared" si="109"/>
        <v>0</v>
      </c>
      <c r="AO457" s="386"/>
      <c r="AP457" s="387">
        <f t="shared" si="110"/>
        <v>0</v>
      </c>
      <c r="AQ457" s="386"/>
      <c r="AR457" s="387">
        <f t="shared" si="111"/>
        <v>0</v>
      </c>
      <c r="AS457" s="386"/>
      <c r="AT457" s="387">
        <f t="shared" si="112"/>
        <v>0</v>
      </c>
    </row>
    <row r="458" spans="2:46" ht="15.75">
      <c r="B458" s="435"/>
      <c r="C458" s="435"/>
      <c r="D458" s="436"/>
      <c r="E458" s="437"/>
      <c r="F458" s="437"/>
      <c r="G458" s="437"/>
      <c r="H458" s="437"/>
      <c r="I458" s="437"/>
      <c r="J458" s="437"/>
      <c r="K458" s="465">
        <f t="shared" si="97"/>
        <v>0</v>
      </c>
      <c r="L458" s="433"/>
      <c r="M458" s="433"/>
      <c r="N458" s="434"/>
      <c r="O458" s="383" t="str">
        <f t="shared" si="98"/>
        <v/>
      </c>
      <c r="P458" s="434"/>
      <c r="Q458" s="434"/>
      <c r="R458" s="434"/>
      <c r="S458" s="433"/>
      <c r="T458" s="434"/>
      <c r="U458" s="384" t="str">
        <f t="shared" si="100"/>
        <v/>
      </c>
      <c r="V458" s="384" t="str">
        <f t="shared" si="101"/>
        <v/>
      </c>
      <c r="W458" s="384" t="str">
        <f t="shared" si="102"/>
        <v/>
      </c>
      <c r="X458" s="384" t="str">
        <f t="shared" si="103"/>
        <v/>
      </c>
      <c r="Y458" s="384" t="str">
        <f t="shared" si="104"/>
        <v/>
      </c>
      <c r="Z458" s="384" t="str">
        <f t="shared" si="105"/>
        <v/>
      </c>
      <c r="AA458" s="384">
        <f t="shared" si="99"/>
        <v>0</v>
      </c>
      <c r="AB458" s="385" t="b">
        <f t="shared" si="106"/>
        <v>1</v>
      </c>
      <c r="AC458" s="384" t="str">
        <f>IF($N458="","",IF($C$7="Northern Ireland",INDEX('Fixed inputs'!$H$18:$H$58,MATCH($N458,'Fixed inputs'!$C$18:$C$58,0)),INDEX('Fixed inputs'!$I$18:$I$58,MATCH($N458,'Fixed inputs'!$C$18:$C$58,0))))</f>
        <v/>
      </c>
      <c r="AD458" s="384" t="str">
        <f>IF($C458="","",INDEX('Fixed inputs'!$C$8:$E$10,MATCH($C458,'Fixed inputs'!$B$8:$B$10,0),MATCH(IF($C$7="Northern Ireland","GBP","EUR"),'Fixed inputs'!$C$7:$E$7,0)))</f>
        <v/>
      </c>
      <c r="AE458" s="386"/>
      <c r="AF458" s="386"/>
      <c r="AG458" s="386"/>
      <c r="AH458" s="386"/>
      <c r="AI458" s="386"/>
      <c r="AJ458" s="387">
        <f t="shared" si="107"/>
        <v>0</v>
      </c>
      <c r="AK458" s="386"/>
      <c r="AL458" s="387">
        <f t="shared" si="108"/>
        <v>0</v>
      </c>
      <c r="AM458" s="386"/>
      <c r="AN458" s="387">
        <f t="shared" si="109"/>
        <v>0</v>
      </c>
      <c r="AO458" s="386"/>
      <c r="AP458" s="387">
        <f t="shared" si="110"/>
        <v>0</v>
      </c>
      <c r="AQ458" s="386"/>
      <c r="AR458" s="387">
        <f t="shared" si="111"/>
        <v>0</v>
      </c>
      <c r="AS458" s="386"/>
      <c r="AT458" s="387">
        <f t="shared" si="112"/>
        <v>0</v>
      </c>
    </row>
    <row r="459" spans="2:46" ht="15.75">
      <c r="B459" s="435"/>
      <c r="C459" s="435"/>
      <c r="D459" s="436"/>
      <c r="E459" s="437"/>
      <c r="F459" s="437"/>
      <c r="G459" s="437"/>
      <c r="H459" s="437"/>
      <c r="I459" s="437"/>
      <c r="J459" s="437"/>
      <c r="K459" s="465">
        <f t="shared" si="97"/>
        <v>0</v>
      </c>
      <c r="L459" s="433"/>
      <c r="M459" s="433"/>
      <c r="N459" s="434"/>
      <c r="O459" s="383" t="str">
        <f t="shared" si="98"/>
        <v/>
      </c>
      <c r="P459" s="434"/>
      <c r="Q459" s="434"/>
      <c r="R459" s="434"/>
      <c r="S459" s="433"/>
      <c r="T459" s="434"/>
      <c r="U459" s="384" t="str">
        <f t="shared" si="100"/>
        <v/>
      </c>
      <c r="V459" s="384" t="str">
        <f t="shared" si="101"/>
        <v/>
      </c>
      <c r="W459" s="384" t="str">
        <f t="shared" si="102"/>
        <v/>
      </c>
      <c r="X459" s="384" t="str">
        <f t="shared" si="103"/>
        <v/>
      </c>
      <c r="Y459" s="384" t="str">
        <f t="shared" si="104"/>
        <v/>
      </c>
      <c r="Z459" s="384" t="str">
        <f t="shared" si="105"/>
        <v/>
      </c>
      <c r="AA459" s="384">
        <f t="shared" si="99"/>
        <v>0</v>
      </c>
      <c r="AB459" s="385" t="b">
        <f t="shared" si="106"/>
        <v>1</v>
      </c>
      <c r="AC459" s="384" t="str">
        <f>IF($N459="","",IF($C$7="Northern Ireland",INDEX('Fixed inputs'!$H$18:$H$58,MATCH($N459,'Fixed inputs'!$C$18:$C$58,0)),INDEX('Fixed inputs'!$I$18:$I$58,MATCH($N459,'Fixed inputs'!$C$18:$C$58,0))))</f>
        <v/>
      </c>
      <c r="AD459" s="384" t="str">
        <f>IF($C459="","",INDEX('Fixed inputs'!$C$8:$E$10,MATCH($C459,'Fixed inputs'!$B$8:$B$10,0),MATCH(IF($C$7="Northern Ireland","GBP","EUR"),'Fixed inputs'!$C$7:$E$7,0)))</f>
        <v/>
      </c>
      <c r="AE459" s="386"/>
      <c r="AF459" s="386"/>
      <c r="AG459" s="386"/>
      <c r="AH459" s="386"/>
      <c r="AI459" s="386"/>
      <c r="AJ459" s="387">
        <f t="shared" si="107"/>
        <v>0</v>
      </c>
      <c r="AK459" s="386"/>
      <c r="AL459" s="387">
        <f t="shared" si="108"/>
        <v>0</v>
      </c>
      <c r="AM459" s="386"/>
      <c r="AN459" s="387">
        <f t="shared" si="109"/>
        <v>0</v>
      </c>
      <c r="AO459" s="386"/>
      <c r="AP459" s="387">
        <f t="shared" si="110"/>
        <v>0</v>
      </c>
      <c r="AQ459" s="386"/>
      <c r="AR459" s="387">
        <f t="shared" si="111"/>
        <v>0</v>
      </c>
      <c r="AS459" s="386"/>
      <c r="AT459" s="387">
        <f t="shared" si="112"/>
        <v>0</v>
      </c>
    </row>
    <row r="460" spans="2:46" ht="15.75">
      <c r="B460" s="435"/>
      <c r="C460" s="435"/>
      <c r="D460" s="436"/>
      <c r="E460" s="437"/>
      <c r="F460" s="437"/>
      <c r="G460" s="437"/>
      <c r="H460" s="437"/>
      <c r="I460" s="437"/>
      <c r="J460" s="437"/>
      <c r="K460" s="465">
        <f t="shared" ref="K460:K511" si="113">SUM(E460:J460)</f>
        <v>0</v>
      </c>
      <c r="L460" s="433"/>
      <c r="M460" s="433"/>
      <c r="N460" s="434"/>
      <c r="O460" s="383" t="str">
        <f t="shared" ref="O460:O511" si="114">IF($N460="","",IF($N460&lt;2024,"Yes","No"))</f>
        <v/>
      </c>
      <c r="P460" s="434"/>
      <c r="Q460" s="434"/>
      <c r="R460" s="434"/>
      <c r="S460" s="433"/>
      <c r="T460" s="434"/>
      <c r="U460" s="384" t="str">
        <f t="shared" si="100"/>
        <v/>
      </c>
      <c r="V460" s="384" t="str">
        <f t="shared" si="101"/>
        <v/>
      </c>
      <c r="W460" s="384" t="str">
        <f t="shared" si="102"/>
        <v/>
      </c>
      <c r="X460" s="384" t="str">
        <f t="shared" si="103"/>
        <v/>
      </c>
      <c r="Y460" s="384" t="str">
        <f t="shared" si="104"/>
        <v/>
      </c>
      <c r="Z460" s="384" t="str">
        <f t="shared" si="105"/>
        <v/>
      </c>
      <c r="AA460" s="384">
        <f t="shared" ref="AA460:AA511" si="115">SUM(U460:Z460)</f>
        <v>0</v>
      </c>
      <c r="AB460" s="385" t="b">
        <f t="shared" si="106"/>
        <v>1</v>
      </c>
      <c r="AC460" s="384" t="str">
        <f>IF($N460="","",IF($C$7="Northern Ireland",INDEX('Fixed inputs'!$H$18:$H$58,MATCH($N460,'Fixed inputs'!$C$18:$C$58,0)),INDEX('Fixed inputs'!$I$18:$I$58,MATCH($N460,'Fixed inputs'!$C$18:$C$58,0))))</f>
        <v/>
      </c>
      <c r="AD460" s="384" t="str">
        <f>IF($C460="","",INDEX('Fixed inputs'!$C$8:$E$10,MATCH($C460,'Fixed inputs'!$B$8:$B$10,0),MATCH(IF($C$7="Northern Ireland","GBP","EUR"),'Fixed inputs'!$C$7:$E$7,0)))</f>
        <v/>
      </c>
      <c r="AE460" s="386"/>
      <c r="AF460" s="386"/>
      <c r="AG460" s="386"/>
      <c r="AH460" s="386"/>
      <c r="AI460" s="386"/>
      <c r="AJ460" s="387">
        <f t="shared" si="107"/>
        <v>0</v>
      </c>
      <c r="AK460" s="386"/>
      <c r="AL460" s="387">
        <f t="shared" si="108"/>
        <v>0</v>
      </c>
      <c r="AM460" s="386"/>
      <c r="AN460" s="387">
        <f t="shared" si="109"/>
        <v>0</v>
      </c>
      <c r="AO460" s="386"/>
      <c r="AP460" s="387">
        <f t="shared" si="110"/>
        <v>0</v>
      </c>
      <c r="AQ460" s="386"/>
      <c r="AR460" s="387">
        <f t="shared" si="111"/>
        <v>0</v>
      </c>
      <c r="AS460" s="386"/>
      <c r="AT460" s="387">
        <f t="shared" si="112"/>
        <v>0</v>
      </c>
    </row>
    <row r="461" spans="2:46" ht="15.75">
      <c r="B461" s="435"/>
      <c r="C461" s="435"/>
      <c r="D461" s="436"/>
      <c r="E461" s="437"/>
      <c r="F461" s="437"/>
      <c r="G461" s="437"/>
      <c r="H461" s="437"/>
      <c r="I461" s="437"/>
      <c r="J461" s="437"/>
      <c r="K461" s="465">
        <f t="shared" si="113"/>
        <v>0</v>
      </c>
      <c r="L461" s="433"/>
      <c r="M461" s="433"/>
      <c r="N461" s="434"/>
      <c r="O461" s="383" t="str">
        <f t="shared" si="114"/>
        <v/>
      </c>
      <c r="P461" s="434"/>
      <c r="Q461" s="434"/>
      <c r="R461" s="434"/>
      <c r="S461" s="433"/>
      <c r="T461" s="434"/>
      <c r="U461" s="384" t="str">
        <f t="shared" ref="U461:U511" si="116">IF($B461="","",IFERROR(E461*$AC461*$AD461,0))</f>
        <v/>
      </c>
      <c r="V461" s="384" t="str">
        <f t="shared" ref="V461:V511" si="117">IF($B461="","",IFERROR(F461*$AC461*$AD461,0))</f>
        <v/>
      </c>
      <c r="W461" s="384" t="str">
        <f t="shared" ref="W461:W511" si="118">IF($B461="","",IFERROR(G461*$AC461*$AD461,0))</f>
        <v/>
      </c>
      <c r="X461" s="384" t="str">
        <f t="shared" ref="X461:X511" si="119">IF($B461="","",IFERROR(H461*$AC461*$AD461,0))</f>
        <v/>
      </c>
      <c r="Y461" s="384" t="str">
        <f t="shared" ref="Y461:Y511" si="120">IF($B461="","",IFERROR(I461*$AC461*$AD461,0))</f>
        <v/>
      </c>
      <c r="Z461" s="384" t="str">
        <f t="shared" ref="Z461:Z511" si="121">IF($B461="","",IFERROR(J461*$AC461*$AD461,0))</f>
        <v/>
      </c>
      <c r="AA461" s="384">
        <f t="shared" si="115"/>
        <v>0</v>
      </c>
      <c r="AB461" s="385" t="b">
        <f t="shared" ref="AB461:AB511" si="122">IF(COUNTA($B461:$J461)=0,TRUE,AND($B461&lt;&gt;"",$C461&lt;&gt;"",$D461&lt;&gt;"",$N461&lt;&gt;"",$L461&lt;&gt;"",$M461&lt;&gt;"",$Q461&lt;&gt;"",$R461&lt;&gt;"",$S461&lt;&gt;"",IF($O461="Yes",$P461&lt;&gt;"",TRUE)))</f>
        <v>1</v>
      </c>
      <c r="AC461" s="384" t="str">
        <f>IF($N461="","",IF($C$7="Northern Ireland",INDEX('Fixed inputs'!$H$18:$H$58,MATCH($N461,'Fixed inputs'!$C$18:$C$58,0)),INDEX('Fixed inputs'!$I$18:$I$58,MATCH($N461,'Fixed inputs'!$C$18:$C$58,0))))</f>
        <v/>
      </c>
      <c r="AD461" s="384" t="str">
        <f>IF($C461="","",INDEX('Fixed inputs'!$C$8:$E$10,MATCH($C461,'Fixed inputs'!$B$8:$B$10,0),MATCH(IF($C$7="Northern Ireland","GBP","EUR"),'Fixed inputs'!$C$7:$E$7,0)))</f>
        <v/>
      </c>
      <c r="AE461" s="386"/>
      <c r="AF461" s="386"/>
      <c r="AG461" s="386"/>
      <c r="AH461" s="386"/>
      <c r="AI461" s="386"/>
      <c r="AJ461" s="387">
        <f t="shared" ref="AJ461:AJ511" si="123">IF(AI461&lt;&gt;"",AI461,IF(AND($AE461="Yes",$AF461="Yes",$AG461="Yes",$AH461="Yes"),U461,0))</f>
        <v>0</v>
      </c>
      <c r="AK461" s="386"/>
      <c r="AL461" s="387">
        <f t="shared" ref="AL461:AL511" si="124">IF(AK461&lt;&gt;"",AK461,IF(AND($AE461="Yes",$AF461="Yes",$AG461="Yes",$AH461="Yes"),V461,0))</f>
        <v>0</v>
      </c>
      <c r="AM461" s="386"/>
      <c r="AN461" s="387">
        <f t="shared" ref="AN461:AN511" si="125">IF(AM461&lt;&gt;"",AM461,IF(AND($AE461="Yes",$AF461="Yes",$AG461="Yes",$AH461="Yes"),W461,0))</f>
        <v>0</v>
      </c>
      <c r="AO461" s="386"/>
      <c r="AP461" s="387">
        <f t="shared" ref="AP461:AP511" si="126">IF(AO461&lt;&gt;"",AO461,IF(AND($AE461="Yes",$AF461="Yes",$AG461="Yes",$AH461="Yes"),X461,0))</f>
        <v>0</v>
      </c>
      <c r="AQ461" s="386"/>
      <c r="AR461" s="387">
        <f t="shared" ref="AR461:AR511" si="127">IF(AQ461&lt;&gt;"",AQ461,IF(AND($AE461="Yes",$AF461="Yes",$AG461="Yes",$AH461="Yes"),Y461,0))</f>
        <v>0</v>
      </c>
      <c r="AS461" s="386"/>
      <c r="AT461" s="387">
        <f t="shared" ref="AT461:AT511" si="128">IF(AS461&lt;&gt;"",AS461,IF(AND($AE461="Yes",$AF461="Yes",$AG461="Yes",$AH461="Yes"),Z461,0))</f>
        <v>0</v>
      </c>
    </row>
    <row r="462" spans="2:46" ht="15.75">
      <c r="B462" s="435"/>
      <c r="C462" s="435"/>
      <c r="D462" s="436"/>
      <c r="E462" s="437"/>
      <c r="F462" s="437"/>
      <c r="G462" s="437"/>
      <c r="H462" s="437"/>
      <c r="I462" s="437"/>
      <c r="J462" s="437"/>
      <c r="K462" s="465">
        <f t="shared" si="113"/>
        <v>0</v>
      </c>
      <c r="L462" s="433"/>
      <c r="M462" s="433"/>
      <c r="N462" s="434"/>
      <c r="O462" s="383" t="str">
        <f t="shared" si="114"/>
        <v/>
      </c>
      <c r="P462" s="434"/>
      <c r="Q462" s="434"/>
      <c r="R462" s="434"/>
      <c r="S462" s="433"/>
      <c r="T462" s="434"/>
      <c r="U462" s="384" t="str">
        <f t="shared" si="116"/>
        <v/>
      </c>
      <c r="V462" s="384" t="str">
        <f t="shared" si="117"/>
        <v/>
      </c>
      <c r="W462" s="384" t="str">
        <f t="shared" si="118"/>
        <v/>
      </c>
      <c r="X462" s="384" t="str">
        <f t="shared" si="119"/>
        <v/>
      </c>
      <c r="Y462" s="384" t="str">
        <f t="shared" si="120"/>
        <v/>
      </c>
      <c r="Z462" s="384" t="str">
        <f t="shared" si="121"/>
        <v/>
      </c>
      <c r="AA462" s="384">
        <f t="shared" si="115"/>
        <v>0</v>
      </c>
      <c r="AB462" s="385" t="b">
        <f t="shared" si="122"/>
        <v>1</v>
      </c>
      <c r="AC462" s="384" t="str">
        <f>IF($N462="","",IF($C$7="Northern Ireland",INDEX('Fixed inputs'!$H$18:$H$58,MATCH($N462,'Fixed inputs'!$C$18:$C$58,0)),INDEX('Fixed inputs'!$I$18:$I$58,MATCH($N462,'Fixed inputs'!$C$18:$C$58,0))))</f>
        <v/>
      </c>
      <c r="AD462" s="384" t="str">
        <f>IF($C462="","",INDEX('Fixed inputs'!$C$8:$E$10,MATCH($C462,'Fixed inputs'!$B$8:$B$10,0),MATCH(IF($C$7="Northern Ireland","GBP","EUR"),'Fixed inputs'!$C$7:$E$7,0)))</f>
        <v/>
      </c>
      <c r="AE462" s="386"/>
      <c r="AF462" s="386"/>
      <c r="AG462" s="386"/>
      <c r="AH462" s="386"/>
      <c r="AI462" s="386"/>
      <c r="AJ462" s="387">
        <f t="shared" si="123"/>
        <v>0</v>
      </c>
      <c r="AK462" s="386"/>
      <c r="AL462" s="387">
        <f t="shared" si="124"/>
        <v>0</v>
      </c>
      <c r="AM462" s="386"/>
      <c r="AN462" s="387">
        <f t="shared" si="125"/>
        <v>0</v>
      </c>
      <c r="AO462" s="386"/>
      <c r="AP462" s="387">
        <f t="shared" si="126"/>
        <v>0</v>
      </c>
      <c r="AQ462" s="386"/>
      <c r="AR462" s="387">
        <f t="shared" si="127"/>
        <v>0</v>
      </c>
      <c r="AS462" s="386"/>
      <c r="AT462" s="387">
        <f t="shared" si="128"/>
        <v>0</v>
      </c>
    </row>
    <row r="463" spans="2:46" ht="15.75">
      <c r="B463" s="435"/>
      <c r="C463" s="435"/>
      <c r="D463" s="436"/>
      <c r="E463" s="437"/>
      <c r="F463" s="437"/>
      <c r="G463" s="437"/>
      <c r="H463" s="437"/>
      <c r="I463" s="437"/>
      <c r="J463" s="437"/>
      <c r="K463" s="465">
        <f t="shared" si="113"/>
        <v>0</v>
      </c>
      <c r="L463" s="433"/>
      <c r="M463" s="433"/>
      <c r="N463" s="434"/>
      <c r="O463" s="383" t="str">
        <f t="shared" si="114"/>
        <v/>
      </c>
      <c r="P463" s="434"/>
      <c r="Q463" s="434"/>
      <c r="R463" s="434"/>
      <c r="S463" s="433"/>
      <c r="T463" s="434"/>
      <c r="U463" s="384" t="str">
        <f t="shared" si="116"/>
        <v/>
      </c>
      <c r="V463" s="384" t="str">
        <f t="shared" si="117"/>
        <v/>
      </c>
      <c r="W463" s="384" t="str">
        <f t="shared" si="118"/>
        <v/>
      </c>
      <c r="X463" s="384" t="str">
        <f t="shared" si="119"/>
        <v/>
      </c>
      <c r="Y463" s="384" t="str">
        <f t="shared" si="120"/>
        <v/>
      </c>
      <c r="Z463" s="384" t="str">
        <f t="shared" si="121"/>
        <v/>
      </c>
      <c r="AA463" s="384">
        <f t="shared" si="115"/>
        <v>0</v>
      </c>
      <c r="AB463" s="385" t="b">
        <f t="shared" si="122"/>
        <v>1</v>
      </c>
      <c r="AC463" s="384" t="str">
        <f>IF($N463="","",IF($C$7="Northern Ireland",INDEX('Fixed inputs'!$H$18:$H$58,MATCH($N463,'Fixed inputs'!$C$18:$C$58,0)),INDEX('Fixed inputs'!$I$18:$I$58,MATCH($N463,'Fixed inputs'!$C$18:$C$58,0))))</f>
        <v/>
      </c>
      <c r="AD463" s="384" t="str">
        <f>IF($C463="","",INDEX('Fixed inputs'!$C$8:$E$10,MATCH($C463,'Fixed inputs'!$B$8:$B$10,0),MATCH(IF($C$7="Northern Ireland","GBP","EUR"),'Fixed inputs'!$C$7:$E$7,0)))</f>
        <v/>
      </c>
      <c r="AE463" s="386"/>
      <c r="AF463" s="386"/>
      <c r="AG463" s="386"/>
      <c r="AH463" s="386"/>
      <c r="AI463" s="386"/>
      <c r="AJ463" s="387">
        <f t="shared" si="123"/>
        <v>0</v>
      </c>
      <c r="AK463" s="386"/>
      <c r="AL463" s="387">
        <f t="shared" si="124"/>
        <v>0</v>
      </c>
      <c r="AM463" s="386"/>
      <c r="AN463" s="387">
        <f t="shared" si="125"/>
        <v>0</v>
      </c>
      <c r="AO463" s="386"/>
      <c r="AP463" s="387">
        <f t="shared" si="126"/>
        <v>0</v>
      </c>
      <c r="AQ463" s="386"/>
      <c r="AR463" s="387">
        <f t="shared" si="127"/>
        <v>0</v>
      </c>
      <c r="AS463" s="386"/>
      <c r="AT463" s="387">
        <f t="shared" si="128"/>
        <v>0</v>
      </c>
    </row>
    <row r="464" spans="2:46" ht="15.75">
      <c r="B464" s="435"/>
      <c r="C464" s="435"/>
      <c r="D464" s="436"/>
      <c r="E464" s="437"/>
      <c r="F464" s="437"/>
      <c r="G464" s="437"/>
      <c r="H464" s="437"/>
      <c r="I464" s="437"/>
      <c r="J464" s="437"/>
      <c r="K464" s="465">
        <f t="shared" si="113"/>
        <v>0</v>
      </c>
      <c r="L464" s="433"/>
      <c r="M464" s="433"/>
      <c r="N464" s="434"/>
      <c r="O464" s="383" t="str">
        <f t="shared" si="114"/>
        <v/>
      </c>
      <c r="P464" s="434"/>
      <c r="Q464" s="434"/>
      <c r="R464" s="434"/>
      <c r="S464" s="433"/>
      <c r="T464" s="434"/>
      <c r="U464" s="384" t="str">
        <f t="shared" si="116"/>
        <v/>
      </c>
      <c r="V464" s="384" t="str">
        <f t="shared" si="117"/>
        <v/>
      </c>
      <c r="W464" s="384" t="str">
        <f t="shared" si="118"/>
        <v/>
      </c>
      <c r="X464" s="384" t="str">
        <f t="shared" si="119"/>
        <v/>
      </c>
      <c r="Y464" s="384" t="str">
        <f t="shared" si="120"/>
        <v/>
      </c>
      <c r="Z464" s="384" t="str">
        <f t="shared" si="121"/>
        <v/>
      </c>
      <c r="AA464" s="384">
        <f t="shared" si="115"/>
        <v>0</v>
      </c>
      <c r="AB464" s="385" t="b">
        <f t="shared" si="122"/>
        <v>1</v>
      </c>
      <c r="AC464" s="384" t="str">
        <f>IF($N464="","",IF($C$7="Northern Ireland",INDEX('Fixed inputs'!$H$18:$H$58,MATCH($N464,'Fixed inputs'!$C$18:$C$58,0)),INDEX('Fixed inputs'!$I$18:$I$58,MATCH($N464,'Fixed inputs'!$C$18:$C$58,0))))</f>
        <v/>
      </c>
      <c r="AD464" s="384" t="str">
        <f>IF($C464="","",INDEX('Fixed inputs'!$C$8:$E$10,MATCH($C464,'Fixed inputs'!$B$8:$B$10,0),MATCH(IF($C$7="Northern Ireland","GBP","EUR"),'Fixed inputs'!$C$7:$E$7,0)))</f>
        <v/>
      </c>
      <c r="AE464" s="386"/>
      <c r="AF464" s="386"/>
      <c r="AG464" s="386"/>
      <c r="AH464" s="386"/>
      <c r="AI464" s="386"/>
      <c r="AJ464" s="387">
        <f t="shared" si="123"/>
        <v>0</v>
      </c>
      <c r="AK464" s="386"/>
      <c r="AL464" s="387">
        <f t="shared" si="124"/>
        <v>0</v>
      </c>
      <c r="AM464" s="386"/>
      <c r="AN464" s="387">
        <f t="shared" si="125"/>
        <v>0</v>
      </c>
      <c r="AO464" s="386"/>
      <c r="AP464" s="387">
        <f t="shared" si="126"/>
        <v>0</v>
      </c>
      <c r="AQ464" s="386"/>
      <c r="AR464" s="387">
        <f t="shared" si="127"/>
        <v>0</v>
      </c>
      <c r="AS464" s="386"/>
      <c r="AT464" s="387">
        <f t="shared" si="128"/>
        <v>0</v>
      </c>
    </row>
    <row r="465" spans="2:46" ht="15.75">
      <c r="B465" s="435"/>
      <c r="C465" s="435"/>
      <c r="D465" s="436"/>
      <c r="E465" s="437"/>
      <c r="F465" s="437"/>
      <c r="G465" s="437"/>
      <c r="H465" s="437"/>
      <c r="I465" s="437"/>
      <c r="J465" s="437"/>
      <c r="K465" s="465">
        <f t="shared" si="113"/>
        <v>0</v>
      </c>
      <c r="L465" s="433"/>
      <c r="M465" s="433"/>
      <c r="N465" s="434"/>
      <c r="O465" s="383" t="str">
        <f t="shared" si="114"/>
        <v/>
      </c>
      <c r="P465" s="434"/>
      <c r="Q465" s="434"/>
      <c r="R465" s="434"/>
      <c r="S465" s="433"/>
      <c r="T465" s="434"/>
      <c r="U465" s="384" t="str">
        <f t="shared" si="116"/>
        <v/>
      </c>
      <c r="V465" s="384" t="str">
        <f t="shared" si="117"/>
        <v/>
      </c>
      <c r="W465" s="384" t="str">
        <f t="shared" si="118"/>
        <v/>
      </c>
      <c r="X465" s="384" t="str">
        <f t="shared" si="119"/>
        <v/>
      </c>
      <c r="Y465" s="384" t="str">
        <f t="shared" si="120"/>
        <v/>
      </c>
      <c r="Z465" s="384" t="str">
        <f t="shared" si="121"/>
        <v/>
      </c>
      <c r="AA465" s="384">
        <f t="shared" si="115"/>
        <v>0</v>
      </c>
      <c r="AB465" s="385" t="b">
        <f t="shared" si="122"/>
        <v>1</v>
      </c>
      <c r="AC465" s="384" t="str">
        <f>IF($N465="","",IF($C$7="Northern Ireland",INDEX('Fixed inputs'!$H$18:$H$58,MATCH($N465,'Fixed inputs'!$C$18:$C$58,0)),INDEX('Fixed inputs'!$I$18:$I$58,MATCH($N465,'Fixed inputs'!$C$18:$C$58,0))))</f>
        <v/>
      </c>
      <c r="AD465" s="384" t="str">
        <f>IF($C465="","",INDEX('Fixed inputs'!$C$8:$E$10,MATCH($C465,'Fixed inputs'!$B$8:$B$10,0),MATCH(IF($C$7="Northern Ireland","GBP","EUR"),'Fixed inputs'!$C$7:$E$7,0)))</f>
        <v/>
      </c>
      <c r="AE465" s="386"/>
      <c r="AF465" s="386"/>
      <c r="AG465" s="386"/>
      <c r="AH465" s="386"/>
      <c r="AI465" s="386"/>
      <c r="AJ465" s="387">
        <f t="shared" si="123"/>
        <v>0</v>
      </c>
      <c r="AK465" s="386"/>
      <c r="AL465" s="387">
        <f t="shared" si="124"/>
        <v>0</v>
      </c>
      <c r="AM465" s="386"/>
      <c r="AN465" s="387">
        <f t="shared" si="125"/>
        <v>0</v>
      </c>
      <c r="AO465" s="386"/>
      <c r="AP465" s="387">
        <f t="shared" si="126"/>
        <v>0</v>
      </c>
      <c r="AQ465" s="386"/>
      <c r="AR465" s="387">
        <f t="shared" si="127"/>
        <v>0</v>
      </c>
      <c r="AS465" s="386"/>
      <c r="AT465" s="387">
        <f t="shared" si="128"/>
        <v>0</v>
      </c>
    </row>
    <row r="466" spans="2:46" ht="15.75">
      <c r="B466" s="435"/>
      <c r="C466" s="435"/>
      <c r="D466" s="436"/>
      <c r="E466" s="437"/>
      <c r="F466" s="437"/>
      <c r="G466" s="437"/>
      <c r="H466" s="437"/>
      <c r="I466" s="437"/>
      <c r="J466" s="437"/>
      <c r="K466" s="465">
        <f t="shared" si="113"/>
        <v>0</v>
      </c>
      <c r="L466" s="433"/>
      <c r="M466" s="433"/>
      <c r="N466" s="434"/>
      <c r="O466" s="383" t="str">
        <f t="shared" si="114"/>
        <v/>
      </c>
      <c r="P466" s="434"/>
      <c r="Q466" s="434"/>
      <c r="R466" s="434"/>
      <c r="S466" s="433"/>
      <c r="T466" s="434"/>
      <c r="U466" s="384" t="str">
        <f t="shared" si="116"/>
        <v/>
      </c>
      <c r="V466" s="384" t="str">
        <f t="shared" si="117"/>
        <v/>
      </c>
      <c r="W466" s="384" t="str">
        <f t="shared" si="118"/>
        <v/>
      </c>
      <c r="X466" s="384" t="str">
        <f t="shared" si="119"/>
        <v/>
      </c>
      <c r="Y466" s="384" t="str">
        <f t="shared" si="120"/>
        <v/>
      </c>
      <c r="Z466" s="384" t="str">
        <f t="shared" si="121"/>
        <v/>
      </c>
      <c r="AA466" s="384">
        <f t="shared" si="115"/>
        <v>0</v>
      </c>
      <c r="AB466" s="385" t="b">
        <f t="shared" si="122"/>
        <v>1</v>
      </c>
      <c r="AC466" s="384" t="str">
        <f>IF($N466="","",IF($C$7="Northern Ireland",INDEX('Fixed inputs'!$H$18:$H$58,MATCH($N466,'Fixed inputs'!$C$18:$C$58,0)),INDEX('Fixed inputs'!$I$18:$I$58,MATCH($N466,'Fixed inputs'!$C$18:$C$58,0))))</f>
        <v/>
      </c>
      <c r="AD466" s="384" t="str">
        <f>IF($C466="","",INDEX('Fixed inputs'!$C$8:$E$10,MATCH($C466,'Fixed inputs'!$B$8:$B$10,0),MATCH(IF($C$7="Northern Ireland","GBP","EUR"),'Fixed inputs'!$C$7:$E$7,0)))</f>
        <v/>
      </c>
      <c r="AE466" s="386"/>
      <c r="AF466" s="386"/>
      <c r="AG466" s="386"/>
      <c r="AH466" s="386"/>
      <c r="AI466" s="386"/>
      <c r="AJ466" s="387">
        <f t="shared" si="123"/>
        <v>0</v>
      </c>
      <c r="AK466" s="386"/>
      <c r="AL466" s="387">
        <f t="shared" si="124"/>
        <v>0</v>
      </c>
      <c r="AM466" s="386"/>
      <c r="AN466" s="387">
        <f t="shared" si="125"/>
        <v>0</v>
      </c>
      <c r="AO466" s="386"/>
      <c r="AP466" s="387">
        <f t="shared" si="126"/>
        <v>0</v>
      </c>
      <c r="AQ466" s="386"/>
      <c r="AR466" s="387">
        <f t="shared" si="127"/>
        <v>0</v>
      </c>
      <c r="AS466" s="386"/>
      <c r="AT466" s="387">
        <f t="shared" si="128"/>
        <v>0</v>
      </c>
    </row>
    <row r="467" spans="2:46" ht="15.75">
      <c r="B467" s="435"/>
      <c r="C467" s="435"/>
      <c r="D467" s="436"/>
      <c r="E467" s="437"/>
      <c r="F467" s="437"/>
      <c r="G467" s="437"/>
      <c r="H467" s="437"/>
      <c r="I467" s="437"/>
      <c r="J467" s="437"/>
      <c r="K467" s="465">
        <f t="shared" si="113"/>
        <v>0</v>
      </c>
      <c r="L467" s="433"/>
      <c r="M467" s="433"/>
      <c r="N467" s="434"/>
      <c r="O467" s="383" t="str">
        <f t="shared" si="114"/>
        <v/>
      </c>
      <c r="P467" s="434"/>
      <c r="Q467" s="434"/>
      <c r="R467" s="434"/>
      <c r="S467" s="433"/>
      <c r="T467" s="434"/>
      <c r="U467" s="384" t="str">
        <f t="shared" si="116"/>
        <v/>
      </c>
      <c r="V467" s="384" t="str">
        <f t="shared" si="117"/>
        <v/>
      </c>
      <c r="W467" s="384" t="str">
        <f t="shared" si="118"/>
        <v/>
      </c>
      <c r="X467" s="384" t="str">
        <f t="shared" si="119"/>
        <v/>
      </c>
      <c r="Y467" s="384" t="str">
        <f t="shared" si="120"/>
        <v/>
      </c>
      <c r="Z467" s="384" t="str">
        <f t="shared" si="121"/>
        <v/>
      </c>
      <c r="AA467" s="384">
        <f t="shared" si="115"/>
        <v>0</v>
      </c>
      <c r="AB467" s="385" t="b">
        <f t="shared" si="122"/>
        <v>1</v>
      </c>
      <c r="AC467" s="384" t="str">
        <f>IF($N467="","",IF($C$7="Northern Ireland",INDEX('Fixed inputs'!$H$18:$H$58,MATCH($N467,'Fixed inputs'!$C$18:$C$58,0)),INDEX('Fixed inputs'!$I$18:$I$58,MATCH($N467,'Fixed inputs'!$C$18:$C$58,0))))</f>
        <v/>
      </c>
      <c r="AD467" s="384" t="str">
        <f>IF($C467="","",INDEX('Fixed inputs'!$C$8:$E$10,MATCH($C467,'Fixed inputs'!$B$8:$B$10,0),MATCH(IF($C$7="Northern Ireland","GBP","EUR"),'Fixed inputs'!$C$7:$E$7,0)))</f>
        <v/>
      </c>
      <c r="AE467" s="386"/>
      <c r="AF467" s="386"/>
      <c r="AG467" s="386"/>
      <c r="AH467" s="386"/>
      <c r="AI467" s="386"/>
      <c r="AJ467" s="387">
        <f t="shared" si="123"/>
        <v>0</v>
      </c>
      <c r="AK467" s="386"/>
      <c r="AL467" s="387">
        <f t="shared" si="124"/>
        <v>0</v>
      </c>
      <c r="AM467" s="386"/>
      <c r="AN467" s="387">
        <f t="shared" si="125"/>
        <v>0</v>
      </c>
      <c r="AO467" s="386"/>
      <c r="AP467" s="387">
        <f t="shared" si="126"/>
        <v>0</v>
      </c>
      <c r="AQ467" s="386"/>
      <c r="AR467" s="387">
        <f t="shared" si="127"/>
        <v>0</v>
      </c>
      <c r="AS467" s="386"/>
      <c r="AT467" s="387">
        <f t="shared" si="128"/>
        <v>0</v>
      </c>
    </row>
    <row r="468" spans="2:46" ht="15.75">
      <c r="B468" s="435"/>
      <c r="C468" s="435"/>
      <c r="D468" s="436"/>
      <c r="E468" s="437"/>
      <c r="F468" s="437"/>
      <c r="G468" s="437"/>
      <c r="H468" s="437"/>
      <c r="I468" s="437"/>
      <c r="J468" s="437"/>
      <c r="K468" s="465">
        <f t="shared" si="113"/>
        <v>0</v>
      </c>
      <c r="L468" s="433"/>
      <c r="M468" s="433"/>
      <c r="N468" s="434"/>
      <c r="O468" s="383" t="str">
        <f t="shared" si="114"/>
        <v/>
      </c>
      <c r="P468" s="434"/>
      <c r="Q468" s="434"/>
      <c r="R468" s="434"/>
      <c r="S468" s="433"/>
      <c r="T468" s="434"/>
      <c r="U468" s="384" t="str">
        <f t="shared" si="116"/>
        <v/>
      </c>
      <c r="V468" s="384" t="str">
        <f t="shared" si="117"/>
        <v/>
      </c>
      <c r="W468" s="384" t="str">
        <f t="shared" si="118"/>
        <v/>
      </c>
      <c r="X468" s="384" t="str">
        <f t="shared" si="119"/>
        <v/>
      </c>
      <c r="Y468" s="384" t="str">
        <f t="shared" si="120"/>
        <v/>
      </c>
      <c r="Z468" s="384" t="str">
        <f t="shared" si="121"/>
        <v/>
      </c>
      <c r="AA468" s="384">
        <f t="shared" si="115"/>
        <v>0</v>
      </c>
      <c r="AB468" s="385" t="b">
        <f t="shared" si="122"/>
        <v>1</v>
      </c>
      <c r="AC468" s="384" t="str">
        <f>IF($N468="","",IF($C$7="Northern Ireland",INDEX('Fixed inputs'!$H$18:$H$58,MATCH($N468,'Fixed inputs'!$C$18:$C$58,0)),INDEX('Fixed inputs'!$I$18:$I$58,MATCH($N468,'Fixed inputs'!$C$18:$C$58,0))))</f>
        <v/>
      </c>
      <c r="AD468" s="384" t="str">
        <f>IF($C468="","",INDEX('Fixed inputs'!$C$8:$E$10,MATCH($C468,'Fixed inputs'!$B$8:$B$10,0),MATCH(IF($C$7="Northern Ireland","GBP","EUR"),'Fixed inputs'!$C$7:$E$7,0)))</f>
        <v/>
      </c>
      <c r="AE468" s="386"/>
      <c r="AF468" s="386"/>
      <c r="AG468" s="386"/>
      <c r="AH468" s="386"/>
      <c r="AI468" s="386"/>
      <c r="AJ468" s="387">
        <f t="shared" si="123"/>
        <v>0</v>
      </c>
      <c r="AK468" s="386"/>
      <c r="AL468" s="387">
        <f t="shared" si="124"/>
        <v>0</v>
      </c>
      <c r="AM468" s="386"/>
      <c r="AN468" s="387">
        <f t="shared" si="125"/>
        <v>0</v>
      </c>
      <c r="AO468" s="386"/>
      <c r="AP468" s="387">
        <f t="shared" si="126"/>
        <v>0</v>
      </c>
      <c r="AQ468" s="386"/>
      <c r="AR468" s="387">
        <f t="shared" si="127"/>
        <v>0</v>
      </c>
      <c r="AS468" s="386"/>
      <c r="AT468" s="387">
        <f t="shared" si="128"/>
        <v>0</v>
      </c>
    </row>
    <row r="469" spans="2:46" ht="15.75">
      <c r="B469" s="435"/>
      <c r="C469" s="435"/>
      <c r="D469" s="436"/>
      <c r="E469" s="437"/>
      <c r="F469" s="437"/>
      <c r="G469" s="437"/>
      <c r="H469" s="437"/>
      <c r="I469" s="437"/>
      <c r="J469" s="437"/>
      <c r="K469" s="465">
        <f t="shared" si="113"/>
        <v>0</v>
      </c>
      <c r="L469" s="433"/>
      <c r="M469" s="433"/>
      <c r="N469" s="434"/>
      <c r="O469" s="383" t="str">
        <f t="shared" si="114"/>
        <v/>
      </c>
      <c r="P469" s="434"/>
      <c r="Q469" s="434"/>
      <c r="R469" s="434"/>
      <c r="S469" s="433"/>
      <c r="T469" s="434"/>
      <c r="U469" s="384" t="str">
        <f t="shared" si="116"/>
        <v/>
      </c>
      <c r="V469" s="384" t="str">
        <f t="shared" si="117"/>
        <v/>
      </c>
      <c r="W469" s="384" t="str">
        <f t="shared" si="118"/>
        <v/>
      </c>
      <c r="X469" s="384" t="str">
        <f t="shared" si="119"/>
        <v/>
      </c>
      <c r="Y469" s="384" t="str">
        <f t="shared" si="120"/>
        <v/>
      </c>
      <c r="Z469" s="384" t="str">
        <f t="shared" si="121"/>
        <v/>
      </c>
      <c r="AA469" s="384">
        <f t="shared" si="115"/>
        <v>0</v>
      </c>
      <c r="AB469" s="385" t="b">
        <f t="shared" si="122"/>
        <v>1</v>
      </c>
      <c r="AC469" s="384" t="str">
        <f>IF($N469="","",IF($C$7="Northern Ireland",INDEX('Fixed inputs'!$H$18:$H$58,MATCH($N469,'Fixed inputs'!$C$18:$C$58,0)),INDEX('Fixed inputs'!$I$18:$I$58,MATCH($N469,'Fixed inputs'!$C$18:$C$58,0))))</f>
        <v/>
      </c>
      <c r="AD469" s="384" t="str">
        <f>IF($C469="","",INDEX('Fixed inputs'!$C$8:$E$10,MATCH($C469,'Fixed inputs'!$B$8:$B$10,0),MATCH(IF($C$7="Northern Ireland","GBP","EUR"),'Fixed inputs'!$C$7:$E$7,0)))</f>
        <v/>
      </c>
      <c r="AE469" s="386"/>
      <c r="AF469" s="386"/>
      <c r="AG469" s="386"/>
      <c r="AH469" s="386"/>
      <c r="AI469" s="386"/>
      <c r="AJ469" s="387">
        <f t="shared" si="123"/>
        <v>0</v>
      </c>
      <c r="AK469" s="386"/>
      <c r="AL469" s="387">
        <f t="shared" si="124"/>
        <v>0</v>
      </c>
      <c r="AM469" s="386"/>
      <c r="AN469" s="387">
        <f t="shared" si="125"/>
        <v>0</v>
      </c>
      <c r="AO469" s="386"/>
      <c r="AP469" s="387">
        <f t="shared" si="126"/>
        <v>0</v>
      </c>
      <c r="AQ469" s="386"/>
      <c r="AR469" s="387">
        <f t="shared" si="127"/>
        <v>0</v>
      </c>
      <c r="AS469" s="386"/>
      <c r="AT469" s="387">
        <f t="shared" si="128"/>
        <v>0</v>
      </c>
    </row>
    <row r="470" spans="2:46" ht="15.75">
      <c r="B470" s="435"/>
      <c r="C470" s="435"/>
      <c r="D470" s="436"/>
      <c r="E470" s="437"/>
      <c r="F470" s="437"/>
      <c r="G470" s="437"/>
      <c r="H470" s="437"/>
      <c r="I470" s="437"/>
      <c r="J470" s="437"/>
      <c r="K470" s="465">
        <f t="shared" si="113"/>
        <v>0</v>
      </c>
      <c r="L470" s="433"/>
      <c r="M470" s="433"/>
      <c r="N470" s="434"/>
      <c r="O470" s="383" t="str">
        <f t="shared" si="114"/>
        <v/>
      </c>
      <c r="P470" s="434"/>
      <c r="Q470" s="434"/>
      <c r="R470" s="434"/>
      <c r="S470" s="433"/>
      <c r="T470" s="434"/>
      <c r="U470" s="384" t="str">
        <f t="shared" si="116"/>
        <v/>
      </c>
      <c r="V470" s="384" t="str">
        <f t="shared" si="117"/>
        <v/>
      </c>
      <c r="W470" s="384" t="str">
        <f t="shared" si="118"/>
        <v/>
      </c>
      <c r="X470" s="384" t="str">
        <f t="shared" si="119"/>
        <v/>
      </c>
      <c r="Y470" s="384" t="str">
        <f t="shared" si="120"/>
        <v/>
      </c>
      <c r="Z470" s="384" t="str">
        <f t="shared" si="121"/>
        <v/>
      </c>
      <c r="AA470" s="384">
        <f t="shared" si="115"/>
        <v>0</v>
      </c>
      <c r="AB470" s="385" t="b">
        <f t="shared" si="122"/>
        <v>1</v>
      </c>
      <c r="AC470" s="384" t="str">
        <f>IF($N470="","",IF($C$7="Northern Ireland",INDEX('Fixed inputs'!$H$18:$H$58,MATCH($N470,'Fixed inputs'!$C$18:$C$58,0)),INDEX('Fixed inputs'!$I$18:$I$58,MATCH($N470,'Fixed inputs'!$C$18:$C$58,0))))</f>
        <v/>
      </c>
      <c r="AD470" s="384" t="str">
        <f>IF($C470="","",INDEX('Fixed inputs'!$C$8:$E$10,MATCH($C470,'Fixed inputs'!$B$8:$B$10,0),MATCH(IF($C$7="Northern Ireland","GBP","EUR"),'Fixed inputs'!$C$7:$E$7,0)))</f>
        <v/>
      </c>
      <c r="AE470" s="386"/>
      <c r="AF470" s="386"/>
      <c r="AG470" s="386"/>
      <c r="AH470" s="386"/>
      <c r="AI470" s="386"/>
      <c r="AJ470" s="387">
        <f t="shared" si="123"/>
        <v>0</v>
      </c>
      <c r="AK470" s="386"/>
      <c r="AL470" s="387">
        <f t="shared" si="124"/>
        <v>0</v>
      </c>
      <c r="AM470" s="386"/>
      <c r="AN470" s="387">
        <f t="shared" si="125"/>
        <v>0</v>
      </c>
      <c r="AO470" s="386"/>
      <c r="AP470" s="387">
        <f t="shared" si="126"/>
        <v>0</v>
      </c>
      <c r="AQ470" s="386"/>
      <c r="AR470" s="387">
        <f t="shared" si="127"/>
        <v>0</v>
      </c>
      <c r="AS470" s="386"/>
      <c r="AT470" s="387">
        <f t="shared" si="128"/>
        <v>0</v>
      </c>
    </row>
    <row r="471" spans="2:46" ht="15.75">
      <c r="B471" s="435"/>
      <c r="C471" s="435"/>
      <c r="D471" s="436"/>
      <c r="E471" s="437"/>
      <c r="F471" s="437"/>
      <c r="G471" s="437"/>
      <c r="H471" s="437"/>
      <c r="I471" s="437"/>
      <c r="J471" s="437"/>
      <c r="K471" s="465">
        <f t="shared" si="113"/>
        <v>0</v>
      </c>
      <c r="L471" s="433"/>
      <c r="M471" s="433"/>
      <c r="N471" s="434"/>
      <c r="O471" s="383" t="str">
        <f t="shared" si="114"/>
        <v/>
      </c>
      <c r="P471" s="434"/>
      <c r="Q471" s="434"/>
      <c r="R471" s="434"/>
      <c r="S471" s="433"/>
      <c r="T471" s="434"/>
      <c r="U471" s="384" t="str">
        <f t="shared" si="116"/>
        <v/>
      </c>
      <c r="V471" s="384" t="str">
        <f t="shared" si="117"/>
        <v/>
      </c>
      <c r="W471" s="384" t="str">
        <f t="shared" si="118"/>
        <v/>
      </c>
      <c r="X471" s="384" t="str">
        <f t="shared" si="119"/>
        <v/>
      </c>
      <c r="Y471" s="384" t="str">
        <f t="shared" si="120"/>
        <v/>
      </c>
      <c r="Z471" s="384" t="str">
        <f t="shared" si="121"/>
        <v/>
      </c>
      <c r="AA471" s="384">
        <f t="shared" si="115"/>
        <v>0</v>
      </c>
      <c r="AB471" s="385" t="b">
        <f t="shared" si="122"/>
        <v>1</v>
      </c>
      <c r="AC471" s="384" t="str">
        <f>IF($N471="","",IF($C$7="Northern Ireland",INDEX('Fixed inputs'!$H$18:$H$58,MATCH($N471,'Fixed inputs'!$C$18:$C$58,0)),INDEX('Fixed inputs'!$I$18:$I$58,MATCH($N471,'Fixed inputs'!$C$18:$C$58,0))))</f>
        <v/>
      </c>
      <c r="AD471" s="384" t="str">
        <f>IF($C471="","",INDEX('Fixed inputs'!$C$8:$E$10,MATCH($C471,'Fixed inputs'!$B$8:$B$10,0),MATCH(IF($C$7="Northern Ireland","GBP","EUR"),'Fixed inputs'!$C$7:$E$7,0)))</f>
        <v/>
      </c>
      <c r="AE471" s="386"/>
      <c r="AF471" s="386"/>
      <c r="AG471" s="386"/>
      <c r="AH471" s="386"/>
      <c r="AI471" s="386"/>
      <c r="AJ471" s="387">
        <f t="shared" si="123"/>
        <v>0</v>
      </c>
      <c r="AK471" s="386"/>
      <c r="AL471" s="387">
        <f t="shared" si="124"/>
        <v>0</v>
      </c>
      <c r="AM471" s="386"/>
      <c r="AN471" s="387">
        <f t="shared" si="125"/>
        <v>0</v>
      </c>
      <c r="AO471" s="386"/>
      <c r="AP471" s="387">
        <f t="shared" si="126"/>
        <v>0</v>
      </c>
      <c r="AQ471" s="386"/>
      <c r="AR471" s="387">
        <f t="shared" si="127"/>
        <v>0</v>
      </c>
      <c r="AS471" s="386"/>
      <c r="AT471" s="387">
        <f t="shared" si="128"/>
        <v>0</v>
      </c>
    </row>
    <row r="472" spans="2:46" ht="15.75">
      <c r="B472" s="435"/>
      <c r="C472" s="435"/>
      <c r="D472" s="436"/>
      <c r="E472" s="437"/>
      <c r="F472" s="437"/>
      <c r="G472" s="437"/>
      <c r="H472" s="437"/>
      <c r="I472" s="437"/>
      <c r="J472" s="437"/>
      <c r="K472" s="465">
        <f t="shared" si="113"/>
        <v>0</v>
      </c>
      <c r="L472" s="433"/>
      <c r="M472" s="433"/>
      <c r="N472" s="434"/>
      <c r="O472" s="383" t="str">
        <f t="shared" si="114"/>
        <v/>
      </c>
      <c r="P472" s="434"/>
      <c r="Q472" s="434"/>
      <c r="R472" s="434"/>
      <c r="S472" s="433"/>
      <c r="T472" s="434"/>
      <c r="U472" s="384" t="str">
        <f t="shared" si="116"/>
        <v/>
      </c>
      <c r="V472" s="384" t="str">
        <f t="shared" si="117"/>
        <v/>
      </c>
      <c r="W472" s="384" t="str">
        <f t="shared" si="118"/>
        <v/>
      </c>
      <c r="X472" s="384" t="str">
        <f t="shared" si="119"/>
        <v/>
      </c>
      <c r="Y472" s="384" t="str">
        <f t="shared" si="120"/>
        <v/>
      </c>
      <c r="Z472" s="384" t="str">
        <f t="shared" si="121"/>
        <v/>
      </c>
      <c r="AA472" s="384">
        <f t="shared" si="115"/>
        <v>0</v>
      </c>
      <c r="AB472" s="385" t="b">
        <f t="shared" si="122"/>
        <v>1</v>
      </c>
      <c r="AC472" s="384" t="str">
        <f>IF($N472="","",IF($C$7="Northern Ireland",INDEX('Fixed inputs'!$H$18:$H$58,MATCH($N472,'Fixed inputs'!$C$18:$C$58,0)),INDEX('Fixed inputs'!$I$18:$I$58,MATCH($N472,'Fixed inputs'!$C$18:$C$58,0))))</f>
        <v/>
      </c>
      <c r="AD472" s="384" t="str">
        <f>IF($C472="","",INDEX('Fixed inputs'!$C$8:$E$10,MATCH($C472,'Fixed inputs'!$B$8:$B$10,0),MATCH(IF($C$7="Northern Ireland","GBP","EUR"),'Fixed inputs'!$C$7:$E$7,0)))</f>
        <v/>
      </c>
      <c r="AE472" s="386"/>
      <c r="AF472" s="386"/>
      <c r="AG472" s="386"/>
      <c r="AH472" s="386"/>
      <c r="AI472" s="386"/>
      <c r="AJ472" s="387">
        <f t="shared" si="123"/>
        <v>0</v>
      </c>
      <c r="AK472" s="386"/>
      <c r="AL472" s="387">
        <f t="shared" si="124"/>
        <v>0</v>
      </c>
      <c r="AM472" s="386"/>
      <c r="AN472" s="387">
        <f t="shared" si="125"/>
        <v>0</v>
      </c>
      <c r="AO472" s="386"/>
      <c r="AP472" s="387">
        <f t="shared" si="126"/>
        <v>0</v>
      </c>
      <c r="AQ472" s="386"/>
      <c r="AR472" s="387">
        <f t="shared" si="127"/>
        <v>0</v>
      </c>
      <c r="AS472" s="386"/>
      <c r="AT472" s="387">
        <f t="shared" si="128"/>
        <v>0</v>
      </c>
    </row>
    <row r="473" spans="2:46" ht="15.75">
      <c r="B473" s="435"/>
      <c r="C473" s="435"/>
      <c r="D473" s="436"/>
      <c r="E473" s="437"/>
      <c r="F473" s="437"/>
      <c r="G473" s="437"/>
      <c r="H473" s="437"/>
      <c r="I473" s="437"/>
      <c r="J473" s="437"/>
      <c r="K473" s="465">
        <f t="shared" si="113"/>
        <v>0</v>
      </c>
      <c r="L473" s="433"/>
      <c r="M473" s="433"/>
      <c r="N473" s="434"/>
      <c r="O473" s="383" t="str">
        <f t="shared" si="114"/>
        <v/>
      </c>
      <c r="P473" s="434"/>
      <c r="Q473" s="434"/>
      <c r="R473" s="434"/>
      <c r="S473" s="433"/>
      <c r="T473" s="434"/>
      <c r="U473" s="384" t="str">
        <f t="shared" si="116"/>
        <v/>
      </c>
      <c r="V473" s="384" t="str">
        <f t="shared" si="117"/>
        <v/>
      </c>
      <c r="W473" s="384" t="str">
        <f t="shared" si="118"/>
        <v/>
      </c>
      <c r="X473" s="384" t="str">
        <f t="shared" si="119"/>
        <v/>
      </c>
      <c r="Y473" s="384" t="str">
        <f t="shared" si="120"/>
        <v/>
      </c>
      <c r="Z473" s="384" t="str">
        <f t="shared" si="121"/>
        <v/>
      </c>
      <c r="AA473" s="384">
        <f t="shared" si="115"/>
        <v>0</v>
      </c>
      <c r="AB473" s="385" t="b">
        <f t="shared" si="122"/>
        <v>1</v>
      </c>
      <c r="AC473" s="384" t="str">
        <f>IF($N473="","",IF($C$7="Northern Ireland",INDEX('Fixed inputs'!$H$18:$H$58,MATCH($N473,'Fixed inputs'!$C$18:$C$58,0)),INDEX('Fixed inputs'!$I$18:$I$58,MATCH($N473,'Fixed inputs'!$C$18:$C$58,0))))</f>
        <v/>
      </c>
      <c r="AD473" s="384" t="str">
        <f>IF($C473="","",INDEX('Fixed inputs'!$C$8:$E$10,MATCH($C473,'Fixed inputs'!$B$8:$B$10,0),MATCH(IF($C$7="Northern Ireland","GBP","EUR"),'Fixed inputs'!$C$7:$E$7,0)))</f>
        <v/>
      </c>
      <c r="AE473" s="386"/>
      <c r="AF473" s="386"/>
      <c r="AG473" s="386"/>
      <c r="AH473" s="386"/>
      <c r="AI473" s="386"/>
      <c r="AJ473" s="387">
        <f t="shared" si="123"/>
        <v>0</v>
      </c>
      <c r="AK473" s="386"/>
      <c r="AL473" s="387">
        <f t="shared" si="124"/>
        <v>0</v>
      </c>
      <c r="AM473" s="386"/>
      <c r="AN473" s="387">
        <f t="shared" si="125"/>
        <v>0</v>
      </c>
      <c r="AO473" s="386"/>
      <c r="AP473" s="387">
        <f t="shared" si="126"/>
        <v>0</v>
      </c>
      <c r="AQ473" s="386"/>
      <c r="AR473" s="387">
        <f t="shared" si="127"/>
        <v>0</v>
      </c>
      <c r="AS473" s="386"/>
      <c r="AT473" s="387">
        <f t="shared" si="128"/>
        <v>0</v>
      </c>
    </row>
    <row r="474" spans="2:46" ht="15.75">
      <c r="B474" s="435"/>
      <c r="C474" s="435"/>
      <c r="D474" s="436"/>
      <c r="E474" s="437"/>
      <c r="F474" s="437"/>
      <c r="G474" s="437"/>
      <c r="H474" s="437"/>
      <c r="I474" s="437"/>
      <c r="J474" s="437"/>
      <c r="K474" s="465">
        <f t="shared" si="113"/>
        <v>0</v>
      </c>
      <c r="L474" s="433"/>
      <c r="M474" s="433"/>
      <c r="N474" s="434"/>
      <c r="O474" s="383" t="str">
        <f t="shared" si="114"/>
        <v/>
      </c>
      <c r="P474" s="434"/>
      <c r="Q474" s="434"/>
      <c r="R474" s="434"/>
      <c r="S474" s="433"/>
      <c r="T474" s="434"/>
      <c r="U474" s="384" t="str">
        <f t="shared" si="116"/>
        <v/>
      </c>
      <c r="V474" s="384" t="str">
        <f t="shared" si="117"/>
        <v/>
      </c>
      <c r="W474" s="384" t="str">
        <f t="shared" si="118"/>
        <v/>
      </c>
      <c r="X474" s="384" t="str">
        <f t="shared" si="119"/>
        <v/>
      </c>
      <c r="Y474" s="384" t="str">
        <f t="shared" si="120"/>
        <v/>
      </c>
      <c r="Z474" s="384" t="str">
        <f t="shared" si="121"/>
        <v/>
      </c>
      <c r="AA474" s="384">
        <f t="shared" si="115"/>
        <v>0</v>
      </c>
      <c r="AB474" s="385" t="b">
        <f t="shared" si="122"/>
        <v>1</v>
      </c>
      <c r="AC474" s="384" t="str">
        <f>IF($N474="","",IF($C$7="Northern Ireland",INDEX('Fixed inputs'!$H$18:$H$58,MATCH($N474,'Fixed inputs'!$C$18:$C$58,0)),INDEX('Fixed inputs'!$I$18:$I$58,MATCH($N474,'Fixed inputs'!$C$18:$C$58,0))))</f>
        <v/>
      </c>
      <c r="AD474" s="384" t="str">
        <f>IF($C474="","",INDEX('Fixed inputs'!$C$8:$E$10,MATCH($C474,'Fixed inputs'!$B$8:$B$10,0),MATCH(IF($C$7="Northern Ireland","GBP","EUR"),'Fixed inputs'!$C$7:$E$7,0)))</f>
        <v/>
      </c>
      <c r="AE474" s="386"/>
      <c r="AF474" s="386"/>
      <c r="AG474" s="386"/>
      <c r="AH474" s="386"/>
      <c r="AI474" s="386"/>
      <c r="AJ474" s="387">
        <f t="shared" si="123"/>
        <v>0</v>
      </c>
      <c r="AK474" s="386"/>
      <c r="AL474" s="387">
        <f t="shared" si="124"/>
        <v>0</v>
      </c>
      <c r="AM474" s="386"/>
      <c r="AN474" s="387">
        <f t="shared" si="125"/>
        <v>0</v>
      </c>
      <c r="AO474" s="386"/>
      <c r="AP474" s="387">
        <f t="shared" si="126"/>
        <v>0</v>
      </c>
      <c r="AQ474" s="386"/>
      <c r="AR474" s="387">
        <f t="shared" si="127"/>
        <v>0</v>
      </c>
      <c r="AS474" s="386"/>
      <c r="AT474" s="387">
        <f t="shared" si="128"/>
        <v>0</v>
      </c>
    </row>
    <row r="475" spans="2:46" ht="15.75">
      <c r="B475" s="435"/>
      <c r="C475" s="435"/>
      <c r="D475" s="436"/>
      <c r="E475" s="437"/>
      <c r="F475" s="437"/>
      <c r="G475" s="437"/>
      <c r="H475" s="437"/>
      <c r="I475" s="437"/>
      <c r="J475" s="437"/>
      <c r="K475" s="465">
        <f t="shared" si="113"/>
        <v>0</v>
      </c>
      <c r="L475" s="433"/>
      <c r="M475" s="433"/>
      <c r="N475" s="434"/>
      <c r="O475" s="383" t="str">
        <f t="shared" si="114"/>
        <v/>
      </c>
      <c r="P475" s="434"/>
      <c r="Q475" s="434"/>
      <c r="R475" s="434"/>
      <c r="S475" s="433"/>
      <c r="T475" s="434"/>
      <c r="U475" s="384" t="str">
        <f t="shared" si="116"/>
        <v/>
      </c>
      <c r="V475" s="384" t="str">
        <f t="shared" si="117"/>
        <v/>
      </c>
      <c r="W475" s="384" t="str">
        <f t="shared" si="118"/>
        <v/>
      </c>
      <c r="X475" s="384" t="str">
        <f t="shared" si="119"/>
        <v/>
      </c>
      <c r="Y475" s="384" t="str">
        <f t="shared" si="120"/>
        <v/>
      </c>
      <c r="Z475" s="384" t="str">
        <f t="shared" si="121"/>
        <v/>
      </c>
      <c r="AA475" s="384">
        <f t="shared" si="115"/>
        <v>0</v>
      </c>
      <c r="AB475" s="385" t="b">
        <f t="shared" si="122"/>
        <v>1</v>
      </c>
      <c r="AC475" s="384" t="str">
        <f>IF($N475="","",IF($C$7="Northern Ireland",INDEX('Fixed inputs'!$H$18:$H$58,MATCH($N475,'Fixed inputs'!$C$18:$C$58,0)),INDEX('Fixed inputs'!$I$18:$I$58,MATCH($N475,'Fixed inputs'!$C$18:$C$58,0))))</f>
        <v/>
      </c>
      <c r="AD475" s="384" t="str">
        <f>IF($C475="","",INDEX('Fixed inputs'!$C$8:$E$10,MATCH($C475,'Fixed inputs'!$B$8:$B$10,0),MATCH(IF($C$7="Northern Ireland","GBP","EUR"),'Fixed inputs'!$C$7:$E$7,0)))</f>
        <v/>
      </c>
      <c r="AE475" s="386"/>
      <c r="AF475" s="386"/>
      <c r="AG475" s="386"/>
      <c r="AH475" s="386"/>
      <c r="AI475" s="386"/>
      <c r="AJ475" s="387">
        <f t="shared" si="123"/>
        <v>0</v>
      </c>
      <c r="AK475" s="386"/>
      <c r="AL475" s="387">
        <f t="shared" si="124"/>
        <v>0</v>
      </c>
      <c r="AM475" s="386"/>
      <c r="AN475" s="387">
        <f t="shared" si="125"/>
        <v>0</v>
      </c>
      <c r="AO475" s="386"/>
      <c r="AP475" s="387">
        <f t="shared" si="126"/>
        <v>0</v>
      </c>
      <c r="AQ475" s="386"/>
      <c r="AR475" s="387">
        <f t="shared" si="127"/>
        <v>0</v>
      </c>
      <c r="AS475" s="386"/>
      <c r="AT475" s="387">
        <f t="shared" si="128"/>
        <v>0</v>
      </c>
    </row>
    <row r="476" spans="2:46" ht="15.75">
      <c r="B476" s="435"/>
      <c r="C476" s="435"/>
      <c r="D476" s="436"/>
      <c r="E476" s="437"/>
      <c r="F476" s="437"/>
      <c r="G476" s="437"/>
      <c r="H476" s="437"/>
      <c r="I476" s="437"/>
      <c r="J476" s="437"/>
      <c r="K476" s="465">
        <f t="shared" si="113"/>
        <v>0</v>
      </c>
      <c r="L476" s="433"/>
      <c r="M476" s="433"/>
      <c r="N476" s="434"/>
      <c r="O476" s="383" t="str">
        <f t="shared" si="114"/>
        <v/>
      </c>
      <c r="P476" s="434"/>
      <c r="Q476" s="434"/>
      <c r="R476" s="434"/>
      <c r="S476" s="433"/>
      <c r="T476" s="434"/>
      <c r="U476" s="384" t="str">
        <f t="shared" si="116"/>
        <v/>
      </c>
      <c r="V476" s="384" t="str">
        <f t="shared" si="117"/>
        <v/>
      </c>
      <c r="W476" s="384" t="str">
        <f t="shared" si="118"/>
        <v/>
      </c>
      <c r="X476" s="384" t="str">
        <f t="shared" si="119"/>
        <v/>
      </c>
      <c r="Y476" s="384" t="str">
        <f t="shared" si="120"/>
        <v/>
      </c>
      <c r="Z476" s="384" t="str">
        <f t="shared" si="121"/>
        <v/>
      </c>
      <c r="AA476" s="384">
        <f t="shared" si="115"/>
        <v>0</v>
      </c>
      <c r="AB476" s="385" t="b">
        <f t="shared" si="122"/>
        <v>1</v>
      </c>
      <c r="AC476" s="384" t="str">
        <f>IF($N476="","",IF($C$7="Northern Ireland",INDEX('Fixed inputs'!$H$18:$H$58,MATCH($N476,'Fixed inputs'!$C$18:$C$58,0)),INDEX('Fixed inputs'!$I$18:$I$58,MATCH($N476,'Fixed inputs'!$C$18:$C$58,0))))</f>
        <v/>
      </c>
      <c r="AD476" s="384" t="str">
        <f>IF($C476="","",INDEX('Fixed inputs'!$C$8:$E$10,MATCH($C476,'Fixed inputs'!$B$8:$B$10,0),MATCH(IF($C$7="Northern Ireland","GBP","EUR"),'Fixed inputs'!$C$7:$E$7,0)))</f>
        <v/>
      </c>
      <c r="AE476" s="386"/>
      <c r="AF476" s="386"/>
      <c r="AG476" s="386"/>
      <c r="AH476" s="386"/>
      <c r="AI476" s="386"/>
      <c r="AJ476" s="387">
        <f t="shared" si="123"/>
        <v>0</v>
      </c>
      <c r="AK476" s="386"/>
      <c r="AL476" s="387">
        <f t="shared" si="124"/>
        <v>0</v>
      </c>
      <c r="AM476" s="386"/>
      <c r="AN476" s="387">
        <f t="shared" si="125"/>
        <v>0</v>
      </c>
      <c r="AO476" s="386"/>
      <c r="AP476" s="387">
        <f t="shared" si="126"/>
        <v>0</v>
      </c>
      <c r="AQ476" s="386"/>
      <c r="AR476" s="387">
        <f t="shared" si="127"/>
        <v>0</v>
      </c>
      <c r="AS476" s="386"/>
      <c r="AT476" s="387">
        <f t="shared" si="128"/>
        <v>0</v>
      </c>
    </row>
    <row r="477" spans="2:46" ht="15.75">
      <c r="B477" s="435"/>
      <c r="C477" s="435"/>
      <c r="D477" s="436"/>
      <c r="E477" s="437"/>
      <c r="F477" s="437"/>
      <c r="G477" s="437"/>
      <c r="H477" s="437"/>
      <c r="I477" s="437"/>
      <c r="J477" s="437"/>
      <c r="K477" s="465">
        <f t="shared" si="113"/>
        <v>0</v>
      </c>
      <c r="L477" s="433"/>
      <c r="M477" s="433"/>
      <c r="N477" s="434"/>
      <c r="O477" s="383" t="str">
        <f t="shared" si="114"/>
        <v/>
      </c>
      <c r="P477" s="434"/>
      <c r="Q477" s="434"/>
      <c r="R477" s="434"/>
      <c r="S477" s="433"/>
      <c r="T477" s="434"/>
      <c r="U477" s="384" t="str">
        <f t="shared" si="116"/>
        <v/>
      </c>
      <c r="V477" s="384" t="str">
        <f t="shared" si="117"/>
        <v/>
      </c>
      <c r="W477" s="384" t="str">
        <f t="shared" si="118"/>
        <v/>
      </c>
      <c r="X477" s="384" t="str">
        <f t="shared" si="119"/>
        <v/>
      </c>
      <c r="Y477" s="384" t="str">
        <f t="shared" si="120"/>
        <v/>
      </c>
      <c r="Z477" s="384" t="str">
        <f t="shared" si="121"/>
        <v/>
      </c>
      <c r="AA477" s="384">
        <f t="shared" si="115"/>
        <v>0</v>
      </c>
      <c r="AB477" s="385" t="b">
        <f t="shared" si="122"/>
        <v>1</v>
      </c>
      <c r="AC477" s="384" t="str">
        <f>IF($N477="","",IF($C$7="Northern Ireland",INDEX('Fixed inputs'!$H$18:$H$58,MATCH($N477,'Fixed inputs'!$C$18:$C$58,0)),INDEX('Fixed inputs'!$I$18:$I$58,MATCH($N477,'Fixed inputs'!$C$18:$C$58,0))))</f>
        <v/>
      </c>
      <c r="AD477" s="384" t="str">
        <f>IF($C477="","",INDEX('Fixed inputs'!$C$8:$E$10,MATCH($C477,'Fixed inputs'!$B$8:$B$10,0),MATCH(IF($C$7="Northern Ireland","GBP","EUR"),'Fixed inputs'!$C$7:$E$7,0)))</f>
        <v/>
      </c>
      <c r="AE477" s="386"/>
      <c r="AF477" s="386"/>
      <c r="AG477" s="386"/>
      <c r="AH477" s="386"/>
      <c r="AI477" s="386"/>
      <c r="AJ477" s="387">
        <f t="shared" si="123"/>
        <v>0</v>
      </c>
      <c r="AK477" s="386"/>
      <c r="AL477" s="387">
        <f t="shared" si="124"/>
        <v>0</v>
      </c>
      <c r="AM477" s="386"/>
      <c r="AN477" s="387">
        <f t="shared" si="125"/>
        <v>0</v>
      </c>
      <c r="AO477" s="386"/>
      <c r="AP477" s="387">
        <f t="shared" si="126"/>
        <v>0</v>
      </c>
      <c r="AQ477" s="386"/>
      <c r="AR477" s="387">
        <f t="shared" si="127"/>
        <v>0</v>
      </c>
      <c r="AS477" s="386"/>
      <c r="AT477" s="387">
        <f t="shared" si="128"/>
        <v>0</v>
      </c>
    </row>
    <row r="478" spans="2:46" ht="15.75">
      <c r="B478" s="435"/>
      <c r="C478" s="435"/>
      <c r="D478" s="436"/>
      <c r="E478" s="437"/>
      <c r="F478" s="437"/>
      <c r="G478" s="437"/>
      <c r="H478" s="437"/>
      <c r="I478" s="437"/>
      <c r="J478" s="437"/>
      <c r="K478" s="465">
        <f t="shared" si="113"/>
        <v>0</v>
      </c>
      <c r="L478" s="433"/>
      <c r="M478" s="433"/>
      <c r="N478" s="434"/>
      <c r="O478" s="383" t="str">
        <f t="shared" si="114"/>
        <v/>
      </c>
      <c r="P478" s="434"/>
      <c r="Q478" s="434"/>
      <c r="R478" s="434"/>
      <c r="S478" s="433"/>
      <c r="T478" s="434"/>
      <c r="U478" s="384" t="str">
        <f t="shared" si="116"/>
        <v/>
      </c>
      <c r="V478" s="384" t="str">
        <f t="shared" si="117"/>
        <v/>
      </c>
      <c r="W478" s="384" t="str">
        <f t="shared" si="118"/>
        <v/>
      </c>
      <c r="X478" s="384" t="str">
        <f t="shared" si="119"/>
        <v/>
      </c>
      <c r="Y478" s="384" t="str">
        <f t="shared" si="120"/>
        <v/>
      </c>
      <c r="Z478" s="384" t="str">
        <f t="shared" si="121"/>
        <v/>
      </c>
      <c r="AA478" s="384">
        <f t="shared" si="115"/>
        <v>0</v>
      </c>
      <c r="AB478" s="385" t="b">
        <f t="shared" si="122"/>
        <v>1</v>
      </c>
      <c r="AC478" s="384" t="str">
        <f>IF($N478="","",IF($C$7="Northern Ireland",INDEX('Fixed inputs'!$H$18:$H$58,MATCH($N478,'Fixed inputs'!$C$18:$C$58,0)),INDEX('Fixed inputs'!$I$18:$I$58,MATCH($N478,'Fixed inputs'!$C$18:$C$58,0))))</f>
        <v/>
      </c>
      <c r="AD478" s="384" t="str">
        <f>IF($C478="","",INDEX('Fixed inputs'!$C$8:$E$10,MATCH($C478,'Fixed inputs'!$B$8:$B$10,0),MATCH(IF($C$7="Northern Ireland","GBP","EUR"),'Fixed inputs'!$C$7:$E$7,0)))</f>
        <v/>
      </c>
      <c r="AE478" s="386"/>
      <c r="AF478" s="386"/>
      <c r="AG478" s="386"/>
      <c r="AH478" s="386"/>
      <c r="AI478" s="386"/>
      <c r="AJ478" s="387">
        <f t="shared" si="123"/>
        <v>0</v>
      </c>
      <c r="AK478" s="386"/>
      <c r="AL478" s="387">
        <f t="shared" si="124"/>
        <v>0</v>
      </c>
      <c r="AM478" s="386"/>
      <c r="AN478" s="387">
        <f t="shared" si="125"/>
        <v>0</v>
      </c>
      <c r="AO478" s="386"/>
      <c r="AP478" s="387">
        <f t="shared" si="126"/>
        <v>0</v>
      </c>
      <c r="AQ478" s="386"/>
      <c r="AR478" s="387">
        <f t="shared" si="127"/>
        <v>0</v>
      </c>
      <c r="AS478" s="386"/>
      <c r="AT478" s="387">
        <f t="shared" si="128"/>
        <v>0</v>
      </c>
    </row>
    <row r="479" spans="2:46" ht="15.75">
      <c r="B479" s="435"/>
      <c r="C479" s="435"/>
      <c r="D479" s="436"/>
      <c r="E479" s="437"/>
      <c r="F479" s="437"/>
      <c r="G479" s="437"/>
      <c r="H479" s="437"/>
      <c r="I479" s="437"/>
      <c r="J479" s="437"/>
      <c r="K479" s="465">
        <f t="shared" si="113"/>
        <v>0</v>
      </c>
      <c r="L479" s="433"/>
      <c r="M479" s="433"/>
      <c r="N479" s="434"/>
      <c r="O479" s="383" t="str">
        <f t="shared" si="114"/>
        <v/>
      </c>
      <c r="P479" s="434"/>
      <c r="Q479" s="434"/>
      <c r="R479" s="434"/>
      <c r="S479" s="433"/>
      <c r="T479" s="434"/>
      <c r="U479" s="384" t="str">
        <f t="shared" si="116"/>
        <v/>
      </c>
      <c r="V479" s="384" t="str">
        <f t="shared" si="117"/>
        <v/>
      </c>
      <c r="W479" s="384" t="str">
        <f t="shared" si="118"/>
        <v/>
      </c>
      <c r="X479" s="384" t="str">
        <f t="shared" si="119"/>
        <v/>
      </c>
      <c r="Y479" s="384" t="str">
        <f t="shared" si="120"/>
        <v/>
      </c>
      <c r="Z479" s="384" t="str">
        <f t="shared" si="121"/>
        <v/>
      </c>
      <c r="AA479" s="384">
        <f t="shared" si="115"/>
        <v>0</v>
      </c>
      <c r="AB479" s="385" t="b">
        <f t="shared" si="122"/>
        <v>1</v>
      </c>
      <c r="AC479" s="384" t="str">
        <f>IF($N479="","",IF($C$7="Northern Ireland",INDEX('Fixed inputs'!$H$18:$H$58,MATCH($N479,'Fixed inputs'!$C$18:$C$58,0)),INDEX('Fixed inputs'!$I$18:$I$58,MATCH($N479,'Fixed inputs'!$C$18:$C$58,0))))</f>
        <v/>
      </c>
      <c r="AD479" s="384" t="str">
        <f>IF($C479="","",INDEX('Fixed inputs'!$C$8:$E$10,MATCH($C479,'Fixed inputs'!$B$8:$B$10,0),MATCH(IF($C$7="Northern Ireland","GBP","EUR"),'Fixed inputs'!$C$7:$E$7,0)))</f>
        <v/>
      </c>
      <c r="AE479" s="386"/>
      <c r="AF479" s="386"/>
      <c r="AG479" s="386"/>
      <c r="AH479" s="386"/>
      <c r="AI479" s="386"/>
      <c r="AJ479" s="387">
        <f t="shared" si="123"/>
        <v>0</v>
      </c>
      <c r="AK479" s="386"/>
      <c r="AL479" s="387">
        <f t="shared" si="124"/>
        <v>0</v>
      </c>
      <c r="AM479" s="386"/>
      <c r="AN479" s="387">
        <f t="shared" si="125"/>
        <v>0</v>
      </c>
      <c r="AO479" s="386"/>
      <c r="AP479" s="387">
        <f t="shared" si="126"/>
        <v>0</v>
      </c>
      <c r="AQ479" s="386"/>
      <c r="AR479" s="387">
        <f t="shared" si="127"/>
        <v>0</v>
      </c>
      <c r="AS479" s="386"/>
      <c r="AT479" s="387">
        <f t="shared" si="128"/>
        <v>0</v>
      </c>
    </row>
    <row r="480" spans="2:46" ht="15.75">
      <c r="B480" s="435"/>
      <c r="C480" s="435"/>
      <c r="D480" s="436"/>
      <c r="E480" s="437"/>
      <c r="F480" s="437"/>
      <c r="G480" s="437"/>
      <c r="H480" s="437"/>
      <c r="I480" s="437"/>
      <c r="J480" s="437"/>
      <c r="K480" s="465">
        <f t="shared" si="113"/>
        <v>0</v>
      </c>
      <c r="L480" s="433"/>
      <c r="M480" s="433"/>
      <c r="N480" s="434"/>
      <c r="O480" s="383" t="str">
        <f t="shared" si="114"/>
        <v/>
      </c>
      <c r="P480" s="434"/>
      <c r="Q480" s="434"/>
      <c r="R480" s="434"/>
      <c r="S480" s="433"/>
      <c r="T480" s="434"/>
      <c r="U480" s="384" t="str">
        <f t="shared" si="116"/>
        <v/>
      </c>
      <c r="V480" s="384" t="str">
        <f t="shared" si="117"/>
        <v/>
      </c>
      <c r="W480" s="384" t="str">
        <f t="shared" si="118"/>
        <v/>
      </c>
      <c r="X480" s="384" t="str">
        <f t="shared" si="119"/>
        <v/>
      </c>
      <c r="Y480" s="384" t="str">
        <f t="shared" si="120"/>
        <v/>
      </c>
      <c r="Z480" s="384" t="str">
        <f t="shared" si="121"/>
        <v/>
      </c>
      <c r="AA480" s="384">
        <f t="shared" si="115"/>
        <v>0</v>
      </c>
      <c r="AB480" s="385" t="b">
        <f t="shared" si="122"/>
        <v>1</v>
      </c>
      <c r="AC480" s="384" t="str">
        <f>IF($N480="","",IF($C$7="Northern Ireland",INDEX('Fixed inputs'!$H$18:$H$58,MATCH($N480,'Fixed inputs'!$C$18:$C$58,0)),INDEX('Fixed inputs'!$I$18:$I$58,MATCH($N480,'Fixed inputs'!$C$18:$C$58,0))))</f>
        <v/>
      </c>
      <c r="AD480" s="384" t="str">
        <f>IF($C480="","",INDEX('Fixed inputs'!$C$8:$E$10,MATCH($C480,'Fixed inputs'!$B$8:$B$10,0),MATCH(IF($C$7="Northern Ireland","GBP","EUR"),'Fixed inputs'!$C$7:$E$7,0)))</f>
        <v/>
      </c>
      <c r="AE480" s="386"/>
      <c r="AF480" s="386"/>
      <c r="AG480" s="386"/>
      <c r="AH480" s="386"/>
      <c r="AI480" s="386"/>
      <c r="AJ480" s="387">
        <f t="shared" si="123"/>
        <v>0</v>
      </c>
      <c r="AK480" s="386"/>
      <c r="AL480" s="387">
        <f t="shared" si="124"/>
        <v>0</v>
      </c>
      <c r="AM480" s="386"/>
      <c r="AN480" s="387">
        <f t="shared" si="125"/>
        <v>0</v>
      </c>
      <c r="AO480" s="386"/>
      <c r="AP480" s="387">
        <f t="shared" si="126"/>
        <v>0</v>
      </c>
      <c r="AQ480" s="386"/>
      <c r="AR480" s="387">
        <f t="shared" si="127"/>
        <v>0</v>
      </c>
      <c r="AS480" s="386"/>
      <c r="AT480" s="387">
        <f t="shared" si="128"/>
        <v>0</v>
      </c>
    </row>
    <row r="481" spans="2:46" ht="15.75">
      <c r="B481" s="435"/>
      <c r="C481" s="435"/>
      <c r="D481" s="436"/>
      <c r="E481" s="437"/>
      <c r="F481" s="437"/>
      <c r="G481" s="437"/>
      <c r="H481" s="437"/>
      <c r="I481" s="437"/>
      <c r="J481" s="437"/>
      <c r="K481" s="465">
        <f t="shared" si="113"/>
        <v>0</v>
      </c>
      <c r="L481" s="433"/>
      <c r="M481" s="433"/>
      <c r="N481" s="434"/>
      <c r="O481" s="383" t="str">
        <f t="shared" si="114"/>
        <v/>
      </c>
      <c r="P481" s="434"/>
      <c r="Q481" s="434"/>
      <c r="R481" s="434"/>
      <c r="S481" s="433"/>
      <c r="T481" s="434"/>
      <c r="U481" s="384" t="str">
        <f t="shared" si="116"/>
        <v/>
      </c>
      <c r="V481" s="384" t="str">
        <f t="shared" si="117"/>
        <v/>
      </c>
      <c r="W481" s="384" t="str">
        <f t="shared" si="118"/>
        <v/>
      </c>
      <c r="X481" s="384" t="str">
        <f t="shared" si="119"/>
        <v/>
      </c>
      <c r="Y481" s="384" t="str">
        <f t="shared" si="120"/>
        <v/>
      </c>
      <c r="Z481" s="384" t="str">
        <f t="shared" si="121"/>
        <v/>
      </c>
      <c r="AA481" s="384">
        <f t="shared" si="115"/>
        <v>0</v>
      </c>
      <c r="AB481" s="385" t="b">
        <f t="shared" si="122"/>
        <v>1</v>
      </c>
      <c r="AC481" s="384" t="str">
        <f>IF($N481="","",IF($C$7="Northern Ireland",INDEX('Fixed inputs'!$H$18:$H$58,MATCH($N481,'Fixed inputs'!$C$18:$C$58,0)),INDEX('Fixed inputs'!$I$18:$I$58,MATCH($N481,'Fixed inputs'!$C$18:$C$58,0))))</f>
        <v/>
      </c>
      <c r="AD481" s="384" t="str">
        <f>IF($C481="","",INDEX('Fixed inputs'!$C$8:$E$10,MATCH($C481,'Fixed inputs'!$B$8:$B$10,0),MATCH(IF($C$7="Northern Ireland","GBP","EUR"),'Fixed inputs'!$C$7:$E$7,0)))</f>
        <v/>
      </c>
      <c r="AE481" s="386"/>
      <c r="AF481" s="386"/>
      <c r="AG481" s="386"/>
      <c r="AH481" s="386"/>
      <c r="AI481" s="386"/>
      <c r="AJ481" s="387">
        <f t="shared" si="123"/>
        <v>0</v>
      </c>
      <c r="AK481" s="386"/>
      <c r="AL481" s="387">
        <f t="shared" si="124"/>
        <v>0</v>
      </c>
      <c r="AM481" s="386"/>
      <c r="AN481" s="387">
        <f t="shared" si="125"/>
        <v>0</v>
      </c>
      <c r="AO481" s="386"/>
      <c r="AP481" s="387">
        <f t="shared" si="126"/>
        <v>0</v>
      </c>
      <c r="AQ481" s="386"/>
      <c r="AR481" s="387">
        <f t="shared" si="127"/>
        <v>0</v>
      </c>
      <c r="AS481" s="386"/>
      <c r="AT481" s="387">
        <f t="shared" si="128"/>
        <v>0</v>
      </c>
    </row>
    <row r="482" spans="2:46" ht="15.75">
      <c r="B482" s="435"/>
      <c r="C482" s="435"/>
      <c r="D482" s="436"/>
      <c r="E482" s="437"/>
      <c r="F482" s="437"/>
      <c r="G482" s="437"/>
      <c r="H482" s="437"/>
      <c r="I482" s="437"/>
      <c r="J482" s="437"/>
      <c r="K482" s="465">
        <f t="shared" si="113"/>
        <v>0</v>
      </c>
      <c r="L482" s="433"/>
      <c r="M482" s="433"/>
      <c r="N482" s="434"/>
      <c r="O482" s="383" t="str">
        <f t="shared" si="114"/>
        <v/>
      </c>
      <c r="P482" s="434"/>
      <c r="Q482" s="434"/>
      <c r="R482" s="434"/>
      <c r="S482" s="433"/>
      <c r="T482" s="434"/>
      <c r="U482" s="384" t="str">
        <f t="shared" si="116"/>
        <v/>
      </c>
      <c r="V482" s="384" t="str">
        <f t="shared" si="117"/>
        <v/>
      </c>
      <c r="W482" s="384" t="str">
        <f t="shared" si="118"/>
        <v/>
      </c>
      <c r="X482" s="384" t="str">
        <f t="shared" si="119"/>
        <v/>
      </c>
      <c r="Y482" s="384" t="str">
        <f t="shared" si="120"/>
        <v/>
      </c>
      <c r="Z482" s="384" t="str">
        <f t="shared" si="121"/>
        <v/>
      </c>
      <c r="AA482" s="384">
        <f t="shared" si="115"/>
        <v>0</v>
      </c>
      <c r="AB482" s="385" t="b">
        <f t="shared" si="122"/>
        <v>1</v>
      </c>
      <c r="AC482" s="384" t="str">
        <f>IF($N482="","",IF($C$7="Northern Ireland",INDEX('Fixed inputs'!$H$18:$H$58,MATCH($N482,'Fixed inputs'!$C$18:$C$58,0)),INDEX('Fixed inputs'!$I$18:$I$58,MATCH($N482,'Fixed inputs'!$C$18:$C$58,0))))</f>
        <v/>
      </c>
      <c r="AD482" s="384" t="str">
        <f>IF($C482="","",INDEX('Fixed inputs'!$C$8:$E$10,MATCH($C482,'Fixed inputs'!$B$8:$B$10,0),MATCH(IF($C$7="Northern Ireland","GBP","EUR"),'Fixed inputs'!$C$7:$E$7,0)))</f>
        <v/>
      </c>
      <c r="AE482" s="386"/>
      <c r="AF482" s="386"/>
      <c r="AG482" s="386"/>
      <c r="AH482" s="386"/>
      <c r="AI482" s="386"/>
      <c r="AJ482" s="387">
        <f t="shared" si="123"/>
        <v>0</v>
      </c>
      <c r="AK482" s="386"/>
      <c r="AL482" s="387">
        <f t="shared" si="124"/>
        <v>0</v>
      </c>
      <c r="AM482" s="386"/>
      <c r="AN482" s="387">
        <f t="shared" si="125"/>
        <v>0</v>
      </c>
      <c r="AO482" s="386"/>
      <c r="AP482" s="387">
        <f t="shared" si="126"/>
        <v>0</v>
      </c>
      <c r="AQ482" s="386"/>
      <c r="AR482" s="387">
        <f t="shared" si="127"/>
        <v>0</v>
      </c>
      <c r="AS482" s="386"/>
      <c r="AT482" s="387">
        <f t="shared" si="128"/>
        <v>0</v>
      </c>
    </row>
    <row r="483" spans="2:46" ht="15.75">
      <c r="B483" s="435"/>
      <c r="C483" s="435"/>
      <c r="D483" s="436"/>
      <c r="E483" s="437"/>
      <c r="F483" s="437"/>
      <c r="G483" s="437"/>
      <c r="H483" s="437"/>
      <c r="I483" s="437"/>
      <c r="J483" s="437"/>
      <c r="K483" s="465">
        <f t="shared" si="113"/>
        <v>0</v>
      </c>
      <c r="L483" s="433"/>
      <c r="M483" s="433"/>
      <c r="N483" s="434"/>
      <c r="O483" s="383" t="str">
        <f t="shared" si="114"/>
        <v/>
      </c>
      <c r="P483" s="434"/>
      <c r="Q483" s="434"/>
      <c r="R483" s="434"/>
      <c r="S483" s="433"/>
      <c r="T483" s="434"/>
      <c r="U483" s="384" t="str">
        <f t="shared" si="116"/>
        <v/>
      </c>
      <c r="V483" s="384" t="str">
        <f t="shared" si="117"/>
        <v/>
      </c>
      <c r="W483" s="384" t="str">
        <f t="shared" si="118"/>
        <v/>
      </c>
      <c r="X483" s="384" t="str">
        <f t="shared" si="119"/>
        <v/>
      </c>
      <c r="Y483" s="384" t="str">
        <f t="shared" si="120"/>
        <v/>
      </c>
      <c r="Z483" s="384" t="str">
        <f t="shared" si="121"/>
        <v/>
      </c>
      <c r="AA483" s="384">
        <f t="shared" si="115"/>
        <v>0</v>
      </c>
      <c r="AB483" s="385" t="b">
        <f t="shared" si="122"/>
        <v>1</v>
      </c>
      <c r="AC483" s="384" t="str">
        <f>IF($N483="","",IF($C$7="Northern Ireland",INDEX('Fixed inputs'!$H$18:$H$58,MATCH($N483,'Fixed inputs'!$C$18:$C$58,0)),INDEX('Fixed inputs'!$I$18:$I$58,MATCH($N483,'Fixed inputs'!$C$18:$C$58,0))))</f>
        <v/>
      </c>
      <c r="AD483" s="384" t="str">
        <f>IF($C483="","",INDEX('Fixed inputs'!$C$8:$E$10,MATCH($C483,'Fixed inputs'!$B$8:$B$10,0),MATCH(IF($C$7="Northern Ireland","GBP","EUR"),'Fixed inputs'!$C$7:$E$7,0)))</f>
        <v/>
      </c>
      <c r="AE483" s="386"/>
      <c r="AF483" s="386"/>
      <c r="AG483" s="386"/>
      <c r="AH483" s="386"/>
      <c r="AI483" s="386"/>
      <c r="AJ483" s="387">
        <f t="shared" si="123"/>
        <v>0</v>
      </c>
      <c r="AK483" s="386"/>
      <c r="AL483" s="387">
        <f t="shared" si="124"/>
        <v>0</v>
      </c>
      <c r="AM483" s="386"/>
      <c r="AN483" s="387">
        <f t="shared" si="125"/>
        <v>0</v>
      </c>
      <c r="AO483" s="386"/>
      <c r="AP483" s="387">
        <f t="shared" si="126"/>
        <v>0</v>
      </c>
      <c r="AQ483" s="386"/>
      <c r="AR483" s="387">
        <f t="shared" si="127"/>
        <v>0</v>
      </c>
      <c r="AS483" s="386"/>
      <c r="AT483" s="387">
        <f t="shared" si="128"/>
        <v>0</v>
      </c>
    </row>
    <row r="484" spans="2:46" ht="15.75">
      <c r="B484" s="435"/>
      <c r="C484" s="435"/>
      <c r="D484" s="436"/>
      <c r="E484" s="437"/>
      <c r="F484" s="437"/>
      <c r="G484" s="437"/>
      <c r="H484" s="437"/>
      <c r="I484" s="437"/>
      <c r="J484" s="437"/>
      <c r="K484" s="465">
        <f t="shared" si="113"/>
        <v>0</v>
      </c>
      <c r="L484" s="433"/>
      <c r="M484" s="433"/>
      <c r="N484" s="434"/>
      <c r="O484" s="383" t="str">
        <f t="shared" si="114"/>
        <v/>
      </c>
      <c r="P484" s="434"/>
      <c r="Q484" s="434"/>
      <c r="R484" s="434"/>
      <c r="S484" s="433"/>
      <c r="T484" s="434"/>
      <c r="U484" s="384" t="str">
        <f t="shared" si="116"/>
        <v/>
      </c>
      <c r="V484" s="384" t="str">
        <f t="shared" si="117"/>
        <v/>
      </c>
      <c r="W484" s="384" t="str">
        <f t="shared" si="118"/>
        <v/>
      </c>
      <c r="X484" s="384" t="str">
        <f t="shared" si="119"/>
        <v/>
      </c>
      <c r="Y484" s="384" t="str">
        <f t="shared" si="120"/>
        <v/>
      </c>
      <c r="Z484" s="384" t="str">
        <f t="shared" si="121"/>
        <v/>
      </c>
      <c r="AA484" s="384">
        <f t="shared" si="115"/>
        <v>0</v>
      </c>
      <c r="AB484" s="385" t="b">
        <f t="shared" si="122"/>
        <v>1</v>
      </c>
      <c r="AC484" s="384" t="str">
        <f>IF($N484="","",IF($C$7="Northern Ireland",INDEX('Fixed inputs'!$H$18:$H$58,MATCH($N484,'Fixed inputs'!$C$18:$C$58,0)),INDEX('Fixed inputs'!$I$18:$I$58,MATCH($N484,'Fixed inputs'!$C$18:$C$58,0))))</f>
        <v/>
      </c>
      <c r="AD484" s="384" t="str">
        <f>IF($C484="","",INDEX('Fixed inputs'!$C$8:$E$10,MATCH($C484,'Fixed inputs'!$B$8:$B$10,0),MATCH(IF($C$7="Northern Ireland","GBP","EUR"),'Fixed inputs'!$C$7:$E$7,0)))</f>
        <v/>
      </c>
      <c r="AE484" s="386"/>
      <c r="AF484" s="386"/>
      <c r="AG484" s="386"/>
      <c r="AH484" s="386"/>
      <c r="AI484" s="386"/>
      <c r="AJ484" s="387">
        <f t="shared" si="123"/>
        <v>0</v>
      </c>
      <c r="AK484" s="386"/>
      <c r="AL484" s="387">
        <f t="shared" si="124"/>
        <v>0</v>
      </c>
      <c r="AM484" s="386"/>
      <c r="AN484" s="387">
        <f t="shared" si="125"/>
        <v>0</v>
      </c>
      <c r="AO484" s="386"/>
      <c r="AP484" s="387">
        <f t="shared" si="126"/>
        <v>0</v>
      </c>
      <c r="AQ484" s="386"/>
      <c r="AR484" s="387">
        <f t="shared" si="127"/>
        <v>0</v>
      </c>
      <c r="AS484" s="386"/>
      <c r="AT484" s="387">
        <f t="shared" si="128"/>
        <v>0</v>
      </c>
    </row>
    <row r="485" spans="2:46" ht="15.75">
      <c r="B485" s="435"/>
      <c r="C485" s="435"/>
      <c r="D485" s="436"/>
      <c r="E485" s="437"/>
      <c r="F485" s="437"/>
      <c r="G485" s="437"/>
      <c r="H485" s="437"/>
      <c r="I485" s="437"/>
      <c r="J485" s="437"/>
      <c r="K485" s="465">
        <f t="shared" si="113"/>
        <v>0</v>
      </c>
      <c r="L485" s="433"/>
      <c r="M485" s="433"/>
      <c r="N485" s="434"/>
      <c r="O485" s="383" t="str">
        <f t="shared" si="114"/>
        <v/>
      </c>
      <c r="P485" s="434"/>
      <c r="Q485" s="434"/>
      <c r="R485" s="434"/>
      <c r="S485" s="433"/>
      <c r="T485" s="434"/>
      <c r="U485" s="384" t="str">
        <f t="shared" si="116"/>
        <v/>
      </c>
      <c r="V485" s="384" t="str">
        <f t="shared" si="117"/>
        <v/>
      </c>
      <c r="W485" s="384" t="str">
        <f t="shared" si="118"/>
        <v/>
      </c>
      <c r="X485" s="384" t="str">
        <f t="shared" si="119"/>
        <v/>
      </c>
      <c r="Y485" s="384" t="str">
        <f t="shared" si="120"/>
        <v/>
      </c>
      <c r="Z485" s="384" t="str">
        <f t="shared" si="121"/>
        <v/>
      </c>
      <c r="AA485" s="384">
        <f t="shared" si="115"/>
        <v>0</v>
      </c>
      <c r="AB485" s="385" t="b">
        <f t="shared" si="122"/>
        <v>1</v>
      </c>
      <c r="AC485" s="384" t="str">
        <f>IF($N485="","",IF($C$7="Northern Ireland",INDEX('Fixed inputs'!$H$18:$H$58,MATCH($N485,'Fixed inputs'!$C$18:$C$58,0)),INDEX('Fixed inputs'!$I$18:$I$58,MATCH($N485,'Fixed inputs'!$C$18:$C$58,0))))</f>
        <v/>
      </c>
      <c r="AD485" s="384" t="str">
        <f>IF($C485="","",INDEX('Fixed inputs'!$C$8:$E$10,MATCH($C485,'Fixed inputs'!$B$8:$B$10,0),MATCH(IF($C$7="Northern Ireland","GBP","EUR"),'Fixed inputs'!$C$7:$E$7,0)))</f>
        <v/>
      </c>
      <c r="AE485" s="386"/>
      <c r="AF485" s="386"/>
      <c r="AG485" s="386"/>
      <c r="AH485" s="386"/>
      <c r="AI485" s="386"/>
      <c r="AJ485" s="387">
        <f t="shared" si="123"/>
        <v>0</v>
      </c>
      <c r="AK485" s="386"/>
      <c r="AL485" s="387">
        <f t="shared" si="124"/>
        <v>0</v>
      </c>
      <c r="AM485" s="386"/>
      <c r="AN485" s="387">
        <f t="shared" si="125"/>
        <v>0</v>
      </c>
      <c r="AO485" s="386"/>
      <c r="AP485" s="387">
        <f t="shared" si="126"/>
        <v>0</v>
      </c>
      <c r="AQ485" s="386"/>
      <c r="AR485" s="387">
        <f t="shared" si="127"/>
        <v>0</v>
      </c>
      <c r="AS485" s="386"/>
      <c r="AT485" s="387">
        <f t="shared" si="128"/>
        <v>0</v>
      </c>
    </row>
    <row r="486" spans="2:46" ht="15.75">
      <c r="B486" s="435"/>
      <c r="C486" s="435"/>
      <c r="D486" s="436"/>
      <c r="E486" s="437"/>
      <c r="F486" s="437"/>
      <c r="G486" s="437"/>
      <c r="H486" s="437"/>
      <c r="I486" s="437"/>
      <c r="J486" s="437"/>
      <c r="K486" s="465">
        <f t="shared" si="113"/>
        <v>0</v>
      </c>
      <c r="L486" s="433"/>
      <c r="M486" s="433"/>
      <c r="N486" s="434"/>
      <c r="O486" s="383" t="str">
        <f t="shared" si="114"/>
        <v/>
      </c>
      <c r="P486" s="434"/>
      <c r="Q486" s="434"/>
      <c r="R486" s="434"/>
      <c r="S486" s="433"/>
      <c r="T486" s="434"/>
      <c r="U486" s="384" t="str">
        <f t="shared" si="116"/>
        <v/>
      </c>
      <c r="V486" s="384" t="str">
        <f t="shared" si="117"/>
        <v/>
      </c>
      <c r="W486" s="384" t="str">
        <f t="shared" si="118"/>
        <v/>
      </c>
      <c r="X486" s="384" t="str">
        <f t="shared" si="119"/>
        <v/>
      </c>
      <c r="Y486" s="384" t="str">
        <f t="shared" si="120"/>
        <v/>
      </c>
      <c r="Z486" s="384" t="str">
        <f t="shared" si="121"/>
        <v/>
      </c>
      <c r="AA486" s="384">
        <f t="shared" si="115"/>
        <v>0</v>
      </c>
      <c r="AB486" s="385" t="b">
        <f t="shared" si="122"/>
        <v>1</v>
      </c>
      <c r="AC486" s="384" t="str">
        <f>IF($N486="","",IF($C$7="Northern Ireland",INDEX('Fixed inputs'!$H$18:$H$58,MATCH($N486,'Fixed inputs'!$C$18:$C$58,0)),INDEX('Fixed inputs'!$I$18:$I$58,MATCH($N486,'Fixed inputs'!$C$18:$C$58,0))))</f>
        <v/>
      </c>
      <c r="AD486" s="384" t="str">
        <f>IF($C486="","",INDEX('Fixed inputs'!$C$8:$E$10,MATCH($C486,'Fixed inputs'!$B$8:$B$10,0),MATCH(IF($C$7="Northern Ireland","GBP","EUR"),'Fixed inputs'!$C$7:$E$7,0)))</f>
        <v/>
      </c>
      <c r="AE486" s="386"/>
      <c r="AF486" s="386"/>
      <c r="AG486" s="386"/>
      <c r="AH486" s="386"/>
      <c r="AI486" s="386"/>
      <c r="AJ486" s="387">
        <f t="shared" si="123"/>
        <v>0</v>
      </c>
      <c r="AK486" s="386"/>
      <c r="AL486" s="387">
        <f t="shared" si="124"/>
        <v>0</v>
      </c>
      <c r="AM486" s="386"/>
      <c r="AN486" s="387">
        <f t="shared" si="125"/>
        <v>0</v>
      </c>
      <c r="AO486" s="386"/>
      <c r="AP486" s="387">
        <f t="shared" si="126"/>
        <v>0</v>
      </c>
      <c r="AQ486" s="386"/>
      <c r="AR486" s="387">
        <f t="shared" si="127"/>
        <v>0</v>
      </c>
      <c r="AS486" s="386"/>
      <c r="AT486" s="387">
        <f t="shared" si="128"/>
        <v>0</v>
      </c>
    </row>
    <row r="487" spans="2:46" ht="15.75">
      <c r="B487" s="435"/>
      <c r="C487" s="435"/>
      <c r="D487" s="436"/>
      <c r="E487" s="437"/>
      <c r="F487" s="437"/>
      <c r="G487" s="437"/>
      <c r="H487" s="437"/>
      <c r="I487" s="437"/>
      <c r="J487" s="437"/>
      <c r="K487" s="465">
        <f t="shared" si="113"/>
        <v>0</v>
      </c>
      <c r="L487" s="433"/>
      <c r="M487" s="433"/>
      <c r="N487" s="434"/>
      <c r="O487" s="383" t="str">
        <f t="shared" si="114"/>
        <v/>
      </c>
      <c r="P487" s="434"/>
      <c r="Q487" s="434"/>
      <c r="R487" s="434"/>
      <c r="S487" s="433"/>
      <c r="T487" s="434"/>
      <c r="U487" s="384" t="str">
        <f t="shared" si="116"/>
        <v/>
      </c>
      <c r="V487" s="384" t="str">
        <f t="shared" si="117"/>
        <v/>
      </c>
      <c r="W487" s="384" t="str">
        <f t="shared" si="118"/>
        <v/>
      </c>
      <c r="X487" s="384" t="str">
        <f t="shared" si="119"/>
        <v/>
      </c>
      <c r="Y487" s="384" t="str">
        <f t="shared" si="120"/>
        <v/>
      </c>
      <c r="Z487" s="384" t="str">
        <f t="shared" si="121"/>
        <v/>
      </c>
      <c r="AA487" s="384">
        <f t="shared" si="115"/>
        <v>0</v>
      </c>
      <c r="AB487" s="385" t="b">
        <f t="shared" si="122"/>
        <v>1</v>
      </c>
      <c r="AC487" s="384" t="str">
        <f>IF($N487="","",IF($C$7="Northern Ireland",INDEX('Fixed inputs'!$H$18:$H$58,MATCH($N487,'Fixed inputs'!$C$18:$C$58,0)),INDEX('Fixed inputs'!$I$18:$I$58,MATCH($N487,'Fixed inputs'!$C$18:$C$58,0))))</f>
        <v/>
      </c>
      <c r="AD487" s="384" t="str">
        <f>IF($C487="","",INDEX('Fixed inputs'!$C$8:$E$10,MATCH($C487,'Fixed inputs'!$B$8:$B$10,0),MATCH(IF($C$7="Northern Ireland","GBP","EUR"),'Fixed inputs'!$C$7:$E$7,0)))</f>
        <v/>
      </c>
      <c r="AE487" s="386"/>
      <c r="AF487" s="386"/>
      <c r="AG487" s="386"/>
      <c r="AH487" s="386"/>
      <c r="AI487" s="386"/>
      <c r="AJ487" s="387">
        <f t="shared" si="123"/>
        <v>0</v>
      </c>
      <c r="AK487" s="386"/>
      <c r="AL487" s="387">
        <f t="shared" si="124"/>
        <v>0</v>
      </c>
      <c r="AM487" s="386"/>
      <c r="AN487" s="387">
        <f t="shared" si="125"/>
        <v>0</v>
      </c>
      <c r="AO487" s="386"/>
      <c r="AP487" s="387">
        <f t="shared" si="126"/>
        <v>0</v>
      </c>
      <c r="AQ487" s="386"/>
      <c r="AR487" s="387">
        <f t="shared" si="127"/>
        <v>0</v>
      </c>
      <c r="AS487" s="386"/>
      <c r="AT487" s="387">
        <f t="shared" si="128"/>
        <v>0</v>
      </c>
    </row>
    <row r="488" spans="2:46" ht="15.75">
      <c r="B488" s="435"/>
      <c r="C488" s="435"/>
      <c r="D488" s="436"/>
      <c r="E488" s="437"/>
      <c r="F488" s="437"/>
      <c r="G488" s="437"/>
      <c r="H488" s="437"/>
      <c r="I488" s="437"/>
      <c r="J488" s="437"/>
      <c r="K488" s="465">
        <f t="shared" si="113"/>
        <v>0</v>
      </c>
      <c r="L488" s="433"/>
      <c r="M488" s="433"/>
      <c r="N488" s="434"/>
      <c r="O488" s="383" t="str">
        <f t="shared" si="114"/>
        <v/>
      </c>
      <c r="P488" s="434"/>
      <c r="Q488" s="434"/>
      <c r="R488" s="434"/>
      <c r="S488" s="433"/>
      <c r="T488" s="434"/>
      <c r="U488" s="384" t="str">
        <f t="shared" si="116"/>
        <v/>
      </c>
      <c r="V488" s="384" t="str">
        <f t="shared" si="117"/>
        <v/>
      </c>
      <c r="W488" s="384" t="str">
        <f t="shared" si="118"/>
        <v/>
      </c>
      <c r="X488" s="384" t="str">
        <f t="shared" si="119"/>
        <v/>
      </c>
      <c r="Y488" s="384" t="str">
        <f t="shared" si="120"/>
        <v/>
      </c>
      <c r="Z488" s="384" t="str">
        <f t="shared" si="121"/>
        <v/>
      </c>
      <c r="AA488" s="384">
        <f t="shared" si="115"/>
        <v>0</v>
      </c>
      <c r="AB488" s="385" t="b">
        <f t="shared" si="122"/>
        <v>1</v>
      </c>
      <c r="AC488" s="384" t="str">
        <f>IF($N488="","",IF($C$7="Northern Ireland",INDEX('Fixed inputs'!$H$18:$H$58,MATCH($N488,'Fixed inputs'!$C$18:$C$58,0)),INDEX('Fixed inputs'!$I$18:$I$58,MATCH($N488,'Fixed inputs'!$C$18:$C$58,0))))</f>
        <v/>
      </c>
      <c r="AD488" s="384" t="str">
        <f>IF($C488="","",INDEX('Fixed inputs'!$C$8:$E$10,MATCH($C488,'Fixed inputs'!$B$8:$B$10,0),MATCH(IF($C$7="Northern Ireland","GBP","EUR"),'Fixed inputs'!$C$7:$E$7,0)))</f>
        <v/>
      </c>
      <c r="AE488" s="386"/>
      <c r="AF488" s="386"/>
      <c r="AG488" s="386"/>
      <c r="AH488" s="386"/>
      <c r="AI488" s="386"/>
      <c r="AJ488" s="387">
        <f t="shared" si="123"/>
        <v>0</v>
      </c>
      <c r="AK488" s="386"/>
      <c r="AL488" s="387">
        <f t="shared" si="124"/>
        <v>0</v>
      </c>
      <c r="AM488" s="386"/>
      <c r="AN488" s="387">
        <f t="shared" si="125"/>
        <v>0</v>
      </c>
      <c r="AO488" s="386"/>
      <c r="AP488" s="387">
        <f t="shared" si="126"/>
        <v>0</v>
      </c>
      <c r="AQ488" s="386"/>
      <c r="AR488" s="387">
        <f t="shared" si="127"/>
        <v>0</v>
      </c>
      <c r="AS488" s="386"/>
      <c r="AT488" s="387">
        <f t="shared" si="128"/>
        <v>0</v>
      </c>
    </row>
    <row r="489" spans="2:46" ht="15.75">
      <c r="B489" s="435"/>
      <c r="C489" s="435"/>
      <c r="D489" s="436"/>
      <c r="E489" s="437"/>
      <c r="F489" s="437"/>
      <c r="G489" s="437"/>
      <c r="H489" s="437"/>
      <c r="I489" s="437"/>
      <c r="J489" s="437"/>
      <c r="K489" s="465">
        <f t="shared" si="113"/>
        <v>0</v>
      </c>
      <c r="L489" s="433"/>
      <c r="M489" s="433"/>
      <c r="N489" s="434"/>
      <c r="O489" s="383" t="str">
        <f t="shared" si="114"/>
        <v/>
      </c>
      <c r="P489" s="434"/>
      <c r="Q489" s="434"/>
      <c r="R489" s="434"/>
      <c r="S489" s="433"/>
      <c r="T489" s="434"/>
      <c r="U489" s="384" t="str">
        <f t="shared" si="116"/>
        <v/>
      </c>
      <c r="V489" s="384" t="str">
        <f t="shared" si="117"/>
        <v/>
      </c>
      <c r="W489" s="384" t="str">
        <f t="shared" si="118"/>
        <v/>
      </c>
      <c r="X489" s="384" t="str">
        <f t="shared" si="119"/>
        <v/>
      </c>
      <c r="Y489" s="384" t="str">
        <f t="shared" si="120"/>
        <v/>
      </c>
      <c r="Z489" s="384" t="str">
        <f t="shared" si="121"/>
        <v/>
      </c>
      <c r="AA489" s="384">
        <f t="shared" si="115"/>
        <v>0</v>
      </c>
      <c r="AB489" s="385" t="b">
        <f t="shared" si="122"/>
        <v>1</v>
      </c>
      <c r="AC489" s="384" t="str">
        <f>IF($N489="","",IF($C$7="Northern Ireland",INDEX('Fixed inputs'!$H$18:$H$58,MATCH($N489,'Fixed inputs'!$C$18:$C$58,0)),INDEX('Fixed inputs'!$I$18:$I$58,MATCH($N489,'Fixed inputs'!$C$18:$C$58,0))))</f>
        <v/>
      </c>
      <c r="AD489" s="384" t="str">
        <f>IF($C489="","",INDEX('Fixed inputs'!$C$8:$E$10,MATCH($C489,'Fixed inputs'!$B$8:$B$10,0),MATCH(IF($C$7="Northern Ireland","GBP","EUR"),'Fixed inputs'!$C$7:$E$7,0)))</f>
        <v/>
      </c>
      <c r="AE489" s="386"/>
      <c r="AF489" s="386"/>
      <c r="AG489" s="386"/>
      <c r="AH489" s="386"/>
      <c r="AI489" s="386"/>
      <c r="AJ489" s="387">
        <f t="shared" si="123"/>
        <v>0</v>
      </c>
      <c r="AK489" s="386"/>
      <c r="AL489" s="387">
        <f t="shared" si="124"/>
        <v>0</v>
      </c>
      <c r="AM489" s="386"/>
      <c r="AN489" s="387">
        <f t="shared" si="125"/>
        <v>0</v>
      </c>
      <c r="AO489" s="386"/>
      <c r="AP489" s="387">
        <f t="shared" si="126"/>
        <v>0</v>
      </c>
      <c r="AQ489" s="386"/>
      <c r="AR489" s="387">
        <f t="shared" si="127"/>
        <v>0</v>
      </c>
      <c r="AS489" s="386"/>
      <c r="AT489" s="387">
        <f t="shared" si="128"/>
        <v>0</v>
      </c>
    </row>
    <row r="490" spans="2:46" ht="15.75">
      <c r="B490" s="435"/>
      <c r="C490" s="435"/>
      <c r="D490" s="436"/>
      <c r="E490" s="437"/>
      <c r="F490" s="437"/>
      <c r="G490" s="437"/>
      <c r="H490" s="437"/>
      <c r="I490" s="437"/>
      <c r="J490" s="437"/>
      <c r="K490" s="465">
        <f t="shared" si="113"/>
        <v>0</v>
      </c>
      <c r="L490" s="433"/>
      <c r="M490" s="433"/>
      <c r="N490" s="434"/>
      <c r="O490" s="383" t="str">
        <f t="shared" si="114"/>
        <v/>
      </c>
      <c r="P490" s="434"/>
      <c r="Q490" s="434"/>
      <c r="R490" s="434"/>
      <c r="S490" s="433"/>
      <c r="T490" s="434"/>
      <c r="U490" s="384" t="str">
        <f t="shared" si="116"/>
        <v/>
      </c>
      <c r="V490" s="384" t="str">
        <f t="shared" si="117"/>
        <v/>
      </c>
      <c r="W490" s="384" t="str">
        <f t="shared" si="118"/>
        <v/>
      </c>
      <c r="X490" s="384" t="str">
        <f t="shared" si="119"/>
        <v/>
      </c>
      <c r="Y490" s="384" t="str">
        <f t="shared" si="120"/>
        <v/>
      </c>
      <c r="Z490" s="384" t="str">
        <f t="shared" si="121"/>
        <v/>
      </c>
      <c r="AA490" s="384">
        <f t="shared" si="115"/>
        <v>0</v>
      </c>
      <c r="AB490" s="385" t="b">
        <f t="shared" si="122"/>
        <v>1</v>
      </c>
      <c r="AC490" s="384" t="str">
        <f>IF($N490="","",IF($C$7="Northern Ireland",INDEX('Fixed inputs'!$H$18:$H$58,MATCH($N490,'Fixed inputs'!$C$18:$C$58,0)),INDEX('Fixed inputs'!$I$18:$I$58,MATCH($N490,'Fixed inputs'!$C$18:$C$58,0))))</f>
        <v/>
      </c>
      <c r="AD490" s="384" t="str">
        <f>IF($C490="","",INDEX('Fixed inputs'!$C$8:$E$10,MATCH($C490,'Fixed inputs'!$B$8:$B$10,0),MATCH(IF($C$7="Northern Ireland","GBP","EUR"),'Fixed inputs'!$C$7:$E$7,0)))</f>
        <v/>
      </c>
      <c r="AE490" s="386"/>
      <c r="AF490" s="386"/>
      <c r="AG490" s="386"/>
      <c r="AH490" s="386"/>
      <c r="AI490" s="386"/>
      <c r="AJ490" s="387">
        <f t="shared" si="123"/>
        <v>0</v>
      </c>
      <c r="AK490" s="386"/>
      <c r="AL490" s="387">
        <f t="shared" si="124"/>
        <v>0</v>
      </c>
      <c r="AM490" s="386"/>
      <c r="AN490" s="387">
        <f t="shared" si="125"/>
        <v>0</v>
      </c>
      <c r="AO490" s="386"/>
      <c r="AP490" s="387">
        <f t="shared" si="126"/>
        <v>0</v>
      </c>
      <c r="AQ490" s="386"/>
      <c r="AR490" s="387">
        <f t="shared" si="127"/>
        <v>0</v>
      </c>
      <c r="AS490" s="386"/>
      <c r="AT490" s="387">
        <f t="shared" si="128"/>
        <v>0</v>
      </c>
    </row>
    <row r="491" spans="2:46" ht="15.75">
      <c r="B491" s="435"/>
      <c r="C491" s="435"/>
      <c r="D491" s="436"/>
      <c r="E491" s="437"/>
      <c r="F491" s="437"/>
      <c r="G491" s="437"/>
      <c r="H491" s="437"/>
      <c r="I491" s="437"/>
      <c r="J491" s="437"/>
      <c r="K491" s="465">
        <f t="shared" si="113"/>
        <v>0</v>
      </c>
      <c r="L491" s="433"/>
      <c r="M491" s="433"/>
      <c r="N491" s="434"/>
      <c r="O491" s="383" t="str">
        <f t="shared" si="114"/>
        <v/>
      </c>
      <c r="P491" s="434"/>
      <c r="Q491" s="434"/>
      <c r="R491" s="434"/>
      <c r="S491" s="433"/>
      <c r="T491" s="434"/>
      <c r="U491" s="384" t="str">
        <f t="shared" si="116"/>
        <v/>
      </c>
      <c r="V491" s="384" t="str">
        <f t="shared" si="117"/>
        <v/>
      </c>
      <c r="W491" s="384" t="str">
        <f t="shared" si="118"/>
        <v/>
      </c>
      <c r="X491" s="384" t="str">
        <f t="shared" si="119"/>
        <v/>
      </c>
      <c r="Y491" s="384" t="str">
        <f t="shared" si="120"/>
        <v/>
      </c>
      <c r="Z491" s="384" t="str">
        <f t="shared" si="121"/>
        <v/>
      </c>
      <c r="AA491" s="384">
        <f t="shared" si="115"/>
        <v>0</v>
      </c>
      <c r="AB491" s="385" t="b">
        <f t="shared" si="122"/>
        <v>1</v>
      </c>
      <c r="AC491" s="384" t="str">
        <f>IF($N491="","",IF($C$7="Northern Ireland",INDEX('Fixed inputs'!$H$18:$H$58,MATCH($N491,'Fixed inputs'!$C$18:$C$58,0)),INDEX('Fixed inputs'!$I$18:$I$58,MATCH($N491,'Fixed inputs'!$C$18:$C$58,0))))</f>
        <v/>
      </c>
      <c r="AD491" s="384" t="str">
        <f>IF($C491="","",INDEX('Fixed inputs'!$C$8:$E$10,MATCH($C491,'Fixed inputs'!$B$8:$B$10,0),MATCH(IF($C$7="Northern Ireland","GBP","EUR"),'Fixed inputs'!$C$7:$E$7,0)))</f>
        <v/>
      </c>
      <c r="AE491" s="386"/>
      <c r="AF491" s="386"/>
      <c r="AG491" s="386"/>
      <c r="AH491" s="386"/>
      <c r="AI491" s="386"/>
      <c r="AJ491" s="387">
        <f t="shared" si="123"/>
        <v>0</v>
      </c>
      <c r="AK491" s="386"/>
      <c r="AL491" s="387">
        <f t="shared" si="124"/>
        <v>0</v>
      </c>
      <c r="AM491" s="386"/>
      <c r="AN491" s="387">
        <f t="shared" si="125"/>
        <v>0</v>
      </c>
      <c r="AO491" s="386"/>
      <c r="AP491" s="387">
        <f t="shared" si="126"/>
        <v>0</v>
      </c>
      <c r="AQ491" s="386"/>
      <c r="AR491" s="387">
        <f t="shared" si="127"/>
        <v>0</v>
      </c>
      <c r="AS491" s="386"/>
      <c r="AT491" s="387">
        <f t="shared" si="128"/>
        <v>0</v>
      </c>
    </row>
    <row r="492" spans="2:46" ht="15.75">
      <c r="B492" s="435"/>
      <c r="C492" s="435"/>
      <c r="D492" s="436"/>
      <c r="E492" s="437"/>
      <c r="F492" s="437"/>
      <c r="G492" s="437"/>
      <c r="H492" s="437"/>
      <c r="I492" s="437"/>
      <c r="J492" s="437"/>
      <c r="K492" s="465">
        <f t="shared" si="113"/>
        <v>0</v>
      </c>
      <c r="L492" s="433"/>
      <c r="M492" s="433"/>
      <c r="N492" s="434"/>
      <c r="O492" s="383" t="str">
        <f t="shared" si="114"/>
        <v/>
      </c>
      <c r="P492" s="434"/>
      <c r="Q492" s="434"/>
      <c r="R492" s="434"/>
      <c r="S492" s="433"/>
      <c r="T492" s="434"/>
      <c r="U492" s="384" t="str">
        <f t="shared" si="116"/>
        <v/>
      </c>
      <c r="V492" s="384" t="str">
        <f t="shared" si="117"/>
        <v/>
      </c>
      <c r="W492" s="384" t="str">
        <f t="shared" si="118"/>
        <v/>
      </c>
      <c r="X492" s="384" t="str">
        <f t="shared" si="119"/>
        <v/>
      </c>
      <c r="Y492" s="384" t="str">
        <f t="shared" si="120"/>
        <v/>
      </c>
      <c r="Z492" s="384" t="str">
        <f t="shared" si="121"/>
        <v/>
      </c>
      <c r="AA492" s="384">
        <f t="shared" si="115"/>
        <v>0</v>
      </c>
      <c r="AB492" s="385" t="b">
        <f t="shared" si="122"/>
        <v>1</v>
      </c>
      <c r="AC492" s="384" t="str">
        <f>IF($N492="","",IF($C$7="Northern Ireland",INDEX('Fixed inputs'!$H$18:$H$58,MATCH($N492,'Fixed inputs'!$C$18:$C$58,0)),INDEX('Fixed inputs'!$I$18:$I$58,MATCH($N492,'Fixed inputs'!$C$18:$C$58,0))))</f>
        <v/>
      </c>
      <c r="AD492" s="384" t="str">
        <f>IF($C492="","",INDEX('Fixed inputs'!$C$8:$E$10,MATCH($C492,'Fixed inputs'!$B$8:$B$10,0),MATCH(IF($C$7="Northern Ireland","GBP","EUR"),'Fixed inputs'!$C$7:$E$7,0)))</f>
        <v/>
      </c>
      <c r="AE492" s="386"/>
      <c r="AF492" s="386"/>
      <c r="AG492" s="386"/>
      <c r="AH492" s="386"/>
      <c r="AI492" s="386"/>
      <c r="AJ492" s="387">
        <f t="shared" si="123"/>
        <v>0</v>
      </c>
      <c r="AK492" s="386"/>
      <c r="AL492" s="387">
        <f t="shared" si="124"/>
        <v>0</v>
      </c>
      <c r="AM492" s="386"/>
      <c r="AN492" s="387">
        <f t="shared" si="125"/>
        <v>0</v>
      </c>
      <c r="AO492" s="386"/>
      <c r="AP492" s="387">
        <f t="shared" si="126"/>
        <v>0</v>
      </c>
      <c r="AQ492" s="386"/>
      <c r="AR492" s="387">
        <f t="shared" si="127"/>
        <v>0</v>
      </c>
      <c r="AS492" s="386"/>
      <c r="AT492" s="387">
        <f t="shared" si="128"/>
        <v>0</v>
      </c>
    </row>
    <row r="493" spans="2:46" ht="15.75">
      <c r="B493" s="435"/>
      <c r="C493" s="435"/>
      <c r="D493" s="436"/>
      <c r="E493" s="437"/>
      <c r="F493" s="437"/>
      <c r="G493" s="437"/>
      <c r="H493" s="437"/>
      <c r="I493" s="437"/>
      <c r="J493" s="437"/>
      <c r="K493" s="465">
        <f t="shared" si="113"/>
        <v>0</v>
      </c>
      <c r="L493" s="433"/>
      <c r="M493" s="433"/>
      <c r="N493" s="434"/>
      <c r="O493" s="383" t="str">
        <f t="shared" si="114"/>
        <v/>
      </c>
      <c r="P493" s="434"/>
      <c r="Q493" s="434"/>
      <c r="R493" s="434"/>
      <c r="S493" s="433"/>
      <c r="T493" s="434"/>
      <c r="U493" s="384" t="str">
        <f t="shared" si="116"/>
        <v/>
      </c>
      <c r="V493" s="384" t="str">
        <f t="shared" si="117"/>
        <v/>
      </c>
      <c r="W493" s="384" t="str">
        <f t="shared" si="118"/>
        <v/>
      </c>
      <c r="X493" s="384" t="str">
        <f t="shared" si="119"/>
        <v/>
      </c>
      <c r="Y493" s="384" t="str">
        <f t="shared" si="120"/>
        <v/>
      </c>
      <c r="Z493" s="384" t="str">
        <f t="shared" si="121"/>
        <v/>
      </c>
      <c r="AA493" s="384">
        <f t="shared" si="115"/>
        <v>0</v>
      </c>
      <c r="AB493" s="385" t="b">
        <f t="shared" si="122"/>
        <v>1</v>
      </c>
      <c r="AC493" s="384" t="str">
        <f>IF($N493="","",IF($C$7="Northern Ireland",INDEX('Fixed inputs'!$H$18:$H$58,MATCH($N493,'Fixed inputs'!$C$18:$C$58,0)),INDEX('Fixed inputs'!$I$18:$I$58,MATCH($N493,'Fixed inputs'!$C$18:$C$58,0))))</f>
        <v/>
      </c>
      <c r="AD493" s="384" t="str">
        <f>IF($C493="","",INDEX('Fixed inputs'!$C$8:$E$10,MATCH($C493,'Fixed inputs'!$B$8:$B$10,0),MATCH(IF($C$7="Northern Ireland","GBP","EUR"),'Fixed inputs'!$C$7:$E$7,0)))</f>
        <v/>
      </c>
      <c r="AE493" s="386"/>
      <c r="AF493" s="386"/>
      <c r="AG493" s="386"/>
      <c r="AH493" s="386"/>
      <c r="AI493" s="386"/>
      <c r="AJ493" s="387">
        <f t="shared" si="123"/>
        <v>0</v>
      </c>
      <c r="AK493" s="386"/>
      <c r="AL493" s="387">
        <f t="shared" si="124"/>
        <v>0</v>
      </c>
      <c r="AM493" s="386"/>
      <c r="AN493" s="387">
        <f t="shared" si="125"/>
        <v>0</v>
      </c>
      <c r="AO493" s="386"/>
      <c r="AP493" s="387">
        <f t="shared" si="126"/>
        <v>0</v>
      </c>
      <c r="AQ493" s="386"/>
      <c r="AR493" s="387">
        <f t="shared" si="127"/>
        <v>0</v>
      </c>
      <c r="AS493" s="386"/>
      <c r="AT493" s="387">
        <f t="shared" si="128"/>
        <v>0</v>
      </c>
    </row>
    <row r="494" spans="2:46" ht="15.75">
      <c r="B494" s="435"/>
      <c r="C494" s="435"/>
      <c r="D494" s="436"/>
      <c r="E494" s="437"/>
      <c r="F494" s="437"/>
      <c r="G494" s="437"/>
      <c r="H494" s="437"/>
      <c r="I494" s="437"/>
      <c r="J494" s="437"/>
      <c r="K494" s="465">
        <f t="shared" si="113"/>
        <v>0</v>
      </c>
      <c r="L494" s="433"/>
      <c r="M494" s="433"/>
      <c r="N494" s="434"/>
      <c r="O494" s="383" t="str">
        <f t="shared" si="114"/>
        <v/>
      </c>
      <c r="P494" s="434"/>
      <c r="Q494" s="434"/>
      <c r="R494" s="434"/>
      <c r="S494" s="433"/>
      <c r="T494" s="434"/>
      <c r="U494" s="384" t="str">
        <f t="shared" si="116"/>
        <v/>
      </c>
      <c r="V494" s="384" t="str">
        <f t="shared" si="117"/>
        <v/>
      </c>
      <c r="W494" s="384" t="str">
        <f t="shared" si="118"/>
        <v/>
      </c>
      <c r="X494" s="384" t="str">
        <f t="shared" si="119"/>
        <v/>
      </c>
      <c r="Y494" s="384" t="str">
        <f t="shared" si="120"/>
        <v/>
      </c>
      <c r="Z494" s="384" t="str">
        <f t="shared" si="121"/>
        <v/>
      </c>
      <c r="AA494" s="384">
        <f t="shared" si="115"/>
        <v>0</v>
      </c>
      <c r="AB494" s="385" t="b">
        <f t="shared" si="122"/>
        <v>1</v>
      </c>
      <c r="AC494" s="384" t="str">
        <f>IF($N494="","",IF($C$7="Northern Ireland",INDEX('Fixed inputs'!$H$18:$H$58,MATCH($N494,'Fixed inputs'!$C$18:$C$58,0)),INDEX('Fixed inputs'!$I$18:$I$58,MATCH($N494,'Fixed inputs'!$C$18:$C$58,0))))</f>
        <v/>
      </c>
      <c r="AD494" s="384" t="str">
        <f>IF($C494="","",INDEX('Fixed inputs'!$C$8:$E$10,MATCH($C494,'Fixed inputs'!$B$8:$B$10,0),MATCH(IF($C$7="Northern Ireland","GBP","EUR"),'Fixed inputs'!$C$7:$E$7,0)))</f>
        <v/>
      </c>
      <c r="AE494" s="386"/>
      <c r="AF494" s="386"/>
      <c r="AG494" s="386"/>
      <c r="AH494" s="386"/>
      <c r="AI494" s="386"/>
      <c r="AJ494" s="387">
        <f t="shared" si="123"/>
        <v>0</v>
      </c>
      <c r="AK494" s="386"/>
      <c r="AL494" s="387">
        <f t="shared" si="124"/>
        <v>0</v>
      </c>
      <c r="AM494" s="386"/>
      <c r="AN494" s="387">
        <f t="shared" si="125"/>
        <v>0</v>
      </c>
      <c r="AO494" s="386"/>
      <c r="AP494" s="387">
        <f t="shared" si="126"/>
        <v>0</v>
      </c>
      <c r="AQ494" s="386"/>
      <c r="AR494" s="387">
        <f t="shared" si="127"/>
        <v>0</v>
      </c>
      <c r="AS494" s="386"/>
      <c r="AT494" s="387">
        <f t="shared" si="128"/>
        <v>0</v>
      </c>
    </row>
    <row r="495" spans="2:46" ht="15.75">
      <c r="B495" s="435"/>
      <c r="C495" s="435"/>
      <c r="D495" s="436"/>
      <c r="E495" s="437"/>
      <c r="F495" s="437"/>
      <c r="G495" s="437"/>
      <c r="H495" s="437"/>
      <c r="I495" s="437"/>
      <c r="J495" s="437"/>
      <c r="K495" s="465">
        <f t="shared" si="113"/>
        <v>0</v>
      </c>
      <c r="L495" s="433"/>
      <c r="M495" s="433"/>
      <c r="N495" s="434"/>
      <c r="O495" s="383" t="str">
        <f t="shared" si="114"/>
        <v/>
      </c>
      <c r="P495" s="434"/>
      <c r="Q495" s="434"/>
      <c r="R495" s="434"/>
      <c r="S495" s="433"/>
      <c r="T495" s="434"/>
      <c r="U495" s="384" t="str">
        <f t="shared" si="116"/>
        <v/>
      </c>
      <c r="V495" s="384" t="str">
        <f t="shared" si="117"/>
        <v/>
      </c>
      <c r="W495" s="384" t="str">
        <f t="shared" si="118"/>
        <v/>
      </c>
      <c r="X495" s="384" t="str">
        <f t="shared" si="119"/>
        <v/>
      </c>
      <c r="Y495" s="384" t="str">
        <f t="shared" si="120"/>
        <v/>
      </c>
      <c r="Z495" s="384" t="str">
        <f t="shared" si="121"/>
        <v/>
      </c>
      <c r="AA495" s="384">
        <f t="shared" si="115"/>
        <v>0</v>
      </c>
      <c r="AB495" s="385" t="b">
        <f t="shared" si="122"/>
        <v>1</v>
      </c>
      <c r="AC495" s="384" t="str">
        <f>IF($N495="","",IF($C$7="Northern Ireland",INDEX('Fixed inputs'!$H$18:$H$58,MATCH($N495,'Fixed inputs'!$C$18:$C$58,0)),INDEX('Fixed inputs'!$I$18:$I$58,MATCH($N495,'Fixed inputs'!$C$18:$C$58,0))))</f>
        <v/>
      </c>
      <c r="AD495" s="384" t="str">
        <f>IF($C495="","",INDEX('Fixed inputs'!$C$8:$E$10,MATCH($C495,'Fixed inputs'!$B$8:$B$10,0),MATCH(IF($C$7="Northern Ireland","GBP","EUR"),'Fixed inputs'!$C$7:$E$7,0)))</f>
        <v/>
      </c>
      <c r="AE495" s="386"/>
      <c r="AF495" s="386"/>
      <c r="AG495" s="386"/>
      <c r="AH495" s="386"/>
      <c r="AI495" s="386"/>
      <c r="AJ495" s="387">
        <f t="shared" si="123"/>
        <v>0</v>
      </c>
      <c r="AK495" s="386"/>
      <c r="AL495" s="387">
        <f t="shared" si="124"/>
        <v>0</v>
      </c>
      <c r="AM495" s="386"/>
      <c r="AN495" s="387">
        <f t="shared" si="125"/>
        <v>0</v>
      </c>
      <c r="AO495" s="386"/>
      <c r="AP495" s="387">
        <f t="shared" si="126"/>
        <v>0</v>
      </c>
      <c r="AQ495" s="386"/>
      <c r="AR495" s="387">
        <f t="shared" si="127"/>
        <v>0</v>
      </c>
      <c r="AS495" s="386"/>
      <c r="AT495" s="387">
        <f t="shared" si="128"/>
        <v>0</v>
      </c>
    </row>
    <row r="496" spans="2:46" ht="15.75">
      <c r="B496" s="435"/>
      <c r="C496" s="435"/>
      <c r="D496" s="436"/>
      <c r="E496" s="437"/>
      <c r="F496" s="437"/>
      <c r="G496" s="437"/>
      <c r="H496" s="437"/>
      <c r="I496" s="437"/>
      <c r="J496" s="437"/>
      <c r="K496" s="465">
        <f t="shared" si="113"/>
        <v>0</v>
      </c>
      <c r="L496" s="433"/>
      <c r="M496" s="433"/>
      <c r="N496" s="434"/>
      <c r="O496" s="383" t="str">
        <f t="shared" si="114"/>
        <v/>
      </c>
      <c r="P496" s="434"/>
      <c r="Q496" s="434"/>
      <c r="R496" s="434"/>
      <c r="S496" s="433"/>
      <c r="T496" s="434"/>
      <c r="U496" s="384" t="str">
        <f t="shared" si="116"/>
        <v/>
      </c>
      <c r="V496" s="384" t="str">
        <f t="shared" si="117"/>
        <v/>
      </c>
      <c r="W496" s="384" t="str">
        <f t="shared" si="118"/>
        <v/>
      </c>
      <c r="X496" s="384" t="str">
        <f t="shared" si="119"/>
        <v/>
      </c>
      <c r="Y496" s="384" t="str">
        <f t="shared" si="120"/>
        <v/>
      </c>
      <c r="Z496" s="384" t="str">
        <f t="shared" si="121"/>
        <v/>
      </c>
      <c r="AA496" s="384">
        <f t="shared" si="115"/>
        <v>0</v>
      </c>
      <c r="AB496" s="385" t="b">
        <f t="shared" si="122"/>
        <v>1</v>
      </c>
      <c r="AC496" s="384" t="str">
        <f>IF($N496="","",IF($C$7="Northern Ireland",INDEX('Fixed inputs'!$H$18:$H$58,MATCH($N496,'Fixed inputs'!$C$18:$C$58,0)),INDEX('Fixed inputs'!$I$18:$I$58,MATCH($N496,'Fixed inputs'!$C$18:$C$58,0))))</f>
        <v/>
      </c>
      <c r="AD496" s="384" t="str">
        <f>IF($C496="","",INDEX('Fixed inputs'!$C$8:$E$10,MATCH($C496,'Fixed inputs'!$B$8:$B$10,0),MATCH(IF($C$7="Northern Ireland","GBP","EUR"),'Fixed inputs'!$C$7:$E$7,0)))</f>
        <v/>
      </c>
      <c r="AE496" s="386"/>
      <c r="AF496" s="386"/>
      <c r="AG496" s="386"/>
      <c r="AH496" s="386"/>
      <c r="AI496" s="386"/>
      <c r="AJ496" s="387">
        <f t="shared" si="123"/>
        <v>0</v>
      </c>
      <c r="AK496" s="386"/>
      <c r="AL496" s="387">
        <f t="shared" si="124"/>
        <v>0</v>
      </c>
      <c r="AM496" s="386"/>
      <c r="AN496" s="387">
        <f t="shared" si="125"/>
        <v>0</v>
      </c>
      <c r="AO496" s="386"/>
      <c r="AP496" s="387">
        <f t="shared" si="126"/>
        <v>0</v>
      </c>
      <c r="AQ496" s="386"/>
      <c r="AR496" s="387">
        <f t="shared" si="127"/>
        <v>0</v>
      </c>
      <c r="AS496" s="386"/>
      <c r="AT496" s="387">
        <f t="shared" si="128"/>
        <v>0</v>
      </c>
    </row>
    <row r="497" spans="2:46" ht="15.75">
      <c r="B497" s="435"/>
      <c r="C497" s="435"/>
      <c r="D497" s="436"/>
      <c r="E497" s="437"/>
      <c r="F497" s="437"/>
      <c r="G497" s="437"/>
      <c r="H497" s="437"/>
      <c r="I497" s="437"/>
      <c r="J497" s="437"/>
      <c r="K497" s="465">
        <f t="shared" si="113"/>
        <v>0</v>
      </c>
      <c r="L497" s="433"/>
      <c r="M497" s="433"/>
      <c r="N497" s="434"/>
      <c r="O497" s="383" t="str">
        <f t="shared" si="114"/>
        <v/>
      </c>
      <c r="P497" s="434"/>
      <c r="Q497" s="434"/>
      <c r="R497" s="434"/>
      <c r="S497" s="433"/>
      <c r="T497" s="434"/>
      <c r="U497" s="384" t="str">
        <f t="shared" si="116"/>
        <v/>
      </c>
      <c r="V497" s="384" t="str">
        <f t="shared" si="117"/>
        <v/>
      </c>
      <c r="W497" s="384" t="str">
        <f t="shared" si="118"/>
        <v/>
      </c>
      <c r="X497" s="384" t="str">
        <f t="shared" si="119"/>
        <v/>
      </c>
      <c r="Y497" s="384" t="str">
        <f t="shared" si="120"/>
        <v/>
      </c>
      <c r="Z497" s="384" t="str">
        <f t="shared" si="121"/>
        <v/>
      </c>
      <c r="AA497" s="384">
        <f t="shared" si="115"/>
        <v>0</v>
      </c>
      <c r="AB497" s="385" t="b">
        <f t="shared" si="122"/>
        <v>1</v>
      </c>
      <c r="AC497" s="384" t="str">
        <f>IF($N497="","",IF($C$7="Northern Ireland",INDEX('Fixed inputs'!$H$18:$H$58,MATCH($N497,'Fixed inputs'!$C$18:$C$58,0)),INDEX('Fixed inputs'!$I$18:$I$58,MATCH($N497,'Fixed inputs'!$C$18:$C$58,0))))</f>
        <v/>
      </c>
      <c r="AD497" s="384" t="str">
        <f>IF($C497="","",INDEX('Fixed inputs'!$C$8:$E$10,MATCH($C497,'Fixed inputs'!$B$8:$B$10,0),MATCH(IF($C$7="Northern Ireland","GBP","EUR"),'Fixed inputs'!$C$7:$E$7,0)))</f>
        <v/>
      </c>
      <c r="AE497" s="386"/>
      <c r="AF497" s="386"/>
      <c r="AG497" s="386"/>
      <c r="AH497" s="386"/>
      <c r="AI497" s="386"/>
      <c r="AJ497" s="387">
        <f t="shared" si="123"/>
        <v>0</v>
      </c>
      <c r="AK497" s="386"/>
      <c r="AL497" s="387">
        <f t="shared" si="124"/>
        <v>0</v>
      </c>
      <c r="AM497" s="386"/>
      <c r="AN497" s="387">
        <f t="shared" si="125"/>
        <v>0</v>
      </c>
      <c r="AO497" s="386"/>
      <c r="AP497" s="387">
        <f t="shared" si="126"/>
        <v>0</v>
      </c>
      <c r="AQ497" s="386"/>
      <c r="AR497" s="387">
        <f t="shared" si="127"/>
        <v>0</v>
      </c>
      <c r="AS497" s="386"/>
      <c r="AT497" s="387">
        <f t="shared" si="128"/>
        <v>0</v>
      </c>
    </row>
    <row r="498" spans="2:46" ht="15.75">
      <c r="B498" s="435"/>
      <c r="C498" s="435"/>
      <c r="D498" s="436"/>
      <c r="E498" s="437"/>
      <c r="F498" s="437"/>
      <c r="G498" s="437"/>
      <c r="H498" s="437"/>
      <c r="I498" s="437"/>
      <c r="J498" s="437"/>
      <c r="K498" s="465">
        <f t="shared" si="113"/>
        <v>0</v>
      </c>
      <c r="L498" s="433"/>
      <c r="M498" s="433"/>
      <c r="N498" s="434"/>
      <c r="O498" s="383" t="str">
        <f t="shared" si="114"/>
        <v/>
      </c>
      <c r="P498" s="434"/>
      <c r="Q498" s="434"/>
      <c r="R498" s="434"/>
      <c r="S498" s="433"/>
      <c r="T498" s="434"/>
      <c r="U498" s="384" t="str">
        <f t="shared" si="116"/>
        <v/>
      </c>
      <c r="V498" s="384" t="str">
        <f t="shared" si="117"/>
        <v/>
      </c>
      <c r="W498" s="384" t="str">
        <f t="shared" si="118"/>
        <v/>
      </c>
      <c r="X498" s="384" t="str">
        <f t="shared" si="119"/>
        <v/>
      </c>
      <c r="Y498" s="384" t="str">
        <f t="shared" si="120"/>
        <v/>
      </c>
      <c r="Z498" s="384" t="str">
        <f t="shared" si="121"/>
        <v/>
      </c>
      <c r="AA498" s="384">
        <f t="shared" si="115"/>
        <v>0</v>
      </c>
      <c r="AB498" s="385" t="b">
        <f t="shared" si="122"/>
        <v>1</v>
      </c>
      <c r="AC498" s="384" t="str">
        <f>IF($N498="","",IF($C$7="Northern Ireland",INDEX('Fixed inputs'!$H$18:$H$58,MATCH($N498,'Fixed inputs'!$C$18:$C$58,0)),INDEX('Fixed inputs'!$I$18:$I$58,MATCH($N498,'Fixed inputs'!$C$18:$C$58,0))))</f>
        <v/>
      </c>
      <c r="AD498" s="384" t="str">
        <f>IF($C498="","",INDEX('Fixed inputs'!$C$8:$E$10,MATCH($C498,'Fixed inputs'!$B$8:$B$10,0),MATCH(IF($C$7="Northern Ireland","GBP","EUR"),'Fixed inputs'!$C$7:$E$7,0)))</f>
        <v/>
      </c>
      <c r="AE498" s="386"/>
      <c r="AF498" s="386"/>
      <c r="AG498" s="386"/>
      <c r="AH498" s="386"/>
      <c r="AI498" s="386"/>
      <c r="AJ498" s="387">
        <f t="shared" si="123"/>
        <v>0</v>
      </c>
      <c r="AK498" s="386"/>
      <c r="AL498" s="387">
        <f t="shared" si="124"/>
        <v>0</v>
      </c>
      <c r="AM498" s="386"/>
      <c r="AN498" s="387">
        <f t="shared" si="125"/>
        <v>0</v>
      </c>
      <c r="AO498" s="386"/>
      <c r="AP498" s="387">
        <f t="shared" si="126"/>
        <v>0</v>
      </c>
      <c r="AQ498" s="386"/>
      <c r="AR498" s="387">
        <f t="shared" si="127"/>
        <v>0</v>
      </c>
      <c r="AS498" s="386"/>
      <c r="AT498" s="387">
        <f t="shared" si="128"/>
        <v>0</v>
      </c>
    </row>
    <row r="499" spans="2:46" ht="15.75">
      <c r="B499" s="435"/>
      <c r="C499" s="435"/>
      <c r="D499" s="436"/>
      <c r="E499" s="437"/>
      <c r="F499" s="437"/>
      <c r="G499" s="437"/>
      <c r="H499" s="437"/>
      <c r="I499" s="437"/>
      <c r="J499" s="437"/>
      <c r="K499" s="465">
        <f t="shared" si="113"/>
        <v>0</v>
      </c>
      <c r="L499" s="433"/>
      <c r="M499" s="433"/>
      <c r="N499" s="434"/>
      <c r="O499" s="383" t="str">
        <f t="shared" si="114"/>
        <v/>
      </c>
      <c r="P499" s="434"/>
      <c r="Q499" s="434"/>
      <c r="R499" s="434"/>
      <c r="S499" s="433"/>
      <c r="T499" s="434"/>
      <c r="U499" s="384" t="str">
        <f t="shared" si="116"/>
        <v/>
      </c>
      <c r="V499" s="384" t="str">
        <f t="shared" si="117"/>
        <v/>
      </c>
      <c r="W499" s="384" t="str">
        <f t="shared" si="118"/>
        <v/>
      </c>
      <c r="X499" s="384" t="str">
        <f t="shared" si="119"/>
        <v/>
      </c>
      <c r="Y499" s="384" t="str">
        <f t="shared" si="120"/>
        <v/>
      </c>
      <c r="Z499" s="384" t="str">
        <f t="shared" si="121"/>
        <v/>
      </c>
      <c r="AA499" s="384">
        <f t="shared" si="115"/>
        <v>0</v>
      </c>
      <c r="AB499" s="385" t="b">
        <f t="shared" si="122"/>
        <v>1</v>
      </c>
      <c r="AC499" s="384" t="str">
        <f>IF($N499="","",IF($C$7="Northern Ireland",INDEX('Fixed inputs'!$H$18:$H$58,MATCH($N499,'Fixed inputs'!$C$18:$C$58,0)),INDEX('Fixed inputs'!$I$18:$I$58,MATCH($N499,'Fixed inputs'!$C$18:$C$58,0))))</f>
        <v/>
      </c>
      <c r="AD499" s="384" t="str">
        <f>IF($C499="","",INDEX('Fixed inputs'!$C$8:$E$10,MATCH($C499,'Fixed inputs'!$B$8:$B$10,0),MATCH(IF($C$7="Northern Ireland","GBP","EUR"),'Fixed inputs'!$C$7:$E$7,0)))</f>
        <v/>
      </c>
      <c r="AE499" s="386"/>
      <c r="AF499" s="386"/>
      <c r="AG499" s="386"/>
      <c r="AH499" s="386"/>
      <c r="AI499" s="386"/>
      <c r="AJ499" s="387">
        <f t="shared" si="123"/>
        <v>0</v>
      </c>
      <c r="AK499" s="386"/>
      <c r="AL499" s="387">
        <f t="shared" si="124"/>
        <v>0</v>
      </c>
      <c r="AM499" s="386"/>
      <c r="AN499" s="387">
        <f t="shared" si="125"/>
        <v>0</v>
      </c>
      <c r="AO499" s="386"/>
      <c r="AP499" s="387">
        <f t="shared" si="126"/>
        <v>0</v>
      </c>
      <c r="AQ499" s="386"/>
      <c r="AR499" s="387">
        <f t="shared" si="127"/>
        <v>0</v>
      </c>
      <c r="AS499" s="386"/>
      <c r="AT499" s="387">
        <f t="shared" si="128"/>
        <v>0</v>
      </c>
    </row>
    <row r="500" spans="2:46" ht="15.75">
      <c r="B500" s="435"/>
      <c r="C500" s="435"/>
      <c r="D500" s="436"/>
      <c r="E500" s="437"/>
      <c r="F500" s="437"/>
      <c r="G500" s="437"/>
      <c r="H500" s="437"/>
      <c r="I500" s="437"/>
      <c r="J500" s="437"/>
      <c r="K500" s="465">
        <f t="shared" si="113"/>
        <v>0</v>
      </c>
      <c r="L500" s="433"/>
      <c r="M500" s="433"/>
      <c r="N500" s="434"/>
      <c r="O500" s="383" t="str">
        <f t="shared" si="114"/>
        <v/>
      </c>
      <c r="P500" s="434"/>
      <c r="Q500" s="434"/>
      <c r="R500" s="434"/>
      <c r="S500" s="433"/>
      <c r="T500" s="434"/>
      <c r="U500" s="384" t="str">
        <f t="shared" si="116"/>
        <v/>
      </c>
      <c r="V500" s="384" t="str">
        <f t="shared" si="117"/>
        <v/>
      </c>
      <c r="W500" s="384" t="str">
        <f t="shared" si="118"/>
        <v/>
      </c>
      <c r="X500" s="384" t="str">
        <f t="shared" si="119"/>
        <v/>
      </c>
      <c r="Y500" s="384" t="str">
        <f t="shared" si="120"/>
        <v/>
      </c>
      <c r="Z500" s="384" t="str">
        <f t="shared" si="121"/>
        <v/>
      </c>
      <c r="AA500" s="384">
        <f t="shared" si="115"/>
        <v>0</v>
      </c>
      <c r="AB500" s="385" t="b">
        <f t="shared" si="122"/>
        <v>1</v>
      </c>
      <c r="AC500" s="384" t="str">
        <f>IF($N500="","",IF($C$7="Northern Ireland",INDEX('Fixed inputs'!$H$18:$H$58,MATCH($N500,'Fixed inputs'!$C$18:$C$58,0)),INDEX('Fixed inputs'!$I$18:$I$58,MATCH($N500,'Fixed inputs'!$C$18:$C$58,0))))</f>
        <v/>
      </c>
      <c r="AD500" s="384" t="str">
        <f>IF($C500="","",INDEX('Fixed inputs'!$C$8:$E$10,MATCH($C500,'Fixed inputs'!$B$8:$B$10,0),MATCH(IF($C$7="Northern Ireland","GBP","EUR"),'Fixed inputs'!$C$7:$E$7,0)))</f>
        <v/>
      </c>
      <c r="AE500" s="386"/>
      <c r="AF500" s="386"/>
      <c r="AG500" s="386"/>
      <c r="AH500" s="386"/>
      <c r="AI500" s="386"/>
      <c r="AJ500" s="387">
        <f t="shared" si="123"/>
        <v>0</v>
      </c>
      <c r="AK500" s="386"/>
      <c r="AL500" s="387">
        <f t="shared" si="124"/>
        <v>0</v>
      </c>
      <c r="AM500" s="386"/>
      <c r="AN500" s="387">
        <f t="shared" si="125"/>
        <v>0</v>
      </c>
      <c r="AO500" s="386"/>
      <c r="AP500" s="387">
        <f t="shared" si="126"/>
        <v>0</v>
      </c>
      <c r="AQ500" s="386"/>
      <c r="AR500" s="387">
        <f t="shared" si="127"/>
        <v>0</v>
      </c>
      <c r="AS500" s="386"/>
      <c r="AT500" s="387">
        <f t="shared" si="128"/>
        <v>0</v>
      </c>
    </row>
    <row r="501" spans="2:46" ht="15.75">
      <c r="B501" s="435"/>
      <c r="C501" s="435"/>
      <c r="D501" s="436"/>
      <c r="E501" s="437"/>
      <c r="F501" s="437"/>
      <c r="G501" s="437"/>
      <c r="H501" s="437"/>
      <c r="I501" s="437"/>
      <c r="J501" s="437"/>
      <c r="K501" s="465">
        <f t="shared" si="113"/>
        <v>0</v>
      </c>
      <c r="L501" s="433"/>
      <c r="M501" s="433"/>
      <c r="N501" s="434"/>
      <c r="O501" s="383" t="str">
        <f t="shared" si="114"/>
        <v/>
      </c>
      <c r="P501" s="434"/>
      <c r="Q501" s="434"/>
      <c r="R501" s="434"/>
      <c r="S501" s="433"/>
      <c r="T501" s="434"/>
      <c r="U501" s="384" t="str">
        <f t="shared" si="116"/>
        <v/>
      </c>
      <c r="V501" s="384" t="str">
        <f t="shared" si="117"/>
        <v/>
      </c>
      <c r="W501" s="384" t="str">
        <f t="shared" si="118"/>
        <v/>
      </c>
      <c r="X501" s="384" t="str">
        <f t="shared" si="119"/>
        <v/>
      </c>
      <c r="Y501" s="384" t="str">
        <f t="shared" si="120"/>
        <v/>
      </c>
      <c r="Z501" s="384" t="str">
        <f t="shared" si="121"/>
        <v/>
      </c>
      <c r="AA501" s="384">
        <f t="shared" si="115"/>
        <v>0</v>
      </c>
      <c r="AB501" s="385" t="b">
        <f t="shared" si="122"/>
        <v>1</v>
      </c>
      <c r="AC501" s="384" t="str">
        <f>IF($N501="","",IF($C$7="Northern Ireland",INDEX('Fixed inputs'!$H$18:$H$58,MATCH($N501,'Fixed inputs'!$C$18:$C$58,0)),INDEX('Fixed inputs'!$I$18:$I$58,MATCH($N501,'Fixed inputs'!$C$18:$C$58,0))))</f>
        <v/>
      </c>
      <c r="AD501" s="384" t="str">
        <f>IF($C501="","",INDEX('Fixed inputs'!$C$8:$E$10,MATCH($C501,'Fixed inputs'!$B$8:$B$10,0),MATCH(IF($C$7="Northern Ireland","GBP","EUR"),'Fixed inputs'!$C$7:$E$7,0)))</f>
        <v/>
      </c>
      <c r="AE501" s="386"/>
      <c r="AF501" s="386"/>
      <c r="AG501" s="386"/>
      <c r="AH501" s="386"/>
      <c r="AI501" s="386"/>
      <c r="AJ501" s="387">
        <f t="shared" si="123"/>
        <v>0</v>
      </c>
      <c r="AK501" s="386"/>
      <c r="AL501" s="387">
        <f t="shared" si="124"/>
        <v>0</v>
      </c>
      <c r="AM501" s="386"/>
      <c r="AN501" s="387">
        <f t="shared" si="125"/>
        <v>0</v>
      </c>
      <c r="AO501" s="386"/>
      <c r="AP501" s="387">
        <f t="shared" si="126"/>
        <v>0</v>
      </c>
      <c r="AQ501" s="386"/>
      <c r="AR501" s="387">
        <f t="shared" si="127"/>
        <v>0</v>
      </c>
      <c r="AS501" s="386"/>
      <c r="AT501" s="387">
        <f t="shared" si="128"/>
        <v>0</v>
      </c>
    </row>
    <row r="502" spans="2:46" ht="15.75">
      <c r="B502" s="435"/>
      <c r="C502" s="435"/>
      <c r="D502" s="436"/>
      <c r="E502" s="437"/>
      <c r="F502" s="437"/>
      <c r="G502" s="437"/>
      <c r="H502" s="437"/>
      <c r="I502" s="437"/>
      <c r="J502" s="437"/>
      <c r="K502" s="465">
        <f t="shared" si="113"/>
        <v>0</v>
      </c>
      <c r="L502" s="433"/>
      <c r="M502" s="433"/>
      <c r="N502" s="434"/>
      <c r="O502" s="383" t="str">
        <f t="shared" si="114"/>
        <v/>
      </c>
      <c r="P502" s="434"/>
      <c r="Q502" s="434"/>
      <c r="R502" s="434"/>
      <c r="S502" s="433"/>
      <c r="T502" s="434"/>
      <c r="U502" s="384" t="str">
        <f t="shared" si="116"/>
        <v/>
      </c>
      <c r="V502" s="384" t="str">
        <f t="shared" si="117"/>
        <v/>
      </c>
      <c r="W502" s="384" t="str">
        <f t="shared" si="118"/>
        <v/>
      </c>
      <c r="X502" s="384" t="str">
        <f t="shared" si="119"/>
        <v/>
      </c>
      <c r="Y502" s="384" t="str">
        <f t="shared" si="120"/>
        <v/>
      </c>
      <c r="Z502" s="384" t="str">
        <f t="shared" si="121"/>
        <v/>
      </c>
      <c r="AA502" s="384">
        <f t="shared" si="115"/>
        <v>0</v>
      </c>
      <c r="AB502" s="385" t="b">
        <f t="shared" si="122"/>
        <v>1</v>
      </c>
      <c r="AC502" s="384" t="str">
        <f>IF($N502="","",IF($C$7="Northern Ireland",INDEX('Fixed inputs'!$H$18:$H$58,MATCH($N502,'Fixed inputs'!$C$18:$C$58,0)),INDEX('Fixed inputs'!$I$18:$I$58,MATCH($N502,'Fixed inputs'!$C$18:$C$58,0))))</f>
        <v/>
      </c>
      <c r="AD502" s="384" t="str">
        <f>IF($C502="","",INDEX('Fixed inputs'!$C$8:$E$10,MATCH($C502,'Fixed inputs'!$B$8:$B$10,0),MATCH(IF($C$7="Northern Ireland","GBP","EUR"),'Fixed inputs'!$C$7:$E$7,0)))</f>
        <v/>
      </c>
      <c r="AE502" s="386"/>
      <c r="AF502" s="386"/>
      <c r="AG502" s="386"/>
      <c r="AH502" s="386"/>
      <c r="AI502" s="386"/>
      <c r="AJ502" s="387">
        <f t="shared" si="123"/>
        <v>0</v>
      </c>
      <c r="AK502" s="386"/>
      <c r="AL502" s="387">
        <f t="shared" si="124"/>
        <v>0</v>
      </c>
      <c r="AM502" s="386"/>
      <c r="AN502" s="387">
        <f t="shared" si="125"/>
        <v>0</v>
      </c>
      <c r="AO502" s="386"/>
      <c r="AP502" s="387">
        <f t="shared" si="126"/>
        <v>0</v>
      </c>
      <c r="AQ502" s="386"/>
      <c r="AR502" s="387">
        <f t="shared" si="127"/>
        <v>0</v>
      </c>
      <c r="AS502" s="386"/>
      <c r="AT502" s="387">
        <f t="shared" si="128"/>
        <v>0</v>
      </c>
    </row>
    <row r="503" spans="2:46" ht="15.75">
      <c r="B503" s="435"/>
      <c r="C503" s="435"/>
      <c r="D503" s="436"/>
      <c r="E503" s="437"/>
      <c r="F503" s="437"/>
      <c r="G503" s="437"/>
      <c r="H503" s="437"/>
      <c r="I503" s="437"/>
      <c r="J503" s="437"/>
      <c r="K503" s="465">
        <f t="shared" si="113"/>
        <v>0</v>
      </c>
      <c r="L503" s="433"/>
      <c r="M503" s="433"/>
      <c r="N503" s="434"/>
      <c r="O503" s="383" t="str">
        <f t="shared" si="114"/>
        <v/>
      </c>
      <c r="P503" s="434"/>
      <c r="Q503" s="434"/>
      <c r="R503" s="434"/>
      <c r="S503" s="433"/>
      <c r="T503" s="434"/>
      <c r="U503" s="384" t="str">
        <f t="shared" si="116"/>
        <v/>
      </c>
      <c r="V503" s="384" t="str">
        <f t="shared" si="117"/>
        <v/>
      </c>
      <c r="W503" s="384" t="str">
        <f t="shared" si="118"/>
        <v/>
      </c>
      <c r="X503" s="384" t="str">
        <f t="shared" si="119"/>
        <v/>
      </c>
      <c r="Y503" s="384" t="str">
        <f t="shared" si="120"/>
        <v/>
      </c>
      <c r="Z503" s="384" t="str">
        <f t="shared" si="121"/>
        <v/>
      </c>
      <c r="AA503" s="384">
        <f t="shared" si="115"/>
        <v>0</v>
      </c>
      <c r="AB503" s="385" t="b">
        <f t="shared" si="122"/>
        <v>1</v>
      </c>
      <c r="AC503" s="384" t="str">
        <f>IF($N503="","",IF($C$7="Northern Ireland",INDEX('Fixed inputs'!$H$18:$H$58,MATCH($N503,'Fixed inputs'!$C$18:$C$58,0)),INDEX('Fixed inputs'!$I$18:$I$58,MATCH($N503,'Fixed inputs'!$C$18:$C$58,0))))</f>
        <v/>
      </c>
      <c r="AD503" s="384" t="str">
        <f>IF($C503="","",INDEX('Fixed inputs'!$C$8:$E$10,MATCH($C503,'Fixed inputs'!$B$8:$B$10,0),MATCH(IF($C$7="Northern Ireland","GBP","EUR"),'Fixed inputs'!$C$7:$E$7,0)))</f>
        <v/>
      </c>
      <c r="AE503" s="386"/>
      <c r="AF503" s="386"/>
      <c r="AG503" s="386"/>
      <c r="AH503" s="386"/>
      <c r="AI503" s="386"/>
      <c r="AJ503" s="387">
        <f t="shared" si="123"/>
        <v>0</v>
      </c>
      <c r="AK503" s="386"/>
      <c r="AL503" s="387">
        <f t="shared" si="124"/>
        <v>0</v>
      </c>
      <c r="AM503" s="386"/>
      <c r="AN503" s="387">
        <f t="shared" si="125"/>
        <v>0</v>
      </c>
      <c r="AO503" s="386"/>
      <c r="AP503" s="387">
        <f t="shared" si="126"/>
        <v>0</v>
      </c>
      <c r="AQ503" s="386"/>
      <c r="AR503" s="387">
        <f t="shared" si="127"/>
        <v>0</v>
      </c>
      <c r="AS503" s="386"/>
      <c r="AT503" s="387">
        <f t="shared" si="128"/>
        <v>0</v>
      </c>
    </row>
    <row r="504" spans="2:46" ht="15.75">
      <c r="B504" s="435"/>
      <c r="C504" s="435"/>
      <c r="D504" s="436"/>
      <c r="E504" s="437"/>
      <c r="F504" s="437"/>
      <c r="G504" s="437"/>
      <c r="H504" s="437"/>
      <c r="I504" s="437"/>
      <c r="J504" s="437"/>
      <c r="K504" s="465">
        <f t="shared" si="113"/>
        <v>0</v>
      </c>
      <c r="L504" s="433"/>
      <c r="M504" s="433"/>
      <c r="N504" s="434"/>
      <c r="O504" s="383" t="str">
        <f t="shared" si="114"/>
        <v/>
      </c>
      <c r="P504" s="434"/>
      <c r="Q504" s="434"/>
      <c r="R504" s="434"/>
      <c r="S504" s="433"/>
      <c r="T504" s="434"/>
      <c r="U504" s="384" t="str">
        <f t="shared" si="116"/>
        <v/>
      </c>
      <c r="V504" s="384" t="str">
        <f t="shared" si="117"/>
        <v/>
      </c>
      <c r="W504" s="384" t="str">
        <f t="shared" si="118"/>
        <v/>
      </c>
      <c r="X504" s="384" t="str">
        <f t="shared" si="119"/>
        <v/>
      </c>
      <c r="Y504" s="384" t="str">
        <f t="shared" si="120"/>
        <v/>
      </c>
      <c r="Z504" s="384" t="str">
        <f t="shared" si="121"/>
        <v/>
      </c>
      <c r="AA504" s="384">
        <f t="shared" si="115"/>
        <v>0</v>
      </c>
      <c r="AB504" s="385" t="b">
        <f t="shared" si="122"/>
        <v>1</v>
      </c>
      <c r="AC504" s="384" t="str">
        <f>IF($N504="","",IF($C$7="Northern Ireland",INDEX('Fixed inputs'!$H$18:$H$58,MATCH($N504,'Fixed inputs'!$C$18:$C$58,0)),INDEX('Fixed inputs'!$I$18:$I$58,MATCH($N504,'Fixed inputs'!$C$18:$C$58,0))))</f>
        <v/>
      </c>
      <c r="AD504" s="384" t="str">
        <f>IF($C504="","",INDEX('Fixed inputs'!$C$8:$E$10,MATCH($C504,'Fixed inputs'!$B$8:$B$10,0),MATCH(IF($C$7="Northern Ireland","GBP","EUR"),'Fixed inputs'!$C$7:$E$7,0)))</f>
        <v/>
      </c>
      <c r="AE504" s="386"/>
      <c r="AF504" s="386"/>
      <c r="AG504" s="386"/>
      <c r="AH504" s="386"/>
      <c r="AI504" s="386"/>
      <c r="AJ504" s="387">
        <f t="shared" si="123"/>
        <v>0</v>
      </c>
      <c r="AK504" s="386"/>
      <c r="AL504" s="387">
        <f t="shared" si="124"/>
        <v>0</v>
      </c>
      <c r="AM504" s="386"/>
      <c r="AN504" s="387">
        <f t="shared" si="125"/>
        <v>0</v>
      </c>
      <c r="AO504" s="386"/>
      <c r="AP504" s="387">
        <f t="shared" si="126"/>
        <v>0</v>
      </c>
      <c r="AQ504" s="386"/>
      <c r="AR504" s="387">
        <f t="shared" si="127"/>
        <v>0</v>
      </c>
      <c r="AS504" s="386"/>
      <c r="AT504" s="387">
        <f t="shared" si="128"/>
        <v>0</v>
      </c>
    </row>
    <row r="505" spans="2:46" ht="15.75">
      <c r="B505" s="435"/>
      <c r="C505" s="435"/>
      <c r="D505" s="436"/>
      <c r="E505" s="437"/>
      <c r="F505" s="437"/>
      <c r="G505" s="437"/>
      <c r="H505" s="437"/>
      <c r="I505" s="437"/>
      <c r="J505" s="437"/>
      <c r="K505" s="465">
        <f t="shared" si="113"/>
        <v>0</v>
      </c>
      <c r="L505" s="433"/>
      <c r="M505" s="433"/>
      <c r="N505" s="434"/>
      <c r="O505" s="383" t="str">
        <f t="shared" si="114"/>
        <v/>
      </c>
      <c r="P505" s="434"/>
      <c r="Q505" s="434"/>
      <c r="R505" s="434"/>
      <c r="S505" s="433"/>
      <c r="T505" s="434"/>
      <c r="U505" s="384" t="str">
        <f t="shared" si="116"/>
        <v/>
      </c>
      <c r="V505" s="384" t="str">
        <f t="shared" si="117"/>
        <v/>
      </c>
      <c r="W505" s="384" t="str">
        <f t="shared" si="118"/>
        <v/>
      </c>
      <c r="X505" s="384" t="str">
        <f t="shared" si="119"/>
        <v/>
      </c>
      <c r="Y505" s="384" t="str">
        <f t="shared" si="120"/>
        <v/>
      </c>
      <c r="Z505" s="384" t="str">
        <f t="shared" si="121"/>
        <v/>
      </c>
      <c r="AA505" s="384">
        <f t="shared" si="115"/>
        <v>0</v>
      </c>
      <c r="AB505" s="385" t="b">
        <f t="shared" si="122"/>
        <v>1</v>
      </c>
      <c r="AC505" s="384" t="str">
        <f>IF($N505="","",IF($C$7="Northern Ireland",INDEX('Fixed inputs'!$H$18:$H$58,MATCH($N505,'Fixed inputs'!$C$18:$C$58,0)),INDEX('Fixed inputs'!$I$18:$I$58,MATCH($N505,'Fixed inputs'!$C$18:$C$58,0))))</f>
        <v/>
      </c>
      <c r="AD505" s="384" t="str">
        <f>IF($C505="","",INDEX('Fixed inputs'!$C$8:$E$10,MATCH($C505,'Fixed inputs'!$B$8:$B$10,0),MATCH(IF($C$7="Northern Ireland","GBP","EUR"),'Fixed inputs'!$C$7:$E$7,0)))</f>
        <v/>
      </c>
      <c r="AE505" s="386"/>
      <c r="AF505" s="386"/>
      <c r="AG505" s="386"/>
      <c r="AH505" s="386"/>
      <c r="AI505" s="386"/>
      <c r="AJ505" s="387">
        <f t="shared" si="123"/>
        <v>0</v>
      </c>
      <c r="AK505" s="386"/>
      <c r="AL505" s="387">
        <f t="shared" si="124"/>
        <v>0</v>
      </c>
      <c r="AM505" s="386"/>
      <c r="AN505" s="387">
        <f t="shared" si="125"/>
        <v>0</v>
      </c>
      <c r="AO505" s="386"/>
      <c r="AP505" s="387">
        <f t="shared" si="126"/>
        <v>0</v>
      </c>
      <c r="AQ505" s="386"/>
      <c r="AR505" s="387">
        <f t="shared" si="127"/>
        <v>0</v>
      </c>
      <c r="AS505" s="386"/>
      <c r="AT505" s="387">
        <f t="shared" si="128"/>
        <v>0</v>
      </c>
    </row>
    <row r="506" spans="2:46" ht="15.75">
      <c r="B506" s="435"/>
      <c r="C506" s="435"/>
      <c r="D506" s="436"/>
      <c r="E506" s="437"/>
      <c r="F506" s="437"/>
      <c r="G506" s="437"/>
      <c r="H506" s="437"/>
      <c r="I506" s="437"/>
      <c r="J506" s="437"/>
      <c r="K506" s="465">
        <f t="shared" si="113"/>
        <v>0</v>
      </c>
      <c r="L506" s="433"/>
      <c r="M506" s="433"/>
      <c r="N506" s="434"/>
      <c r="O506" s="383" t="str">
        <f t="shared" si="114"/>
        <v/>
      </c>
      <c r="P506" s="434"/>
      <c r="Q506" s="434"/>
      <c r="R506" s="434"/>
      <c r="S506" s="433"/>
      <c r="T506" s="434"/>
      <c r="U506" s="384" t="str">
        <f t="shared" si="116"/>
        <v/>
      </c>
      <c r="V506" s="384" t="str">
        <f t="shared" si="117"/>
        <v/>
      </c>
      <c r="W506" s="384" t="str">
        <f t="shared" si="118"/>
        <v/>
      </c>
      <c r="X506" s="384" t="str">
        <f t="shared" si="119"/>
        <v/>
      </c>
      <c r="Y506" s="384" t="str">
        <f t="shared" si="120"/>
        <v/>
      </c>
      <c r="Z506" s="384" t="str">
        <f t="shared" si="121"/>
        <v/>
      </c>
      <c r="AA506" s="384">
        <f t="shared" si="115"/>
        <v>0</v>
      </c>
      <c r="AB506" s="385" t="b">
        <f t="shared" si="122"/>
        <v>1</v>
      </c>
      <c r="AC506" s="384" t="str">
        <f>IF($N506="","",IF($C$7="Northern Ireland",INDEX('Fixed inputs'!$H$18:$H$58,MATCH($N506,'Fixed inputs'!$C$18:$C$58,0)),INDEX('Fixed inputs'!$I$18:$I$58,MATCH($N506,'Fixed inputs'!$C$18:$C$58,0))))</f>
        <v/>
      </c>
      <c r="AD506" s="384" t="str">
        <f>IF($C506="","",INDEX('Fixed inputs'!$C$8:$E$10,MATCH($C506,'Fixed inputs'!$B$8:$B$10,0),MATCH(IF($C$7="Northern Ireland","GBP","EUR"),'Fixed inputs'!$C$7:$E$7,0)))</f>
        <v/>
      </c>
      <c r="AE506" s="386"/>
      <c r="AF506" s="386"/>
      <c r="AG506" s="386"/>
      <c r="AH506" s="386"/>
      <c r="AI506" s="386"/>
      <c r="AJ506" s="387">
        <f t="shared" si="123"/>
        <v>0</v>
      </c>
      <c r="AK506" s="386"/>
      <c r="AL506" s="387">
        <f t="shared" si="124"/>
        <v>0</v>
      </c>
      <c r="AM506" s="386"/>
      <c r="AN506" s="387">
        <f t="shared" si="125"/>
        <v>0</v>
      </c>
      <c r="AO506" s="386"/>
      <c r="AP506" s="387">
        <f t="shared" si="126"/>
        <v>0</v>
      </c>
      <c r="AQ506" s="386"/>
      <c r="AR506" s="387">
        <f t="shared" si="127"/>
        <v>0</v>
      </c>
      <c r="AS506" s="386"/>
      <c r="AT506" s="387">
        <f t="shared" si="128"/>
        <v>0</v>
      </c>
    </row>
    <row r="507" spans="2:46" ht="15.75">
      <c r="B507" s="435"/>
      <c r="C507" s="435"/>
      <c r="D507" s="436"/>
      <c r="E507" s="437"/>
      <c r="F507" s="437"/>
      <c r="G507" s="437"/>
      <c r="H507" s="437"/>
      <c r="I507" s="437"/>
      <c r="J507" s="437"/>
      <c r="K507" s="465">
        <f t="shared" si="113"/>
        <v>0</v>
      </c>
      <c r="L507" s="433"/>
      <c r="M507" s="433"/>
      <c r="N507" s="434"/>
      <c r="O507" s="383" t="str">
        <f t="shared" si="114"/>
        <v/>
      </c>
      <c r="P507" s="434"/>
      <c r="Q507" s="434"/>
      <c r="R507" s="434"/>
      <c r="S507" s="433"/>
      <c r="T507" s="434"/>
      <c r="U507" s="384" t="str">
        <f t="shared" si="116"/>
        <v/>
      </c>
      <c r="V507" s="384" t="str">
        <f t="shared" si="117"/>
        <v/>
      </c>
      <c r="W507" s="384" t="str">
        <f t="shared" si="118"/>
        <v/>
      </c>
      <c r="X507" s="384" t="str">
        <f t="shared" si="119"/>
        <v/>
      </c>
      <c r="Y507" s="384" t="str">
        <f t="shared" si="120"/>
        <v/>
      </c>
      <c r="Z507" s="384" t="str">
        <f t="shared" si="121"/>
        <v/>
      </c>
      <c r="AA507" s="384">
        <f t="shared" si="115"/>
        <v>0</v>
      </c>
      <c r="AB507" s="385" t="b">
        <f t="shared" si="122"/>
        <v>1</v>
      </c>
      <c r="AC507" s="384" t="str">
        <f>IF($N507="","",IF($C$7="Northern Ireland",INDEX('Fixed inputs'!$H$18:$H$58,MATCH($N507,'Fixed inputs'!$C$18:$C$58,0)),INDEX('Fixed inputs'!$I$18:$I$58,MATCH($N507,'Fixed inputs'!$C$18:$C$58,0))))</f>
        <v/>
      </c>
      <c r="AD507" s="384" t="str">
        <f>IF($C507="","",INDEX('Fixed inputs'!$C$8:$E$10,MATCH($C507,'Fixed inputs'!$B$8:$B$10,0),MATCH(IF($C$7="Northern Ireland","GBP","EUR"),'Fixed inputs'!$C$7:$E$7,0)))</f>
        <v/>
      </c>
      <c r="AE507" s="386"/>
      <c r="AF507" s="386"/>
      <c r="AG507" s="386"/>
      <c r="AH507" s="386"/>
      <c r="AI507" s="386"/>
      <c r="AJ507" s="387">
        <f t="shared" si="123"/>
        <v>0</v>
      </c>
      <c r="AK507" s="386"/>
      <c r="AL507" s="387">
        <f t="shared" si="124"/>
        <v>0</v>
      </c>
      <c r="AM507" s="386"/>
      <c r="AN507" s="387">
        <f t="shared" si="125"/>
        <v>0</v>
      </c>
      <c r="AO507" s="386"/>
      <c r="AP507" s="387">
        <f t="shared" si="126"/>
        <v>0</v>
      </c>
      <c r="AQ507" s="386"/>
      <c r="AR507" s="387">
        <f t="shared" si="127"/>
        <v>0</v>
      </c>
      <c r="AS507" s="386"/>
      <c r="AT507" s="387">
        <f t="shared" si="128"/>
        <v>0</v>
      </c>
    </row>
    <row r="508" spans="2:46" ht="15.75">
      <c r="B508" s="435"/>
      <c r="C508" s="435"/>
      <c r="D508" s="436"/>
      <c r="E508" s="437"/>
      <c r="F508" s="437"/>
      <c r="G508" s="437"/>
      <c r="H508" s="437"/>
      <c r="I508" s="437"/>
      <c r="J508" s="437"/>
      <c r="K508" s="465">
        <f t="shared" si="113"/>
        <v>0</v>
      </c>
      <c r="L508" s="433"/>
      <c r="M508" s="433"/>
      <c r="N508" s="434"/>
      <c r="O508" s="383" t="str">
        <f t="shared" si="114"/>
        <v/>
      </c>
      <c r="P508" s="434"/>
      <c r="Q508" s="434"/>
      <c r="R508" s="434"/>
      <c r="S508" s="433"/>
      <c r="T508" s="434"/>
      <c r="U508" s="384" t="str">
        <f t="shared" si="116"/>
        <v/>
      </c>
      <c r="V508" s="384" t="str">
        <f t="shared" si="117"/>
        <v/>
      </c>
      <c r="W508" s="384" t="str">
        <f t="shared" si="118"/>
        <v/>
      </c>
      <c r="X508" s="384" t="str">
        <f t="shared" si="119"/>
        <v/>
      </c>
      <c r="Y508" s="384" t="str">
        <f t="shared" si="120"/>
        <v/>
      </c>
      <c r="Z508" s="384" t="str">
        <f t="shared" si="121"/>
        <v/>
      </c>
      <c r="AA508" s="384">
        <f t="shared" si="115"/>
        <v>0</v>
      </c>
      <c r="AB508" s="385" t="b">
        <f t="shared" si="122"/>
        <v>1</v>
      </c>
      <c r="AC508" s="384" t="str">
        <f>IF($N508="","",IF($C$7="Northern Ireland",INDEX('Fixed inputs'!$H$18:$H$58,MATCH($N508,'Fixed inputs'!$C$18:$C$58,0)),INDEX('Fixed inputs'!$I$18:$I$58,MATCH($N508,'Fixed inputs'!$C$18:$C$58,0))))</f>
        <v/>
      </c>
      <c r="AD508" s="384" t="str">
        <f>IF($C508="","",INDEX('Fixed inputs'!$C$8:$E$10,MATCH($C508,'Fixed inputs'!$B$8:$B$10,0),MATCH(IF($C$7="Northern Ireland","GBP","EUR"),'Fixed inputs'!$C$7:$E$7,0)))</f>
        <v/>
      </c>
      <c r="AE508" s="386"/>
      <c r="AF508" s="386"/>
      <c r="AG508" s="386"/>
      <c r="AH508" s="386"/>
      <c r="AI508" s="386"/>
      <c r="AJ508" s="387">
        <f t="shared" si="123"/>
        <v>0</v>
      </c>
      <c r="AK508" s="386"/>
      <c r="AL508" s="387">
        <f t="shared" si="124"/>
        <v>0</v>
      </c>
      <c r="AM508" s="386"/>
      <c r="AN508" s="387">
        <f t="shared" si="125"/>
        <v>0</v>
      </c>
      <c r="AO508" s="386"/>
      <c r="AP508" s="387">
        <f t="shared" si="126"/>
        <v>0</v>
      </c>
      <c r="AQ508" s="386"/>
      <c r="AR508" s="387">
        <f t="shared" si="127"/>
        <v>0</v>
      </c>
      <c r="AS508" s="386"/>
      <c r="AT508" s="387">
        <f t="shared" si="128"/>
        <v>0</v>
      </c>
    </row>
    <row r="509" spans="2:46" ht="15.75">
      <c r="B509" s="435"/>
      <c r="C509" s="435"/>
      <c r="D509" s="436"/>
      <c r="E509" s="437"/>
      <c r="F509" s="437"/>
      <c r="G509" s="437"/>
      <c r="H509" s="437"/>
      <c r="I509" s="437"/>
      <c r="J509" s="437"/>
      <c r="K509" s="465">
        <f t="shared" si="113"/>
        <v>0</v>
      </c>
      <c r="L509" s="433"/>
      <c r="M509" s="433"/>
      <c r="N509" s="434"/>
      <c r="O509" s="383" t="str">
        <f t="shared" si="114"/>
        <v/>
      </c>
      <c r="P509" s="434"/>
      <c r="Q509" s="434"/>
      <c r="R509" s="434"/>
      <c r="S509" s="433"/>
      <c r="T509" s="434"/>
      <c r="U509" s="384" t="str">
        <f t="shared" si="116"/>
        <v/>
      </c>
      <c r="V509" s="384" t="str">
        <f t="shared" si="117"/>
        <v/>
      </c>
      <c r="W509" s="384" t="str">
        <f t="shared" si="118"/>
        <v/>
      </c>
      <c r="X509" s="384" t="str">
        <f t="shared" si="119"/>
        <v/>
      </c>
      <c r="Y509" s="384" t="str">
        <f t="shared" si="120"/>
        <v/>
      </c>
      <c r="Z509" s="384" t="str">
        <f t="shared" si="121"/>
        <v/>
      </c>
      <c r="AA509" s="384">
        <f t="shared" si="115"/>
        <v>0</v>
      </c>
      <c r="AB509" s="385" t="b">
        <f t="shared" si="122"/>
        <v>1</v>
      </c>
      <c r="AC509" s="384" t="str">
        <f>IF($N509="","",IF($C$7="Northern Ireland",INDEX('Fixed inputs'!$H$18:$H$58,MATCH($N509,'Fixed inputs'!$C$18:$C$58,0)),INDEX('Fixed inputs'!$I$18:$I$58,MATCH($N509,'Fixed inputs'!$C$18:$C$58,0))))</f>
        <v/>
      </c>
      <c r="AD509" s="384" t="str">
        <f>IF($C509="","",INDEX('Fixed inputs'!$C$8:$E$10,MATCH($C509,'Fixed inputs'!$B$8:$B$10,0),MATCH(IF($C$7="Northern Ireland","GBP","EUR"),'Fixed inputs'!$C$7:$E$7,0)))</f>
        <v/>
      </c>
      <c r="AE509" s="386"/>
      <c r="AF509" s="386"/>
      <c r="AG509" s="386"/>
      <c r="AH509" s="386"/>
      <c r="AI509" s="386"/>
      <c r="AJ509" s="387">
        <f t="shared" si="123"/>
        <v>0</v>
      </c>
      <c r="AK509" s="386"/>
      <c r="AL509" s="387">
        <f t="shared" si="124"/>
        <v>0</v>
      </c>
      <c r="AM509" s="386"/>
      <c r="AN509" s="387">
        <f t="shared" si="125"/>
        <v>0</v>
      </c>
      <c r="AO509" s="386"/>
      <c r="AP509" s="387">
        <f t="shared" si="126"/>
        <v>0</v>
      </c>
      <c r="AQ509" s="386"/>
      <c r="AR509" s="387">
        <f t="shared" si="127"/>
        <v>0</v>
      </c>
      <c r="AS509" s="386"/>
      <c r="AT509" s="387">
        <f t="shared" si="128"/>
        <v>0</v>
      </c>
    </row>
    <row r="510" spans="2:46" ht="15.75">
      <c r="B510" s="435"/>
      <c r="C510" s="435"/>
      <c r="D510" s="436"/>
      <c r="E510" s="437"/>
      <c r="F510" s="437"/>
      <c r="G510" s="437"/>
      <c r="H510" s="437"/>
      <c r="I510" s="437"/>
      <c r="J510" s="437"/>
      <c r="K510" s="465">
        <f t="shared" si="113"/>
        <v>0</v>
      </c>
      <c r="L510" s="433"/>
      <c r="M510" s="433"/>
      <c r="N510" s="434"/>
      <c r="O510" s="383" t="str">
        <f t="shared" si="114"/>
        <v/>
      </c>
      <c r="P510" s="434"/>
      <c r="Q510" s="434"/>
      <c r="R510" s="434"/>
      <c r="S510" s="433"/>
      <c r="T510" s="434"/>
      <c r="U510" s="384" t="str">
        <f t="shared" si="116"/>
        <v/>
      </c>
      <c r="V510" s="384" t="str">
        <f t="shared" si="117"/>
        <v/>
      </c>
      <c r="W510" s="384" t="str">
        <f t="shared" si="118"/>
        <v/>
      </c>
      <c r="X510" s="384" t="str">
        <f t="shared" si="119"/>
        <v/>
      </c>
      <c r="Y510" s="384" t="str">
        <f t="shared" si="120"/>
        <v/>
      </c>
      <c r="Z510" s="384" t="str">
        <f t="shared" si="121"/>
        <v/>
      </c>
      <c r="AA510" s="384">
        <f t="shared" si="115"/>
        <v>0</v>
      </c>
      <c r="AB510" s="385" t="b">
        <f t="shared" si="122"/>
        <v>1</v>
      </c>
      <c r="AC510" s="384" t="str">
        <f>IF($N510="","",IF($C$7="Northern Ireland",INDEX('Fixed inputs'!$H$18:$H$58,MATCH($N510,'Fixed inputs'!$C$18:$C$58,0)),INDEX('Fixed inputs'!$I$18:$I$58,MATCH($N510,'Fixed inputs'!$C$18:$C$58,0))))</f>
        <v/>
      </c>
      <c r="AD510" s="384" t="str">
        <f>IF($C510="","",INDEX('Fixed inputs'!$C$8:$E$10,MATCH($C510,'Fixed inputs'!$B$8:$B$10,0),MATCH(IF($C$7="Northern Ireland","GBP","EUR"),'Fixed inputs'!$C$7:$E$7,0)))</f>
        <v/>
      </c>
      <c r="AE510" s="386"/>
      <c r="AF510" s="386"/>
      <c r="AG510" s="386"/>
      <c r="AH510" s="386"/>
      <c r="AI510" s="386"/>
      <c r="AJ510" s="387">
        <f t="shared" si="123"/>
        <v>0</v>
      </c>
      <c r="AK510" s="386"/>
      <c r="AL510" s="387">
        <f t="shared" si="124"/>
        <v>0</v>
      </c>
      <c r="AM510" s="386"/>
      <c r="AN510" s="387">
        <f t="shared" si="125"/>
        <v>0</v>
      </c>
      <c r="AO510" s="386"/>
      <c r="AP510" s="387">
        <f t="shared" si="126"/>
        <v>0</v>
      </c>
      <c r="AQ510" s="386"/>
      <c r="AR510" s="387">
        <f t="shared" si="127"/>
        <v>0</v>
      </c>
      <c r="AS510" s="386"/>
      <c r="AT510" s="387">
        <f t="shared" si="128"/>
        <v>0</v>
      </c>
    </row>
    <row r="511" spans="2:46" ht="15.75">
      <c r="B511" s="438"/>
      <c r="C511" s="438"/>
      <c r="D511" s="439"/>
      <c r="E511" s="440"/>
      <c r="F511" s="440"/>
      <c r="G511" s="440"/>
      <c r="H511" s="440"/>
      <c r="I511" s="440"/>
      <c r="J511" s="440"/>
      <c r="K511" s="466">
        <f t="shared" si="113"/>
        <v>0</v>
      </c>
      <c r="L511" s="441"/>
      <c r="M511" s="441"/>
      <c r="N511" s="442"/>
      <c r="O511" s="389" t="str">
        <f t="shared" si="114"/>
        <v/>
      </c>
      <c r="P511" s="442"/>
      <c r="Q511" s="442"/>
      <c r="R511" s="442"/>
      <c r="S511" s="441"/>
      <c r="T511" s="442"/>
      <c r="U511" s="384" t="str">
        <f t="shared" si="116"/>
        <v/>
      </c>
      <c r="V511" s="384" t="str">
        <f t="shared" si="117"/>
        <v/>
      </c>
      <c r="W511" s="384" t="str">
        <f t="shared" si="118"/>
        <v/>
      </c>
      <c r="X511" s="384" t="str">
        <f t="shared" si="119"/>
        <v/>
      </c>
      <c r="Y511" s="384" t="str">
        <f t="shared" si="120"/>
        <v/>
      </c>
      <c r="Z511" s="384" t="str">
        <f t="shared" si="121"/>
        <v/>
      </c>
      <c r="AA511" s="390">
        <f t="shared" si="115"/>
        <v>0</v>
      </c>
      <c r="AB511" s="385" t="b">
        <f t="shared" si="122"/>
        <v>1</v>
      </c>
      <c r="AC511" s="390" t="str">
        <f>IF($N511="","",IF($C$7="Northern Ireland",INDEX('Fixed inputs'!$H$18:$H$58,MATCH($N511,'Fixed inputs'!$C$18:$C$58,0)),INDEX('Fixed inputs'!$I$18:$I$58,MATCH($N511,'Fixed inputs'!$C$18:$C$58,0))))</f>
        <v/>
      </c>
      <c r="AD511" s="390" t="str">
        <f>IF($C511="","",INDEX('Fixed inputs'!$C$8:$E$10,MATCH($C511,'Fixed inputs'!$B$8:$B$10,0),MATCH(IF($C$7="Northern Ireland","GBP","EUR"),'Fixed inputs'!$C$7:$E$7,0)))</f>
        <v/>
      </c>
      <c r="AE511" s="391"/>
      <c r="AF511" s="391"/>
      <c r="AG511" s="391"/>
      <c r="AH511" s="391"/>
      <c r="AI511" s="391"/>
      <c r="AJ511" s="387">
        <f t="shared" si="123"/>
        <v>0</v>
      </c>
      <c r="AK511" s="391"/>
      <c r="AL511" s="387">
        <f t="shared" si="124"/>
        <v>0</v>
      </c>
      <c r="AM511" s="391"/>
      <c r="AN511" s="387">
        <f t="shared" si="125"/>
        <v>0</v>
      </c>
      <c r="AO511" s="391"/>
      <c r="AP511" s="387">
        <f t="shared" si="126"/>
        <v>0</v>
      </c>
      <c r="AQ511" s="391"/>
      <c r="AR511" s="387">
        <f t="shared" si="127"/>
        <v>0</v>
      </c>
      <c r="AS511" s="391"/>
      <c r="AT511" s="387">
        <f t="shared" si="128"/>
        <v>0</v>
      </c>
    </row>
    <row r="512" spans="2:46"/>
    <row r="513"/>
  </sheetData>
  <sheetProtection algorithmName="SHA-512" hashValue="lIsDHlNgBqxmzFdvtAGPf9tsgiAr1o8fIzIt4L2U1tNOHMMBZkaLAA07URLlUXcImHmV/6kPhYiE9r9fYJK1mg==" saltValue="DZWAJf2cX0HhWu3RfykTng==" spinCount="100000" sheet="1" objects="1" scenarios="1"/>
  <mergeCells count="2">
    <mergeCell ref="B2:AD2"/>
    <mergeCell ref="B9:AD9"/>
  </mergeCells>
  <conditionalFormatting sqref="C4">
    <cfRule type="cellIs" dxfId="5" priority="3" operator="equal">
      <formula>TRUE</formula>
    </cfRule>
    <cfRule type="cellIs" dxfId="4" priority="4" operator="equal">
      <formula>FALSE</formula>
    </cfRule>
    <cfRule type="cellIs" dxfId="3" priority="5" operator="equal">
      <formula>TRUE</formula>
    </cfRule>
    <cfRule type="cellIs" dxfId="2" priority="6" operator="equal">
      <formula>FALSE</formula>
    </cfRule>
  </conditionalFormatting>
  <conditionalFormatting sqref="AB12:AB511">
    <cfRule type="cellIs" dxfId="1" priority="1" operator="equal">
      <formula>TRUE</formula>
    </cfRule>
    <cfRule type="cellIs" dxfId="0" priority="2" operator="equal">
      <formula>FALSE</formula>
    </cfRule>
  </conditionalFormatting>
  <dataValidations count="15">
    <dataValidation type="list" allowBlank="1" sqref="B12:B511" xr:uid="{CB68AE1A-5B9F-4B86-A68E-6AA6EC5F01CE}">
      <formula1>"New Project 1,New Project 2,New Project 3,New Project 4"</formula1>
    </dataValidation>
    <dataValidation type="list" allowBlank="1" sqref="D12:D511" xr:uid="{4C9EAE70-E062-463F-BD87-3547CC8887D0}">
      <formula1>"EPC costs,Non-EPC costs"</formula1>
    </dataValidation>
    <dataValidation type="custom" allowBlank="1" showErrorMessage="1" errorTitle="Invalid input" error="Applicants can only apply for the increase in relation to EPC costs, and the application cannot exceed 5%" sqref="AC12:AD511 AJ12:AJ511" xr:uid="{FF64367D-9D69-404A-B14E-F4F775D17422}">
      <formula1>IF($D12="EPC costs",AND(AC12&gt;=0,AC12&lt;=5%),OR(AC12=0,AC12=""))</formula1>
    </dataValidation>
    <dataValidation type="list" allowBlank="1" sqref="AE12:AH511" xr:uid="{00000000-0002-0000-0C00-000004000000}">
      <formula1>"Yes,No,TBC"</formula1>
    </dataValidation>
    <dataValidation type="decimal" operator="lessThan" allowBlank="1" showErrorMessage="1" errorTitle="Invalid input" error="Value needs to be negative." promptTitle="Input required" prompt="Value needs to be negative." sqref="O12:O511 K12:K511" xr:uid="{E4A516C4-9680-4947-A059-5BBBDAE0E897}">
      <formula1>0</formula1>
    </dataValidation>
    <dataValidation type="list" allowBlank="1" showErrorMessage="1" errorTitle="Invalid input" error="Select a value from the list." sqref="C12:C511" xr:uid="{9DB6B618-0618-4A33-ACBA-1EF390032797}">
      <formula1>"GBP,EUR,USD"</formula1>
    </dataValidation>
    <dataValidation type="decimal" operator="lessThan" allowBlank="1" showErrorMessage="1" error="Value needs to be negative." sqref="O12:O511 K12:K511" xr:uid="{80E5A049-7E3B-483D-A378-EF29D7743DC0}">
      <formula1>0</formula1>
    </dataValidation>
    <dataValidation type="list" allowBlank="1" sqref="AE12:AH511" xr:uid="{E637D256-1D21-4841-9FA8-CC19EEE7D734}">
      <formula1>"Yes,No"</formula1>
    </dataValidation>
    <dataValidation type="decimal" operator="lessThanOrEqual" allowBlank="1" showErrorMessage="1" errorTitle="Invalid value" error="Value needs to be negative." sqref="E12:J511" xr:uid="{7ECFEE20-3B11-4C2B-BCEB-1E7F36618296}">
      <formula1>0</formula1>
    </dataValidation>
    <dataValidation allowBlank="1" sqref="AI12:AI511 AK12:AK511 AM12:AM511 AO12:AO511 AQ12:AQ511 AS12:AS511" xr:uid="{D5443F62-C763-42AB-9B11-2CC6DD11F821}"/>
    <dataValidation allowBlank="1" showErrorMessage="1" errorTitle="Invalid input" error="Applicants can only apply for the increase in relation to EPC costs, and the application cannot exceed 5%" sqref="AA12:AA511" xr:uid="{6BAB7953-8624-48C6-B839-921C72B6D35C}"/>
    <dataValidation allowBlank="1" showErrorMessage="1" errorTitle="Invalid input" error="Select a value from the list." sqref="T12:Z511" xr:uid="{7F74D41A-293C-47A1-B5C8-EFBF30C31BAA}"/>
    <dataValidation type="list" allowBlank="1" showInputMessage="1" showErrorMessage="1" sqref="L12:L511 S12:S511" xr:uid="{2167E910-3A50-47ED-8E2A-556C6235B2F5}">
      <formula1>"Yes,No"</formula1>
    </dataValidation>
    <dataValidation type="decimal" operator="lessThanOrEqual" allowBlank="1" showErrorMessage="1" errorTitle="Invalid input" error="Value needs to be negative." promptTitle="Input required" prompt="Value needs to be negative." sqref="E12:J511" xr:uid="{FE4EA543-1F47-4F98-BBD3-F2AE206B69C0}">
      <formula1>0</formula1>
    </dataValidation>
    <dataValidation type="decimal" operator="lessThanOrEqual" allowBlank="1" showErrorMessage="1" error="Value needs to be negative." sqref="E12:J511" xr:uid="{43F6D5E2-BF8D-4332-BC83-24CD3E60099E}">
      <formula1>0</formula1>
    </dataValidation>
  </dataValidation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sheetPr>
  <dimension ref="A1:S62"/>
  <sheetViews>
    <sheetView showGridLines="0" topLeftCell="A15" zoomScaleNormal="100" workbookViewId="0">
      <selection activeCell="E25" sqref="E25"/>
    </sheetView>
  </sheetViews>
  <sheetFormatPr defaultColWidth="0" defaultRowHeight="15.75" zeroHeight="1"/>
  <cols>
    <col min="1" max="1" width="9.140625" style="279" customWidth="1"/>
    <col min="2" max="7" width="17" style="279" customWidth="1"/>
    <col min="8" max="8" width="24" customWidth="1"/>
    <col min="9" max="9" width="22" customWidth="1"/>
    <col min="10" max="10" width="17" style="279" customWidth="1"/>
    <col min="11" max="11" width="33.7109375" style="279" customWidth="1"/>
    <col min="12" max="13" width="16" style="279" customWidth="1"/>
    <col min="14" max="19" width="16" style="279" hidden="1" customWidth="1"/>
    <col min="20" max="16384" width="9.140625" style="279" hidden="1"/>
  </cols>
  <sheetData>
    <row r="1" spans="1:13" ht="15.75" customHeight="1" thickBot="1"/>
    <row r="2" spans="1:13" ht="24" customHeight="1" thickBot="1">
      <c r="B2" s="469" t="s">
        <v>329</v>
      </c>
      <c r="C2" s="470"/>
      <c r="D2" s="470"/>
      <c r="E2" s="470"/>
      <c r="F2" s="470"/>
      <c r="G2" s="470"/>
      <c r="H2" s="470"/>
      <c r="I2" s="470"/>
      <c r="J2" s="470"/>
      <c r="K2" s="471"/>
    </row>
    <row r="3" spans="1:13" ht="20.25" customHeight="1">
      <c r="B3" s="467" t="s">
        <v>264</v>
      </c>
      <c r="C3" s="468"/>
      <c r="D3" s="468"/>
      <c r="E3" s="468"/>
      <c r="H3" s="346" t="s">
        <v>265</v>
      </c>
      <c r="I3" s="279"/>
    </row>
    <row r="4" spans="1:13" ht="30" customHeight="1">
      <c r="B4" s="331" t="s">
        <v>266</v>
      </c>
      <c r="C4" s="332">
        <v>2026</v>
      </c>
      <c r="H4" s="341" t="s">
        <v>267</v>
      </c>
      <c r="I4" s="347" t="s">
        <v>268</v>
      </c>
    </row>
    <row r="5" spans="1:13" s="400" customFormat="1" ht="47.25" customHeight="1">
      <c r="A5" s="279"/>
      <c r="B5" s="279"/>
      <c r="C5" s="279"/>
      <c r="D5" s="279"/>
      <c r="E5" s="279"/>
      <c r="F5" s="279"/>
      <c r="G5" s="279"/>
      <c r="H5" s="279"/>
      <c r="I5" s="279"/>
      <c r="J5" s="279"/>
      <c r="K5" s="279"/>
      <c r="L5" s="279"/>
      <c r="M5" s="279"/>
    </row>
    <row r="6" spans="1:13" ht="20.25" customHeight="1">
      <c r="B6" s="467" t="s">
        <v>269</v>
      </c>
      <c r="C6" s="468"/>
      <c r="D6" s="468"/>
      <c r="E6" s="468"/>
    </row>
    <row r="7" spans="1:13" ht="15.75" customHeight="1">
      <c r="B7" s="333" t="s">
        <v>270</v>
      </c>
      <c r="C7" s="333" t="s">
        <v>163</v>
      </c>
      <c r="D7" s="333" t="s">
        <v>271</v>
      </c>
      <c r="E7" s="333" t="s">
        <v>272</v>
      </c>
    </row>
    <row r="8" spans="1:13" ht="15.75" customHeight="1">
      <c r="B8" s="333" t="s">
        <v>163</v>
      </c>
      <c r="C8" s="334">
        <v>1</v>
      </c>
      <c r="D8" s="464">
        <v>1.1552</v>
      </c>
      <c r="E8" s="334">
        <v>1.3456999999999999</v>
      </c>
    </row>
    <row r="9" spans="1:13" ht="15.75" customHeight="1">
      <c r="B9" s="333" t="s">
        <v>271</v>
      </c>
      <c r="C9" s="464">
        <v>0.86565000000000003</v>
      </c>
      <c r="D9" s="334">
        <v>1</v>
      </c>
      <c r="E9" s="334">
        <v>1.1649</v>
      </c>
    </row>
    <row r="10" spans="1:13" ht="15.75" customHeight="1">
      <c r="B10" s="333" t="s">
        <v>272</v>
      </c>
      <c r="C10" s="334">
        <v>0.74309999999999998</v>
      </c>
      <c r="D10" s="334">
        <v>0.85840000000000005</v>
      </c>
      <c r="E10" s="334">
        <v>1</v>
      </c>
    </row>
    <row r="11" spans="1:13" ht="20.25" customHeight="1">
      <c r="B11" s="467" t="s">
        <v>273</v>
      </c>
      <c r="C11" s="468"/>
      <c r="D11" s="468"/>
      <c r="E11" s="468"/>
    </row>
    <row r="12" spans="1:13" ht="31.5" customHeight="1">
      <c r="B12" s="333" t="s">
        <v>274</v>
      </c>
      <c r="C12" s="335">
        <v>5.83679551820728E-2</v>
      </c>
    </row>
    <row r="13" spans="1:13" ht="31.5" customHeight="1">
      <c r="B13" s="333" t="s">
        <v>275</v>
      </c>
      <c r="C13" s="335">
        <v>8.6202509803921398E-2</v>
      </c>
    </row>
    <row r="14" spans="1:13" ht="15.75" customHeight="1">
      <c r="B14" s="333" t="s">
        <v>326</v>
      </c>
      <c r="C14" s="335">
        <v>0.02</v>
      </c>
    </row>
    <row r="15" spans="1:13" ht="15.75" customHeight="1">
      <c r="B15" s="333" t="s">
        <v>325</v>
      </c>
      <c r="C15" s="335">
        <v>0.02</v>
      </c>
    </row>
    <row r="16" spans="1:13" ht="20.25" customHeight="1">
      <c r="B16" s="467" t="s">
        <v>276</v>
      </c>
      <c r="C16" s="468"/>
      <c r="D16" s="468"/>
      <c r="E16" s="468"/>
    </row>
    <row r="17" spans="2:11" ht="47.25" customHeight="1">
      <c r="B17" s="333" t="s">
        <v>324</v>
      </c>
      <c r="C17" s="333" t="s">
        <v>277</v>
      </c>
      <c r="D17" s="333" t="s">
        <v>278</v>
      </c>
      <c r="E17" s="333" t="s">
        <v>279</v>
      </c>
      <c r="F17" s="333" t="s">
        <v>280</v>
      </c>
      <c r="G17" s="333" t="s">
        <v>281</v>
      </c>
      <c r="H17" s="333" t="s">
        <v>282</v>
      </c>
      <c r="I17" s="333" t="s">
        <v>283</v>
      </c>
      <c r="J17" s="333" t="s">
        <v>284</v>
      </c>
      <c r="K17" s="333" t="s">
        <v>285</v>
      </c>
    </row>
    <row r="18" spans="2:11" ht="15" customHeight="1">
      <c r="B18" s="336" t="s">
        <v>286</v>
      </c>
      <c r="C18" s="336">
        <v>2000</v>
      </c>
      <c r="D18" s="337">
        <v>1.2063419117647058E-2</v>
      </c>
      <c r="E18" s="337">
        <v>3.5817456801063574E-2</v>
      </c>
      <c r="F18" s="417">
        <v>1</v>
      </c>
      <c r="G18" s="417">
        <v>1</v>
      </c>
      <c r="H18" s="339">
        <f t="shared" ref="H18:H58" si="0">INDEX($F$18:$F$58,MATCH($C$4,$C$18:$C$49,0))/F18</f>
        <v>1.9714787946540007</v>
      </c>
      <c r="I18" s="339">
        <f t="shared" ref="I18:I58" si="1">INDEX($G$18:$G$58,MATCH($C$4,$C$18:$C$49,0))/G18</f>
        <v>1.6340679827956051</v>
      </c>
      <c r="J18" s="339">
        <f t="shared" ref="J18:J58" si="2">F18/INDEX($F$18:$F$58,MATCH($C$4,$C$18:$C$58,0))</f>
        <v>0.50723345476079662</v>
      </c>
      <c r="K18" s="339">
        <f t="shared" ref="K18:K58" si="3">G18/INDEX($G$18:$G$58,MATCH($C$4,$C$18:$C$58,0))</f>
        <v>0.61196964295767831</v>
      </c>
    </row>
    <row r="19" spans="2:11" ht="15" customHeight="1">
      <c r="B19" s="336" t="s">
        <v>287</v>
      </c>
      <c r="C19" s="336">
        <v>2001</v>
      </c>
      <c r="D19" s="337">
        <v>1.1124985809966832E-2</v>
      </c>
      <c r="E19" s="337">
        <v>4.5567703521198745E-2</v>
      </c>
      <c r="F19" s="338">
        <f t="shared" ref="F19:F58" si="4">F18*(1+D19)</f>
        <v>1.0111249858099669</v>
      </c>
      <c r="G19" s="338">
        <f t="shared" ref="G19:G58" si="5">G18*(1+E19)</f>
        <v>1.0455677035211988</v>
      </c>
      <c r="H19" s="339">
        <f t="shared" si="0"/>
        <v>1.9497874370839896</v>
      </c>
      <c r="I19" s="339">
        <f t="shared" si="1"/>
        <v>1.5628523885086458</v>
      </c>
      <c r="J19" s="339">
        <f t="shared" si="2"/>
        <v>0.51287641974735099</v>
      </c>
      <c r="K19" s="339">
        <f t="shared" si="3"/>
        <v>0.63985569421194766</v>
      </c>
    </row>
    <row r="20" spans="2:11" ht="15" customHeight="1">
      <c r="B20" s="336" t="s">
        <v>288</v>
      </c>
      <c r="C20" s="336">
        <v>2002</v>
      </c>
      <c r="D20" s="337">
        <v>1.4033905916694799E-2</v>
      </c>
      <c r="E20" s="337">
        <v>4.4244529265209602E-2</v>
      </c>
      <c r="F20" s="338">
        <f t="shared" si="4"/>
        <v>1.0253150187308433</v>
      </c>
      <c r="G20" s="338">
        <f t="shared" si="5"/>
        <v>1.0918283543784004</v>
      </c>
      <c r="H20" s="339">
        <f t="shared" si="0"/>
        <v>1.9228030006761618</v>
      </c>
      <c r="I20" s="339">
        <f t="shared" si="1"/>
        <v>1.4966344995921199</v>
      </c>
      <c r="J20" s="339">
        <f t="shared" si="2"/>
        <v>0.52007407916897663</v>
      </c>
      <c r="K20" s="339">
        <f t="shared" si="3"/>
        <v>0.66816580820001914</v>
      </c>
    </row>
    <row r="21" spans="2:11" ht="15" customHeight="1">
      <c r="B21" s="336" t="s">
        <v>289</v>
      </c>
      <c r="C21" s="336">
        <v>2003</v>
      </c>
      <c r="D21" s="337">
        <v>1.3396811337466874E-2</v>
      </c>
      <c r="E21" s="337">
        <v>2.516336796577516E-2</v>
      </c>
      <c r="F21" s="338">
        <f t="shared" si="4"/>
        <v>1.0390509705982518</v>
      </c>
      <c r="G21" s="338">
        <f t="shared" si="5"/>
        <v>1.1193024330150909</v>
      </c>
      <c r="H21" s="339">
        <f t="shared" si="0"/>
        <v>1.897384103802807</v>
      </c>
      <c r="I21" s="339">
        <f t="shared" si="1"/>
        <v>1.4598985355493941</v>
      </c>
      <c r="J21" s="339">
        <f t="shared" si="2"/>
        <v>0.52704141348911027</v>
      </c>
      <c r="K21" s="339">
        <f t="shared" si="3"/>
        <v>0.68497911029390579</v>
      </c>
    </row>
    <row r="22" spans="2:11" ht="15" customHeight="1">
      <c r="B22" s="336" t="s">
        <v>290</v>
      </c>
      <c r="C22" s="336">
        <v>2004</v>
      </c>
      <c r="D22" s="337">
        <v>1.8463891620233777E-2</v>
      </c>
      <c r="E22" s="337">
        <v>2.376612209802224E-2</v>
      </c>
      <c r="F22" s="338">
        <f t="shared" si="4"/>
        <v>1.0582358951072766</v>
      </c>
      <c r="G22" s="338">
        <f t="shared" si="5"/>
        <v>1.1459039113027409</v>
      </c>
      <c r="H22" s="339">
        <f t="shared" si="0"/>
        <v>1.8629861298119603</v>
      </c>
      <c r="I22" s="339">
        <f t="shared" si="1"/>
        <v>1.4260078586675615</v>
      </c>
      <c r="J22" s="339">
        <f t="shared" si="2"/>
        <v>0.53677264902714794</v>
      </c>
      <c r="K22" s="339">
        <f t="shared" si="3"/>
        <v>0.70125840746374546</v>
      </c>
    </row>
    <row r="23" spans="2:11" ht="15" customHeight="1">
      <c r="B23" s="336" t="s">
        <v>291</v>
      </c>
      <c r="C23" s="336">
        <v>2005</v>
      </c>
      <c r="D23" s="337">
        <v>2.2098262175498661E-2</v>
      </c>
      <c r="E23" s="337">
        <v>2.7951353893704393E-2</v>
      </c>
      <c r="F23" s="338">
        <f t="shared" si="4"/>
        <v>1.0816210693608805</v>
      </c>
      <c r="G23" s="338">
        <f t="shared" si="5"/>
        <v>1.1779334770557439</v>
      </c>
      <c r="H23" s="339">
        <f t="shared" si="0"/>
        <v>1.8227074624377726</v>
      </c>
      <c r="I23" s="339">
        <f t="shared" si="1"/>
        <v>1.3872328230962361</v>
      </c>
      <c r="J23" s="339">
        <f t="shared" si="2"/>
        <v>0.54863439175398676</v>
      </c>
      <c r="K23" s="339">
        <f t="shared" si="3"/>
        <v>0.72085952938170017</v>
      </c>
    </row>
    <row r="24" spans="2:11" ht="15" customHeight="1">
      <c r="B24" s="336" t="s">
        <v>292</v>
      </c>
      <c r="C24" s="336">
        <v>2006</v>
      </c>
      <c r="D24" s="337">
        <v>2.4664147774978953E-2</v>
      </c>
      <c r="E24" s="337">
        <v>2.6646621783558377E-2</v>
      </c>
      <c r="F24" s="338">
        <f t="shared" si="4"/>
        <v>1.108298331252128</v>
      </c>
      <c r="G24" s="338">
        <f t="shared" si="5"/>
        <v>1.2093214249050401</v>
      </c>
      <c r="H24" s="339">
        <f t="shared" si="0"/>
        <v>1.7788340368848818</v>
      </c>
      <c r="I24" s="339">
        <f t="shared" si="1"/>
        <v>1.3512271833966039</v>
      </c>
      <c r="J24" s="339">
        <f t="shared" si="2"/>
        <v>0.5621659914666427</v>
      </c>
      <c r="K24" s="339">
        <f t="shared" si="3"/>
        <v>0.74006800062020817</v>
      </c>
    </row>
    <row r="25" spans="2:11" ht="15" customHeight="1">
      <c r="B25" s="336" t="s">
        <v>293</v>
      </c>
      <c r="C25" s="336">
        <v>2007</v>
      </c>
      <c r="D25" s="337">
        <v>3.1752535081430187E-2</v>
      </c>
      <c r="E25" s="337">
        <v>3.4019524617996615E-2</v>
      </c>
      <c r="F25" s="338">
        <f t="shared" si="4"/>
        <v>1.1434896128959018</v>
      </c>
      <c r="G25" s="338">
        <f t="shared" si="5"/>
        <v>1.2504619648906679</v>
      </c>
      <c r="H25" s="339">
        <f t="shared" si="0"/>
        <v>1.7240898145643893</v>
      </c>
      <c r="I25" s="339">
        <f t="shared" si="1"/>
        <v>1.3067714402160782</v>
      </c>
      <c r="J25" s="339">
        <f t="shared" si="2"/>
        <v>0.58001618683227429</v>
      </c>
      <c r="K25" s="339">
        <f t="shared" si="3"/>
        <v>0.76524476218629889</v>
      </c>
    </row>
    <row r="26" spans="2:11" ht="15" customHeight="1">
      <c r="B26" s="336" t="s">
        <v>294</v>
      </c>
      <c r="C26" s="336">
        <v>2008</v>
      </c>
      <c r="D26" s="337">
        <v>2.5910850789238521E-2</v>
      </c>
      <c r="E26" s="337">
        <v>-4.9258050612644216E-3</v>
      </c>
      <c r="F26" s="338">
        <f t="shared" si="4"/>
        <v>1.1731184016346916</v>
      </c>
      <c r="G26" s="338">
        <f t="shared" si="5"/>
        <v>1.2443024330150907</v>
      </c>
      <c r="H26" s="339">
        <f t="shared" si="0"/>
        <v>1.6805454521102279</v>
      </c>
      <c r="I26" s="339">
        <f t="shared" si="1"/>
        <v>1.3132402054668226</v>
      </c>
      <c r="J26" s="339">
        <f t="shared" si="2"/>
        <v>0.59504489970462848</v>
      </c>
      <c r="K26" s="339">
        <f t="shared" si="3"/>
        <v>0.76147531566361548</v>
      </c>
    </row>
    <row r="27" spans="2:11" ht="15" customHeight="1">
      <c r="B27" s="336" t="s">
        <v>295</v>
      </c>
      <c r="C27" s="336">
        <v>2009</v>
      </c>
      <c r="D27" s="337">
        <v>2.9998064640990682E-2</v>
      </c>
      <c r="E27" s="337">
        <v>-2.1419879132891978E-2</v>
      </c>
      <c r="F27" s="338">
        <f t="shared" si="4"/>
        <v>1.2083096832784648</v>
      </c>
      <c r="G27" s="338">
        <f t="shared" si="5"/>
        <v>1.2176496252951441</v>
      </c>
      <c r="H27" s="339">
        <f t="shared" si="0"/>
        <v>1.631600592080712</v>
      </c>
      <c r="I27" s="339">
        <f t="shared" si="1"/>
        <v>1.3419853698879314</v>
      </c>
      <c r="J27" s="339">
        <f t="shared" si="2"/>
        <v>0.61289509507025974</v>
      </c>
      <c r="K27" s="339">
        <f t="shared" si="3"/>
        <v>0.74516460643942006</v>
      </c>
    </row>
    <row r="28" spans="2:11" ht="15" customHeight="1">
      <c r="B28" s="336" t="s">
        <v>296</v>
      </c>
      <c r="C28" s="336">
        <v>2010</v>
      </c>
      <c r="D28" s="337">
        <v>4.1337842916196979E-2</v>
      </c>
      <c r="E28" s="337">
        <v>6.4601797890165152E-3</v>
      </c>
      <c r="F28" s="338">
        <f t="shared" si="4"/>
        <v>1.2582585991599498</v>
      </c>
      <c r="G28" s="338">
        <f t="shared" si="5"/>
        <v>1.2255158607945793</v>
      </c>
      <c r="H28" s="339">
        <f t="shared" si="0"/>
        <v>1.5668311712474825</v>
      </c>
      <c r="I28" s="339">
        <f t="shared" si="1"/>
        <v>1.3333715499496968</v>
      </c>
      <c r="J28" s="339">
        <f t="shared" si="2"/>
        <v>0.6382308562343818</v>
      </c>
      <c r="K28" s="339">
        <f t="shared" si="3"/>
        <v>0.74997850376943043</v>
      </c>
    </row>
    <row r="29" spans="2:11" ht="15" customHeight="1">
      <c r="B29" s="336" t="s">
        <v>297</v>
      </c>
      <c r="C29" s="336">
        <v>2011</v>
      </c>
      <c r="D29" s="337">
        <v>3.2930350054131981E-2</v>
      </c>
      <c r="E29" s="337">
        <v>1.8585998198990837E-2</v>
      </c>
      <c r="F29" s="338">
        <f t="shared" si="4"/>
        <v>1.2996934952889088</v>
      </c>
      <c r="G29" s="338">
        <f t="shared" si="5"/>
        <v>1.2482932963761422</v>
      </c>
      <c r="H29" s="339">
        <f t="shared" si="0"/>
        <v>1.5168797888118697</v>
      </c>
      <c r="I29" s="339">
        <f t="shared" si="1"/>
        <v>1.3090417032114057</v>
      </c>
      <c r="J29" s="339">
        <f t="shared" si="2"/>
        <v>0.65924802174552843</v>
      </c>
      <c r="K29" s="339">
        <f t="shared" si="3"/>
        <v>0.76391760288977095</v>
      </c>
    </row>
    <row r="30" spans="2:11" ht="15" customHeight="1">
      <c r="B30" s="336" t="s">
        <v>298</v>
      </c>
      <c r="C30" s="336">
        <v>2012</v>
      </c>
      <c r="D30" s="337">
        <v>2.7163944449296908E-2</v>
      </c>
      <c r="E30" s="337">
        <v>9.2724898999761614E-3</v>
      </c>
      <c r="F30" s="338">
        <f t="shared" si="4"/>
        <v>1.334998297196049</v>
      </c>
      <c r="G30" s="338">
        <f t="shared" si="5"/>
        <v>1.2598680833589979</v>
      </c>
      <c r="H30" s="339">
        <f t="shared" si="0"/>
        <v>1.4767650256893792</v>
      </c>
      <c r="I30" s="339">
        <f t="shared" si="1"/>
        <v>1.297015143394167</v>
      </c>
      <c r="J30" s="339">
        <f t="shared" si="2"/>
        <v>0.67715579838653273</v>
      </c>
      <c r="K30" s="339">
        <f t="shared" si="3"/>
        <v>0.77100102114698044</v>
      </c>
    </row>
    <row r="31" spans="2:11" ht="15" customHeight="1">
      <c r="B31" s="336" t="s">
        <v>299</v>
      </c>
      <c r="C31" s="336">
        <v>2013</v>
      </c>
      <c r="D31" s="337">
        <v>1.7687074829932131E-2</v>
      </c>
      <c r="E31" s="337">
        <v>3.2186109045722867E-3</v>
      </c>
      <c r="F31" s="338">
        <f t="shared" si="4"/>
        <v>1.3586105119763874</v>
      </c>
      <c r="G31" s="338">
        <f t="shared" si="5"/>
        <v>1.2639231085104197</v>
      </c>
      <c r="H31" s="339">
        <f t="shared" si="0"/>
        <v>1.4510993233712481</v>
      </c>
      <c r="I31" s="339">
        <f t="shared" si="1"/>
        <v>1.2928539495740488</v>
      </c>
      <c r="J31" s="339">
        <f t="shared" si="2"/>
        <v>0.68913270366411772</v>
      </c>
      <c r="K31" s="339">
        <f t="shared" si="3"/>
        <v>0.7734825734410804</v>
      </c>
    </row>
    <row r="32" spans="2:11" ht="15" customHeight="1">
      <c r="B32" s="336" t="s">
        <v>300</v>
      </c>
      <c r="C32" s="336">
        <v>2014</v>
      </c>
      <c r="D32" s="337">
        <v>2.5066844919787519E-3</v>
      </c>
      <c r="E32" s="337">
        <v>-1.4213919488285972E-4</v>
      </c>
      <c r="F32" s="338">
        <f t="shared" si="4"/>
        <v>1.3620161198773979</v>
      </c>
      <c r="G32" s="338">
        <f t="shared" si="5"/>
        <v>1.2637434554973823</v>
      </c>
      <c r="H32" s="339">
        <f t="shared" si="0"/>
        <v>1.4474709703373141</v>
      </c>
      <c r="I32" s="339">
        <f t="shared" si="1"/>
        <v>1.2930377409174958</v>
      </c>
      <c r="J32" s="339">
        <f t="shared" si="2"/>
        <v>0.69086014192530798</v>
      </c>
      <c r="K32" s="339">
        <f t="shared" si="3"/>
        <v>0.77337263125083566</v>
      </c>
    </row>
    <row r="33" spans="2:11" ht="15" customHeight="1">
      <c r="B33" s="336" t="s">
        <v>301</v>
      </c>
      <c r="C33" s="336">
        <v>2015</v>
      </c>
      <c r="D33" s="337">
        <v>3.667277879646541E-3</v>
      </c>
      <c r="E33" s="337">
        <v>-1.4012855271576335E-3</v>
      </c>
      <c r="F33" s="338">
        <f t="shared" si="4"/>
        <v>1.3670110114655463</v>
      </c>
      <c r="G33" s="338">
        <f t="shared" si="5"/>
        <v>1.2619725900831535</v>
      </c>
      <c r="H33" s="339">
        <f t="shared" si="0"/>
        <v>1.4421820878680531</v>
      </c>
      <c r="I33" s="339">
        <f t="shared" si="1"/>
        <v>1.2948521985631507</v>
      </c>
      <c r="J33" s="339">
        <f t="shared" si="2"/>
        <v>0.69339371804172001</v>
      </c>
      <c r="K33" s="339">
        <f t="shared" si="3"/>
        <v>0.77228891537556399</v>
      </c>
    </row>
    <row r="34" spans="2:11" ht="15" customHeight="1">
      <c r="B34" s="336" t="s">
        <v>302</v>
      </c>
      <c r="C34" s="336">
        <v>2016</v>
      </c>
      <c r="D34" s="337">
        <v>2.2338481979737375E-2</v>
      </c>
      <c r="E34" s="337">
        <v>5.5926705510306925E-4</v>
      </c>
      <c r="F34" s="338">
        <f t="shared" si="4"/>
        <v>1.3975479623112721</v>
      </c>
      <c r="G34" s="338">
        <f t="shared" si="5"/>
        <v>1.2626783697772301</v>
      </c>
      <c r="H34" s="339">
        <f t="shared" si="0"/>
        <v>1.4106698645201119</v>
      </c>
      <c r="I34" s="339">
        <f t="shared" si="1"/>
        <v>1.2941284351642912</v>
      </c>
      <c r="J34" s="339">
        <f t="shared" si="2"/>
        <v>0.70888308111705822</v>
      </c>
      <c r="K34" s="339">
        <f t="shared" si="3"/>
        <v>0.77272083112295475</v>
      </c>
    </row>
    <row r="35" spans="2:11" ht="15" customHeight="1">
      <c r="B35" s="336" t="s">
        <v>303</v>
      </c>
      <c r="C35" s="336">
        <v>2017</v>
      </c>
      <c r="D35" s="337">
        <v>2.6642839736820741E-2</v>
      </c>
      <c r="E35" s="337">
        <v>6.341592308786715E-3</v>
      </c>
      <c r="F35" s="338">
        <f t="shared" si="4"/>
        <v>1.4347826086956519</v>
      </c>
      <c r="G35" s="338">
        <f t="shared" si="5"/>
        <v>1.2706857612154807</v>
      </c>
      <c r="H35" s="339">
        <f t="shared" si="0"/>
        <v>1.3740609780921826</v>
      </c>
      <c r="I35" s="339">
        <f t="shared" si="1"/>
        <v>1.2859733166699918</v>
      </c>
      <c r="J35" s="339">
        <f t="shared" si="2"/>
        <v>0.72776973943940382</v>
      </c>
      <c r="K35" s="339">
        <f t="shared" si="3"/>
        <v>0.7776211116024434</v>
      </c>
    </row>
    <row r="36" spans="2:11" ht="15" customHeight="1">
      <c r="B36" s="336" t="s">
        <v>304</v>
      </c>
      <c r="C36" s="336">
        <v>2018</v>
      </c>
      <c r="D36" s="337">
        <v>1.9938286256824332E-2</v>
      </c>
      <c r="E36" s="337">
        <v>8.9778029124841958E-3</v>
      </c>
      <c r="F36" s="338">
        <f t="shared" si="4"/>
        <v>1.4633897150641388</v>
      </c>
      <c r="G36" s="338">
        <f t="shared" si="5"/>
        <v>1.2820937275433735</v>
      </c>
      <c r="H36" s="339">
        <f t="shared" si="0"/>
        <v>1.347200116523706</v>
      </c>
      <c r="I36" s="339">
        <f t="shared" si="1"/>
        <v>1.2745308300717229</v>
      </c>
      <c r="J36" s="339">
        <f t="shared" si="2"/>
        <v>0.74228022083340095</v>
      </c>
      <c r="K36" s="339">
        <f t="shared" si="3"/>
        <v>0.78460244068299712</v>
      </c>
    </row>
    <row r="37" spans="2:11" ht="15" customHeight="1">
      <c r="B37" s="336" t="s">
        <v>305</v>
      </c>
      <c r="C37" s="336">
        <v>2019</v>
      </c>
      <c r="D37" s="337">
        <v>1.0860290124893115E-2</v>
      </c>
      <c r="E37" s="337">
        <v>3.2028505369784106E-4</v>
      </c>
      <c r="F37" s="338">
        <f t="shared" si="4"/>
        <v>1.4792825519355199</v>
      </c>
      <c r="G37" s="338">
        <f t="shared" si="5"/>
        <v>1.2825043630017454</v>
      </c>
      <c r="H37" s="339">
        <f t="shared" si="0"/>
        <v>1.3327263220096</v>
      </c>
      <c r="I37" s="339">
        <f t="shared" si="1"/>
        <v>1.2741227475990904</v>
      </c>
      <c r="J37" s="339">
        <f t="shared" si="2"/>
        <v>0.75034159938562139</v>
      </c>
      <c r="K37" s="339">
        <f t="shared" si="3"/>
        <v>0.78485373711784279</v>
      </c>
    </row>
    <row r="38" spans="2:11" ht="15" customHeight="1">
      <c r="B38" s="336" t="s">
        <v>254</v>
      </c>
      <c r="C38" s="336">
        <v>2020</v>
      </c>
      <c r="D38" s="337">
        <v>1.5041055943519233E-2</v>
      </c>
      <c r="E38" s="337">
        <v>7.8444713486686014E-3</v>
      </c>
      <c r="F38" s="338">
        <f t="shared" si="4"/>
        <v>1.501532523555454</v>
      </c>
      <c r="G38" s="338">
        <f t="shared" si="5"/>
        <v>1.292564931731855</v>
      </c>
      <c r="H38" s="339">
        <f t="shared" si="0"/>
        <v>1.3129777502160052</v>
      </c>
      <c r="I38" s="339">
        <f t="shared" si="1"/>
        <v>1.2642057220337735</v>
      </c>
      <c r="J38" s="339">
        <f t="shared" si="2"/>
        <v>0.76162752935873024</v>
      </c>
      <c r="K38" s="339">
        <f t="shared" si="3"/>
        <v>0.79101049977155913</v>
      </c>
    </row>
    <row r="39" spans="2:11" ht="15" customHeight="1">
      <c r="B39" s="336" t="s">
        <v>242</v>
      </c>
      <c r="C39" s="336">
        <v>2021</v>
      </c>
      <c r="D39" s="337">
        <v>7.5829742193997143E-2</v>
      </c>
      <c r="E39" s="337">
        <v>7.2214996972013473E-2</v>
      </c>
      <c r="F39" s="338">
        <f t="shared" si="4"/>
        <v>1.6153933477125659</v>
      </c>
      <c r="G39" s="338">
        <f t="shared" si="5"/>
        <v>1.3859075043630016</v>
      </c>
      <c r="H39" s="339">
        <f t="shared" si="0"/>
        <v>1.2204326565078778</v>
      </c>
      <c r="I39" s="339">
        <f t="shared" si="1"/>
        <v>1.1790599139202038</v>
      </c>
      <c r="J39" s="339">
        <f t="shared" si="2"/>
        <v>0.81938154855785372</v>
      </c>
      <c r="K39" s="339">
        <f t="shared" si="3"/>
        <v>0.84813332061739299</v>
      </c>
    </row>
    <row r="40" spans="2:11" ht="15" customHeight="1">
      <c r="B40" s="336" t="s">
        <v>234</v>
      </c>
      <c r="C40" s="336">
        <v>2022</v>
      </c>
      <c r="D40" s="337">
        <v>8.9739985945186354E-2</v>
      </c>
      <c r="E40" s="337">
        <v>6.6193831538596815E-2</v>
      </c>
      <c r="F40" s="338">
        <f t="shared" si="4"/>
        <v>1.7603587240322391</v>
      </c>
      <c r="G40" s="338">
        <f t="shared" si="5"/>
        <v>1.4776460322348832</v>
      </c>
      <c r="H40" s="339">
        <f t="shared" si="0"/>
        <v>1.1199301413624232</v>
      </c>
      <c r="I40" s="339">
        <f t="shared" si="1"/>
        <v>1.1058588776664866</v>
      </c>
      <c r="J40" s="339">
        <f t="shared" si="2"/>
        <v>0.89291283720918058</v>
      </c>
      <c r="K40" s="339">
        <f t="shared" si="3"/>
        <v>0.9042745147646114</v>
      </c>
    </row>
    <row r="41" spans="2:11" ht="15" customHeight="1">
      <c r="B41" s="336" t="s">
        <v>166</v>
      </c>
      <c r="C41" s="336">
        <v>2023</v>
      </c>
      <c r="D41" s="337">
        <v>2.9535048687689403E-2</v>
      </c>
      <c r="E41" s="337">
        <v>1.960052105948757E-2</v>
      </c>
      <c r="F41" s="338">
        <f t="shared" si="4"/>
        <v>1.8123510046543299</v>
      </c>
      <c r="G41" s="338">
        <f t="shared" si="5"/>
        <v>1.5066086644081713</v>
      </c>
      <c r="H41" s="339">
        <f t="shared" si="0"/>
        <v>1.0878018604514312</v>
      </c>
      <c r="I41" s="339">
        <f t="shared" si="1"/>
        <v>1.0846001495932605</v>
      </c>
      <c r="J41" s="339">
        <f t="shared" si="2"/>
        <v>0.91928506133001642</v>
      </c>
      <c r="K41" s="339">
        <f t="shared" si="3"/>
        <v>0.92199876643481316</v>
      </c>
    </row>
    <row r="42" spans="2:11" ht="15" customHeight="1">
      <c r="B42" s="336" t="s">
        <v>167</v>
      </c>
      <c r="C42" s="336">
        <v>2024</v>
      </c>
      <c r="D42" s="337">
        <v>3.1443783275916098E-2</v>
      </c>
      <c r="E42" s="337">
        <v>1.4879862359143955E-2</v>
      </c>
      <c r="F42" s="338">
        <f t="shared" si="4"/>
        <v>1.8693381768645692</v>
      </c>
      <c r="G42" s="338">
        <f t="shared" si="5"/>
        <v>1.5290267939636586</v>
      </c>
      <c r="H42" s="339">
        <f t="shared" si="0"/>
        <v>1.0546399891970062</v>
      </c>
      <c r="I42" s="339">
        <f t="shared" si="1"/>
        <v>1.0686980694168549</v>
      </c>
      <c r="J42" s="339">
        <f t="shared" si="2"/>
        <v>0.94819086156726462</v>
      </c>
      <c r="K42" s="339">
        <f t="shared" si="3"/>
        <v>0.93571798117466365</v>
      </c>
    </row>
    <row r="43" spans="2:11" ht="15" customHeight="1">
      <c r="B43" s="336" t="s">
        <v>115</v>
      </c>
      <c r="C43" s="336">
        <v>2025</v>
      </c>
      <c r="D43" s="337">
        <v>2.9958216428105179E-2</v>
      </c>
      <c r="E43" s="337">
        <v>3.2998443703324123E-2</v>
      </c>
      <c r="F43" s="338">
        <f t="shared" si="4"/>
        <v>1.9253402145443974</v>
      </c>
      <c r="G43" s="338">
        <f t="shared" si="5"/>
        <v>1.5794822985451427</v>
      </c>
      <c r="H43" s="339">
        <f t="shared" si="0"/>
        <v>1.0239638583150465</v>
      </c>
      <c r="I43" s="339">
        <f t="shared" si="1"/>
        <v>1.0345592250706077</v>
      </c>
      <c r="J43" s="339">
        <f t="shared" si="2"/>
        <v>0.97659696861324818</v>
      </c>
      <c r="K43" s="339">
        <f t="shared" si="3"/>
        <v>0.96659521829864392</v>
      </c>
    </row>
    <row r="44" spans="2:11" ht="15" customHeight="1">
      <c r="B44" s="336" t="s">
        <v>116</v>
      </c>
      <c r="C44" s="336">
        <v>2026</v>
      </c>
      <c r="D44" s="337">
        <v>2.3963858315046525E-2</v>
      </c>
      <c r="E44" s="337">
        <v>3.4559225070607644E-2</v>
      </c>
      <c r="F44" s="338">
        <f t="shared" si="4"/>
        <v>1.9714787946540007</v>
      </c>
      <c r="G44" s="338">
        <f t="shared" si="5"/>
        <v>1.6340679827956051</v>
      </c>
      <c r="H44" s="339">
        <f t="shared" si="0"/>
        <v>1</v>
      </c>
      <c r="I44" s="339">
        <f t="shared" si="1"/>
        <v>1</v>
      </c>
      <c r="J44" s="339">
        <f t="shared" si="2"/>
        <v>1</v>
      </c>
      <c r="K44" s="339">
        <f t="shared" si="3"/>
        <v>1</v>
      </c>
    </row>
    <row r="45" spans="2:11" ht="15" customHeight="1">
      <c r="B45" s="336" t="s">
        <v>117</v>
      </c>
      <c r="C45" s="336">
        <v>2027</v>
      </c>
      <c r="D45" s="337">
        <v>1.9933265001977216E-2</v>
      </c>
      <c r="E45" s="337">
        <v>2.3857266662852827E-2</v>
      </c>
      <c r="F45" s="338">
        <f t="shared" si="4"/>
        <v>2.0107768039136173</v>
      </c>
      <c r="G45" s="338">
        <f t="shared" si="5"/>
        <v>1.67305237840639</v>
      </c>
      <c r="H45" s="339">
        <f t="shared" si="0"/>
        <v>0.9804563046564243</v>
      </c>
      <c r="I45" s="339">
        <f t="shared" si="1"/>
        <v>0.97669864009403085</v>
      </c>
      <c r="J45" s="339">
        <f t="shared" si="2"/>
        <v>1.0199332650019772</v>
      </c>
      <c r="K45" s="339">
        <f t="shared" si="3"/>
        <v>1.0238572666628529</v>
      </c>
    </row>
    <row r="46" spans="2:11" ht="15" customHeight="1">
      <c r="B46" s="336" t="s">
        <v>118</v>
      </c>
      <c r="C46" s="336">
        <v>2028</v>
      </c>
      <c r="D46" s="337">
        <v>2.0003097221246189E-2</v>
      </c>
      <c r="E46" s="337">
        <v>1.945797243557407E-2</v>
      </c>
      <c r="F46" s="338">
        <f t="shared" si="4"/>
        <v>2.050998567812528</v>
      </c>
      <c r="G46" s="338">
        <f t="shared" si="5"/>
        <v>1.7056065854686933</v>
      </c>
      <c r="H46" s="339">
        <f t="shared" si="0"/>
        <v>0.96122875246893114</v>
      </c>
      <c r="I46" s="339">
        <f t="shared" si="1"/>
        <v>0.95805679733968097</v>
      </c>
      <c r="J46" s="339">
        <f t="shared" si="2"/>
        <v>1.0403350892609946</v>
      </c>
      <c r="K46" s="339">
        <f t="shared" si="3"/>
        <v>1.0437794531355411</v>
      </c>
    </row>
    <row r="47" spans="2:11" ht="15" customHeight="1">
      <c r="B47" s="336" t="s">
        <v>119</v>
      </c>
      <c r="C47" s="336">
        <v>2029</v>
      </c>
      <c r="D47" s="337">
        <v>1.9998449861411423E-2</v>
      </c>
      <c r="E47" s="337">
        <v>1.9979332747347985E-2</v>
      </c>
      <c r="F47" s="338">
        <f t="shared" si="4"/>
        <v>2.0920153598367532</v>
      </c>
      <c r="G47" s="338">
        <f t="shared" si="5"/>
        <v>1.7396834669758405</v>
      </c>
      <c r="H47" s="339">
        <f t="shared" si="0"/>
        <v>0.9423825620514763</v>
      </c>
      <c r="I47" s="339">
        <f t="shared" si="1"/>
        <v>0.93929040185463686</v>
      </c>
      <c r="J47" s="339">
        <f t="shared" si="2"/>
        <v>1.0611401783826475</v>
      </c>
      <c r="K47" s="339">
        <f t="shared" si="3"/>
        <v>1.064633470144581</v>
      </c>
    </row>
    <row r="48" spans="2:11" ht="15" customHeight="1">
      <c r="B48" s="336" t="s">
        <v>93</v>
      </c>
      <c r="C48" s="336">
        <v>2030</v>
      </c>
      <c r="D48" s="337">
        <v>1.9999371029170144E-2</v>
      </c>
      <c r="E48" s="337">
        <v>2.0000000000000438E-2</v>
      </c>
      <c r="F48" s="338">
        <f t="shared" si="4"/>
        <v>2.1338543512168515</v>
      </c>
      <c r="G48" s="338">
        <f t="shared" si="5"/>
        <v>1.7744771363153582</v>
      </c>
      <c r="H48" s="339">
        <f t="shared" si="0"/>
        <v>0.92390504231450732</v>
      </c>
      <c r="I48" s="339">
        <f t="shared" si="1"/>
        <v>0.92087294299474154</v>
      </c>
      <c r="J48" s="339">
        <f t="shared" si="2"/>
        <v>1.0823623145240819</v>
      </c>
      <c r="K48" s="339">
        <f t="shared" si="3"/>
        <v>1.0859261395474731</v>
      </c>
    </row>
    <row r="49" spans="2:11" ht="15" customHeight="1">
      <c r="B49" s="336" t="s">
        <v>94</v>
      </c>
      <c r="C49" s="336">
        <v>2031</v>
      </c>
      <c r="D49" s="337">
        <v>2.0000000000000771E-2</v>
      </c>
      <c r="E49" s="337">
        <v>2.0000000000000916E-2</v>
      </c>
      <c r="F49" s="338">
        <f t="shared" si="4"/>
        <v>2.1765314382411902</v>
      </c>
      <c r="G49" s="338">
        <f t="shared" si="5"/>
        <v>1.8099666790416669</v>
      </c>
      <c r="H49" s="339">
        <f t="shared" si="0"/>
        <v>0.90578925717108483</v>
      </c>
      <c r="I49" s="339">
        <f t="shared" si="1"/>
        <v>0.90281661077915765</v>
      </c>
      <c r="J49" s="339">
        <f t="shared" si="2"/>
        <v>1.1040095608145646</v>
      </c>
      <c r="K49" s="339">
        <f t="shared" si="3"/>
        <v>1.1076446623384235</v>
      </c>
    </row>
    <row r="50" spans="2:11" ht="15" customHeight="1">
      <c r="B50" s="336" t="s">
        <v>95</v>
      </c>
      <c r="C50" s="336">
        <v>2032</v>
      </c>
      <c r="D50" s="337">
        <v>2.0000000000000292E-2</v>
      </c>
      <c r="E50" s="337">
        <v>2.0000000000000514E-2</v>
      </c>
      <c r="F50" s="338">
        <f t="shared" si="4"/>
        <v>2.2200620670060145</v>
      </c>
      <c r="G50" s="338">
        <f t="shared" si="5"/>
        <v>1.846166012622501</v>
      </c>
      <c r="H50" s="339">
        <f t="shared" si="0"/>
        <v>0.88802868350106345</v>
      </c>
      <c r="I50" s="339">
        <f t="shared" si="1"/>
        <v>0.8851143242932914</v>
      </c>
      <c r="J50" s="339">
        <f t="shared" si="2"/>
        <v>1.1260897520308559</v>
      </c>
      <c r="K50" s="339">
        <f t="shared" si="3"/>
        <v>1.1297975555851925</v>
      </c>
    </row>
    <row r="51" spans="2:11" ht="15" customHeight="1">
      <c r="B51" s="336" t="s">
        <v>96</v>
      </c>
      <c r="C51" s="336">
        <v>2033</v>
      </c>
      <c r="D51" s="337">
        <v>2.0000000000000618E-2</v>
      </c>
      <c r="E51" s="337">
        <v>2.0000000000000604E-2</v>
      </c>
      <c r="F51" s="338">
        <f t="shared" si="4"/>
        <v>2.2644633083461363</v>
      </c>
      <c r="G51" s="338">
        <f t="shared" si="5"/>
        <v>1.8830893328749523</v>
      </c>
      <c r="H51" s="339">
        <f t="shared" si="0"/>
        <v>0.87061635637359103</v>
      </c>
      <c r="I51" s="339">
        <f t="shared" si="1"/>
        <v>0.86775914146401056</v>
      </c>
      <c r="J51" s="339">
        <f t="shared" si="2"/>
        <v>1.1486115470714739</v>
      </c>
      <c r="K51" s="339">
        <f t="shared" si="3"/>
        <v>1.1523935066968971</v>
      </c>
    </row>
    <row r="52" spans="2:11" ht="15" customHeight="1">
      <c r="B52" s="336" t="s">
        <v>97</v>
      </c>
      <c r="C52" s="336">
        <v>2034</v>
      </c>
      <c r="D52" s="337">
        <v>2.0000000000000857E-2</v>
      </c>
      <c r="E52" s="337">
        <v>2.0000000000000517E-2</v>
      </c>
      <c r="F52" s="338">
        <f t="shared" si="4"/>
        <v>2.3097525745130612</v>
      </c>
      <c r="G52" s="338">
        <f t="shared" si="5"/>
        <v>1.9207511195324523</v>
      </c>
      <c r="H52" s="339">
        <f t="shared" si="0"/>
        <v>0.85354544742508842</v>
      </c>
      <c r="I52" s="339">
        <f t="shared" si="1"/>
        <v>0.85074425633726491</v>
      </c>
      <c r="J52" s="339">
        <f t="shared" si="2"/>
        <v>1.1715837780129044</v>
      </c>
      <c r="K52" s="339">
        <f t="shared" si="3"/>
        <v>1.1754413768308356</v>
      </c>
    </row>
    <row r="53" spans="2:11" ht="15" customHeight="1">
      <c r="B53" s="336" t="s">
        <v>120</v>
      </c>
      <c r="C53" s="336">
        <v>2035</v>
      </c>
      <c r="D53" s="337">
        <v>2.000000000000085E-2</v>
      </c>
      <c r="E53" s="337">
        <v>2.0000000000000927E-2</v>
      </c>
      <c r="F53" s="338">
        <f t="shared" si="4"/>
        <v>2.3559476260033243</v>
      </c>
      <c r="G53" s="338">
        <f t="shared" si="5"/>
        <v>1.959166141923103</v>
      </c>
      <c r="H53" s="339">
        <f t="shared" si="0"/>
        <v>0.83680926218145857</v>
      </c>
      <c r="I53" s="339">
        <f t="shared" si="1"/>
        <v>0.83406299640908244</v>
      </c>
      <c r="J53" s="339">
        <f t="shared" si="2"/>
        <v>1.1950154535731634</v>
      </c>
      <c r="K53" s="339">
        <f t="shared" si="3"/>
        <v>1.1989502043674534</v>
      </c>
    </row>
    <row r="54" spans="2:11" ht="15" customHeight="1">
      <c r="B54" s="336" t="s">
        <v>121</v>
      </c>
      <c r="C54" s="336">
        <v>2036</v>
      </c>
      <c r="D54" s="337">
        <v>2.0000000000000424E-2</v>
      </c>
      <c r="E54" s="337">
        <v>2.0000000000000663E-2</v>
      </c>
      <c r="F54" s="338">
        <f t="shared" si="4"/>
        <v>2.4030665785233918</v>
      </c>
      <c r="G54" s="338">
        <f t="shared" si="5"/>
        <v>1.9983494647615665</v>
      </c>
      <c r="H54" s="339">
        <f t="shared" si="0"/>
        <v>0.82040123743280213</v>
      </c>
      <c r="I54" s="339">
        <f t="shared" si="1"/>
        <v>0.81770882000890377</v>
      </c>
      <c r="J54" s="339">
        <f t="shared" si="2"/>
        <v>1.2189157626446272</v>
      </c>
      <c r="K54" s="339">
        <f t="shared" si="3"/>
        <v>1.2229292084548034</v>
      </c>
    </row>
    <row r="55" spans="2:11" ht="15" customHeight="1">
      <c r="B55" s="336" t="s">
        <v>122</v>
      </c>
      <c r="C55" s="336">
        <v>2037</v>
      </c>
      <c r="D55" s="337">
        <v>2.0000000000000757E-2</v>
      </c>
      <c r="E55" s="337">
        <v>2.000000000000067E-2</v>
      </c>
      <c r="F55" s="338">
        <f t="shared" si="4"/>
        <v>2.4511279100938612</v>
      </c>
      <c r="G55" s="338">
        <f t="shared" si="5"/>
        <v>2.0383164540567993</v>
      </c>
      <c r="H55" s="339">
        <f t="shared" si="0"/>
        <v>0.80431493865960946</v>
      </c>
      <c r="I55" s="339">
        <f t="shared" si="1"/>
        <v>0.80167531373421885</v>
      </c>
      <c r="J55" s="339">
        <f t="shared" si="2"/>
        <v>1.2432940778975206</v>
      </c>
      <c r="K55" s="339">
        <f t="shared" si="3"/>
        <v>1.2473877926239003</v>
      </c>
    </row>
    <row r="56" spans="2:11" ht="15" customHeight="1">
      <c r="B56" s="336" t="s">
        <v>123</v>
      </c>
      <c r="C56" s="336">
        <v>2038</v>
      </c>
      <c r="D56" s="337">
        <v>2.0000000000001038E-2</v>
      </c>
      <c r="E56" s="337">
        <v>2.0000000000000483E-2</v>
      </c>
      <c r="F56" s="338">
        <f t="shared" si="4"/>
        <v>2.5001504682957414</v>
      </c>
      <c r="G56" s="338">
        <f t="shared" si="5"/>
        <v>2.0790827831379364</v>
      </c>
      <c r="H56" s="339">
        <f t="shared" si="0"/>
        <v>0.78854405750942014</v>
      </c>
      <c r="I56" s="339">
        <f t="shared" si="1"/>
        <v>0.78595618993550831</v>
      </c>
      <c r="J56" s="339">
        <f t="shared" si="2"/>
        <v>1.2681599594554727</v>
      </c>
      <c r="K56" s="339">
        <f t="shared" si="3"/>
        <v>1.272335548476379</v>
      </c>
    </row>
    <row r="57" spans="2:11" ht="15" customHeight="1">
      <c r="B57" s="336" t="s">
        <v>306</v>
      </c>
      <c r="C57" s="336">
        <v>2039</v>
      </c>
      <c r="D57" s="337">
        <v>2.0000000000000587E-2</v>
      </c>
      <c r="E57" s="337">
        <v>2.0000000000000653E-2</v>
      </c>
      <c r="F57" s="338">
        <f t="shared" si="4"/>
        <v>2.5501534776616581</v>
      </c>
      <c r="G57" s="338">
        <f t="shared" si="5"/>
        <v>2.1206644388006963</v>
      </c>
      <c r="H57" s="339">
        <f t="shared" si="0"/>
        <v>0.77308240932296024</v>
      </c>
      <c r="I57" s="339">
        <f t="shared" si="1"/>
        <v>0.77054528425049784</v>
      </c>
      <c r="J57" s="339">
        <f t="shared" si="2"/>
        <v>1.293523158644583</v>
      </c>
      <c r="K57" s="339">
        <f t="shared" si="3"/>
        <v>1.2977822594459074</v>
      </c>
    </row>
    <row r="58" spans="2:11" ht="15" customHeight="1">
      <c r="B58" s="336" t="s">
        <v>307</v>
      </c>
      <c r="C58" s="336">
        <v>2040</v>
      </c>
      <c r="D58" s="337">
        <v>2.0000000000000497E-2</v>
      </c>
      <c r="E58" s="337">
        <v>2.0000000000000472E-2</v>
      </c>
      <c r="F58" s="338">
        <f t="shared" si="4"/>
        <v>2.6011565472148925</v>
      </c>
      <c r="G58" s="338">
        <f t="shared" si="5"/>
        <v>2.1630777275767112</v>
      </c>
      <c r="H58" s="339">
        <f t="shared" si="0"/>
        <v>0.75792393070878428</v>
      </c>
      <c r="I58" s="339">
        <f t="shared" si="1"/>
        <v>0.75543655318676228</v>
      </c>
      <c r="J58" s="339">
        <f t="shared" si="2"/>
        <v>1.3193936218174753</v>
      </c>
      <c r="K58" s="339">
        <f t="shared" si="3"/>
        <v>1.3237379046348261</v>
      </c>
    </row>
    <row r="59" spans="2:11"/>
    <row r="60" spans="2:11"/>
    <row r="61" spans="2:11"/>
    <row r="62" spans="2:11"/>
  </sheetData>
  <sheetProtection algorithmName="SHA-512" hashValue="ZxcFZ/o5plhcyVv7CJvNvPZ4c2Q3/cDUlIDoPyIqKY3NAvN30tPYd6xS4M2w/IEPP0f6Type8/E1rh/u+7N/cw==" saltValue="+6CBYPO1DEqSn9qmseS8Ew==" spinCount="100000" sheet="1" objects="1" scenarios="1"/>
  <mergeCells count="5">
    <mergeCell ref="B16:E16"/>
    <mergeCell ref="B11:E11"/>
    <mergeCell ref="B6:E6"/>
    <mergeCell ref="B3:E3"/>
    <mergeCell ref="B2:K2"/>
  </mergeCells>
  <dataValidations count="1">
    <dataValidation type="list" allowBlank="1" sqref="I4" xr:uid="{00000000-0002-0000-0D00-000000000000}">
      <formula1>"Application,First Assessment"</formula1>
    </dataValidation>
  </dataValidation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sheetPr>
  <dimension ref="A1:XFC129"/>
  <sheetViews>
    <sheetView showGridLines="0" topLeftCell="A48" zoomScale="70" zoomScaleNormal="70" workbookViewId="0">
      <selection activeCell="O3" sqref="O1:O1048576"/>
    </sheetView>
  </sheetViews>
  <sheetFormatPr defaultRowHeight="15" zeroHeight="1"/>
  <cols>
    <col min="1" max="1" width="4.28515625" style="250" customWidth="1"/>
    <col min="2" max="2" width="103" style="250" customWidth="1"/>
    <col min="3" max="3" width="14.140625" style="250" customWidth="1"/>
    <col min="4" max="4" width="14" style="250" customWidth="1"/>
    <col min="5" max="10" width="17.5703125" style="250" customWidth="1"/>
    <col min="11" max="15" width="20" style="250" customWidth="1"/>
    <col min="16" max="18" width="0.140625" style="250" customWidth="1"/>
    <col min="19" max="19" width="14" style="250" customWidth="1"/>
    <col min="20" max="20" width="16.7109375" style="250" hidden="1" customWidth="1"/>
    <col min="21" max="22" width="2.5703125" style="250" hidden="1" customWidth="1"/>
    <col min="23" max="25" width="15.28515625" style="250" hidden="1" customWidth="1"/>
    <col min="26" max="27" width="16" style="250" hidden="1" customWidth="1"/>
    <col min="28" max="28" width="18" style="250" hidden="1" customWidth="1"/>
    <col min="29" max="29" width="16" style="250" hidden="1" customWidth="1"/>
    <col min="30" max="30" width="28" style="250" hidden="1" customWidth="1"/>
    <col min="31" max="32" width="18" style="250" hidden="1" customWidth="1"/>
    <col min="33" max="16383" width="9.140625" style="250" hidden="1" customWidth="1"/>
    <col min="16384" max="16384" width="4.7109375" style="250" hidden="1" customWidth="1"/>
  </cols>
  <sheetData>
    <row r="1" spans="1:32" s="15" customFormat="1" ht="19.899999999999999" customHeight="1" thickBot="1">
      <c r="A1" s="33"/>
      <c r="B1" s="35"/>
      <c r="C1" s="36"/>
      <c r="D1" s="36"/>
      <c r="E1" s="36"/>
      <c r="F1" s="36"/>
      <c r="G1" s="36"/>
      <c r="H1" s="36"/>
      <c r="I1" s="36"/>
      <c r="J1" s="36"/>
      <c r="K1" s="36"/>
      <c r="L1" s="36"/>
      <c r="M1" s="36"/>
      <c r="N1" s="36"/>
      <c r="O1" s="36"/>
      <c r="P1" s="36"/>
      <c r="Q1" s="36"/>
      <c r="R1" s="36"/>
      <c r="U1" s="37"/>
    </row>
    <row r="2" spans="1:32" s="15" customFormat="1" ht="66.599999999999994" customHeight="1" thickBot="1">
      <c r="A2" s="17"/>
      <c r="B2" s="524" t="s">
        <v>331</v>
      </c>
      <c r="C2" s="470"/>
      <c r="D2" s="470"/>
      <c r="E2" s="470"/>
      <c r="F2" s="470"/>
      <c r="G2" s="470"/>
      <c r="H2" s="470"/>
      <c r="I2" s="470"/>
      <c r="J2" s="470"/>
      <c r="K2" s="470"/>
      <c r="L2" s="470"/>
      <c r="M2" s="470"/>
      <c r="N2" s="470"/>
      <c r="O2" s="470"/>
      <c r="P2" s="470"/>
      <c r="Q2" s="470"/>
      <c r="R2" s="471"/>
      <c r="U2" s="17"/>
    </row>
    <row r="3" spans="1:32" s="15" customFormat="1" ht="25.5" customHeight="1" thickBot="1">
      <c r="A3" s="17"/>
      <c r="B3" s="38"/>
      <c r="C3" s="39"/>
      <c r="D3" s="39"/>
      <c r="E3" s="39"/>
      <c r="F3" s="39"/>
      <c r="G3" s="39"/>
      <c r="H3" s="39"/>
      <c r="I3" s="39"/>
      <c r="J3" s="39"/>
      <c r="K3" s="39"/>
      <c r="L3" s="39"/>
      <c r="M3" s="39"/>
      <c r="N3" s="39"/>
      <c r="O3" s="39"/>
      <c r="P3" s="39"/>
      <c r="Q3" s="39"/>
      <c r="R3" s="39"/>
      <c r="U3" s="17"/>
    </row>
    <row r="4" spans="1:32" s="37" customFormat="1" ht="25.5" customHeight="1" thickBot="1">
      <c r="A4" s="17"/>
      <c r="B4" s="24" t="s">
        <v>30</v>
      </c>
      <c r="C4" s="24" t="b">
        <f>AND(COUNTBLANK($E$24:$O$28)=0,COUNTBLANK($E$30:$O$32)=0,COUNTBLANK($E$36:$O$37)=0,COUNTBLANK($E$41:$O$42)=0,COUNTBLANK($E$44:$O$45)=0,COUNTBLANK($E$55:$O$63)=0,$D$72&lt;&gt;"",COUNTBLANK($D$75:$D$79)=0,$D$82&lt;&gt;"",COUNTBLANK($E$100:$E$101)=0,COUNTBLANK($E$103:$E$106)=0,$E$67&lt;&gt;"",COUNTBLANK(E52:O52)=0,COUNTBLANK(E19:O19)=0,COUNTBLANK(E89:E97)=0)</f>
        <v>0</v>
      </c>
      <c r="D4" s="375" t="s">
        <v>328</v>
      </c>
      <c r="F4" s="17"/>
      <c r="G4" s="17"/>
      <c r="H4" s="17"/>
      <c r="I4" s="17"/>
      <c r="J4" s="17"/>
      <c r="K4" s="17"/>
      <c r="L4" s="17"/>
      <c r="M4" s="17"/>
      <c r="N4" s="17"/>
      <c r="O4" s="17"/>
      <c r="P4" s="17"/>
      <c r="Q4" s="17"/>
      <c r="R4" s="17"/>
      <c r="U4" s="17"/>
    </row>
    <row r="5" spans="1:32" s="37" customFormat="1" ht="25.5" customHeight="1">
      <c r="A5" s="17"/>
      <c r="C5" s="17"/>
      <c r="D5" s="17"/>
      <c r="E5" s="17"/>
      <c r="F5" s="17"/>
      <c r="G5" s="17"/>
      <c r="H5" s="17"/>
      <c r="I5" s="17"/>
      <c r="J5" s="17"/>
      <c r="K5" s="17"/>
      <c r="L5" s="17"/>
      <c r="M5" s="17"/>
      <c r="N5" s="17"/>
      <c r="O5" s="17"/>
      <c r="P5" s="17"/>
      <c r="Q5" s="17"/>
      <c r="R5" s="17"/>
      <c r="U5" s="17"/>
    </row>
    <row r="6" spans="1:32" s="37" customFormat="1" ht="9" customHeight="1" thickBot="1">
      <c r="A6" s="17"/>
      <c r="C6" s="17"/>
      <c r="D6" s="17"/>
      <c r="E6" s="17"/>
      <c r="F6" s="17"/>
      <c r="G6" s="17"/>
      <c r="H6" s="17"/>
      <c r="I6" s="17"/>
      <c r="J6" s="17"/>
      <c r="K6" s="17"/>
      <c r="L6" s="17"/>
      <c r="M6" s="17"/>
      <c r="N6" s="17"/>
      <c r="O6" s="17"/>
      <c r="P6" s="17"/>
      <c r="Q6" s="17"/>
      <c r="R6" s="17"/>
      <c r="U6" s="17"/>
    </row>
    <row r="7" spans="1:32" s="15" customFormat="1" ht="20.45" customHeight="1">
      <c r="A7" s="17"/>
      <c r="B7" s="535" t="s">
        <v>0</v>
      </c>
      <c r="C7" s="536"/>
      <c r="D7" s="537"/>
      <c r="E7" s="528">
        <f>'Unit and Contact details'!D5</f>
        <v>0</v>
      </c>
      <c r="F7" s="526"/>
      <c r="G7" s="526"/>
      <c r="H7" s="526"/>
      <c r="I7" s="526"/>
      <c r="J7" s="526"/>
      <c r="K7" s="526"/>
      <c r="L7" s="526"/>
      <c r="M7" s="526"/>
      <c r="N7" s="526"/>
      <c r="O7" s="526"/>
      <c r="P7" s="526"/>
      <c r="Q7" s="526"/>
      <c r="R7" s="529"/>
      <c r="U7" s="17"/>
    </row>
    <row r="8" spans="1:32" s="15" customFormat="1" ht="20.45" customHeight="1">
      <c r="A8" s="17"/>
      <c r="B8" s="525" t="s">
        <v>1</v>
      </c>
      <c r="C8" s="526"/>
      <c r="D8" s="527"/>
      <c r="E8" s="528">
        <f>'Unit and Contact details'!D6</f>
        <v>0</v>
      </c>
      <c r="F8" s="526"/>
      <c r="G8" s="526"/>
      <c r="H8" s="526"/>
      <c r="I8" s="526"/>
      <c r="J8" s="526"/>
      <c r="K8" s="526"/>
      <c r="L8" s="526"/>
      <c r="M8" s="526"/>
      <c r="N8" s="526"/>
      <c r="O8" s="526"/>
      <c r="P8" s="526"/>
      <c r="Q8" s="526"/>
      <c r="R8" s="529"/>
      <c r="S8" s="40"/>
      <c r="T8" s="41"/>
      <c r="U8" s="17"/>
    </row>
    <row r="9" spans="1:32" s="15" customFormat="1" ht="20.45" customHeight="1">
      <c r="A9" s="17"/>
      <c r="B9" s="525" t="s">
        <v>2</v>
      </c>
      <c r="C9" s="526"/>
      <c r="D9" s="527"/>
      <c r="E9" s="528">
        <f>'Unit and Contact details'!D7</f>
        <v>0</v>
      </c>
      <c r="F9" s="526"/>
      <c r="G9" s="526"/>
      <c r="H9" s="526"/>
      <c r="I9" s="526"/>
      <c r="J9" s="526"/>
      <c r="K9" s="526"/>
      <c r="L9" s="526"/>
      <c r="M9" s="526"/>
      <c r="N9" s="526"/>
      <c r="O9" s="526"/>
      <c r="P9" s="526"/>
      <c r="Q9" s="526"/>
      <c r="R9" s="529"/>
      <c r="S9" s="40"/>
      <c r="T9" s="41"/>
      <c r="U9" s="17"/>
    </row>
    <row r="10" spans="1:32" s="15" customFormat="1" ht="20.45" customHeight="1">
      <c r="A10" s="17"/>
      <c r="B10" s="525" t="s">
        <v>3</v>
      </c>
      <c r="C10" s="526"/>
      <c r="D10" s="527"/>
      <c r="E10" s="528">
        <f>'Unit and Contact details'!D8</f>
        <v>0</v>
      </c>
      <c r="F10" s="526"/>
      <c r="G10" s="526"/>
      <c r="H10" s="526"/>
      <c r="I10" s="526"/>
      <c r="J10" s="526"/>
      <c r="K10" s="526"/>
      <c r="L10" s="526"/>
      <c r="M10" s="526"/>
      <c r="N10" s="526"/>
      <c r="O10" s="526"/>
      <c r="P10" s="526"/>
      <c r="Q10" s="526"/>
      <c r="R10" s="529"/>
      <c r="S10" s="40"/>
      <c r="T10" s="41"/>
      <c r="U10" s="17"/>
    </row>
    <row r="11" spans="1:32" s="15" customFormat="1" ht="20.45" customHeight="1">
      <c r="A11" s="17"/>
      <c r="B11" s="525" t="s">
        <v>4</v>
      </c>
      <c r="C11" s="526"/>
      <c r="D11" s="527"/>
      <c r="E11" s="528">
        <f>'Unit and Contact details'!D9</f>
        <v>0</v>
      </c>
      <c r="F11" s="526"/>
      <c r="G11" s="526"/>
      <c r="H11" s="526"/>
      <c r="I11" s="526"/>
      <c r="J11" s="526"/>
      <c r="K11" s="526"/>
      <c r="L11" s="526"/>
      <c r="M11" s="526"/>
      <c r="N11" s="526"/>
      <c r="O11" s="526"/>
      <c r="P11" s="526"/>
      <c r="Q11" s="526"/>
      <c r="R11" s="529"/>
      <c r="S11" s="40"/>
      <c r="T11" s="41"/>
      <c r="U11" s="17"/>
    </row>
    <row r="12" spans="1:32" s="15" customFormat="1" ht="20.45" customHeight="1">
      <c r="A12" s="17"/>
      <c r="B12" s="525" t="s">
        <v>5</v>
      </c>
      <c r="C12" s="526"/>
      <c r="D12" s="527"/>
      <c r="E12" s="528">
        <f>'Unit and Contact details'!D10</f>
        <v>0</v>
      </c>
      <c r="F12" s="526"/>
      <c r="G12" s="526"/>
      <c r="H12" s="526"/>
      <c r="I12" s="526"/>
      <c r="J12" s="526"/>
      <c r="K12" s="526"/>
      <c r="L12" s="526"/>
      <c r="M12" s="526"/>
      <c r="N12" s="526"/>
      <c r="O12" s="526"/>
      <c r="P12" s="526"/>
      <c r="Q12" s="526"/>
      <c r="R12" s="529"/>
      <c r="S12" s="40"/>
      <c r="T12" s="41"/>
      <c r="U12" s="17"/>
    </row>
    <row r="13" spans="1:32" s="15" customFormat="1" ht="20.45" customHeight="1">
      <c r="A13" s="17"/>
      <c r="B13" s="525" t="s">
        <v>6</v>
      </c>
      <c r="C13" s="526"/>
      <c r="D13" s="527"/>
      <c r="E13" s="528" t="str">
        <f>'Unit and Contact details'!D11</f>
        <v>£</v>
      </c>
      <c r="F13" s="526"/>
      <c r="G13" s="526"/>
      <c r="H13" s="526"/>
      <c r="I13" s="526"/>
      <c r="J13" s="526"/>
      <c r="K13" s="526"/>
      <c r="L13" s="526"/>
      <c r="M13" s="526"/>
      <c r="N13" s="526"/>
      <c r="O13" s="526"/>
      <c r="P13" s="526"/>
      <c r="Q13" s="526"/>
      <c r="R13" s="529"/>
      <c r="S13" s="413" t="s">
        <v>7</v>
      </c>
      <c r="T13" s="41"/>
      <c r="U13" s="17"/>
    </row>
    <row r="14" spans="1:32" s="15" customFormat="1" ht="20.45" customHeight="1">
      <c r="A14" s="17"/>
      <c r="B14" s="525" t="s">
        <v>9</v>
      </c>
      <c r="C14" s="526"/>
      <c r="D14" s="527"/>
      <c r="E14" s="528">
        <f>'Unit and Contact details'!D12</f>
        <v>0</v>
      </c>
      <c r="F14" s="526"/>
      <c r="G14" s="526"/>
      <c r="H14" s="526"/>
      <c r="I14" s="526"/>
      <c r="J14" s="526"/>
      <c r="K14" s="526"/>
      <c r="L14" s="526"/>
      <c r="M14" s="526"/>
      <c r="N14" s="526"/>
      <c r="O14" s="526"/>
      <c r="P14" s="526"/>
      <c r="Q14" s="526"/>
      <c r="R14" s="529"/>
      <c r="S14" s="413" t="s">
        <v>8</v>
      </c>
      <c r="T14" s="41"/>
      <c r="U14" s="17"/>
    </row>
    <row r="15" spans="1:32" s="15" customFormat="1" ht="20.45" customHeight="1" thickBot="1">
      <c r="A15" s="17"/>
      <c r="B15" s="530" t="s">
        <v>31</v>
      </c>
      <c r="C15" s="531"/>
      <c r="D15" s="532"/>
      <c r="E15" s="528">
        <f>'Unit and Contact details'!D13</f>
        <v>0</v>
      </c>
      <c r="F15" s="526"/>
      <c r="G15" s="526"/>
      <c r="H15" s="526"/>
      <c r="I15" s="526"/>
      <c r="J15" s="526"/>
      <c r="K15" s="526"/>
      <c r="L15" s="526"/>
      <c r="M15" s="526"/>
      <c r="N15" s="526"/>
      <c r="O15" s="526"/>
      <c r="P15" s="526"/>
      <c r="Q15" s="526"/>
      <c r="R15" s="529"/>
      <c r="S15" s="40"/>
      <c r="T15" s="40"/>
      <c r="U15" s="17"/>
      <c r="V15" s="37"/>
      <c r="W15" s="37"/>
      <c r="X15" s="37"/>
      <c r="Y15" s="37"/>
      <c r="Z15" s="37"/>
      <c r="AA15" s="37"/>
      <c r="AB15" s="37"/>
      <c r="AC15" s="37"/>
      <c r="AD15" s="37"/>
      <c r="AE15" s="37"/>
      <c r="AF15" s="37"/>
    </row>
    <row r="16" spans="1:32" s="37" customFormat="1" ht="20.45" customHeight="1" thickBot="1">
      <c r="A16" s="17"/>
      <c r="B16" s="17"/>
      <c r="C16" s="17"/>
      <c r="D16" s="17"/>
      <c r="E16" s="42"/>
      <c r="F16" s="17"/>
      <c r="G16" s="17"/>
      <c r="H16" s="17"/>
      <c r="I16" s="17"/>
      <c r="J16" s="17"/>
      <c r="K16" s="17"/>
      <c r="L16" s="17"/>
      <c r="M16" s="17"/>
      <c r="N16" s="17"/>
      <c r="O16" s="17"/>
      <c r="P16" s="17"/>
      <c r="Q16" s="17"/>
      <c r="R16" s="17"/>
      <c r="S16" s="40"/>
      <c r="T16" s="40"/>
      <c r="U16" s="17"/>
    </row>
    <row r="17" spans="1:155" s="45" customFormat="1" ht="39.75" customHeight="1" thickBot="1">
      <c r="A17" s="17"/>
      <c r="B17" s="548" t="s">
        <v>334</v>
      </c>
      <c r="C17" s="549"/>
      <c r="D17" s="549"/>
      <c r="E17" s="549"/>
      <c r="F17" s="549"/>
      <c r="G17" s="549"/>
      <c r="H17" s="549"/>
      <c r="I17" s="549"/>
      <c r="J17" s="549"/>
      <c r="K17" s="549"/>
      <c r="L17" s="549"/>
      <c r="M17" s="549"/>
      <c r="N17" s="549"/>
      <c r="O17" s="550"/>
      <c r="P17" s="43"/>
      <c r="Q17" s="43"/>
      <c r="R17" s="43"/>
      <c r="S17" s="40"/>
      <c r="T17" s="40"/>
      <c r="U17" s="17"/>
      <c r="V17" s="25"/>
      <c r="W17" s="25"/>
      <c r="X17" s="25"/>
      <c r="Y17" s="44"/>
      <c r="Z17" s="44"/>
      <c r="AA17" s="44"/>
      <c r="AB17" s="44"/>
      <c r="AC17" s="44"/>
      <c r="AD17" s="44"/>
      <c r="AE17" s="44"/>
      <c r="AF17" s="44"/>
    </row>
    <row r="18" spans="1:155" s="15" customFormat="1" ht="32.450000000000003" customHeight="1">
      <c r="A18" s="17"/>
      <c r="B18" s="541" t="s">
        <v>32</v>
      </c>
      <c r="C18" s="503"/>
      <c r="D18" s="542"/>
      <c r="E18" s="534" t="s">
        <v>33</v>
      </c>
      <c r="F18" s="509"/>
      <c r="G18" s="509"/>
      <c r="H18" s="509"/>
      <c r="I18" s="509"/>
      <c r="J18" s="509"/>
      <c r="K18" s="544" t="s">
        <v>34</v>
      </c>
      <c r="L18" s="509"/>
      <c r="M18" s="509"/>
      <c r="N18" s="509"/>
      <c r="O18" s="509"/>
      <c r="P18" s="509"/>
      <c r="Q18" s="509"/>
      <c r="R18" s="494"/>
      <c r="U18" s="17"/>
      <c r="V18" s="37"/>
      <c r="W18" s="37"/>
      <c r="X18" s="37"/>
      <c r="Y18" s="46"/>
      <c r="Z18" s="17"/>
      <c r="AA18" s="17"/>
      <c r="AB18" s="17"/>
      <c r="AC18" s="17"/>
      <c r="AD18" s="17"/>
      <c r="AE18" s="17"/>
      <c r="AF18" s="17"/>
    </row>
    <row r="19" spans="1:155" s="15" customFormat="1" ht="43.5" customHeight="1" thickBot="1">
      <c r="A19" s="17"/>
      <c r="B19" s="538" t="s">
        <v>35</v>
      </c>
      <c r="C19" s="503"/>
      <c r="D19" s="539"/>
      <c r="E19" s="452" t="s">
        <v>37</v>
      </c>
      <c r="F19" s="409" t="str">
        <f>E19</f>
        <v>January</v>
      </c>
      <c r="G19" s="409" t="str">
        <f t="shared" ref="G19:O19" si="0">F19</f>
        <v>January</v>
      </c>
      <c r="H19" s="409" t="str">
        <f t="shared" si="0"/>
        <v>January</v>
      </c>
      <c r="I19" s="409" t="str">
        <f t="shared" si="0"/>
        <v>January</v>
      </c>
      <c r="J19" s="410" t="str">
        <f t="shared" si="0"/>
        <v>January</v>
      </c>
      <c r="K19" s="411" t="str">
        <f t="shared" si="0"/>
        <v>January</v>
      </c>
      <c r="L19" s="409" t="str">
        <f t="shared" si="0"/>
        <v>January</v>
      </c>
      <c r="M19" s="409" t="str">
        <f t="shared" si="0"/>
        <v>January</v>
      </c>
      <c r="N19" s="409" t="str">
        <f t="shared" si="0"/>
        <v>January</v>
      </c>
      <c r="O19" s="409" t="str">
        <f t="shared" si="0"/>
        <v>January</v>
      </c>
      <c r="P19" s="47"/>
      <c r="Q19" s="48"/>
      <c r="R19" s="49"/>
      <c r="U19" s="17"/>
      <c r="V19" s="26"/>
      <c r="W19" s="26"/>
      <c r="X19" s="20"/>
      <c r="Y19" s="27"/>
      <c r="Z19" s="37"/>
      <c r="AA19" s="37"/>
      <c r="AB19" s="37"/>
      <c r="AC19" s="37"/>
      <c r="AD19" s="37"/>
      <c r="AE19" s="37"/>
      <c r="AF19" s="37"/>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row>
    <row r="20" spans="1:155" s="15" customFormat="1" ht="14.45" customHeight="1" thickBot="1">
      <c r="A20" s="17"/>
      <c r="B20" s="507"/>
      <c r="C20" s="540"/>
      <c r="D20" s="483"/>
      <c r="E20" s="50">
        <v>2031</v>
      </c>
      <c r="F20" s="51">
        <v>2030</v>
      </c>
      <c r="G20" s="51">
        <v>2029</v>
      </c>
      <c r="H20" s="51">
        <v>2028</v>
      </c>
      <c r="I20" s="51">
        <v>2027</v>
      </c>
      <c r="J20" s="52">
        <v>2026</v>
      </c>
      <c r="K20" s="53">
        <v>2025</v>
      </c>
      <c r="L20" s="54">
        <v>2024</v>
      </c>
      <c r="M20" s="55">
        <v>2023</v>
      </c>
      <c r="N20" s="54">
        <v>2022</v>
      </c>
      <c r="O20" s="55">
        <v>2021</v>
      </c>
      <c r="P20" s="56"/>
      <c r="Q20" s="57"/>
      <c r="R20" s="58"/>
      <c r="U20" s="17"/>
      <c r="V20" s="28"/>
      <c r="W20" s="28"/>
      <c r="X20" s="37"/>
      <c r="Y20" s="59"/>
      <c r="Z20" s="59"/>
      <c r="AA20" s="59"/>
      <c r="AB20" s="37"/>
      <c r="AC20" s="37"/>
      <c r="AD20" s="37"/>
      <c r="AE20" s="37"/>
      <c r="AF20" s="37"/>
    </row>
    <row r="21" spans="1:155" s="15" customFormat="1" ht="14.45" customHeight="1">
      <c r="A21" s="17"/>
      <c r="B21" s="60" t="s">
        <v>36</v>
      </c>
      <c r="C21" s="61"/>
      <c r="D21" s="61"/>
      <c r="E21" s="62"/>
      <c r="F21" s="63"/>
      <c r="G21" s="63"/>
      <c r="H21" s="63"/>
      <c r="I21" s="63"/>
      <c r="J21" s="64"/>
      <c r="K21" s="65"/>
      <c r="L21" s="66"/>
      <c r="M21" s="66"/>
      <c r="N21" s="66"/>
      <c r="O21" s="67"/>
      <c r="P21" s="68"/>
      <c r="Q21" s="68"/>
      <c r="R21" s="69"/>
      <c r="U21" s="17"/>
      <c r="V21" s="29"/>
      <c r="W21" s="29" t="s">
        <v>37</v>
      </c>
      <c r="X21" s="37"/>
      <c r="Y21" s="59"/>
      <c r="Z21" s="59"/>
      <c r="AA21" s="59"/>
      <c r="AB21" s="37"/>
      <c r="AC21" s="37"/>
      <c r="AD21" s="37"/>
      <c r="AE21" s="37"/>
      <c r="AF21" s="37"/>
    </row>
    <row r="22" spans="1:155" s="15" customFormat="1" ht="14.45" customHeight="1">
      <c r="A22" s="17"/>
      <c r="B22" s="70" t="s">
        <v>38</v>
      </c>
      <c r="C22" s="71"/>
      <c r="D22" s="72"/>
      <c r="E22" s="73" t="s">
        <v>39</v>
      </c>
      <c r="F22" s="74" t="s">
        <v>39</v>
      </c>
      <c r="G22" s="74" t="s">
        <v>39</v>
      </c>
      <c r="H22" s="74" t="s">
        <v>39</v>
      </c>
      <c r="I22" s="74" t="s">
        <v>39</v>
      </c>
      <c r="J22" s="75" t="s">
        <v>39</v>
      </c>
      <c r="K22" s="76" t="s">
        <v>39</v>
      </c>
      <c r="L22" s="77" t="s">
        <v>39</v>
      </c>
      <c r="M22" s="77" t="s">
        <v>39</v>
      </c>
      <c r="N22" s="77" t="s">
        <v>39</v>
      </c>
      <c r="O22" s="78" t="s">
        <v>39</v>
      </c>
      <c r="P22" s="79"/>
      <c r="Q22" s="79"/>
      <c r="R22" s="80"/>
      <c r="U22" s="17"/>
      <c r="V22" s="37"/>
      <c r="W22" s="29" t="s">
        <v>40</v>
      </c>
      <c r="X22" s="37"/>
      <c r="Y22" s="59"/>
      <c r="Z22" s="59"/>
      <c r="AA22" s="59"/>
      <c r="AB22" s="37"/>
      <c r="AC22" s="37"/>
      <c r="AD22" s="37"/>
      <c r="AE22" s="37"/>
      <c r="AF22" s="37"/>
    </row>
    <row r="23" spans="1:155" s="15" customFormat="1" ht="14.45" customHeight="1">
      <c r="A23" s="17"/>
      <c r="B23" s="81" t="s">
        <v>390</v>
      </c>
      <c r="C23" s="82"/>
      <c r="D23" s="61"/>
      <c r="E23" s="83"/>
      <c r="F23" s="84"/>
      <c r="G23" s="84"/>
      <c r="H23" s="84"/>
      <c r="I23" s="84"/>
      <c r="J23" s="85"/>
      <c r="K23" s="86"/>
      <c r="L23" s="87"/>
      <c r="M23" s="87"/>
      <c r="N23" s="87"/>
      <c r="O23" s="88"/>
      <c r="P23" s="68"/>
      <c r="Q23" s="68"/>
      <c r="R23" s="69"/>
      <c r="U23" s="17"/>
      <c r="V23" s="29"/>
      <c r="W23" s="29" t="s">
        <v>41</v>
      </c>
      <c r="X23" s="37"/>
      <c r="Y23" s="59"/>
      <c r="Z23" s="59"/>
      <c r="AA23" s="59"/>
      <c r="AB23" s="37"/>
      <c r="AC23" s="37"/>
      <c r="AD23" s="37"/>
      <c r="AE23" s="37"/>
      <c r="AF23" s="37"/>
    </row>
    <row r="24" spans="1:155" s="15" customFormat="1" ht="14.45" customHeight="1">
      <c r="A24" s="17"/>
      <c r="B24" s="89" t="s">
        <v>42</v>
      </c>
      <c r="C24" s="90"/>
      <c r="D24" s="61"/>
      <c r="E24" s="453">
        <v>0</v>
      </c>
      <c r="F24" s="454">
        <v>0</v>
      </c>
      <c r="G24" s="454">
        <v>0</v>
      </c>
      <c r="H24" s="454">
        <v>0</v>
      </c>
      <c r="I24" s="454">
        <v>0</v>
      </c>
      <c r="J24" s="455">
        <v>0</v>
      </c>
      <c r="K24" s="453">
        <v>0</v>
      </c>
      <c r="L24" s="454">
        <v>0</v>
      </c>
      <c r="M24" s="454">
        <v>0</v>
      </c>
      <c r="N24" s="454">
        <v>0</v>
      </c>
      <c r="O24" s="455">
        <v>0</v>
      </c>
      <c r="P24" s="68"/>
      <c r="Q24" s="68"/>
      <c r="R24" s="69"/>
      <c r="U24" s="17"/>
      <c r="V24" s="29"/>
      <c r="W24" s="29" t="s">
        <v>43</v>
      </c>
      <c r="X24" s="37"/>
      <c r="Y24" s="21"/>
      <c r="Z24" s="21"/>
      <c r="AA24" s="21"/>
      <c r="AB24" s="21"/>
      <c r="AC24" s="21"/>
      <c r="AD24" s="21"/>
      <c r="AE24" s="37"/>
      <c r="AF24" s="37"/>
    </row>
    <row r="25" spans="1:155" s="15" customFormat="1" ht="14.45" customHeight="1">
      <c r="A25" s="17"/>
      <c r="B25" s="89" t="s">
        <v>44</v>
      </c>
      <c r="C25" s="90"/>
      <c r="D25" s="61"/>
      <c r="E25" s="453">
        <v>0</v>
      </c>
      <c r="F25" s="454">
        <v>0</v>
      </c>
      <c r="G25" s="454">
        <v>0</v>
      </c>
      <c r="H25" s="454">
        <v>0</v>
      </c>
      <c r="I25" s="454">
        <v>0</v>
      </c>
      <c r="J25" s="455">
        <v>0</v>
      </c>
      <c r="K25" s="453">
        <v>0</v>
      </c>
      <c r="L25" s="454">
        <v>0</v>
      </c>
      <c r="M25" s="454">
        <v>0</v>
      </c>
      <c r="N25" s="454">
        <v>0</v>
      </c>
      <c r="O25" s="455">
        <v>0</v>
      </c>
      <c r="P25" s="68"/>
      <c r="Q25" s="68"/>
      <c r="R25" s="69"/>
      <c r="U25" s="17"/>
      <c r="V25" s="29"/>
      <c r="W25" s="29" t="s">
        <v>45</v>
      </c>
      <c r="X25" s="37"/>
      <c r="Y25" s="91"/>
      <c r="Z25" s="91"/>
      <c r="AA25" s="91"/>
      <c r="AB25" s="91"/>
      <c r="AC25" s="92"/>
      <c r="AD25" s="91"/>
      <c r="AE25" s="37"/>
      <c r="AF25" s="37"/>
    </row>
    <row r="26" spans="1:155" s="15" customFormat="1" ht="14.45" customHeight="1">
      <c r="A26" s="17"/>
      <c r="B26" s="81" t="s">
        <v>391</v>
      </c>
      <c r="C26" s="82"/>
      <c r="D26" s="61"/>
      <c r="E26" s="453">
        <v>0</v>
      </c>
      <c r="F26" s="454">
        <v>0</v>
      </c>
      <c r="G26" s="454">
        <v>0</v>
      </c>
      <c r="H26" s="454">
        <v>0</v>
      </c>
      <c r="I26" s="454">
        <v>0</v>
      </c>
      <c r="J26" s="455">
        <v>0</v>
      </c>
      <c r="K26" s="453">
        <v>0</v>
      </c>
      <c r="L26" s="454">
        <v>0</v>
      </c>
      <c r="M26" s="454">
        <v>0</v>
      </c>
      <c r="N26" s="454">
        <v>0</v>
      </c>
      <c r="O26" s="455">
        <v>0</v>
      </c>
      <c r="P26" s="68"/>
      <c r="Q26" s="68"/>
      <c r="R26" s="69"/>
      <c r="U26" s="17"/>
      <c r="V26" s="29"/>
      <c r="W26" s="29" t="s">
        <v>46</v>
      </c>
      <c r="X26" s="37"/>
      <c r="Y26" s="91"/>
      <c r="Z26" s="91"/>
      <c r="AA26" s="91"/>
      <c r="AB26" s="91"/>
      <c r="AC26" s="92"/>
      <c r="AD26" s="91"/>
      <c r="AE26" s="37"/>
      <c r="AF26" s="37"/>
    </row>
    <row r="27" spans="1:155" s="15" customFormat="1" ht="14.45" customHeight="1">
      <c r="A27" s="17"/>
      <c r="B27" s="93" t="s">
        <v>392</v>
      </c>
      <c r="C27" s="82"/>
      <c r="D27" s="61"/>
      <c r="E27" s="453">
        <v>0</v>
      </c>
      <c r="F27" s="454">
        <v>0</v>
      </c>
      <c r="G27" s="454">
        <v>0</v>
      </c>
      <c r="H27" s="454">
        <v>0</v>
      </c>
      <c r="I27" s="454">
        <v>0</v>
      </c>
      <c r="J27" s="455">
        <v>0</v>
      </c>
      <c r="K27" s="453">
        <v>0</v>
      </c>
      <c r="L27" s="454">
        <v>0</v>
      </c>
      <c r="M27" s="454">
        <v>0</v>
      </c>
      <c r="N27" s="454">
        <v>0</v>
      </c>
      <c r="O27" s="455">
        <v>0</v>
      </c>
      <c r="P27" s="68"/>
      <c r="Q27" s="68"/>
      <c r="R27" s="69"/>
      <c r="U27" s="17"/>
      <c r="V27" s="29"/>
      <c r="W27" s="29" t="s">
        <v>47</v>
      </c>
      <c r="X27" s="20"/>
      <c r="Y27" s="22"/>
      <c r="Z27" s="22"/>
      <c r="AA27" s="22"/>
      <c r="AB27" s="22"/>
      <c r="AC27" s="23"/>
      <c r="AD27" s="22"/>
      <c r="AE27" s="20"/>
      <c r="AF27" s="20"/>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row>
    <row r="28" spans="1:155" s="15" customFormat="1" ht="14.45" customHeight="1">
      <c r="A28" s="17"/>
      <c r="B28" s="81" t="s">
        <v>48</v>
      </c>
      <c r="C28" s="82"/>
      <c r="D28" s="61"/>
      <c r="E28" s="453">
        <v>0</v>
      </c>
      <c r="F28" s="454">
        <v>0</v>
      </c>
      <c r="G28" s="454">
        <v>0</v>
      </c>
      <c r="H28" s="454">
        <v>0</v>
      </c>
      <c r="I28" s="454">
        <v>0</v>
      </c>
      <c r="J28" s="455">
        <v>0</v>
      </c>
      <c r="K28" s="453">
        <v>0</v>
      </c>
      <c r="L28" s="454">
        <v>0</v>
      </c>
      <c r="M28" s="454">
        <v>0</v>
      </c>
      <c r="N28" s="454">
        <v>0</v>
      </c>
      <c r="O28" s="455">
        <v>0</v>
      </c>
      <c r="P28" s="68"/>
      <c r="Q28" s="68"/>
      <c r="R28" s="69"/>
      <c r="U28" s="17"/>
      <c r="V28" s="29"/>
      <c r="W28" s="29" t="s">
        <v>49</v>
      </c>
      <c r="X28" s="37"/>
      <c r="Y28" s="91"/>
      <c r="Z28" s="91"/>
      <c r="AA28" s="91"/>
      <c r="AB28" s="91"/>
      <c r="AC28" s="92"/>
      <c r="AD28" s="91"/>
      <c r="AE28" s="37"/>
      <c r="AF28" s="37"/>
    </row>
    <row r="29" spans="1:155" s="15" customFormat="1" ht="14.45" customHeight="1">
      <c r="A29" s="17"/>
      <c r="B29" s="81" t="s">
        <v>50</v>
      </c>
      <c r="C29" s="82"/>
      <c r="D29" s="61"/>
      <c r="E29" s="83"/>
      <c r="F29" s="84"/>
      <c r="G29" s="84"/>
      <c r="H29" s="84"/>
      <c r="I29" s="84"/>
      <c r="J29" s="85"/>
      <c r="K29" s="86"/>
      <c r="L29" s="87"/>
      <c r="M29" s="87"/>
      <c r="N29" s="87"/>
      <c r="O29" s="88"/>
      <c r="P29" s="68"/>
      <c r="Q29" s="68"/>
      <c r="R29" s="69"/>
      <c r="U29" s="17"/>
      <c r="V29" s="29"/>
      <c r="W29" s="29" t="s">
        <v>51</v>
      </c>
      <c r="X29" s="37"/>
      <c r="Y29" s="91"/>
      <c r="Z29" s="91"/>
      <c r="AA29" s="91"/>
      <c r="AB29" s="91"/>
      <c r="AC29" s="92"/>
      <c r="AD29" s="91"/>
      <c r="AE29" s="37"/>
      <c r="AF29" s="37"/>
    </row>
    <row r="30" spans="1:155" s="15" customFormat="1" ht="14.45" customHeight="1">
      <c r="A30" s="17"/>
      <c r="B30" s="89" t="s">
        <v>52</v>
      </c>
      <c r="C30" s="90"/>
      <c r="D30" s="61"/>
      <c r="E30" s="453">
        <v>0</v>
      </c>
      <c r="F30" s="454">
        <v>0</v>
      </c>
      <c r="G30" s="454">
        <v>0</v>
      </c>
      <c r="H30" s="454">
        <v>0</v>
      </c>
      <c r="I30" s="454">
        <v>0</v>
      </c>
      <c r="J30" s="455">
        <v>0</v>
      </c>
      <c r="K30" s="453">
        <v>0</v>
      </c>
      <c r="L30" s="454">
        <v>0</v>
      </c>
      <c r="M30" s="454">
        <v>0</v>
      </c>
      <c r="N30" s="454">
        <v>0</v>
      </c>
      <c r="O30" s="455">
        <v>0</v>
      </c>
      <c r="P30" s="68"/>
      <c r="Q30" s="68"/>
      <c r="R30" s="69"/>
      <c r="U30" s="17"/>
      <c r="V30" s="29"/>
      <c r="W30" s="29" t="s">
        <v>53</v>
      </c>
      <c r="X30" s="37"/>
      <c r="Y30" s="91"/>
      <c r="Z30" s="91"/>
      <c r="AA30" s="91"/>
      <c r="AB30" s="91"/>
      <c r="AC30" s="92"/>
      <c r="AD30" s="91"/>
      <c r="AE30" s="37"/>
      <c r="AF30" s="37"/>
    </row>
    <row r="31" spans="1:155" s="15" customFormat="1" ht="14.45" customHeight="1">
      <c r="A31" s="17"/>
      <c r="B31" s="89" t="s">
        <v>54</v>
      </c>
      <c r="C31" s="90"/>
      <c r="D31" s="61"/>
      <c r="E31" s="453">
        <v>0</v>
      </c>
      <c r="F31" s="454">
        <v>0</v>
      </c>
      <c r="G31" s="454">
        <v>0</v>
      </c>
      <c r="H31" s="454">
        <v>0</v>
      </c>
      <c r="I31" s="454">
        <v>0</v>
      </c>
      <c r="J31" s="455">
        <v>0</v>
      </c>
      <c r="K31" s="453">
        <v>0</v>
      </c>
      <c r="L31" s="454">
        <v>0</v>
      </c>
      <c r="M31" s="454">
        <v>0</v>
      </c>
      <c r="N31" s="454">
        <v>0</v>
      </c>
      <c r="O31" s="455">
        <v>0</v>
      </c>
      <c r="P31" s="68"/>
      <c r="Q31" s="68"/>
      <c r="R31" s="69"/>
      <c r="U31" s="17"/>
      <c r="V31" s="29"/>
      <c r="W31" s="29" t="s">
        <v>55</v>
      </c>
      <c r="X31" s="37"/>
      <c r="Y31" s="91"/>
      <c r="Z31" s="91"/>
      <c r="AA31" s="91"/>
      <c r="AB31" s="91"/>
      <c r="AC31" s="92"/>
      <c r="AD31" s="91"/>
      <c r="AE31" s="37"/>
      <c r="AF31" s="37"/>
    </row>
    <row r="32" spans="1:155" s="15" customFormat="1" ht="14.45" customHeight="1">
      <c r="A32" s="17"/>
      <c r="B32" s="89" t="s">
        <v>56</v>
      </c>
      <c r="C32" s="90"/>
      <c r="D32" s="61"/>
      <c r="E32" s="453">
        <v>0</v>
      </c>
      <c r="F32" s="454">
        <v>0</v>
      </c>
      <c r="G32" s="454">
        <v>0</v>
      </c>
      <c r="H32" s="454">
        <v>0</v>
      </c>
      <c r="I32" s="454">
        <v>0</v>
      </c>
      <c r="J32" s="455">
        <v>0</v>
      </c>
      <c r="K32" s="453">
        <v>0</v>
      </c>
      <c r="L32" s="454">
        <v>0</v>
      </c>
      <c r="M32" s="454">
        <v>0</v>
      </c>
      <c r="N32" s="454">
        <v>0</v>
      </c>
      <c r="O32" s="455">
        <v>0</v>
      </c>
      <c r="P32" s="68"/>
      <c r="Q32" s="68"/>
      <c r="R32" s="69"/>
      <c r="U32" s="17"/>
      <c r="V32" s="29"/>
      <c r="W32" s="29" t="s">
        <v>57</v>
      </c>
      <c r="X32" s="37"/>
      <c r="Y32" s="37"/>
      <c r="Z32" s="37"/>
      <c r="AA32" s="37"/>
      <c r="AB32" s="37"/>
      <c r="AC32" s="37"/>
      <c r="AD32" s="37"/>
      <c r="AE32" s="37"/>
      <c r="AF32" s="37"/>
    </row>
    <row r="33" spans="1:155" s="15" customFormat="1" ht="14.45" customHeight="1" thickBot="1">
      <c r="A33" s="17"/>
      <c r="B33" s="94" t="s">
        <v>58</v>
      </c>
      <c r="C33" s="95"/>
      <c r="D33" s="96"/>
      <c r="E33" s="97">
        <f t="shared" ref="E33:O33" si="1">SUM(E24:E28,E30:E32)</f>
        <v>0</v>
      </c>
      <c r="F33" s="98">
        <f t="shared" si="1"/>
        <v>0</v>
      </c>
      <c r="G33" s="98">
        <f t="shared" si="1"/>
        <v>0</v>
      </c>
      <c r="H33" s="98">
        <f t="shared" si="1"/>
        <v>0</v>
      </c>
      <c r="I33" s="98">
        <f t="shared" si="1"/>
        <v>0</v>
      </c>
      <c r="J33" s="99">
        <f t="shared" si="1"/>
        <v>0</v>
      </c>
      <c r="K33" s="100">
        <f t="shared" si="1"/>
        <v>0</v>
      </c>
      <c r="L33" s="101">
        <f t="shared" si="1"/>
        <v>0</v>
      </c>
      <c r="M33" s="101">
        <f t="shared" si="1"/>
        <v>0</v>
      </c>
      <c r="N33" s="101">
        <f t="shared" si="1"/>
        <v>0</v>
      </c>
      <c r="O33" s="102">
        <f t="shared" si="1"/>
        <v>0</v>
      </c>
      <c r="P33" s="103"/>
      <c r="Q33" s="103"/>
      <c r="R33" s="104"/>
      <c r="U33" s="17"/>
      <c r="V33" s="37"/>
      <c r="W33" s="37"/>
      <c r="X33" s="37"/>
      <c r="Y33" s="37"/>
      <c r="Z33" s="37"/>
      <c r="AA33" s="37"/>
      <c r="AB33" s="37"/>
      <c r="AC33" s="37"/>
      <c r="AD33" s="37"/>
      <c r="AE33" s="37"/>
      <c r="AF33" s="37"/>
    </row>
    <row r="34" spans="1:155" s="15" customFormat="1" ht="14.45" customHeight="1" thickBot="1">
      <c r="A34" s="17"/>
      <c r="B34" s="105"/>
      <c r="C34" s="105"/>
      <c r="D34" s="106"/>
      <c r="E34" s="107"/>
      <c r="F34" s="108"/>
      <c r="G34" s="108"/>
      <c r="H34" s="108"/>
      <c r="I34" s="108"/>
      <c r="J34" s="109"/>
      <c r="K34" s="107"/>
      <c r="L34" s="108"/>
      <c r="M34" s="108"/>
      <c r="N34" s="108"/>
      <c r="O34" s="109"/>
      <c r="P34" s="110"/>
      <c r="Q34" s="110"/>
      <c r="R34" s="111"/>
      <c r="U34" s="17"/>
    </row>
    <row r="35" spans="1:155" s="15" customFormat="1" ht="14.45" customHeight="1">
      <c r="A35" s="17"/>
      <c r="B35" s="112" t="s">
        <v>59</v>
      </c>
      <c r="C35" s="113"/>
      <c r="D35" s="114"/>
      <c r="E35" s="115" t="s">
        <v>60</v>
      </c>
      <c r="F35" s="116" t="s">
        <v>60</v>
      </c>
      <c r="G35" s="116" t="s">
        <v>60</v>
      </c>
      <c r="H35" s="116" t="s">
        <v>60</v>
      </c>
      <c r="I35" s="116" t="s">
        <v>60</v>
      </c>
      <c r="J35" s="117" t="s">
        <v>60</v>
      </c>
      <c r="K35" s="118" t="s">
        <v>60</v>
      </c>
      <c r="L35" s="119" t="s">
        <v>60</v>
      </c>
      <c r="M35" s="119" t="s">
        <v>60</v>
      </c>
      <c r="N35" s="119" t="s">
        <v>60</v>
      </c>
      <c r="O35" s="120" t="s">
        <v>60</v>
      </c>
      <c r="P35" s="121"/>
      <c r="Q35" s="121"/>
      <c r="R35" s="122"/>
      <c r="U35" s="17"/>
    </row>
    <row r="36" spans="1:155" s="15" customFormat="1" ht="14.45" customHeight="1">
      <c r="A36" s="17"/>
      <c r="B36" s="81" t="s">
        <v>61</v>
      </c>
      <c r="C36" s="82"/>
      <c r="D36" s="123"/>
      <c r="E36" s="453">
        <v>0</v>
      </c>
      <c r="F36" s="454">
        <v>0</v>
      </c>
      <c r="G36" s="454">
        <v>0</v>
      </c>
      <c r="H36" s="454">
        <v>0</v>
      </c>
      <c r="I36" s="454">
        <v>0</v>
      </c>
      <c r="J36" s="455">
        <v>0</v>
      </c>
      <c r="K36" s="453">
        <v>0</v>
      </c>
      <c r="L36" s="454">
        <v>0</v>
      </c>
      <c r="M36" s="454">
        <v>0</v>
      </c>
      <c r="N36" s="454">
        <v>0</v>
      </c>
      <c r="O36" s="455">
        <v>0</v>
      </c>
      <c r="P36" s="110"/>
      <c r="Q36" s="110"/>
      <c r="R36" s="111"/>
      <c r="U36" s="17"/>
      <c r="V36" s="30"/>
      <c r="W36" s="30"/>
    </row>
    <row r="37" spans="1:155" s="15" customFormat="1" ht="14.45" customHeight="1">
      <c r="A37" s="17"/>
      <c r="B37" s="81" t="s">
        <v>62</v>
      </c>
      <c r="C37" s="82"/>
      <c r="D37" s="123"/>
      <c r="E37" s="453">
        <v>0</v>
      </c>
      <c r="F37" s="454">
        <v>0</v>
      </c>
      <c r="G37" s="454">
        <v>0</v>
      </c>
      <c r="H37" s="454">
        <v>0</v>
      </c>
      <c r="I37" s="454">
        <v>0</v>
      </c>
      <c r="J37" s="455">
        <v>0</v>
      </c>
      <c r="K37" s="453">
        <v>0</v>
      </c>
      <c r="L37" s="454">
        <v>0</v>
      </c>
      <c r="M37" s="454">
        <v>0</v>
      </c>
      <c r="N37" s="454">
        <v>0</v>
      </c>
      <c r="O37" s="455">
        <v>0</v>
      </c>
      <c r="P37" s="110"/>
      <c r="Q37" s="110"/>
      <c r="R37" s="111"/>
      <c r="U37" s="17"/>
      <c r="V37" s="30"/>
      <c r="W37" s="30"/>
    </row>
    <row r="38" spans="1:155" s="15" customFormat="1" ht="14.45" customHeight="1" thickBot="1">
      <c r="A38" s="17"/>
      <c r="B38" s="94" t="s">
        <v>63</v>
      </c>
      <c r="C38" s="95"/>
      <c r="D38" s="124"/>
      <c r="E38" s="125">
        <f t="shared" ref="E38:O38" si="2">SUM(E36:E37)</f>
        <v>0</v>
      </c>
      <c r="F38" s="126">
        <f t="shared" si="2"/>
        <v>0</v>
      </c>
      <c r="G38" s="126">
        <f t="shared" si="2"/>
        <v>0</v>
      </c>
      <c r="H38" s="126">
        <f t="shared" si="2"/>
        <v>0</v>
      </c>
      <c r="I38" s="126">
        <f t="shared" si="2"/>
        <v>0</v>
      </c>
      <c r="J38" s="127">
        <f t="shared" si="2"/>
        <v>0</v>
      </c>
      <c r="K38" s="128">
        <f t="shared" si="2"/>
        <v>0</v>
      </c>
      <c r="L38" s="129">
        <f t="shared" si="2"/>
        <v>0</v>
      </c>
      <c r="M38" s="129">
        <f t="shared" si="2"/>
        <v>0</v>
      </c>
      <c r="N38" s="129">
        <f t="shared" si="2"/>
        <v>0</v>
      </c>
      <c r="O38" s="130">
        <f t="shared" si="2"/>
        <v>0</v>
      </c>
      <c r="P38" s="131"/>
      <c r="Q38" s="131"/>
      <c r="R38" s="132"/>
      <c r="U38" s="17"/>
    </row>
    <row r="39" spans="1:155" s="15" customFormat="1" ht="14.45" customHeight="1" thickBot="1">
      <c r="A39" s="17"/>
      <c r="B39" s="105"/>
      <c r="C39" s="105"/>
      <c r="D39" s="106"/>
      <c r="E39" s="107"/>
      <c r="F39" s="108"/>
      <c r="G39" s="108"/>
      <c r="H39" s="108"/>
      <c r="I39" s="108"/>
      <c r="J39" s="109"/>
      <c r="K39" s="107"/>
      <c r="L39" s="108"/>
      <c r="M39" s="108"/>
      <c r="N39" s="108"/>
      <c r="O39" s="109"/>
      <c r="P39" s="110"/>
      <c r="Q39" s="110"/>
      <c r="R39" s="111"/>
      <c r="U39" s="17"/>
    </row>
    <row r="40" spans="1:155" s="15" customFormat="1" ht="14.45" customHeight="1">
      <c r="A40" s="17"/>
      <c r="B40" s="133" t="s">
        <v>64</v>
      </c>
      <c r="C40" s="134"/>
      <c r="D40" s="135"/>
      <c r="E40" s="136">
        <f t="shared" ref="E40:O40" si="3">E33+E38</f>
        <v>0</v>
      </c>
      <c r="F40" s="137">
        <f t="shared" si="3"/>
        <v>0</v>
      </c>
      <c r="G40" s="137">
        <f t="shared" si="3"/>
        <v>0</v>
      </c>
      <c r="H40" s="137">
        <f t="shared" si="3"/>
        <v>0</v>
      </c>
      <c r="I40" s="137">
        <f t="shared" si="3"/>
        <v>0</v>
      </c>
      <c r="J40" s="138">
        <f t="shared" si="3"/>
        <v>0</v>
      </c>
      <c r="K40" s="139">
        <f t="shared" si="3"/>
        <v>0</v>
      </c>
      <c r="L40" s="140">
        <f t="shared" si="3"/>
        <v>0</v>
      </c>
      <c r="M40" s="140">
        <f t="shared" si="3"/>
        <v>0</v>
      </c>
      <c r="N40" s="140">
        <f t="shared" si="3"/>
        <v>0</v>
      </c>
      <c r="O40" s="141">
        <f t="shared" si="3"/>
        <v>0</v>
      </c>
      <c r="P40" s="121"/>
      <c r="Q40" s="121"/>
      <c r="R40" s="122"/>
      <c r="U40" s="17"/>
    </row>
    <row r="41" spans="1:155" s="15" customFormat="1" ht="14.45" customHeight="1">
      <c r="A41" s="17"/>
      <c r="B41" s="142" t="s">
        <v>65</v>
      </c>
      <c r="C41" s="143"/>
      <c r="D41" s="144"/>
      <c r="E41" s="453">
        <v>0</v>
      </c>
      <c r="F41" s="454">
        <v>0</v>
      </c>
      <c r="G41" s="454">
        <v>0</v>
      </c>
      <c r="H41" s="454">
        <v>0</v>
      </c>
      <c r="I41" s="454">
        <v>0</v>
      </c>
      <c r="J41" s="455">
        <v>0</v>
      </c>
      <c r="K41" s="453">
        <v>0</v>
      </c>
      <c r="L41" s="454">
        <v>0</v>
      </c>
      <c r="M41" s="454">
        <v>0</v>
      </c>
      <c r="N41" s="454">
        <v>0</v>
      </c>
      <c r="O41" s="455">
        <v>0</v>
      </c>
      <c r="P41" s="110"/>
      <c r="Q41" s="110"/>
      <c r="R41" s="111"/>
      <c r="U41" s="17"/>
    </row>
    <row r="42" spans="1:155" s="15" customFormat="1" ht="14.45" customHeight="1">
      <c r="A42" s="17"/>
      <c r="B42" s="142" t="s">
        <v>66</v>
      </c>
      <c r="C42" s="143"/>
      <c r="D42" s="144"/>
      <c r="E42" s="453">
        <v>0</v>
      </c>
      <c r="F42" s="454">
        <v>0</v>
      </c>
      <c r="G42" s="454">
        <v>0</v>
      </c>
      <c r="H42" s="454">
        <v>0</v>
      </c>
      <c r="I42" s="454">
        <v>0</v>
      </c>
      <c r="J42" s="455">
        <v>0</v>
      </c>
      <c r="K42" s="453">
        <v>0</v>
      </c>
      <c r="L42" s="454">
        <v>0</v>
      </c>
      <c r="M42" s="454">
        <v>0</v>
      </c>
      <c r="N42" s="454">
        <v>0</v>
      </c>
      <c r="O42" s="455">
        <v>0</v>
      </c>
      <c r="P42" s="110"/>
      <c r="Q42" s="110"/>
      <c r="R42" s="111"/>
      <c r="U42" s="17"/>
    </row>
    <row r="43" spans="1:155" s="15" customFormat="1" ht="14.45" customHeight="1">
      <c r="A43" s="17"/>
      <c r="B43" s="145" t="s">
        <v>67</v>
      </c>
      <c r="C43" s="146"/>
      <c r="D43" s="147"/>
      <c r="E43" s="148">
        <f t="shared" ref="E43:O43" si="4">SUM(E40:E42)</f>
        <v>0</v>
      </c>
      <c r="F43" s="149">
        <f t="shared" si="4"/>
        <v>0</v>
      </c>
      <c r="G43" s="149">
        <f t="shared" si="4"/>
        <v>0</v>
      </c>
      <c r="H43" s="149">
        <f t="shared" si="4"/>
        <v>0</v>
      </c>
      <c r="I43" s="149">
        <f t="shared" si="4"/>
        <v>0</v>
      </c>
      <c r="J43" s="150">
        <f t="shared" si="4"/>
        <v>0</v>
      </c>
      <c r="K43" s="151">
        <f t="shared" si="4"/>
        <v>0</v>
      </c>
      <c r="L43" s="152">
        <f t="shared" si="4"/>
        <v>0</v>
      </c>
      <c r="M43" s="152">
        <f t="shared" si="4"/>
        <v>0</v>
      </c>
      <c r="N43" s="152">
        <f t="shared" si="4"/>
        <v>0</v>
      </c>
      <c r="O43" s="153">
        <f t="shared" si="4"/>
        <v>0</v>
      </c>
      <c r="P43" s="154"/>
      <c r="Q43" s="154"/>
      <c r="R43" s="155"/>
      <c r="U43" s="17"/>
    </row>
    <row r="44" spans="1:155" s="15" customFormat="1" ht="14.45" customHeight="1">
      <c r="A44" s="17"/>
      <c r="B44" s="142" t="s">
        <v>68</v>
      </c>
      <c r="C44" s="143"/>
      <c r="D44" s="144"/>
      <c r="E44" s="453">
        <v>0</v>
      </c>
      <c r="F44" s="454">
        <v>0</v>
      </c>
      <c r="G44" s="454">
        <v>0</v>
      </c>
      <c r="H44" s="454">
        <v>0</v>
      </c>
      <c r="I44" s="454">
        <v>0</v>
      </c>
      <c r="J44" s="455">
        <v>0</v>
      </c>
      <c r="K44" s="453">
        <v>0</v>
      </c>
      <c r="L44" s="454">
        <v>0</v>
      </c>
      <c r="M44" s="454">
        <v>0</v>
      </c>
      <c r="N44" s="454">
        <v>0</v>
      </c>
      <c r="O44" s="455">
        <v>0</v>
      </c>
      <c r="P44" s="110"/>
      <c r="Q44" s="110"/>
      <c r="R44" s="111"/>
      <c r="U44" s="17"/>
    </row>
    <row r="45" spans="1:155" s="15" customFormat="1" ht="14.45" customHeight="1">
      <c r="A45" s="17"/>
      <c r="B45" s="142" t="s">
        <v>69</v>
      </c>
      <c r="C45" s="143"/>
      <c r="D45" s="144"/>
      <c r="E45" s="453">
        <v>0</v>
      </c>
      <c r="F45" s="454">
        <v>0</v>
      </c>
      <c r="G45" s="454">
        <v>0</v>
      </c>
      <c r="H45" s="454">
        <v>0</v>
      </c>
      <c r="I45" s="454">
        <v>0</v>
      </c>
      <c r="J45" s="455">
        <v>0</v>
      </c>
      <c r="K45" s="453">
        <v>0</v>
      </c>
      <c r="L45" s="454">
        <v>0</v>
      </c>
      <c r="M45" s="454">
        <v>0</v>
      </c>
      <c r="N45" s="454">
        <v>0</v>
      </c>
      <c r="O45" s="455">
        <v>0</v>
      </c>
      <c r="P45" s="110"/>
      <c r="Q45" s="110"/>
      <c r="R45" s="111"/>
      <c r="S45" s="2"/>
      <c r="T45" s="2"/>
      <c r="U45" s="17"/>
      <c r="V45" s="2"/>
      <c r="W45" s="2"/>
      <c r="X45" s="2"/>
      <c r="Y45" s="2"/>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row>
    <row r="46" spans="1:155" s="15" customFormat="1" ht="14.45" customHeight="1" thickBot="1">
      <c r="A46" s="17"/>
      <c r="B46" s="156" t="s">
        <v>70</v>
      </c>
      <c r="C46" s="157"/>
      <c r="D46" s="158"/>
      <c r="E46" s="125">
        <f t="shared" ref="E46:O46" si="5">SUM(E43:E45)</f>
        <v>0</v>
      </c>
      <c r="F46" s="126">
        <f t="shared" si="5"/>
        <v>0</v>
      </c>
      <c r="G46" s="126">
        <f t="shared" si="5"/>
        <v>0</v>
      </c>
      <c r="H46" s="126">
        <f t="shared" si="5"/>
        <v>0</v>
      </c>
      <c r="I46" s="126">
        <f t="shared" si="5"/>
        <v>0</v>
      </c>
      <c r="J46" s="127">
        <f t="shared" si="5"/>
        <v>0</v>
      </c>
      <c r="K46" s="159">
        <f t="shared" si="5"/>
        <v>0</v>
      </c>
      <c r="L46" s="160">
        <f t="shared" si="5"/>
        <v>0</v>
      </c>
      <c r="M46" s="160">
        <f t="shared" si="5"/>
        <v>0</v>
      </c>
      <c r="N46" s="160">
        <f t="shared" si="5"/>
        <v>0</v>
      </c>
      <c r="O46" s="161">
        <f t="shared" si="5"/>
        <v>0</v>
      </c>
      <c r="P46" s="131"/>
      <c r="Q46" s="131"/>
      <c r="R46" s="132"/>
      <c r="U46" s="17"/>
    </row>
    <row r="47" spans="1:155" s="15" customFormat="1" ht="7.15" customHeight="1">
      <c r="A47" s="17"/>
      <c r="B47" s="1"/>
      <c r="C47" s="1"/>
      <c r="D47" s="4"/>
      <c r="E47" s="4"/>
      <c r="F47" s="4"/>
      <c r="G47" s="4"/>
      <c r="H47" s="4"/>
      <c r="I47" s="4"/>
      <c r="J47" s="4"/>
      <c r="K47" s="4"/>
      <c r="L47" s="4"/>
      <c r="M47" s="3"/>
      <c r="N47" s="3"/>
      <c r="O47" s="3"/>
      <c r="P47" s="16"/>
      <c r="Q47" s="16"/>
      <c r="R47" s="16"/>
      <c r="S47" s="2"/>
      <c r="T47" s="2"/>
      <c r="U47" s="17"/>
      <c r="V47" s="2"/>
      <c r="W47" s="2"/>
      <c r="X47" s="2"/>
      <c r="Y47" s="2"/>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row>
    <row r="48" spans="1:155" s="15" customFormat="1" ht="14.45" customHeight="1">
      <c r="A48" s="17"/>
      <c r="B48" s="12" t="s">
        <v>71</v>
      </c>
      <c r="C48" s="1"/>
      <c r="D48" s="4"/>
      <c r="E48" s="4"/>
      <c r="F48" s="4"/>
      <c r="G48" s="4"/>
      <c r="H48" s="4"/>
      <c r="I48" s="4"/>
      <c r="J48" s="4"/>
      <c r="K48" s="4"/>
      <c r="L48" s="4"/>
      <c r="M48" s="3"/>
      <c r="N48" s="3"/>
      <c r="O48" s="3"/>
      <c r="P48" s="16"/>
      <c r="Q48" s="16"/>
      <c r="R48" s="16"/>
      <c r="S48" s="2"/>
      <c r="T48" s="2"/>
      <c r="U48" s="17"/>
      <c r="V48" s="2"/>
      <c r="W48" s="2"/>
      <c r="X48" s="2"/>
      <c r="Y48" s="2"/>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row>
    <row r="49" spans="1:155" s="15" customFormat="1" ht="7.9" customHeight="1" thickBot="1">
      <c r="A49" s="17"/>
      <c r="P49" s="16"/>
      <c r="Q49" s="16"/>
      <c r="R49" s="16"/>
      <c r="U49" s="17"/>
    </row>
    <row r="50" spans="1:155" s="15" customFormat="1" ht="47.45" customHeight="1" thickBot="1">
      <c r="A50" s="17"/>
      <c r="B50" s="519" t="s">
        <v>335</v>
      </c>
      <c r="C50" s="488"/>
      <c r="D50" s="520"/>
      <c r="E50" s="545"/>
      <c r="F50" s="546"/>
      <c r="G50" s="546"/>
      <c r="H50" s="546"/>
      <c r="I50" s="546"/>
      <c r="J50" s="546"/>
      <c r="K50" s="546"/>
      <c r="L50" s="546"/>
      <c r="M50" s="546"/>
      <c r="N50" s="546"/>
      <c r="O50" s="546"/>
      <c r="P50" s="546"/>
      <c r="Q50" s="546"/>
      <c r="R50" s="547"/>
      <c r="U50" s="17"/>
    </row>
    <row r="51" spans="1:155" s="15" customFormat="1" ht="30" customHeight="1" thickBot="1">
      <c r="A51" s="17"/>
      <c r="B51" s="521"/>
      <c r="C51" s="522"/>
      <c r="D51" s="505"/>
      <c r="E51" s="543" t="s">
        <v>72</v>
      </c>
      <c r="F51" s="470"/>
      <c r="G51" s="470"/>
      <c r="H51" s="470"/>
      <c r="I51" s="470"/>
      <c r="J51" s="470"/>
      <c r="K51" s="523" t="s">
        <v>73</v>
      </c>
      <c r="L51" s="470"/>
      <c r="M51" s="470"/>
      <c r="N51" s="470"/>
      <c r="O51" s="470"/>
      <c r="P51" s="470"/>
      <c r="Q51" s="470"/>
      <c r="R51" s="473"/>
      <c r="U51" s="17"/>
      <c r="V51" s="533"/>
      <c r="W51" s="503"/>
    </row>
    <row r="52" spans="1:155" s="15" customFormat="1" ht="29.1" customHeight="1" thickBot="1">
      <c r="A52" s="17"/>
      <c r="B52" s="506" t="s">
        <v>74</v>
      </c>
      <c r="C52" s="162"/>
      <c r="D52" s="162"/>
      <c r="E52" s="409" t="str">
        <f t="shared" ref="E52:L52" si="6">E19</f>
        <v>January</v>
      </c>
      <c r="F52" s="409" t="str">
        <f t="shared" si="6"/>
        <v>January</v>
      </c>
      <c r="G52" s="409" t="str">
        <f t="shared" si="6"/>
        <v>January</v>
      </c>
      <c r="H52" s="409" t="str">
        <f t="shared" si="6"/>
        <v>January</v>
      </c>
      <c r="I52" s="409" t="str">
        <f t="shared" si="6"/>
        <v>January</v>
      </c>
      <c r="J52" s="410" t="str">
        <f t="shared" si="6"/>
        <v>January</v>
      </c>
      <c r="K52" s="411" t="str">
        <f t="shared" si="6"/>
        <v>January</v>
      </c>
      <c r="L52" s="409" t="str">
        <f t="shared" si="6"/>
        <v>January</v>
      </c>
      <c r="M52" s="409" t="str">
        <f t="shared" ref="M52:N52" si="7">M19</f>
        <v>January</v>
      </c>
      <c r="N52" s="409" t="str">
        <f t="shared" si="7"/>
        <v>January</v>
      </c>
      <c r="O52" s="409" t="str">
        <f>O19</f>
        <v>January</v>
      </c>
      <c r="P52" s="163"/>
      <c r="Q52" s="163"/>
      <c r="R52" s="164"/>
      <c r="U52" s="17"/>
      <c r="V52" s="31"/>
      <c r="W52" s="32"/>
      <c r="X52" s="32"/>
    </row>
    <row r="53" spans="1:155" s="15" customFormat="1" ht="15" customHeight="1" thickBot="1">
      <c r="A53" s="17"/>
      <c r="B53" s="507"/>
      <c r="C53" s="165"/>
      <c r="D53" s="165"/>
      <c r="E53" s="166">
        <v>2031</v>
      </c>
      <c r="F53" s="167">
        <v>2030</v>
      </c>
      <c r="G53" s="167">
        <v>2029</v>
      </c>
      <c r="H53" s="167">
        <v>2028</v>
      </c>
      <c r="I53" s="167">
        <v>2027</v>
      </c>
      <c r="J53" s="167">
        <v>2026</v>
      </c>
      <c r="K53" s="168">
        <v>2025</v>
      </c>
      <c r="L53" s="169">
        <v>2024</v>
      </c>
      <c r="M53" s="169">
        <v>2023</v>
      </c>
      <c r="N53" s="169">
        <v>2022</v>
      </c>
      <c r="O53" s="169">
        <v>2021</v>
      </c>
      <c r="P53" s="170"/>
      <c r="Q53" s="170"/>
      <c r="R53" s="171"/>
      <c r="U53" s="17"/>
      <c r="V53" s="31"/>
      <c r="W53" s="31"/>
      <c r="X53" s="31"/>
    </row>
    <row r="54" spans="1:155" s="15" customFormat="1" ht="19.149999999999999" customHeight="1">
      <c r="A54" s="17"/>
      <c r="B54" s="172" t="s">
        <v>75</v>
      </c>
      <c r="C54" s="173"/>
      <c r="D54" s="174" t="s">
        <v>76</v>
      </c>
      <c r="E54" s="175" t="s">
        <v>39</v>
      </c>
      <c r="F54" s="176" t="s">
        <v>39</v>
      </c>
      <c r="G54" s="176" t="s">
        <v>39</v>
      </c>
      <c r="H54" s="176" t="s">
        <v>39</v>
      </c>
      <c r="I54" s="176" t="s">
        <v>39</v>
      </c>
      <c r="J54" s="177" t="s">
        <v>39</v>
      </c>
      <c r="K54" s="178" t="s">
        <v>39</v>
      </c>
      <c r="L54" s="179" t="s">
        <v>39</v>
      </c>
      <c r="M54" s="179" t="s">
        <v>39</v>
      </c>
      <c r="N54" s="179" t="s">
        <v>39</v>
      </c>
      <c r="O54" s="179" t="s">
        <v>39</v>
      </c>
      <c r="P54" s="180"/>
      <c r="Q54" s="180"/>
      <c r="R54" s="181"/>
      <c r="U54" s="17"/>
    </row>
    <row r="55" spans="1:155" s="15" customFormat="1" ht="19.149999999999999" customHeight="1">
      <c r="A55" s="17"/>
      <c r="B55" s="182" t="s">
        <v>77</v>
      </c>
      <c r="C55" s="183"/>
      <c r="D55" s="184">
        <v>1</v>
      </c>
      <c r="E55" s="456">
        <v>0</v>
      </c>
      <c r="F55" s="456">
        <v>0</v>
      </c>
      <c r="G55" s="456">
        <v>0</v>
      </c>
      <c r="H55" s="456">
        <v>0</v>
      </c>
      <c r="I55" s="456">
        <v>0</v>
      </c>
      <c r="J55" s="456">
        <v>0</v>
      </c>
      <c r="K55" s="456">
        <v>0</v>
      </c>
      <c r="L55" s="456">
        <v>0</v>
      </c>
      <c r="M55" s="456">
        <v>0</v>
      </c>
      <c r="N55" s="456">
        <v>0</v>
      </c>
      <c r="O55" s="456">
        <v>0</v>
      </c>
      <c r="P55" s="185"/>
      <c r="Q55" s="185"/>
      <c r="R55" s="186"/>
      <c r="U55" s="17"/>
      <c r="W55" s="30"/>
      <c r="X55" s="30"/>
    </row>
    <row r="56" spans="1:155" s="15" customFormat="1" ht="19.149999999999999" customHeight="1">
      <c r="A56" s="17"/>
      <c r="B56" s="182" t="s">
        <v>78</v>
      </c>
      <c r="C56" s="183"/>
      <c r="D56" s="184">
        <v>2</v>
      </c>
      <c r="E56" s="456">
        <v>0</v>
      </c>
      <c r="F56" s="456">
        <v>0</v>
      </c>
      <c r="G56" s="456">
        <v>0</v>
      </c>
      <c r="H56" s="456">
        <v>0</v>
      </c>
      <c r="I56" s="456">
        <v>0</v>
      </c>
      <c r="J56" s="456">
        <v>0</v>
      </c>
      <c r="K56" s="456">
        <v>0</v>
      </c>
      <c r="L56" s="456">
        <v>0</v>
      </c>
      <c r="M56" s="456">
        <v>0</v>
      </c>
      <c r="N56" s="456">
        <v>0</v>
      </c>
      <c r="O56" s="456">
        <v>0</v>
      </c>
      <c r="P56" s="185"/>
      <c r="Q56" s="185"/>
      <c r="R56" s="186"/>
      <c r="U56" s="17"/>
      <c r="W56" s="30"/>
      <c r="X56" s="30"/>
    </row>
    <row r="57" spans="1:155" s="15" customFormat="1" ht="19.149999999999999" customHeight="1">
      <c r="A57" s="17"/>
      <c r="B57" s="182" t="s">
        <v>79</v>
      </c>
      <c r="C57" s="183"/>
      <c r="D57" s="184">
        <v>3</v>
      </c>
      <c r="E57" s="456">
        <v>0</v>
      </c>
      <c r="F57" s="456">
        <v>0</v>
      </c>
      <c r="G57" s="456">
        <v>0</v>
      </c>
      <c r="H57" s="456">
        <v>0</v>
      </c>
      <c r="I57" s="456">
        <v>0</v>
      </c>
      <c r="J57" s="456">
        <v>0</v>
      </c>
      <c r="K57" s="456">
        <v>0</v>
      </c>
      <c r="L57" s="456">
        <v>0</v>
      </c>
      <c r="M57" s="456">
        <v>0</v>
      </c>
      <c r="N57" s="456">
        <v>0</v>
      </c>
      <c r="O57" s="456">
        <v>0</v>
      </c>
      <c r="P57" s="185"/>
      <c r="Q57" s="185"/>
      <c r="R57" s="186"/>
      <c r="U57" s="17"/>
      <c r="W57" s="30"/>
      <c r="X57" s="30"/>
    </row>
    <row r="58" spans="1:155" s="15" customFormat="1" ht="19.149999999999999" customHeight="1">
      <c r="A58" s="17"/>
      <c r="B58" s="182" t="s">
        <v>80</v>
      </c>
      <c r="C58" s="183"/>
      <c r="D58" s="184">
        <v>4</v>
      </c>
      <c r="E58" s="456">
        <v>0</v>
      </c>
      <c r="F58" s="456">
        <v>0</v>
      </c>
      <c r="G58" s="456">
        <v>0</v>
      </c>
      <c r="H58" s="456">
        <v>0</v>
      </c>
      <c r="I58" s="456">
        <v>0</v>
      </c>
      <c r="J58" s="456">
        <v>0</v>
      </c>
      <c r="K58" s="456">
        <v>0</v>
      </c>
      <c r="L58" s="456">
        <v>0</v>
      </c>
      <c r="M58" s="456">
        <v>0</v>
      </c>
      <c r="N58" s="456">
        <v>0</v>
      </c>
      <c r="O58" s="456">
        <v>0</v>
      </c>
      <c r="P58" s="185"/>
      <c r="Q58" s="185"/>
      <c r="R58" s="186"/>
      <c r="U58" s="17"/>
      <c r="V58" s="2"/>
      <c r="W58" s="30"/>
      <c r="X58" s="30"/>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row>
    <row r="59" spans="1:155" s="15" customFormat="1" ht="19.149999999999999" customHeight="1">
      <c r="A59" s="17"/>
      <c r="B59" s="182" t="s">
        <v>81</v>
      </c>
      <c r="C59" s="183"/>
      <c r="D59" s="184">
        <v>5</v>
      </c>
      <c r="E59" s="456">
        <v>0</v>
      </c>
      <c r="F59" s="456">
        <v>0</v>
      </c>
      <c r="G59" s="456">
        <v>0</v>
      </c>
      <c r="H59" s="456">
        <v>0</v>
      </c>
      <c r="I59" s="456">
        <v>0</v>
      </c>
      <c r="J59" s="456">
        <v>0</v>
      </c>
      <c r="K59" s="456">
        <v>0</v>
      </c>
      <c r="L59" s="456">
        <v>0</v>
      </c>
      <c r="M59" s="456">
        <v>0</v>
      </c>
      <c r="N59" s="456">
        <v>0</v>
      </c>
      <c r="O59" s="456">
        <v>0</v>
      </c>
      <c r="P59" s="185"/>
      <c r="Q59" s="185"/>
      <c r="R59" s="186"/>
      <c r="U59" s="17"/>
      <c r="W59" s="30"/>
      <c r="X59" s="30"/>
    </row>
    <row r="60" spans="1:155" s="15" customFormat="1" ht="19.149999999999999" customHeight="1">
      <c r="A60" s="17"/>
      <c r="B60" s="182" t="s">
        <v>82</v>
      </c>
      <c r="C60" s="183"/>
      <c r="D60" s="184">
        <v>6</v>
      </c>
      <c r="E60" s="456">
        <v>0</v>
      </c>
      <c r="F60" s="456">
        <v>0</v>
      </c>
      <c r="G60" s="456">
        <v>0</v>
      </c>
      <c r="H60" s="456">
        <v>0</v>
      </c>
      <c r="I60" s="456">
        <v>0</v>
      </c>
      <c r="J60" s="456">
        <v>0</v>
      </c>
      <c r="K60" s="456">
        <v>0</v>
      </c>
      <c r="L60" s="456">
        <v>0</v>
      </c>
      <c r="M60" s="456">
        <v>0</v>
      </c>
      <c r="N60" s="456">
        <v>0</v>
      </c>
      <c r="O60" s="456">
        <v>0</v>
      </c>
      <c r="P60" s="185"/>
      <c r="Q60" s="185"/>
      <c r="R60" s="186"/>
      <c r="U60" s="17"/>
      <c r="W60" s="30"/>
      <c r="X60" s="30"/>
    </row>
    <row r="61" spans="1:155" s="15" customFormat="1" ht="19.149999999999999" customHeight="1">
      <c r="A61" s="17"/>
      <c r="B61" s="182" t="s">
        <v>83</v>
      </c>
      <c r="C61" s="183"/>
      <c r="D61" s="184">
        <v>7</v>
      </c>
      <c r="E61" s="456">
        <v>0</v>
      </c>
      <c r="F61" s="456">
        <v>0</v>
      </c>
      <c r="G61" s="456">
        <v>0</v>
      </c>
      <c r="H61" s="456">
        <v>0</v>
      </c>
      <c r="I61" s="456">
        <v>0</v>
      </c>
      <c r="J61" s="456">
        <v>0</v>
      </c>
      <c r="K61" s="456">
        <v>0</v>
      </c>
      <c r="L61" s="456">
        <v>0</v>
      </c>
      <c r="M61" s="456">
        <v>0</v>
      </c>
      <c r="N61" s="456">
        <v>0</v>
      </c>
      <c r="O61" s="456">
        <v>0</v>
      </c>
      <c r="P61" s="185"/>
      <c r="Q61" s="185"/>
      <c r="R61" s="186"/>
      <c r="U61" s="17"/>
      <c r="W61" s="30"/>
      <c r="X61" s="30"/>
    </row>
    <row r="62" spans="1:155" s="15" customFormat="1" ht="19.149999999999999" customHeight="1">
      <c r="A62" s="17"/>
      <c r="B62" s="182" t="s">
        <v>84</v>
      </c>
      <c r="C62" s="183"/>
      <c r="D62" s="184">
        <v>8</v>
      </c>
      <c r="E62" s="456">
        <v>0</v>
      </c>
      <c r="F62" s="456">
        <v>0</v>
      </c>
      <c r="G62" s="456">
        <v>0</v>
      </c>
      <c r="H62" s="456">
        <v>0</v>
      </c>
      <c r="I62" s="456">
        <v>0</v>
      </c>
      <c r="J62" s="456">
        <v>0</v>
      </c>
      <c r="K62" s="456">
        <v>0</v>
      </c>
      <c r="L62" s="456">
        <v>0</v>
      </c>
      <c r="M62" s="456">
        <v>0</v>
      </c>
      <c r="N62" s="456">
        <v>0</v>
      </c>
      <c r="O62" s="456">
        <v>0</v>
      </c>
      <c r="P62" s="185"/>
      <c r="Q62" s="185"/>
      <c r="R62" s="186"/>
      <c r="U62" s="17"/>
      <c r="W62" s="30"/>
      <c r="X62" s="30"/>
    </row>
    <row r="63" spans="1:155" s="15" customFormat="1" ht="19.149999999999999" customHeight="1">
      <c r="A63" s="17"/>
      <c r="B63" s="182" t="s">
        <v>85</v>
      </c>
      <c r="C63" s="183"/>
      <c r="D63" s="184">
        <v>9</v>
      </c>
      <c r="E63" s="456">
        <v>0</v>
      </c>
      <c r="F63" s="456">
        <v>0</v>
      </c>
      <c r="G63" s="456">
        <v>0</v>
      </c>
      <c r="H63" s="456">
        <v>0</v>
      </c>
      <c r="I63" s="456">
        <v>0</v>
      </c>
      <c r="J63" s="456">
        <v>0</v>
      </c>
      <c r="K63" s="456">
        <v>0</v>
      </c>
      <c r="L63" s="456">
        <v>0</v>
      </c>
      <c r="M63" s="456">
        <v>0</v>
      </c>
      <c r="N63" s="456">
        <v>0</v>
      </c>
      <c r="O63" s="456">
        <v>0</v>
      </c>
      <c r="P63" s="185"/>
      <c r="Q63" s="185"/>
      <c r="R63" s="186"/>
      <c r="U63" s="17"/>
      <c r="W63" s="30"/>
      <c r="X63" s="30"/>
    </row>
    <row r="64" spans="1:155" s="15" customFormat="1" ht="19.149999999999999" customHeight="1" thickBot="1">
      <c r="A64" s="17"/>
      <c r="B64" s="187" t="s">
        <v>86</v>
      </c>
      <c r="C64" s="188"/>
      <c r="D64" s="189"/>
      <c r="E64" s="125">
        <f>SUM(E55:E63)</f>
        <v>0</v>
      </c>
      <c r="F64" s="126">
        <f t="shared" ref="F64:O64" si="8">SUM(F55:F63)</f>
        <v>0</v>
      </c>
      <c r="G64" s="126">
        <f t="shared" si="8"/>
        <v>0</v>
      </c>
      <c r="H64" s="126">
        <f t="shared" si="8"/>
        <v>0</v>
      </c>
      <c r="I64" s="126">
        <f t="shared" si="8"/>
        <v>0</v>
      </c>
      <c r="J64" s="127">
        <f t="shared" si="8"/>
        <v>0</v>
      </c>
      <c r="K64" s="159">
        <f t="shared" si="8"/>
        <v>0</v>
      </c>
      <c r="L64" s="160">
        <f t="shared" si="8"/>
        <v>0</v>
      </c>
      <c r="M64" s="160">
        <f t="shared" si="8"/>
        <v>0</v>
      </c>
      <c r="N64" s="160">
        <f t="shared" si="8"/>
        <v>0</v>
      </c>
      <c r="O64" s="161">
        <f t="shared" si="8"/>
        <v>0</v>
      </c>
      <c r="P64" s="190"/>
      <c r="Q64" s="190"/>
      <c r="R64" s="191"/>
      <c r="U64" s="17"/>
    </row>
    <row r="65" spans="1:155" s="15" customFormat="1" ht="14.45" customHeight="1">
      <c r="A65" s="17"/>
      <c r="B65" s="192"/>
      <c r="C65" s="3"/>
      <c r="D65" s="3"/>
      <c r="E65" s="3"/>
      <c r="F65" s="3"/>
      <c r="G65" s="3"/>
      <c r="H65" s="3"/>
      <c r="I65" s="3"/>
      <c r="J65" s="3"/>
      <c r="K65" s="3"/>
      <c r="L65" s="3"/>
      <c r="M65" s="3"/>
      <c r="N65" s="3"/>
      <c r="O65" s="3"/>
      <c r="P65" s="3"/>
      <c r="Q65" s="3"/>
      <c r="R65" s="3"/>
      <c r="S65" s="2"/>
      <c r="T65" s="2"/>
      <c r="U65" s="17"/>
    </row>
    <row r="66" spans="1:155" s="37" customFormat="1" ht="14.45" customHeight="1" thickBot="1">
      <c r="A66" s="17"/>
      <c r="B66" s="193"/>
      <c r="C66" s="19"/>
      <c r="D66" s="19"/>
      <c r="E66" s="19"/>
      <c r="F66" s="19"/>
      <c r="G66" s="19"/>
      <c r="H66" s="19"/>
      <c r="I66" s="19"/>
      <c r="J66" s="19"/>
      <c r="K66" s="19"/>
      <c r="L66" s="19"/>
      <c r="M66" s="19"/>
      <c r="N66" s="19"/>
      <c r="O66" s="19"/>
      <c r="P66" s="19"/>
      <c r="Q66" s="19"/>
      <c r="R66" s="19"/>
      <c r="S66" s="20"/>
      <c r="T66" s="20"/>
      <c r="U66" s="17"/>
    </row>
    <row r="67" spans="1:155" s="15" customFormat="1" ht="71.25" customHeight="1" thickBot="1">
      <c r="A67" s="17"/>
      <c r="B67" s="518" t="s">
        <v>87</v>
      </c>
      <c r="C67" s="470"/>
      <c r="D67" s="471"/>
      <c r="E67" s="515"/>
      <c r="F67" s="516"/>
      <c r="G67" s="516"/>
      <c r="H67" s="516"/>
      <c r="I67" s="516"/>
      <c r="J67" s="516"/>
      <c r="K67" s="516"/>
      <c r="L67" s="516"/>
      <c r="M67" s="516"/>
      <c r="N67" s="516"/>
      <c r="O67" s="517"/>
      <c r="P67" s="3"/>
      <c r="Q67" s="3"/>
      <c r="R67" s="3"/>
      <c r="S67" s="2"/>
      <c r="T67" s="2"/>
      <c r="U67" s="17"/>
      <c r="V67" s="2"/>
      <c r="W67" s="2"/>
      <c r="X67" s="2"/>
      <c r="Y67" s="2"/>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row>
    <row r="68" spans="1:155" s="37" customFormat="1" ht="14.45" customHeight="1" thickBot="1">
      <c r="A68" s="17"/>
      <c r="B68" s="193"/>
      <c r="O68" s="17"/>
      <c r="P68" s="19"/>
      <c r="Q68" s="19"/>
      <c r="R68" s="19"/>
      <c r="S68" s="20"/>
      <c r="T68" s="20"/>
      <c r="U68" s="17"/>
      <c r="V68" s="20"/>
      <c r="W68" s="20"/>
      <c r="X68" s="20"/>
      <c r="Y68" s="20"/>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9"/>
      <c r="BZ68" s="19"/>
      <c r="CA68" s="19"/>
      <c r="CB68" s="19"/>
      <c r="CC68" s="19"/>
      <c r="CD68" s="19"/>
      <c r="CE68" s="19"/>
      <c r="CF68" s="19"/>
      <c r="CG68" s="19"/>
      <c r="CH68" s="19"/>
      <c r="CI68" s="19"/>
      <c r="CJ68" s="19"/>
      <c r="CK68" s="19"/>
      <c r="CL68" s="19"/>
      <c r="CM68" s="19"/>
      <c r="CN68" s="19"/>
      <c r="CO68" s="19"/>
      <c r="CP68" s="19"/>
      <c r="CQ68" s="19"/>
      <c r="CR68" s="19"/>
      <c r="CS68" s="19"/>
      <c r="CT68" s="19"/>
      <c r="CU68" s="19"/>
      <c r="CV68" s="19"/>
      <c r="CW68" s="19"/>
      <c r="CX68" s="19"/>
      <c r="CY68" s="19"/>
      <c r="CZ68" s="19"/>
      <c r="DA68" s="19"/>
      <c r="DB68" s="19"/>
      <c r="DC68" s="19"/>
      <c r="DD68" s="19"/>
      <c r="DE68" s="19"/>
      <c r="DF68" s="19"/>
      <c r="DG68" s="19"/>
      <c r="DH68" s="19"/>
      <c r="DI68" s="19"/>
      <c r="DJ68" s="19"/>
      <c r="DK68" s="19"/>
      <c r="DL68" s="19"/>
      <c r="DM68" s="19"/>
      <c r="DN68" s="19"/>
      <c r="DO68" s="19"/>
      <c r="DP68" s="19"/>
      <c r="DQ68" s="19"/>
      <c r="DR68" s="19"/>
      <c r="DS68" s="19"/>
      <c r="DT68" s="19"/>
      <c r="DU68" s="19"/>
      <c r="DV68" s="19"/>
      <c r="DW68" s="19"/>
      <c r="DX68" s="19"/>
      <c r="DY68" s="19"/>
      <c r="DZ68" s="19"/>
      <c r="EA68" s="19"/>
      <c r="EB68" s="19"/>
      <c r="EC68" s="19"/>
      <c r="ED68" s="19"/>
      <c r="EE68" s="19"/>
      <c r="EF68" s="19"/>
      <c r="EG68" s="19"/>
      <c r="EH68" s="19"/>
      <c r="EI68" s="19"/>
      <c r="EJ68" s="19"/>
      <c r="EK68" s="19"/>
      <c r="EL68" s="19"/>
      <c r="EM68" s="19"/>
      <c r="EN68" s="19"/>
      <c r="EO68" s="19"/>
      <c r="EP68" s="19"/>
      <c r="EQ68" s="19"/>
      <c r="ER68" s="19"/>
      <c r="ES68" s="19"/>
      <c r="ET68" s="19"/>
      <c r="EU68" s="19"/>
      <c r="EV68" s="19"/>
      <c r="EW68" s="19"/>
      <c r="EX68" s="19"/>
      <c r="EY68" s="19"/>
    </row>
    <row r="69" spans="1:155" s="15" customFormat="1" ht="63.75" customHeight="1" thickBot="1">
      <c r="A69" s="17"/>
      <c r="B69" s="194" t="s">
        <v>336</v>
      </c>
      <c r="C69" s="195"/>
      <c r="D69" s="196" t="s">
        <v>33</v>
      </c>
      <c r="E69" s="502"/>
      <c r="F69" s="503"/>
      <c r="G69" s="503"/>
      <c r="H69" s="3"/>
      <c r="I69" s="3"/>
      <c r="J69" s="3"/>
      <c r="K69" s="3"/>
      <c r="L69" s="3"/>
      <c r="M69" s="3"/>
      <c r="N69" s="3"/>
      <c r="O69" s="3"/>
      <c r="P69" s="3"/>
      <c r="Q69" s="3"/>
      <c r="R69" s="3"/>
      <c r="S69" s="2"/>
      <c r="T69" s="2"/>
      <c r="U69" s="17"/>
      <c r="V69" s="2"/>
      <c r="W69" s="2"/>
      <c r="X69" s="2"/>
      <c r="Y69" s="2"/>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3"/>
      <c r="DZ69" s="3"/>
      <c r="EA69" s="3"/>
      <c r="EB69" s="3"/>
      <c r="EC69" s="3"/>
      <c r="ED69" s="3"/>
      <c r="EE69" s="3"/>
      <c r="EF69" s="3"/>
      <c r="EG69" s="3"/>
      <c r="EH69" s="3"/>
      <c r="EI69" s="3"/>
      <c r="EJ69" s="3"/>
      <c r="EK69" s="3"/>
      <c r="EL69" s="3"/>
      <c r="EM69" s="3"/>
      <c r="EN69" s="3"/>
      <c r="EO69" s="3"/>
      <c r="EP69" s="3"/>
      <c r="EQ69" s="3"/>
      <c r="ER69" s="3"/>
      <c r="ES69" s="3"/>
      <c r="ET69" s="3"/>
      <c r="EU69" s="3"/>
      <c r="EV69" s="3"/>
      <c r="EW69" s="3"/>
      <c r="EX69" s="3"/>
      <c r="EY69" s="3"/>
    </row>
    <row r="70" spans="1:155" s="15" customFormat="1" ht="14.45" customHeight="1" thickBot="1">
      <c r="A70" s="17"/>
      <c r="B70" s="514" t="s">
        <v>88</v>
      </c>
      <c r="C70" s="197"/>
      <c r="D70" s="504" t="s">
        <v>89</v>
      </c>
      <c r="E70" s="5"/>
      <c r="F70" s="5"/>
      <c r="G70" s="5"/>
      <c r="H70" s="3"/>
      <c r="I70" s="3"/>
      <c r="J70" s="3"/>
      <c r="K70" s="3"/>
      <c r="L70" s="3"/>
      <c r="M70" s="3"/>
      <c r="N70" s="3"/>
      <c r="O70" s="3"/>
      <c r="P70" s="3"/>
      <c r="Q70" s="3"/>
      <c r="R70" s="3"/>
      <c r="S70" s="2"/>
      <c r="T70" s="2"/>
      <c r="U70" s="17"/>
      <c r="V70" s="2"/>
      <c r="W70" s="2"/>
      <c r="X70" s="2"/>
      <c r="Y70" s="2"/>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row>
    <row r="71" spans="1:155" s="15" customFormat="1" ht="14.45" customHeight="1" thickBot="1">
      <c r="A71" s="17"/>
      <c r="B71" s="507"/>
      <c r="C71" s="198"/>
      <c r="D71" s="505"/>
      <c r="E71" s="6"/>
      <c r="F71" s="6"/>
      <c r="G71" s="6"/>
      <c r="H71" s="3"/>
      <c r="I71" s="3"/>
      <c r="J71" s="3"/>
      <c r="K71" s="3"/>
      <c r="L71" s="3"/>
      <c r="M71" s="3"/>
      <c r="N71" s="3"/>
      <c r="O71" s="3"/>
      <c r="P71" s="3"/>
      <c r="Q71" s="3"/>
      <c r="R71" s="3"/>
      <c r="S71" s="2"/>
      <c r="T71" s="2"/>
      <c r="U71" s="17"/>
      <c r="V71" s="2"/>
      <c r="W71" s="2"/>
      <c r="X71" s="2"/>
      <c r="Y71" s="2"/>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T71" s="3"/>
      <c r="EU71" s="3"/>
      <c r="EV71" s="3"/>
      <c r="EW71" s="3"/>
      <c r="EX71" s="3"/>
      <c r="EY71" s="3"/>
    </row>
    <row r="72" spans="1:155" s="15" customFormat="1" ht="21" customHeight="1">
      <c r="A72" s="17"/>
      <c r="B72" s="199" t="s">
        <v>36</v>
      </c>
      <c r="C72" s="200"/>
      <c r="D72" s="455">
        <v>0</v>
      </c>
      <c r="E72" s="7"/>
      <c r="F72" s="7"/>
      <c r="G72" s="7"/>
      <c r="H72" s="3"/>
      <c r="I72" s="3"/>
      <c r="J72" s="3"/>
      <c r="K72" s="3"/>
      <c r="L72" s="3"/>
      <c r="M72" s="3"/>
      <c r="N72" s="3"/>
      <c r="O72" s="3"/>
      <c r="P72" s="3"/>
      <c r="Q72" s="3"/>
      <c r="R72" s="3"/>
      <c r="S72" s="2"/>
      <c r="T72" s="2"/>
      <c r="U72" s="17"/>
      <c r="V72" s="2"/>
      <c r="W72" s="2"/>
      <c r="X72" s="2"/>
      <c r="Y72" s="2"/>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row>
    <row r="73" spans="1:155" s="15" customFormat="1" ht="21" customHeight="1">
      <c r="A73" s="17"/>
      <c r="B73" s="201" t="s">
        <v>38</v>
      </c>
      <c r="C73" s="202"/>
      <c r="D73" s="75" t="s">
        <v>39</v>
      </c>
      <c r="E73" s="6"/>
      <c r="F73" s="6"/>
      <c r="G73" s="6"/>
      <c r="H73" s="3"/>
      <c r="I73" s="3"/>
      <c r="J73" s="3"/>
      <c r="K73" s="3"/>
      <c r="L73" s="3"/>
      <c r="M73" s="3"/>
      <c r="N73" s="3"/>
      <c r="O73" s="3"/>
      <c r="P73" s="3"/>
      <c r="Q73" s="3"/>
      <c r="R73" s="3"/>
      <c r="S73" s="2"/>
      <c r="T73" s="2"/>
      <c r="U73" s="17"/>
      <c r="V73" s="2"/>
      <c r="W73" s="2"/>
      <c r="X73" s="2"/>
      <c r="Y73" s="2"/>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row>
    <row r="74" spans="1:155" s="15" customFormat="1" ht="21" customHeight="1">
      <c r="A74" s="17"/>
      <c r="B74" s="199" t="s">
        <v>393</v>
      </c>
      <c r="C74" s="203"/>
      <c r="D74" s="85"/>
      <c r="E74" s="6"/>
      <c r="F74" s="6"/>
      <c r="G74" s="6"/>
      <c r="H74" s="3"/>
      <c r="I74" s="3"/>
      <c r="J74" s="3"/>
      <c r="K74" s="3"/>
      <c r="L74" s="3"/>
      <c r="M74" s="3"/>
      <c r="N74" s="3"/>
      <c r="O74" s="3"/>
      <c r="P74" s="3"/>
      <c r="Q74" s="3"/>
      <c r="R74" s="3"/>
      <c r="S74" s="2"/>
      <c r="T74" s="2"/>
      <c r="U74" s="17"/>
      <c r="V74" s="2"/>
      <c r="W74" s="2"/>
      <c r="X74" s="2"/>
      <c r="Y74" s="2"/>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3"/>
      <c r="DD74" s="3"/>
      <c r="DE74" s="3"/>
      <c r="DF74" s="3"/>
      <c r="DG74" s="3"/>
      <c r="DH74" s="3"/>
      <c r="DI74" s="3"/>
      <c r="DJ74" s="3"/>
      <c r="DK74" s="3"/>
      <c r="DL74" s="3"/>
      <c r="DM74" s="3"/>
      <c r="DN74" s="3"/>
      <c r="DO74" s="3"/>
      <c r="DP74" s="3"/>
      <c r="DQ74" s="3"/>
      <c r="DR74" s="3"/>
      <c r="DS74" s="3"/>
      <c r="DT74" s="3"/>
      <c r="DU74" s="3"/>
      <c r="DV74" s="3"/>
      <c r="DW74" s="3"/>
      <c r="DX74" s="3"/>
      <c r="DY74" s="3"/>
      <c r="DZ74" s="3"/>
      <c r="EA74" s="3"/>
      <c r="EB74" s="3"/>
      <c r="EC74" s="3"/>
      <c r="ED74" s="3"/>
      <c r="EE74" s="3"/>
      <c r="EF74" s="3"/>
      <c r="EG74" s="3"/>
      <c r="EH74" s="3"/>
      <c r="EI74" s="3"/>
      <c r="EJ74" s="3"/>
      <c r="EK74" s="3"/>
      <c r="EL74" s="3"/>
      <c r="EM74" s="3"/>
      <c r="EN74" s="3"/>
      <c r="EO74" s="3"/>
      <c r="EP74" s="3"/>
      <c r="EQ74" s="3"/>
      <c r="ER74" s="3"/>
      <c r="ES74" s="3"/>
      <c r="ET74" s="3"/>
      <c r="EU74" s="3"/>
      <c r="EV74" s="3"/>
      <c r="EW74" s="3"/>
      <c r="EX74" s="3"/>
      <c r="EY74" s="3"/>
    </row>
    <row r="75" spans="1:155" s="15" customFormat="1" ht="21" customHeight="1">
      <c r="A75" s="17"/>
      <c r="B75" s="204" t="s">
        <v>42</v>
      </c>
      <c r="C75" s="205"/>
      <c r="D75" s="455">
        <v>0</v>
      </c>
      <c r="E75" s="7"/>
      <c r="F75" s="7"/>
      <c r="G75" s="7"/>
      <c r="H75" s="3"/>
      <c r="I75" s="3"/>
      <c r="J75" s="3"/>
      <c r="K75" s="3"/>
      <c r="L75" s="3"/>
      <c r="M75" s="3"/>
      <c r="N75" s="3"/>
      <c r="O75" s="3"/>
      <c r="P75" s="3"/>
      <c r="Q75" s="3"/>
      <c r="R75" s="3"/>
      <c r="S75" s="2"/>
      <c r="T75" s="2"/>
      <c r="U75" s="17"/>
      <c r="V75" s="2"/>
      <c r="W75" s="2"/>
      <c r="X75" s="2"/>
      <c r="Y75" s="2"/>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3"/>
      <c r="DD75" s="3"/>
      <c r="DE75" s="3"/>
      <c r="DF75" s="3"/>
      <c r="DG75" s="3"/>
      <c r="DH75" s="3"/>
      <c r="DI75" s="3"/>
      <c r="DJ75" s="3"/>
      <c r="DK75" s="3"/>
      <c r="DL75" s="3"/>
      <c r="DM75" s="3"/>
      <c r="DN75" s="3"/>
      <c r="DO75" s="3"/>
      <c r="DP75" s="3"/>
      <c r="DQ75" s="3"/>
      <c r="DR75" s="3"/>
      <c r="DS75" s="3"/>
      <c r="DT75" s="3"/>
      <c r="DU75" s="3"/>
      <c r="DV75" s="3"/>
      <c r="DW75" s="3"/>
      <c r="DX75" s="3"/>
      <c r="DY75" s="3"/>
      <c r="DZ75" s="3"/>
      <c r="EA75" s="3"/>
      <c r="EB75" s="3"/>
      <c r="EC75" s="3"/>
      <c r="ED75" s="3"/>
      <c r="EE75" s="3"/>
      <c r="EF75" s="3"/>
      <c r="EG75" s="3"/>
      <c r="EH75" s="3"/>
      <c r="EI75" s="3"/>
      <c r="EJ75" s="3"/>
      <c r="EK75" s="3"/>
      <c r="EL75" s="3"/>
      <c r="EM75" s="3"/>
      <c r="EN75" s="3"/>
      <c r="EO75" s="3"/>
      <c r="EP75" s="3"/>
      <c r="EQ75" s="3"/>
      <c r="ER75" s="3"/>
      <c r="ES75" s="3"/>
      <c r="ET75" s="3"/>
      <c r="EU75" s="3"/>
      <c r="EV75" s="3"/>
      <c r="EW75" s="3"/>
      <c r="EX75" s="3"/>
      <c r="EY75" s="3"/>
    </row>
    <row r="76" spans="1:155" s="15" customFormat="1" ht="21" customHeight="1">
      <c r="A76" s="17"/>
      <c r="B76" s="204" t="s">
        <v>44</v>
      </c>
      <c r="C76" s="205"/>
      <c r="D76" s="455">
        <v>0</v>
      </c>
      <c r="E76" s="7"/>
      <c r="F76" s="7"/>
      <c r="G76" s="7"/>
      <c r="H76" s="3"/>
      <c r="I76" s="3"/>
      <c r="J76" s="3"/>
      <c r="K76" s="3"/>
      <c r="L76" s="3"/>
      <c r="M76" s="3"/>
      <c r="N76" s="3"/>
      <c r="O76" s="3"/>
      <c r="P76" s="3"/>
      <c r="Q76" s="3"/>
      <c r="R76" s="3"/>
      <c r="S76" s="2"/>
      <c r="T76" s="2"/>
      <c r="U76" s="17"/>
      <c r="V76" s="2"/>
      <c r="W76" s="2"/>
      <c r="X76" s="2"/>
      <c r="Y76" s="2"/>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3"/>
      <c r="DD76" s="3"/>
      <c r="DE76" s="3"/>
      <c r="DF76" s="3"/>
      <c r="DG76" s="3"/>
      <c r="DH76" s="3"/>
      <c r="DI76" s="3"/>
      <c r="DJ76" s="3"/>
      <c r="DK76" s="3"/>
      <c r="DL76" s="3"/>
      <c r="DM76" s="3"/>
      <c r="DN76" s="3"/>
      <c r="DO76" s="3"/>
      <c r="DP76" s="3"/>
      <c r="DQ76" s="3"/>
      <c r="DR76" s="3"/>
      <c r="DS76" s="3"/>
      <c r="DT76" s="3"/>
      <c r="DU76" s="3"/>
      <c r="DV76" s="3"/>
      <c r="DW76" s="3"/>
      <c r="DX76" s="3"/>
      <c r="DY76" s="3"/>
      <c r="DZ76" s="3"/>
      <c r="EA76" s="3"/>
      <c r="EB76" s="3"/>
      <c r="EC76" s="3"/>
      <c r="ED76" s="3"/>
      <c r="EE76" s="3"/>
      <c r="EF76" s="3"/>
      <c r="EG76" s="3"/>
      <c r="EH76" s="3"/>
      <c r="EI76" s="3"/>
      <c r="EJ76" s="3"/>
      <c r="EK76" s="3"/>
      <c r="EL76" s="3"/>
      <c r="EM76" s="3"/>
      <c r="EN76" s="3"/>
      <c r="EO76" s="3"/>
      <c r="EP76" s="3"/>
      <c r="EQ76" s="3"/>
      <c r="ER76" s="3"/>
      <c r="ES76" s="3"/>
      <c r="ET76" s="3"/>
      <c r="EU76" s="3"/>
      <c r="EV76" s="3"/>
      <c r="EW76" s="3"/>
      <c r="EX76" s="3"/>
      <c r="EY76" s="3"/>
    </row>
    <row r="77" spans="1:155" s="15" customFormat="1" ht="21" customHeight="1">
      <c r="A77" s="17"/>
      <c r="B77" s="199" t="s">
        <v>391</v>
      </c>
      <c r="C77" s="203"/>
      <c r="D77" s="455">
        <v>0</v>
      </c>
      <c r="E77" s="7"/>
      <c r="F77" s="7"/>
      <c r="G77" s="7"/>
      <c r="H77" s="3"/>
      <c r="I77" s="3"/>
      <c r="J77" s="3"/>
      <c r="K77" s="3"/>
      <c r="L77" s="3"/>
      <c r="M77" s="3"/>
      <c r="N77" s="3"/>
      <c r="O77" s="3"/>
      <c r="P77" s="3"/>
      <c r="Q77" s="3"/>
      <c r="R77" s="3"/>
      <c r="S77" s="2"/>
      <c r="T77" s="2"/>
      <c r="U77" s="17"/>
      <c r="V77" s="2"/>
      <c r="W77" s="2"/>
      <c r="X77" s="2"/>
      <c r="Y77" s="2"/>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3"/>
      <c r="DD77" s="3"/>
      <c r="DE77" s="3"/>
      <c r="DF77" s="3"/>
      <c r="DG77" s="3"/>
      <c r="DH77" s="3"/>
      <c r="DI77" s="3"/>
      <c r="DJ77" s="3"/>
      <c r="DK77" s="3"/>
      <c r="DL77" s="3"/>
      <c r="DM77" s="3"/>
      <c r="DN77" s="3"/>
      <c r="DO77" s="3"/>
      <c r="DP77" s="3"/>
      <c r="DQ77" s="3"/>
      <c r="DR77" s="3"/>
      <c r="DS77" s="3"/>
      <c r="DT77" s="3"/>
      <c r="DU77" s="3"/>
      <c r="DV77" s="3"/>
      <c r="DW77" s="3"/>
      <c r="DX77" s="3"/>
      <c r="DY77" s="3"/>
      <c r="DZ77" s="3"/>
      <c r="EA77" s="3"/>
      <c r="EB77" s="3"/>
      <c r="EC77" s="3"/>
      <c r="ED77" s="3"/>
      <c r="EE77" s="3"/>
      <c r="EF77" s="3"/>
      <c r="EG77" s="3"/>
      <c r="EH77" s="3"/>
      <c r="EI77" s="3"/>
      <c r="EJ77" s="3"/>
      <c r="EK77" s="3"/>
      <c r="EL77" s="3"/>
      <c r="EM77" s="3"/>
      <c r="EN77" s="3"/>
      <c r="EO77" s="3"/>
      <c r="EP77" s="3"/>
      <c r="EQ77" s="3"/>
      <c r="ER77" s="3"/>
      <c r="ES77" s="3"/>
      <c r="ET77" s="3"/>
      <c r="EU77" s="3"/>
      <c r="EV77" s="3"/>
      <c r="EW77" s="3"/>
      <c r="EX77" s="3"/>
      <c r="EY77" s="3"/>
    </row>
    <row r="78" spans="1:155" s="15" customFormat="1" ht="21" customHeight="1">
      <c r="A78" s="17"/>
      <c r="B78" s="199" t="s">
        <v>392</v>
      </c>
      <c r="C78" s="203"/>
      <c r="D78" s="455">
        <v>0</v>
      </c>
      <c r="E78" s="7"/>
      <c r="F78" s="7"/>
      <c r="G78" s="7"/>
      <c r="H78" s="3"/>
      <c r="I78" s="3"/>
      <c r="J78" s="3"/>
      <c r="K78" s="3"/>
      <c r="L78" s="3"/>
      <c r="M78" s="3"/>
      <c r="N78" s="3"/>
      <c r="O78" s="3"/>
      <c r="P78" s="3"/>
      <c r="Q78" s="3"/>
      <c r="R78" s="3"/>
      <c r="S78" s="2"/>
      <c r="T78" s="2"/>
      <c r="U78" s="17"/>
      <c r="V78" s="2"/>
      <c r="W78" s="2"/>
      <c r="X78" s="2"/>
      <c r="Y78" s="2"/>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c r="CS78" s="3"/>
      <c r="CT78" s="3"/>
      <c r="CU78" s="3"/>
      <c r="CV78" s="3"/>
      <c r="CW78" s="3"/>
      <c r="CX78" s="3"/>
      <c r="CY78" s="3"/>
      <c r="CZ78" s="3"/>
      <c r="DA78" s="3"/>
      <c r="DB78" s="3"/>
      <c r="DC78" s="3"/>
      <c r="DD78" s="3"/>
      <c r="DE78" s="3"/>
      <c r="DF78" s="3"/>
      <c r="DG78" s="3"/>
      <c r="DH78" s="3"/>
      <c r="DI78" s="3"/>
      <c r="DJ78" s="3"/>
      <c r="DK78" s="3"/>
      <c r="DL78" s="3"/>
      <c r="DM78" s="3"/>
      <c r="DN78" s="3"/>
      <c r="DO78" s="3"/>
      <c r="DP78" s="3"/>
      <c r="DQ78" s="3"/>
      <c r="DR78" s="3"/>
      <c r="DS78" s="3"/>
      <c r="DT78" s="3"/>
      <c r="DU78" s="3"/>
      <c r="DV78" s="3"/>
      <c r="DW78" s="3"/>
      <c r="DX78" s="3"/>
      <c r="DY78" s="3"/>
      <c r="DZ78" s="3"/>
      <c r="EA78" s="3"/>
      <c r="EB78" s="3"/>
      <c r="EC78" s="3"/>
      <c r="ED78" s="3"/>
      <c r="EE78" s="3"/>
      <c r="EF78" s="3"/>
      <c r="EG78" s="3"/>
      <c r="EH78" s="3"/>
      <c r="EI78" s="3"/>
      <c r="EJ78" s="3"/>
      <c r="EK78" s="3"/>
      <c r="EL78" s="3"/>
      <c r="EM78" s="3"/>
      <c r="EN78" s="3"/>
      <c r="EO78" s="3"/>
      <c r="EP78" s="3"/>
      <c r="EQ78" s="3"/>
      <c r="ER78" s="3"/>
      <c r="ES78" s="3"/>
      <c r="ET78" s="3"/>
      <c r="EU78" s="3"/>
      <c r="EV78" s="3"/>
      <c r="EW78" s="3"/>
      <c r="EX78" s="3"/>
      <c r="EY78" s="3"/>
    </row>
    <row r="79" spans="1:155" s="15" customFormat="1" ht="21" customHeight="1">
      <c r="A79" s="17"/>
      <c r="B79" s="199" t="s">
        <v>48</v>
      </c>
      <c r="C79" s="203"/>
      <c r="D79" s="455">
        <v>0</v>
      </c>
      <c r="E79" s="7"/>
      <c r="F79" s="7"/>
      <c r="G79" s="7"/>
      <c r="H79" s="3"/>
      <c r="I79" s="3"/>
      <c r="J79" s="3"/>
      <c r="K79" s="3"/>
      <c r="L79" s="3"/>
      <c r="M79" s="3"/>
      <c r="N79" s="3"/>
      <c r="O79" s="3"/>
      <c r="P79" s="3"/>
      <c r="Q79" s="3"/>
      <c r="R79" s="3"/>
      <c r="S79" s="2"/>
      <c r="T79" s="2"/>
      <c r="U79" s="17"/>
      <c r="V79" s="2"/>
      <c r="W79" s="2"/>
      <c r="X79" s="2"/>
      <c r="Y79" s="2"/>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3"/>
      <c r="DD79" s="3"/>
      <c r="DE79" s="3"/>
      <c r="DF79" s="3"/>
      <c r="DG79" s="3"/>
      <c r="DH79" s="3"/>
      <c r="DI79" s="3"/>
      <c r="DJ79" s="3"/>
      <c r="DK79" s="3"/>
      <c r="DL79" s="3"/>
      <c r="DM79" s="3"/>
      <c r="DN79" s="3"/>
      <c r="DO79" s="3"/>
      <c r="DP79" s="3"/>
      <c r="DQ79" s="3"/>
      <c r="DR79" s="3"/>
      <c r="DS79" s="3"/>
      <c r="DT79" s="3"/>
      <c r="DU79" s="3"/>
      <c r="DV79" s="3"/>
      <c r="DW79" s="3"/>
      <c r="DX79" s="3"/>
      <c r="DY79" s="3"/>
      <c r="DZ79" s="3"/>
      <c r="EA79" s="3"/>
      <c r="EB79" s="3"/>
      <c r="EC79" s="3"/>
      <c r="ED79" s="3"/>
      <c r="EE79" s="3"/>
      <c r="EF79" s="3"/>
      <c r="EG79" s="3"/>
      <c r="EH79" s="3"/>
      <c r="EI79" s="3"/>
      <c r="EJ79" s="3"/>
      <c r="EK79" s="3"/>
      <c r="EL79" s="3"/>
      <c r="EM79" s="3"/>
      <c r="EN79" s="3"/>
      <c r="EO79" s="3"/>
      <c r="EP79" s="3"/>
      <c r="EQ79" s="3"/>
      <c r="ER79" s="3"/>
      <c r="ES79" s="3"/>
      <c r="ET79" s="3"/>
      <c r="EU79" s="3"/>
      <c r="EV79" s="3"/>
      <c r="EW79" s="3"/>
      <c r="EX79" s="3"/>
      <c r="EY79" s="3"/>
    </row>
    <row r="80" spans="1:155" s="15" customFormat="1" ht="21" customHeight="1">
      <c r="A80" s="17"/>
      <c r="B80" s="206"/>
      <c r="C80" s="207"/>
      <c r="D80" s="109"/>
      <c r="E80" s="8"/>
      <c r="F80" s="8"/>
      <c r="G80" s="8"/>
      <c r="H80" s="3"/>
      <c r="I80" s="3"/>
      <c r="J80" s="3"/>
      <c r="K80" s="3"/>
      <c r="L80" s="3"/>
      <c r="M80" s="3"/>
      <c r="N80" s="3"/>
      <c r="O80" s="3"/>
      <c r="P80" s="3"/>
      <c r="Q80" s="3"/>
      <c r="R80" s="3"/>
      <c r="S80" s="2"/>
      <c r="T80" s="2"/>
      <c r="U80" s="17"/>
      <c r="V80" s="2"/>
      <c r="W80" s="2"/>
      <c r="X80" s="2"/>
      <c r="Y80" s="2"/>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c r="DB80" s="3"/>
      <c r="DC80" s="3"/>
      <c r="DD80" s="3"/>
      <c r="DE80" s="3"/>
      <c r="DF80" s="3"/>
      <c r="DG80" s="3"/>
      <c r="DH80" s="3"/>
      <c r="DI80" s="3"/>
      <c r="DJ80" s="3"/>
      <c r="DK80" s="3"/>
      <c r="DL80" s="3"/>
      <c r="DM80" s="3"/>
      <c r="DN80" s="3"/>
      <c r="DO80" s="3"/>
      <c r="DP80" s="3"/>
      <c r="DQ80" s="3"/>
      <c r="DR80" s="3"/>
      <c r="DS80" s="3"/>
      <c r="DT80" s="3"/>
      <c r="DU80" s="3"/>
      <c r="DV80" s="3"/>
      <c r="DW80" s="3"/>
      <c r="DX80" s="3"/>
      <c r="DY80" s="3"/>
      <c r="DZ80" s="3"/>
      <c r="EA80" s="3"/>
      <c r="EB80" s="3"/>
      <c r="EC80" s="3"/>
      <c r="ED80" s="3"/>
      <c r="EE80" s="3"/>
      <c r="EF80" s="3"/>
      <c r="EG80" s="3"/>
      <c r="EH80" s="3"/>
      <c r="EI80" s="3"/>
      <c r="EJ80" s="3"/>
      <c r="EK80" s="3"/>
      <c r="EL80" s="3"/>
      <c r="EM80" s="3"/>
      <c r="EN80" s="3"/>
      <c r="EO80" s="3"/>
      <c r="EP80" s="3"/>
      <c r="EQ80" s="3"/>
      <c r="ER80" s="3"/>
      <c r="ES80" s="3"/>
      <c r="ET80" s="3"/>
      <c r="EU80" s="3"/>
      <c r="EV80" s="3"/>
      <c r="EW80" s="3"/>
      <c r="EX80" s="3"/>
      <c r="EY80" s="3"/>
    </row>
    <row r="81" spans="1:155" s="15" customFormat="1" ht="21" customHeight="1">
      <c r="A81" s="17"/>
      <c r="B81" s="201" t="s">
        <v>59</v>
      </c>
      <c r="C81" s="208"/>
      <c r="D81" s="209" t="s">
        <v>60</v>
      </c>
      <c r="E81" s="9"/>
      <c r="F81" s="9"/>
      <c r="G81" s="9"/>
      <c r="H81" s="3"/>
      <c r="I81" s="3"/>
      <c r="J81" s="3"/>
      <c r="K81" s="3"/>
      <c r="L81" s="3"/>
      <c r="M81" s="3"/>
      <c r="N81" s="3"/>
      <c r="O81" s="3"/>
      <c r="P81" s="3"/>
      <c r="Q81" s="3"/>
      <c r="R81" s="3"/>
      <c r="S81" s="2"/>
      <c r="T81" s="2"/>
      <c r="U81" s="17"/>
      <c r="V81" s="2"/>
      <c r="W81" s="2"/>
      <c r="X81" s="2"/>
      <c r="Y81" s="2"/>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c r="CK81" s="3"/>
      <c r="CL81" s="3"/>
      <c r="CM81" s="3"/>
      <c r="CN81" s="3"/>
      <c r="CO81" s="3"/>
      <c r="CP81" s="3"/>
      <c r="CQ81" s="3"/>
      <c r="CR81" s="3"/>
      <c r="CS81" s="3"/>
      <c r="CT81" s="3"/>
      <c r="CU81" s="3"/>
      <c r="CV81" s="3"/>
      <c r="CW81" s="3"/>
      <c r="CX81" s="3"/>
      <c r="CY81" s="3"/>
      <c r="CZ81" s="3"/>
      <c r="DA81" s="3"/>
      <c r="DB81" s="3"/>
      <c r="DC81" s="3"/>
      <c r="DD81" s="3"/>
      <c r="DE81" s="3"/>
      <c r="DF81" s="3"/>
      <c r="DG81" s="3"/>
      <c r="DH81" s="3"/>
      <c r="DI81" s="3"/>
      <c r="DJ81" s="3"/>
      <c r="DK81" s="3"/>
      <c r="DL81" s="3"/>
      <c r="DM81" s="3"/>
      <c r="DN81" s="3"/>
      <c r="DO81" s="3"/>
      <c r="DP81" s="3"/>
      <c r="DQ81" s="3"/>
      <c r="DR81" s="3"/>
      <c r="DS81" s="3"/>
      <c r="DT81" s="3"/>
      <c r="DU81" s="3"/>
      <c r="DV81" s="3"/>
      <c r="DW81" s="3"/>
      <c r="DX81" s="3"/>
      <c r="DY81" s="3"/>
      <c r="DZ81" s="3"/>
      <c r="EA81" s="3"/>
      <c r="EB81" s="3"/>
      <c r="EC81" s="3"/>
      <c r="ED81" s="3"/>
      <c r="EE81" s="3"/>
      <c r="EF81" s="3"/>
      <c r="EG81" s="3"/>
      <c r="EH81" s="3"/>
      <c r="EI81" s="3"/>
      <c r="EJ81" s="3"/>
      <c r="EK81" s="3"/>
      <c r="EL81" s="3"/>
      <c r="EM81" s="3"/>
      <c r="EN81" s="3"/>
      <c r="EO81" s="3"/>
      <c r="EP81" s="3"/>
      <c r="EQ81" s="3"/>
      <c r="ER81" s="3"/>
      <c r="ES81" s="3"/>
      <c r="ET81" s="3"/>
      <c r="EU81" s="3"/>
      <c r="EV81" s="3"/>
      <c r="EW81" s="3"/>
      <c r="EX81" s="3"/>
      <c r="EY81" s="3"/>
    </row>
    <row r="82" spans="1:155" s="15" customFormat="1" ht="21" customHeight="1" thickBot="1">
      <c r="A82" s="17"/>
      <c r="B82" s="210" t="s">
        <v>61</v>
      </c>
      <c r="C82" s="211"/>
      <c r="D82" s="457">
        <v>0</v>
      </c>
      <c r="E82" s="10"/>
      <c r="F82" s="10"/>
      <c r="G82" s="10"/>
      <c r="H82" s="3"/>
      <c r="I82" s="3"/>
      <c r="J82" s="3"/>
      <c r="K82" s="3"/>
      <c r="L82" s="3"/>
      <c r="M82" s="3"/>
      <c r="N82" s="3"/>
      <c r="O82" s="3"/>
      <c r="P82" s="3"/>
      <c r="Q82" s="3"/>
      <c r="R82" s="3"/>
      <c r="S82" s="2"/>
      <c r="T82" s="2"/>
      <c r="U82" s="17"/>
      <c r="V82" s="2"/>
      <c r="W82" s="2"/>
      <c r="X82" s="2"/>
      <c r="Y82" s="2"/>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c r="CK82" s="3"/>
      <c r="CL82" s="3"/>
      <c r="CM82" s="3"/>
      <c r="CN82" s="3"/>
      <c r="CO82" s="3"/>
      <c r="CP82" s="3"/>
      <c r="CQ82" s="3"/>
      <c r="CR82" s="3"/>
      <c r="CS82" s="3"/>
      <c r="CT82" s="3"/>
      <c r="CU82" s="3"/>
      <c r="CV82" s="3"/>
      <c r="CW82" s="3"/>
      <c r="CX82" s="3"/>
      <c r="CY82" s="3"/>
      <c r="CZ82" s="3"/>
      <c r="DA82" s="3"/>
      <c r="DB82" s="3"/>
      <c r="DC82" s="3"/>
      <c r="DD82" s="3"/>
      <c r="DE82" s="3"/>
      <c r="DF82" s="3"/>
      <c r="DG82" s="3"/>
      <c r="DH82" s="3"/>
      <c r="DI82" s="3"/>
      <c r="DJ82" s="3"/>
      <c r="DK82" s="3"/>
      <c r="DL82" s="3"/>
      <c r="DM82" s="3"/>
      <c r="DN82" s="3"/>
      <c r="DO82" s="3"/>
      <c r="DP82" s="3"/>
      <c r="DQ82" s="3"/>
      <c r="DR82" s="3"/>
      <c r="DS82" s="3"/>
      <c r="DT82" s="3"/>
      <c r="DU82" s="3"/>
      <c r="DV82" s="3"/>
      <c r="DW82" s="3"/>
      <c r="DX82" s="3"/>
      <c r="DY82" s="3"/>
      <c r="DZ82" s="3"/>
      <c r="EA82" s="3"/>
      <c r="EB82" s="3"/>
      <c r="EC82" s="3"/>
      <c r="ED82" s="3"/>
      <c r="EE82" s="3"/>
      <c r="EF82" s="3"/>
      <c r="EG82" s="3"/>
      <c r="EH82" s="3"/>
      <c r="EI82" s="3"/>
      <c r="EJ82" s="3"/>
      <c r="EK82" s="3"/>
      <c r="EL82" s="3"/>
      <c r="EM82" s="3"/>
      <c r="EN82" s="3"/>
      <c r="EO82" s="3"/>
      <c r="EP82" s="3"/>
      <c r="EQ82" s="3"/>
      <c r="ER82" s="3"/>
      <c r="ES82" s="3"/>
      <c r="ET82" s="3"/>
      <c r="EU82" s="3"/>
      <c r="EV82" s="3"/>
      <c r="EW82" s="3"/>
      <c r="EX82" s="3"/>
      <c r="EY82" s="3"/>
    </row>
    <row r="83" spans="1:155" s="15" customFormat="1" ht="14.45" customHeight="1" thickBot="1">
      <c r="A83" s="17"/>
      <c r="B83" s="3"/>
      <c r="C83" s="3"/>
      <c r="D83" s="3"/>
      <c r="E83" s="3"/>
      <c r="F83" s="3"/>
      <c r="G83" s="3"/>
      <c r="H83" s="3"/>
      <c r="I83" s="3"/>
      <c r="J83" s="3"/>
      <c r="K83" s="3"/>
      <c r="L83" s="3"/>
      <c r="M83" s="3"/>
      <c r="N83" s="3"/>
      <c r="O83" s="3"/>
      <c r="P83" s="3"/>
      <c r="Q83" s="3"/>
      <c r="R83" s="3"/>
      <c r="S83" s="2"/>
      <c r="T83" s="2"/>
      <c r="U83" s="17"/>
      <c r="V83" s="2"/>
      <c r="W83" s="2"/>
      <c r="X83" s="2"/>
      <c r="Y83" s="2"/>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c r="DM83" s="3"/>
      <c r="DN83" s="3"/>
      <c r="DO83" s="3"/>
      <c r="DP83" s="3"/>
      <c r="DQ83" s="3"/>
      <c r="DR83" s="3"/>
      <c r="DS83" s="3"/>
      <c r="DT83" s="3"/>
      <c r="DU83" s="3"/>
      <c r="DV83" s="3"/>
      <c r="DW83" s="3"/>
      <c r="DX83" s="3"/>
      <c r="DY83" s="3"/>
      <c r="DZ83" s="3"/>
      <c r="EA83" s="3"/>
      <c r="EB83" s="3"/>
      <c r="EC83" s="3"/>
      <c r="ED83" s="3"/>
      <c r="EE83" s="3"/>
      <c r="EF83" s="3"/>
      <c r="EG83" s="3"/>
      <c r="EH83" s="3"/>
      <c r="EI83" s="3"/>
      <c r="EJ83" s="3"/>
      <c r="EK83" s="3"/>
      <c r="EL83" s="3"/>
      <c r="EM83" s="3"/>
      <c r="EN83" s="3"/>
      <c r="EO83" s="3"/>
      <c r="EP83" s="3"/>
      <c r="EQ83" s="3"/>
      <c r="ER83" s="3"/>
      <c r="ES83" s="3"/>
      <c r="ET83" s="3"/>
      <c r="EU83" s="3"/>
      <c r="EV83" s="3"/>
      <c r="EW83" s="3"/>
      <c r="EX83" s="3"/>
      <c r="EY83" s="3"/>
    </row>
    <row r="84" spans="1:155" s="15" customFormat="1" ht="14.45" customHeight="1">
      <c r="A84" s="17"/>
      <c r="B84" s="508" t="s">
        <v>317</v>
      </c>
      <c r="C84" s="509"/>
      <c r="D84" s="510"/>
      <c r="E84" s="498" t="s">
        <v>90</v>
      </c>
      <c r="F84" s="3"/>
      <c r="G84" s="500" t="s">
        <v>91</v>
      </c>
      <c r="H84" s="3"/>
      <c r="I84" s="3"/>
      <c r="L84" s="3"/>
      <c r="M84" s="3"/>
      <c r="N84" s="3"/>
      <c r="O84" s="3"/>
      <c r="P84" s="3"/>
      <c r="Q84" s="3"/>
      <c r="R84" s="3"/>
      <c r="S84" s="2"/>
      <c r="T84" s="2"/>
      <c r="U84" s="17"/>
      <c r="V84" s="2"/>
      <c r="W84" s="2"/>
      <c r="X84" s="2"/>
      <c r="Y84" s="2"/>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row>
    <row r="85" spans="1:155" s="15" customFormat="1" ht="15.6" customHeight="1">
      <c r="A85" s="17"/>
      <c r="B85" s="511"/>
      <c r="C85" s="512"/>
      <c r="D85" s="513"/>
      <c r="E85" s="499"/>
      <c r="F85" s="3"/>
      <c r="G85" s="501"/>
      <c r="H85" s="3"/>
      <c r="I85" s="3"/>
      <c r="L85" s="3"/>
      <c r="M85" s="3"/>
      <c r="N85" s="3"/>
      <c r="O85" s="3"/>
      <c r="P85" s="3"/>
      <c r="Q85" s="3"/>
      <c r="R85" s="3"/>
      <c r="S85" s="2"/>
      <c r="T85" s="2"/>
      <c r="U85" s="17"/>
      <c r="V85" s="2"/>
      <c r="W85" s="2"/>
      <c r="X85" s="2"/>
      <c r="Y85" s="2"/>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c r="CK85" s="3"/>
      <c r="CL85" s="3"/>
      <c r="CM85" s="3"/>
      <c r="CN85" s="3"/>
      <c r="CO85" s="3"/>
      <c r="CP85" s="3"/>
      <c r="CQ85" s="3"/>
      <c r="CR85" s="3"/>
      <c r="CS85" s="3"/>
      <c r="CT85" s="3"/>
      <c r="CU85" s="3"/>
      <c r="CV85" s="3"/>
      <c r="CW85" s="3"/>
      <c r="CX85" s="3"/>
      <c r="CY85" s="3"/>
      <c r="CZ85" s="3"/>
      <c r="DA85" s="3"/>
      <c r="DB85" s="3"/>
      <c r="DC85" s="3"/>
      <c r="DD85" s="3"/>
      <c r="DE85" s="3"/>
      <c r="DF85" s="3"/>
      <c r="DG85" s="3"/>
      <c r="DH85" s="3"/>
      <c r="DI85" s="3"/>
      <c r="DJ85" s="3"/>
      <c r="DK85" s="3"/>
      <c r="DL85" s="3"/>
      <c r="DM85" s="3"/>
      <c r="DN85" s="3"/>
      <c r="DO85" s="3"/>
      <c r="DP85" s="3"/>
      <c r="DQ85" s="3"/>
      <c r="DR85" s="3"/>
      <c r="DS85" s="3"/>
      <c r="DT85" s="3"/>
      <c r="DU85" s="3"/>
      <c r="DV85" s="3"/>
      <c r="DW85" s="3"/>
      <c r="DX85" s="3"/>
      <c r="DY85" s="3"/>
      <c r="DZ85" s="3"/>
      <c r="EA85" s="3"/>
      <c r="EB85" s="3"/>
      <c r="EC85" s="3"/>
      <c r="ED85" s="3"/>
      <c r="EE85" s="3"/>
      <c r="EF85" s="3"/>
      <c r="EG85" s="3"/>
      <c r="EH85" s="3"/>
      <c r="EI85" s="3"/>
      <c r="EJ85" s="3"/>
      <c r="EK85" s="3"/>
      <c r="EL85" s="3"/>
      <c r="EM85" s="3"/>
      <c r="EN85" s="3"/>
      <c r="EO85" s="3"/>
      <c r="EP85" s="3"/>
      <c r="EQ85" s="3"/>
      <c r="ER85" s="3"/>
      <c r="ES85" s="3"/>
      <c r="ET85" s="3"/>
      <c r="EU85" s="3"/>
      <c r="EV85" s="3"/>
      <c r="EW85" s="3"/>
      <c r="EX85" s="3"/>
      <c r="EY85" s="3"/>
    </row>
    <row r="86" spans="1:155" s="15" customFormat="1" ht="45">
      <c r="A86" s="17"/>
      <c r="B86" s="212" t="s">
        <v>337</v>
      </c>
      <c r="C86" s="402"/>
      <c r="D86" s="213"/>
      <c r="E86" s="214" t="s">
        <v>92</v>
      </c>
      <c r="F86" s="3"/>
      <c r="G86" s="376" t="s">
        <v>93</v>
      </c>
      <c r="H86" s="3"/>
      <c r="I86" s="3"/>
      <c r="L86" s="3"/>
      <c r="M86" s="3"/>
      <c r="N86" s="3"/>
      <c r="O86" s="3"/>
      <c r="P86" s="3"/>
      <c r="Q86" s="3"/>
      <c r="R86" s="3"/>
      <c r="S86" s="2"/>
      <c r="T86" s="2"/>
      <c r="U86" s="17"/>
      <c r="V86" s="2"/>
      <c r="W86" s="2"/>
      <c r="X86" s="2"/>
      <c r="Y86" s="2"/>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c r="CK86" s="3"/>
      <c r="CL86" s="3"/>
      <c r="CM86" s="3"/>
      <c r="CN86" s="3"/>
      <c r="CO86" s="3"/>
      <c r="CP86" s="3"/>
      <c r="CQ86" s="3"/>
      <c r="CR86" s="3"/>
      <c r="CS86" s="3"/>
      <c r="CT86" s="3"/>
      <c r="CU86" s="3"/>
      <c r="CV86" s="3"/>
      <c r="CW86" s="3"/>
      <c r="CX86" s="3"/>
      <c r="CY86" s="3"/>
      <c r="CZ86" s="3"/>
      <c r="DA86" s="3"/>
      <c r="DB86" s="3"/>
      <c r="DC86" s="3"/>
      <c r="DD86" s="3"/>
      <c r="DE86" s="3"/>
      <c r="DF86" s="3"/>
      <c r="DG86" s="3"/>
      <c r="DH86" s="3"/>
      <c r="DI86" s="3"/>
      <c r="DJ86" s="3"/>
      <c r="DK86" s="3"/>
      <c r="DL86" s="3"/>
      <c r="DM86" s="3"/>
      <c r="DN86" s="3"/>
      <c r="DO86" s="3"/>
      <c r="DP86" s="3"/>
      <c r="DQ86" s="3"/>
      <c r="DR86" s="3"/>
      <c r="DS86" s="3"/>
      <c r="DT86" s="3"/>
      <c r="DU86" s="3"/>
      <c r="DV86" s="3"/>
      <c r="DW86" s="3"/>
      <c r="DX86" s="3"/>
      <c r="DY86" s="3"/>
      <c r="DZ86" s="3"/>
      <c r="EA86" s="3"/>
      <c r="EB86" s="3"/>
      <c r="EC86" s="3"/>
      <c r="ED86" s="3"/>
      <c r="EE86" s="3"/>
      <c r="EF86" s="3"/>
      <c r="EG86" s="3"/>
      <c r="EH86" s="3"/>
      <c r="EI86" s="3"/>
      <c r="EJ86" s="3"/>
      <c r="EK86" s="3"/>
      <c r="EL86" s="3"/>
      <c r="EM86" s="3"/>
      <c r="EN86" s="3"/>
      <c r="EO86" s="3"/>
      <c r="EP86" s="3"/>
      <c r="EQ86" s="3"/>
      <c r="ER86" s="3"/>
      <c r="ES86" s="3"/>
      <c r="ET86" s="3"/>
      <c r="EU86" s="3"/>
      <c r="EV86" s="3"/>
      <c r="EW86" s="3"/>
      <c r="EX86" s="3"/>
      <c r="EY86" s="3"/>
    </row>
    <row r="87" spans="1:155" s="15" customFormat="1" ht="45">
      <c r="A87" s="17"/>
      <c r="B87" s="215" t="s">
        <v>75</v>
      </c>
      <c r="C87" s="216"/>
      <c r="D87" s="217" t="s">
        <v>76</v>
      </c>
      <c r="E87" s="218" t="s">
        <v>39</v>
      </c>
      <c r="F87" s="3"/>
      <c r="G87" s="376" t="s">
        <v>98</v>
      </c>
      <c r="H87" s="3"/>
      <c r="I87" s="3"/>
      <c r="L87" s="3"/>
      <c r="M87" s="3"/>
      <c r="N87" s="3"/>
      <c r="O87" s="3"/>
      <c r="P87" s="3"/>
      <c r="Q87" s="3"/>
      <c r="R87" s="3"/>
      <c r="S87" s="2"/>
      <c r="T87" s="2"/>
      <c r="U87" s="17"/>
      <c r="V87" s="2"/>
      <c r="W87" s="2"/>
      <c r="X87" s="2"/>
      <c r="Y87" s="2"/>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3"/>
      <c r="DD87" s="3"/>
      <c r="DE87" s="3"/>
      <c r="DF87" s="3"/>
      <c r="DG87" s="3"/>
      <c r="DH87" s="3"/>
      <c r="DI87" s="3"/>
      <c r="DJ87" s="3"/>
      <c r="DK87" s="3"/>
      <c r="DL87" s="3"/>
      <c r="DM87" s="3"/>
      <c r="DN87" s="3"/>
      <c r="DO87" s="3"/>
      <c r="DP87" s="3"/>
      <c r="DQ87" s="3"/>
      <c r="DR87" s="3"/>
      <c r="DS87" s="3"/>
      <c r="DT87" s="3"/>
      <c r="DU87" s="3"/>
      <c r="DV87" s="3"/>
      <c r="DW87" s="3"/>
      <c r="DX87" s="3"/>
      <c r="DY87" s="3"/>
      <c r="DZ87" s="3"/>
      <c r="EA87" s="3"/>
      <c r="EB87" s="3"/>
      <c r="EC87" s="3"/>
      <c r="ED87" s="3"/>
      <c r="EE87" s="3"/>
      <c r="EF87" s="3"/>
      <c r="EG87" s="3"/>
      <c r="EH87" s="3"/>
      <c r="EI87" s="3"/>
      <c r="EJ87" s="3"/>
      <c r="EK87" s="3"/>
      <c r="EL87" s="3"/>
      <c r="EM87" s="3"/>
      <c r="EN87" s="3"/>
      <c r="EO87" s="3"/>
      <c r="EP87" s="3"/>
      <c r="EQ87" s="3"/>
      <c r="ER87" s="3"/>
      <c r="ES87" s="3"/>
      <c r="ET87" s="3"/>
      <c r="EU87" s="3"/>
      <c r="EV87" s="3"/>
      <c r="EW87" s="3"/>
      <c r="EX87" s="3"/>
      <c r="EY87" s="3"/>
    </row>
    <row r="88" spans="1:155" s="15" customFormat="1">
      <c r="A88" s="17"/>
      <c r="B88" s="219" t="s">
        <v>99</v>
      </c>
      <c r="C88" s="403"/>
      <c r="D88" s="220"/>
      <c r="E88" s="221"/>
      <c r="F88" s="3"/>
      <c r="G88" s="378">
        <f>IF($E$13="£",INDEX('Fixed inputs'!$J$18:$J$58,MATCH(G$86,'Fixed inputs'!$B$18:$B$58,0),1),INDEX('Fixed inputs'!$K$18:$K$58,MATCH(G$86,'Fixed inputs'!$B$18:$B$58,0),1))</f>
        <v>1.0823623145240819</v>
      </c>
      <c r="H88" s="3"/>
      <c r="I88" s="3"/>
      <c r="L88" s="3"/>
      <c r="M88" s="3"/>
      <c r="N88" s="3"/>
      <c r="O88" s="3"/>
      <c r="P88" s="3"/>
      <c r="Q88" s="3"/>
      <c r="R88" s="3"/>
      <c r="S88" s="2"/>
      <c r="T88" s="2"/>
      <c r="U88" s="17"/>
      <c r="V88" s="2"/>
      <c r="W88" s="2"/>
      <c r="X88" s="2"/>
      <c r="Y88" s="2"/>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3"/>
      <c r="DE88" s="3"/>
      <c r="DF88" s="3"/>
      <c r="DG88" s="3"/>
      <c r="DH88" s="3"/>
      <c r="DI88" s="3"/>
      <c r="DJ88" s="3"/>
      <c r="DK88" s="3"/>
      <c r="DL88" s="3"/>
      <c r="DM88" s="3"/>
      <c r="DN88" s="3"/>
      <c r="DO88" s="3"/>
      <c r="DP88" s="3"/>
      <c r="DQ88" s="3"/>
      <c r="DR88" s="3"/>
      <c r="DS88" s="3"/>
      <c r="DT88" s="3"/>
      <c r="DU88" s="3"/>
      <c r="DV88" s="3"/>
      <c r="DW88" s="3"/>
      <c r="DX88" s="3"/>
      <c r="DY88" s="3"/>
      <c r="DZ88" s="3"/>
      <c r="EA88" s="3"/>
      <c r="EB88" s="3"/>
      <c r="EC88" s="3"/>
      <c r="ED88" s="3"/>
      <c r="EE88" s="3"/>
      <c r="EF88" s="3"/>
      <c r="EG88" s="3"/>
      <c r="EH88" s="3"/>
      <c r="EI88" s="3"/>
      <c r="EJ88" s="3"/>
      <c r="EK88" s="3"/>
      <c r="EL88" s="3"/>
      <c r="EM88" s="3"/>
      <c r="EN88" s="3"/>
      <c r="EO88" s="3"/>
      <c r="EP88" s="3"/>
      <c r="EQ88" s="3"/>
      <c r="ER88" s="3"/>
      <c r="ES88" s="3"/>
      <c r="ET88" s="3"/>
      <c r="EU88" s="3"/>
      <c r="EV88" s="3"/>
      <c r="EW88" s="3"/>
      <c r="EX88" s="3"/>
      <c r="EY88" s="3"/>
    </row>
    <row r="89" spans="1:155" s="15" customFormat="1" ht="16.899999999999999" customHeight="1">
      <c r="A89" s="17"/>
      <c r="B89" s="222" t="s">
        <v>77</v>
      </c>
      <c r="C89" s="403"/>
      <c r="D89" s="223" t="s">
        <v>100</v>
      </c>
      <c r="E89" s="458">
        <v>0</v>
      </c>
      <c r="F89" s="3"/>
      <c r="G89" s="378">
        <f t="shared" ref="G89:G97" si="9">E89*G$88</f>
        <v>0</v>
      </c>
      <c r="H89" s="3"/>
      <c r="I89" s="3"/>
      <c r="L89" s="3"/>
      <c r="M89" s="3"/>
      <c r="N89" s="3"/>
      <c r="O89" s="3"/>
      <c r="P89" s="3"/>
      <c r="Q89" s="3"/>
      <c r="R89" s="3"/>
      <c r="S89" s="2"/>
      <c r="T89" s="2"/>
      <c r="U89" s="17"/>
      <c r="V89" s="2"/>
      <c r="W89" s="2"/>
      <c r="X89" s="2"/>
      <c r="Y89" s="2"/>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3"/>
      <c r="DD89" s="3"/>
      <c r="DE89" s="3"/>
      <c r="DF89" s="3"/>
      <c r="DG89" s="3"/>
      <c r="DH89" s="3"/>
      <c r="DI89" s="3"/>
      <c r="DJ89" s="3"/>
      <c r="DK89" s="3"/>
      <c r="DL89" s="3"/>
      <c r="DM89" s="3"/>
      <c r="DN89" s="3"/>
      <c r="DO89" s="3"/>
      <c r="DP89" s="3"/>
      <c r="DQ89" s="3"/>
      <c r="DR89" s="3"/>
      <c r="DS89" s="3"/>
      <c r="DT89" s="3"/>
      <c r="DU89" s="3"/>
      <c r="DV89" s="3"/>
      <c r="DW89" s="3"/>
      <c r="DX89" s="3"/>
      <c r="DY89" s="3"/>
      <c r="DZ89" s="3"/>
      <c r="EA89" s="3"/>
      <c r="EB89" s="3"/>
      <c r="EC89" s="3"/>
      <c r="ED89" s="3"/>
      <c r="EE89" s="3"/>
      <c r="EF89" s="3"/>
      <c r="EG89" s="3"/>
      <c r="EH89" s="3"/>
      <c r="EI89" s="3"/>
      <c r="EJ89" s="3"/>
      <c r="EK89" s="3"/>
      <c r="EL89" s="3"/>
      <c r="EM89" s="3"/>
      <c r="EN89" s="3"/>
      <c r="EO89" s="3"/>
      <c r="EP89" s="3"/>
      <c r="EQ89" s="3"/>
      <c r="ER89" s="3"/>
      <c r="ES89" s="3"/>
      <c r="ET89" s="3"/>
      <c r="EU89" s="3"/>
      <c r="EV89" s="3"/>
      <c r="EW89" s="3"/>
      <c r="EX89" s="3"/>
      <c r="EY89" s="3"/>
    </row>
    <row r="90" spans="1:155" s="15" customFormat="1" ht="16.899999999999999" customHeight="1">
      <c r="A90" s="17"/>
      <c r="B90" s="222" t="s">
        <v>78</v>
      </c>
      <c r="C90" s="403"/>
      <c r="D90" s="223" t="s">
        <v>100</v>
      </c>
      <c r="E90" s="458">
        <v>0</v>
      </c>
      <c r="F90" s="3"/>
      <c r="G90" s="378">
        <f t="shared" si="9"/>
        <v>0</v>
      </c>
      <c r="H90" s="3"/>
      <c r="I90" s="3"/>
      <c r="L90" s="3"/>
      <c r="M90" s="3"/>
      <c r="N90" s="3"/>
      <c r="O90" s="3"/>
      <c r="P90" s="3"/>
      <c r="Q90" s="3"/>
      <c r="R90" s="3"/>
      <c r="S90" s="2"/>
      <c r="T90" s="2"/>
      <c r="U90" s="17"/>
      <c r="V90" s="2"/>
      <c r="W90" s="2"/>
      <c r="X90" s="2"/>
      <c r="Y90" s="2"/>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c r="CK90" s="3"/>
      <c r="CL90" s="3"/>
      <c r="CM90" s="3"/>
      <c r="CN90" s="3"/>
      <c r="CO90" s="3"/>
      <c r="CP90" s="3"/>
      <c r="CQ90" s="3"/>
      <c r="CR90" s="3"/>
      <c r="CS90" s="3"/>
      <c r="CT90" s="3"/>
      <c r="CU90" s="3"/>
      <c r="CV90" s="3"/>
      <c r="CW90" s="3"/>
      <c r="CX90" s="3"/>
      <c r="CY90" s="3"/>
      <c r="CZ90" s="3"/>
      <c r="DA90" s="3"/>
      <c r="DB90" s="3"/>
      <c r="DC90" s="3"/>
      <c r="DD90" s="3"/>
      <c r="DE90" s="3"/>
      <c r="DF90" s="3"/>
      <c r="DG90" s="3"/>
      <c r="DH90" s="3"/>
      <c r="DI90" s="3"/>
      <c r="DJ90" s="3"/>
      <c r="DK90" s="3"/>
      <c r="DL90" s="3"/>
      <c r="DM90" s="3"/>
      <c r="DN90" s="3"/>
      <c r="DO90" s="3"/>
      <c r="DP90" s="3"/>
      <c r="DQ90" s="3"/>
      <c r="DR90" s="3"/>
      <c r="DS90" s="3"/>
      <c r="DT90" s="3"/>
      <c r="DU90" s="3"/>
      <c r="DV90" s="3"/>
      <c r="DW90" s="3"/>
      <c r="DX90" s="3"/>
      <c r="DY90" s="3"/>
      <c r="DZ90" s="3"/>
      <c r="EA90" s="3"/>
      <c r="EB90" s="3"/>
      <c r="EC90" s="3"/>
      <c r="ED90" s="3"/>
      <c r="EE90" s="3"/>
      <c r="EF90" s="3"/>
      <c r="EG90" s="3"/>
      <c r="EH90" s="3"/>
      <c r="EI90" s="3"/>
      <c r="EJ90" s="3"/>
      <c r="EK90" s="3"/>
      <c r="EL90" s="3"/>
      <c r="EM90" s="3"/>
      <c r="EN90" s="3"/>
      <c r="EO90" s="3"/>
      <c r="EP90" s="3"/>
      <c r="EQ90" s="3"/>
      <c r="ER90" s="3"/>
      <c r="ES90" s="3"/>
      <c r="ET90" s="3"/>
      <c r="EU90" s="3"/>
      <c r="EV90" s="3"/>
      <c r="EW90" s="3"/>
      <c r="EX90" s="3"/>
      <c r="EY90" s="3"/>
    </row>
    <row r="91" spans="1:155" s="15" customFormat="1" ht="16.899999999999999" customHeight="1">
      <c r="A91" s="17"/>
      <c r="B91" s="222" t="s">
        <v>79</v>
      </c>
      <c r="C91" s="403"/>
      <c r="D91" s="223" t="s">
        <v>100</v>
      </c>
      <c r="E91" s="458">
        <v>0</v>
      </c>
      <c r="F91" s="3"/>
      <c r="G91" s="378">
        <f t="shared" si="9"/>
        <v>0</v>
      </c>
      <c r="H91" s="3"/>
      <c r="I91" s="3"/>
      <c r="L91" s="3"/>
      <c r="M91" s="3"/>
      <c r="N91" s="3"/>
      <c r="O91" s="3"/>
      <c r="P91" s="3"/>
      <c r="Q91" s="3"/>
      <c r="R91" s="3"/>
      <c r="S91" s="2"/>
      <c r="T91" s="2"/>
      <c r="U91" s="17"/>
      <c r="V91" s="2"/>
      <c r="W91" s="2"/>
      <c r="X91" s="2"/>
      <c r="Y91" s="2"/>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3"/>
      <c r="DD91" s="3"/>
      <c r="DE91" s="3"/>
      <c r="DF91" s="3"/>
      <c r="DG91" s="3"/>
      <c r="DH91" s="3"/>
      <c r="DI91" s="3"/>
      <c r="DJ91" s="3"/>
      <c r="DK91" s="3"/>
      <c r="DL91" s="3"/>
      <c r="DM91" s="3"/>
      <c r="DN91" s="3"/>
      <c r="DO91" s="3"/>
      <c r="DP91" s="3"/>
      <c r="DQ91" s="3"/>
      <c r="DR91" s="3"/>
      <c r="DS91" s="3"/>
      <c r="DT91" s="3"/>
      <c r="DU91" s="3"/>
      <c r="DV91" s="3"/>
      <c r="DW91" s="3"/>
      <c r="DX91" s="3"/>
      <c r="DY91" s="3"/>
      <c r="DZ91" s="3"/>
      <c r="EA91" s="3"/>
      <c r="EB91" s="3"/>
      <c r="EC91" s="3"/>
      <c r="ED91" s="3"/>
      <c r="EE91" s="3"/>
      <c r="EF91" s="3"/>
      <c r="EG91" s="3"/>
      <c r="EH91" s="3"/>
      <c r="EI91" s="3"/>
      <c r="EJ91" s="3"/>
      <c r="EK91" s="3"/>
      <c r="EL91" s="3"/>
      <c r="EM91" s="3"/>
      <c r="EN91" s="3"/>
      <c r="EO91" s="3"/>
      <c r="EP91" s="3"/>
      <c r="EQ91" s="3"/>
      <c r="ER91" s="3"/>
      <c r="ES91" s="3"/>
      <c r="ET91" s="3"/>
      <c r="EU91" s="3"/>
      <c r="EV91" s="3"/>
      <c r="EW91" s="3"/>
      <c r="EX91" s="3"/>
      <c r="EY91" s="3"/>
    </row>
    <row r="92" spans="1:155" s="15" customFormat="1" ht="16.899999999999999" customHeight="1">
      <c r="A92" s="17"/>
      <c r="B92" s="222" t="s">
        <v>80</v>
      </c>
      <c r="C92" s="403"/>
      <c r="D92" s="223" t="s">
        <v>100</v>
      </c>
      <c r="E92" s="458">
        <v>0</v>
      </c>
      <c r="F92" s="3"/>
      <c r="G92" s="378">
        <f t="shared" si="9"/>
        <v>0</v>
      </c>
      <c r="H92" s="3"/>
      <c r="I92" s="3"/>
      <c r="L92" s="3"/>
      <c r="M92" s="3"/>
      <c r="N92" s="3"/>
      <c r="O92" s="3"/>
      <c r="P92" s="3"/>
      <c r="Q92" s="3"/>
      <c r="R92" s="3"/>
      <c r="S92" s="2"/>
      <c r="T92" s="2"/>
      <c r="U92" s="17"/>
      <c r="V92" s="2"/>
      <c r="W92" s="2"/>
      <c r="X92" s="2"/>
      <c r="Y92" s="2"/>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T92" s="3"/>
      <c r="EU92" s="3"/>
      <c r="EV92" s="3"/>
      <c r="EW92" s="3"/>
      <c r="EX92" s="3"/>
      <c r="EY92" s="3"/>
    </row>
    <row r="93" spans="1:155" s="15" customFormat="1" ht="16.899999999999999" customHeight="1">
      <c r="A93" s="17"/>
      <c r="B93" s="222" t="s">
        <v>101</v>
      </c>
      <c r="C93" s="403"/>
      <c r="D93" s="223" t="s">
        <v>100</v>
      </c>
      <c r="E93" s="458">
        <v>0</v>
      </c>
      <c r="F93" s="3"/>
      <c r="G93" s="378">
        <f t="shared" si="9"/>
        <v>0</v>
      </c>
      <c r="H93" s="3"/>
      <c r="I93" s="3"/>
      <c r="L93" s="3"/>
      <c r="M93" s="3"/>
      <c r="N93" s="3"/>
      <c r="O93" s="3"/>
      <c r="P93" s="3"/>
      <c r="Q93" s="3"/>
      <c r="R93" s="3"/>
      <c r="S93" s="2"/>
      <c r="T93" s="2"/>
      <c r="U93" s="17"/>
      <c r="V93" s="2"/>
      <c r="W93" s="2"/>
      <c r="X93" s="2"/>
      <c r="Y93" s="2"/>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row>
    <row r="94" spans="1:155" s="15" customFormat="1" ht="16.899999999999999" customHeight="1">
      <c r="A94" s="17"/>
      <c r="B94" s="222" t="s">
        <v>102</v>
      </c>
      <c r="C94" s="403"/>
      <c r="D94" s="223" t="s">
        <v>100</v>
      </c>
      <c r="E94" s="458">
        <v>0</v>
      </c>
      <c r="F94" s="3"/>
      <c r="G94" s="378">
        <f t="shared" si="9"/>
        <v>0</v>
      </c>
      <c r="H94" s="3"/>
      <c r="I94" s="3"/>
      <c r="L94" s="3"/>
      <c r="M94" s="3"/>
      <c r="N94" s="3"/>
      <c r="O94" s="3"/>
      <c r="P94" s="3"/>
      <c r="Q94" s="3"/>
      <c r="R94" s="3"/>
      <c r="S94" s="2"/>
      <c r="T94" s="2"/>
      <c r="U94" s="17"/>
      <c r="V94" s="2"/>
      <c r="W94" s="2"/>
      <c r="X94" s="2"/>
      <c r="Y94" s="2"/>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3"/>
      <c r="DD94" s="3"/>
      <c r="DE94" s="3"/>
      <c r="DF94" s="3"/>
      <c r="DG94" s="3"/>
      <c r="DH94" s="3"/>
      <c r="DI94" s="3"/>
      <c r="DJ94" s="3"/>
      <c r="DK94" s="3"/>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T94" s="3"/>
      <c r="EU94" s="3"/>
      <c r="EV94" s="3"/>
      <c r="EW94" s="3"/>
      <c r="EX94" s="3"/>
      <c r="EY94" s="3"/>
    </row>
    <row r="95" spans="1:155" s="15" customFormat="1" ht="16.899999999999999" customHeight="1">
      <c r="A95" s="17"/>
      <c r="B95" s="222" t="s">
        <v>83</v>
      </c>
      <c r="C95" s="403"/>
      <c r="D95" s="223" t="s">
        <v>100</v>
      </c>
      <c r="E95" s="458">
        <v>0</v>
      </c>
      <c r="F95" s="3"/>
      <c r="G95" s="378">
        <f t="shared" si="9"/>
        <v>0</v>
      </c>
      <c r="H95" s="3"/>
      <c r="I95" s="3"/>
      <c r="L95" s="3"/>
      <c r="M95" s="3"/>
      <c r="N95" s="3"/>
      <c r="O95" s="3"/>
      <c r="P95" s="3"/>
      <c r="Q95" s="3"/>
      <c r="R95" s="3"/>
      <c r="S95" s="2"/>
      <c r="T95" s="2"/>
      <c r="U95" s="17"/>
      <c r="V95" s="2"/>
      <c r="W95" s="2"/>
      <c r="X95" s="2"/>
      <c r="Y95" s="2"/>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c r="CK95" s="3"/>
      <c r="CL95" s="3"/>
      <c r="CM95" s="3"/>
      <c r="CN95" s="3"/>
      <c r="CO95" s="3"/>
      <c r="CP95" s="3"/>
      <c r="CQ95" s="3"/>
      <c r="CR95" s="3"/>
      <c r="CS95" s="3"/>
      <c r="CT95" s="3"/>
      <c r="CU95" s="3"/>
      <c r="CV95" s="3"/>
      <c r="CW95" s="3"/>
      <c r="CX95" s="3"/>
      <c r="CY95" s="3"/>
      <c r="CZ95" s="3"/>
      <c r="DA95" s="3"/>
      <c r="DB95" s="3"/>
      <c r="DC95" s="3"/>
      <c r="DD95" s="3"/>
      <c r="DE95" s="3"/>
      <c r="DF95" s="3"/>
      <c r="DG95" s="3"/>
      <c r="DH95" s="3"/>
      <c r="DI95" s="3"/>
      <c r="DJ95" s="3"/>
      <c r="DK95" s="3"/>
      <c r="DL95" s="3"/>
      <c r="DM95" s="3"/>
      <c r="DN95" s="3"/>
      <c r="DO95" s="3"/>
      <c r="DP95" s="3"/>
      <c r="DQ95" s="3"/>
      <c r="DR95" s="3"/>
      <c r="DS95" s="3"/>
      <c r="DT95" s="3"/>
      <c r="DU95" s="3"/>
      <c r="DV95" s="3"/>
      <c r="DW95" s="3"/>
      <c r="DX95" s="3"/>
      <c r="DY95" s="3"/>
      <c r="DZ95" s="3"/>
      <c r="EA95" s="3"/>
      <c r="EB95" s="3"/>
      <c r="EC95" s="3"/>
      <c r="ED95" s="3"/>
      <c r="EE95" s="3"/>
      <c r="EF95" s="3"/>
      <c r="EG95" s="3"/>
      <c r="EH95" s="3"/>
      <c r="EI95" s="3"/>
      <c r="EJ95" s="3"/>
      <c r="EK95" s="3"/>
      <c r="EL95" s="3"/>
      <c r="EM95" s="3"/>
      <c r="EN95" s="3"/>
      <c r="EO95" s="3"/>
      <c r="EP95" s="3"/>
      <c r="EQ95" s="3"/>
      <c r="ER95" s="3"/>
      <c r="ES95" s="3"/>
      <c r="ET95" s="3"/>
      <c r="EU95" s="3"/>
      <c r="EV95" s="3"/>
      <c r="EW95" s="3"/>
      <c r="EX95" s="3"/>
      <c r="EY95" s="3"/>
    </row>
    <row r="96" spans="1:155" s="15" customFormat="1" ht="16.899999999999999" customHeight="1">
      <c r="A96" s="17"/>
      <c r="B96" s="222" t="s">
        <v>103</v>
      </c>
      <c r="C96" s="403"/>
      <c r="D96" s="223" t="s">
        <v>100</v>
      </c>
      <c r="E96" s="458">
        <v>0</v>
      </c>
      <c r="F96" s="3"/>
      <c r="G96" s="378">
        <f t="shared" si="9"/>
        <v>0</v>
      </c>
      <c r="H96" s="3"/>
      <c r="I96" s="3"/>
      <c r="L96" s="3"/>
      <c r="M96" s="3"/>
      <c r="N96" s="3"/>
      <c r="O96" s="3"/>
      <c r="P96" s="3"/>
      <c r="Q96" s="3"/>
      <c r="R96" s="3"/>
      <c r="S96" s="2"/>
      <c r="T96" s="2"/>
      <c r="U96" s="17"/>
      <c r="V96" s="2"/>
      <c r="W96" s="2"/>
      <c r="X96" s="2"/>
      <c r="Y96" s="2"/>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c r="CK96" s="3"/>
      <c r="CL96" s="3"/>
      <c r="CM96" s="3"/>
      <c r="CN96" s="3"/>
      <c r="CO96" s="3"/>
      <c r="CP96" s="3"/>
      <c r="CQ96" s="3"/>
      <c r="CR96" s="3"/>
      <c r="CS96" s="3"/>
      <c r="CT96" s="3"/>
      <c r="CU96" s="3"/>
      <c r="CV96" s="3"/>
      <c r="CW96" s="3"/>
      <c r="CX96" s="3"/>
      <c r="CY96" s="3"/>
      <c r="CZ96" s="3"/>
      <c r="DA96" s="3"/>
      <c r="DB96" s="3"/>
      <c r="DC96" s="3"/>
      <c r="DD96" s="3"/>
      <c r="DE96" s="3"/>
      <c r="DF96" s="3"/>
      <c r="DG96" s="3"/>
      <c r="DH96" s="3"/>
      <c r="DI96" s="3"/>
      <c r="DJ96" s="3"/>
      <c r="DK96" s="3"/>
      <c r="DL96" s="3"/>
      <c r="DM96" s="3"/>
      <c r="DN96" s="3"/>
      <c r="DO96" s="3"/>
      <c r="DP96" s="3"/>
      <c r="DQ96" s="3"/>
      <c r="DR96" s="3"/>
      <c r="DS96" s="3"/>
      <c r="DT96" s="3"/>
      <c r="DU96" s="3"/>
      <c r="DV96" s="3"/>
      <c r="DW96" s="3"/>
      <c r="DX96" s="3"/>
      <c r="DY96" s="3"/>
      <c r="DZ96" s="3"/>
      <c r="EA96" s="3"/>
      <c r="EB96" s="3"/>
      <c r="EC96" s="3"/>
      <c r="ED96" s="3"/>
      <c r="EE96" s="3"/>
      <c r="EF96" s="3"/>
      <c r="EG96" s="3"/>
      <c r="EH96" s="3"/>
      <c r="EI96" s="3"/>
      <c r="EJ96" s="3"/>
      <c r="EK96" s="3"/>
      <c r="EL96" s="3"/>
      <c r="EM96" s="3"/>
      <c r="EN96" s="3"/>
      <c r="EO96" s="3"/>
      <c r="EP96" s="3"/>
      <c r="EQ96" s="3"/>
      <c r="ER96" s="3"/>
      <c r="ES96" s="3"/>
      <c r="ET96" s="3"/>
      <c r="EU96" s="3"/>
      <c r="EV96" s="3"/>
      <c r="EW96" s="3"/>
      <c r="EX96" s="3"/>
      <c r="EY96" s="3"/>
    </row>
    <row r="97" spans="1:155" s="15" customFormat="1" ht="16.899999999999999" customHeight="1" thickBot="1">
      <c r="A97" s="17"/>
      <c r="B97" s="224" t="s">
        <v>85</v>
      </c>
      <c r="C97" s="225"/>
      <c r="D97" s="226" t="s">
        <v>100</v>
      </c>
      <c r="E97" s="459">
        <v>0</v>
      </c>
      <c r="F97" s="3"/>
      <c r="G97" s="378">
        <f t="shared" si="9"/>
        <v>0</v>
      </c>
      <c r="H97" s="3"/>
      <c r="I97" s="3"/>
      <c r="L97" s="3"/>
      <c r="M97" s="3"/>
      <c r="N97" s="3"/>
      <c r="O97" s="3"/>
      <c r="P97" s="3"/>
      <c r="Q97" s="3"/>
      <c r="R97" s="3"/>
      <c r="S97" s="2"/>
      <c r="T97" s="2"/>
      <c r="U97" s="17"/>
      <c r="V97" s="2"/>
      <c r="W97" s="2"/>
      <c r="X97" s="2"/>
      <c r="Y97" s="2"/>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c r="CK97" s="3"/>
      <c r="CL97" s="3"/>
      <c r="CM97" s="3"/>
      <c r="CN97" s="3"/>
      <c r="CO97" s="3"/>
      <c r="CP97" s="3"/>
      <c r="CQ97" s="3"/>
      <c r="CR97" s="3"/>
      <c r="CS97" s="3"/>
      <c r="CT97" s="3"/>
      <c r="CU97" s="3"/>
      <c r="CV97" s="3"/>
      <c r="CW97" s="3"/>
      <c r="CX97" s="3"/>
      <c r="CY97" s="3"/>
      <c r="CZ97" s="3"/>
      <c r="DA97" s="3"/>
      <c r="DB97" s="3"/>
      <c r="DC97" s="3"/>
      <c r="DD97" s="3"/>
      <c r="DE97" s="3"/>
      <c r="DF97" s="3"/>
      <c r="DG97" s="3"/>
      <c r="DH97" s="3"/>
      <c r="DI97" s="3"/>
      <c r="DJ97" s="3"/>
      <c r="DK97" s="3"/>
      <c r="DL97" s="3"/>
      <c r="DM97" s="3"/>
      <c r="DN97" s="3"/>
      <c r="DO97" s="3"/>
      <c r="DP97" s="3"/>
      <c r="DQ97" s="3"/>
      <c r="DR97" s="3"/>
      <c r="DS97" s="3"/>
      <c r="DT97" s="3"/>
      <c r="DU97" s="3"/>
      <c r="DV97" s="3"/>
      <c r="DW97" s="3"/>
      <c r="DX97" s="3"/>
      <c r="DY97" s="3"/>
      <c r="DZ97" s="3"/>
      <c r="EA97" s="3"/>
      <c r="EB97" s="3"/>
      <c r="EC97" s="3"/>
      <c r="ED97" s="3"/>
      <c r="EE97" s="3"/>
      <c r="EF97" s="3"/>
      <c r="EG97" s="3"/>
      <c r="EH97" s="3"/>
      <c r="EI97" s="3"/>
      <c r="EJ97" s="3"/>
      <c r="EK97" s="3"/>
      <c r="EL97" s="3"/>
      <c r="EM97" s="3"/>
      <c r="EN97" s="3"/>
      <c r="EO97" s="3"/>
      <c r="EP97" s="3"/>
      <c r="EQ97" s="3"/>
      <c r="ER97" s="3"/>
      <c r="ES97" s="3"/>
      <c r="ET97" s="3"/>
      <c r="EU97" s="3"/>
      <c r="EV97" s="3"/>
      <c r="EW97" s="3"/>
      <c r="EX97" s="3"/>
      <c r="EY97" s="3"/>
    </row>
    <row r="98" spans="1:155" s="15" customFormat="1" ht="16.899999999999999" customHeight="1" thickBot="1">
      <c r="H98" s="3"/>
      <c r="I98" s="3"/>
      <c r="L98" s="3"/>
      <c r="M98" s="3"/>
      <c r="N98" s="3"/>
      <c r="O98" s="3"/>
      <c r="X98" s="2"/>
      <c r="Y98" s="2"/>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c r="CK98" s="3"/>
      <c r="CL98" s="3"/>
      <c r="CM98" s="3"/>
      <c r="CN98" s="3"/>
      <c r="CO98" s="3"/>
      <c r="CP98" s="3"/>
      <c r="CQ98" s="3"/>
      <c r="CR98" s="3"/>
      <c r="CS98" s="3"/>
      <c r="CT98" s="3"/>
      <c r="CU98" s="3"/>
      <c r="CV98" s="3"/>
      <c r="CW98" s="3"/>
      <c r="CX98" s="3"/>
      <c r="CY98" s="3"/>
      <c r="CZ98" s="3"/>
      <c r="DA98" s="3"/>
      <c r="DB98" s="3"/>
      <c r="DC98" s="3"/>
      <c r="DD98" s="3"/>
      <c r="DE98" s="3"/>
      <c r="DF98" s="3"/>
      <c r="DG98" s="3"/>
      <c r="DH98" s="3"/>
      <c r="DI98" s="3"/>
      <c r="DJ98" s="3"/>
      <c r="DK98" s="3"/>
      <c r="DL98" s="3"/>
      <c r="DM98" s="3"/>
      <c r="DN98" s="3"/>
      <c r="DO98" s="3"/>
      <c r="DP98" s="3"/>
      <c r="DQ98" s="3"/>
      <c r="DR98" s="3"/>
      <c r="DS98" s="3"/>
      <c r="DT98" s="3"/>
      <c r="DU98" s="3"/>
      <c r="DV98" s="3"/>
      <c r="DW98" s="3"/>
      <c r="DX98" s="3"/>
      <c r="DY98" s="3"/>
      <c r="DZ98" s="3"/>
      <c r="EA98" s="3"/>
      <c r="EB98" s="3"/>
      <c r="EC98" s="3"/>
      <c r="ED98" s="3"/>
      <c r="EE98" s="3"/>
      <c r="EF98" s="3"/>
      <c r="EG98" s="3"/>
      <c r="EH98" s="3"/>
      <c r="EI98" s="3"/>
      <c r="EJ98" s="3"/>
      <c r="EK98" s="3"/>
      <c r="EL98" s="3"/>
      <c r="EM98" s="3"/>
      <c r="EN98" s="3"/>
      <c r="EO98" s="3"/>
      <c r="EP98" s="3"/>
      <c r="EQ98" s="3"/>
      <c r="ER98" s="3"/>
      <c r="ES98" s="3"/>
      <c r="ET98" s="3"/>
      <c r="EU98" s="3"/>
      <c r="EV98" s="3"/>
      <c r="EW98" s="3"/>
      <c r="EX98" s="3"/>
      <c r="EY98" s="3"/>
    </row>
    <row r="99" spans="1:155" s="15" customFormat="1" ht="16.899999999999999" customHeight="1">
      <c r="A99" s="17"/>
      <c r="B99" s="227" t="s">
        <v>104</v>
      </c>
      <c r="C99" s="228"/>
      <c r="D99" s="229"/>
      <c r="E99" s="230"/>
      <c r="F99" s="3"/>
      <c r="G99" s="378">
        <f>E99*G$88</f>
        <v>0</v>
      </c>
      <c r="H99" s="3"/>
      <c r="I99" s="3"/>
      <c r="L99" s="3"/>
      <c r="M99" s="3"/>
      <c r="N99" s="3"/>
      <c r="O99" s="3"/>
      <c r="P99" s="3"/>
      <c r="Q99" s="3"/>
      <c r="R99" s="3"/>
      <c r="S99" s="2"/>
      <c r="T99" s="2"/>
      <c r="U99" s="17"/>
      <c r="V99" s="2"/>
      <c r="W99" s="2"/>
      <c r="X99" s="2"/>
      <c r="Y99" s="2"/>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c r="CK99" s="3"/>
      <c r="CL99" s="3"/>
      <c r="CM99" s="3"/>
      <c r="CN99" s="3"/>
      <c r="CO99" s="3"/>
      <c r="CP99" s="3"/>
      <c r="CQ99" s="3"/>
      <c r="CR99" s="3"/>
      <c r="CS99" s="3"/>
      <c r="CT99" s="3"/>
      <c r="CU99" s="3"/>
      <c r="CV99" s="3"/>
      <c r="CW99" s="3"/>
      <c r="CX99" s="3"/>
      <c r="CY99" s="3"/>
      <c r="CZ99" s="3"/>
      <c r="DA99" s="3"/>
      <c r="DB99" s="3"/>
      <c r="DC99" s="3"/>
      <c r="DD99" s="3"/>
      <c r="DE99" s="3"/>
      <c r="DF99" s="3"/>
      <c r="DG99" s="3"/>
      <c r="DH99" s="3"/>
      <c r="DI99" s="3"/>
      <c r="DJ99" s="3"/>
      <c r="DK99" s="3"/>
      <c r="DL99" s="3"/>
      <c r="DM99" s="3"/>
      <c r="DN99" s="3"/>
      <c r="DO99" s="3"/>
      <c r="DP99" s="3"/>
      <c r="DQ99" s="3"/>
      <c r="DR99" s="3"/>
      <c r="DS99" s="3"/>
      <c r="DT99" s="3"/>
      <c r="DU99" s="3"/>
      <c r="DV99" s="3"/>
      <c r="DW99" s="3"/>
      <c r="DX99" s="3"/>
      <c r="DY99" s="3"/>
      <c r="DZ99" s="3"/>
      <c r="EA99" s="3"/>
      <c r="EB99" s="3"/>
      <c r="EC99" s="3"/>
      <c r="ED99" s="3"/>
      <c r="EE99" s="3"/>
      <c r="EF99" s="3"/>
      <c r="EG99" s="3"/>
      <c r="EH99" s="3"/>
      <c r="EI99" s="3"/>
      <c r="EJ99" s="3"/>
      <c r="EK99" s="3"/>
      <c r="EL99" s="3"/>
      <c r="EM99" s="3"/>
      <c r="EN99" s="3"/>
      <c r="EO99" s="3"/>
      <c r="EP99" s="3"/>
      <c r="EQ99" s="3"/>
      <c r="ER99" s="3"/>
      <c r="ES99" s="3"/>
      <c r="ET99" s="3"/>
      <c r="EU99" s="3"/>
      <c r="EV99" s="3"/>
      <c r="EW99" s="3"/>
      <c r="EX99" s="3"/>
      <c r="EY99" s="3"/>
    </row>
    <row r="100" spans="1:155" s="15" customFormat="1" ht="16.899999999999999" customHeight="1">
      <c r="A100" s="17"/>
      <c r="B100" s="460" t="s">
        <v>105</v>
      </c>
      <c r="C100" s="403"/>
      <c r="D100" s="231">
        <v>13</v>
      </c>
      <c r="E100" s="455">
        <v>0</v>
      </c>
      <c r="F100" s="3"/>
      <c r="G100" s="378">
        <f>E100*G$88</f>
        <v>0</v>
      </c>
      <c r="H100" s="3"/>
      <c r="I100" s="3"/>
      <c r="L100" s="3"/>
      <c r="M100" s="3"/>
      <c r="N100" s="3"/>
      <c r="O100" s="3"/>
      <c r="P100" s="3"/>
      <c r="Q100" s="3"/>
      <c r="R100" s="3"/>
      <c r="S100" s="2"/>
      <c r="T100" s="2"/>
      <c r="U100" s="17"/>
      <c r="V100" s="2"/>
      <c r="W100" s="2"/>
      <c r="X100" s="2"/>
      <c r="Y100" s="2"/>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3"/>
      <c r="DE100" s="3"/>
      <c r="DF100" s="3"/>
      <c r="DG100" s="3"/>
      <c r="DH100" s="3"/>
      <c r="DI100" s="3"/>
      <c r="DJ100" s="3"/>
      <c r="DK100" s="3"/>
      <c r="DL100" s="3"/>
      <c r="DM100" s="3"/>
      <c r="DN100" s="3"/>
      <c r="DO100" s="3"/>
      <c r="DP100" s="3"/>
      <c r="DQ100" s="3"/>
      <c r="DR100" s="3"/>
      <c r="DS100" s="3"/>
      <c r="DT100" s="3"/>
      <c r="DU100" s="3"/>
      <c r="DV100" s="3"/>
      <c r="DW100" s="3"/>
      <c r="DX100" s="3"/>
      <c r="DY100" s="3"/>
      <c r="DZ100" s="3"/>
      <c r="EA100" s="3"/>
      <c r="EB100" s="3"/>
      <c r="EC100" s="3"/>
      <c r="ED100" s="3"/>
      <c r="EE100" s="3"/>
      <c r="EF100" s="3"/>
      <c r="EG100" s="3"/>
      <c r="EH100" s="3"/>
      <c r="EI100" s="3"/>
      <c r="EJ100" s="3"/>
      <c r="EK100" s="3"/>
      <c r="EL100" s="3"/>
      <c r="EM100" s="3"/>
      <c r="EN100" s="3"/>
      <c r="EO100" s="3"/>
      <c r="EP100" s="3"/>
      <c r="EQ100" s="3"/>
      <c r="ER100" s="3"/>
      <c r="ES100" s="3"/>
      <c r="ET100" s="3"/>
      <c r="EU100" s="3"/>
      <c r="EV100" s="3"/>
      <c r="EW100" s="3"/>
      <c r="EX100" s="3"/>
      <c r="EY100" s="3"/>
    </row>
    <row r="101" spans="1:155" s="15" customFormat="1" ht="16.899999999999999" customHeight="1" thickBot="1">
      <c r="A101" s="17"/>
      <c r="B101" s="461" t="s">
        <v>105</v>
      </c>
      <c r="C101" s="225"/>
      <c r="D101" s="232">
        <v>14</v>
      </c>
      <c r="E101" s="457">
        <v>0</v>
      </c>
      <c r="F101" s="3"/>
      <c r="G101" s="378">
        <f>E101*G$88</f>
        <v>0</v>
      </c>
      <c r="H101" s="3"/>
      <c r="I101" s="3"/>
      <c r="L101" s="3"/>
      <c r="M101" s="3"/>
      <c r="N101" s="3"/>
      <c r="O101" s="3"/>
      <c r="P101" s="3"/>
      <c r="Q101" s="3"/>
      <c r="R101" s="3"/>
      <c r="S101" s="2"/>
      <c r="T101" s="2"/>
      <c r="U101" s="17"/>
      <c r="V101" s="2"/>
      <c r="W101" s="2"/>
      <c r="X101" s="2"/>
      <c r="Y101" s="2"/>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c r="CK101" s="3"/>
      <c r="CL101" s="3"/>
      <c r="CM101" s="3"/>
      <c r="CN101" s="3"/>
      <c r="CO101" s="3"/>
      <c r="CP101" s="3"/>
      <c r="CQ101" s="3"/>
      <c r="CR101" s="3"/>
      <c r="CS101" s="3"/>
      <c r="CT101" s="3"/>
      <c r="CU101" s="3"/>
      <c r="CV101" s="3"/>
      <c r="CW101" s="3"/>
      <c r="CX101" s="3"/>
      <c r="CY101" s="3"/>
      <c r="CZ101" s="3"/>
      <c r="DA101" s="3"/>
      <c r="DB101" s="3"/>
      <c r="DC101" s="3"/>
      <c r="DD101" s="3"/>
      <c r="DE101" s="3"/>
      <c r="DF101" s="3"/>
      <c r="DG101" s="3"/>
      <c r="DH101" s="3"/>
      <c r="DI101" s="3"/>
      <c r="DJ101" s="3"/>
      <c r="DK101" s="3"/>
      <c r="DL101" s="3"/>
      <c r="DM101" s="3"/>
      <c r="DN101" s="3"/>
      <c r="DO101" s="3"/>
      <c r="DP101" s="3"/>
      <c r="DQ101" s="3"/>
      <c r="DR101" s="3"/>
      <c r="DS101" s="3"/>
      <c r="DT101" s="3"/>
      <c r="DU101" s="3"/>
      <c r="DV101" s="3"/>
      <c r="DW101" s="3"/>
      <c r="DX101" s="3"/>
      <c r="DY101" s="3"/>
      <c r="DZ101" s="3"/>
      <c r="EA101" s="3"/>
      <c r="EB101" s="3"/>
      <c r="EC101" s="3"/>
      <c r="ED101" s="3"/>
      <c r="EE101" s="3"/>
      <c r="EF101" s="3"/>
      <c r="EG101" s="3"/>
      <c r="EH101" s="3"/>
      <c r="EI101" s="3"/>
      <c r="EJ101" s="3"/>
      <c r="EK101" s="3"/>
      <c r="EL101" s="3"/>
      <c r="EM101" s="3"/>
      <c r="EN101" s="3"/>
      <c r="EO101" s="3"/>
      <c r="EP101" s="3"/>
      <c r="EQ101" s="3"/>
      <c r="ER101" s="3"/>
      <c r="ES101" s="3"/>
      <c r="ET101" s="3"/>
      <c r="EU101" s="3"/>
      <c r="EV101" s="3"/>
      <c r="EW101" s="3"/>
      <c r="EX101" s="3"/>
      <c r="EY101" s="3"/>
    </row>
    <row r="102" spans="1:155" s="15" customFormat="1" ht="16.899999999999999" customHeight="1" thickBot="1">
      <c r="H102" s="3"/>
      <c r="I102" s="3"/>
      <c r="L102" s="3"/>
      <c r="M102" s="3"/>
      <c r="N102" s="3"/>
      <c r="O102" s="3"/>
      <c r="X102" s="2"/>
      <c r="Y102" s="2"/>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c r="CS102" s="3"/>
      <c r="CT102" s="3"/>
      <c r="CU102" s="3"/>
      <c r="CV102" s="3"/>
      <c r="CW102" s="3"/>
      <c r="CX102" s="3"/>
      <c r="CY102" s="3"/>
      <c r="CZ102" s="3"/>
      <c r="DA102" s="3"/>
      <c r="DB102" s="3"/>
      <c r="DC102" s="3"/>
      <c r="DD102" s="3"/>
      <c r="DE102" s="3"/>
      <c r="DF102" s="3"/>
      <c r="DG102" s="3"/>
      <c r="DH102" s="3"/>
      <c r="DI102" s="3"/>
      <c r="DJ102" s="3"/>
      <c r="DK102" s="3"/>
      <c r="DL102" s="3"/>
      <c r="DM102" s="3"/>
      <c r="DN102" s="3"/>
      <c r="DO102" s="3"/>
      <c r="DP102" s="3"/>
      <c r="DQ102" s="3"/>
      <c r="DR102" s="3"/>
      <c r="DS102" s="3"/>
      <c r="DT102" s="3"/>
      <c r="DU102" s="3"/>
      <c r="DV102" s="3"/>
      <c r="DW102" s="3"/>
      <c r="DX102" s="3"/>
      <c r="DY102" s="3"/>
      <c r="DZ102" s="3"/>
      <c r="EA102" s="3"/>
      <c r="EB102" s="3"/>
      <c r="EC102" s="3"/>
      <c r="ED102" s="3"/>
      <c r="EE102" s="3"/>
      <c r="EF102" s="3"/>
      <c r="EG102" s="3"/>
      <c r="EH102" s="3"/>
      <c r="EI102" s="3"/>
      <c r="EJ102" s="3"/>
      <c r="EK102" s="3"/>
      <c r="EL102" s="3"/>
      <c r="EM102" s="3"/>
      <c r="EN102" s="3"/>
      <c r="EO102" s="3"/>
      <c r="EP102" s="3"/>
      <c r="EQ102" s="3"/>
      <c r="ER102" s="3"/>
      <c r="ES102" s="3"/>
      <c r="ET102" s="3"/>
      <c r="EU102" s="3"/>
      <c r="EV102" s="3"/>
      <c r="EW102" s="3"/>
      <c r="EX102" s="3"/>
      <c r="EY102" s="3"/>
    </row>
    <row r="103" spans="1:155" s="15" customFormat="1" ht="16.899999999999999" customHeight="1">
      <c r="A103" s="17"/>
      <c r="B103" s="233" t="s">
        <v>106</v>
      </c>
      <c r="C103" s="228"/>
      <c r="D103" s="234">
        <v>15</v>
      </c>
      <c r="E103" s="462">
        <v>0</v>
      </c>
      <c r="F103" s="3"/>
      <c r="G103" s="378">
        <f>E103*G$88</f>
        <v>0</v>
      </c>
      <c r="H103" s="3"/>
      <c r="I103" s="3"/>
      <c r="L103" s="3"/>
      <c r="M103" s="3"/>
      <c r="N103" s="3"/>
      <c r="O103" s="3"/>
      <c r="P103" s="3"/>
      <c r="Q103" s="3"/>
      <c r="R103" s="3"/>
      <c r="S103" s="2"/>
      <c r="T103" s="2"/>
      <c r="U103" s="17"/>
      <c r="V103" s="2"/>
      <c r="W103" s="2"/>
      <c r="X103" s="2"/>
      <c r="Y103" s="2"/>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3"/>
      <c r="DD103" s="3"/>
      <c r="DE103" s="3"/>
      <c r="DF103" s="3"/>
      <c r="DG103" s="3"/>
      <c r="DH103" s="3"/>
      <c r="DI103" s="3"/>
      <c r="DJ103" s="3"/>
      <c r="DK103" s="3"/>
      <c r="DL103" s="3"/>
      <c r="DM103" s="3"/>
      <c r="DN103" s="3"/>
      <c r="DO103" s="3"/>
      <c r="DP103" s="3"/>
      <c r="DQ103" s="3"/>
      <c r="DR103" s="3"/>
      <c r="DS103" s="3"/>
      <c r="DT103" s="3"/>
      <c r="DU103" s="3"/>
      <c r="DV103" s="3"/>
      <c r="DW103" s="3"/>
      <c r="DX103" s="3"/>
      <c r="DY103" s="3"/>
      <c r="DZ103" s="3"/>
      <c r="EA103" s="3"/>
      <c r="EB103" s="3"/>
      <c r="EC103" s="3"/>
      <c r="ED103" s="3"/>
      <c r="EE103" s="3"/>
      <c r="EF103" s="3"/>
      <c r="EG103" s="3"/>
      <c r="EH103" s="3"/>
      <c r="EI103" s="3"/>
      <c r="EJ103" s="3"/>
      <c r="EK103" s="3"/>
      <c r="EL103" s="3"/>
      <c r="EM103" s="3"/>
      <c r="EN103" s="3"/>
      <c r="EO103" s="3"/>
      <c r="EP103" s="3"/>
      <c r="EQ103" s="3"/>
      <c r="ER103" s="3"/>
      <c r="ES103" s="3"/>
      <c r="ET103" s="3"/>
      <c r="EU103" s="3"/>
      <c r="EV103" s="3"/>
      <c r="EW103" s="3"/>
      <c r="EX103" s="3"/>
      <c r="EY103" s="3"/>
    </row>
    <row r="104" spans="1:155" s="15" customFormat="1" ht="16.899999999999999" customHeight="1">
      <c r="A104" s="17"/>
      <c r="B104" s="222" t="s">
        <v>107</v>
      </c>
      <c r="C104" s="403"/>
      <c r="D104" s="231">
        <v>16</v>
      </c>
      <c r="E104" s="458">
        <v>0</v>
      </c>
      <c r="F104" s="3"/>
      <c r="G104" s="378">
        <f>E104*G$88</f>
        <v>0</v>
      </c>
      <c r="H104" s="3"/>
      <c r="I104" s="3"/>
      <c r="L104" s="3"/>
      <c r="M104" s="3"/>
      <c r="N104" s="3"/>
      <c r="O104" s="3"/>
      <c r="P104" s="3"/>
      <c r="Q104" s="3"/>
      <c r="R104" s="3"/>
      <c r="S104" s="2"/>
      <c r="T104" s="2"/>
      <c r="U104" s="17"/>
      <c r="V104" s="2"/>
      <c r="W104" s="2"/>
      <c r="X104" s="2"/>
      <c r="Y104" s="2"/>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3"/>
      <c r="DD104" s="3"/>
      <c r="DE104" s="3"/>
      <c r="DF104" s="3"/>
      <c r="DG104" s="3"/>
      <c r="DH104" s="3"/>
      <c r="DI104" s="3"/>
      <c r="DJ104" s="3"/>
      <c r="DK104" s="3"/>
      <c r="DL104" s="3"/>
      <c r="DM104" s="3"/>
      <c r="DN104" s="3"/>
      <c r="DO104" s="3"/>
      <c r="DP104" s="3"/>
      <c r="DQ104" s="3"/>
      <c r="DR104" s="3"/>
      <c r="DS104" s="3"/>
      <c r="DT104" s="3"/>
      <c r="DU104" s="3"/>
      <c r="DV104" s="3"/>
      <c r="DW104" s="3"/>
      <c r="DX104" s="3"/>
      <c r="DY104" s="3"/>
      <c r="DZ104" s="3"/>
      <c r="EA104" s="3"/>
      <c r="EB104" s="3"/>
      <c r="EC104" s="3"/>
      <c r="ED104" s="3"/>
      <c r="EE104" s="3"/>
      <c r="EF104" s="3"/>
      <c r="EG104" s="3"/>
      <c r="EH104" s="3"/>
      <c r="EI104" s="3"/>
      <c r="EJ104" s="3"/>
      <c r="EK104" s="3"/>
      <c r="EL104" s="3"/>
      <c r="EM104" s="3"/>
      <c r="EN104" s="3"/>
      <c r="EO104" s="3"/>
      <c r="EP104" s="3"/>
      <c r="EQ104" s="3"/>
      <c r="ER104" s="3"/>
      <c r="ES104" s="3"/>
      <c r="ET104" s="3"/>
      <c r="EU104" s="3"/>
      <c r="EV104" s="3"/>
      <c r="EW104" s="3"/>
      <c r="EX104" s="3"/>
      <c r="EY104" s="3"/>
    </row>
    <row r="105" spans="1:155" s="15" customFormat="1" ht="16.899999999999999" customHeight="1">
      <c r="A105" s="17"/>
      <c r="B105" s="222" t="s">
        <v>108</v>
      </c>
      <c r="C105" s="403"/>
      <c r="D105" s="231">
        <v>17</v>
      </c>
      <c r="E105" s="458">
        <v>0</v>
      </c>
      <c r="F105" s="3"/>
      <c r="G105" s="378">
        <f>E105*G$88</f>
        <v>0</v>
      </c>
      <c r="H105" s="3"/>
      <c r="I105" s="3"/>
      <c r="L105" s="3"/>
      <c r="M105" s="3"/>
      <c r="N105" s="3"/>
      <c r="O105" s="3"/>
      <c r="P105" s="3"/>
      <c r="Q105" s="3"/>
      <c r="R105" s="3"/>
      <c r="S105" s="2"/>
      <c r="T105" s="2"/>
      <c r="U105" s="17"/>
      <c r="V105" s="2"/>
      <c r="W105" s="2"/>
      <c r="X105" s="2"/>
      <c r="Y105" s="2"/>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3"/>
      <c r="DD105" s="3"/>
      <c r="DE105" s="3"/>
      <c r="DF105" s="3"/>
      <c r="DG105" s="3"/>
      <c r="DH105" s="3"/>
      <c r="DI105" s="3"/>
      <c r="DJ105" s="3"/>
      <c r="DK105" s="3"/>
      <c r="DL105" s="3"/>
      <c r="DM105" s="3"/>
      <c r="DN105" s="3"/>
      <c r="DO105" s="3"/>
      <c r="DP105" s="3"/>
      <c r="DQ105" s="3"/>
      <c r="DR105" s="3"/>
      <c r="DS105" s="3"/>
      <c r="DT105" s="3"/>
      <c r="DU105" s="3"/>
      <c r="DV105" s="3"/>
      <c r="DW105" s="3"/>
      <c r="DX105" s="3"/>
      <c r="DY105" s="3"/>
      <c r="DZ105" s="3"/>
      <c r="EA105" s="3"/>
      <c r="EB105" s="3"/>
      <c r="EC105" s="3"/>
      <c r="ED105" s="3"/>
      <c r="EE105" s="3"/>
      <c r="EF105" s="3"/>
      <c r="EG105" s="3"/>
      <c r="EH105" s="3"/>
      <c r="EI105" s="3"/>
      <c r="EJ105" s="3"/>
      <c r="EK105" s="3"/>
      <c r="EL105" s="3"/>
      <c r="EM105" s="3"/>
      <c r="EN105" s="3"/>
      <c r="EO105" s="3"/>
      <c r="EP105" s="3"/>
      <c r="EQ105" s="3"/>
      <c r="ER105" s="3"/>
      <c r="ES105" s="3"/>
      <c r="ET105" s="3"/>
      <c r="EU105" s="3"/>
      <c r="EV105" s="3"/>
      <c r="EW105" s="3"/>
      <c r="EX105" s="3"/>
      <c r="EY105" s="3"/>
    </row>
    <row r="106" spans="1:155" s="15" customFormat="1" ht="16.899999999999999" customHeight="1" thickBot="1">
      <c r="A106" s="17"/>
      <c r="B106" s="224" t="s">
        <v>109</v>
      </c>
      <c r="C106" s="225"/>
      <c r="D106" s="232">
        <v>18</v>
      </c>
      <c r="E106" s="459">
        <v>0</v>
      </c>
      <c r="F106" s="3"/>
      <c r="G106" s="378">
        <f>E106*G$88</f>
        <v>0</v>
      </c>
      <c r="H106" s="3"/>
      <c r="I106" s="3"/>
      <c r="L106" s="3"/>
      <c r="M106" s="3"/>
      <c r="N106" s="3"/>
      <c r="O106" s="3"/>
      <c r="P106" s="3"/>
      <c r="Q106" s="3"/>
      <c r="R106" s="3"/>
      <c r="S106" s="2"/>
      <c r="T106" s="2"/>
      <c r="U106" s="17"/>
      <c r="V106" s="2"/>
      <c r="W106" s="2"/>
      <c r="X106" s="2"/>
      <c r="Y106" s="2"/>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3"/>
      <c r="DD106" s="3"/>
      <c r="DE106" s="3"/>
      <c r="DF106" s="3"/>
      <c r="DG106" s="3"/>
      <c r="DH106" s="3"/>
      <c r="DI106" s="3"/>
      <c r="DJ106" s="3"/>
      <c r="DK106" s="3"/>
      <c r="DL106" s="3"/>
      <c r="DM106" s="3"/>
      <c r="DN106" s="3"/>
      <c r="DO106" s="3"/>
      <c r="DP106" s="3"/>
      <c r="DQ106" s="3"/>
      <c r="DR106" s="3"/>
      <c r="DS106" s="3"/>
      <c r="DT106" s="3"/>
      <c r="DU106" s="3"/>
      <c r="DV106" s="3"/>
      <c r="DW106" s="3"/>
      <c r="DX106" s="3"/>
      <c r="DY106" s="3"/>
      <c r="DZ106" s="3"/>
      <c r="EA106" s="3"/>
      <c r="EB106" s="3"/>
      <c r="EC106" s="3"/>
      <c r="ED106" s="3"/>
      <c r="EE106" s="3"/>
      <c r="EF106" s="3"/>
      <c r="EG106" s="3"/>
      <c r="EH106" s="3"/>
      <c r="EI106" s="3"/>
      <c r="EJ106" s="3"/>
      <c r="EK106" s="3"/>
      <c r="EL106" s="3"/>
      <c r="EM106" s="3"/>
      <c r="EN106" s="3"/>
      <c r="EO106" s="3"/>
      <c r="EP106" s="3"/>
      <c r="EQ106" s="3"/>
      <c r="ER106" s="3"/>
      <c r="ES106" s="3"/>
      <c r="ET106" s="3"/>
      <c r="EU106" s="3"/>
      <c r="EV106" s="3"/>
      <c r="EW106" s="3"/>
      <c r="EX106" s="3"/>
      <c r="EY106" s="3"/>
    </row>
    <row r="107" spans="1:155" s="15" customFormat="1" ht="16.899999999999999" customHeight="1" thickBot="1">
      <c r="H107" s="3"/>
      <c r="I107" s="3"/>
      <c r="L107" s="3"/>
      <c r="M107" s="3"/>
      <c r="N107" s="3"/>
      <c r="O107" s="3"/>
      <c r="X107" s="2"/>
      <c r="Y107" s="2"/>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3"/>
      <c r="DE107" s="3"/>
      <c r="DF107" s="3"/>
      <c r="DG107" s="3"/>
      <c r="DH107" s="3"/>
      <c r="DI107" s="3"/>
      <c r="DJ107" s="3"/>
      <c r="DK107" s="3"/>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T107" s="3"/>
      <c r="EU107" s="3"/>
      <c r="EV107" s="3"/>
      <c r="EW107" s="3"/>
      <c r="EX107" s="3"/>
      <c r="EY107" s="3"/>
    </row>
    <row r="108" spans="1:155" s="15" customFormat="1" ht="16.899999999999999" customHeight="1">
      <c r="A108" s="17"/>
      <c r="B108" s="235" t="s">
        <v>312</v>
      </c>
      <c r="C108" s="228"/>
      <c r="D108" s="236"/>
      <c r="E108" s="230"/>
      <c r="F108" s="3"/>
      <c r="G108" s="377"/>
      <c r="H108" s="3"/>
      <c r="I108" s="3"/>
      <c r="L108" s="3"/>
      <c r="M108" s="3"/>
      <c r="N108" s="3"/>
      <c r="O108" s="3"/>
      <c r="P108" s="3"/>
      <c r="Q108" s="3"/>
      <c r="R108" s="3"/>
      <c r="S108" s="2"/>
      <c r="T108" s="2"/>
      <c r="U108" s="17"/>
      <c r="V108" s="2"/>
      <c r="W108" s="2"/>
      <c r="X108" s="2"/>
      <c r="Y108" s="2"/>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3"/>
      <c r="DD108" s="3"/>
      <c r="DE108" s="3"/>
      <c r="DF108" s="3"/>
      <c r="DG108" s="3"/>
      <c r="DH108" s="3"/>
      <c r="DI108" s="3"/>
      <c r="DJ108" s="3"/>
      <c r="DK108" s="3"/>
      <c r="DL108" s="3"/>
      <c r="DM108" s="3"/>
      <c r="DN108" s="3"/>
      <c r="DO108" s="3"/>
      <c r="DP108" s="3"/>
      <c r="DQ108" s="3"/>
      <c r="DR108" s="3"/>
      <c r="DS108" s="3"/>
      <c r="DT108" s="3"/>
      <c r="DU108" s="3"/>
      <c r="DV108" s="3"/>
      <c r="DW108" s="3"/>
      <c r="DX108" s="3"/>
      <c r="DY108" s="3"/>
      <c r="DZ108" s="3"/>
      <c r="EA108" s="3"/>
      <c r="EB108" s="3"/>
      <c r="EC108" s="3"/>
      <c r="ED108" s="3"/>
      <c r="EE108" s="3"/>
      <c r="EF108" s="3"/>
      <c r="EG108" s="3"/>
      <c r="EH108" s="3"/>
      <c r="EI108" s="3"/>
      <c r="EJ108" s="3"/>
      <c r="EK108" s="3"/>
      <c r="EL108" s="3"/>
      <c r="EM108" s="3"/>
      <c r="EN108" s="3"/>
      <c r="EO108" s="3"/>
      <c r="EP108" s="3"/>
      <c r="EQ108" s="3"/>
      <c r="ER108" s="3"/>
      <c r="ES108" s="3"/>
      <c r="ET108" s="3"/>
      <c r="EU108" s="3"/>
      <c r="EV108" s="3"/>
      <c r="EW108" s="3"/>
      <c r="EX108" s="3"/>
      <c r="EY108" s="3"/>
    </row>
    <row r="109" spans="1:155" s="15" customFormat="1" ht="16.899999999999999" customHeight="1" thickBot="1">
      <c r="A109" s="17"/>
      <c r="B109" s="237" t="s">
        <v>110</v>
      </c>
      <c r="C109" s="225"/>
      <c r="D109" s="232">
        <v>19</v>
      </c>
      <c r="E109" s="404">
        <f>'UFI for CY203031'!C95</f>
        <v>0</v>
      </c>
      <c r="F109" s="3"/>
      <c r="G109" s="378">
        <f>E109*G$88</f>
        <v>0</v>
      </c>
      <c r="H109" s="3"/>
      <c r="I109" s="3"/>
      <c r="L109" s="3"/>
      <c r="M109" s="3"/>
      <c r="N109" s="3"/>
      <c r="O109" s="3"/>
      <c r="P109" s="3"/>
      <c r="Q109" s="3"/>
      <c r="R109" s="3"/>
      <c r="S109" s="2"/>
      <c r="T109" s="2"/>
      <c r="U109" s="17"/>
      <c r="V109" s="2"/>
      <c r="W109" s="2"/>
      <c r="X109" s="2"/>
      <c r="Y109" s="2"/>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c r="CK109" s="3"/>
      <c r="CL109" s="3"/>
      <c r="CM109" s="3"/>
      <c r="CN109" s="3"/>
      <c r="CO109" s="3"/>
      <c r="CP109" s="3"/>
      <c r="CQ109" s="3"/>
      <c r="CR109" s="3"/>
      <c r="CS109" s="3"/>
      <c r="CT109" s="3"/>
      <c r="CU109" s="3"/>
      <c r="CV109" s="3"/>
      <c r="CW109" s="3"/>
      <c r="CX109" s="3"/>
      <c r="CY109" s="3"/>
      <c r="CZ109" s="3"/>
      <c r="DA109" s="3"/>
      <c r="DB109" s="3"/>
      <c r="DC109" s="3"/>
      <c r="DD109" s="3"/>
      <c r="DE109" s="3"/>
      <c r="DF109" s="3"/>
      <c r="DG109" s="3"/>
      <c r="DH109" s="3"/>
      <c r="DI109" s="3"/>
      <c r="DJ109" s="3"/>
      <c r="DK109" s="3"/>
      <c r="DL109" s="3"/>
      <c r="DM109" s="3"/>
      <c r="DN109" s="3"/>
      <c r="DO109" s="3"/>
      <c r="DP109" s="3"/>
      <c r="DQ109" s="3"/>
      <c r="DR109" s="3"/>
      <c r="DS109" s="3"/>
      <c r="DT109" s="3"/>
      <c r="DU109" s="3"/>
      <c r="DV109" s="3"/>
      <c r="DW109" s="3"/>
      <c r="DX109" s="3"/>
      <c r="DY109" s="3"/>
      <c r="DZ109" s="3"/>
      <c r="EA109" s="3"/>
      <c r="EB109" s="3"/>
      <c r="EC109" s="3"/>
      <c r="ED109" s="3"/>
      <c r="EE109" s="3"/>
      <c r="EF109" s="3"/>
      <c r="EG109" s="3"/>
      <c r="EH109" s="3"/>
      <c r="EI109" s="3"/>
      <c r="EJ109" s="3"/>
      <c r="EK109" s="3"/>
      <c r="EL109" s="3"/>
      <c r="EM109" s="3"/>
      <c r="EN109" s="3"/>
      <c r="EO109" s="3"/>
      <c r="EP109" s="3"/>
      <c r="EQ109" s="3"/>
      <c r="ER109" s="3"/>
      <c r="ES109" s="3"/>
      <c r="ET109" s="3"/>
      <c r="EU109" s="3"/>
      <c r="EV109" s="3"/>
      <c r="EW109" s="3"/>
      <c r="EX109" s="3"/>
      <c r="EY109" s="3"/>
    </row>
    <row r="110" spans="1:155" s="15" customFormat="1" ht="16.899999999999999" customHeight="1" thickBot="1">
      <c r="H110" s="3"/>
      <c r="I110" s="3"/>
      <c r="L110" s="3"/>
      <c r="M110" s="3"/>
      <c r="N110" s="3"/>
      <c r="O110" s="3"/>
      <c r="X110" s="2"/>
      <c r="Y110" s="2"/>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c r="CS110" s="3"/>
      <c r="CT110" s="3"/>
      <c r="CU110" s="3"/>
      <c r="CV110" s="3"/>
      <c r="CW110" s="3"/>
      <c r="CX110" s="3"/>
      <c r="CY110" s="3"/>
      <c r="CZ110" s="3"/>
      <c r="DA110" s="3"/>
      <c r="DB110" s="3"/>
      <c r="DC110" s="3"/>
      <c r="DD110" s="3"/>
      <c r="DE110" s="3"/>
      <c r="DF110" s="3"/>
      <c r="DG110" s="3"/>
      <c r="DH110" s="3"/>
      <c r="DI110" s="3"/>
      <c r="DJ110" s="3"/>
      <c r="DK110" s="3"/>
      <c r="DL110" s="3"/>
      <c r="DM110" s="3"/>
      <c r="DN110" s="3"/>
      <c r="DO110" s="3"/>
      <c r="DP110" s="3"/>
      <c r="DQ110" s="3"/>
      <c r="DR110" s="3"/>
      <c r="DS110" s="3"/>
      <c r="DT110" s="3"/>
      <c r="DU110" s="3"/>
      <c r="DV110" s="3"/>
      <c r="DW110" s="3"/>
      <c r="DX110" s="3"/>
      <c r="DY110" s="3"/>
      <c r="DZ110" s="3"/>
      <c r="EA110" s="3"/>
      <c r="EB110" s="3"/>
      <c r="EC110" s="3"/>
      <c r="ED110" s="3"/>
      <c r="EE110" s="3"/>
      <c r="EF110" s="3"/>
      <c r="EG110" s="3"/>
      <c r="EH110" s="3"/>
      <c r="EI110" s="3"/>
      <c r="EJ110" s="3"/>
      <c r="EK110" s="3"/>
      <c r="EL110" s="3"/>
      <c r="EM110" s="3"/>
      <c r="EN110" s="3"/>
      <c r="EO110" s="3"/>
      <c r="EP110" s="3"/>
      <c r="EQ110" s="3"/>
      <c r="ER110" s="3"/>
      <c r="ES110" s="3"/>
      <c r="ET110" s="3"/>
      <c r="EU110" s="3"/>
      <c r="EV110" s="3"/>
      <c r="EW110" s="3"/>
      <c r="EX110" s="3"/>
      <c r="EY110" s="3"/>
    </row>
    <row r="111" spans="1:155" s="15" customFormat="1" ht="16.899999999999999" customHeight="1">
      <c r="A111" s="17"/>
      <c r="B111" s="235" t="s">
        <v>111</v>
      </c>
      <c r="C111" s="228"/>
      <c r="D111" s="236"/>
      <c r="E111" s="230"/>
      <c r="F111" s="19"/>
      <c r="G111" s="377"/>
      <c r="H111" s="3"/>
      <c r="I111" s="3"/>
      <c r="L111" s="3"/>
      <c r="M111" s="3"/>
      <c r="N111" s="3"/>
      <c r="O111" s="3"/>
      <c r="P111" s="3"/>
      <c r="Q111" s="3"/>
      <c r="R111" s="3"/>
      <c r="S111" s="2"/>
      <c r="T111" s="2"/>
      <c r="U111" s="17"/>
      <c r="V111" s="2"/>
      <c r="W111" s="2"/>
      <c r="X111" s="2"/>
      <c r="Y111" s="2"/>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c r="CK111" s="3"/>
      <c r="CL111" s="3"/>
      <c r="CM111" s="3"/>
      <c r="CN111" s="3"/>
      <c r="CO111" s="3"/>
      <c r="CP111" s="3"/>
      <c r="CQ111" s="3"/>
      <c r="CR111" s="3"/>
      <c r="CS111" s="3"/>
      <c r="CT111" s="3"/>
      <c r="CU111" s="3"/>
      <c r="CV111" s="3"/>
      <c r="CW111" s="3"/>
      <c r="CX111" s="3"/>
      <c r="CY111" s="3"/>
      <c r="CZ111" s="3"/>
      <c r="DA111" s="3"/>
      <c r="DB111" s="3"/>
      <c r="DC111" s="3"/>
      <c r="DD111" s="3"/>
      <c r="DE111" s="3"/>
      <c r="DF111" s="3"/>
      <c r="DG111" s="3"/>
      <c r="DH111" s="3"/>
      <c r="DI111" s="3"/>
      <c r="DJ111" s="3"/>
      <c r="DK111" s="3"/>
      <c r="DL111" s="3"/>
      <c r="DM111" s="3"/>
      <c r="DN111" s="3"/>
      <c r="DO111" s="3"/>
      <c r="DP111" s="3"/>
      <c r="DQ111" s="3"/>
      <c r="DR111" s="3"/>
      <c r="DS111" s="3"/>
      <c r="DT111" s="3"/>
      <c r="DU111" s="3"/>
      <c r="DV111" s="3"/>
      <c r="DW111" s="3"/>
      <c r="DX111" s="3"/>
      <c r="DY111" s="3"/>
      <c r="DZ111" s="3"/>
      <c r="EA111" s="3"/>
      <c r="EB111" s="3"/>
      <c r="EC111" s="3"/>
      <c r="ED111" s="3"/>
      <c r="EE111" s="3"/>
      <c r="EF111" s="3"/>
      <c r="EG111" s="3"/>
      <c r="EH111" s="3"/>
      <c r="EI111" s="3"/>
      <c r="EJ111" s="3"/>
      <c r="EK111" s="3"/>
      <c r="EL111" s="3"/>
      <c r="EM111" s="3"/>
      <c r="EN111" s="3"/>
      <c r="EO111" s="3"/>
      <c r="EP111" s="3"/>
      <c r="EQ111" s="3"/>
      <c r="ER111" s="3"/>
      <c r="ES111" s="3"/>
      <c r="ET111" s="3"/>
      <c r="EU111" s="3"/>
      <c r="EV111" s="3"/>
      <c r="EW111" s="3"/>
      <c r="EX111" s="3"/>
      <c r="EY111" s="3"/>
    </row>
    <row r="112" spans="1:155" s="15" customFormat="1" ht="34.15" customHeight="1">
      <c r="A112" s="17"/>
      <c r="B112" s="238" t="s">
        <v>112</v>
      </c>
      <c r="C112" s="403"/>
      <c r="D112" s="231">
        <v>20</v>
      </c>
      <c r="E112" s="407">
        <f>'UFI for CY202627'!G120+'UFI for CY202728'!F120+'UFI for CY202829'!E120+'UFI for CY202930'!D120</f>
        <v>0</v>
      </c>
      <c r="F112" s="19"/>
      <c r="G112" s="378">
        <f>E112*G$88</f>
        <v>0</v>
      </c>
      <c r="H112" s="3"/>
      <c r="I112" s="3"/>
      <c r="L112" s="3"/>
      <c r="M112" s="3"/>
      <c r="N112" s="3"/>
      <c r="O112" s="3"/>
      <c r="P112" s="3"/>
      <c r="Q112" s="3"/>
      <c r="R112" s="3"/>
      <c r="S112" s="2"/>
      <c r="T112" s="2"/>
      <c r="U112" s="17"/>
      <c r="V112" s="2"/>
      <c r="W112" s="2"/>
      <c r="X112" s="2"/>
      <c r="Y112" s="2"/>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c r="CS112" s="3"/>
      <c r="CT112" s="3"/>
      <c r="CU112" s="3"/>
      <c r="CV112" s="3"/>
      <c r="CW112" s="3"/>
      <c r="CX112" s="3"/>
      <c r="CY112" s="3"/>
      <c r="CZ112" s="3"/>
      <c r="DA112" s="3"/>
      <c r="DB112" s="3"/>
      <c r="DC112" s="3"/>
      <c r="DD112" s="3"/>
      <c r="DE112" s="3"/>
      <c r="DF112" s="3"/>
      <c r="DG112" s="3"/>
      <c r="DH112" s="3"/>
      <c r="DI112" s="3"/>
      <c r="DJ112" s="3"/>
      <c r="DK112" s="3"/>
      <c r="DL112" s="3"/>
      <c r="DM112" s="3"/>
      <c r="DN112" s="3"/>
      <c r="DO112" s="3"/>
      <c r="DP112" s="3"/>
      <c r="DQ112" s="3"/>
      <c r="DR112" s="3"/>
      <c r="DS112" s="3"/>
      <c r="DT112" s="3"/>
      <c r="DU112" s="3"/>
      <c r="DV112" s="3"/>
      <c r="DW112" s="3"/>
      <c r="DX112" s="3"/>
      <c r="DY112" s="3"/>
      <c r="DZ112" s="3"/>
      <c r="EA112" s="3"/>
      <c r="EB112" s="3"/>
      <c r="EC112" s="3"/>
      <c r="ED112" s="3"/>
      <c r="EE112" s="3"/>
      <c r="EF112" s="3"/>
      <c r="EG112" s="3"/>
      <c r="EH112" s="3"/>
      <c r="EI112" s="3"/>
      <c r="EJ112" s="3"/>
      <c r="EK112" s="3"/>
      <c r="EL112" s="3"/>
      <c r="EM112" s="3"/>
      <c r="EN112" s="3"/>
      <c r="EO112" s="3"/>
      <c r="EP112" s="3"/>
      <c r="EQ112" s="3"/>
      <c r="ER112" s="3"/>
      <c r="ES112" s="3"/>
      <c r="ET112" s="3"/>
      <c r="EU112" s="3"/>
      <c r="EV112" s="3"/>
      <c r="EW112" s="3"/>
      <c r="EX112" s="3"/>
      <c r="EY112" s="3"/>
    </row>
    <row r="113" spans="1:155" s="15" customFormat="1" ht="16.899999999999999" customHeight="1">
      <c r="A113" s="17"/>
      <c r="B113" s="239"/>
      <c r="C113" s="403"/>
      <c r="D113" s="240"/>
      <c r="E113" s="241"/>
      <c r="F113" s="19"/>
      <c r="G113" s="252"/>
      <c r="H113" s="3"/>
      <c r="I113" s="3"/>
      <c r="L113" s="3"/>
      <c r="M113" s="3"/>
      <c r="N113" s="3"/>
      <c r="O113" s="3"/>
      <c r="P113" s="3"/>
      <c r="Q113" s="3"/>
      <c r="R113" s="3"/>
      <c r="S113" s="2"/>
      <c r="T113" s="2"/>
      <c r="U113" s="17"/>
      <c r="V113" s="2"/>
      <c r="W113" s="2"/>
      <c r="X113" s="2"/>
      <c r="Y113" s="2"/>
      <c r="Z113" s="2"/>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c r="CK113" s="3"/>
      <c r="CL113" s="3"/>
      <c r="CM113" s="3"/>
      <c r="CN113" s="3"/>
      <c r="CO113" s="3"/>
      <c r="CP113" s="3"/>
      <c r="CQ113" s="3"/>
      <c r="CR113" s="3"/>
      <c r="CS113" s="3"/>
      <c r="CT113" s="3"/>
      <c r="CU113" s="3"/>
      <c r="CV113" s="3"/>
      <c r="CW113" s="3"/>
      <c r="CX113" s="3"/>
      <c r="CY113" s="3"/>
      <c r="CZ113" s="3"/>
      <c r="DA113" s="3"/>
      <c r="DB113" s="3"/>
      <c r="DC113" s="3"/>
      <c r="DD113" s="3"/>
      <c r="DE113" s="3"/>
      <c r="DF113" s="3"/>
      <c r="DG113" s="3"/>
      <c r="DH113" s="3"/>
      <c r="DI113" s="3"/>
      <c r="DJ113" s="3"/>
      <c r="DK113" s="3"/>
      <c r="DL113" s="3"/>
      <c r="DM113" s="3"/>
      <c r="DN113" s="3"/>
      <c r="DO113" s="3"/>
      <c r="DP113" s="3"/>
      <c r="DQ113" s="3"/>
      <c r="DR113" s="3"/>
      <c r="DS113" s="3"/>
      <c r="DT113" s="3"/>
      <c r="DU113" s="3"/>
      <c r="DV113" s="3"/>
      <c r="DW113" s="3"/>
      <c r="DX113" s="3"/>
      <c r="DY113" s="3"/>
      <c r="DZ113" s="3"/>
      <c r="EA113" s="3"/>
      <c r="EB113" s="3"/>
      <c r="EC113" s="3"/>
      <c r="ED113" s="3"/>
      <c r="EE113" s="3"/>
      <c r="EF113" s="3"/>
      <c r="EG113" s="3"/>
      <c r="EH113" s="3"/>
      <c r="EI113" s="3"/>
      <c r="EJ113" s="3"/>
      <c r="EK113" s="3"/>
      <c r="EL113" s="3"/>
      <c r="EM113" s="3"/>
      <c r="EN113" s="3"/>
      <c r="EO113" s="3"/>
      <c r="EP113" s="3"/>
      <c r="EQ113" s="3"/>
      <c r="ER113" s="3"/>
      <c r="ES113" s="3"/>
      <c r="ET113" s="3"/>
      <c r="EU113" s="3"/>
      <c r="EV113" s="3"/>
      <c r="EW113" s="3"/>
      <c r="EX113" s="3"/>
      <c r="EY113" s="3"/>
    </row>
    <row r="114" spans="1:155" s="15" customFormat="1" ht="16.899999999999999" customHeight="1">
      <c r="A114" s="17"/>
      <c r="B114" s="222"/>
      <c r="C114" s="403"/>
      <c r="D114" s="231"/>
      <c r="E114" s="242"/>
      <c r="F114" s="19"/>
      <c r="G114" s="252"/>
      <c r="H114" s="3"/>
      <c r="I114" s="3"/>
      <c r="L114" s="3"/>
      <c r="M114" s="3"/>
      <c r="N114" s="3"/>
      <c r="O114" s="3"/>
      <c r="P114" s="3"/>
      <c r="Q114" s="3"/>
      <c r="R114" s="3"/>
      <c r="S114" s="2"/>
      <c r="T114" s="2"/>
      <c r="U114" s="17"/>
      <c r="V114" s="2"/>
      <c r="W114" s="2"/>
      <c r="X114" s="2"/>
      <c r="Y114" s="2"/>
      <c r="Z114" s="2"/>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3"/>
      <c r="DD114" s="3"/>
      <c r="DE114" s="3"/>
      <c r="DF114" s="3"/>
      <c r="DG114" s="3"/>
      <c r="DH114" s="3"/>
      <c r="DI114" s="3"/>
      <c r="DJ114" s="3"/>
      <c r="DK114" s="3"/>
      <c r="DL114" s="3"/>
      <c r="DM114" s="3"/>
      <c r="DN114" s="3"/>
      <c r="DO114" s="3"/>
      <c r="DP114" s="3"/>
      <c r="DQ114" s="3"/>
      <c r="DR114" s="3"/>
      <c r="DS114" s="3"/>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c r="ER114" s="3"/>
      <c r="ES114" s="3"/>
      <c r="ET114" s="3"/>
      <c r="EU114" s="3"/>
      <c r="EV114" s="3"/>
      <c r="EW114" s="3"/>
      <c r="EX114" s="3"/>
      <c r="EY114" s="3"/>
    </row>
    <row r="115" spans="1:155" s="15" customFormat="1" ht="16.899999999999999" customHeight="1" thickBot="1">
      <c r="A115" s="17"/>
      <c r="B115" s="243" t="s">
        <v>338</v>
      </c>
      <c r="C115" s="408"/>
      <c r="D115" s="231"/>
      <c r="E115" s="244">
        <f>SUM(E89:E112)</f>
        <v>0</v>
      </c>
      <c r="F115" s="405" t="s">
        <v>113</v>
      </c>
      <c r="G115" s="379">
        <f>SUM(G89:G112)</f>
        <v>0</v>
      </c>
      <c r="H115" s="3"/>
      <c r="I115" s="3"/>
      <c r="L115" s="3"/>
      <c r="M115" s="3"/>
      <c r="N115" s="3"/>
      <c r="O115" s="3"/>
      <c r="P115" s="3"/>
      <c r="Q115" s="3"/>
      <c r="R115" s="3"/>
      <c r="S115" s="2"/>
      <c r="T115" s="2"/>
      <c r="U115" s="17"/>
      <c r="V115" s="2"/>
      <c r="W115" s="2"/>
      <c r="X115" s="2"/>
      <c r="Y115" s="2"/>
      <c r="Z115" s="2"/>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
      <c r="CZ115" s="3"/>
      <c r="DA115" s="3"/>
      <c r="DB115" s="3"/>
      <c r="DC115" s="3"/>
      <c r="DD115" s="3"/>
      <c r="DE115" s="3"/>
      <c r="DF115" s="3"/>
      <c r="DG115" s="3"/>
      <c r="DH115" s="3"/>
      <c r="DI115" s="3"/>
      <c r="DJ115" s="3"/>
      <c r="DK115" s="3"/>
      <c r="DL115" s="3"/>
      <c r="DM115" s="3"/>
      <c r="DN115" s="3"/>
      <c r="DO115" s="3"/>
      <c r="DP115" s="3"/>
      <c r="DQ115" s="3"/>
      <c r="DR115" s="3"/>
      <c r="DS115" s="3"/>
      <c r="DT115" s="3"/>
      <c r="DU115" s="3"/>
      <c r="DV115" s="3"/>
      <c r="DW115" s="3"/>
      <c r="DX115" s="3"/>
      <c r="DY115" s="3"/>
      <c r="DZ115" s="3"/>
      <c r="EA115" s="3"/>
      <c r="EB115" s="3"/>
      <c r="EC115" s="3"/>
      <c r="ED115" s="3"/>
      <c r="EE115" s="3"/>
      <c r="EF115" s="3"/>
      <c r="EG115" s="3"/>
      <c r="EH115" s="3"/>
      <c r="EI115" s="3"/>
      <c r="EJ115" s="3"/>
      <c r="EK115" s="3"/>
      <c r="EL115" s="3"/>
      <c r="EM115" s="3"/>
      <c r="EN115" s="3"/>
      <c r="EO115" s="3"/>
      <c r="EP115" s="3"/>
      <c r="EQ115" s="3"/>
      <c r="ER115" s="3"/>
      <c r="ES115" s="3"/>
      <c r="ET115" s="3"/>
      <c r="EU115" s="3"/>
      <c r="EV115" s="3"/>
      <c r="EW115" s="3"/>
      <c r="EX115" s="3"/>
      <c r="EY115" s="3"/>
    </row>
    <row r="116" spans="1:155" s="15" customFormat="1" ht="16.899999999999999" customHeight="1" thickTop="1">
      <c r="A116" s="17"/>
      <c r="B116" s="222"/>
      <c r="C116" s="403"/>
      <c r="D116" s="231"/>
      <c r="E116" s="221"/>
      <c r="F116" s="406"/>
      <c r="G116" s="379"/>
      <c r="H116" s="3"/>
      <c r="I116" s="3"/>
      <c r="L116" s="3"/>
      <c r="M116" s="3"/>
      <c r="N116" s="3"/>
      <c r="O116" s="3"/>
      <c r="P116" s="3"/>
      <c r="Q116" s="3"/>
      <c r="R116" s="3"/>
      <c r="S116" s="2"/>
      <c r="T116" s="2"/>
      <c r="U116" s="17"/>
      <c r="V116" s="2"/>
      <c r="W116" s="2"/>
      <c r="X116" s="2"/>
      <c r="Y116" s="2"/>
      <c r="Z116" s="2"/>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
      <c r="CZ116" s="3"/>
      <c r="DA116" s="3"/>
      <c r="DB116" s="3"/>
      <c r="DC116" s="3"/>
      <c r="DD116" s="3"/>
      <c r="DE116" s="3"/>
      <c r="DF116" s="3"/>
      <c r="DG116" s="3"/>
      <c r="DH116" s="3"/>
      <c r="DI116" s="3"/>
      <c r="DJ116" s="3"/>
      <c r="DK116" s="3"/>
      <c r="DL116" s="3"/>
      <c r="DM116" s="3"/>
      <c r="DN116" s="3"/>
      <c r="DO116" s="3"/>
      <c r="DP116" s="3"/>
      <c r="DQ116" s="3"/>
      <c r="DR116" s="3"/>
      <c r="DS116" s="3"/>
      <c r="DT116" s="3"/>
      <c r="DU116" s="3"/>
      <c r="DV116" s="3"/>
      <c r="DW116" s="3"/>
      <c r="DX116" s="3"/>
      <c r="DY116" s="3"/>
      <c r="DZ116" s="3"/>
      <c r="EA116" s="3"/>
      <c r="EB116" s="3"/>
      <c r="EC116" s="3"/>
      <c r="ED116" s="3"/>
      <c r="EE116" s="3"/>
      <c r="EF116" s="3"/>
      <c r="EG116" s="3"/>
      <c r="EH116" s="3"/>
      <c r="EI116" s="3"/>
      <c r="EJ116" s="3"/>
      <c r="EK116" s="3"/>
      <c r="EL116" s="3"/>
      <c r="EM116" s="3"/>
      <c r="EN116" s="3"/>
      <c r="EO116" s="3"/>
      <c r="EP116" s="3"/>
      <c r="EQ116" s="3"/>
      <c r="ER116" s="3"/>
      <c r="ES116" s="3"/>
      <c r="ET116" s="3"/>
      <c r="EU116" s="3"/>
      <c r="EV116" s="3"/>
      <c r="EW116" s="3"/>
      <c r="EX116" s="3"/>
      <c r="EY116" s="3"/>
    </row>
    <row r="117" spans="1:155" s="15" customFormat="1" ht="16.899999999999999" customHeight="1">
      <c r="A117" s="17"/>
      <c r="B117" s="239" t="s">
        <v>114</v>
      </c>
      <c r="C117" s="403"/>
      <c r="D117" s="231">
        <v>21</v>
      </c>
      <c r="E117" s="245">
        <f>'Unit and Contact details'!$D$13</f>
        <v>0</v>
      </c>
      <c r="F117" s="406"/>
      <c r="G117" s="379">
        <f>E117</f>
        <v>0</v>
      </c>
      <c r="H117" s="3"/>
      <c r="I117" s="3"/>
      <c r="L117" s="3"/>
      <c r="M117" s="3"/>
      <c r="N117" s="3"/>
      <c r="O117" s="3"/>
      <c r="P117" s="3"/>
      <c r="Q117" s="3"/>
      <c r="R117" s="3"/>
      <c r="S117" s="2"/>
      <c r="T117" s="2"/>
      <c r="U117" s="17"/>
      <c r="V117" s="2"/>
      <c r="W117" s="2"/>
      <c r="X117" s="2"/>
      <c r="Y117" s="2"/>
      <c r="Z117" s="2"/>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c r="CK117" s="3"/>
      <c r="CL117" s="3"/>
      <c r="CM117" s="3"/>
      <c r="CN117" s="3"/>
      <c r="CO117" s="3"/>
      <c r="CP117" s="3"/>
      <c r="CQ117" s="3"/>
      <c r="CR117" s="3"/>
      <c r="CS117" s="3"/>
      <c r="CT117" s="3"/>
      <c r="CU117" s="3"/>
      <c r="CV117" s="3"/>
      <c r="CW117" s="3"/>
      <c r="CX117" s="3"/>
      <c r="CY117" s="3"/>
      <c r="CZ117" s="3"/>
      <c r="DA117" s="3"/>
      <c r="DB117" s="3"/>
      <c r="DC117" s="3"/>
      <c r="DD117" s="3"/>
      <c r="DE117" s="3"/>
      <c r="DF117" s="3"/>
      <c r="DG117" s="3"/>
      <c r="DH117" s="3"/>
      <c r="DI117" s="3"/>
      <c r="DJ117" s="3"/>
      <c r="DK117" s="3"/>
      <c r="DL117" s="3"/>
      <c r="DM117" s="3"/>
      <c r="DN117" s="3"/>
      <c r="DO117" s="3"/>
      <c r="DP117" s="3"/>
      <c r="DQ117" s="3"/>
      <c r="DR117" s="3"/>
      <c r="DS117" s="3"/>
      <c r="DT117" s="3"/>
      <c r="DU117" s="3"/>
      <c r="DV117" s="3"/>
      <c r="DW117" s="3"/>
      <c r="DX117" s="3"/>
      <c r="DY117" s="3"/>
      <c r="DZ117" s="3"/>
      <c r="EA117" s="3"/>
      <c r="EB117" s="3"/>
      <c r="EC117" s="3"/>
      <c r="ED117" s="3"/>
      <c r="EE117" s="3"/>
      <c r="EF117" s="3"/>
      <c r="EG117" s="3"/>
      <c r="EH117" s="3"/>
      <c r="EI117" s="3"/>
      <c r="EJ117" s="3"/>
      <c r="EK117" s="3"/>
      <c r="EL117" s="3"/>
      <c r="EM117" s="3"/>
      <c r="EN117" s="3"/>
      <c r="EO117" s="3"/>
      <c r="EP117" s="3"/>
      <c r="EQ117" s="3"/>
      <c r="ER117" s="3"/>
      <c r="ES117" s="3"/>
      <c r="ET117" s="3"/>
      <c r="EU117" s="3"/>
      <c r="EV117" s="3"/>
      <c r="EW117" s="3"/>
      <c r="EX117" s="3"/>
      <c r="EY117" s="3"/>
    </row>
    <row r="118" spans="1:155" s="15" customFormat="1" ht="16.899999999999999" customHeight="1">
      <c r="A118" s="17"/>
      <c r="B118" s="222"/>
      <c r="C118" s="403"/>
      <c r="D118" s="231"/>
      <c r="E118" s="221"/>
      <c r="F118" s="406"/>
      <c r="G118" s="379"/>
      <c r="H118" s="3"/>
      <c r="I118" s="3"/>
      <c r="L118" s="3"/>
      <c r="M118" s="3"/>
      <c r="N118" s="3"/>
      <c r="O118" s="3"/>
      <c r="P118" s="3"/>
      <c r="Q118" s="3"/>
      <c r="R118" s="3"/>
      <c r="S118" s="2"/>
      <c r="T118" s="2"/>
      <c r="U118" s="17"/>
      <c r="V118" s="2"/>
      <c r="W118" s="2"/>
      <c r="X118" s="2"/>
      <c r="Y118" s="2"/>
      <c r="Z118" s="2"/>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c r="CK118" s="3"/>
      <c r="CL118" s="3"/>
      <c r="CM118" s="3"/>
      <c r="CN118" s="3"/>
      <c r="CO118" s="3"/>
      <c r="CP118" s="3"/>
      <c r="CQ118" s="3"/>
      <c r="CR118" s="3"/>
      <c r="CS118" s="3"/>
      <c r="CT118" s="3"/>
      <c r="CU118" s="3"/>
      <c r="CV118" s="3"/>
      <c r="CW118" s="3"/>
      <c r="CX118" s="3"/>
      <c r="CY118" s="3"/>
      <c r="CZ118" s="3"/>
      <c r="DA118" s="3"/>
      <c r="DB118" s="3"/>
      <c r="DC118" s="3"/>
      <c r="DD118" s="3"/>
      <c r="DE118" s="3"/>
      <c r="DF118" s="3"/>
      <c r="DG118" s="3"/>
      <c r="DH118" s="3"/>
      <c r="DI118" s="3"/>
      <c r="DJ118" s="3"/>
      <c r="DK118" s="3"/>
      <c r="DL118" s="3"/>
      <c r="DM118" s="3"/>
      <c r="DN118" s="3"/>
      <c r="DO118" s="3"/>
      <c r="DP118" s="3"/>
      <c r="DQ118" s="3"/>
      <c r="DR118" s="3"/>
      <c r="DS118" s="3"/>
      <c r="DT118" s="3"/>
      <c r="DU118" s="3"/>
      <c r="DV118" s="3"/>
      <c r="DW118" s="3"/>
      <c r="DX118" s="3"/>
      <c r="DY118" s="3"/>
      <c r="DZ118" s="3"/>
      <c r="EA118" s="3"/>
      <c r="EB118" s="3"/>
      <c r="EC118" s="3"/>
      <c r="ED118" s="3"/>
      <c r="EE118" s="3"/>
      <c r="EF118" s="3"/>
      <c r="EG118" s="3"/>
      <c r="EH118" s="3"/>
      <c r="EI118" s="3"/>
      <c r="EJ118" s="3"/>
      <c r="EK118" s="3"/>
      <c r="EL118" s="3"/>
      <c r="EM118" s="3"/>
      <c r="EN118" s="3"/>
      <c r="EO118" s="3"/>
      <c r="EP118" s="3"/>
      <c r="EQ118" s="3"/>
      <c r="ER118" s="3"/>
      <c r="ES118" s="3"/>
      <c r="ET118" s="3"/>
      <c r="EU118" s="3"/>
      <c r="EV118" s="3"/>
      <c r="EW118" s="3"/>
      <c r="EX118" s="3"/>
      <c r="EY118" s="3"/>
    </row>
    <row r="119" spans="1:155" s="15" customFormat="1" ht="16.899999999999999" customHeight="1" thickBot="1">
      <c r="A119" s="17"/>
      <c r="B119" s="246" t="s">
        <v>316</v>
      </c>
      <c r="C119" s="247"/>
      <c r="D119" s="248"/>
      <c r="E119" s="249"/>
      <c r="F119" s="405" t="s">
        <v>113</v>
      </c>
      <c r="G119" s="380" t="e">
        <f>-G115/(G117/1000)</f>
        <v>#DIV/0!</v>
      </c>
      <c r="H119" s="3"/>
      <c r="I119" s="3"/>
      <c r="L119" s="3"/>
      <c r="M119" s="3"/>
      <c r="N119" s="3"/>
      <c r="O119" s="3"/>
      <c r="U119" s="17"/>
    </row>
    <row r="120" spans="1:155" s="15" customFormat="1" ht="18.600000000000001" customHeight="1">
      <c r="A120" s="17"/>
      <c r="B120" s="13"/>
      <c r="C120" s="14"/>
      <c r="D120" s="14"/>
      <c r="E120" s="14"/>
      <c r="F120" s="3"/>
      <c r="G120" s="3"/>
      <c r="H120" s="3"/>
      <c r="I120" s="3"/>
      <c r="J120" s="3"/>
      <c r="K120" s="3"/>
      <c r="L120" s="3"/>
      <c r="M120" s="3"/>
      <c r="N120" s="3"/>
      <c r="O120" s="3"/>
      <c r="P120" s="3"/>
      <c r="Q120" s="3"/>
      <c r="R120" s="3"/>
      <c r="S120" s="2"/>
      <c r="T120" s="2"/>
      <c r="U120" s="17"/>
      <c r="V120" s="2"/>
      <c r="W120" s="2"/>
      <c r="X120" s="2"/>
      <c r="Y120" s="2"/>
      <c r="Z120" s="2"/>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c r="CK120" s="3"/>
      <c r="CL120" s="3"/>
      <c r="CM120" s="3"/>
      <c r="CN120" s="3"/>
      <c r="CO120" s="3"/>
      <c r="CP120" s="3"/>
      <c r="CQ120" s="3"/>
      <c r="CR120" s="3"/>
      <c r="CS120" s="3"/>
      <c r="CT120" s="3"/>
      <c r="CU120" s="3"/>
      <c r="CV120" s="3"/>
      <c r="CW120" s="3"/>
      <c r="CX120" s="3"/>
      <c r="CY120" s="3"/>
      <c r="CZ120" s="3"/>
      <c r="DA120" s="3"/>
      <c r="DB120" s="3"/>
      <c r="DC120" s="3"/>
      <c r="DD120" s="3"/>
      <c r="DE120" s="3"/>
      <c r="DF120" s="3"/>
      <c r="DG120" s="3"/>
      <c r="DH120" s="3"/>
      <c r="DI120" s="3"/>
      <c r="DJ120" s="3"/>
      <c r="DK120" s="3"/>
      <c r="DL120" s="3"/>
      <c r="DM120" s="3"/>
      <c r="DN120" s="3"/>
      <c r="DO120" s="3"/>
      <c r="DP120" s="3"/>
      <c r="DQ120" s="3"/>
      <c r="DR120" s="3"/>
      <c r="DS120" s="3"/>
      <c r="DT120" s="3"/>
      <c r="DU120" s="3"/>
      <c r="DV120" s="3"/>
      <c r="DW120" s="3"/>
      <c r="DX120" s="3"/>
      <c r="DY120" s="3"/>
      <c r="DZ120" s="3"/>
      <c r="EA120" s="3"/>
      <c r="EB120" s="3"/>
      <c r="EC120" s="3"/>
      <c r="ED120" s="3"/>
      <c r="EE120" s="3"/>
      <c r="EF120" s="3"/>
      <c r="EG120" s="3"/>
      <c r="EH120" s="3"/>
      <c r="EI120" s="3"/>
      <c r="EJ120" s="3"/>
      <c r="EK120" s="3"/>
      <c r="EL120" s="3"/>
      <c r="EM120" s="3"/>
      <c r="EN120" s="3"/>
      <c r="EO120" s="3"/>
      <c r="EP120" s="3"/>
      <c r="EQ120" s="3"/>
      <c r="ER120" s="3"/>
      <c r="ES120" s="3"/>
      <c r="ET120" s="3"/>
      <c r="EU120" s="3"/>
      <c r="EV120" s="3"/>
      <c r="EW120" s="3"/>
      <c r="EX120" s="3"/>
      <c r="EY120" s="3"/>
    </row>
    <row r="121" spans="1:155" s="15" customFormat="1" ht="14.45" customHeight="1">
      <c r="A121" s="37"/>
      <c r="L121" s="3"/>
      <c r="M121" s="3"/>
      <c r="N121" s="3"/>
      <c r="O121" s="3"/>
      <c r="U121" s="17"/>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row>
    <row r="122" spans="1:155" s="15" customFormat="1" hidden="1">
      <c r="B122" s="3"/>
      <c r="C122" s="3"/>
      <c r="D122" s="3"/>
      <c r="E122" s="3"/>
      <c r="F122" s="3"/>
      <c r="G122" s="3"/>
      <c r="H122" s="3"/>
      <c r="I122" s="3"/>
      <c r="J122" s="3"/>
      <c r="K122" s="3"/>
      <c r="L122" s="3"/>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row>
    <row r="123" spans="1:155" s="15" customFormat="1" hidden="1">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row>
    <row r="124" spans="1:155" s="15" customFormat="1" hidden="1">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row>
    <row r="125" spans="1:155" s="15" customFormat="1" hidden="1">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row>
    <row r="126" spans="1:155" s="15" customFormat="1" hidden="1">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row>
    <row r="127" spans="1:155" s="15" customFormat="1" hidden="1">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row>
    <row r="128" spans="1:155"/>
    <row r="129"/>
  </sheetData>
  <sheetProtection algorithmName="SHA-512" hashValue="7ENeTg8B+aAhhUhHwrxFe0XEWF4rdVs2U9fOMUl0rgLrhGwVHeyvgVAMDCEvgyrks98HPTxB5eiuXtWC44GabQ==" saltValue="TJgC8OrECOaRk4VD8sDGJQ==" spinCount="100000" sheet="1" objects="1" scenarios="1"/>
  <mergeCells count="38">
    <mergeCell ref="V51:W51"/>
    <mergeCell ref="E18:J18"/>
    <mergeCell ref="E15:R15"/>
    <mergeCell ref="E11:R11"/>
    <mergeCell ref="B7:D7"/>
    <mergeCell ref="B19:D20"/>
    <mergeCell ref="B18:D18"/>
    <mergeCell ref="E7:R7"/>
    <mergeCell ref="B12:D12"/>
    <mergeCell ref="E51:J51"/>
    <mergeCell ref="K18:R18"/>
    <mergeCell ref="B8:D8"/>
    <mergeCell ref="B11:D11"/>
    <mergeCell ref="E12:R12"/>
    <mergeCell ref="E50:R50"/>
    <mergeCell ref="B17:O17"/>
    <mergeCell ref="B50:D51"/>
    <mergeCell ref="K51:R51"/>
    <mergeCell ref="B2:R2"/>
    <mergeCell ref="B9:D9"/>
    <mergeCell ref="E10:R10"/>
    <mergeCell ref="B15:D15"/>
    <mergeCell ref="E13:R13"/>
    <mergeCell ref="E9:R9"/>
    <mergeCell ref="E14:R14"/>
    <mergeCell ref="E8:R8"/>
    <mergeCell ref="B10:D10"/>
    <mergeCell ref="B13:D13"/>
    <mergeCell ref="B14:D14"/>
    <mergeCell ref="E84:E85"/>
    <mergeCell ref="G84:G85"/>
    <mergeCell ref="E69:G69"/>
    <mergeCell ref="D70:D71"/>
    <mergeCell ref="B52:B53"/>
    <mergeCell ref="B84:D85"/>
    <mergeCell ref="B70:B71"/>
    <mergeCell ref="E67:O67"/>
    <mergeCell ref="B67:D67"/>
  </mergeCells>
  <conditionalFormatting sqref="C4">
    <cfRule type="cellIs" dxfId="65" priority="1" operator="equal">
      <formula>TRUE</formula>
    </cfRule>
    <cfRule type="cellIs" dxfId="64" priority="2" operator="equal">
      <formula>FALSE</formula>
    </cfRule>
    <cfRule type="cellIs" dxfId="63" priority="3" operator="equal">
      <formula>TRUE</formula>
    </cfRule>
    <cfRule type="cellIs" dxfId="62" priority="4" operator="equal">
      <formula>FALSE</formula>
    </cfRule>
  </conditionalFormatting>
  <dataValidations count="8">
    <dataValidation type="list" allowBlank="1" showInputMessage="1" showErrorMessage="1" sqref="E19:P19 E52:O52" xr:uid="{00000000-0002-0000-0200-000000000000}">
      <formula1>$W$21:$W$32</formula1>
    </dataValidation>
    <dataValidation type="decimal" operator="greaterThanOrEqual" allowBlank="1" showErrorMessage="1" errorTitle="Invalid value" error="Value needs to be positive." sqref="E24:O28 E30:O32" xr:uid="{00000000-0002-0000-0200-000001000000}">
      <formula1>0</formula1>
    </dataValidation>
    <dataValidation type="decimal" operator="lessThanOrEqual" allowBlank="1" showErrorMessage="1" errorTitle="Invalid value" error="Value needs to be negative." sqref="E36:O37 E42:O42 E44:O45" xr:uid="{00000000-0002-0000-0200-000002000000}">
      <formula1>0</formula1>
    </dataValidation>
    <dataValidation type="decimal" operator="greaterThanOrEqual" allowBlank="1" showErrorMessage="1" errorTitle="Invalid input" error="Value needs to be positive." promptTitle="Input required" prompt="Value needs to be positive." sqref="E103:E106" xr:uid="{00000000-0002-0000-0200-000004000000}">
      <formula1>0</formula1>
    </dataValidation>
    <dataValidation type="decimal" operator="greaterThan" allowBlank="1" showErrorMessage="1" error="Value needs to be positive." sqref="E103:E106" xr:uid="{00000000-0002-0000-0200-000006000000}">
      <formula1>0</formula1>
    </dataValidation>
    <dataValidation type="decimal" operator="lessThanOrEqual" allowBlank="1" showErrorMessage="1" errorTitle="Invalid input" error="Value needs to be negative." promptTitle="Input required" prompt="Value needs to be negative." sqref="E55:O63 E89:E97" xr:uid="{89A40715-DA18-40F5-854F-70CAADCDAFAA}">
      <formula1>0</formula1>
    </dataValidation>
    <dataValidation type="decimal" operator="lessThanOrEqual" allowBlank="1" showErrorMessage="1" error="Value needs to be negative." sqref="E55:O63 E89:E97" xr:uid="{C4156290-18BB-49FF-B5EC-EAF73847E756}">
      <formula1>0</formula1>
    </dataValidation>
    <dataValidation type="list" allowBlank="1" showInputMessage="1" showErrorMessage="1" sqref="E13:R13" xr:uid="{9A131299-951B-41D1-9D85-03B128785A55}">
      <formula1>$S$13:$S$14</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9F90B-5CD3-4B33-B06C-E60A97E7D7B6}">
  <sheetPr>
    <tabColor theme="9" tint="-0.499984740745262"/>
    <outlinePr summaryRight="0"/>
  </sheetPr>
  <dimension ref="A1:AJ105"/>
  <sheetViews>
    <sheetView showGridLines="0" zoomScale="55" zoomScaleNormal="55" workbookViewId="0">
      <selection activeCell="B43" sqref="B43"/>
    </sheetView>
  </sheetViews>
  <sheetFormatPr defaultColWidth="0" defaultRowHeight="15.75" zeroHeight="1" outlineLevelRow="1" outlineLevelCol="1"/>
  <cols>
    <col min="1" max="1" width="3" style="11" bestFit="1" customWidth="1"/>
    <col min="2" max="2" width="61.28515625" style="11" bestFit="1" customWidth="1"/>
    <col min="3" max="3" width="18" style="34" customWidth="1"/>
    <col min="4" max="4" width="30" customWidth="1"/>
    <col min="5" max="6" width="18" customWidth="1"/>
    <col min="7" max="7" width="18" style="11" customWidth="1"/>
    <col min="8" max="8" width="18" style="34" customWidth="1"/>
    <col min="9" max="17" width="18" customWidth="1"/>
    <col min="18" max="18" width="12.28515625" bestFit="1" customWidth="1"/>
    <col min="19" max="19" width="6.5703125" style="11" bestFit="1" customWidth="1"/>
    <col min="20" max="20" width="3" style="34" customWidth="1" collapsed="1"/>
    <col min="21" max="21" width="18" style="11" hidden="1" customWidth="1" outlineLevel="1"/>
    <col min="22" max="22" width="18" hidden="1" customWidth="1" outlineLevel="1"/>
    <col min="23" max="23" width="18" style="11" hidden="1" customWidth="1" outlineLevel="1"/>
    <col min="24" max="29" width="18" hidden="1" customWidth="1" outlineLevel="1"/>
    <col min="30" max="30" width="30" hidden="1" customWidth="1" outlineLevel="1"/>
    <col min="31" max="32" width="18" hidden="1" customWidth="1" outlineLevel="1"/>
    <col min="33" max="34" width="13" hidden="1" customWidth="1" outlineLevel="1"/>
    <col min="35" max="35" width="18" style="11" customWidth="1"/>
    <col min="36" max="36" width="18" style="11" hidden="1" customWidth="1"/>
    <col min="37" max="16384" width="18" style="11" hidden="1" outlineLevel="1"/>
  </cols>
  <sheetData>
    <row r="1" spans="1:34" s="269" customFormat="1" ht="15.75" customHeight="1" thickBot="1">
      <c r="C1" s="274"/>
      <c r="D1" s="274"/>
      <c r="E1" s="274"/>
      <c r="F1" s="274"/>
      <c r="H1" s="274"/>
      <c r="I1" s="274"/>
      <c r="J1" s="274"/>
      <c r="K1" s="274"/>
      <c r="L1" s="274"/>
      <c r="M1" s="274"/>
      <c r="N1" s="274"/>
      <c r="O1" s="274"/>
      <c r="P1" s="274"/>
      <c r="Q1" s="274"/>
      <c r="R1" s="274"/>
      <c r="T1" s="274"/>
    </row>
    <row r="2" spans="1:34" ht="30" customHeight="1" thickBot="1">
      <c r="B2" s="558" t="s">
        <v>318</v>
      </c>
      <c r="C2" s="470"/>
      <c r="D2" s="470"/>
      <c r="E2" s="470"/>
      <c r="F2" s="470"/>
      <c r="G2" s="470"/>
      <c r="H2" s="470"/>
      <c r="I2" s="470"/>
      <c r="J2" s="470"/>
      <c r="K2" s="470"/>
      <c r="L2" s="470"/>
      <c r="M2" s="470"/>
      <c r="N2" s="470"/>
      <c r="O2" s="470"/>
      <c r="P2" s="470"/>
      <c r="Q2" s="470"/>
      <c r="R2" s="471"/>
    </row>
    <row r="3" spans="1:34" ht="24" customHeight="1" thickBot="1">
      <c r="A3" s="285"/>
      <c r="B3" s="267"/>
    </row>
    <row r="4" spans="1:34" s="269" customFormat="1" ht="24" customHeight="1" thickBot="1">
      <c r="A4" s="426"/>
      <c r="B4" s="282" t="s">
        <v>134</v>
      </c>
      <c r="C4" s="282" t="b">
        <f>AND(COUNTBLANK($C$21:$C$22)=0,COUNTBLANK($C$38:$C$39)=0,COUNTBLANK($C$55:$C$56)=0,COUNTBLANK($C$72:$C$73)=0)</f>
        <v>1</v>
      </c>
      <c r="D4" s="356"/>
      <c r="E4" s="356"/>
      <c r="F4" s="356"/>
      <c r="H4" s="274"/>
      <c r="I4" s="356"/>
      <c r="J4" s="356"/>
      <c r="K4" s="356"/>
      <c r="L4" s="356"/>
      <c r="M4" s="356"/>
      <c r="N4" s="356"/>
      <c r="O4" s="356"/>
      <c r="P4" s="356"/>
      <c r="Q4" s="356"/>
      <c r="R4" s="356"/>
      <c r="T4" s="274"/>
      <c r="V4" s="356"/>
      <c r="X4" s="356"/>
      <c r="Y4" s="356"/>
      <c r="Z4" s="356"/>
      <c r="AA4" s="356"/>
      <c r="AB4" s="356"/>
      <c r="AC4" s="356"/>
      <c r="AD4" s="356"/>
      <c r="AE4" s="356"/>
      <c r="AF4" s="356"/>
      <c r="AG4" s="356"/>
      <c r="AH4" s="356"/>
    </row>
    <row r="5" spans="1:34" s="269" customFormat="1" ht="24" customHeight="1" thickBot="1">
      <c r="A5" s="426"/>
      <c r="B5" s="427"/>
      <c r="C5" s="274"/>
      <c r="D5" s="356"/>
      <c r="E5" s="356"/>
      <c r="F5" s="356"/>
      <c r="H5" s="274"/>
      <c r="I5" s="356"/>
      <c r="J5" s="356"/>
      <c r="K5" s="356"/>
      <c r="L5" s="356"/>
      <c r="M5" s="356"/>
      <c r="N5" s="356"/>
      <c r="O5" s="356"/>
      <c r="P5" s="356"/>
      <c r="Q5" s="356"/>
      <c r="R5" s="356"/>
      <c r="T5" s="274"/>
      <c r="V5" s="356"/>
      <c r="X5" s="356"/>
      <c r="Y5" s="356"/>
      <c r="Z5" s="356"/>
      <c r="AA5" s="356"/>
      <c r="AB5" s="356"/>
      <c r="AC5" s="356"/>
      <c r="AD5" s="356"/>
      <c r="AE5" s="356"/>
      <c r="AF5" s="356"/>
      <c r="AG5" s="356"/>
      <c r="AH5" s="356"/>
    </row>
    <row r="6" spans="1:34" ht="34.5" customHeight="1" thickBot="1">
      <c r="A6" s="285"/>
      <c r="B6" s="559" t="s">
        <v>320</v>
      </c>
      <c r="C6" s="470"/>
      <c r="D6" s="470"/>
      <c r="E6" s="470"/>
      <c r="F6" s="470"/>
      <c r="G6" s="470"/>
      <c r="H6" s="470"/>
      <c r="I6" s="470"/>
      <c r="J6" s="470"/>
      <c r="K6" s="470"/>
      <c r="L6" s="470"/>
      <c r="M6" s="470"/>
      <c r="N6" s="470"/>
      <c r="O6" s="470"/>
      <c r="P6" s="470"/>
      <c r="Q6" s="470"/>
      <c r="R6" s="473"/>
    </row>
    <row r="7" spans="1:34" ht="12.95" customHeight="1" thickBot="1">
      <c r="A7" s="285"/>
      <c r="B7" s="286"/>
      <c r="C7" s="286"/>
      <c r="D7" s="286"/>
      <c r="E7" s="286"/>
      <c r="F7" s="286"/>
      <c r="G7" s="286"/>
      <c r="H7" s="286"/>
      <c r="I7" s="286"/>
      <c r="J7" s="286"/>
      <c r="K7" s="286"/>
      <c r="L7" s="286"/>
      <c r="M7" s="286"/>
    </row>
    <row r="8" spans="1:34" ht="14.65" customHeight="1" thickBot="1">
      <c r="A8" s="285"/>
      <c r="B8" s="267"/>
      <c r="C8" s="287" t="s">
        <v>167</v>
      </c>
      <c r="D8" s="288" t="s">
        <v>115</v>
      </c>
      <c r="E8" s="288" t="s">
        <v>116</v>
      </c>
      <c r="F8" s="288" t="s">
        <v>117</v>
      </c>
      <c r="G8" s="288" t="s">
        <v>118</v>
      </c>
      <c r="H8" s="288" t="s">
        <v>119</v>
      </c>
      <c r="I8" s="289" t="s">
        <v>93</v>
      </c>
      <c r="J8" s="288" t="s">
        <v>94</v>
      </c>
      <c r="K8" s="288" t="s">
        <v>95</v>
      </c>
      <c r="L8" s="288" t="s">
        <v>96</v>
      </c>
      <c r="M8" s="288" t="s">
        <v>97</v>
      </c>
      <c r="N8" s="288" t="s">
        <v>120</v>
      </c>
      <c r="O8" s="288" t="s">
        <v>121</v>
      </c>
      <c r="P8" s="288" t="s">
        <v>122</v>
      </c>
      <c r="Q8" s="288" t="s">
        <v>123</v>
      </c>
      <c r="R8" s="290" t="s">
        <v>306</v>
      </c>
      <c r="S8" s="268"/>
    </row>
    <row r="9" spans="1:34" ht="14.65" customHeight="1" thickBot="1">
      <c r="A9" s="285"/>
      <c r="B9" s="418" t="s">
        <v>124</v>
      </c>
      <c r="C9" s="419">
        <f>'Fixed inputs'!$C$12</f>
        <v>5.83679551820728E-2</v>
      </c>
      <c r="D9" s="420">
        <f>'Fixed inputs'!$C$12</f>
        <v>5.83679551820728E-2</v>
      </c>
      <c r="E9" s="420">
        <f>'Fixed inputs'!$C$12</f>
        <v>5.83679551820728E-2</v>
      </c>
      <c r="F9" s="420">
        <f>'Fixed inputs'!$C$12</f>
        <v>5.83679551820728E-2</v>
      </c>
      <c r="G9" s="420">
        <f>'Fixed inputs'!$C$12</f>
        <v>5.83679551820728E-2</v>
      </c>
      <c r="H9" s="420">
        <f>'Fixed inputs'!$C$12</f>
        <v>5.83679551820728E-2</v>
      </c>
      <c r="I9" s="420">
        <f>'Fixed inputs'!$C$12</f>
        <v>5.83679551820728E-2</v>
      </c>
      <c r="J9" s="420">
        <f>'Fixed inputs'!$C$12</f>
        <v>5.83679551820728E-2</v>
      </c>
      <c r="K9" s="420">
        <f>'Fixed inputs'!$C$12</f>
        <v>5.83679551820728E-2</v>
      </c>
      <c r="L9" s="420">
        <f>'Fixed inputs'!$C$12</f>
        <v>5.83679551820728E-2</v>
      </c>
      <c r="M9" s="420">
        <f>'Fixed inputs'!$C$12</f>
        <v>5.83679551820728E-2</v>
      </c>
      <c r="N9" s="420">
        <f>'Fixed inputs'!$C$12</f>
        <v>5.83679551820728E-2</v>
      </c>
      <c r="O9" s="420">
        <f>'Fixed inputs'!$C$12</f>
        <v>5.83679551820728E-2</v>
      </c>
      <c r="P9" s="420">
        <f>'Fixed inputs'!$C$12</f>
        <v>5.83679551820728E-2</v>
      </c>
      <c r="Q9" s="420">
        <f>'Fixed inputs'!$C$12</f>
        <v>5.83679551820728E-2</v>
      </c>
      <c r="R9" s="421">
        <f>'Fixed inputs'!$C$12</f>
        <v>5.83679551820728E-2</v>
      </c>
    </row>
    <row r="10" spans="1:34" ht="14.65" customHeight="1" thickBot="1">
      <c r="A10" s="285"/>
      <c r="C10" s="11"/>
      <c r="D10" s="11"/>
      <c r="E10" s="11"/>
      <c r="F10" s="11"/>
      <c r="H10" s="11"/>
      <c r="I10" s="11"/>
      <c r="J10" s="11"/>
      <c r="K10" s="11"/>
      <c r="L10" s="11"/>
      <c r="M10" s="11"/>
      <c r="N10" s="11"/>
      <c r="O10" s="11"/>
      <c r="P10" s="11"/>
      <c r="Q10" s="11"/>
      <c r="R10" s="11"/>
    </row>
    <row r="11" spans="1:34" ht="14.65" customHeight="1" thickBot="1">
      <c r="A11" s="285"/>
      <c r="B11" s="418" t="s">
        <v>125</v>
      </c>
      <c r="C11" s="419">
        <f>'Fixed inputs'!$C$13</f>
        <v>8.6202509803921398E-2</v>
      </c>
      <c r="D11" s="420">
        <f>'Fixed inputs'!$C$13</f>
        <v>8.6202509803921398E-2</v>
      </c>
      <c r="E11" s="420">
        <f>'Fixed inputs'!$C$13</f>
        <v>8.6202509803921398E-2</v>
      </c>
      <c r="F11" s="420">
        <f>'Fixed inputs'!$C$13</f>
        <v>8.6202509803921398E-2</v>
      </c>
      <c r="G11" s="420">
        <f>'Fixed inputs'!$C$13</f>
        <v>8.6202509803921398E-2</v>
      </c>
      <c r="H11" s="420">
        <f>'Fixed inputs'!$C$13</f>
        <v>8.6202509803921398E-2</v>
      </c>
      <c r="I11" s="420">
        <f>'Fixed inputs'!$C$13</f>
        <v>8.6202509803921398E-2</v>
      </c>
      <c r="J11" s="420">
        <f>'Fixed inputs'!$C$13</f>
        <v>8.6202509803921398E-2</v>
      </c>
      <c r="K11" s="420">
        <f>'Fixed inputs'!$C$13</f>
        <v>8.6202509803921398E-2</v>
      </c>
      <c r="L11" s="420">
        <f>'Fixed inputs'!$C$13</f>
        <v>8.6202509803921398E-2</v>
      </c>
      <c r="M11" s="420">
        <f>'Fixed inputs'!$C$13</f>
        <v>8.6202509803921398E-2</v>
      </c>
      <c r="N11" s="420">
        <f>'Fixed inputs'!$C$13</f>
        <v>8.6202509803921398E-2</v>
      </c>
      <c r="O11" s="420">
        <f>'Fixed inputs'!$C$13</f>
        <v>8.6202509803921398E-2</v>
      </c>
      <c r="P11" s="420">
        <f>'Fixed inputs'!$C$13</f>
        <v>8.6202509803921398E-2</v>
      </c>
      <c r="Q11" s="420">
        <f>'Fixed inputs'!$C$13</f>
        <v>8.6202509803921398E-2</v>
      </c>
      <c r="R11" s="421">
        <f>'Fixed inputs'!$C$13</f>
        <v>8.6202509803921398E-2</v>
      </c>
    </row>
    <row r="12" spans="1:34" ht="14.65" customHeight="1" thickBot="1">
      <c r="A12" s="285"/>
      <c r="C12" s="291"/>
    </row>
    <row r="13" spans="1:34" ht="14.65" customHeight="1" thickBot="1">
      <c r="A13" s="285"/>
      <c r="B13" s="418" t="s">
        <v>126</v>
      </c>
      <c r="C13" s="422">
        <f t="shared" ref="C13:H13" si="0">D13*(1+C9)</f>
        <v>1.4054651845539496</v>
      </c>
      <c r="D13" s="423">
        <f t="shared" si="0"/>
        <v>1.3279551574406512</v>
      </c>
      <c r="E13" s="423">
        <f t="shared" si="0"/>
        <v>1.2547197323375128</v>
      </c>
      <c r="F13" s="423">
        <f t="shared" si="0"/>
        <v>1.1855231691341801</v>
      </c>
      <c r="G13" s="423">
        <f t="shared" si="0"/>
        <v>1.1201427285562822</v>
      </c>
      <c r="H13" s="423">
        <f t="shared" si="0"/>
        <v>1.0583679551820728</v>
      </c>
      <c r="I13" s="424">
        <v>1</v>
      </c>
      <c r="J13" s="423">
        <f t="shared" ref="J13:R13" si="1">I13/(1+J9)</f>
        <v>0.94485098032656167</v>
      </c>
      <c r="K13" s="423">
        <f t="shared" si="1"/>
        <v>0.89274337502406464</v>
      </c>
      <c r="L13" s="423">
        <f t="shared" si="1"/>
        <v>0.8435094530715308</v>
      </c>
      <c r="M13" s="423">
        <f t="shared" si="1"/>
        <v>0.7969907336493578</v>
      </c>
      <c r="N13" s="423">
        <f t="shared" si="1"/>
        <v>0.75303747599978132</v>
      </c>
      <c r="O13" s="423">
        <f t="shared" si="1"/>
        <v>0.711508197421033</v>
      </c>
      <c r="P13" s="423">
        <f t="shared" si="1"/>
        <v>0.67226921784364779</v>
      </c>
      <c r="Q13" s="423">
        <f t="shared" si="1"/>
        <v>0.63519422952294147</v>
      </c>
      <c r="R13" s="425">
        <f t="shared" si="1"/>
        <v>0.60016389046252627</v>
      </c>
    </row>
    <row r="14" spans="1:34" ht="14.65" customHeight="1" thickBot="1">
      <c r="A14" s="285"/>
      <c r="C14" s="11"/>
      <c r="D14" s="11"/>
    </row>
    <row r="15" spans="1:34" ht="14.65" customHeight="1" thickBot="1">
      <c r="A15" s="285"/>
      <c r="B15" s="418" t="s">
        <v>127</v>
      </c>
      <c r="C15" s="422">
        <f t="shared" ref="C15:H15" si="2">D15*(1+C11)</f>
        <v>1.6423465846661895</v>
      </c>
      <c r="D15" s="423">
        <f t="shared" si="2"/>
        <v>1.5120077240133258</v>
      </c>
      <c r="E15" s="423">
        <f t="shared" si="2"/>
        <v>1.3920127327695733</v>
      </c>
      <c r="F15" s="423">
        <f t="shared" si="2"/>
        <v>1.281540707377721</v>
      </c>
      <c r="G15" s="423">
        <f t="shared" si="2"/>
        <v>1.1798358923043379</v>
      </c>
      <c r="H15" s="423">
        <f t="shared" si="2"/>
        <v>1.0862025098039214</v>
      </c>
      <c r="I15" s="424">
        <v>1</v>
      </c>
      <c r="J15" s="423">
        <f t="shared" ref="J15:R15" si="3">I15/(1+J11)</f>
        <v>0.92063863871988061</v>
      </c>
      <c r="K15" s="423">
        <f t="shared" si="3"/>
        <v>0.84757550310399488</v>
      </c>
      <c r="L15" s="423">
        <f t="shared" si="3"/>
        <v>0.78031075738997979</v>
      </c>
      <c r="M15" s="423">
        <f t="shared" si="3"/>
        <v>0.71838423346198998</v>
      </c>
      <c r="N15" s="423">
        <f t="shared" si="3"/>
        <v>0.66137228277227134</v>
      </c>
      <c r="O15" s="423">
        <f t="shared" si="3"/>
        <v>0.60888487809852387</v>
      </c>
      <c r="P15" s="423">
        <f t="shared" si="3"/>
        <v>0.56056294530974549</v>
      </c>
      <c r="Q15" s="423">
        <f t="shared" si="3"/>
        <v>0.51607590688677096</v>
      </c>
      <c r="R15" s="425">
        <f t="shared" si="3"/>
        <v>0.47511942039236471</v>
      </c>
    </row>
    <row r="16" spans="1:34" ht="14.65" customHeight="1">
      <c r="A16" s="285"/>
    </row>
    <row r="17" spans="1:36" customFormat="1" ht="24.95" customHeight="1">
      <c r="A17" s="296"/>
      <c r="B17" s="560" t="s">
        <v>340</v>
      </c>
      <c r="C17" s="552"/>
      <c r="D17" s="552"/>
      <c r="E17" s="552"/>
      <c r="F17" s="552"/>
      <c r="G17" s="552"/>
      <c r="H17" s="552"/>
      <c r="I17" s="552"/>
      <c r="J17" s="552"/>
      <c r="K17" s="552"/>
      <c r="L17" s="552"/>
      <c r="M17" s="552"/>
      <c r="N17" s="552"/>
      <c r="O17" s="552"/>
      <c r="P17" s="552"/>
      <c r="Q17" s="552"/>
      <c r="R17" s="552"/>
      <c r="S17" s="553"/>
      <c r="T17" s="275"/>
      <c r="U17" s="275"/>
      <c r="V17" s="275"/>
      <c r="W17" s="275"/>
      <c r="X17" s="275"/>
      <c r="AI17" s="11"/>
      <c r="AJ17" s="11"/>
    </row>
    <row r="18" spans="1:36" customFormat="1" ht="24.95" customHeight="1">
      <c r="A18" s="296"/>
      <c r="B18" s="296"/>
      <c r="C18" s="275"/>
      <c r="D18" s="275"/>
      <c r="E18" s="275"/>
      <c r="F18" s="275"/>
      <c r="G18" s="275"/>
      <c r="H18" s="275"/>
      <c r="I18" s="275"/>
      <c r="J18" s="275"/>
      <c r="K18" s="275"/>
      <c r="L18" s="275"/>
      <c r="M18" s="275"/>
      <c r="N18" s="275"/>
      <c r="O18" s="275"/>
      <c r="P18" s="275"/>
      <c r="Q18" s="275"/>
      <c r="R18" s="275"/>
      <c r="S18" s="296"/>
      <c r="T18" s="275"/>
      <c r="U18" s="275"/>
      <c r="V18" s="275"/>
      <c r="W18" s="275"/>
      <c r="X18" s="275"/>
      <c r="AI18" s="11"/>
      <c r="AJ18" s="11"/>
    </row>
    <row r="19" spans="1:36" customFormat="1" ht="20.100000000000001" customHeight="1">
      <c r="A19" s="296"/>
      <c r="B19" s="561" t="s">
        <v>189</v>
      </c>
      <c r="C19" s="552"/>
      <c r="D19" s="552"/>
      <c r="E19" s="552"/>
      <c r="F19" s="552"/>
      <c r="G19" s="552"/>
      <c r="H19" s="552"/>
      <c r="I19" s="552"/>
      <c r="J19" s="552"/>
      <c r="K19" s="552"/>
      <c r="L19" s="552"/>
      <c r="M19" s="552"/>
      <c r="N19" s="552"/>
      <c r="O19" s="552"/>
      <c r="P19" s="552"/>
      <c r="Q19" s="552"/>
      <c r="R19" s="552"/>
      <c r="S19" s="553"/>
      <c r="T19" s="275"/>
      <c r="U19" s="275"/>
      <c r="V19" s="275"/>
      <c r="W19" s="275"/>
      <c r="X19" s="275"/>
      <c r="AI19" s="11"/>
      <c r="AJ19" s="11"/>
    </row>
    <row r="20" spans="1:36" customFormat="1" ht="14.65" customHeight="1">
      <c r="A20" s="296"/>
      <c r="B20" s="299" t="s">
        <v>128</v>
      </c>
      <c r="C20" s="273" t="str">
        <f>IF('Unit and Contact details'!$D$11='Unit and Contact details'!$E$12,"NI","ROI")</f>
        <v>NI</v>
      </c>
      <c r="D20" s="299" t="s">
        <v>190</v>
      </c>
      <c r="E20" s="275"/>
      <c r="F20" s="275"/>
      <c r="G20" s="275"/>
      <c r="H20" s="275"/>
      <c r="I20" s="275"/>
      <c r="J20" s="275"/>
      <c r="K20" s="275"/>
      <c r="L20" s="275"/>
      <c r="M20" s="275"/>
      <c r="N20" s="275"/>
      <c r="O20" s="275"/>
      <c r="P20" s="275"/>
      <c r="Q20" s="275"/>
      <c r="R20" s="275"/>
      <c r="S20" s="275"/>
      <c r="T20" s="275"/>
      <c r="U20" s="275"/>
      <c r="V20" s="275"/>
      <c r="W20" s="275"/>
      <c r="X20" s="275"/>
      <c r="AI20" s="11"/>
      <c r="AJ20" s="11"/>
    </row>
    <row r="21" spans="1:36" customFormat="1" ht="14.65" customHeight="1">
      <c r="A21" s="296"/>
      <c r="B21" s="299" t="s">
        <v>129</v>
      </c>
      <c r="C21" s="447">
        <v>5</v>
      </c>
      <c r="D21" s="299" t="s">
        <v>191</v>
      </c>
      <c r="E21" s="275"/>
      <c r="F21" s="275"/>
      <c r="G21" s="275"/>
      <c r="H21" s="275"/>
      <c r="I21" s="275"/>
      <c r="J21" s="275"/>
      <c r="K21" s="275"/>
      <c r="L21" s="275"/>
      <c r="M21" s="275"/>
      <c r="N21" s="275"/>
      <c r="O21" s="275"/>
      <c r="P21" s="275"/>
      <c r="Q21" s="275"/>
      <c r="R21" s="275"/>
      <c r="S21" s="275"/>
      <c r="T21" s="296"/>
      <c r="U21" s="275"/>
      <c r="V21" s="275"/>
      <c r="W21" s="275"/>
      <c r="X21" s="275"/>
      <c r="AI21" s="11"/>
      <c r="AJ21" s="11"/>
    </row>
    <row r="22" spans="1:36" customFormat="1" ht="14.65" customHeight="1">
      <c r="A22" s="296"/>
      <c r="B22" s="299" t="s">
        <v>341</v>
      </c>
      <c r="C22" s="447">
        <v>0</v>
      </c>
      <c r="D22" s="299" t="s">
        <v>191</v>
      </c>
      <c r="E22" s="275"/>
      <c r="F22" s="275"/>
      <c r="G22" s="275"/>
      <c r="H22" s="275"/>
      <c r="I22" s="275"/>
      <c r="J22" s="275"/>
      <c r="K22" s="275"/>
      <c r="L22" s="275"/>
      <c r="M22" s="275"/>
      <c r="N22" s="275"/>
      <c r="O22" s="275"/>
      <c r="P22" s="275"/>
      <c r="Q22" s="275"/>
      <c r="R22" s="275"/>
      <c r="S22" s="275"/>
      <c r="T22" s="296"/>
      <c r="U22" s="275"/>
      <c r="V22" s="275"/>
      <c r="W22" s="275"/>
      <c r="X22" s="275"/>
      <c r="AI22" s="11"/>
      <c r="AJ22" s="11"/>
    </row>
    <row r="23" spans="1:36" customFormat="1" ht="14.65" customHeight="1">
      <c r="A23" s="296"/>
      <c r="B23" s="296"/>
      <c r="C23" s="296"/>
      <c r="D23" s="301">
        <v>1</v>
      </c>
      <c r="E23" s="301">
        <v>2</v>
      </c>
      <c r="F23" s="301">
        <v>3</v>
      </c>
      <c r="G23" s="301">
        <v>4</v>
      </c>
      <c r="H23" s="301">
        <v>5</v>
      </c>
      <c r="I23" s="301">
        <v>6</v>
      </c>
      <c r="J23" s="301">
        <v>7</v>
      </c>
      <c r="K23" s="301">
        <v>8</v>
      </c>
      <c r="L23" s="301">
        <v>9</v>
      </c>
      <c r="M23" s="301">
        <v>10</v>
      </c>
      <c r="N23" s="301">
        <v>11</v>
      </c>
      <c r="O23" s="301">
        <v>12</v>
      </c>
      <c r="P23" s="301">
        <v>13</v>
      </c>
      <c r="Q23" s="301">
        <v>14</v>
      </c>
      <c r="R23" s="301">
        <v>15</v>
      </c>
      <c r="S23" s="301"/>
      <c r="T23" s="275"/>
      <c r="U23" s="275"/>
      <c r="V23" s="275"/>
      <c r="W23" s="275"/>
      <c r="X23" s="275"/>
      <c r="AI23" s="11"/>
      <c r="AJ23" s="11"/>
    </row>
    <row r="24" spans="1:36" customFormat="1" ht="14.65" customHeight="1">
      <c r="A24" s="296"/>
      <c r="B24" s="275"/>
      <c r="C24" s="296"/>
      <c r="D24" s="298" t="s">
        <v>115</v>
      </c>
      <c r="E24" s="298" t="s">
        <v>116</v>
      </c>
      <c r="F24" s="298" t="s">
        <v>117</v>
      </c>
      <c r="G24" s="298" t="s">
        <v>118</v>
      </c>
      <c r="H24" s="298" t="s">
        <v>119</v>
      </c>
      <c r="I24" s="298" t="s">
        <v>93</v>
      </c>
      <c r="J24" s="298" t="s">
        <v>94</v>
      </c>
      <c r="K24" s="298" t="s">
        <v>95</v>
      </c>
      <c r="L24" s="298" t="s">
        <v>96</v>
      </c>
      <c r="M24" s="298" t="s">
        <v>97</v>
      </c>
      <c r="N24" s="298" t="s">
        <v>120</v>
      </c>
      <c r="O24" s="298" t="s">
        <v>121</v>
      </c>
      <c r="P24" s="298" t="s">
        <v>122</v>
      </c>
      <c r="Q24" s="298" t="s">
        <v>123</v>
      </c>
      <c r="R24" s="298" t="s">
        <v>306</v>
      </c>
      <c r="S24" s="297" t="s">
        <v>132</v>
      </c>
      <c r="T24" s="275"/>
      <c r="U24" s="275"/>
      <c r="V24" s="275"/>
      <c r="W24" s="275"/>
      <c r="X24" s="275"/>
      <c r="AI24" s="11"/>
      <c r="AJ24" s="11"/>
    </row>
    <row r="25" spans="1:36" customFormat="1" ht="14.65" customHeight="1">
      <c r="A25" s="296"/>
      <c r="B25" s="299" t="s">
        <v>339</v>
      </c>
      <c r="C25" s="299">
        <v>0</v>
      </c>
      <c r="D25" s="302">
        <f>IF('Fixed inputs'!$I$4="Application",SUMIFS('Support info UFI CY203031'!$U$12:$U$511,'Support info UFI CY203031'!$B$12:$B$511,"New Project 1"),SUMIFS('Support info UFI CY203031'!$AJ$12:$AJ$511,'Support info UFI CY203031'!$B$12:$B$511,"New Project 1"))</f>
        <v>0</v>
      </c>
      <c r="E25" s="302">
        <f>IF('Fixed inputs'!$I$4="Application",SUMIFS('Support info UFI CY203031'!$V$12:$V$511,'Support info UFI CY203031'!$B$12:$B$511,"New Project 1"),SUMIFS('Support info UFI CY203031'!$AL$12:$AL$511,'Support info UFI CY203031'!$B$12:$B$511,"New Project 1"))</f>
        <v>0</v>
      </c>
      <c r="F25" s="302">
        <f>IF('Fixed inputs'!$I$4="Application",SUMIFS('Support info UFI CY203031'!$W$12:$W$511,'Support info UFI CY203031'!$B$12:$B$511,"New Project 1"),SUMIFS('Support info UFI CY203031'!$AN$12:$AN$511,'Support info UFI CY203031'!$B$12:$B$511,"New Project 1"))</f>
        <v>0</v>
      </c>
      <c r="G25" s="302">
        <f>IF('Fixed inputs'!$I$4="Application",SUMIFS('Support info UFI CY203031'!$X$12:$X$511,'Support info UFI CY203031'!$B$12:$B$511,"New Project 1"),SUMIFS('Support info UFI CY203031'!$AP$12:$AP$511,'Support info UFI CY203031'!$B$12:$B$511,"New Project 1"))</f>
        <v>0</v>
      </c>
      <c r="H25" s="302">
        <f>IF('Fixed inputs'!$I$4="Application",SUMIFS('Support info UFI CY203031'!$Y$12:$Y$511,'Support info UFI CY203031'!$B$12:$B$511,"New Project 1"),SUMIFS('Support info UFI CY203031'!$AR$12:$AR$511,'Support info UFI CY203031'!$B$12:$B$511,"New Project 1"))</f>
        <v>0</v>
      </c>
      <c r="I25" s="302">
        <f>IF('Fixed inputs'!$I$4="Application",SUMIFS('Support info UFI CY203031'!$Z$12:$Z$511,'Support info UFI CY203031'!$B$12:$B$511,"New Project 1"),SUMIFS('Support info UFI CY203031'!$AT$12:$AT$511,'Support info UFI CY203031'!$B$12:$B$511,"New Project 1"))</f>
        <v>0</v>
      </c>
      <c r="J25" s="302">
        <v>0</v>
      </c>
      <c r="K25" s="302">
        <v>0</v>
      </c>
      <c r="L25" s="302">
        <v>0</v>
      </c>
      <c r="M25" s="302">
        <v>0</v>
      </c>
      <c r="N25" s="302">
        <v>0</v>
      </c>
      <c r="O25" s="302">
        <v>0</v>
      </c>
      <c r="P25" s="302">
        <v>0</v>
      </c>
      <c r="Q25" s="302">
        <v>0</v>
      </c>
      <c r="R25" s="304">
        <v>0</v>
      </c>
      <c r="S25" s="302">
        <f>SUM(D25:R25)</f>
        <v>0</v>
      </c>
      <c r="T25" s="296"/>
      <c r="U25" s="275"/>
      <c r="V25" s="275"/>
      <c r="W25" s="275"/>
      <c r="X25" s="275"/>
      <c r="AI25" s="11"/>
      <c r="AJ25" s="11"/>
    </row>
    <row r="26" spans="1:36" customFormat="1" ht="14.65" customHeight="1">
      <c r="A26" s="296"/>
      <c r="B26" s="299" t="s">
        <v>342</v>
      </c>
      <c r="C26" s="303"/>
      <c r="D26" s="304">
        <f t="shared" ref="D26:R26" si="4">IF(D23=$C21+6,-$C22,0)</f>
        <v>0</v>
      </c>
      <c r="E26" s="304">
        <f t="shared" si="4"/>
        <v>0</v>
      </c>
      <c r="F26" s="304">
        <f t="shared" si="4"/>
        <v>0</v>
      </c>
      <c r="G26" s="304">
        <f t="shared" si="4"/>
        <v>0</v>
      </c>
      <c r="H26" s="304">
        <f t="shared" si="4"/>
        <v>0</v>
      </c>
      <c r="I26" s="304">
        <f t="shared" si="4"/>
        <v>0</v>
      </c>
      <c r="J26" s="304">
        <f t="shared" si="4"/>
        <v>0</v>
      </c>
      <c r="K26" s="304">
        <f t="shared" si="4"/>
        <v>0</v>
      </c>
      <c r="L26" s="304">
        <f t="shared" si="4"/>
        <v>0</v>
      </c>
      <c r="M26" s="304">
        <f t="shared" si="4"/>
        <v>0</v>
      </c>
      <c r="N26" s="304">
        <f t="shared" si="4"/>
        <v>0</v>
      </c>
      <c r="O26" s="304">
        <f t="shared" si="4"/>
        <v>0</v>
      </c>
      <c r="P26" s="304">
        <f t="shared" si="4"/>
        <v>0</v>
      </c>
      <c r="Q26" s="304">
        <f t="shared" si="4"/>
        <v>0</v>
      </c>
      <c r="R26" s="304">
        <f t="shared" si="4"/>
        <v>0</v>
      </c>
      <c r="S26" s="302">
        <f>SUM(D26:R26)</f>
        <v>0</v>
      </c>
      <c r="T26" s="296"/>
      <c r="U26" s="275"/>
      <c r="V26" s="275"/>
      <c r="W26" s="275"/>
      <c r="X26" s="275"/>
      <c r="AI26" s="11"/>
      <c r="AJ26" s="11"/>
    </row>
    <row r="27" spans="1:36" customFormat="1" ht="14.65" customHeight="1">
      <c r="A27" s="296"/>
      <c r="B27" s="299" t="s">
        <v>343</v>
      </c>
      <c r="C27" s="303"/>
      <c r="D27" s="304">
        <v>0</v>
      </c>
      <c r="E27" s="304">
        <v>0</v>
      </c>
      <c r="F27" s="304">
        <v>0</v>
      </c>
      <c r="G27" s="304">
        <v>0</v>
      </c>
      <c r="H27" s="304">
        <v>0</v>
      </c>
      <c r="I27" s="304">
        <f t="shared" ref="I27:R27" si="5">IF($C$20="ROI",IF(I23&lt;=$C21+5,$K32,0),IF($C$20="NI",IF(I23&lt;=$C21+5,$K32,0),0))</f>
        <v>0</v>
      </c>
      <c r="J27" s="304">
        <f t="shared" si="5"/>
        <v>0</v>
      </c>
      <c r="K27" s="304">
        <f t="shared" si="5"/>
        <v>0</v>
      </c>
      <c r="L27" s="304">
        <f t="shared" si="5"/>
        <v>0</v>
      </c>
      <c r="M27" s="304">
        <f t="shared" si="5"/>
        <v>0</v>
      </c>
      <c r="N27" s="304">
        <f t="shared" si="5"/>
        <v>0</v>
      </c>
      <c r="O27" s="304">
        <f t="shared" si="5"/>
        <v>0</v>
      </c>
      <c r="P27" s="304">
        <f t="shared" si="5"/>
        <v>0</v>
      </c>
      <c r="Q27" s="304">
        <f t="shared" si="5"/>
        <v>0</v>
      </c>
      <c r="R27" s="304">
        <f t="shared" si="5"/>
        <v>0</v>
      </c>
      <c r="S27" s="302">
        <f>SUM(D27:R27)</f>
        <v>0</v>
      </c>
      <c r="T27" s="296"/>
      <c r="U27" s="275"/>
      <c r="V27" s="275"/>
      <c r="W27" s="275"/>
      <c r="X27" s="275"/>
      <c r="AI27" s="11"/>
      <c r="AJ27" s="11"/>
    </row>
    <row r="28" spans="1:36" customFormat="1" ht="14.65" customHeight="1">
      <c r="A28" s="296"/>
      <c r="B28" s="299" t="s">
        <v>344</v>
      </c>
      <c r="C28" s="303"/>
      <c r="D28" s="304">
        <f t="shared" ref="D28:R28" si="6">SUM(D25:D27)</f>
        <v>0</v>
      </c>
      <c r="E28" s="304">
        <f t="shared" si="6"/>
        <v>0</v>
      </c>
      <c r="F28" s="304">
        <f t="shared" si="6"/>
        <v>0</v>
      </c>
      <c r="G28" s="304">
        <f t="shared" si="6"/>
        <v>0</v>
      </c>
      <c r="H28" s="304">
        <f t="shared" si="6"/>
        <v>0</v>
      </c>
      <c r="I28" s="304">
        <f t="shared" si="6"/>
        <v>0</v>
      </c>
      <c r="J28" s="304">
        <f t="shared" si="6"/>
        <v>0</v>
      </c>
      <c r="K28" s="304">
        <f t="shared" si="6"/>
        <v>0</v>
      </c>
      <c r="L28" s="304">
        <f t="shared" si="6"/>
        <v>0</v>
      </c>
      <c r="M28" s="304">
        <f t="shared" si="6"/>
        <v>0</v>
      </c>
      <c r="N28" s="304">
        <f t="shared" si="6"/>
        <v>0</v>
      </c>
      <c r="O28" s="304">
        <f t="shared" si="6"/>
        <v>0</v>
      </c>
      <c r="P28" s="304">
        <f t="shared" si="6"/>
        <v>0</v>
      </c>
      <c r="Q28" s="304">
        <f t="shared" si="6"/>
        <v>0</v>
      </c>
      <c r="R28" s="304">
        <f t="shared" si="6"/>
        <v>0</v>
      </c>
      <c r="S28" s="302">
        <f>SUM(D28:R28)</f>
        <v>0</v>
      </c>
      <c r="T28" s="296"/>
      <c r="U28" s="275"/>
      <c r="V28" s="275"/>
      <c r="W28" s="275"/>
      <c r="X28" s="275"/>
      <c r="AI28" s="11"/>
      <c r="AJ28" s="11"/>
    </row>
    <row r="29" spans="1:36" customFormat="1" ht="14.65" customHeight="1">
      <c r="A29" s="296"/>
      <c r="B29" s="299" t="s">
        <v>345</v>
      </c>
      <c r="C29" s="303"/>
      <c r="D29" s="304">
        <f t="shared" ref="D29:R29" si="7">IF($C$20="ROI",D28*D$13,IF($C$20="NI",D28*D$15,0))</f>
        <v>0</v>
      </c>
      <c r="E29" s="304">
        <f t="shared" si="7"/>
        <v>0</v>
      </c>
      <c r="F29" s="304">
        <f t="shared" si="7"/>
        <v>0</v>
      </c>
      <c r="G29" s="304">
        <f t="shared" si="7"/>
        <v>0</v>
      </c>
      <c r="H29" s="304">
        <f t="shared" si="7"/>
        <v>0</v>
      </c>
      <c r="I29" s="304">
        <f t="shared" si="7"/>
        <v>0</v>
      </c>
      <c r="J29" s="304">
        <f t="shared" si="7"/>
        <v>0</v>
      </c>
      <c r="K29" s="304">
        <f t="shared" si="7"/>
        <v>0</v>
      </c>
      <c r="L29" s="304">
        <f t="shared" si="7"/>
        <v>0</v>
      </c>
      <c r="M29" s="304">
        <f t="shared" si="7"/>
        <v>0</v>
      </c>
      <c r="N29" s="304">
        <f t="shared" si="7"/>
        <v>0</v>
      </c>
      <c r="O29" s="304">
        <f t="shared" si="7"/>
        <v>0</v>
      </c>
      <c r="P29" s="304">
        <f t="shared" si="7"/>
        <v>0</v>
      </c>
      <c r="Q29" s="304">
        <f t="shared" si="7"/>
        <v>0</v>
      </c>
      <c r="R29" s="304">
        <f t="shared" si="7"/>
        <v>0</v>
      </c>
      <c r="S29" s="302">
        <f>SUM(D29:R29)</f>
        <v>0</v>
      </c>
      <c r="T29" s="296"/>
      <c r="U29" s="275"/>
      <c r="V29" s="275"/>
      <c r="W29" s="275"/>
      <c r="X29" s="275"/>
      <c r="AI29" s="11"/>
      <c r="AJ29" s="11"/>
    </row>
    <row r="30" spans="1:36" customFormat="1" ht="14.65" customHeight="1">
      <c r="A30" s="296"/>
      <c r="B30" s="296"/>
      <c r="C30" s="305"/>
      <c r="D30" s="329" t="s">
        <v>115</v>
      </c>
      <c r="E30" s="329" t="s">
        <v>116</v>
      </c>
      <c r="F30" s="329" t="s">
        <v>117</v>
      </c>
      <c r="G30" s="329" t="s">
        <v>118</v>
      </c>
      <c r="H30" s="329" t="s">
        <v>119</v>
      </c>
      <c r="I30" s="329" t="s">
        <v>93</v>
      </c>
      <c r="J30" s="329" t="s">
        <v>131</v>
      </c>
      <c r="K30" s="329" t="s">
        <v>132</v>
      </c>
      <c r="L30" s="306"/>
      <c r="M30" s="307"/>
      <c r="N30" s="307"/>
      <c r="O30" s="307"/>
      <c r="P30" s="307"/>
      <c r="Q30" s="307"/>
      <c r="R30" s="307"/>
      <c r="S30" s="307"/>
      <c r="T30" s="308"/>
      <c r="U30" s="275"/>
      <c r="V30" s="275"/>
      <c r="W30" s="275"/>
      <c r="X30" s="275"/>
      <c r="AI30" s="11"/>
      <c r="AJ30" s="11"/>
    </row>
    <row r="31" spans="1:36" customFormat="1" ht="14.65" customHeight="1">
      <c r="A31" s="296"/>
      <c r="B31" s="296" t="s">
        <v>130</v>
      </c>
      <c r="C31" s="309"/>
      <c r="D31" s="310">
        <f t="shared" ref="D31:I31" si="8">IF($C$20="ROI",D25*D$13/SUMIF($I$23:$R$23,"&lt;="&amp;$C21+5,$I$13:$R$13),IF($C$20="NI",D25*D$15/SUMIF($I$23:$R$23,"&lt;="&amp;$C21+5,$I$15:$R$15),0))</f>
        <v>0</v>
      </c>
      <c r="E31" s="310">
        <f t="shared" si="8"/>
        <v>0</v>
      </c>
      <c r="F31" s="310">
        <f t="shared" si="8"/>
        <v>0</v>
      </c>
      <c r="G31" s="310">
        <f t="shared" si="8"/>
        <v>0</v>
      </c>
      <c r="H31" s="310">
        <f t="shared" si="8"/>
        <v>0</v>
      </c>
      <c r="I31" s="311">
        <f t="shared" si="8"/>
        <v>0</v>
      </c>
      <c r="J31" s="310">
        <f>IF($C$20="ROI",SUMPRODUCT($D$13:$R$13,D26:R26)/SUMIF(I23:R23,"&lt;="&amp;C21+5,$I$13:$R$13),IF($C$20="NI",SUMPRODUCT($D$15:$R$15,D26:R26)/SUMIF(I23:R23,"&lt;="&amp;C21+5,$I$15:$R$15),0))</f>
        <v>0</v>
      </c>
      <c r="K31" s="310">
        <f>SUM(D31:J31)</f>
        <v>0</v>
      </c>
      <c r="L31" s="306"/>
      <c r="M31" s="306"/>
      <c r="N31" s="312"/>
      <c r="O31" s="312"/>
      <c r="P31" s="312"/>
      <c r="Q31" s="312"/>
      <c r="R31" s="312"/>
      <c r="S31" s="312"/>
      <c r="T31" s="275"/>
      <c r="U31" s="275"/>
      <c r="V31" s="275"/>
      <c r="W31" s="275"/>
      <c r="X31" s="275"/>
      <c r="AI31" s="11"/>
      <c r="AJ31" s="11"/>
    </row>
    <row r="32" spans="1:36" customFormat="1" ht="14.65" customHeight="1">
      <c r="A32" s="296"/>
      <c r="B32" s="299" t="s">
        <v>130</v>
      </c>
      <c r="C32" s="313"/>
      <c r="D32" s="302">
        <f t="shared" ref="D32:I32" si="9">IF($C$20="ROI",D25*D$13/SUMIF($I$23:$R$23,"&lt;="&amp;$C21+5,$I$13:$R$13),IF($C$20="NI",D25*D$15/SUMIF($I$23:$R$23,"&lt;="&amp;$C21+5,$I$15:$R$15),0))</f>
        <v>0</v>
      </c>
      <c r="E32" s="302">
        <f t="shared" si="9"/>
        <v>0</v>
      </c>
      <c r="F32" s="302">
        <f t="shared" si="9"/>
        <v>0</v>
      </c>
      <c r="G32" s="302">
        <f t="shared" si="9"/>
        <v>0</v>
      </c>
      <c r="H32" s="302">
        <f t="shared" si="9"/>
        <v>0</v>
      </c>
      <c r="I32" s="302">
        <f t="shared" si="9"/>
        <v>0</v>
      </c>
      <c r="J32" s="302">
        <f>IF($C$20="ROI",SUMPRODUCT($D$13:$R$13,D26:R26)/SUMIF(I23:R23,"&lt;="&amp;C21+5,$I$13:$R$13),IF($C$20="NI",SUMPRODUCT($D$15:$R$15,D26:R26)/SUMIF(I23:R23,"&lt;="&amp;C21+5,$I$15:$R$15),0))</f>
        <v>0</v>
      </c>
      <c r="K32" s="302">
        <f>SUM(D32:J32)</f>
        <v>0</v>
      </c>
      <c r="L32" s="306"/>
      <c r="M32" s="306"/>
      <c r="N32" s="306"/>
      <c r="O32" s="312"/>
      <c r="P32" s="312"/>
      <c r="Q32" s="312"/>
      <c r="R32" s="312"/>
      <c r="S32" s="312"/>
      <c r="T32" s="275"/>
      <c r="U32" s="275"/>
      <c r="V32" s="275"/>
      <c r="W32" s="275"/>
      <c r="X32" s="275"/>
      <c r="AI32" s="11"/>
      <c r="AJ32" s="11"/>
    </row>
    <row r="33" spans="1:36" customFormat="1" ht="14.65" customHeight="1">
      <c r="A33" s="296"/>
      <c r="B33" s="296"/>
      <c r="C33" s="309"/>
      <c r="D33" s="309"/>
      <c r="E33" s="309"/>
      <c r="F33" s="309"/>
      <c r="G33" s="309"/>
      <c r="H33" s="309"/>
      <c r="I33" s="309"/>
      <c r="J33" s="309"/>
      <c r="K33" s="309"/>
      <c r="L33" s="309"/>
      <c r="M33" s="296"/>
      <c r="N33" s="275"/>
      <c r="O33" s="275"/>
      <c r="P33" s="275"/>
      <c r="Q33" s="275"/>
      <c r="R33" s="275"/>
      <c r="S33" s="275"/>
      <c r="T33" s="275"/>
      <c r="U33" s="275"/>
      <c r="V33" s="275"/>
      <c r="W33" s="275"/>
      <c r="X33" s="275"/>
      <c r="AI33" s="11"/>
      <c r="AJ33" s="11"/>
    </row>
    <row r="34" spans="1:36" customFormat="1" ht="24.95" customHeight="1">
      <c r="A34" s="296"/>
      <c r="B34" s="275"/>
      <c r="C34" s="275"/>
      <c r="D34" s="275"/>
      <c r="E34" s="275"/>
      <c r="F34" s="275"/>
      <c r="G34" s="275"/>
      <c r="H34" s="275"/>
      <c r="I34" s="275"/>
      <c r="J34" s="275"/>
      <c r="K34" s="275"/>
      <c r="L34" s="275"/>
      <c r="M34" s="275"/>
      <c r="N34" s="275"/>
      <c r="O34" s="275"/>
      <c r="P34" s="275"/>
      <c r="Q34" s="275"/>
      <c r="R34" s="275"/>
      <c r="S34" s="296"/>
      <c r="T34" s="275"/>
      <c r="U34" s="275"/>
      <c r="V34" s="275"/>
      <c r="W34" s="275"/>
      <c r="X34" s="275"/>
      <c r="AI34" s="11"/>
      <c r="AJ34" s="11"/>
    </row>
    <row r="35" spans="1:36" customFormat="1" ht="24.95" customHeight="1">
      <c r="A35" s="296"/>
      <c r="B35" s="275"/>
      <c r="C35" s="275"/>
      <c r="D35" s="275"/>
      <c r="E35" s="275"/>
      <c r="F35" s="275"/>
      <c r="G35" s="275"/>
      <c r="H35" s="275"/>
      <c r="I35" s="275"/>
      <c r="J35" s="275"/>
      <c r="K35" s="275"/>
      <c r="L35" s="275"/>
      <c r="M35" s="275"/>
      <c r="N35" s="275"/>
      <c r="O35" s="275"/>
      <c r="P35" s="275"/>
      <c r="Q35" s="275"/>
      <c r="R35" s="275"/>
      <c r="S35" s="296"/>
      <c r="T35" s="275"/>
      <c r="U35" s="275"/>
      <c r="V35" s="275"/>
      <c r="W35" s="275"/>
      <c r="X35" s="275"/>
      <c r="AI35" s="11"/>
      <c r="AJ35" s="11"/>
    </row>
    <row r="36" spans="1:36" customFormat="1" ht="20.100000000000001" customHeight="1">
      <c r="A36" s="296"/>
      <c r="B36" s="561" t="s">
        <v>192</v>
      </c>
      <c r="C36" s="552"/>
      <c r="D36" s="552"/>
      <c r="E36" s="552"/>
      <c r="F36" s="552"/>
      <c r="G36" s="552"/>
      <c r="H36" s="552"/>
      <c r="I36" s="552"/>
      <c r="J36" s="552"/>
      <c r="K36" s="552"/>
      <c r="L36" s="552"/>
      <c r="M36" s="552"/>
      <c r="N36" s="552"/>
      <c r="O36" s="552"/>
      <c r="P36" s="552"/>
      <c r="Q36" s="552"/>
      <c r="R36" s="552"/>
      <c r="S36" s="553"/>
      <c r="T36" s="275"/>
      <c r="U36" s="275"/>
      <c r="V36" s="275"/>
      <c r="W36" s="275"/>
      <c r="X36" s="275"/>
      <c r="AI36" s="11"/>
      <c r="AJ36" s="11"/>
    </row>
    <row r="37" spans="1:36" customFormat="1" ht="14.65" customHeight="1">
      <c r="A37" s="296"/>
      <c r="B37" s="299" t="s">
        <v>128</v>
      </c>
      <c r="C37" s="273" t="str">
        <f>IF('Unit and Contact details'!$D$11='Unit and Contact details'!$E$12,"NI","ROI")</f>
        <v>NI</v>
      </c>
      <c r="D37" s="299" t="s">
        <v>193</v>
      </c>
      <c r="E37" s="275"/>
      <c r="F37" s="275"/>
      <c r="G37" s="275"/>
      <c r="H37" s="275"/>
      <c r="I37" s="275"/>
      <c r="J37" s="275"/>
      <c r="K37" s="275"/>
      <c r="L37" s="275"/>
      <c r="M37" s="275"/>
      <c r="N37" s="275"/>
      <c r="O37" s="275"/>
      <c r="P37" s="275"/>
      <c r="Q37" s="275"/>
      <c r="R37" s="275"/>
      <c r="S37" s="275"/>
      <c r="T37" s="296"/>
      <c r="U37" s="275"/>
      <c r="V37" s="275"/>
      <c r="W37" s="275"/>
      <c r="X37" s="275"/>
      <c r="AI37" s="11"/>
      <c r="AJ37" s="11"/>
    </row>
    <row r="38" spans="1:36" customFormat="1" ht="14.65" customHeight="1">
      <c r="A38" s="296"/>
      <c r="B38" s="299" t="s">
        <v>129</v>
      </c>
      <c r="C38" s="447">
        <v>5</v>
      </c>
      <c r="D38" s="299" t="s">
        <v>191</v>
      </c>
      <c r="E38" s="275"/>
      <c r="F38" s="275"/>
      <c r="G38" s="275"/>
      <c r="H38" s="275"/>
      <c r="I38" s="275"/>
      <c r="J38" s="275"/>
      <c r="K38" s="275"/>
      <c r="L38" s="275"/>
      <c r="M38" s="275"/>
      <c r="N38" s="275"/>
      <c r="O38" s="275"/>
      <c r="P38" s="275"/>
      <c r="Q38" s="275"/>
      <c r="R38" s="275"/>
      <c r="S38" s="275"/>
      <c r="T38" s="296"/>
      <c r="U38" s="275"/>
      <c r="V38" s="275"/>
      <c r="W38" s="275"/>
      <c r="X38" s="275"/>
      <c r="AI38" s="11"/>
      <c r="AJ38" s="11"/>
    </row>
    <row r="39" spans="1:36" customFormat="1" ht="14.65" customHeight="1">
      <c r="A39" s="296"/>
      <c r="B39" s="299" t="s">
        <v>341</v>
      </c>
      <c r="C39" s="447">
        <v>0</v>
      </c>
      <c r="D39" s="299" t="s">
        <v>191</v>
      </c>
      <c r="E39" s="296"/>
      <c r="F39" s="296"/>
      <c r="G39" s="296"/>
      <c r="H39" s="296"/>
      <c r="I39" s="296"/>
      <c r="J39" s="296"/>
      <c r="K39" s="296"/>
      <c r="L39" s="296"/>
      <c r="M39" s="296"/>
      <c r="N39" s="296"/>
      <c r="O39" s="296"/>
      <c r="P39" s="296"/>
      <c r="Q39" s="296"/>
      <c r="R39" s="296"/>
      <c r="S39" s="296"/>
      <c r="T39" s="275"/>
      <c r="U39" s="275"/>
      <c r="V39" s="275"/>
      <c r="W39" s="275"/>
      <c r="X39" s="275"/>
      <c r="AI39" s="11"/>
      <c r="AJ39" s="11"/>
    </row>
    <row r="40" spans="1:36" customFormat="1" ht="14.65" customHeight="1">
      <c r="A40" s="296"/>
      <c r="B40" s="275"/>
      <c r="C40" s="296"/>
      <c r="D40" s="314">
        <v>1</v>
      </c>
      <c r="E40" s="314">
        <v>2</v>
      </c>
      <c r="F40" s="314">
        <v>3</v>
      </c>
      <c r="G40" s="314">
        <v>4</v>
      </c>
      <c r="H40" s="314">
        <v>5</v>
      </c>
      <c r="I40" s="314">
        <v>6</v>
      </c>
      <c r="J40" s="314">
        <v>7</v>
      </c>
      <c r="K40" s="314">
        <v>8</v>
      </c>
      <c r="L40" s="314">
        <v>9</v>
      </c>
      <c r="M40" s="314">
        <v>10</v>
      </c>
      <c r="N40" s="314">
        <v>11</v>
      </c>
      <c r="O40" s="314">
        <v>12</v>
      </c>
      <c r="P40" s="314">
        <v>13</v>
      </c>
      <c r="Q40" s="314">
        <v>14</v>
      </c>
      <c r="R40" s="314">
        <v>15</v>
      </c>
      <c r="S40" s="301"/>
      <c r="T40" s="275"/>
      <c r="U40" s="275"/>
      <c r="V40" s="275"/>
      <c r="W40" s="275"/>
      <c r="X40" s="275"/>
      <c r="AI40" s="11"/>
      <c r="AJ40" s="11"/>
    </row>
    <row r="41" spans="1:36" customFormat="1" ht="14.65" customHeight="1">
      <c r="A41" s="296"/>
      <c r="B41" s="296"/>
      <c r="C41" s="296"/>
      <c r="D41" s="315" t="s">
        <v>115</v>
      </c>
      <c r="E41" s="315" t="s">
        <v>116</v>
      </c>
      <c r="F41" s="315" t="s">
        <v>117</v>
      </c>
      <c r="G41" s="315" t="s">
        <v>118</v>
      </c>
      <c r="H41" s="315" t="s">
        <v>119</v>
      </c>
      <c r="I41" s="315" t="s">
        <v>93</v>
      </c>
      <c r="J41" s="297" t="s">
        <v>94</v>
      </c>
      <c r="K41" s="297" t="s">
        <v>95</v>
      </c>
      <c r="L41" s="297" t="s">
        <v>96</v>
      </c>
      <c r="M41" s="297" t="s">
        <v>97</v>
      </c>
      <c r="N41" s="297" t="s">
        <v>120</v>
      </c>
      <c r="O41" s="297" t="s">
        <v>121</v>
      </c>
      <c r="P41" s="297" t="s">
        <v>122</v>
      </c>
      <c r="Q41" s="297" t="s">
        <v>123</v>
      </c>
      <c r="R41" s="297" t="s">
        <v>306</v>
      </c>
      <c r="S41" s="297" t="s">
        <v>132</v>
      </c>
      <c r="T41" s="296"/>
      <c r="U41" s="275"/>
      <c r="V41" s="275"/>
      <c r="W41" s="275"/>
      <c r="X41" s="275"/>
      <c r="AI41" s="11"/>
      <c r="AJ41" s="11"/>
    </row>
    <row r="42" spans="1:36" customFormat="1" ht="14.65" customHeight="1">
      <c r="A42" s="296"/>
      <c r="B42" s="299" t="s">
        <v>339</v>
      </c>
      <c r="C42" s="303">
        <v>0</v>
      </c>
      <c r="D42" s="304">
        <f>IF('Fixed inputs'!$I$4="Application",SUMIFS('Support info UFI CY203031'!$U$12:$U$511,'Support info UFI CY203031'!$B$12:$B$511,"New Project 2"),SUMIFS('Support info UFI CY203031'!$AJ$12:$AJ$511,'Support info UFI CY203031'!$B$12:$B$511,"New Project 2"))</f>
        <v>0</v>
      </c>
      <c r="E42" s="304">
        <f>IF('Fixed inputs'!$I$4="Application",SUMIFS('Support info UFI CY203031'!$V$12:$V$511,'Support info UFI CY203031'!$B$12:$B$511,"New Project 2"),SUMIFS('Support info UFI CY203031'!$AL$12:$AL$511,'Support info UFI CY203031'!$B$12:$B$511,"New Project 2"))</f>
        <v>0</v>
      </c>
      <c r="F42" s="304">
        <f>IF('Fixed inputs'!$I$4="Application",SUMIFS('Support info UFI CY203031'!$W$12:$W$511,'Support info UFI CY203031'!$B$12:$B$511,"New Project 2"),SUMIFS('Support info UFI CY203031'!$AN$12:$AN$511,'Support info UFI CY203031'!$B$12:$B$511,"New Project 2"))</f>
        <v>0</v>
      </c>
      <c r="G42" s="304">
        <f>IF('Fixed inputs'!$I$4="Application",SUMIFS('Support info UFI CY203031'!$X$12:$X$511,'Support info UFI CY203031'!$B$12:$B$511,"New Project 2"),SUMIFS('Support info UFI CY203031'!$AP$12:$AP$511,'Support info UFI CY203031'!$B$12:$B$511,"New Project 2"))</f>
        <v>0</v>
      </c>
      <c r="H42" s="304">
        <f>IF('Fixed inputs'!$I$4="Application",SUMIFS('Support info UFI CY203031'!$Y$12:$Y$511,'Support info UFI CY203031'!$B$12:$B$511,"New Project 2"),SUMIFS('Support info UFI CY203031'!$AR$12:$AR$511,'Support info UFI CY203031'!$B$12:$B$511,"New Project 2"))</f>
        <v>0</v>
      </c>
      <c r="I42" s="304">
        <f>IF('Fixed inputs'!$I$4="Application",SUMIFS('Support info UFI CY203031'!$Z$12:$Z$511,'Support info UFI CY203031'!$B$12:$B$511,"New Project 2"),SUMIFS('Support info UFI CY203031'!$AT$12:$AT$511,'Support info UFI CY203031'!$B$12:$B$511,"New Project 2"))</f>
        <v>0</v>
      </c>
      <c r="J42" s="304">
        <v>0</v>
      </c>
      <c r="K42" s="304">
        <v>0</v>
      </c>
      <c r="L42" s="304">
        <v>0</v>
      </c>
      <c r="M42" s="304">
        <v>0</v>
      </c>
      <c r="N42" s="304">
        <v>0</v>
      </c>
      <c r="O42" s="304">
        <v>0</v>
      </c>
      <c r="P42" s="304">
        <v>0</v>
      </c>
      <c r="Q42" s="304">
        <v>0</v>
      </c>
      <c r="R42" s="304">
        <v>0</v>
      </c>
      <c r="S42" s="302">
        <f>SUM(D42:R42)</f>
        <v>0</v>
      </c>
      <c r="T42" s="296"/>
      <c r="U42" s="275"/>
      <c r="V42" s="275"/>
      <c r="W42" s="275"/>
      <c r="X42" s="275"/>
      <c r="AI42" s="11"/>
      <c r="AJ42" s="11"/>
    </row>
    <row r="43" spans="1:36" customFormat="1" ht="14.65" customHeight="1">
      <c r="A43" s="296"/>
      <c r="B43" s="299" t="s">
        <v>342</v>
      </c>
      <c r="C43" s="303"/>
      <c r="D43" s="304">
        <f t="shared" ref="D43:R43" si="10">IF(D40=$C38+6,-$C39,0)</f>
        <v>0</v>
      </c>
      <c r="E43" s="304">
        <f t="shared" si="10"/>
        <v>0</v>
      </c>
      <c r="F43" s="304">
        <f t="shared" si="10"/>
        <v>0</v>
      </c>
      <c r="G43" s="304">
        <f t="shared" si="10"/>
        <v>0</v>
      </c>
      <c r="H43" s="304">
        <f t="shared" si="10"/>
        <v>0</v>
      </c>
      <c r="I43" s="304">
        <f t="shared" si="10"/>
        <v>0</v>
      </c>
      <c r="J43" s="304">
        <f t="shared" si="10"/>
        <v>0</v>
      </c>
      <c r="K43" s="304">
        <f t="shared" si="10"/>
        <v>0</v>
      </c>
      <c r="L43" s="304">
        <f t="shared" si="10"/>
        <v>0</v>
      </c>
      <c r="M43" s="304">
        <f t="shared" si="10"/>
        <v>0</v>
      </c>
      <c r="N43" s="304">
        <f t="shared" si="10"/>
        <v>0</v>
      </c>
      <c r="O43" s="304">
        <f t="shared" si="10"/>
        <v>0</v>
      </c>
      <c r="P43" s="304">
        <f t="shared" si="10"/>
        <v>0</v>
      </c>
      <c r="Q43" s="304">
        <f t="shared" si="10"/>
        <v>0</v>
      </c>
      <c r="R43" s="304">
        <f t="shared" si="10"/>
        <v>0</v>
      </c>
      <c r="S43" s="302">
        <f>SUM(D43:R43)</f>
        <v>0</v>
      </c>
      <c r="T43" s="296"/>
      <c r="U43" s="275"/>
      <c r="V43" s="275"/>
      <c r="W43" s="275"/>
      <c r="X43" s="275"/>
      <c r="AI43" s="11"/>
      <c r="AJ43" s="11"/>
    </row>
    <row r="44" spans="1:36" customFormat="1" ht="14.65" customHeight="1">
      <c r="A44" s="296"/>
      <c r="B44" s="299" t="s">
        <v>343</v>
      </c>
      <c r="C44" s="303"/>
      <c r="D44" s="304">
        <v>0</v>
      </c>
      <c r="E44" s="304">
        <v>0</v>
      </c>
      <c r="F44" s="304">
        <v>0</v>
      </c>
      <c r="G44" s="304">
        <v>0</v>
      </c>
      <c r="H44" s="304">
        <v>0</v>
      </c>
      <c r="I44" s="304">
        <f t="shared" ref="I44:R44" si="11">IF($C$37="ROI",IF(I40&lt;=$C38+5,$K49,0),IF($C$37="NI",IF(I40&lt;=$C38+5,$K49,0),0))</f>
        <v>0</v>
      </c>
      <c r="J44" s="304">
        <f t="shared" si="11"/>
        <v>0</v>
      </c>
      <c r="K44" s="304">
        <f t="shared" si="11"/>
        <v>0</v>
      </c>
      <c r="L44" s="304">
        <f t="shared" si="11"/>
        <v>0</v>
      </c>
      <c r="M44" s="304">
        <f t="shared" si="11"/>
        <v>0</v>
      </c>
      <c r="N44" s="304">
        <f t="shared" si="11"/>
        <v>0</v>
      </c>
      <c r="O44" s="304">
        <f t="shared" si="11"/>
        <v>0</v>
      </c>
      <c r="P44" s="304">
        <f t="shared" si="11"/>
        <v>0</v>
      </c>
      <c r="Q44" s="304">
        <f t="shared" si="11"/>
        <v>0</v>
      </c>
      <c r="R44" s="304">
        <f t="shared" si="11"/>
        <v>0</v>
      </c>
      <c r="S44" s="302">
        <f>SUM(D44:R44)</f>
        <v>0</v>
      </c>
      <c r="T44" s="296"/>
      <c r="U44" s="275"/>
      <c r="V44" s="275"/>
      <c r="W44" s="275"/>
      <c r="X44" s="275"/>
      <c r="AI44" s="11"/>
      <c r="AJ44" s="11"/>
    </row>
    <row r="45" spans="1:36" customFormat="1" ht="14.65" customHeight="1">
      <c r="A45" s="296"/>
      <c r="B45" s="299" t="s">
        <v>344</v>
      </c>
      <c r="C45" s="303"/>
      <c r="D45" s="304">
        <f t="shared" ref="D45:R45" si="12">SUM(D42:D44)</f>
        <v>0</v>
      </c>
      <c r="E45" s="304">
        <f t="shared" si="12"/>
        <v>0</v>
      </c>
      <c r="F45" s="304">
        <f t="shared" si="12"/>
        <v>0</v>
      </c>
      <c r="G45" s="304">
        <f t="shared" si="12"/>
        <v>0</v>
      </c>
      <c r="H45" s="304">
        <f t="shared" si="12"/>
        <v>0</v>
      </c>
      <c r="I45" s="304">
        <f t="shared" si="12"/>
        <v>0</v>
      </c>
      <c r="J45" s="304">
        <f t="shared" si="12"/>
        <v>0</v>
      </c>
      <c r="K45" s="304">
        <f t="shared" si="12"/>
        <v>0</v>
      </c>
      <c r="L45" s="304">
        <f t="shared" si="12"/>
        <v>0</v>
      </c>
      <c r="M45" s="304">
        <f t="shared" si="12"/>
        <v>0</v>
      </c>
      <c r="N45" s="304">
        <f t="shared" si="12"/>
        <v>0</v>
      </c>
      <c r="O45" s="304">
        <f t="shared" si="12"/>
        <v>0</v>
      </c>
      <c r="P45" s="304">
        <f t="shared" si="12"/>
        <v>0</v>
      </c>
      <c r="Q45" s="304">
        <f t="shared" si="12"/>
        <v>0</v>
      </c>
      <c r="R45" s="304">
        <f t="shared" si="12"/>
        <v>0</v>
      </c>
      <c r="S45" s="302">
        <f>SUM(D45:R45)</f>
        <v>0</v>
      </c>
      <c r="T45" s="296"/>
      <c r="U45" s="275"/>
      <c r="V45" s="275"/>
      <c r="W45" s="275"/>
      <c r="X45" s="275"/>
      <c r="AI45" s="11"/>
      <c r="AJ45" s="11"/>
    </row>
    <row r="46" spans="1:36" customFormat="1" ht="14.65" customHeight="1">
      <c r="A46" s="296"/>
      <c r="B46" s="299" t="s">
        <v>345</v>
      </c>
      <c r="C46" s="316"/>
      <c r="D46" s="304">
        <f t="shared" ref="D46:R46" si="13">IF($C$37="ROI",D45*D$13,IF($C$37="NI",D45*D$15,0))</f>
        <v>0</v>
      </c>
      <c r="E46" s="304">
        <f t="shared" si="13"/>
        <v>0</v>
      </c>
      <c r="F46" s="304">
        <f t="shared" si="13"/>
        <v>0</v>
      </c>
      <c r="G46" s="304">
        <f t="shared" si="13"/>
        <v>0</v>
      </c>
      <c r="H46" s="304">
        <f t="shared" si="13"/>
        <v>0</v>
      </c>
      <c r="I46" s="304">
        <f t="shared" si="13"/>
        <v>0</v>
      </c>
      <c r="J46" s="304">
        <f t="shared" si="13"/>
        <v>0</v>
      </c>
      <c r="K46" s="304">
        <f t="shared" si="13"/>
        <v>0</v>
      </c>
      <c r="L46" s="304">
        <f t="shared" si="13"/>
        <v>0</v>
      </c>
      <c r="M46" s="304">
        <f t="shared" si="13"/>
        <v>0</v>
      </c>
      <c r="N46" s="304">
        <f t="shared" si="13"/>
        <v>0</v>
      </c>
      <c r="O46" s="304">
        <f t="shared" si="13"/>
        <v>0</v>
      </c>
      <c r="P46" s="304">
        <f t="shared" si="13"/>
        <v>0</v>
      </c>
      <c r="Q46" s="304">
        <f t="shared" si="13"/>
        <v>0</v>
      </c>
      <c r="R46" s="304">
        <f t="shared" si="13"/>
        <v>0</v>
      </c>
      <c r="S46" s="304">
        <f>SUM(D46:R46)</f>
        <v>0</v>
      </c>
      <c r="T46" s="308"/>
      <c r="U46" s="275"/>
      <c r="V46" s="275"/>
      <c r="W46" s="275"/>
      <c r="X46" s="275"/>
      <c r="AI46" s="11"/>
      <c r="AJ46" s="11"/>
    </row>
    <row r="47" spans="1:36" customFormat="1" ht="14.65" customHeight="1">
      <c r="A47" s="296"/>
      <c r="B47" s="296"/>
      <c r="C47" s="309"/>
      <c r="D47" s="329" t="s">
        <v>115</v>
      </c>
      <c r="E47" s="329" t="s">
        <v>116</v>
      </c>
      <c r="F47" s="329" t="s">
        <v>117</v>
      </c>
      <c r="G47" s="329" t="s">
        <v>118</v>
      </c>
      <c r="H47" s="329" t="s">
        <v>119</v>
      </c>
      <c r="I47" s="329" t="s">
        <v>93</v>
      </c>
      <c r="J47" s="329" t="s">
        <v>131</v>
      </c>
      <c r="K47" s="329" t="s">
        <v>132</v>
      </c>
      <c r="L47" s="306"/>
      <c r="M47" s="306"/>
      <c r="N47" s="312"/>
      <c r="O47" s="312"/>
      <c r="P47" s="312"/>
      <c r="Q47" s="312"/>
      <c r="R47" s="312"/>
      <c r="S47" s="312"/>
      <c r="T47" s="275"/>
      <c r="U47" s="275"/>
      <c r="V47" s="275"/>
      <c r="W47" s="275"/>
      <c r="X47" s="275"/>
      <c r="AI47" s="11"/>
      <c r="AJ47" s="11"/>
    </row>
    <row r="48" spans="1:36" customFormat="1" ht="14.65" customHeight="1">
      <c r="A48" s="296"/>
      <c r="B48" s="296" t="s">
        <v>130</v>
      </c>
      <c r="C48" s="309"/>
      <c r="D48" s="310">
        <f t="shared" ref="D48:I48" si="14">IF($C$37="ROI",D42*D$13/SUMIF($I$40:$R$40,"&lt;="&amp;$C38+5,$I$13:$R$13),IF($C$37="NI",D42*D$15/SUMIF($I$40:$R$40,"&lt;="&amp;$C38+5,$I$15:$R$15),0))</f>
        <v>0</v>
      </c>
      <c r="E48" s="310">
        <f t="shared" si="14"/>
        <v>0</v>
      </c>
      <c r="F48" s="310">
        <f t="shared" si="14"/>
        <v>0</v>
      </c>
      <c r="G48" s="310">
        <f t="shared" si="14"/>
        <v>0</v>
      </c>
      <c r="H48" s="310">
        <f t="shared" si="14"/>
        <v>0</v>
      </c>
      <c r="I48" s="311">
        <f t="shared" si="14"/>
        <v>0</v>
      </c>
      <c r="J48" s="310">
        <f>IF($C$37="ROI",SUMPRODUCT($D$13:$R$13,D43:R43)/SUMIF(I40:R40,"&lt;="&amp;C38+5,$I$13:$R$13),IF($C$37="NI",SUMPRODUCT($D$15:$R$15,D43:R43)/SUMIF(I40:R40,"&lt;="&amp;C38+5,$I$15:$R$15),0))</f>
        <v>0</v>
      </c>
      <c r="K48" s="310">
        <f>SUM(D48:J48)</f>
        <v>0</v>
      </c>
      <c r="L48" s="306"/>
      <c r="M48" s="306"/>
      <c r="N48" s="312"/>
      <c r="O48" s="312"/>
      <c r="P48" s="312"/>
      <c r="Q48" s="312"/>
      <c r="R48" s="312"/>
      <c r="S48" s="312"/>
      <c r="T48" s="275"/>
      <c r="U48" s="275"/>
      <c r="V48" s="275"/>
      <c r="W48" s="275"/>
      <c r="X48" s="275"/>
      <c r="AI48" s="11"/>
      <c r="AJ48" s="11"/>
    </row>
    <row r="49" spans="1:36" customFormat="1" ht="14.65" customHeight="1">
      <c r="A49" s="296"/>
      <c r="B49" s="299" t="s">
        <v>130</v>
      </c>
      <c r="C49" s="299"/>
      <c r="D49" s="302">
        <f t="shared" ref="D49:I49" si="15">IF($C$37="ROI",D42*D$13/SUMIF($I$40:$R$40,"&lt;="&amp;$C38+5,$I$13:$R$13),IF($C$37="NI",D42*D$15/SUMIF($I$40:$R$40,"&lt;="&amp;$C38+5,$I$15:$R$15),0))</f>
        <v>0</v>
      </c>
      <c r="E49" s="302">
        <f t="shared" si="15"/>
        <v>0</v>
      </c>
      <c r="F49" s="302">
        <f t="shared" si="15"/>
        <v>0</v>
      </c>
      <c r="G49" s="302">
        <f t="shared" si="15"/>
        <v>0</v>
      </c>
      <c r="H49" s="302">
        <f t="shared" si="15"/>
        <v>0</v>
      </c>
      <c r="I49" s="302">
        <f t="shared" si="15"/>
        <v>0</v>
      </c>
      <c r="J49" s="302">
        <f>IF($C$37="ROI",SUMPRODUCT($D$13:$R$13,D43:R43)/SUMIF(I40:R40,"&lt;="&amp;C38+5,$I$13:$R$13),IF($C$37="NI",SUMPRODUCT($D$15:$R$15,D43:R43)/SUMIF(I40:R40,"&lt;="&amp;C38+5,$I$15:$R$15),0))</f>
        <v>0</v>
      </c>
      <c r="K49" s="302">
        <f>SUM(D49:J49)</f>
        <v>0</v>
      </c>
      <c r="L49" s="306"/>
      <c r="M49" s="306"/>
      <c r="N49" s="312"/>
      <c r="O49" s="312"/>
      <c r="P49" s="312"/>
      <c r="Q49" s="312"/>
      <c r="R49" s="312"/>
      <c r="S49" s="312"/>
      <c r="T49" s="275"/>
      <c r="U49" s="275"/>
      <c r="V49" s="275"/>
      <c r="W49" s="275"/>
      <c r="X49" s="275"/>
      <c r="AI49" s="11"/>
      <c r="AJ49" s="11"/>
    </row>
    <row r="50" spans="1:36" customFormat="1" ht="14.65" customHeight="1">
      <c r="A50" s="296"/>
      <c r="B50" s="275"/>
      <c r="C50" s="275"/>
      <c r="D50" s="275"/>
      <c r="E50" s="317"/>
      <c r="F50" s="275"/>
      <c r="G50" s="275"/>
      <c r="H50" s="275"/>
      <c r="I50" s="275"/>
      <c r="J50" s="275"/>
      <c r="K50" s="275"/>
      <c r="L50" s="275"/>
      <c r="M50" s="275"/>
      <c r="N50" s="275"/>
      <c r="O50" s="275"/>
      <c r="P50" s="275"/>
      <c r="Q50" s="275"/>
      <c r="R50" s="275"/>
      <c r="S50" s="296"/>
      <c r="T50" s="275"/>
      <c r="U50" s="275"/>
      <c r="V50" s="275"/>
      <c r="W50" s="275"/>
      <c r="X50" s="275"/>
      <c r="AI50" s="11"/>
      <c r="AJ50" s="11"/>
    </row>
    <row r="51" spans="1:36" customFormat="1" ht="14.65" customHeight="1">
      <c r="A51" s="296"/>
      <c r="B51" s="296"/>
      <c r="C51" s="275"/>
      <c r="D51" s="275"/>
      <c r="E51" s="275"/>
      <c r="F51" s="275"/>
      <c r="G51" s="275"/>
      <c r="H51" s="275"/>
      <c r="I51" s="275"/>
      <c r="J51" s="275"/>
      <c r="K51" s="275"/>
      <c r="L51" s="275"/>
      <c r="M51" s="275"/>
      <c r="N51" s="275"/>
      <c r="O51" s="275"/>
      <c r="P51" s="275"/>
      <c r="Q51" s="275"/>
      <c r="R51" s="275"/>
      <c r="S51" s="296"/>
      <c r="T51" s="275"/>
      <c r="U51" s="275"/>
      <c r="V51" s="275"/>
      <c r="W51" s="275"/>
      <c r="X51" s="275"/>
      <c r="AI51" s="11"/>
      <c r="AJ51" s="11"/>
    </row>
    <row r="52" spans="1:36" customFormat="1" ht="15" customHeight="1">
      <c r="A52" s="296"/>
      <c r="B52" s="275"/>
      <c r="C52" s="275"/>
      <c r="D52" s="275"/>
      <c r="E52" s="275"/>
      <c r="F52" s="275"/>
      <c r="G52" s="275"/>
      <c r="H52" s="275"/>
      <c r="I52" s="275"/>
      <c r="J52" s="275"/>
      <c r="K52" s="275"/>
      <c r="L52" s="275"/>
      <c r="M52" s="275"/>
      <c r="N52" s="275"/>
      <c r="O52" s="275"/>
      <c r="P52" s="275"/>
      <c r="Q52" s="275"/>
      <c r="R52" s="275"/>
      <c r="S52" s="296"/>
      <c r="T52" s="275"/>
      <c r="U52" s="275"/>
      <c r="V52" s="275"/>
      <c r="W52" s="275"/>
      <c r="X52" s="275"/>
      <c r="AI52" s="11"/>
      <c r="AJ52" s="11"/>
    </row>
    <row r="53" spans="1:36" customFormat="1" ht="23.1" customHeight="1">
      <c r="A53" s="296"/>
      <c r="B53" s="561" t="s">
        <v>194</v>
      </c>
      <c r="C53" s="552"/>
      <c r="D53" s="552"/>
      <c r="E53" s="552"/>
      <c r="F53" s="552"/>
      <c r="G53" s="552"/>
      <c r="H53" s="552"/>
      <c r="I53" s="552"/>
      <c r="J53" s="552"/>
      <c r="K53" s="552"/>
      <c r="L53" s="552"/>
      <c r="M53" s="552"/>
      <c r="N53" s="552"/>
      <c r="O53" s="552"/>
      <c r="P53" s="552"/>
      <c r="Q53" s="552"/>
      <c r="R53" s="552"/>
      <c r="S53" s="553"/>
      <c r="T53" s="275"/>
      <c r="U53" s="275"/>
      <c r="V53" s="275"/>
      <c r="W53" s="275"/>
      <c r="X53" s="275"/>
      <c r="AI53" s="11"/>
      <c r="AJ53" s="11"/>
    </row>
    <row r="54" spans="1:36" customFormat="1" ht="14.65" customHeight="1">
      <c r="A54" s="296"/>
      <c r="B54" s="299" t="s">
        <v>128</v>
      </c>
      <c r="C54" s="273" t="str">
        <f>IF('Unit and Contact details'!$D$11='Unit and Contact details'!$E$12,"NI","ROI")</f>
        <v>NI</v>
      </c>
      <c r="D54" s="303" t="s">
        <v>193</v>
      </c>
      <c r="E54" s="318"/>
      <c r="F54" s="318"/>
      <c r="G54" s="318"/>
      <c r="H54" s="275"/>
      <c r="I54" s="275"/>
      <c r="J54" s="275"/>
      <c r="K54" s="275"/>
      <c r="L54" s="275"/>
      <c r="M54" s="275"/>
      <c r="N54" s="275"/>
      <c r="O54" s="275"/>
      <c r="P54" s="275"/>
      <c r="Q54" s="275"/>
      <c r="R54" s="275"/>
      <c r="S54" s="296"/>
      <c r="T54" s="275"/>
      <c r="U54" s="275"/>
      <c r="V54" s="275"/>
      <c r="W54" s="275"/>
      <c r="X54" s="275"/>
      <c r="AI54" s="11"/>
      <c r="AJ54" s="11"/>
    </row>
    <row r="55" spans="1:36" customFormat="1" ht="14.65" customHeight="1">
      <c r="A55" s="296"/>
      <c r="B55" s="299" t="s">
        <v>129</v>
      </c>
      <c r="C55" s="447">
        <v>5</v>
      </c>
      <c r="D55" s="303" t="s">
        <v>191</v>
      </c>
      <c r="E55" s="318"/>
      <c r="F55" s="318"/>
      <c r="G55" s="318"/>
      <c r="H55" s="275"/>
      <c r="I55" s="275"/>
      <c r="J55" s="275"/>
      <c r="K55" s="275"/>
      <c r="L55" s="275"/>
      <c r="M55" s="275"/>
      <c r="N55" s="275"/>
      <c r="O55" s="275"/>
      <c r="P55" s="275"/>
      <c r="Q55" s="275"/>
      <c r="R55" s="275"/>
      <c r="S55" s="296"/>
      <c r="T55" s="275"/>
      <c r="U55" s="275"/>
      <c r="V55" s="275"/>
      <c r="W55" s="275"/>
      <c r="X55" s="275"/>
      <c r="AI55" s="11"/>
      <c r="AJ55" s="11"/>
    </row>
    <row r="56" spans="1:36" customFormat="1" ht="14.65" customHeight="1">
      <c r="A56" s="296"/>
      <c r="B56" s="299" t="s">
        <v>341</v>
      </c>
      <c r="C56" s="447">
        <v>0</v>
      </c>
      <c r="D56" s="303" t="s">
        <v>191</v>
      </c>
      <c r="E56" s="318"/>
      <c r="F56" s="318"/>
      <c r="G56" s="318"/>
      <c r="H56" s="275"/>
      <c r="I56" s="275"/>
      <c r="J56" s="275"/>
      <c r="K56" s="275"/>
      <c r="L56" s="275"/>
      <c r="M56" s="275"/>
      <c r="N56" s="275"/>
      <c r="O56" s="275"/>
      <c r="P56" s="275"/>
      <c r="Q56" s="275"/>
      <c r="R56" s="275"/>
      <c r="S56" s="296"/>
      <c r="T56" s="275"/>
      <c r="U56" s="275"/>
      <c r="V56" s="275"/>
      <c r="W56" s="275"/>
      <c r="X56" s="275"/>
      <c r="AI56" s="11"/>
      <c r="AJ56" s="11"/>
    </row>
    <row r="57" spans="1:36" customFormat="1" ht="14.65" customHeight="1">
      <c r="A57" s="296"/>
      <c r="B57" s="296"/>
      <c r="C57" s="318"/>
      <c r="D57" s="319">
        <v>1</v>
      </c>
      <c r="E57" s="319">
        <v>2</v>
      </c>
      <c r="F57" s="319">
        <v>3</v>
      </c>
      <c r="G57" s="319">
        <v>4</v>
      </c>
      <c r="H57" s="314">
        <v>5</v>
      </c>
      <c r="I57" s="314">
        <v>6</v>
      </c>
      <c r="J57" s="314">
        <v>7</v>
      </c>
      <c r="K57" s="314">
        <v>8</v>
      </c>
      <c r="L57" s="314">
        <v>9</v>
      </c>
      <c r="M57" s="314">
        <v>10</v>
      </c>
      <c r="N57" s="314">
        <v>11</v>
      </c>
      <c r="O57" s="314">
        <v>12</v>
      </c>
      <c r="P57" s="314">
        <v>13</v>
      </c>
      <c r="Q57" s="314">
        <v>14</v>
      </c>
      <c r="R57" s="314">
        <v>15</v>
      </c>
      <c r="S57" s="301"/>
      <c r="T57" s="275"/>
      <c r="U57" s="275"/>
      <c r="V57" s="275"/>
      <c r="W57" s="275"/>
      <c r="X57" s="275"/>
      <c r="AI57" s="11"/>
      <c r="AJ57" s="11"/>
    </row>
    <row r="58" spans="1:36" customFormat="1" ht="14.65" customHeight="1">
      <c r="A58" s="296"/>
      <c r="B58" s="296"/>
      <c r="C58" s="318"/>
      <c r="D58" s="297" t="s">
        <v>115</v>
      </c>
      <c r="E58" s="297" t="s">
        <v>116</v>
      </c>
      <c r="F58" s="297" t="s">
        <v>117</v>
      </c>
      <c r="G58" s="297" t="s">
        <v>118</v>
      </c>
      <c r="H58" s="298" t="s">
        <v>119</v>
      </c>
      <c r="I58" s="298" t="s">
        <v>93</v>
      </c>
      <c r="J58" s="298" t="s">
        <v>94</v>
      </c>
      <c r="K58" s="298" t="s">
        <v>95</v>
      </c>
      <c r="L58" s="298" t="s">
        <v>96</v>
      </c>
      <c r="M58" s="298" t="s">
        <v>97</v>
      </c>
      <c r="N58" s="298" t="s">
        <v>120</v>
      </c>
      <c r="O58" s="298" t="s">
        <v>121</v>
      </c>
      <c r="P58" s="298" t="s">
        <v>122</v>
      </c>
      <c r="Q58" s="298" t="s">
        <v>123</v>
      </c>
      <c r="R58" s="298" t="s">
        <v>306</v>
      </c>
      <c r="S58" s="297" t="s">
        <v>132</v>
      </c>
      <c r="T58" s="275"/>
      <c r="U58" s="275"/>
      <c r="V58" s="275"/>
      <c r="W58" s="275"/>
      <c r="X58" s="275"/>
      <c r="AI58" s="11"/>
      <c r="AJ58" s="11"/>
    </row>
    <row r="59" spans="1:36" customFormat="1" ht="14.65" customHeight="1">
      <c r="A59" s="296"/>
      <c r="B59" s="299" t="s">
        <v>339</v>
      </c>
      <c r="C59" s="303">
        <v>0</v>
      </c>
      <c r="D59" s="302">
        <f>IF('Fixed inputs'!$I$4="Application",SUMIFS('Support info UFI CY203031'!$U$12:$U$511,'Support info UFI CY203031'!$B$12:$B$511,"New Project 3"),SUMIFS('Support info UFI CY203031'!$AJ$12:$AJ$511,'Support info UFI CY203031'!$B$12:$B$511,"New Project 3"))</f>
        <v>0</v>
      </c>
      <c r="E59" s="302">
        <f>IF('Fixed inputs'!$I$4="Application",SUMIFS('Support info UFI CY203031'!$V$12:$V$511,'Support info UFI CY203031'!$B$12:$B$511,"New Project 3"),SUMIFS('Support info UFI CY203031'!$AL$12:$AL$511,'Support info UFI CY203031'!$B$12:$B$511,"New Project 3"))</f>
        <v>0</v>
      </c>
      <c r="F59" s="302">
        <f>IF('Fixed inputs'!$I$4="Application",SUMIFS('Support info UFI CY203031'!$W$12:$W$511,'Support info UFI CY203031'!$B$12:$B$511,"New Project 3"),SUMIFS('Support info UFI CY203031'!$AN$12:$AN$511,'Support info UFI CY203031'!$B$12:$B$511,"New Project 3"))</f>
        <v>0</v>
      </c>
      <c r="G59" s="302">
        <f>IF('Fixed inputs'!$I$4="Application",SUMIFS('Support info UFI CY203031'!$X$12:$X$511,'Support info UFI CY203031'!$B$12:$B$511,"New Project 3"),SUMIFS('Support info UFI CY203031'!$AP$12:$AP$511,'Support info UFI CY203031'!$B$12:$B$511,"New Project 3"))</f>
        <v>0</v>
      </c>
      <c r="H59" s="320">
        <f>IF('Fixed inputs'!$I$4="Application",SUMIFS('Support info UFI CY203031'!$Y$12:$Y$511,'Support info UFI CY203031'!$B$12:$B$511,"New Project 3"),SUMIFS('Support info UFI CY203031'!$AR$12:$AR$511,'Support info UFI CY203031'!$B$12:$B$511,"New Project 3"))</f>
        <v>0</v>
      </c>
      <c r="I59" s="320">
        <f>IF('Fixed inputs'!$I$4="Application",SUMIFS('Support info UFI CY203031'!$Z$12:$Z$511,'Support info UFI CY203031'!$B$12:$B$511,"New Project 3"),SUMIFS('Support info UFI CY203031'!$AT$12:$AT$511,'Support info UFI CY203031'!$B$12:$B$511,"New Project 3"))</f>
        <v>0</v>
      </c>
      <c r="J59" s="320">
        <v>0</v>
      </c>
      <c r="K59" s="320">
        <v>0</v>
      </c>
      <c r="L59" s="320">
        <v>0</v>
      </c>
      <c r="M59" s="320">
        <v>0</v>
      </c>
      <c r="N59" s="320">
        <v>0</v>
      </c>
      <c r="O59" s="320">
        <v>0</v>
      </c>
      <c r="P59" s="320">
        <v>0</v>
      </c>
      <c r="Q59" s="320">
        <v>0</v>
      </c>
      <c r="R59" s="304">
        <v>0</v>
      </c>
      <c r="S59" s="302">
        <f>SUM(D59:R59)</f>
        <v>0</v>
      </c>
      <c r="T59" s="275"/>
      <c r="U59" s="275"/>
      <c r="V59" s="275"/>
      <c r="W59" s="275"/>
      <c r="X59" s="275"/>
      <c r="AI59" s="11"/>
      <c r="AJ59" s="11"/>
    </row>
    <row r="60" spans="1:36" customFormat="1" ht="15" customHeight="1">
      <c r="A60" s="296"/>
      <c r="B60" s="299" t="s">
        <v>342</v>
      </c>
      <c r="C60" s="321"/>
      <c r="D60" s="302">
        <f t="shared" ref="D60:R60" si="16">IF(D57=$C55+6,-$C56,0)</f>
        <v>0</v>
      </c>
      <c r="E60" s="302">
        <f t="shared" si="16"/>
        <v>0</v>
      </c>
      <c r="F60" s="302">
        <f t="shared" si="16"/>
        <v>0</v>
      </c>
      <c r="G60" s="302">
        <f t="shared" si="16"/>
        <v>0</v>
      </c>
      <c r="H60" s="320">
        <f t="shared" si="16"/>
        <v>0</v>
      </c>
      <c r="I60" s="320">
        <f t="shared" si="16"/>
        <v>0</v>
      </c>
      <c r="J60" s="320">
        <f t="shared" si="16"/>
        <v>0</v>
      </c>
      <c r="K60" s="320">
        <f t="shared" si="16"/>
        <v>0</v>
      </c>
      <c r="L60" s="320">
        <f t="shared" si="16"/>
        <v>0</v>
      </c>
      <c r="M60" s="320">
        <f t="shared" si="16"/>
        <v>0</v>
      </c>
      <c r="N60" s="320">
        <f t="shared" si="16"/>
        <v>0</v>
      </c>
      <c r="O60" s="320">
        <f t="shared" si="16"/>
        <v>0</v>
      </c>
      <c r="P60" s="320">
        <f t="shared" si="16"/>
        <v>0</v>
      </c>
      <c r="Q60" s="320">
        <f t="shared" si="16"/>
        <v>0</v>
      </c>
      <c r="R60" s="320">
        <f t="shared" si="16"/>
        <v>0</v>
      </c>
      <c r="S60" s="302">
        <f>SUM(D60:R60)</f>
        <v>0</v>
      </c>
      <c r="T60" s="275"/>
      <c r="U60" s="275"/>
      <c r="V60" s="275"/>
      <c r="W60" s="275"/>
      <c r="X60" s="275"/>
      <c r="AI60" s="11"/>
      <c r="AJ60" s="11"/>
    </row>
    <row r="61" spans="1:36" customFormat="1" ht="15.4" customHeight="1">
      <c r="A61" s="296"/>
      <c r="B61" s="299" t="s">
        <v>343</v>
      </c>
      <c r="C61" s="321"/>
      <c r="D61" s="302">
        <v>0</v>
      </c>
      <c r="E61" s="302">
        <v>0</v>
      </c>
      <c r="F61" s="302">
        <v>0</v>
      </c>
      <c r="G61" s="302">
        <v>0</v>
      </c>
      <c r="H61" s="320">
        <v>0</v>
      </c>
      <c r="I61" s="320">
        <f t="shared" ref="I61:R61" si="17">IF($C$54="ROI",IF(I57&lt;=$C55+5,$K66,0),IF($C$54="NI",IF(I57&lt;=$C55+5,$K66,0),0))</f>
        <v>0</v>
      </c>
      <c r="J61" s="320">
        <f t="shared" si="17"/>
        <v>0</v>
      </c>
      <c r="K61" s="320">
        <f t="shared" si="17"/>
        <v>0</v>
      </c>
      <c r="L61" s="320">
        <f t="shared" si="17"/>
        <v>0</v>
      </c>
      <c r="M61" s="320">
        <f t="shared" si="17"/>
        <v>0</v>
      </c>
      <c r="N61" s="320">
        <f t="shared" si="17"/>
        <v>0</v>
      </c>
      <c r="O61" s="320">
        <f t="shared" si="17"/>
        <v>0</v>
      </c>
      <c r="P61" s="320">
        <f t="shared" si="17"/>
        <v>0</v>
      </c>
      <c r="Q61" s="320">
        <f t="shared" si="17"/>
        <v>0</v>
      </c>
      <c r="R61" s="320">
        <f t="shared" si="17"/>
        <v>0</v>
      </c>
      <c r="S61" s="302">
        <f>SUM(D61:R61)</f>
        <v>0</v>
      </c>
      <c r="T61" s="275"/>
      <c r="U61" s="275"/>
      <c r="V61" s="275"/>
      <c r="W61" s="275"/>
      <c r="X61" s="275"/>
      <c r="AI61" s="11"/>
      <c r="AJ61" s="11"/>
    </row>
    <row r="62" spans="1:36" customFormat="1" ht="15.4" customHeight="1">
      <c r="A62" s="296"/>
      <c r="B62" s="299" t="s">
        <v>344</v>
      </c>
      <c r="C62" s="299"/>
      <c r="D62" s="302">
        <f t="shared" ref="D62:R62" si="18">SUM(D59:D61)</f>
        <v>0</v>
      </c>
      <c r="E62" s="302">
        <f t="shared" si="18"/>
        <v>0</v>
      </c>
      <c r="F62" s="302">
        <f t="shared" si="18"/>
        <v>0</v>
      </c>
      <c r="G62" s="302">
        <f t="shared" si="18"/>
        <v>0</v>
      </c>
      <c r="H62" s="320">
        <f t="shared" si="18"/>
        <v>0</v>
      </c>
      <c r="I62" s="320">
        <f t="shared" si="18"/>
        <v>0</v>
      </c>
      <c r="J62" s="320">
        <f t="shared" si="18"/>
        <v>0</v>
      </c>
      <c r="K62" s="320">
        <f t="shared" si="18"/>
        <v>0</v>
      </c>
      <c r="L62" s="320">
        <f t="shared" si="18"/>
        <v>0</v>
      </c>
      <c r="M62" s="320">
        <f t="shared" si="18"/>
        <v>0</v>
      </c>
      <c r="N62" s="320">
        <f t="shared" si="18"/>
        <v>0</v>
      </c>
      <c r="O62" s="320">
        <f t="shared" si="18"/>
        <v>0</v>
      </c>
      <c r="P62" s="320">
        <f t="shared" si="18"/>
        <v>0</v>
      </c>
      <c r="Q62" s="320">
        <f t="shared" si="18"/>
        <v>0</v>
      </c>
      <c r="R62" s="320">
        <f t="shared" si="18"/>
        <v>0</v>
      </c>
      <c r="S62" s="302">
        <f>SUM(D62:R62)</f>
        <v>0</v>
      </c>
      <c r="T62" s="275"/>
      <c r="U62" s="275"/>
      <c r="V62" s="275"/>
      <c r="W62" s="275"/>
      <c r="X62" s="275"/>
      <c r="AI62" s="11"/>
      <c r="AJ62" s="11"/>
    </row>
    <row r="63" spans="1:36" customFormat="1" ht="15" customHeight="1">
      <c r="A63" s="296"/>
      <c r="B63" s="299" t="s">
        <v>345</v>
      </c>
      <c r="C63" s="299"/>
      <c r="D63" s="320">
        <f t="shared" ref="D63:R63" si="19">IF($C$54="ROI",D62*D$13,IF($C$54="NI",D62*D$15,0))</f>
        <v>0</v>
      </c>
      <c r="E63" s="302">
        <f t="shared" si="19"/>
        <v>0</v>
      </c>
      <c r="F63" s="302">
        <f t="shared" si="19"/>
        <v>0</v>
      </c>
      <c r="G63" s="302">
        <f t="shared" si="19"/>
        <v>0</v>
      </c>
      <c r="H63" s="302">
        <f t="shared" si="19"/>
        <v>0</v>
      </c>
      <c r="I63" s="302">
        <f t="shared" si="19"/>
        <v>0</v>
      </c>
      <c r="J63" s="302">
        <f t="shared" si="19"/>
        <v>0</v>
      </c>
      <c r="K63" s="302">
        <f t="shared" si="19"/>
        <v>0</v>
      </c>
      <c r="L63" s="302">
        <f t="shared" si="19"/>
        <v>0</v>
      </c>
      <c r="M63" s="302">
        <f t="shared" si="19"/>
        <v>0</v>
      </c>
      <c r="N63" s="302">
        <f t="shared" si="19"/>
        <v>0</v>
      </c>
      <c r="O63" s="302">
        <f t="shared" si="19"/>
        <v>0</v>
      </c>
      <c r="P63" s="302">
        <f t="shared" si="19"/>
        <v>0</v>
      </c>
      <c r="Q63" s="302">
        <f t="shared" si="19"/>
        <v>0</v>
      </c>
      <c r="R63" s="302">
        <f t="shared" si="19"/>
        <v>0</v>
      </c>
      <c r="S63" s="302">
        <f>SUM(D63:R63)</f>
        <v>0</v>
      </c>
      <c r="T63" s="275"/>
      <c r="U63" s="275"/>
      <c r="V63" s="275"/>
      <c r="W63" s="275"/>
      <c r="X63" s="275"/>
      <c r="AI63" s="11"/>
      <c r="AJ63" s="11"/>
    </row>
    <row r="64" spans="1:36" customFormat="1" ht="14.65" customHeight="1">
      <c r="A64" s="275"/>
      <c r="B64" s="275"/>
      <c r="C64" s="275"/>
      <c r="D64" s="330" t="s">
        <v>115</v>
      </c>
      <c r="E64" s="330" t="s">
        <v>116</v>
      </c>
      <c r="F64" s="330" t="s">
        <v>117</v>
      </c>
      <c r="G64" s="330" t="s">
        <v>118</v>
      </c>
      <c r="H64" s="330" t="s">
        <v>119</v>
      </c>
      <c r="I64" s="330" t="s">
        <v>93</v>
      </c>
      <c r="J64" s="330" t="s">
        <v>131</v>
      </c>
      <c r="K64" s="330" t="s">
        <v>132</v>
      </c>
      <c r="L64" s="312"/>
      <c r="M64" s="312"/>
      <c r="N64" s="312"/>
      <c r="O64" s="312"/>
      <c r="P64" s="312"/>
      <c r="Q64" s="312"/>
      <c r="R64" s="312"/>
      <c r="S64" s="312"/>
      <c r="T64" s="275"/>
      <c r="U64" s="275"/>
      <c r="V64" s="275"/>
      <c r="W64" s="275"/>
      <c r="X64" s="275"/>
      <c r="AI64" s="11"/>
      <c r="AJ64" s="11"/>
    </row>
    <row r="65" spans="1:36" customFormat="1" ht="14.65" customHeight="1">
      <c r="A65" s="275"/>
      <c r="B65" s="275" t="s">
        <v>130</v>
      </c>
      <c r="C65" s="275"/>
      <c r="D65" s="322">
        <f t="shared" ref="D65:I65" si="20">IF($C$54="ROI",D59*D$13/SUMIF($I$57:$R$57,"&lt;="&amp;$C55+5,$I$13:$R$13),IF($C$54="NI",D59*D$15/SUMIF($I$57:$R$57,"&lt;="&amp;$C55+5,$I$15:$R$15),0))</f>
        <v>0</v>
      </c>
      <c r="E65" s="322">
        <f t="shared" si="20"/>
        <v>0</v>
      </c>
      <c r="F65" s="322">
        <f t="shared" si="20"/>
        <v>0</v>
      </c>
      <c r="G65" s="322">
        <f t="shared" si="20"/>
        <v>0</v>
      </c>
      <c r="H65" s="322">
        <f t="shared" si="20"/>
        <v>0</v>
      </c>
      <c r="I65" s="323">
        <f t="shared" si="20"/>
        <v>0</v>
      </c>
      <c r="J65" s="322">
        <f>IF($C$54="ROI",SUMPRODUCT($D$13:$R$13,D60:R60)/SUMIF(I57:R57,"&lt;="&amp;C55+5,$I$13:$R$13),IF($C$54="NI",SUMPRODUCT($D$15:$R$15,D60:R60)/SUMIF(I57:R57,"&lt;="&amp;C55+5,$I$15:$R$15),0))</f>
        <v>0</v>
      </c>
      <c r="K65" s="322">
        <f>SUM(D65:J65)</f>
        <v>0</v>
      </c>
      <c r="L65" s="312"/>
      <c r="M65" s="312"/>
      <c r="N65" s="312"/>
      <c r="O65" s="312"/>
      <c r="P65" s="312"/>
      <c r="Q65" s="312"/>
      <c r="R65" s="312"/>
      <c r="S65" s="312"/>
      <c r="T65" s="275"/>
      <c r="U65" s="275"/>
      <c r="V65" s="275"/>
      <c r="W65" s="275"/>
      <c r="X65" s="275"/>
      <c r="AI65" s="11"/>
      <c r="AJ65" s="11"/>
    </row>
    <row r="66" spans="1:36" customFormat="1" ht="14.65" customHeight="1">
      <c r="A66" s="275"/>
      <c r="B66" s="300" t="s">
        <v>130</v>
      </c>
      <c r="C66" s="299"/>
      <c r="D66" s="320">
        <f t="shared" ref="D66:I66" si="21">IF($C$54="ROI",D59*D$13/SUMIF($I$57:$R$57,"&lt;="&amp;$C55+5,$I$13:$R$13),IF($C$54="NI",D59*D$15/SUMIF($I$57:$R$57,"&lt;="&amp;$C55+5,$I$15:$R$15),0))</f>
        <v>0</v>
      </c>
      <c r="E66" s="320">
        <f t="shared" si="21"/>
        <v>0</v>
      </c>
      <c r="F66" s="320">
        <f t="shared" si="21"/>
        <v>0</v>
      </c>
      <c r="G66" s="320">
        <f t="shared" si="21"/>
        <v>0</v>
      </c>
      <c r="H66" s="320">
        <f t="shared" si="21"/>
        <v>0</v>
      </c>
      <c r="I66" s="320">
        <f t="shared" si="21"/>
        <v>0</v>
      </c>
      <c r="J66" s="320">
        <f>IF($C$54="ROI",SUMPRODUCT($D$13:$R$13,D60:R60)/SUMIF(I57:R57,"&lt;="&amp;C55+5,$I$13:$R$13),IF($C$54="NI",SUMPRODUCT($D$15:$R$15,D60:R60)/SUMIF(I57:R57,"&lt;="&amp;C55+5,$I$15:$R$15),0))</f>
        <v>0</v>
      </c>
      <c r="K66" s="320">
        <f>SUM(D66:J66)</f>
        <v>0</v>
      </c>
      <c r="L66" s="312"/>
      <c r="M66" s="312"/>
      <c r="N66" s="312"/>
      <c r="O66" s="312"/>
      <c r="P66" s="312"/>
      <c r="Q66" s="312"/>
      <c r="R66" s="312"/>
      <c r="S66" s="312"/>
      <c r="T66" s="275"/>
      <c r="U66" s="275"/>
      <c r="V66" s="275"/>
      <c r="W66" s="275"/>
      <c r="X66" s="275"/>
      <c r="AI66" s="11"/>
      <c r="AJ66" s="11"/>
    </row>
    <row r="67" spans="1:36" customFormat="1" ht="14.65" customHeight="1">
      <c r="A67" s="275"/>
      <c r="B67" s="275"/>
      <c r="C67" s="275"/>
      <c r="D67" s="275"/>
      <c r="E67" s="275"/>
      <c r="F67" s="275"/>
      <c r="G67" s="275"/>
      <c r="H67" s="275"/>
      <c r="I67" s="275"/>
      <c r="J67" s="275"/>
      <c r="K67" s="275"/>
      <c r="L67" s="275"/>
      <c r="M67" s="275"/>
      <c r="N67" s="275"/>
      <c r="O67" s="275"/>
      <c r="P67" s="275"/>
      <c r="Q67" s="275"/>
      <c r="R67" s="275"/>
      <c r="S67" s="275"/>
      <c r="T67" s="275"/>
      <c r="U67" s="275"/>
      <c r="V67" s="275"/>
      <c r="W67" s="275"/>
      <c r="X67" s="275"/>
      <c r="AI67" s="11"/>
      <c r="AJ67" s="11"/>
    </row>
    <row r="68" spans="1:36" customFormat="1" ht="14.65" customHeight="1">
      <c r="A68" s="275"/>
      <c r="B68" s="275"/>
      <c r="C68" s="275"/>
      <c r="D68" s="275"/>
      <c r="E68" s="275"/>
      <c r="F68" s="275"/>
      <c r="G68" s="275"/>
      <c r="H68" s="275"/>
      <c r="I68" s="275"/>
      <c r="J68" s="275"/>
      <c r="K68" s="275"/>
      <c r="L68" s="275"/>
      <c r="M68" s="275"/>
      <c r="N68" s="275"/>
      <c r="O68" s="275"/>
      <c r="P68" s="275"/>
      <c r="Q68" s="275"/>
      <c r="R68" s="275"/>
      <c r="S68" s="275"/>
      <c r="T68" s="275"/>
      <c r="U68" s="275"/>
      <c r="V68" s="275"/>
      <c r="W68" s="275"/>
      <c r="X68" s="275"/>
      <c r="AI68" s="11"/>
      <c r="AJ68" s="11"/>
    </row>
    <row r="69" spans="1:36" customFormat="1">
      <c r="A69" s="275"/>
      <c r="B69" s="275"/>
      <c r="C69" s="275"/>
      <c r="D69" s="275"/>
      <c r="E69" s="275"/>
      <c r="F69" s="275"/>
      <c r="G69" s="275"/>
      <c r="H69" s="275"/>
      <c r="I69" s="275"/>
      <c r="J69" s="275"/>
      <c r="K69" s="275"/>
      <c r="L69" s="275"/>
      <c r="M69" s="275"/>
      <c r="N69" s="275"/>
      <c r="O69" s="275"/>
      <c r="P69" s="275"/>
      <c r="Q69" s="275"/>
      <c r="R69" s="275"/>
      <c r="S69" s="275"/>
      <c r="T69" s="275"/>
      <c r="U69" s="275"/>
      <c r="V69" s="275"/>
      <c r="W69" s="275"/>
      <c r="X69" s="275"/>
      <c r="AI69" s="11"/>
      <c r="AJ69" s="11"/>
    </row>
    <row r="70" spans="1:36" customFormat="1" ht="14.65" customHeight="1" outlineLevel="1">
      <c r="A70" s="275"/>
      <c r="B70" s="551" t="s">
        <v>195</v>
      </c>
      <c r="C70" s="552"/>
      <c r="D70" s="552"/>
      <c r="E70" s="552"/>
      <c r="F70" s="552"/>
      <c r="G70" s="552"/>
      <c r="H70" s="552"/>
      <c r="I70" s="552"/>
      <c r="J70" s="552"/>
      <c r="K70" s="552"/>
      <c r="L70" s="552"/>
      <c r="M70" s="552"/>
      <c r="N70" s="552"/>
      <c r="O70" s="552"/>
      <c r="P70" s="552"/>
      <c r="Q70" s="552"/>
      <c r="R70" s="552"/>
      <c r="S70" s="553"/>
      <c r="T70" s="275"/>
      <c r="U70" s="275"/>
      <c r="V70" s="275"/>
      <c r="W70" s="275"/>
      <c r="X70" s="275"/>
      <c r="AI70" s="11"/>
      <c r="AJ70" s="11"/>
    </row>
    <row r="71" spans="1:36" customFormat="1" ht="14.65" customHeight="1" outlineLevel="1">
      <c r="A71" s="275"/>
      <c r="B71" s="300" t="s">
        <v>128</v>
      </c>
      <c r="C71" s="324" t="str">
        <f>IF('Support info UFI CY203031'!$C$7="Ireland","ROI","NI")</f>
        <v>NI</v>
      </c>
      <c r="D71" s="300" t="s">
        <v>193</v>
      </c>
      <c r="E71" s="275"/>
      <c r="F71" s="275"/>
      <c r="G71" s="275"/>
      <c r="H71" s="275"/>
      <c r="I71" s="275"/>
      <c r="J71" s="275"/>
      <c r="K71" s="275"/>
      <c r="L71" s="275"/>
      <c r="M71" s="275"/>
      <c r="N71" s="275"/>
      <c r="O71" s="275"/>
      <c r="P71" s="275"/>
      <c r="Q71" s="275"/>
      <c r="R71" s="275"/>
      <c r="S71" s="275"/>
      <c r="T71" s="275"/>
      <c r="U71" s="275"/>
      <c r="V71" s="275"/>
      <c r="W71" s="275"/>
      <c r="X71" s="275"/>
      <c r="AI71" s="11"/>
      <c r="AJ71" s="11"/>
    </row>
    <row r="72" spans="1:36" customFormat="1" ht="14.65" customHeight="1" outlineLevel="1">
      <c r="A72" s="275"/>
      <c r="B72" s="300" t="s">
        <v>129</v>
      </c>
      <c r="C72" s="447">
        <v>5</v>
      </c>
      <c r="D72" s="300" t="s">
        <v>191</v>
      </c>
      <c r="E72" s="275"/>
      <c r="F72" s="275"/>
      <c r="G72" s="275"/>
      <c r="H72" s="275"/>
      <c r="I72" s="275"/>
      <c r="J72" s="275"/>
      <c r="K72" s="275"/>
      <c r="L72" s="275"/>
      <c r="M72" s="275"/>
      <c r="N72" s="275"/>
      <c r="O72" s="275"/>
      <c r="P72" s="275"/>
      <c r="Q72" s="275"/>
      <c r="R72" s="275"/>
      <c r="S72" s="275"/>
      <c r="T72" s="275"/>
      <c r="U72" s="275"/>
      <c r="V72" s="275"/>
      <c r="W72" s="275"/>
      <c r="X72" s="275"/>
      <c r="AI72" s="11"/>
      <c r="AJ72" s="11"/>
    </row>
    <row r="73" spans="1:36" customFormat="1" ht="14.65" customHeight="1" outlineLevel="1">
      <c r="A73" s="275"/>
      <c r="B73" s="300" t="s">
        <v>341</v>
      </c>
      <c r="C73" s="447">
        <v>0</v>
      </c>
      <c r="D73" s="325" t="s">
        <v>191</v>
      </c>
      <c r="E73" s="326"/>
      <c r="F73" s="326"/>
      <c r="G73" s="326"/>
      <c r="H73" s="326"/>
      <c r="I73" s="326"/>
      <c r="J73" s="275"/>
      <c r="K73" s="275"/>
      <c r="L73" s="275"/>
      <c r="M73" s="275"/>
      <c r="N73" s="275"/>
      <c r="O73" s="275"/>
      <c r="P73" s="275"/>
      <c r="Q73" s="275"/>
      <c r="R73" s="275"/>
      <c r="S73" s="275"/>
      <c r="T73" s="275"/>
      <c r="U73" s="275"/>
      <c r="V73" s="275"/>
      <c r="W73" s="275"/>
      <c r="X73" s="275"/>
      <c r="AI73" s="11"/>
      <c r="AJ73" s="11"/>
    </row>
    <row r="74" spans="1:36" customFormat="1" ht="14.65" customHeight="1" outlineLevel="1">
      <c r="A74" s="275"/>
      <c r="B74" s="275"/>
      <c r="C74" s="326"/>
      <c r="D74" s="327">
        <v>1</v>
      </c>
      <c r="E74" s="327">
        <v>2</v>
      </c>
      <c r="F74" s="327">
        <v>3</v>
      </c>
      <c r="G74" s="327">
        <v>4</v>
      </c>
      <c r="H74" s="327">
        <v>5</v>
      </c>
      <c r="I74" s="327">
        <v>6</v>
      </c>
      <c r="J74" s="314">
        <v>7</v>
      </c>
      <c r="K74" s="314">
        <v>8</v>
      </c>
      <c r="L74" s="314">
        <v>9</v>
      </c>
      <c r="M74" s="314">
        <v>10</v>
      </c>
      <c r="N74" s="314">
        <v>11</v>
      </c>
      <c r="O74" s="314">
        <v>12</v>
      </c>
      <c r="P74" s="314">
        <v>13</v>
      </c>
      <c r="Q74" s="314">
        <v>14</v>
      </c>
      <c r="R74" s="314">
        <v>15</v>
      </c>
      <c r="S74" s="314"/>
      <c r="T74" s="275"/>
      <c r="U74" s="275"/>
      <c r="V74" s="275"/>
      <c r="W74" s="275"/>
      <c r="X74" s="275"/>
      <c r="AI74" s="11"/>
      <c r="AJ74" s="11"/>
    </row>
    <row r="75" spans="1:36" customFormat="1" ht="15.75" customHeight="1">
      <c r="A75" s="275"/>
      <c r="B75" s="275"/>
      <c r="C75" s="326"/>
      <c r="D75" s="328" t="s">
        <v>115</v>
      </c>
      <c r="E75" s="328" t="s">
        <v>116</v>
      </c>
      <c r="F75" s="328" t="s">
        <v>117</v>
      </c>
      <c r="G75" s="328" t="s">
        <v>118</v>
      </c>
      <c r="H75" s="328" t="s">
        <v>119</v>
      </c>
      <c r="I75" s="328" t="s">
        <v>93</v>
      </c>
      <c r="J75" s="298" t="s">
        <v>94</v>
      </c>
      <c r="K75" s="298" t="s">
        <v>95</v>
      </c>
      <c r="L75" s="298" t="s">
        <v>96</v>
      </c>
      <c r="M75" s="298" t="s">
        <v>97</v>
      </c>
      <c r="N75" s="298" t="s">
        <v>120</v>
      </c>
      <c r="O75" s="298" t="s">
        <v>121</v>
      </c>
      <c r="P75" s="298" t="s">
        <v>122</v>
      </c>
      <c r="Q75" s="298" t="s">
        <v>123</v>
      </c>
      <c r="R75" s="298" t="s">
        <v>306</v>
      </c>
      <c r="S75" s="298" t="s">
        <v>132</v>
      </c>
      <c r="T75" s="275"/>
      <c r="U75" s="275"/>
      <c r="V75" s="275"/>
      <c r="W75" s="275"/>
      <c r="X75" s="275"/>
      <c r="AI75" s="11"/>
      <c r="AJ75" s="11"/>
    </row>
    <row r="76" spans="1:36" customFormat="1" ht="30" customHeight="1">
      <c r="A76" s="275"/>
      <c r="B76" s="300" t="s">
        <v>339</v>
      </c>
      <c r="C76" s="325">
        <v>0</v>
      </c>
      <c r="D76" s="320">
        <f>IF('Fixed inputs'!$I$4="Application",SUMIFS('Support info UFI CY203031'!$U$12:$U$511,'Support info UFI CY203031'!$B$12:$B$511,"New Project 4"),SUMIFS('Support info UFI CY203031'!$AJ$12:$AJ$511,'Support info UFI CY203031'!$B$12:$B$511,"New Project 4"))</f>
        <v>0</v>
      </c>
      <c r="E76" s="320">
        <f>IF('Fixed inputs'!$I$4="Application",SUMIFS('Support info UFI CY203031'!$V$12:$V$511,'Support info UFI CY203031'!$B$12:$B$511,"New Project 4"),SUMIFS('Support info UFI CY203031'!$AL$12:$AL$511,'Support info UFI CY203031'!$B$12:$B$511,"New Project 4"))</f>
        <v>0</v>
      </c>
      <c r="F76" s="320">
        <f>IF('Fixed inputs'!$I$4="Application",SUMIFS('Support info UFI CY203031'!$W$12:$W$511,'Support info UFI CY203031'!$B$12:$B$511,"New Project 4"),SUMIFS('Support info UFI CY203031'!$AN$12:$AN$511,'Support info UFI CY203031'!$B$12:$B$511,"New Project 4"))</f>
        <v>0</v>
      </c>
      <c r="G76" s="320">
        <f>IF('Fixed inputs'!$I$4="Application",SUMIFS('Support info UFI CY203031'!$X$12:$X$511,'Support info UFI CY203031'!$B$12:$B$511,"New Project 4"),SUMIFS('Support info UFI CY203031'!$AP$12:$AP$511,'Support info UFI CY203031'!$B$12:$B$511,"New Project 4"))</f>
        <v>0</v>
      </c>
      <c r="H76" s="320">
        <f>IF('Fixed inputs'!$I$4="Application",SUMIFS('Support info UFI CY203031'!$Y$12:$Y$511,'Support info UFI CY203031'!$B$12:$B$511,"New Project 4"),SUMIFS('Support info UFI CY203031'!$AR$12:$AR$511,'Support info UFI CY203031'!$B$12:$B$511,"New Project 4"))</f>
        <v>0</v>
      </c>
      <c r="I76" s="320">
        <f>IF('Fixed inputs'!$I$4="Application",SUMIFS('Support info UFI CY203031'!$Z$12:$Z$511,'Support info UFI CY203031'!$B$12:$B$511,"New Project 4"),SUMIFS('Support info UFI CY203031'!$AT$12:$AT$511,'Support info UFI CY203031'!$B$12:$B$511,"New Project 4"))</f>
        <v>0</v>
      </c>
      <c r="J76" s="320">
        <v>0</v>
      </c>
      <c r="K76" s="320">
        <v>0</v>
      </c>
      <c r="L76" s="320">
        <v>0</v>
      </c>
      <c r="M76" s="320">
        <v>0</v>
      </c>
      <c r="N76" s="320">
        <v>0</v>
      </c>
      <c r="O76" s="320">
        <v>0</v>
      </c>
      <c r="P76" s="320">
        <v>0</v>
      </c>
      <c r="Q76" s="320">
        <v>0</v>
      </c>
      <c r="R76" s="320">
        <v>0</v>
      </c>
      <c r="S76" s="320">
        <f>SUM(D76:R76)</f>
        <v>0</v>
      </c>
      <c r="T76" s="275"/>
      <c r="U76" s="275"/>
      <c r="V76" s="275"/>
      <c r="W76" s="275"/>
      <c r="X76" s="275"/>
      <c r="AI76" s="11"/>
      <c r="AJ76" s="11"/>
    </row>
    <row r="77" spans="1:36" customFormat="1" ht="45" customHeight="1">
      <c r="A77" s="275"/>
      <c r="B77" s="300" t="s">
        <v>342</v>
      </c>
      <c r="C77" s="325"/>
      <c r="D77" s="320">
        <f t="shared" ref="D77:R77" si="22">IF(D74=$C72+6,-$C73,0)</f>
        <v>0</v>
      </c>
      <c r="E77" s="320">
        <f t="shared" si="22"/>
        <v>0</v>
      </c>
      <c r="F77" s="320">
        <f t="shared" si="22"/>
        <v>0</v>
      </c>
      <c r="G77" s="320">
        <f t="shared" si="22"/>
        <v>0</v>
      </c>
      <c r="H77" s="320">
        <f t="shared" si="22"/>
        <v>0</v>
      </c>
      <c r="I77" s="320">
        <f t="shared" si="22"/>
        <v>0</v>
      </c>
      <c r="J77" s="320">
        <f t="shared" si="22"/>
        <v>0</v>
      </c>
      <c r="K77" s="320">
        <f t="shared" si="22"/>
        <v>0</v>
      </c>
      <c r="L77" s="320">
        <f t="shared" si="22"/>
        <v>0</v>
      </c>
      <c r="M77" s="320">
        <f t="shared" si="22"/>
        <v>0</v>
      </c>
      <c r="N77" s="320">
        <f t="shared" si="22"/>
        <v>0</v>
      </c>
      <c r="O77" s="320">
        <f t="shared" si="22"/>
        <v>0</v>
      </c>
      <c r="P77" s="320">
        <f t="shared" si="22"/>
        <v>0</v>
      </c>
      <c r="Q77" s="320">
        <f t="shared" si="22"/>
        <v>0</v>
      </c>
      <c r="R77" s="320">
        <f t="shared" si="22"/>
        <v>0</v>
      </c>
      <c r="S77" s="320">
        <f>SUM(D77:R77)</f>
        <v>0</v>
      </c>
      <c r="T77" s="275"/>
      <c r="U77" s="275"/>
      <c r="V77" s="275"/>
      <c r="W77" s="275"/>
      <c r="X77" s="275"/>
      <c r="AI77" s="11"/>
      <c r="AJ77" s="11"/>
    </row>
    <row r="78" spans="1:36" customFormat="1" ht="45" customHeight="1">
      <c r="A78" s="275"/>
      <c r="B78" s="300" t="s">
        <v>343</v>
      </c>
      <c r="C78" s="325"/>
      <c r="D78" s="320">
        <v>0</v>
      </c>
      <c r="E78" s="320">
        <v>0</v>
      </c>
      <c r="F78" s="320">
        <v>0</v>
      </c>
      <c r="G78" s="320">
        <v>0</v>
      </c>
      <c r="H78" s="320">
        <v>0</v>
      </c>
      <c r="I78" s="320">
        <f t="shared" ref="I78:R78" si="23">IF($C$71="ROI",IF(I74&lt;=$C72+5,$K83,0),IF($C$71="NI",IF(I74&lt;=$C72+5,$K83,0),0))</f>
        <v>0</v>
      </c>
      <c r="J78" s="320">
        <f t="shared" si="23"/>
        <v>0</v>
      </c>
      <c r="K78" s="320">
        <f t="shared" si="23"/>
        <v>0</v>
      </c>
      <c r="L78" s="320">
        <f t="shared" si="23"/>
        <v>0</v>
      </c>
      <c r="M78" s="320">
        <f t="shared" si="23"/>
        <v>0</v>
      </c>
      <c r="N78" s="320">
        <f t="shared" si="23"/>
        <v>0</v>
      </c>
      <c r="O78" s="320">
        <f t="shared" si="23"/>
        <v>0</v>
      </c>
      <c r="P78" s="320">
        <f t="shared" si="23"/>
        <v>0</v>
      </c>
      <c r="Q78" s="320">
        <f t="shared" si="23"/>
        <v>0</v>
      </c>
      <c r="R78" s="320">
        <f t="shared" si="23"/>
        <v>0</v>
      </c>
      <c r="S78" s="320">
        <f>SUM(D78:R78)</f>
        <v>0</v>
      </c>
      <c r="T78" s="275"/>
      <c r="U78" s="275"/>
      <c r="V78" s="275"/>
      <c r="W78" s="275"/>
      <c r="X78" s="275"/>
      <c r="AI78" s="11"/>
      <c r="AJ78" s="11"/>
    </row>
    <row r="79" spans="1:36" customFormat="1" ht="45" customHeight="1">
      <c r="A79" s="275"/>
      <c r="B79" s="300" t="s">
        <v>344</v>
      </c>
      <c r="C79" s="325"/>
      <c r="D79" s="320">
        <f t="shared" ref="D79:R79" si="24">SUM(D76:D78)</f>
        <v>0</v>
      </c>
      <c r="E79" s="320">
        <f t="shared" si="24"/>
        <v>0</v>
      </c>
      <c r="F79" s="320">
        <f t="shared" si="24"/>
        <v>0</v>
      </c>
      <c r="G79" s="320">
        <f t="shared" si="24"/>
        <v>0</v>
      </c>
      <c r="H79" s="320">
        <f t="shared" si="24"/>
        <v>0</v>
      </c>
      <c r="I79" s="320">
        <f t="shared" si="24"/>
        <v>0</v>
      </c>
      <c r="J79" s="320">
        <f t="shared" si="24"/>
        <v>0</v>
      </c>
      <c r="K79" s="320">
        <f t="shared" si="24"/>
        <v>0</v>
      </c>
      <c r="L79" s="320">
        <f t="shared" si="24"/>
        <v>0</v>
      </c>
      <c r="M79" s="320">
        <f t="shared" si="24"/>
        <v>0</v>
      </c>
      <c r="N79" s="320">
        <f t="shared" si="24"/>
        <v>0</v>
      </c>
      <c r="O79" s="320">
        <f t="shared" si="24"/>
        <v>0</v>
      </c>
      <c r="P79" s="320">
        <f t="shared" si="24"/>
        <v>0</v>
      </c>
      <c r="Q79" s="320">
        <f t="shared" si="24"/>
        <v>0</v>
      </c>
      <c r="R79" s="320">
        <f t="shared" si="24"/>
        <v>0</v>
      </c>
      <c r="S79" s="320">
        <f>SUM(D79:R79)</f>
        <v>0</v>
      </c>
      <c r="T79" s="275"/>
      <c r="U79" s="275"/>
      <c r="V79" s="275"/>
      <c r="W79" s="275"/>
      <c r="X79" s="275"/>
      <c r="AI79" s="11"/>
      <c r="AJ79" s="11"/>
    </row>
    <row r="80" spans="1:36" customFormat="1" ht="30" customHeight="1">
      <c r="A80" s="275"/>
      <c r="B80" s="300" t="s">
        <v>345</v>
      </c>
      <c r="C80" s="325"/>
      <c r="D80" s="320">
        <f t="shared" ref="D80:R80" si="25">IF($C$71="ROI",D79*D$13,IF($C$71="NI",D79*D$15,0))</f>
        <v>0</v>
      </c>
      <c r="E80" s="320">
        <f t="shared" si="25"/>
        <v>0</v>
      </c>
      <c r="F80" s="320">
        <f t="shared" si="25"/>
        <v>0</v>
      </c>
      <c r="G80" s="320">
        <f t="shared" si="25"/>
        <v>0</v>
      </c>
      <c r="H80" s="320">
        <f t="shared" si="25"/>
        <v>0</v>
      </c>
      <c r="I80" s="320">
        <f t="shared" si="25"/>
        <v>0</v>
      </c>
      <c r="J80" s="320">
        <f t="shared" si="25"/>
        <v>0</v>
      </c>
      <c r="K80" s="320">
        <f t="shared" si="25"/>
        <v>0</v>
      </c>
      <c r="L80" s="320">
        <f t="shared" si="25"/>
        <v>0</v>
      </c>
      <c r="M80" s="320">
        <f t="shared" si="25"/>
        <v>0</v>
      </c>
      <c r="N80" s="320">
        <f t="shared" si="25"/>
        <v>0</v>
      </c>
      <c r="O80" s="320">
        <f t="shared" si="25"/>
        <v>0</v>
      </c>
      <c r="P80" s="320">
        <f t="shared" si="25"/>
        <v>0</v>
      </c>
      <c r="Q80" s="320">
        <f t="shared" si="25"/>
        <v>0</v>
      </c>
      <c r="R80" s="320">
        <f t="shared" si="25"/>
        <v>0</v>
      </c>
      <c r="S80" s="320">
        <f>SUM(D80:R80)</f>
        <v>0</v>
      </c>
      <c r="T80" s="275"/>
      <c r="U80" s="275"/>
      <c r="V80" s="275"/>
      <c r="W80" s="275"/>
      <c r="X80" s="275"/>
      <c r="AI80" s="11"/>
      <c r="AJ80" s="11"/>
    </row>
    <row r="81" spans="1:36" customFormat="1" ht="15.75" customHeight="1">
      <c r="A81" s="275"/>
      <c r="B81" s="275"/>
      <c r="C81" s="326"/>
      <c r="D81" s="330" t="s">
        <v>115</v>
      </c>
      <c r="E81" s="330" t="s">
        <v>116</v>
      </c>
      <c r="F81" s="330" t="s">
        <v>117</v>
      </c>
      <c r="G81" s="330" t="s">
        <v>118</v>
      </c>
      <c r="H81" s="330" t="s">
        <v>119</v>
      </c>
      <c r="I81" s="330" t="s">
        <v>93</v>
      </c>
      <c r="J81" s="330" t="s">
        <v>131</v>
      </c>
      <c r="K81" s="330" t="s">
        <v>132</v>
      </c>
      <c r="L81" s="312"/>
      <c r="M81" s="312"/>
      <c r="N81" s="312"/>
      <c r="O81" s="312"/>
      <c r="P81" s="312"/>
      <c r="Q81" s="312"/>
      <c r="R81" s="312"/>
      <c r="S81" s="312"/>
      <c r="T81" s="275"/>
      <c r="U81" s="275"/>
      <c r="V81" s="275"/>
      <c r="W81" s="275"/>
      <c r="X81" s="275"/>
      <c r="AI81" s="11"/>
      <c r="AJ81" s="11"/>
    </row>
    <row r="82" spans="1:36" customFormat="1" ht="15.75" customHeight="1">
      <c r="A82" s="275"/>
      <c r="B82" s="275" t="s">
        <v>130</v>
      </c>
      <c r="C82" s="326"/>
      <c r="D82" s="322">
        <f t="shared" ref="D82:I82" si="26">IF($C$71="ROI",D76*D$13/SUMIF($I$74:$R$74,"&lt;="&amp;$C72+5,$I$13:$R$13),IF($C$71="NI",D76*D$15/SUMIF($I$74:$R$74,"&lt;="&amp;$C72+5,$I$15:$R$15),0))</f>
        <v>0</v>
      </c>
      <c r="E82" s="322">
        <f t="shared" si="26"/>
        <v>0</v>
      </c>
      <c r="F82" s="322">
        <f t="shared" si="26"/>
        <v>0</v>
      </c>
      <c r="G82" s="322">
        <f t="shared" si="26"/>
        <v>0</v>
      </c>
      <c r="H82" s="322">
        <f t="shared" si="26"/>
        <v>0</v>
      </c>
      <c r="I82" s="323">
        <f t="shared" si="26"/>
        <v>0</v>
      </c>
      <c r="J82" s="322">
        <f>IF($C$71="ROI",SUMPRODUCT($D$13:$R$13,D77:R77)/SUMIF(I74:R74,"&lt;="&amp;C72+5,$I$13:$R$13),IF($C$71="NI",SUMPRODUCT($D$15:$R$15,D77:R77)/SUMIF(I74:R74,"&lt;="&amp;C72+5,$I$15:$R$15),0))</f>
        <v>0</v>
      </c>
      <c r="K82" s="322">
        <f>SUM(D82:J82)</f>
        <v>0</v>
      </c>
      <c r="L82" s="312"/>
      <c r="M82" s="312"/>
      <c r="N82" s="312"/>
      <c r="O82" s="312"/>
      <c r="P82" s="312"/>
      <c r="Q82" s="312"/>
      <c r="R82" s="312"/>
      <c r="S82" s="312"/>
      <c r="T82" s="275"/>
      <c r="U82" s="275"/>
      <c r="V82" s="275"/>
      <c r="W82" s="275"/>
      <c r="X82" s="275"/>
      <c r="AI82" s="11"/>
      <c r="AJ82" s="11"/>
    </row>
    <row r="83" spans="1:36" customFormat="1" ht="30" customHeight="1">
      <c r="A83" s="275"/>
      <c r="B83" s="300" t="s">
        <v>130</v>
      </c>
      <c r="C83" s="300"/>
      <c r="D83" s="320">
        <f t="shared" ref="D83:I83" si="27">IF($C$71="ROI",D76*D$13/SUMIF($I$74:$R$74,"&lt;="&amp;$C72+5,$I$13:$R$13),IF($C$71="NI",D76*D$15/SUMIF($I$74:$R$74,"&lt;="&amp;$C72+5,$I$15:$R$15),0))</f>
        <v>0</v>
      </c>
      <c r="E83" s="320">
        <f t="shared" si="27"/>
        <v>0</v>
      </c>
      <c r="F83" s="320">
        <f t="shared" si="27"/>
        <v>0</v>
      </c>
      <c r="G83" s="320">
        <f t="shared" si="27"/>
        <v>0</v>
      </c>
      <c r="H83" s="320">
        <f t="shared" si="27"/>
        <v>0</v>
      </c>
      <c r="I83" s="320">
        <f t="shared" si="27"/>
        <v>0</v>
      </c>
      <c r="J83" s="320">
        <f>IF($C$71="ROI",SUMPRODUCT($D$13:$R$13,D77:R77)/SUMIF(I74:R74,"&lt;="&amp;C72+5,$I$13:$R$13),IF($C$71="NI",SUMPRODUCT($D$15:$R$15,D77:R77)/SUMIF(I74:R74,"&lt;="&amp;C72+5,$I$15:$R$15),0))</f>
        <v>0</v>
      </c>
      <c r="K83" s="320">
        <f>SUM(D83:J83)</f>
        <v>0</v>
      </c>
      <c r="L83" s="312"/>
      <c r="M83" s="312"/>
      <c r="N83" s="312"/>
      <c r="O83" s="312"/>
      <c r="P83" s="312"/>
      <c r="Q83" s="312"/>
      <c r="R83" s="312"/>
      <c r="S83" s="312"/>
      <c r="T83" s="275"/>
      <c r="U83" s="275"/>
      <c r="V83" s="275"/>
      <c r="W83" s="275"/>
      <c r="X83" s="275"/>
      <c r="AI83" s="11"/>
      <c r="AJ83" s="11"/>
    </row>
    <row r="84" spans="1:36" customFormat="1">
      <c r="A84" s="275"/>
      <c r="B84" s="275"/>
      <c r="C84" s="275"/>
      <c r="D84" s="275"/>
      <c r="E84" s="275"/>
      <c r="F84" s="275"/>
      <c r="G84" s="275"/>
      <c r="H84" s="275"/>
      <c r="I84" s="275"/>
      <c r="J84" s="275"/>
      <c r="K84" s="275"/>
      <c r="L84" s="275"/>
      <c r="M84" s="275"/>
      <c r="N84" s="275"/>
      <c r="O84" s="275"/>
      <c r="P84" s="275"/>
      <c r="Q84" s="275"/>
      <c r="R84" s="275"/>
      <c r="S84" s="275"/>
      <c r="T84" s="275"/>
      <c r="U84" s="275"/>
      <c r="V84" s="275"/>
      <c r="W84" s="275"/>
      <c r="X84" s="275"/>
      <c r="AI84" s="11"/>
      <c r="AJ84" s="11"/>
    </row>
    <row r="85" spans="1:36">
      <c r="A85" s="275"/>
      <c r="B85" s="275"/>
      <c r="C85" s="275"/>
      <c r="D85" s="275"/>
      <c r="E85" s="275"/>
      <c r="F85" s="275"/>
      <c r="G85" s="275"/>
      <c r="H85" s="275"/>
      <c r="I85" s="275"/>
      <c r="J85" s="275"/>
      <c r="K85" s="275"/>
      <c r="L85" s="275"/>
      <c r="M85" s="275"/>
      <c r="N85" s="275"/>
      <c r="O85" s="275"/>
      <c r="P85" s="275"/>
      <c r="Q85" s="275"/>
      <c r="R85" s="275"/>
      <c r="S85" s="275"/>
      <c r="T85" s="275"/>
      <c r="U85" s="275"/>
      <c r="V85" s="275"/>
      <c r="W85" s="275"/>
      <c r="X85" s="275"/>
    </row>
    <row r="86" spans="1:36">
      <c r="A86" s="275"/>
      <c r="B86" s="275"/>
      <c r="C86" s="275"/>
      <c r="D86" s="275"/>
      <c r="E86" s="275"/>
      <c r="F86" s="275"/>
      <c r="G86" s="275"/>
      <c r="H86" s="275"/>
      <c r="I86" s="275"/>
      <c r="J86" s="275"/>
      <c r="K86" s="275"/>
      <c r="L86" s="275"/>
      <c r="M86" s="275"/>
      <c r="N86" s="275"/>
      <c r="O86" s="275"/>
      <c r="P86" s="275"/>
      <c r="Q86" s="275"/>
      <c r="R86" s="275"/>
      <c r="S86" s="275"/>
      <c r="T86" s="275"/>
      <c r="U86" s="275"/>
      <c r="V86" s="275"/>
      <c r="W86" s="275"/>
      <c r="X86" s="275"/>
    </row>
    <row r="87" spans="1:36" ht="18" customHeight="1">
      <c r="A87" s="275"/>
      <c r="B87" s="554" t="s">
        <v>211</v>
      </c>
      <c r="C87" s="555"/>
      <c r="D87" s="556"/>
      <c r="E87" s="556"/>
      <c r="F87" s="556"/>
      <c r="G87" s="557"/>
      <c r="H87" s="555"/>
      <c r="I87" s="275"/>
      <c r="J87" s="275"/>
      <c r="K87" s="275"/>
      <c r="L87" s="275"/>
      <c r="M87" s="275"/>
      <c r="N87" s="275"/>
      <c r="O87" s="275"/>
      <c r="P87" s="275"/>
      <c r="Q87" s="275"/>
      <c r="R87" s="275"/>
      <c r="S87" s="275"/>
      <c r="T87" s="275"/>
      <c r="U87" s="275"/>
      <c r="V87" s="275"/>
      <c r="W87" s="275"/>
      <c r="X87" s="275"/>
    </row>
    <row r="88" spans="1:36" ht="15.75" customHeight="1">
      <c r="A88" s="275"/>
      <c r="B88" s="298" t="s">
        <v>212</v>
      </c>
      <c r="C88" s="298" t="s">
        <v>93</v>
      </c>
      <c r="D88" s="298" t="s">
        <v>94</v>
      </c>
      <c r="E88" s="298" t="s">
        <v>95</v>
      </c>
      <c r="F88" s="298" t="s">
        <v>96</v>
      </c>
      <c r="G88" s="298" t="s">
        <v>97</v>
      </c>
      <c r="H88" s="275"/>
      <c r="I88" s="275"/>
      <c r="J88" s="275"/>
      <c r="K88" s="275"/>
      <c r="L88" s="275"/>
      <c r="M88" s="275"/>
      <c r="N88" s="275"/>
      <c r="O88" s="275"/>
      <c r="P88" s="275"/>
      <c r="Q88" s="275"/>
      <c r="R88" s="275"/>
      <c r="S88" s="275"/>
      <c r="T88" s="275"/>
      <c r="U88" s="275"/>
      <c r="V88" s="275"/>
      <c r="W88" s="275"/>
      <c r="X88" s="275"/>
    </row>
    <row r="89" spans="1:36">
      <c r="A89" s="275"/>
      <c r="B89" s="300" t="s">
        <v>213</v>
      </c>
      <c r="C89" s="401">
        <v>0</v>
      </c>
      <c r="D89" s="401">
        <v>0</v>
      </c>
      <c r="E89" s="401">
        <v>0</v>
      </c>
      <c r="F89" s="401">
        <v>0</v>
      </c>
      <c r="G89" s="401">
        <v>0</v>
      </c>
      <c r="H89" s="275"/>
      <c r="I89" s="275"/>
      <c r="J89" s="275"/>
      <c r="K89" s="275"/>
      <c r="L89" s="275"/>
      <c r="M89" s="275"/>
      <c r="N89" s="275"/>
      <c r="O89" s="275"/>
      <c r="P89" s="275"/>
      <c r="Q89" s="275"/>
      <c r="R89" s="275"/>
      <c r="S89" s="275"/>
      <c r="T89" s="275"/>
      <c r="U89" s="275"/>
      <c r="V89" s="275"/>
      <c r="W89" s="275"/>
      <c r="X89" s="275"/>
    </row>
    <row r="90" spans="1:36">
      <c r="A90" s="275"/>
      <c r="B90" s="300" t="s">
        <v>214</v>
      </c>
      <c r="C90" s="320">
        <f>I27</f>
        <v>0</v>
      </c>
      <c r="D90" s="320">
        <f>J27</f>
        <v>0</v>
      </c>
      <c r="E90" s="320">
        <f>K27</f>
        <v>0</v>
      </c>
      <c r="F90" s="320">
        <f>L27</f>
        <v>0</v>
      </c>
      <c r="G90" s="320">
        <f>M27</f>
        <v>0</v>
      </c>
      <c r="H90" s="275"/>
      <c r="I90" s="275"/>
      <c r="J90" s="275"/>
      <c r="K90" s="275"/>
      <c r="L90" s="275"/>
      <c r="M90" s="275"/>
      <c r="N90" s="275"/>
      <c r="O90" s="275"/>
      <c r="P90" s="275"/>
      <c r="Q90" s="275"/>
      <c r="R90" s="275"/>
      <c r="S90" s="275"/>
      <c r="T90" s="275"/>
      <c r="U90" s="275"/>
      <c r="V90" s="275"/>
      <c r="W90" s="275"/>
      <c r="X90" s="275"/>
    </row>
    <row r="91" spans="1:36">
      <c r="A91" s="275"/>
      <c r="B91" s="300" t="s">
        <v>215</v>
      </c>
      <c r="C91" s="320">
        <f>I44</f>
        <v>0</v>
      </c>
      <c r="D91" s="320">
        <f>J44</f>
        <v>0</v>
      </c>
      <c r="E91" s="320">
        <f>K44</f>
        <v>0</v>
      </c>
      <c r="F91" s="320">
        <f>L44</f>
        <v>0</v>
      </c>
      <c r="G91" s="320">
        <f>M44</f>
        <v>0</v>
      </c>
      <c r="H91" s="275"/>
      <c r="I91" s="275"/>
      <c r="J91" s="275"/>
      <c r="K91" s="275"/>
      <c r="L91" s="275"/>
      <c r="M91" s="275"/>
      <c r="N91" s="275"/>
      <c r="O91" s="275"/>
      <c r="P91" s="275"/>
      <c r="Q91" s="275"/>
      <c r="R91" s="275"/>
      <c r="S91" s="275"/>
      <c r="T91" s="275"/>
      <c r="U91" s="275"/>
      <c r="V91" s="275"/>
      <c r="W91" s="275"/>
      <c r="X91" s="275"/>
    </row>
    <row r="92" spans="1:36">
      <c r="A92" s="275"/>
      <c r="B92" s="300" t="s">
        <v>216</v>
      </c>
      <c r="C92" s="320">
        <f>I61</f>
        <v>0</v>
      </c>
      <c r="D92" s="320">
        <f>J61</f>
        <v>0</v>
      </c>
      <c r="E92" s="320">
        <f>K61</f>
        <v>0</v>
      </c>
      <c r="F92" s="320">
        <f>L61</f>
        <v>0</v>
      </c>
      <c r="G92" s="320">
        <f>M61</f>
        <v>0</v>
      </c>
      <c r="H92" s="275"/>
      <c r="I92" s="275"/>
      <c r="J92" s="275"/>
      <c r="K92" s="275"/>
      <c r="L92" s="275"/>
      <c r="M92" s="275"/>
      <c r="N92" s="275"/>
      <c r="O92" s="275"/>
      <c r="P92" s="275"/>
      <c r="Q92" s="275"/>
      <c r="R92" s="275"/>
      <c r="S92" s="275"/>
      <c r="T92" s="275"/>
      <c r="U92" s="275"/>
      <c r="V92" s="275"/>
      <c r="W92" s="275"/>
      <c r="X92" s="275"/>
    </row>
    <row r="93" spans="1:36">
      <c r="A93" s="275"/>
      <c r="B93" s="300" t="s">
        <v>217</v>
      </c>
      <c r="C93" s="320">
        <f>I78</f>
        <v>0</v>
      </c>
      <c r="D93" s="320">
        <f>J78</f>
        <v>0</v>
      </c>
      <c r="E93" s="320">
        <f>K78</f>
        <v>0</v>
      </c>
      <c r="F93" s="320">
        <f>L78</f>
        <v>0</v>
      </c>
      <c r="G93" s="320">
        <f>M78</f>
        <v>0</v>
      </c>
      <c r="H93" s="275"/>
      <c r="I93" s="275"/>
      <c r="J93" s="275"/>
      <c r="K93" s="275"/>
      <c r="L93" s="275"/>
      <c r="M93" s="275"/>
      <c r="N93" s="275"/>
      <c r="O93" s="275"/>
      <c r="P93" s="275"/>
      <c r="Q93" s="275"/>
      <c r="R93" s="275"/>
      <c r="S93" s="275"/>
      <c r="T93" s="275"/>
      <c r="U93" s="275"/>
      <c r="V93" s="275"/>
      <c r="W93" s="275"/>
      <c r="X93" s="275"/>
    </row>
    <row r="94" spans="1:36">
      <c r="A94" s="275"/>
      <c r="B94" s="300" t="s">
        <v>218</v>
      </c>
      <c r="C94" s="401">
        <v>0</v>
      </c>
      <c r="D94" s="401">
        <v>0</v>
      </c>
      <c r="E94" s="401">
        <v>0</v>
      </c>
      <c r="F94" s="401">
        <v>0</v>
      </c>
      <c r="G94" s="401">
        <v>0</v>
      </c>
      <c r="H94" s="275"/>
      <c r="I94" s="275"/>
      <c r="J94" s="275"/>
      <c r="K94" s="275"/>
      <c r="L94" s="275"/>
      <c r="M94" s="275"/>
      <c r="N94" s="275"/>
      <c r="O94" s="275"/>
      <c r="P94" s="275"/>
      <c r="Q94" s="275"/>
      <c r="R94" s="275"/>
      <c r="S94" s="275"/>
      <c r="T94" s="275"/>
      <c r="U94" s="275"/>
      <c r="V94" s="275"/>
      <c r="W94" s="275"/>
      <c r="X94" s="275"/>
    </row>
    <row r="95" spans="1:36">
      <c r="A95" s="275"/>
      <c r="B95" s="300" t="s">
        <v>132</v>
      </c>
      <c r="C95" s="320">
        <f>SUM(C89:C94)</f>
        <v>0</v>
      </c>
      <c r="D95" s="320">
        <f>SUM(D89:D94)</f>
        <v>0</v>
      </c>
      <c r="E95" s="320">
        <f>SUM(E89:E94)</f>
        <v>0</v>
      </c>
      <c r="F95" s="320">
        <f>SUM(F89:F94)</f>
        <v>0</v>
      </c>
      <c r="G95" s="320">
        <f>SUM(G89:G94)</f>
        <v>0</v>
      </c>
      <c r="H95" s="275"/>
      <c r="I95" s="275"/>
      <c r="J95" s="275"/>
      <c r="K95" s="275"/>
      <c r="L95" s="275"/>
      <c r="M95" s="275"/>
      <c r="N95" s="275"/>
      <c r="O95" s="275"/>
      <c r="P95" s="275"/>
      <c r="Q95" s="275"/>
      <c r="R95" s="275"/>
      <c r="S95" s="275"/>
      <c r="T95" s="275"/>
      <c r="U95" s="275"/>
      <c r="V95" s="275"/>
      <c r="W95" s="275"/>
      <c r="X95" s="275"/>
    </row>
    <row r="96" spans="1:36">
      <c r="A96" s="275"/>
      <c r="B96" s="275"/>
      <c r="C96" s="275"/>
      <c r="D96" s="275"/>
      <c r="E96" s="275"/>
      <c r="F96" s="275"/>
      <c r="G96" s="275"/>
      <c r="H96" s="275"/>
      <c r="I96" s="275"/>
      <c r="J96" s="275"/>
      <c r="K96" s="275"/>
      <c r="L96" s="275"/>
      <c r="M96" s="275"/>
      <c r="N96" s="275"/>
      <c r="O96" s="275"/>
      <c r="P96" s="275"/>
      <c r="Q96" s="275"/>
      <c r="R96" s="275"/>
      <c r="S96" s="275"/>
      <c r="T96" s="275"/>
      <c r="U96" s="275"/>
      <c r="V96" s="275"/>
      <c r="W96" s="275"/>
      <c r="X96" s="275"/>
    </row>
    <row r="97" spans="1:24" ht="14.85" customHeight="1">
      <c r="A97" s="275"/>
      <c r="B97" s="275"/>
      <c r="C97" s="275"/>
      <c r="D97" s="275"/>
      <c r="E97" s="275"/>
      <c r="F97" s="275"/>
      <c r="G97" s="275"/>
      <c r="H97" s="275"/>
      <c r="I97" s="275"/>
      <c r="J97" s="275"/>
      <c r="K97" s="275"/>
      <c r="L97" s="275"/>
      <c r="M97" s="275"/>
      <c r="N97" s="275"/>
      <c r="O97" s="275"/>
      <c r="P97" s="275"/>
      <c r="Q97" s="275"/>
      <c r="R97" s="275"/>
      <c r="S97" s="275"/>
      <c r="T97" s="275"/>
      <c r="U97" s="275"/>
      <c r="V97" s="275"/>
      <c r="W97" s="275"/>
      <c r="X97" s="275"/>
    </row>
    <row r="98" spans="1:24" ht="14.85" customHeight="1">
      <c r="A98" s="275"/>
      <c r="B98" s="275"/>
      <c r="C98" s="275"/>
      <c r="D98" s="275"/>
      <c r="E98" s="275"/>
      <c r="F98" s="275"/>
      <c r="G98" s="275"/>
      <c r="H98" s="275"/>
      <c r="I98" s="275"/>
      <c r="J98" s="275"/>
      <c r="K98" s="275"/>
      <c r="L98" s="275"/>
      <c r="M98" s="275"/>
      <c r="N98" s="275"/>
      <c r="O98" s="275"/>
      <c r="P98" s="275"/>
      <c r="Q98" s="275"/>
      <c r="R98" s="275"/>
      <c r="S98" s="275"/>
      <c r="T98" s="275"/>
      <c r="U98" s="275"/>
      <c r="V98" s="275"/>
      <c r="W98" s="275"/>
      <c r="X98" s="275"/>
    </row>
    <row r="99" spans="1:24" ht="14.85" customHeight="1">
      <c r="A99" s="275"/>
      <c r="B99" s="275"/>
      <c r="C99" s="275"/>
      <c r="D99" s="275"/>
      <c r="E99" s="275"/>
      <c r="F99" s="275"/>
      <c r="G99" s="275"/>
      <c r="H99" s="275"/>
      <c r="I99" s="275"/>
      <c r="J99" s="275"/>
      <c r="K99" s="275"/>
      <c r="L99" s="275"/>
      <c r="M99" s="275"/>
      <c r="N99" s="275"/>
      <c r="O99" s="275"/>
      <c r="P99" s="275"/>
      <c r="Q99" s="275"/>
      <c r="R99" s="275"/>
      <c r="S99" s="275"/>
      <c r="T99" s="275"/>
      <c r="U99" s="275"/>
      <c r="V99" s="275"/>
      <c r="W99" s="275"/>
      <c r="X99" s="275"/>
    </row>
    <row r="100" spans="1:24"/>
    <row r="101" spans="1:24"/>
    <row r="102" spans="1:24"/>
    <row r="103" spans="1:24"/>
    <row r="104" spans="1:24"/>
    <row r="105" spans="1:24"/>
  </sheetData>
  <sheetProtection algorithmName="SHA-512" hashValue="H9weAY0S8t+4wL6bepyD+jbBDVsVMBo6LUi0El/wctdBCIvTF8Un1L5j0alB1cA25MFC7MNKeQp4Li4ch6mEWw==" saltValue="4vIDbINYbky15ZY4vcoBGw==" spinCount="100000" sheet="1" objects="1" scenarios="1"/>
  <mergeCells count="8">
    <mergeCell ref="B70:S70"/>
    <mergeCell ref="B87:H87"/>
    <mergeCell ref="B2:R2"/>
    <mergeCell ref="B6:R6"/>
    <mergeCell ref="B17:S17"/>
    <mergeCell ref="B19:S19"/>
    <mergeCell ref="B36:S36"/>
    <mergeCell ref="B53:S53"/>
  </mergeCells>
  <conditionalFormatting sqref="C4">
    <cfRule type="cellIs" dxfId="61" priority="1" operator="equal">
      <formula>TRUE</formula>
    </cfRule>
    <cfRule type="cellIs" dxfId="60" priority="2" operator="equal">
      <formula>FALSE</formula>
    </cfRule>
    <cfRule type="cellIs" dxfId="59" priority="3" operator="equal">
      <formula>TRUE</formula>
    </cfRule>
    <cfRule type="cellIs" dxfId="58" priority="4" operator="equal">
      <formula>FALSE</formula>
    </cfRule>
  </conditionalFormatting>
  <dataValidations disablePrompts="1" count="3">
    <dataValidation type="whole" allowBlank="1" showInputMessage="1" showErrorMessage="1" sqref="C38:C39 C72:C73 C55:C56 C21:C22" xr:uid="{6B1329F4-8D38-47DF-9EE3-7336A9C3E309}">
      <formula1>-1000000000000</formula1>
      <formula2>1000000000000</formula2>
    </dataValidation>
    <dataValidation type="list" allowBlank="1" showInputMessage="1" showErrorMessage="1" sqref="C20 C37 C54" xr:uid="{C789C129-0360-4372-9476-FFE1F2D432FE}">
      <formula1>"ROI, NI"</formula1>
    </dataValidation>
    <dataValidation type="list" allowBlank="1" showErrorMessage="1" errorTitle="Invalid entry" error="Please select a value from the list." promptTitle="Select value" prompt="Select a value from the list." sqref="C20 C37 C54" xr:uid="{919B34FA-B1E7-4033-9DF1-CCA10BE5ACE7}">
      <formula1>"ROI,NI"</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4762E-79FC-4EF2-83E5-E106571CAB3F}">
  <sheetPr>
    <tabColor rgb="FF92D050"/>
  </sheetPr>
  <dimension ref="A1:XEA514"/>
  <sheetViews>
    <sheetView showGridLines="0" zoomScale="40" zoomScaleNormal="40" workbookViewId="0">
      <selection activeCell="U23" sqref="U23"/>
    </sheetView>
  </sheetViews>
  <sheetFormatPr defaultColWidth="0" defaultRowHeight="15.75" zeroHeight="1" outlineLevelCol="1"/>
  <cols>
    <col min="1" max="1" width="9.140625" style="279" customWidth="1"/>
    <col min="2" max="2" width="29.7109375" style="280" bestFit="1" customWidth="1"/>
    <col min="3" max="4" width="20" style="280" customWidth="1"/>
    <col min="5" max="20" width="16" style="280" customWidth="1"/>
    <col min="21" max="22" width="20" style="280" customWidth="1"/>
    <col min="23" max="30" width="16" style="280" customWidth="1"/>
    <col min="31" max="46" width="16" style="280" hidden="1" customWidth="1" outlineLevel="1"/>
    <col min="47" max="47" width="16" style="280" customWidth="1" collapsed="1"/>
    <col min="48" max="48" width="16" style="280" hidden="1"/>
    <col min="49" max="69" width="18" hidden="1"/>
    <col min="70" max="70" width="22" style="280" hidden="1" collapsed="1"/>
    <col min="71" max="71" width="22" style="280" hidden="1"/>
    <col min="72" max="84" width="18" hidden="1"/>
    <col min="85" max="85" width="22" style="280" hidden="1"/>
    <col min="86" max="101" width="22" style="280" hidden="1" outlineLevel="1"/>
    <col min="102" max="16355" width="0" style="280" hidden="1" outlineLevel="1"/>
    <col min="16356" max="16384" width="0" style="280" hidden="1"/>
  </cols>
  <sheetData>
    <row r="1" spans="2:16355" s="279" customFormat="1" ht="15.75" customHeight="1" thickBot="1"/>
    <row r="2" spans="2:16355" ht="24" customHeight="1" thickBot="1">
      <c r="B2" s="562" t="s">
        <v>319</v>
      </c>
      <c r="C2" s="563"/>
      <c r="D2" s="563"/>
      <c r="E2" s="563"/>
      <c r="F2" s="563"/>
      <c r="G2" s="563"/>
      <c r="H2" s="563"/>
      <c r="I2" s="563"/>
      <c r="J2" s="563"/>
      <c r="K2" s="563"/>
      <c r="L2" s="563"/>
      <c r="M2" s="563"/>
      <c r="N2" s="563"/>
      <c r="O2" s="563"/>
      <c r="P2" s="563"/>
      <c r="Q2" s="563"/>
      <c r="R2" s="563"/>
      <c r="S2" s="563"/>
      <c r="T2" s="563"/>
      <c r="U2" s="563"/>
      <c r="V2" s="563"/>
      <c r="W2" s="563"/>
      <c r="X2" s="563"/>
      <c r="Y2" s="563"/>
      <c r="Z2" s="563"/>
      <c r="AA2" s="563"/>
      <c r="AB2" s="563"/>
      <c r="AC2" s="563"/>
      <c r="AD2" s="564"/>
      <c r="AE2" s="279"/>
      <c r="AF2" s="279"/>
      <c r="AG2" s="279"/>
      <c r="AH2" s="279"/>
      <c r="AI2" s="279"/>
      <c r="AJ2" s="279"/>
      <c r="AK2" s="279"/>
      <c r="AL2" s="279"/>
      <c r="AM2" s="279"/>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79"/>
      <c r="BW2" s="279"/>
      <c r="BX2" s="279"/>
      <c r="BY2" s="279"/>
      <c r="BZ2" s="279"/>
      <c r="CA2" s="279"/>
      <c r="CB2" s="279"/>
      <c r="CC2" s="279"/>
      <c r="CD2" s="279"/>
      <c r="CE2" s="279"/>
      <c r="CF2" s="279"/>
      <c r="CG2" s="279"/>
      <c r="CH2" s="279"/>
      <c r="CI2" s="279"/>
      <c r="CJ2" s="279"/>
      <c r="CK2" s="279"/>
      <c r="CL2" s="279"/>
      <c r="CM2" s="279"/>
      <c r="CN2" s="279"/>
      <c r="CO2" s="279"/>
      <c r="CP2" s="279"/>
      <c r="CQ2" s="279"/>
      <c r="CR2" s="279"/>
      <c r="CS2" s="279"/>
      <c r="CT2" s="279"/>
      <c r="CU2" s="279"/>
      <c r="CV2" s="279"/>
      <c r="CW2" s="279"/>
      <c r="CX2" s="279"/>
      <c r="CY2" s="279"/>
      <c r="CZ2" s="279"/>
      <c r="DA2" s="279"/>
      <c r="DB2" s="279"/>
      <c r="DC2" s="279"/>
      <c r="DD2" s="279"/>
      <c r="DE2" s="279"/>
      <c r="DF2" s="279"/>
      <c r="DG2" s="279"/>
      <c r="DH2" s="279"/>
      <c r="DI2" s="279"/>
      <c r="DJ2" s="279"/>
      <c r="DK2" s="279"/>
      <c r="DL2" s="279"/>
      <c r="DM2" s="279"/>
      <c r="DN2" s="279"/>
      <c r="DO2" s="279"/>
      <c r="DP2" s="279"/>
      <c r="DQ2" s="279"/>
      <c r="DR2" s="279"/>
      <c r="DS2" s="279"/>
      <c r="DT2" s="279"/>
      <c r="DU2" s="279"/>
      <c r="DV2" s="279"/>
      <c r="DW2" s="279"/>
      <c r="DX2" s="279"/>
      <c r="DY2" s="279"/>
      <c r="DZ2" s="279"/>
      <c r="EA2" s="279"/>
      <c r="EB2" s="279"/>
      <c r="EC2" s="279"/>
      <c r="ED2" s="279"/>
      <c r="EE2" s="279"/>
      <c r="EF2" s="279"/>
      <c r="EG2" s="279"/>
      <c r="EH2" s="279"/>
      <c r="EI2" s="279"/>
      <c r="EJ2" s="279"/>
      <c r="EK2" s="279"/>
      <c r="EL2" s="279"/>
      <c r="EM2" s="279"/>
      <c r="EN2" s="279"/>
      <c r="EO2" s="279"/>
      <c r="EP2" s="279"/>
      <c r="EQ2" s="279"/>
      <c r="ER2" s="279"/>
      <c r="ES2" s="279"/>
      <c r="ET2" s="279"/>
      <c r="EU2" s="279"/>
      <c r="EV2" s="279"/>
      <c r="EW2" s="279"/>
      <c r="EX2" s="279"/>
      <c r="EY2" s="279"/>
      <c r="EZ2" s="279"/>
      <c r="FA2" s="279"/>
      <c r="FB2" s="279"/>
      <c r="FC2" s="279"/>
      <c r="FD2" s="279"/>
      <c r="FE2" s="279"/>
      <c r="FF2" s="279"/>
      <c r="FG2" s="279"/>
      <c r="FH2" s="279"/>
      <c r="FI2" s="279"/>
      <c r="FJ2" s="279"/>
      <c r="FK2" s="279"/>
      <c r="FL2" s="279"/>
      <c r="FM2" s="279"/>
      <c r="FN2" s="279"/>
      <c r="FO2" s="279"/>
      <c r="FP2" s="279"/>
      <c r="FQ2" s="279"/>
      <c r="FR2" s="279"/>
      <c r="FS2" s="279"/>
      <c r="FT2" s="279"/>
      <c r="FU2" s="279"/>
      <c r="FV2" s="279"/>
      <c r="FW2" s="279"/>
      <c r="FX2" s="279"/>
      <c r="FY2" s="279"/>
      <c r="FZ2" s="279"/>
      <c r="GA2" s="279"/>
      <c r="GB2" s="279"/>
      <c r="GC2" s="279"/>
      <c r="GD2" s="279"/>
      <c r="GE2" s="279"/>
      <c r="GF2" s="279"/>
      <c r="GG2" s="279"/>
      <c r="GH2" s="279"/>
      <c r="GI2" s="279"/>
      <c r="GJ2" s="279"/>
      <c r="GK2" s="279"/>
      <c r="GL2" s="279"/>
      <c r="GM2" s="279"/>
      <c r="GN2" s="279"/>
      <c r="GO2" s="279"/>
      <c r="GP2" s="279"/>
      <c r="GQ2" s="279"/>
      <c r="GR2" s="279"/>
      <c r="GS2" s="279"/>
      <c r="GT2" s="279"/>
      <c r="GU2" s="279"/>
      <c r="GV2" s="279"/>
      <c r="GW2" s="279"/>
      <c r="GX2" s="279"/>
      <c r="GY2" s="279"/>
      <c r="GZ2" s="279"/>
      <c r="HA2" s="279"/>
      <c r="HB2" s="279"/>
      <c r="HC2" s="279"/>
      <c r="HD2" s="279"/>
      <c r="HE2" s="279"/>
      <c r="HF2" s="279"/>
      <c r="HG2" s="279"/>
      <c r="HH2" s="279"/>
      <c r="HI2" s="279"/>
      <c r="HJ2" s="279"/>
      <c r="HK2" s="279"/>
      <c r="HL2" s="279"/>
      <c r="HM2" s="279"/>
      <c r="HN2" s="279"/>
      <c r="HO2" s="279"/>
      <c r="HP2" s="279"/>
      <c r="HQ2" s="279"/>
      <c r="HR2" s="279"/>
      <c r="HS2" s="279"/>
      <c r="HT2" s="279"/>
      <c r="HU2" s="279"/>
      <c r="HV2" s="279"/>
      <c r="HW2" s="279"/>
      <c r="HX2" s="279"/>
      <c r="HY2" s="279"/>
      <c r="HZ2" s="279"/>
      <c r="IA2" s="279"/>
      <c r="IB2" s="279"/>
      <c r="IC2" s="279"/>
      <c r="ID2" s="279"/>
      <c r="IE2" s="279"/>
      <c r="IF2" s="279"/>
      <c r="IG2" s="279"/>
      <c r="IH2" s="279"/>
      <c r="II2" s="279"/>
      <c r="IJ2" s="279"/>
      <c r="IK2" s="279"/>
      <c r="IL2" s="279"/>
      <c r="IM2" s="279"/>
      <c r="IN2" s="279"/>
      <c r="IO2" s="279"/>
      <c r="IP2" s="279"/>
      <c r="IQ2" s="279"/>
      <c r="IR2" s="279"/>
      <c r="IS2" s="279"/>
      <c r="IT2" s="279"/>
      <c r="IU2" s="279"/>
      <c r="IV2" s="279"/>
      <c r="IW2" s="279"/>
      <c r="IX2" s="279"/>
      <c r="IY2" s="279"/>
      <c r="IZ2" s="279"/>
      <c r="JA2" s="279"/>
      <c r="JB2" s="279"/>
      <c r="JC2" s="279"/>
      <c r="JD2" s="279"/>
      <c r="JE2" s="279"/>
      <c r="JF2" s="279"/>
      <c r="JG2" s="279"/>
      <c r="JH2" s="279"/>
      <c r="JI2" s="279"/>
      <c r="JJ2" s="279"/>
      <c r="JK2" s="279"/>
      <c r="JL2" s="279"/>
      <c r="JM2" s="279"/>
      <c r="JN2" s="279"/>
      <c r="JO2" s="279"/>
      <c r="JP2" s="279"/>
      <c r="JQ2" s="279"/>
      <c r="JR2" s="279"/>
      <c r="JS2" s="279"/>
      <c r="JT2" s="279"/>
      <c r="JU2" s="279"/>
      <c r="JV2" s="279"/>
      <c r="JW2" s="279"/>
      <c r="JX2" s="279"/>
      <c r="JY2" s="279"/>
      <c r="JZ2" s="279"/>
      <c r="KA2" s="279"/>
      <c r="KB2" s="279"/>
      <c r="KC2" s="279"/>
      <c r="KD2" s="279"/>
      <c r="KE2" s="279"/>
      <c r="KF2" s="279"/>
      <c r="KG2" s="279"/>
      <c r="KH2" s="279"/>
      <c r="KI2" s="279"/>
      <c r="KJ2" s="279"/>
      <c r="KK2" s="279"/>
      <c r="KL2" s="279"/>
      <c r="KM2" s="279"/>
      <c r="KN2" s="279"/>
      <c r="KO2" s="279"/>
      <c r="KP2" s="279"/>
      <c r="KQ2" s="279"/>
      <c r="KR2" s="279"/>
      <c r="KS2" s="279"/>
      <c r="KT2" s="279"/>
      <c r="KU2" s="279"/>
      <c r="KV2" s="279"/>
      <c r="KW2" s="279"/>
      <c r="KX2" s="279"/>
      <c r="KY2" s="279"/>
      <c r="KZ2" s="279"/>
      <c r="LA2" s="279"/>
      <c r="LB2" s="279"/>
      <c r="LC2" s="279"/>
      <c r="LD2" s="279"/>
      <c r="LE2" s="279"/>
      <c r="LF2" s="279"/>
      <c r="LG2" s="279"/>
      <c r="LH2" s="279"/>
      <c r="LI2" s="279"/>
      <c r="LJ2" s="279"/>
      <c r="LK2" s="279"/>
      <c r="LL2" s="279"/>
      <c r="LM2" s="279"/>
      <c r="LN2" s="279"/>
      <c r="LO2" s="279"/>
      <c r="LP2" s="279"/>
      <c r="LQ2" s="279"/>
      <c r="LR2" s="279"/>
      <c r="LS2" s="279"/>
      <c r="LT2" s="279"/>
      <c r="LU2" s="279"/>
      <c r="LV2" s="279"/>
      <c r="LW2" s="279"/>
      <c r="LX2" s="279"/>
      <c r="LY2" s="279"/>
      <c r="LZ2" s="279"/>
      <c r="MA2" s="279"/>
      <c r="MB2" s="279"/>
      <c r="MC2" s="279"/>
      <c r="MD2" s="279"/>
      <c r="ME2" s="279"/>
      <c r="MF2" s="279"/>
      <c r="MG2" s="279"/>
      <c r="MH2" s="279"/>
      <c r="MI2" s="279"/>
      <c r="MJ2" s="279"/>
      <c r="MK2" s="279"/>
      <c r="ML2" s="279"/>
      <c r="MM2" s="279"/>
      <c r="MN2" s="279"/>
      <c r="MO2" s="279"/>
      <c r="MP2" s="279"/>
      <c r="MQ2" s="279"/>
      <c r="MR2" s="279"/>
      <c r="MS2" s="279"/>
      <c r="MT2" s="279"/>
      <c r="MU2" s="279"/>
      <c r="MV2" s="279"/>
      <c r="MW2" s="279"/>
      <c r="MX2" s="279"/>
      <c r="MY2" s="279"/>
      <c r="MZ2" s="279"/>
      <c r="NA2" s="279"/>
      <c r="NB2" s="279"/>
      <c r="NC2" s="279"/>
      <c r="ND2" s="279"/>
      <c r="NE2" s="279"/>
      <c r="NF2" s="279"/>
      <c r="NG2" s="279"/>
      <c r="NH2" s="279"/>
      <c r="NI2" s="279"/>
      <c r="NJ2" s="279"/>
      <c r="NK2" s="279"/>
      <c r="NL2" s="279"/>
      <c r="NM2" s="279"/>
      <c r="NN2" s="279"/>
      <c r="NO2" s="279"/>
      <c r="NP2" s="279"/>
      <c r="NQ2" s="279"/>
      <c r="NR2" s="279"/>
      <c r="NS2" s="279"/>
      <c r="NT2" s="279"/>
      <c r="NU2" s="279"/>
      <c r="NV2" s="279"/>
      <c r="NW2" s="279"/>
      <c r="NX2" s="279"/>
      <c r="NY2" s="279"/>
      <c r="NZ2" s="279"/>
      <c r="OA2" s="279"/>
      <c r="OB2" s="279"/>
      <c r="OC2" s="279"/>
      <c r="OD2" s="279"/>
      <c r="OE2" s="279"/>
      <c r="OF2" s="279"/>
      <c r="OG2" s="279"/>
      <c r="OH2" s="279"/>
      <c r="OI2" s="279"/>
      <c r="OJ2" s="279"/>
      <c r="OK2" s="279"/>
      <c r="OL2" s="279"/>
      <c r="OM2" s="279"/>
      <c r="ON2" s="279"/>
      <c r="OO2" s="279"/>
      <c r="OP2" s="279"/>
      <c r="OQ2" s="279"/>
      <c r="OR2" s="279"/>
      <c r="OS2" s="279"/>
      <c r="OT2" s="279"/>
      <c r="OU2" s="279"/>
      <c r="OV2" s="279"/>
      <c r="OW2" s="279"/>
      <c r="OX2" s="279"/>
      <c r="OY2" s="279"/>
      <c r="OZ2" s="279"/>
      <c r="PA2" s="279"/>
      <c r="PB2" s="279"/>
      <c r="PC2" s="279"/>
      <c r="PD2" s="279"/>
      <c r="PE2" s="279"/>
      <c r="PF2" s="279"/>
      <c r="PG2" s="279"/>
      <c r="PH2" s="279"/>
      <c r="PI2" s="279"/>
      <c r="PJ2" s="279"/>
      <c r="PK2" s="279"/>
      <c r="PL2" s="279"/>
      <c r="PM2" s="279"/>
      <c r="PN2" s="279"/>
      <c r="PO2" s="279"/>
      <c r="PP2" s="279"/>
      <c r="PQ2" s="279"/>
      <c r="PR2" s="279"/>
      <c r="PS2" s="279"/>
      <c r="PT2" s="279"/>
      <c r="PU2" s="279"/>
      <c r="PV2" s="279"/>
      <c r="PW2" s="279"/>
      <c r="PX2" s="279"/>
      <c r="PY2" s="279"/>
      <c r="PZ2" s="279"/>
      <c r="QA2" s="279"/>
      <c r="QB2" s="279"/>
      <c r="QC2" s="279"/>
      <c r="QD2" s="279"/>
      <c r="QE2" s="279"/>
      <c r="QF2" s="279"/>
      <c r="QG2" s="279"/>
      <c r="QH2" s="279"/>
      <c r="QI2" s="279"/>
      <c r="QJ2" s="279"/>
      <c r="QK2" s="279"/>
      <c r="QL2" s="279"/>
      <c r="QM2" s="279"/>
      <c r="QN2" s="279"/>
      <c r="QO2" s="279"/>
      <c r="QP2" s="279"/>
      <c r="QQ2" s="279"/>
      <c r="QR2" s="279"/>
      <c r="QS2" s="279"/>
      <c r="QT2" s="279"/>
      <c r="QU2" s="279"/>
      <c r="QV2" s="279"/>
      <c r="QW2" s="279"/>
      <c r="QX2" s="279"/>
      <c r="QY2" s="279"/>
      <c r="QZ2" s="279"/>
      <c r="RA2" s="279"/>
      <c r="RB2" s="279"/>
      <c r="RC2" s="279"/>
      <c r="RD2" s="279"/>
      <c r="RE2" s="279"/>
      <c r="RF2" s="279"/>
      <c r="RG2" s="279"/>
      <c r="RH2" s="279"/>
      <c r="RI2" s="279"/>
      <c r="RJ2" s="279"/>
      <c r="RK2" s="279"/>
      <c r="RL2" s="279"/>
      <c r="RM2" s="279"/>
      <c r="RN2" s="279"/>
      <c r="RO2" s="279"/>
      <c r="RP2" s="279"/>
      <c r="RQ2" s="279"/>
      <c r="RR2" s="279"/>
      <c r="RS2" s="279"/>
      <c r="RT2" s="279"/>
      <c r="RU2" s="279"/>
      <c r="RV2" s="279"/>
      <c r="RW2" s="279"/>
      <c r="RX2" s="279"/>
      <c r="RY2" s="279"/>
      <c r="RZ2" s="279"/>
      <c r="SA2" s="279"/>
      <c r="SB2" s="279"/>
      <c r="SC2" s="279"/>
      <c r="SD2" s="279"/>
      <c r="SE2" s="279"/>
      <c r="SF2" s="279"/>
      <c r="SG2" s="279"/>
      <c r="SH2" s="279"/>
      <c r="SI2" s="279"/>
      <c r="SJ2" s="279"/>
      <c r="SK2" s="279"/>
      <c r="SL2" s="279"/>
      <c r="SM2" s="279"/>
      <c r="SN2" s="279"/>
      <c r="SO2" s="279"/>
      <c r="SP2" s="279"/>
      <c r="SQ2" s="279"/>
      <c r="SR2" s="279"/>
      <c r="SS2" s="279"/>
      <c r="ST2" s="279"/>
      <c r="SU2" s="279"/>
      <c r="SV2" s="279"/>
      <c r="SW2" s="279"/>
      <c r="SX2" s="279"/>
      <c r="SY2" s="279"/>
      <c r="SZ2" s="279"/>
      <c r="TA2" s="279"/>
      <c r="TB2" s="279"/>
      <c r="TC2" s="279"/>
      <c r="TD2" s="279"/>
      <c r="TE2" s="279"/>
      <c r="TF2" s="279"/>
      <c r="TG2" s="279"/>
      <c r="TH2" s="279"/>
      <c r="TI2" s="279"/>
      <c r="TJ2" s="279"/>
      <c r="TK2" s="279"/>
      <c r="TL2" s="279"/>
      <c r="TM2" s="279"/>
      <c r="TN2" s="279"/>
      <c r="TO2" s="279"/>
      <c r="TP2" s="279"/>
      <c r="TQ2" s="279"/>
      <c r="TR2" s="279"/>
      <c r="TS2" s="279"/>
      <c r="TT2" s="279"/>
      <c r="TU2" s="279"/>
      <c r="TV2" s="279"/>
      <c r="TW2" s="279"/>
      <c r="TX2" s="279"/>
      <c r="TY2" s="279"/>
      <c r="TZ2" s="279"/>
      <c r="UA2" s="279"/>
      <c r="UB2" s="279"/>
      <c r="UC2" s="279"/>
      <c r="UD2" s="279"/>
      <c r="UE2" s="279"/>
      <c r="UF2" s="279"/>
      <c r="UG2" s="279"/>
      <c r="UH2" s="279"/>
      <c r="UI2" s="279"/>
      <c r="UJ2" s="279"/>
      <c r="UK2" s="279"/>
      <c r="UL2" s="279"/>
      <c r="UM2" s="279"/>
      <c r="UN2" s="279"/>
      <c r="UO2" s="279"/>
      <c r="UP2" s="279"/>
      <c r="UQ2" s="279"/>
      <c r="UR2" s="279"/>
      <c r="US2" s="279"/>
      <c r="UT2" s="279"/>
      <c r="UU2" s="279"/>
      <c r="UV2" s="279"/>
      <c r="UW2" s="279"/>
      <c r="UX2" s="279"/>
      <c r="UY2" s="279"/>
      <c r="UZ2" s="279"/>
      <c r="VA2" s="279"/>
      <c r="VB2" s="279"/>
      <c r="VC2" s="279"/>
      <c r="VD2" s="279"/>
      <c r="VE2" s="279"/>
      <c r="VF2" s="279"/>
      <c r="VG2" s="279"/>
      <c r="VH2" s="279"/>
      <c r="VI2" s="279"/>
      <c r="VJ2" s="279"/>
      <c r="VK2" s="279"/>
      <c r="VL2" s="279"/>
      <c r="VM2" s="279"/>
      <c r="VN2" s="279"/>
      <c r="VO2" s="279"/>
      <c r="VP2" s="279"/>
      <c r="VQ2" s="279"/>
      <c r="VR2" s="279"/>
      <c r="VS2" s="279"/>
      <c r="VT2" s="279"/>
      <c r="VU2" s="279"/>
      <c r="VV2" s="279"/>
      <c r="VW2" s="279"/>
      <c r="VX2" s="279"/>
      <c r="VY2" s="279"/>
      <c r="VZ2" s="279"/>
      <c r="WA2" s="279"/>
      <c r="WB2" s="279"/>
      <c r="WC2" s="279"/>
      <c r="WD2" s="279"/>
      <c r="WE2" s="279"/>
      <c r="WF2" s="279"/>
      <c r="WG2" s="279"/>
      <c r="WH2" s="279"/>
      <c r="WI2" s="279"/>
      <c r="WJ2" s="279"/>
      <c r="WK2" s="279"/>
      <c r="WL2" s="279"/>
      <c r="WM2" s="279"/>
      <c r="WN2" s="279"/>
      <c r="WO2" s="279"/>
      <c r="WP2" s="279"/>
      <c r="WQ2" s="279"/>
      <c r="WR2" s="279"/>
      <c r="WS2" s="279"/>
      <c r="WT2" s="279"/>
      <c r="WU2" s="279"/>
      <c r="WV2" s="279"/>
      <c r="WW2" s="279"/>
      <c r="WX2" s="279"/>
      <c r="WY2" s="279"/>
      <c r="WZ2" s="279"/>
      <c r="XA2" s="279"/>
      <c r="XB2" s="279"/>
      <c r="XC2" s="279"/>
      <c r="XD2" s="279"/>
      <c r="XE2" s="279"/>
      <c r="XF2" s="279"/>
      <c r="XG2" s="279"/>
      <c r="XH2" s="279"/>
      <c r="XI2" s="279"/>
      <c r="XJ2" s="279"/>
      <c r="XK2" s="279"/>
      <c r="XL2" s="279"/>
      <c r="XM2" s="279"/>
      <c r="XN2" s="279"/>
      <c r="XO2" s="279"/>
      <c r="XP2" s="279"/>
      <c r="XQ2" s="279"/>
      <c r="XR2" s="279"/>
      <c r="XS2" s="279"/>
      <c r="XT2" s="279"/>
      <c r="XU2" s="279"/>
      <c r="XV2" s="279"/>
      <c r="XW2" s="279"/>
      <c r="XX2" s="279"/>
      <c r="XY2" s="279"/>
      <c r="XZ2" s="279"/>
      <c r="YA2" s="279"/>
      <c r="YB2" s="279"/>
      <c r="YC2" s="279"/>
      <c r="YD2" s="279"/>
      <c r="YE2" s="279"/>
      <c r="YF2" s="279"/>
      <c r="YG2" s="279"/>
      <c r="YH2" s="279"/>
      <c r="YI2" s="279"/>
      <c r="YJ2" s="279"/>
      <c r="YK2" s="279"/>
      <c r="YL2" s="279"/>
      <c r="YM2" s="279"/>
      <c r="YN2" s="279"/>
      <c r="YO2" s="279"/>
      <c r="YP2" s="279"/>
      <c r="YQ2" s="279"/>
      <c r="YR2" s="279"/>
      <c r="YS2" s="279"/>
      <c r="YT2" s="279"/>
      <c r="YU2" s="279"/>
      <c r="YV2" s="279"/>
      <c r="YW2" s="279"/>
      <c r="YX2" s="279"/>
      <c r="YY2" s="279"/>
      <c r="YZ2" s="279"/>
      <c r="ZA2" s="279"/>
      <c r="ZB2" s="279"/>
      <c r="ZC2" s="279"/>
      <c r="ZD2" s="279"/>
      <c r="ZE2" s="279"/>
      <c r="ZF2" s="279"/>
      <c r="ZG2" s="279"/>
      <c r="ZH2" s="279"/>
      <c r="ZI2" s="279"/>
      <c r="ZJ2" s="279"/>
      <c r="ZK2" s="279"/>
      <c r="ZL2" s="279"/>
      <c r="ZM2" s="279"/>
      <c r="ZN2" s="279"/>
      <c r="ZO2" s="279"/>
      <c r="ZP2" s="279"/>
      <c r="ZQ2" s="279"/>
      <c r="ZR2" s="279"/>
      <c r="ZS2" s="279"/>
      <c r="ZT2" s="279"/>
      <c r="ZU2" s="279"/>
      <c r="ZV2" s="279"/>
      <c r="ZW2" s="279"/>
      <c r="ZX2" s="279"/>
      <c r="ZY2" s="279"/>
      <c r="ZZ2" s="279"/>
      <c r="AAA2" s="279"/>
      <c r="AAB2" s="279"/>
      <c r="AAC2" s="279"/>
      <c r="AAD2" s="279"/>
      <c r="AAE2" s="279"/>
      <c r="AAF2" s="279"/>
      <c r="AAG2" s="279"/>
      <c r="AAH2" s="279"/>
      <c r="AAI2" s="279"/>
      <c r="AAJ2" s="279"/>
      <c r="AAK2" s="279"/>
      <c r="AAL2" s="279"/>
      <c r="AAM2" s="279"/>
      <c r="AAN2" s="279"/>
      <c r="AAO2" s="279"/>
      <c r="AAP2" s="279"/>
      <c r="AAQ2" s="279"/>
      <c r="AAR2" s="279"/>
      <c r="AAS2" s="279"/>
      <c r="AAT2" s="279"/>
      <c r="AAU2" s="279"/>
      <c r="AAV2" s="279"/>
      <c r="AAW2" s="279"/>
      <c r="AAX2" s="279"/>
      <c r="AAY2" s="279"/>
      <c r="AAZ2" s="279"/>
      <c r="ABA2" s="279"/>
      <c r="ABB2" s="279"/>
      <c r="ABC2" s="279"/>
      <c r="ABD2" s="279"/>
      <c r="ABE2" s="279"/>
      <c r="ABF2" s="279"/>
      <c r="ABG2" s="279"/>
      <c r="ABH2" s="279"/>
      <c r="ABI2" s="279"/>
      <c r="ABJ2" s="279"/>
      <c r="ABK2" s="279"/>
      <c r="ABL2" s="279"/>
      <c r="ABM2" s="279"/>
      <c r="ABN2" s="279"/>
      <c r="ABO2" s="279"/>
      <c r="ABP2" s="279"/>
      <c r="ABQ2" s="279"/>
      <c r="ABR2" s="279"/>
      <c r="ABS2" s="279"/>
      <c r="ABT2" s="279"/>
      <c r="ABU2" s="279"/>
      <c r="ABV2" s="279"/>
      <c r="ABW2" s="279"/>
      <c r="ABX2" s="279"/>
      <c r="ABY2" s="279"/>
      <c r="ABZ2" s="279"/>
      <c r="ACA2" s="279"/>
      <c r="ACB2" s="279"/>
      <c r="ACC2" s="279"/>
      <c r="ACD2" s="279"/>
      <c r="ACE2" s="279"/>
      <c r="ACF2" s="279"/>
      <c r="ACG2" s="279"/>
      <c r="ACH2" s="279"/>
      <c r="ACI2" s="279"/>
      <c r="ACJ2" s="279"/>
      <c r="ACK2" s="279"/>
      <c r="ACL2" s="279"/>
      <c r="ACM2" s="279"/>
      <c r="ACN2" s="279"/>
      <c r="ACO2" s="279"/>
      <c r="ACP2" s="279"/>
      <c r="ACQ2" s="279"/>
      <c r="ACR2" s="279"/>
      <c r="ACS2" s="279"/>
      <c r="ACT2" s="279"/>
      <c r="ACU2" s="279"/>
      <c r="ACV2" s="279"/>
      <c r="ACW2" s="279"/>
      <c r="ACX2" s="279"/>
      <c r="ACY2" s="279"/>
      <c r="ACZ2" s="279"/>
      <c r="ADA2" s="279"/>
      <c r="ADB2" s="279"/>
      <c r="ADC2" s="279"/>
      <c r="ADD2" s="279"/>
      <c r="ADE2" s="279"/>
      <c r="ADF2" s="279"/>
      <c r="ADG2" s="279"/>
      <c r="ADH2" s="279"/>
      <c r="ADI2" s="279"/>
      <c r="ADJ2" s="279"/>
      <c r="ADK2" s="279"/>
      <c r="ADL2" s="279"/>
      <c r="ADM2" s="279"/>
      <c r="ADN2" s="279"/>
      <c r="ADO2" s="279"/>
      <c r="ADP2" s="279"/>
      <c r="ADQ2" s="279"/>
      <c r="ADR2" s="279"/>
      <c r="ADS2" s="279"/>
      <c r="ADT2" s="279"/>
      <c r="ADU2" s="279"/>
      <c r="ADV2" s="279"/>
      <c r="ADW2" s="279"/>
      <c r="ADX2" s="279"/>
      <c r="ADY2" s="279"/>
      <c r="ADZ2" s="279"/>
      <c r="AEA2" s="279"/>
      <c r="AEB2" s="279"/>
      <c r="AEC2" s="279"/>
      <c r="AED2" s="279"/>
      <c r="AEE2" s="279"/>
      <c r="AEF2" s="279"/>
      <c r="AEG2" s="279"/>
      <c r="AEH2" s="279"/>
      <c r="AEI2" s="279"/>
      <c r="AEJ2" s="279"/>
      <c r="AEK2" s="279"/>
      <c r="AEL2" s="279"/>
      <c r="AEM2" s="279"/>
      <c r="AEN2" s="279"/>
      <c r="AEO2" s="279"/>
      <c r="AEP2" s="279"/>
      <c r="AEQ2" s="279"/>
      <c r="AER2" s="279"/>
      <c r="AES2" s="279"/>
      <c r="AET2" s="279"/>
      <c r="AEU2" s="279"/>
      <c r="AEV2" s="279"/>
      <c r="AEW2" s="279"/>
      <c r="AEX2" s="279"/>
      <c r="AEY2" s="279"/>
      <c r="AEZ2" s="279"/>
      <c r="AFA2" s="279"/>
      <c r="AFB2" s="279"/>
      <c r="AFC2" s="279"/>
      <c r="AFD2" s="279"/>
      <c r="AFE2" s="279"/>
      <c r="AFF2" s="279"/>
      <c r="AFG2" s="279"/>
      <c r="AFH2" s="279"/>
      <c r="AFI2" s="279"/>
      <c r="AFJ2" s="279"/>
      <c r="AFK2" s="279"/>
      <c r="AFL2" s="279"/>
      <c r="AFM2" s="279"/>
      <c r="AFN2" s="279"/>
      <c r="AFO2" s="279"/>
      <c r="AFP2" s="279"/>
      <c r="AFQ2" s="279"/>
      <c r="AFR2" s="279"/>
      <c r="AFS2" s="279"/>
      <c r="AFT2" s="279"/>
      <c r="AFU2" s="279"/>
      <c r="AFV2" s="279"/>
      <c r="AFW2" s="279"/>
      <c r="AFX2" s="279"/>
      <c r="AFY2" s="279"/>
      <c r="AFZ2" s="279"/>
      <c r="AGA2" s="279"/>
      <c r="AGB2" s="279"/>
      <c r="AGC2" s="279"/>
      <c r="AGD2" s="279"/>
      <c r="AGE2" s="279"/>
      <c r="AGF2" s="279"/>
      <c r="AGG2" s="279"/>
      <c r="AGH2" s="279"/>
      <c r="AGI2" s="279"/>
      <c r="AGJ2" s="279"/>
      <c r="AGK2" s="279"/>
      <c r="AGL2" s="279"/>
      <c r="AGM2" s="279"/>
      <c r="AGN2" s="279"/>
      <c r="AGO2" s="279"/>
      <c r="AGP2" s="279"/>
      <c r="AGQ2" s="279"/>
      <c r="AGR2" s="279"/>
      <c r="AGS2" s="279"/>
      <c r="AGT2" s="279"/>
      <c r="AGU2" s="279"/>
      <c r="AGV2" s="279"/>
      <c r="AGW2" s="279"/>
      <c r="AGX2" s="279"/>
      <c r="AGY2" s="279"/>
      <c r="AGZ2" s="279"/>
      <c r="AHA2" s="279"/>
      <c r="AHB2" s="279"/>
      <c r="AHC2" s="279"/>
      <c r="AHD2" s="279"/>
      <c r="AHE2" s="279"/>
      <c r="AHF2" s="279"/>
      <c r="AHG2" s="279"/>
      <c r="AHH2" s="279"/>
      <c r="AHI2" s="279"/>
      <c r="AHJ2" s="279"/>
      <c r="AHK2" s="279"/>
      <c r="AHL2" s="279"/>
      <c r="AHM2" s="279"/>
      <c r="AHN2" s="279"/>
      <c r="AHO2" s="279"/>
      <c r="AHP2" s="279"/>
      <c r="AHQ2" s="279"/>
      <c r="AHR2" s="279"/>
      <c r="AHS2" s="279"/>
      <c r="AHT2" s="279"/>
      <c r="AHU2" s="279"/>
      <c r="AHV2" s="279"/>
      <c r="AHW2" s="279"/>
      <c r="AHX2" s="279"/>
      <c r="AHY2" s="279"/>
      <c r="AHZ2" s="279"/>
      <c r="AIA2" s="279"/>
      <c r="AIB2" s="279"/>
      <c r="AIC2" s="279"/>
      <c r="AID2" s="279"/>
      <c r="AIE2" s="279"/>
      <c r="AIF2" s="279"/>
      <c r="AIG2" s="279"/>
      <c r="AIH2" s="279"/>
      <c r="AII2" s="279"/>
      <c r="AIJ2" s="279"/>
      <c r="AIK2" s="279"/>
      <c r="AIL2" s="279"/>
      <c r="AIM2" s="279"/>
      <c r="AIN2" s="279"/>
      <c r="AIO2" s="279"/>
      <c r="AIP2" s="279"/>
      <c r="AIQ2" s="279"/>
      <c r="AIR2" s="279"/>
      <c r="AIS2" s="279"/>
      <c r="AIT2" s="279"/>
      <c r="AIU2" s="279"/>
      <c r="AIV2" s="279"/>
      <c r="AIW2" s="279"/>
      <c r="AIX2" s="279"/>
      <c r="AIY2" s="279"/>
      <c r="AIZ2" s="279"/>
      <c r="AJA2" s="279"/>
      <c r="AJB2" s="279"/>
      <c r="AJC2" s="279"/>
      <c r="AJD2" s="279"/>
      <c r="AJE2" s="279"/>
      <c r="AJF2" s="279"/>
      <c r="AJG2" s="279"/>
      <c r="AJH2" s="279"/>
      <c r="AJI2" s="279"/>
      <c r="AJJ2" s="279"/>
      <c r="AJK2" s="279"/>
      <c r="AJL2" s="279"/>
      <c r="AJM2" s="279"/>
      <c r="AJN2" s="279"/>
      <c r="AJO2" s="279"/>
      <c r="AJP2" s="279"/>
      <c r="AJQ2" s="279"/>
      <c r="AJR2" s="279"/>
      <c r="AJS2" s="279"/>
      <c r="AJT2" s="279"/>
      <c r="AJU2" s="279"/>
      <c r="AJV2" s="279"/>
      <c r="AJW2" s="279"/>
      <c r="AJX2" s="279"/>
      <c r="AJY2" s="279"/>
      <c r="AJZ2" s="279"/>
      <c r="AKA2" s="279"/>
      <c r="AKB2" s="279"/>
      <c r="AKC2" s="279"/>
      <c r="AKD2" s="279"/>
      <c r="AKE2" s="279"/>
      <c r="AKF2" s="279"/>
      <c r="AKG2" s="279"/>
      <c r="AKH2" s="279"/>
      <c r="AKI2" s="279"/>
      <c r="AKJ2" s="279"/>
      <c r="AKK2" s="279"/>
      <c r="AKL2" s="279"/>
      <c r="AKM2" s="279"/>
      <c r="AKN2" s="279"/>
      <c r="AKO2" s="279"/>
      <c r="AKP2" s="279"/>
      <c r="AKQ2" s="279"/>
      <c r="AKR2" s="279"/>
      <c r="AKS2" s="279"/>
      <c r="AKT2" s="279"/>
      <c r="AKU2" s="279"/>
      <c r="AKV2" s="279"/>
      <c r="AKW2" s="279"/>
      <c r="AKX2" s="279"/>
      <c r="AKY2" s="279"/>
      <c r="AKZ2" s="279"/>
      <c r="ALA2" s="279"/>
      <c r="ALB2" s="279"/>
      <c r="ALC2" s="279"/>
      <c r="ALD2" s="279"/>
      <c r="ALE2" s="279"/>
      <c r="ALF2" s="279"/>
      <c r="ALG2" s="279"/>
      <c r="ALH2" s="279"/>
      <c r="ALI2" s="279"/>
      <c r="ALJ2" s="279"/>
      <c r="ALK2" s="279"/>
      <c r="ALL2" s="279"/>
      <c r="ALM2" s="279"/>
      <c r="ALN2" s="279"/>
      <c r="ALO2" s="279"/>
      <c r="ALP2" s="279"/>
      <c r="ALQ2" s="279"/>
      <c r="ALR2" s="279"/>
      <c r="ALS2" s="279"/>
      <c r="ALT2" s="279"/>
      <c r="ALU2" s="279"/>
      <c r="ALV2" s="279"/>
      <c r="ALW2" s="279"/>
      <c r="ALX2" s="279"/>
      <c r="ALY2" s="279"/>
      <c r="ALZ2" s="279"/>
      <c r="AMA2" s="279"/>
      <c r="AMB2" s="279"/>
      <c r="AMC2" s="279"/>
      <c r="AMD2" s="279"/>
      <c r="AME2" s="279"/>
      <c r="AMF2" s="279"/>
      <c r="AMG2" s="279"/>
      <c r="AMH2" s="279"/>
      <c r="AMI2" s="279"/>
      <c r="AMJ2" s="279"/>
      <c r="AMK2" s="279"/>
      <c r="AML2" s="279"/>
      <c r="AMM2" s="279"/>
      <c r="AMN2" s="279"/>
      <c r="AMO2" s="279"/>
      <c r="AMP2" s="279"/>
      <c r="AMQ2" s="279"/>
      <c r="AMR2" s="279"/>
      <c r="AMS2" s="279"/>
      <c r="AMT2" s="279"/>
      <c r="AMU2" s="279"/>
      <c r="AMV2" s="279"/>
      <c r="AMW2" s="279"/>
      <c r="AMX2" s="279"/>
      <c r="AMY2" s="279"/>
      <c r="AMZ2" s="279"/>
      <c r="ANA2" s="279"/>
      <c r="ANB2" s="279"/>
      <c r="ANC2" s="279"/>
      <c r="AND2" s="279"/>
      <c r="ANE2" s="279"/>
      <c r="ANF2" s="279"/>
      <c r="ANG2" s="279"/>
      <c r="ANH2" s="279"/>
      <c r="ANI2" s="279"/>
      <c r="ANJ2" s="279"/>
      <c r="ANK2" s="279"/>
      <c r="ANL2" s="279"/>
      <c r="ANM2" s="279"/>
      <c r="ANN2" s="279"/>
      <c r="ANO2" s="279"/>
      <c r="ANP2" s="279"/>
      <c r="ANQ2" s="279"/>
      <c r="ANR2" s="279"/>
      <c r="ANS2" s="279"/>
      <c r="ANT2" s="279"/>
      <c r="ANU2" s="279"/>
      <c r="ANV2" s="279"/>
      <c r="ANW2" s="279"/>
      <c r="ANX2" s="279"/>
      <c r="ANY2" s="279"/>
      <c r="ANZ2" s="279"/>
      <c r="AOA2" s="279"/>
      <c r="AOB2" s="279"/>
      <c r="AOC2" s="279"/>
      <c r="AOD2" s="279"/>
      <c r="AOE2" s="279"/>
      <c r="AOF2" s="279"/>
      <c r="AOG2" s="279"/>
      <c r="AOH2" s="279"/>
      <c r="AOI2" s="279"/>
      <c r="AOJ2" s="279"/>
      <c r="AOK2" s="279"/>
      <c r="AOL2" s="279"/>
      <c r="AOM2" s="279"/>
      <c r="AON2" s="279"/>
      <c r="AOO2" s="279"/>
      <c r="AOP2" s="279"/>
      <c r="AOQ2" s="279"/>
      <c r="AOR2" s="279"/>
      <c r="AOS2" s="279"/>
      <c r="AOT2" s="279"/>
      <c r="AOU2" s="279"/>
      <c r="AOV2" s="279"/>
      <c r="AOW2" s="279"/>
      <c r="AOX2" s="279"/>
      <c r="AOY2" s="279"/>
      <c r="AOZ2" s="279"/>
      <c r="APA2" s="279"/>
      <c r="APB2" s="279"/>
      <c r="APC2" s="279"/>
      <c r="APD2" s="279"/>
      <c r="APE2" s="279"/>
      <c r="APF2" s="279"/>
      <c r="APG2" s="279"/>
      <c r="APH2" s="279"/>
      <c r="API2" s="279"/>
      <c r="APJ2" s="279"/>
      <c r="APK2" s="279"/>
      <c r="APL2" s="279"/>
      <c r="APM2" s="279"/>
      <c r="APN2" s="279"/>
      <c r="APO2" s="279"/>
      <c r="APP2" s="279"/>
      <c r="APQ2" s="279"/>
      <c r="APR2" s="279"/>
      <c r="APS2" s="279"/>
      <c r="APT2" s="279"/>
      <c r="APU2" s="279"/>
      <c r="APV2" s="279"/>
      <c r="APW2" s="279"/>
      <c r="APX2" s="279"/>
      <c r="APY2" s="279"/>
      <c r="APZ2" s="279"/>
      <c r="AQA2" s="279"/>
      <c r="AQB2" s="279"/>
      <c r="AQC2" s="279"/>
      <c r="AQD2" s="279"/>
      <c r="AQE2" s="279"/>
      <c r="AQF2" s="279"/>
      <c r="AQG2" s="279"/>
      <c r="AQH2" s="279"/>
      <c r="AQI2" s="279"/>
      <c r="AQJ2" s="279"/>
      <c r="AQK2" s="279"/>
      <c r="AQL2" s="279"/>
      <c r="AQM2" s="279"/>
      <c r="AQN2" s="279"/>
      <c r="AQO2" s="279"/>
      <c r="AQP2" s="279"/>
      <c r="AQQ2" s="279"/>
      <c r="AQR2" s="279"/>
      <c r="AQS2" s="279"/>
      <c r="AQT2" s="279"/>
      <c r="AQU2" s="279"/>
      <c r="AQV2" s="279"/>
      <c r="AQW2" s="279"/>
      <c r="AQX2" s="279"/>
      <c r="AQY2" s="279"/>
      <c r="AQZ2" s="279"/>
      <c r="ARA2" s="279"/>
      <c r="ARB2" s="279"/>
      <c r="ARC2" s="279"/>
      <c r="ARD2" s="279"/>
      <c r="ARE2" s="279"/>
      <c r="ARF2" s="279"/>
      <c r="ARG2" s="279"/>
      <c r="ARH2" s="279"/>
      <c r="ARI2" s="279"/>
      <c r="ARJ2" s="279"/>
      <c r="ARK2" s="279"/>
      <c r="ARL2" s="279"/>
      <c r="ARM2" s="279"/>
      <c r="ARN2" s="279"/>
      <c r="ARO2" s="279"/>
      <c r="ARP2" s="279"/>
      <c r="ARQ2" s="279"/>
      <c r="ARR2" s="279"/>
      <c r="ARS2" s="279"/>
      <c r="ART2" s="279"/>
      <c r="ARU2" s="279"/>
      <c r="ARV2" s="279"/>
      <c r="ARW2" s="279"/>
      <c r="ARX2" s="279"/>
      <c r="ARY2" s="279"/>
      <c r="ARZ2" s="279"/>
      <c r="ASA2" s="279"/>
      <c r="ASB2" s="279"/>
      <c r="ASC2" s="279"/>
      <c r="ASD2" s="279"/>
      <c r="ASE2" s="279"/>
      <c r="ASF2" s="279"/>
      <c r="ASG2" s="279"/>
      <c r="ASH2" s="279"/>
      <c r="ASI2" s="279"/>
      <c r="ASJ2" s="279"/>
      <c r="ASK2" s="279"/>
      <c r="ASL2" s="279"/>
      <c r="ASM2" s="279"/>
      <c r="ASN2" s="279"/>
      <c r="ASO2" s="279"/>
      <c r="ASP2" s="279"/>
      <c r="ASQ2" s="279"/>
      <c r="ASR2" s="279"/>
      <c r="ASS2" s="279"/>
      <c r="AST2" s="279"/>
      <c r="ASU2" s="279"/>
      <c r="ASV2" s="279"/>
      <c r="ASW2" s="279"/>
      <c r="ASX2" s="279"/>
      <c r="ASY2" s="279"/>
      <c r="ASZ2" s="279"/>
      <c r="ATA2" s="279"/>
      <c r="ATB2" s="279"/>
      <c r="ATC2" s="279"/>
      <c r="ATD2" s="279"/>
      <c r="ATE2" s="279"/>
      <c r="ATF2" s="279"/>
      <c r="ATG2" s="279"/>
      <c r="ATH2" s="279"/>
      <c r="ATI2" s="279"/>
      <c r="ATJ2" s="279"/>
      <c r="ATK2" s="279"/>
      <c r="ATL2" s="279"/>
      <c r="ATM2" s="279"/>
      <c r="ATN2" s="279"/>
      <c r="ATO2" s="279"/>
      <c r="ATP2" s="279"/>
      <c r="ATQ2" s="279"/>
      <c r="ATR2" s="279"/>
      <c r="ATS2" s="279"/>
      <c r="ATT2" s="279"/>
      <c r="ATU2" s="279"/>
      <c r="ATV2" s="279"/>
      <c r="ATW2" s="279"/>
      <c r="ATX2" s="279"/>
      <c r="ATY2" s="279"/>
      <c r="ATZ2" s="279"/>
      <c r="AUA2" s="279"/>
      <c r="AUB2" s="279"/>
      <c r="AUC2" s="279"/>
      <c r="AUD2" s="279"/>
      <c r="AUE2" s="279"/>
      <c r="AUF2" s="279"/>
      <c r="AUG2" s="279"/>
      <c r="AUH2" s="279"/>
      <c r="AUI2" s="279"/>
      <c r="AUJ2" s="279"/>
      <c r="AUK2" s="279"/>
      <c r="AUL2" s="279"/>
      <c r="AUM2" s="279"/>
      <c r="AUN2" s="279"/>
      <c r="AUO2" s="279"/>
      <c r="AUP2" s="279"/>
      <c r="AUQ2" s="279"/>
      <c r="AUR2" s="279"/>
      <c r="AUS2" s="279"/>
      <c r="AUT2" s="279"/>
      <c r="AUU2" s="279"/>
      <c r="AUV2" s="279"/>
      <c r="AUW2" s="279"/>
      <c r="AUX2" s="279"/>
      <c r="AUY2" s="279"/>
      <c r="AUZ2" s="279"/>
      <c r="AVA2" s="279"/>
      <c r="AVB2" s="279"/>
      <c r="AVC2" s="279"/>
      <c r="AVD2" s="279"/>
      <c r="AVE2" s="279"/>
      <c r="AVF2" s="279"/>
      <c r="AVG2" s="279"/>
      <c r="AVH2" s="279"/>
      <c r="AVI2" s="279"/>
      <c r="AVJ2" s="279"/>
      <c r="AVK2" s="279"/>
      <c r="AVL2" s="279"/>
      <c r="AVM2" s="279"/>
      <c r="AVN2" s="279"/>
      <c r="AVO2" s="279"/>
      <c r="AVP2" s="279"/>
      <c r="AVQ2" s="279"/>
      <c r="AVR2" s="279"/>
      <c r="AVS2" s="279"/>
      <c r="AVT2" s="279"/>
      <c r="AVU2" s="279"/>
      <c r="AVV2" s="279"/>
      <c r="AVW2" s="279"/>
      <c r="AVX2" s="279"/>
      <c r="AVY2" s="279"/>
      <c r="AVZ2" s="279"/>
      <c r="AWA2" s="279"/>
      <c r="AWB2" s="279"/>
      <c r="AWC2" s="279"/>
      <c r="AWD2" s="279"/>
      <c r="AWE2" s="279"/>
      <c r="AWF2" s="279"/>
      <c r="AWG2" s="279"/>
      <c r="AWH2" s="279"/>
      <c r="AWI2" s="279"/>
      <c r="AWJ2" s="279"/>
      <c r="AWK2" s="279"/>
      <c r="AWL2" s="279"/>
      <c r="AWM2" s="279"/>
      <c r="AWN2" s="279"/>
      <c r="AWO2" s="279"/>
      <c r="AWP2" s="279"/>
      <c r="AWQ2" s="279"/>
      <c r="AWR2" s="279"/>
      <c r="AWS2" s="279"/>
      <c r="AWT2" s="279"/>
      <c r="AWU2" s="279"/>
      <c r="AWV2" s="279"/>
      <c r="AWW2" s="279"/>
      <c r="AWX2" s="279"/>
      <c r="AWY2" s="279"/>
      <c r="AWZ2" s="279"/>
      <c r="AXA2" s="279"/>
      <c r="AXB2" s="279"/>
      <c r="AXC2" s="279"/>
      <c r="AXD2" s="279"/>
      <c r="AXE2" s="279"/>
      <c r="AXF2" s="279"/>
      <c r="AXG2" s="279"/>
      <c r="AXH2" s="279"/>
      <c r="AXI2" s="279"/>
      <c r="AXJ2" s="279"/>
      <c r="AXK2" s="279"/>
      <c r="AXL2" s="279"/>
      <c r="AXM2" s="279"/>
      <c r="AXN2" s="279"/>
      <c r="AXO2" s="279"/>
      <c r="AXP2" s="279"/>
      <c r="AXQ2" s="279"/>
      <c r="AXR2" s="279"/>
      <c r="AXS2" s="279"/>
      <c r="AXT2" s="279"/>
      <c r="AXU2" s="279"/>
      <c r="AXV2" s="279"/>
      <c r="AXW2" s="279"/>
      <c r="AXX2" s="279"/>
      <c r="AXY2" s="279"/>
      <c r="AXZ2" s="279"/>
      <c r="AYA2" s="279"/>
      <c r="AYB2" s="279"/>
      <c r="AYC2" s="279"/>
      <c r="AYD2" s="279"/>
      <c r="AYE2" s="279"/>
      <c r="AYF2" s="279"/>
      <c r="AYG2" s="279"/>
      <c r="AYH2" s="279"/>
      <c r="AYI2" s="279"/>
      <c r="AYJ2" s="279"/>
      <c r="AYK2" s="279"/>
      <c r="AYL2" s="279"/>
      <c r="AYM2" s="279"/>
      <c r="AYN2" s="279"/>
      <c r="AYO2" s="279"/>
      <c r="AYP2" s="279"/>
      <c r="AYQ2" s="279"/>
      <c r="AYR2" s="279"/>
      <c r="AYS2" s="279"/>
      <c r="AYT2" s="279"/>
      <c r="AYU2" s="279"/>
      <c r="AYV2" s="279"/>
      <c r="AYW2" s="279"/>
      <c r="AYX2" s="279"/>
      <c r="AYY2" s="279"/>
      <c r="AYZ2" s="279"/>
      <c r="AZA2" s="279"/>
      <c r="AZB2" s="279"/>
      <c r="AZC2" s="279"/>
      <c r="AZD2" s="279"/>
      <c r="AZE2" s="279"/>
      <c r="AZF2" s="279"/>
      <c r="AZG2" s="279"/>
      <c r="AZH2" s="279"/>
      <c r="AZI2" s="279"/>
      <c r="AZJ2" s="279"/>
      <c r="AZK2" s="279"/>
      <c r="AZL2" s="279"/>
      <c r="AZM2" s="279"/>
      <c r="AZN2" s="279"/>
      <c r="AZO2" s="279"/>
      <c r="AZP2" s="279"/>
      <c r="AZQ2" s="279"/>
      <c r="AZR2" s="279"/>
      <c r="AZS2" s="279"/>
      <c r="AZT2" s="279"/>
      <c r="AZU2" s="279"/>
      <c r="AZV2" s="279"/>
      <c r="AZW2" s="279"/>
      <c r="AZX2" s="279"/>
      <c r="AZY2" s="279"/>
      <c r="AZZ2" s="279"/>
      <c r="BAA2" s="279"/>
      <c r="BAB2" s="279"/>
      <c r="BAC2" s="279"/>
      <c r="BAD2" s="279"/>
      <c r="BAE2" s="279"/>
      <c r="BAF2" s="279"/>
      <c r="BAG2" s="279"/>
      <c r="BAH2" s="279"/>
      <c r="BAI2" s="279"/>
      <c r="BAJ2" s="279"/>
      <c r="BAK2" s="279"/>
      <c r="BAL2" s="279"/>
      <c r="BAM2" s="279"/>
      <c r="BAN2" s="279"/>
      <c r="BAO2" s="279"/>
      <c r="BAP2" s="279"/>
      <c r="BAQ2" s="279"/>
      <c r="BAR2" s="279"/>
      <c r="BAS2" s="279"/>
      <c r="BAT2" s="279"/>
      <c r="BAU2" s="279"/>
      <c r="BAV2" s="279"/>
      <c r="BAW2" s="279"/>
      <c r="BAX2" s="279"/>
      <c r="BAY2" s="279"/>
      <c r="BAZ2" s="279"/>
      <c r="BBA2" s="279"/>
      <c r="BBB2" s="279"/>
      <c r="BBC2" s="279"/>
      <c r="BBD2" s="279"/>
      <c r="BBE2" s="279"/>
      <c r="BBF2" s="279"/>
      <c r="BBG2" s="279"/>
      <c r="BBH2" s="279"/>
      <c r="BBI2" s="279"/>
      <c r="BBJ2" s="279"/>
      <c r="BBK2" s="279"/>
      <c r="BBL2" s="279"/>
      <c r="BBM2" s="279"/>
      <c r="BBN2" s="279"/>
      <c r="BBO2" s="279"/>
      <c r="BBP2" s="279"/>
      <c r="BBQ2" s="279"/>
      <c r="BBR2" s="279"/>
      <c r="BBS2" s="279"/>
      <c r="BBT2" s="279"/>
      <c r="BBU2" s="279"/>
      <c r="BBV2" s="279"/>
      <c r="BBW2" s="279"/>
      <c r="BBX2" s="279"/>
      <c r="BBY2" s="279"/>
      <c r="BBZ2" s="279"/>
      <c r="BCA2" s="279"/>
      <c r="BCB2" s="279"/>
      <c r="BCC2" s="279"/>
      <c r="BCD2" s="279"/>
      <c r="BCE2" s="279"/>
      <c r="BCF2" s="279"/>
      <c r="BCG2" s="279"/>
      <c r="BCH2" s="279"/>
      <c r="BCI2" s="279"/>
      <c r="BCJ2" s="279"/>
      <c r="BCK2" s="279"/>
      <c r="BCL2" s="279"/>
      <c r="BCM2" s="279"/>
      <c r="BCN2" s="279"/>
      <c r="BCO2" s="279"/>
      <c r="BCP2" s="279"/>
      <c r="BCQ2" s="279"/>
      <c r="BCR2" s="279"/>
      <c r="BCS2" s="279"/>
      <c r="BCT2" s="279"/>
      <c r="BCU2" s="279"/>
      <c r="BCV2" s="279"/>
      <c r="BCW2" s="279"/>
      <c r="BCX2" s="279"/>
      <c r="BCY2" s="279"/>
      <c r="BCZ2" s="279"/>
      <c r="BDA2" s="279"/>
      <c r="BDB2" s="279"/>
      <c r="BDC2" s="279"/>
      <c r="BDD2" s="279"/>
      <c r="BDE2" s="279"/>
      <c r="BDF2" s="279"/>
      <c r="BDG2" s="279"/>
      <c r="BDH2" s="279"/>
      <c r="BDI2" s="279"/>
      <c r="BDJ2" s="279"/>
      <c r="BDK2" s="279"/>
      <c r="BDL2" s="279"/>
      <c r="BDM2" s="279"/>
      <c r="BDN2" s="279"/>
      <c r="BDO2" s="279"/>
      <c r="BDP2" s="279"/>
      <c r="BDQ2" s="279"/>
      <c r="BDR2" s="279"/>
      <c r="BDS2" s="279"/>
      <c r="BDT2" s="279"/>
      <c r="BDU2" s="279"/>
      <c r="BDV2" s="279"/>
      <c r="BDW2" s="279"/>
      <c r="BDX2" s="279"/>
      <c r="BDY2" s="279"/>
      <c r="BDZ2" s="279"/>
      <c r="BEA2" s="279"/>
      <c r="BEB2" s="279"/>
      <c r="BEC2" s="279"/>
      <c r="BED2" s="279"/>
      <c r="BEE2" s="279"/>
      <c r="BEF2" s="279"/>
      <c r="BEG2" s="279"/>
      <c r="BEH2" s="279"/>
      <c r="BEI2" s="279"/>
      <c r="BEJ2" s="279"/>
      <c r="BEK2" s="279"/>
      <c r="BEL2" s="279"/>
      <c r="BEM2" s="279"/>
      <c r="BEN2" s="279"/>
      <c r="BEO2" s="279"/>
      <c r="BEP2" s="279"/>
      <c r="BEQ2" s="279"/>
      <c r="BER2" s="279"/>
      <c r="BES2" s="279"/>
      <c r="BET2" s="279"/>
      <c r="BEU2" s="279"/>
      <c r="BEV2" s="279"/>
      <c r="BEW2" s="279"/>
      <c r="BEX2" s="279"/>
      <c r="BEY2" s="279"/>
      <c r="BEZ2" s="279"/>
      <c r="BFA2" s="279"/>
      <c r="BFB2" s="279"/>
      <c r="BFC2" s="279"/>
      <c r="BFD2" s="279"/>
      <c r="BFE2" s="279"/>
      <c r="BFF2" s="279"/>
      <c r="BFG2" s="279"/>
      <c r="BFH2" s="279"/>
      <c r="BFI2" s="279"/>
      <c r="BFJ2" s="279"/>
      <c r="BFK2" s="279"/>
      <c r="BFL2" s="279"/>
      <c r="BFM2" s="279"/>
      <c r="BFN2" s="279"/>
      <c r="BFO2" s="279"/>
      <c r="BFP2" s="279"/>
      <c r="BFQ2" s="279"/>
      <c r="BFR2" s="279"/>
      <c r="BFS2" s="279"/>
      <c r="BFT2" s="279"/>
      <c r="BFU2" s="279"/>
      <c r="BFV2" s="279"/>
      <c r="BFW2" s="279"/>
      <c r="BFX2" s="279"/>
      <c r="BFY2" s="279"/>
      <c r="BFZ2" s="279"/>
      <c r="BGA2" s="279"/>
      <c r="BGB2" s="279"/>
      <c r="BGC2" s="279"/>
      <c r="BGD2" s="279"/>
      <c r="BGE2" s="279"/>
      <c r="BGF2" s="279"/>
      <c r="BGG2" s="279"/>
      <c r="BGH2" s="279"/>
      <c r="BGI2" s="279"/>
      <c r="BGJ2" s="279"/>
      <c r="BGK2" s="279"/>
      <c r="BGL2" s="279"/>
      <c r="BGM2" s="279"/>
      <c r="BGN2" s="279"/>
      <c r="BGO2" s="279"/>
      <c r="BGP2" s="279"/>
      <c r="BGQ2" s="279"/>
      <c r="BGR2" s="279"/>
      <c r="BGS2" s="279"/>
      <c r="BGT2" s="279"/>
      <c r="BGU2" s="279"/>
      <c r="BGV2" s="279"/>
      <c r="BGW2" s="279"/>
      <c r="BGX2" s="279"/>
      <c r="BGY2" s="279"/>
      <c r="BGZ2" s="279"/>
      <c r="BHA2" s="279"/>
      <c r="BHB2" s="279"/>
      <c r="BHC2" s="279"/>
      <c r="BHD2" s="279"/>
      <c r="BHE2" s="279"/>
      <c r="BHF2" s="279"/>
      <c r="BHG2" s="279"/>
      <c r="BHH2" s="279"/>
      <c r="BHI2" s="279"/>
      <c r="BHJ2" s="279"/>
      <c r="BHK2" s="279"/>
      <c r="BHL2" s="279"/>
      <c r="BHM2" s="279"/>
      <c r="BHN2" s="279"/>
      <c r="BHO2" s="279"/>
      <c r="BHP2" s="279"/>
      <c r="BHQ2" s="279"/>
      <c r="BHR2" s="279"/>
      <c r="BHS2" s="279"/>
      <c r="BHT2" s="279"/>
      <c r="BHU2" s="279"/>
      <c r="BHV2" s="279"/>
      <c r="BHW2" s="279"/>
      <c r="BHX2" s="279"/>
      <c r="BHY2" s="279"/>
      <c r="BHZ2" s="279"/>
      <c r="BIA2" s="279"/>
      <c r="BIB2" s="279"/>
      <c r="BIC2" s="279"/>
      <c r="BID2" s="279"/>
      <c r="BIE2" s="279"/>
      <c r="BIF2" s="279"/>
      <c r="BIG2" s="279"/>
      <c r="BIH2" s="279"/>
      <c r="BII2" s="279"/>
      <c r="BIJ2" s="279"/>
      <c r="BIK2" s="279"/>
      <c r="BIL2" s="279"/>
      <c r="BIM2" s="279"/>
      <c r="BIN2" s="279"/>
      <c r="BIO2" s="279"/>
      <c r="BIP2" s="279"/>
      <c r="BIQ2" s="279"/>
      <c r="BIR2" s="279"/>
      <c r="BIS2" s="279"/>
      <c r="BIT2" s="279"/>
      <c r="BIU2" s="279"/>
      <c r="BIV2" s="279"/>
      <c r="BIW2" s="279"/>
      <c r="BIX2" s="279"/>
      <c r="BIY2" s="279"/>
      <c r="BIZ2" s="279"/>
      <c r="BJA2" s="279"/>
      <c r="BJB2" s="279"/>
      <c r="BJC2" s="279"/>
      <c r="BJD2" s="279"/>
      <c r="BJE2" s="279"/>
      <c r="BJF2" s="279"/>
      <c r="BJG2" s="279"/>
      <c r="BJH2" s="279"/>
      <c r="BJI2" s="279"/>
      <c r="BJJ2" s="279"/>
      <c r="BJK2" s="279"/>
      <c r="BJL2" s="279"/>
      <c r="BJM2" s="279"/>
      <c r="BJN2" s="279"/>
      <c r="BJO2" s="279"/>
      <c r="BJP2" s="279"/>
      <c r="BJQ2" s="279"/>
      <c r="BJR2" s="279"/>
      <c r="BJS2" s="279"/>
      <c r="BJT2" s="279"/>
      <c r="BJU2" s="279"/>
      <c r="BJV2" s="279"/>
      <c r="BJW2" s="279"/>
      <c r="BJX2" s="279"/>
      <c r="BJY2" s="279"/>
      <c r="BJZ2" s="279"/>
      <c r="BKA2" s="279"/>
      <c r="BKB2" s="279"/>
      <c r="BKC2" s="279"/>
      <c r="BKD2" s="279"/>
      <c r="BKE2" s="279"/>
      <c r="BKF2" s="279"/>
      <c r="BKG2" s="279"/>
      <c r="BKH2" s="279"/>
      <c r="BKI2" s="279"/>
      <c r="BKJ2" s="279"/>
      <c r="BKK2" s="279"/>
      <c r="BKL2" s="279"/>
      <c r="BKM2" s="279"/>
      <c r="BKN2" s="279"/>
      <c r="BKO2" s="279"/>
      <c r="BKP2" s="279"/>
      <c r="BKQ2" s="279"/>
      <c r="BKR2" s="279"/>
      <c r="BKS2" s="279"/>
      <c r="BKT2" s="279"/>
      <c r="BKU2" s="279"/>
      <c r="BKV2" s="279"/>
      <c r="BKW2" s="279"/>
      <c r="BKX2" s="279"/>
      <c r="BKY2" s="279"/>
      <c r="BKZ2" s="279"/>
      <c r="BLA2" s="279"/>
      <c r="BLB2" s="279"/>
      <c r="BLC2" s="279"/>
      <c r="BLD2" s="279"/>
      <c r="BLE2" s="279"/>
      <c r="BLF2" s="279"/>
      <c r="BLG2" s="279"/>
      <c r="BLH2" s="279"/>
      <c r="BLI2" s="279"/>
      <c r="BLJ2" s="279"/>
      <c r="BLK2" s="279"/>
      <c r="BLL2" s="279"/>
      <c r="BLM2" s="279"/>
      <c r="BLN2" s="279"/>
      <c r="BLO2" s="279"/>
      <c r="BLP2" s="279"/>
      <c r="BLQ2" s="279"/>
      <c r="BLR2" s="279"/>
      <c r="BLS2" s="279"/>
      <c r="BLT2" s="279"/>
      <c r="BLU2" s="279"/>
      <c r="BLV2" s="279"/>
      <c r="BLW2" s="279"/>
      <c r="BLX2" s="279"/>
      <c r="BLY2" s="279"/>
      <c r="BLZ2" s="279"/>
      <c r="BMA2" s="279"/>
      <c r="BMB2" s="279"/>
      <c r="BMC2" s="279"/>
      <c r="BMD2" s="279"/>
      <c r="BME2" s="279"/>
      <c r="BMF2" s="279"/>
      <c r="BMG2" s="279"/>
      <c r="BMH2" s="279"/>
      <c r="BMI2" s="279"/>
      <c r="BMJ2" s="279"/>
      <c r="BMK2" s="279"/>
      <c r="BML2" s="279"/>
      <c r="BMM2" s="279"/>
      <c r="BMN2" s="279"/>
      <c r="BMO2" s="279"/>
      <c r="BMP2" s="279"/>
      <c r="BMQ2" s="279"/>
      <c r="BMR2" s="279"/>
      <c r="BMS2" s="279"/>
      <c r="BMT2" s="279"/>
      <c r="BMU2" s="279"/>
      <c r="BMV2" s="279"/>
      <c r="BMW2" s="279"/>
      <c r="BMX2" s="279"/>
      <c r="BMY2" s="279"/>
      <c r="BMZ2" s="279"/>
      <c r="BNA2" s="279"/>
      <c r="BNB2" s="279"/>
      <c r="BNC2" s="279"/>
      <c r="BND2" s="279"/>
      <c r="BNE2" s="279"/>
      <c r="BNF2" s="279"/>
      <c r="BNG2" s="279"/>
      <c r="BNH2" s="279"/>
      <c r="BNI2" s="279"/>
      <c r="BNJ2" s="279"/>
      <c r="BNK2" s="279"/>
      <c r="BNL2" s="279"/>
      <c r="BNM2" s="279"/>
      <c r="BNN2" s="279"/>
      <c r="BNO2" s="279"/>
      <c r="BNP2" s="279"/>
      <c r="BNQ2" s="279"/>
      <c r="BNR2" s="279"/>
      <c r="BNS2" s="279"/>
      <c r="BNT2" s="279"/>
      <c r="BNU2" s="279"/>
      <c r="BNV2" s="279"/>
      <c r="BNW2" s="279"/>
      <c r="BNX2" s="279"/>
      <c r="BNY2" s="279"/>
      <c r="BNZ2" s="279"/>
      <c r="BOA2" s="279"/>
      <c r="BOB2" s="279"/>
      <c r="BOC2" s="279"/>
      <c r="BOD2" s="279"/>
      <c r="BOE2" s="279"/>
      <c r="BOF2" s="279"/>
      <c r="BOG2" s="279"/>
      <c r="BOH2" s="279"/>
      <c r="BOI2" s="279"/>
      <c r="BOJ2" s="279"/>
      <c r="BOK2" s="279"/>
      <c r="BOL2" s="279"/>
      <c r="BOM2" s="279"/>
      <c r="BON2" s="279"/>
      <c r="BOO2" s="279"/>
      <c r="BOP2" s="279"/>
      <c r="BOQ2" s="279"/>
      <c r="BOR2" s="279"/>
      <c r="BOS2" s="279"/>
      <c r="BOT2" s="279"/>
      <c r="BOU2" s="279"/>
      <c r="BOV2" s="279"/>
      <c r="BOW2" s="279"/>
      <c r="BOX2" s="279"/>
      <c r="BOY2" s="279"/>
      <c r="BOZ2" s="279"/>
      <c r="BPA2" s="279"/>
      <c r="BPB2" s="279"/>
      <c r="BPC2" s="279"/>
      <c r="BPD2" s="279"/>
      <c r="BPE2" s="279"/>
      <c r="BPF2" s="279"/>
      <c r="BPG2" s="279"/>
      <c r="BPH2" s="279"/>
      <c r="BPI2" s="279"/>
      <c r="BPJ2" s="279"/>
      <c r="BPK2" s="279"/>
      <c r="BPL2" s="279"/>
      <c r="BPM2" s="279"/>
      <c r="BPN2" s="279"/>
      <c r="BPO2" s="279"/>
      <c r="BPP2" s="279"/>
      <c r="BPQ2" s="279"/>
      <c r="BPR2" s="279"/>
      <c r="BPS2" s="279"/>
      <c r="BPT2" s="279"/>
      <c r="BPU2" s="279"/>
      <c r="BPV2" s="279"/>
      <c r="BPW2" s="279"/>
      <c r="BPX2" s="279"/>
      <c r="BPY2" s="279"/>
      <c r="BPZ2" s="279"/>
      <c r="BQA2" s="279"/>
      <c r="BQB2" s="279"/>
      <c r="BQC2" s="279"/>
      <c r="BQD2" s="279"/>
      <c r="BQE2" s="279"/>
      <c r="BQF2" s="279"/>
      <c r="BQG2" s="279"/>
      <c r="BQH2" s="279"/>
      <c r="BQI2" s="279"/>
      <c r="BQJ2" s="279"/>
      <c r="BQK2" s="279"/>
      <c r="BQL2" s="279"/>
      <c r="BQM2" s="279"/>
      <c r="BQN2" s="279"/>
      <c r="BQO2" s="279"/>
      <c r="BQP2" s="279"/>
      <c r="BQQ2" s="279"/>
      <c r="BQR2" s="279"/>
      <c r="BQS2" s="279"/>
      <c r="BQT2" s="279"/>
      <c r="BQU2" s="279"/>
      <c r="BQV2" s="279"/>
      <c r="BQW2" s="279"/>
      <c r="BQX2" s="279"/>
      <c r="BQY2" s="279"/>
      <c r="BQZ2" s="279"/>
      <c r="BRA2" s="279"/>
      <c r="BRB2" s="279"/>
      <c r="BRC2" s="279"/>
      <c r="BRD2" s="279"/>
      <c r="BRE2" s="279"/>
      <c r="BRF2" s="279"/>
      <c r="BRG2" s="279"/>
      <c r="BRH2" s="279"/>
      <c r="BRI2" s="279"/>
      <c r="BRJ2" s="279"/>
      <c r="BRK2" s="279"/>
      <c r="BRL2" s="279"/>
      <c r="BRM2" s="279"/>
      <c r="BRN2" s="279"/>
      <c r="BRO2" s="279"/>
      <c r="BRP2" s="279"/>
      <c r="BRQ2" s="279"/>
      <c r="BRR2" s="279"/>
      <c r="BRS2" s="279"/>
      <c r="BRT2" s="279"/>
      <c r="BRU2" s="279"/>
      <c r="BRV2" s="279"/>
      <c r="BRW2" s="279"/>
      <c r="BRX2" s="279"/>
      <c r="BRY2" s="279"/>
      <c r="BRZ2" s="279"/>
      <c r="BSA2" s="279"/>
      <c r="BSB2" s="279"/>
      <c r="BSC2" s="279"/>
      <c r="BSD2" s="279"/>
      <c r="BSE2" s="279"/>
      <c r="BSF2" s="279"/>
      <c r="BSG2" s="279"/>
      <c r="BSH2" s="279"/>
      <c r="BSI2" s="279"/>
      <c r="BSJ2" s="279"/>
      <c r="BSK2" s="279"/>
      <c r="BSL2" s="279"/>
      <c r="BSM2" s="279"/>
      <c r="BSN2" s="279"/>
      <c r="BSO2" s="279"/>
      <c r="BSP2" s="279"/>
      <c r="BSQ2" s="279"/>
      <c r="BSR2" s="279"/>
      <c r="BSS2" s="279"/>
      <c r="BST2" s="279"/>
      <c r="BSU2" s="279"/>
      <c r="BSV2" s="279"/>
      <c r="BSW2" s="279"/>
      <c r="BSX2" s="279"/>
      <c r="BSY2" s="279"/>
      <c r="BSZ2" s="279"/>
      <c r="BTA2" s="279"/>
      <c r="BTB2" s="279"/>
      <c r="BTC2" s="279"/>
      <c r="BTD2" s="279"/>
      <c r="BTE2" s="279"/>
      <c r="BTF2" s="279"/>
      <c r="BTG2" s="279"/>
      <c r="BTH2" s="279"/>
      <c r="BTI2" s="279"/>
      <c r="BTJ2" s="279"/>
      <c r="BTK2" s="279"/>
      <c r="BTL2" s="279"/>
      <c r="BTM2" s="279"/>
      <c r="BTN2" s="279"/>
      <c r="BTO2" s="279"/>
      <c r="BTP2" s="279"/>
      <c r="BTQ2" s="279"/>
      <c r="BTR2" s="279"/>
      <c r="BTS2" s="279"/>
      <c r="BTT2" s="279"/>
      <c r="BTU2" s="279"/>
      <c r="BTV2" s="279"/>
      <c r="BTW2" s="279"/>
      <c r="BTX2" s="279"/>
      <c r="BTY2" s="279"/>
      <c r="BTZ2" s="279"/>
      <c r="BUA2" s="279"/>
      <c r="BUB2" s="279"/>
      <c r="BUC2" s="279"/>
      <c r="BUD2" s="279"/>
      <c r="BUE2" s="279"/>
      <c r="BUF2" s="279"/>
      <c r="BUG2" s="279"/>
      <c r="BUH2" s="279"/>
      <c r="BUI2" s="279"/>
      <c r="BUJ2" s="279"/>
      <c r="BUK2" s="279"/>
      <c r="BUL2" s="279"/>
      <c r="BUM2" s="279"/>
      <c r="BUN2" s="279"/>
      <c r="BUO2" s="279"/>
      <c r="BUP2" s="279"/>
      <c r="BUQ2" s="279"/>
      <c r="BUR2" s="279"/>
      <c r="BUS2" s="279"/>
      <c r="BUT2" s="279"/>
      <c r="BUU2" s="279"/>
      <c r="BUV2" s="279"/>
      <c r="BUW2" s="279"/>
      <c r="BUX2" s="279"/>
      <c r="BUY2" s="279"/>
      <c r="BUZ2" s="279"/>
      <c r="BVA2" s="279"/>
      <c r="BVB2" s="279"/>
      <c r="BVC2" s="279"/>
      <c r="BVD2" s="279"/>
      <c r="BVE2" s="279"/>
      <c r="BVF2" s="279"/>
      <c r="BVG2" s="279"/>
      <c r="BVH2" s="279"/>
      <c r="BVI2" s="279"/>
      <c r="BVJ2" s="279"/>
      <c r="BVK2" s="279"/>
      <c r="BVL2" s="279"/>
      <c r="BVM2" s="279"/>
      <c r="BVN2" s="279"/>
      <c r="BVO2" s="279"/>
      <c r="BVP2" s="279"/>
      <c r="BVQ2" s="279"/>
      <c r="BVR2" s="279"/>
      <c r="BVS2" s="279"/>
      <c r="BVT2" s="279"/>
      <c r="BVU2" s="279"/>
      <c r="BVV2" s="279"/>
      <c r="BVW2" s="279"/>
      <c r="BVX2" s="279"/>
      <c r="BVY2" s="279"/>
      <c r="BVZ2" s="279"/>
      <c r="BWA2" s="279"/>
      <c r="BWB2" s="279"/>
      <c r="BWC2" s="279"/>
      <c r="BWD2" s="279"/>
      <c r="BWE2" s="279"/>
      <c r="BWF2" s="279"/>
      <c r="BWG2" s="279"/>
      <c r="BWH2" s="279"/>
      <c r="BWI2" s="279"/>
      <c r="BWJ2" s="279"/>
      <c r="BWK2" s="279"/>
      <c r="BWL2" s="279"/>
      <c r="BWM2" s="279"/>
      <c r="BWN2" s="279"/>
      <c r="BWO2" s="279"/>
      <c r="BWP2" s="279"/>
      <c r="BWQ2" s="279"/>
      <c r="BWR2" s="279"/>
      <c r="BWS2" s="279"/>
      <c r="BWT2" s="279"/>
      <c r="BWU2" s="279"/>
      <c r="BWV2" s="279"/>
      <c r="BWW2" s="279"/>
      <c r="BWX2" s="279"/>
      <c r="BWY2" s="279"/>
      <c r="BWZ2" s="279"/>
      <c r="BXA2" s="279"/>
      <c r="BXB2" s="279"/>
      <c r="BXC2" s="279"/>
      <c r="BXD2" s="279"/>
      <c r="BXE2" s="279"/>
      <c r="BXF2" s="279"/>
      <c r="BXG2" s="279"/>
      <c r="BXH2" s="279"/>
      <c r="BXI2" s="279"/>
      <c r="BXJ2" s="279"/>
      <c r="BXK2" s="279"/>
      <c r="BXL2" s="279"/>
      <c r="BXM2" s="279"/>
      <c r="BXN2" s="279"/>
      <c r="BXO2" s="279"/>
      <c r="BXP2" s="279"/>
      <c r="BXQ2" s="279"/>
      <c r="BXR2" s="279"/>
      <c r="BXS2" s="279"/>
      <c r="BXT2" s="279"/>
      <c r="BXU2" s="279"/>
      <c r="BXV2" s="279"/>
      <c r="BXW2" s="279"/>
      <c r="BXX2" s="279"/>
      <c r="BXY2" s="279"/>
      <c r="BXZ2" s="279"/>
      <c r="BYA2" s="279"/>
      <c r="BYB2" s="279"/>
      <c r="BYC2" s="279"/>
      <c r="BYD2" s="279"/>
      <c r="BYE2" s="279"/>
      <c r="BYF2" s="279"/>
      <c r="BYG2" s="279"/>
      <c r="BYH2" s="279"/>
      <c r="BYI2" s="279"/>
      <c r="BYJ2" s="279"/>
      <c r="BYK2" s="279"/>
      <c r="BYL2" s="279"/>
      <c r="BYM2" s="279"/>
      <c r="BYN2" s="279"/>
      <c r="BYO2" s="279"/>
      <c r="BYP2" s="279"/>
      <c r="BYQ2" s="279"/>
      <c r="BYR2" s="279"/>
      <c r="BYS2" s="279"/>
      <c r="BYT2" s="279"/>
      <c r="BYU2" s="279"/>
      <c r="BYV2" s="279"/>
      <c r="BYW2" s="279"/>
      <c r="BYX2" s="279"/>
      <c r="BYY2" s="279"/>
      <c r="BYZ2" s="279"/>
      <c r="BZA2" s="279"/>
      <c r="BZB2" s="279"/>
      <c r="BZC2" s="279"/>
      <c r="BZD2" s="279"/>
      <c r="BZE2" s="279"/>
      <c r="BZF2" s="279"/>
      <c r="BZG2" s="279"/>
      <c r="BZH2" s="279"/>
      <c r="BZI2" s="279"/>
      <c r="BZJ2" s="279"/>
      <c r="BZK2" s="279"/>
      <c r="BZL2" s="279"/>
      <c r="BZM2" s="279"/>
      <c r="BZN2" s="279"/>
      <c r="BZO2" s="279"/>
      <c r="BZP2" s="279"/>
      <c r="BZQ2" s="279"/>
      <c r="BZR2" s="279"/>
      <c r="BZS2" s="279"/>
      <c r="BZT2" s="279"/>
      <c r="BZU2" s="279"/>
      <c r="BZV2" s="279"/>
      <c r="BZW2" s="279"/>
      <c r="BZX2" s="279"/>
      <c r="BZY2" s="279"/>
      <c r="BZZ2" s="279"/>
      <c r="CAA2" s="279"/>
      <c r="CAB2" s="279"/>
      <c r="CAC2" s="279"/>
      <c r="CAD2" s="279"/>
      <c r="CAE2" s="279"/>
      <c r="CAF2" s="279"/>
      <c r="CAG2" s="279"/>
      <c r="CAH2" s="279"/>
      <c r="CAI2" s="279"/>
      <c r="CAJ2" s="279"/>
      <c r="CAK2" s="279"/>
      <c r="CAL2" s="279"/>
      <c r="CAM2" s="279"/>
      <c r="CAN2" s="279"/>
      <c r="CAO2" s="279"/>
      <c r="CAP2" s="279"/>
      <c r="CAQ2" s="279"/>
      <c r="CAR2" s="279"/>
      <c r="CAS2" s="279"/>
      <c r="CAT2" s="279"/>
      <c r="CAU2" s="279"/>
      <c r="CAV2" s="279"/>
      <c r="CAW2" s="279"/>
      <c r="CAX2" s="279"/>
      <c r="CAY2" s="279"/>
      <c r="CAZ2" s="279"/>
      <c r="CBA2" s="279"/>
      <c r="CBB2" s="279"/>
      <c r="CBC2" s="279"/>
      <c r="CBD2" s="279"/>
      <c r="CBE2" s="279"/>
      <c r="CBF2" s="279"/>
      <c r="CBG2" s="279"/>
      <c r="CBH2" s="279"/>
      <c r="CBI2" s="279"/>
      <c r="CBJ2" s="279"/>
      <c r="CBK2" s="279"/>
      <c r="CBL2" s="279"/>
      <c r="CBM2" s="279"/>
      <c r="CBN2" s="279"/>
      <c r="CBO2" s="279"/>
      <c r="CBP2" s="279"/>
      <c r="CBQ2" s="279"/>
      <c r="CBR2" s="279"/>
      <c r="CBS2" s="279"/>
      <c r="CBT2" s="279"/>
      <c r="CBU2" s="279"/>
      <c r="CBV2" s="279"/>
      <c r="CBW2" s="279"/>
      <c r="CBX2" s="279"/>
      <c r="CBY2" s="279"/>
      <c r="CBZ2" s="279"/>
      <c r="CCA2" s="279"/>
      <c r="CCB2" s="279"/>
      <c r="CCC2" s="279"/>
      <c r="CCD2" s="279"/>
      <c r="CCE2" s="279"/>
      <c r="CCF2" s="279"/>
      <c r="CCG2" s="279"/>
      <c r="CCH2" s="279"/>
      <c r="CCI2" s="279"/>
      <c r="CCJ2" s="279"/>
      <c r="CCK2" s="279"/>
      <c r="CCL2" s="279"/>
      <c r="CCM2" s="279"/>
      <c r="CCN2" s="279"/>
      <c r="CCO2" s="279"/>
      <c r="CCP2" s="279"/>
      <c r="CCQ2" s="279"/>
      <c r="CCR2" s="279"/>
      <c r="CCS2" s="279"/>
      <c r="CCT2" s="279"/>
      <c r="CCU2" s="279"/>
      <c r="CCV2" s="279"/>
      <c r="CCW2" s="279"/>
      <c r="CCX2" s="279"/>
      <c r="CCY2" s="279"/>
      <c r="CCZ2" s="279"/>
      <c r="CDA2" s="279"/>
      <c r="CDB2" s="279"/>
      <c r="CDC2" s="279"/>
      <c r="CDD2" s="279"/>
      <c r="CDE2" s="279"/>
      <c r="CDF2" s="279"/>
      <c r="CDG2" s="279"/>
      <c r="CDH2" s="279"/>
      <c r="CDI2" s="279"/>
      <c r="CDJ2" s="279"/>
      <c r="CDK2" s="279"/>
      <c r="CDL2" s="279"/>
      <c r="CDM2" s="279"/>
      <c r="CDN2" s="279"/>
      <c r="CDO2" s="279"/>
      <c r="CDP2" s="279"/>
      <c r="CDQ2" s="279"/>
      <c r="CDR2" s="279"/>
      <c r="CDS2" s="279"/>
      <c r="CDT2" s="279"/>
      <c r="CDU2" s="279"/>
      <c r="CDV2" s="279"/>
      <c r="CDW2" s="279"/>
      <c r="CDX2" s="279"/>
      <c r="CDY2" s="279"/>
      <c r="CDZ2" s="279"/>
      <c r="CEA2" s="279"/>
      <c r="CEB2" s="279"/>
      <c r="CEC2" s="279"/>
      <c r="CED2" s="279"/>
      <c r="CEE2" s="279"/>
      <c r="CEF2" s="279"/>
      <c r="CEG2" s="279"/>
      <c r="CEH2" s="279"/>
      <c r="CEI2" s="279"/>
      <c r="CEJ2" s="279"/>
      <c r="CEK2" s="279"/>
      <c r="CEL2" s="279"/>
      <c r="CEM2" s="279"/>
      <c r="CEN2" s="279"/>
      <c r="CEO2" s="279"/>
      <c r="CEP2" s="279"/>
      <c r="CEQ2" s="279"/>
      <c r="CER2" s="279"/>
      <c r="CES2" s="279"/>
      <c r="CET2" s="279"/>
      <c r="CEU2" s="279"/>
      <c r="CEV2" s="279"/>
      <c r="CEW2" s="279"/>
      <c r="CEX2" s="279"/>
      <c r="CEY2" s="279"/>
      <c r="CEZ2" s="279"/>
      <c r="CFA2" s="279"/>
      <c r="CFB2" s="279"/>
      <c r="CFC2" s="279"/>
      <c r="CFD2" s="279"/>
      <c r="CFE2" s="279"/>
      <c r="CFF2" s="279"/>
      <c r="CFG2" s="279"/>
      <c r="CFH2" s="279"/>
      <c r="CFI2" s="279"/>
      <c r="CFJ2" s="279"/>
      <c r="CFK2" s="279"/>
      <c r="CFL2" s="279"/>
      <c r="CFM2" s="279"/>
      <c r="CFN2" s="279"/>
      <c r="CFO2" s="279"/>
      <c r="CFP2" s="279"/>
      <c r="CFQ2" s="279"/>
      <c r="CFR2" s="279"/>
      <c r="CFS2" s="279"/>
      <c r="CFT2" s="279"/>
      <c r="CFU2" s="279"/>
      <c r="CFV2" s="279"/>
      <c r="CFW2" s="279"/>
      <c r="CFX2" s="279"/>
      <c r="CFY2" s="279"/>
      <c r="CFZ2" s="279"/>
      <c r="CGA2" s="279"/>
      <c r="CGB2" s="279"/>
      <c r="CGC2" s="279"/>
      <c r="CGD2" s="279"/>
      <c r="CGE2" s="279"/>
      <c r="CGF2" s="279"/>
      <c r="CGG2" s="279"/>
      <c r="CGH2" s="279"/>
      <c r="CGI2" s="279"/>
      <c r="CGJ2" s="279"/>
      <c r="CGK2" s="279"/>
      <c r="CGL2" s="279"/>
      <c r="CGM2" s="279"/>
      <c r="CGN2" s="279"/>
      <c r="CGO2" s="279"/>
      <c r="CGP2" s="279"/>
      <c r="CGQ2" s="279"/>
      <c r="CGR2" s="279"/>
      <c r="CGS2" s="279"/>
      <c r="CGT2" s="279"/>
      <c r="CGU2" s="279"/>
      <c r="CGV2" s="279"/>
      <c r="CGW2" s="279"/>
      <c r="CGX2" s="279"/>
      <c r="CGY2" s="279"/>
      <c r="CGZ2" s="279"/>
      <c r="CHA2" s="279"/>
      <c r="CHB2" s="279"/>
      <c r="CHC2" s="279"/>
      <c r="CHD2" s="279"/>
      <c r="CHE2" s="279"/>
      <c r="CHF2" s="279"/>
      <c r="CHG2" s="279"/>
      <c r="CHH2" s="279"/>
      <c r="CHI2" s="279"/>
      <c r="CHJ2" s="279"/>
      <c r="CHK2" s="279"/>
      <c r="CHL2" s="279"/>
      <c r="CHM2" s="279"/>
      <c r="CHN2" s="279"/>
      <c r="CHO2" s="279"/>
      <c r="CHP2" s="279"/>
      <c r="CHQ2" s="279"/>
      <c r="CHR2" s="279"/>
      <c r="CHS2" s="279"/>
      <c r="CHT2" s="279"/>
      <c r="CHU2" s="279"/>
      <c r="CHV2" s="279"/>
      <c r="CHW2" s="279"/>
      <c r="CHX2" s="279"/>
      <c r="CHY2" s="279"/>
      <c r="CHZ2" s="279"/>
      <c r="CIA2" s="279"/>
      <c r="CIB2" s="279"/>
      <c r="CIC2" s="279"/>
      <c r="CID2" s="279"/>
      <c r="CIE2" s="279"/>
      <c r="CIF2" s="279"/>
      <c r="CIG2" s="279"/>
      <c r="CIH2" s="279"/>
      <c r="CII2" s="279"/>
      <c r="CIJ2" s="279"/>
      <c r="CIK2" s="279"/>
      <c r="CIL2" s="279"/>
      <c r="CIM2" s="279"/>
      <c r="CIN2" s="279"/>
      <c r="CIO2" s="279"/>
      <c r="CIP2" s="279"/>
      <c r="CIQ2" s="279"/>
      <c r="CIR2" s="279"/>
      <c r="CIS2" s="279"/>
      <c r="CIT2" s="279"/>
      <c r="CIU2" s="279"/>
      <c r="CIV2" s="279"/>
      <c r="CIW2" s="279"/>
      <c r="CIX2" s="279"/>
      <c r="CIY2" s="279"/>
      <c r="CIZ2" s="279"/>
      <c r="CJA2" s="279"/>
      <c r="CJB2" s="279"/>
      <c r="CJC2" s="279"/>
      <c r="CJD2" s="279"/>
      <c r="CJE2" s="279"/>
      <c r="CJF2" s="279"/>
      <c r="CJG2" s="279"/>
      <c r="CJH2" s="279"/>
      <c r="CJI2" s="279"/>
      <c r="CJJ2" s="279"/>
      <c r="CJK2" s="279"/>
      <c r="CJL2" s="279"/>
      <c r="CJM2" s="279"/>
      <c r="CJN2" s="279"/>
      <c r="CJO2" s="279"/>
      <c r="CJP2" s="279"/>
      <c r="CJQ2" s="279"/>
      <c r="CJR2" s="279"/>
      <c r="CJS2" s="279"/>
      <c r="CJT2" s="279"/>
      <c r="CJU2" s="279"/>
      <c r="CJV2" s="279"/>
      <c r="CJW2" s="279"/>
      <c r="CJX2" s="279"/>
      <c r="CJY2" s="279"/>
      <c r="CJZ2" s="279"/>
      <c r="CKA2" s="279"/>
      <c r="CKB2" s="279"/>
      <c r="CKC2" s="279"/>
      <c r="CKD2" s="279"/>
      <c r="CKE2" s="279"/>
      <c r="CKF2" s="279"/>
      <c r="CKG2" s="279"/>
      <c r="CKH2" s="279"/>
      <c r="CKI2" s="279"/>
      <c r="CKJ2" s="279"/>
      <c r="CKK2" s="279"/>
      <c r="CKL2" s="279"/>
      <c r="CKM2" s="279"/>
      <c r="CKN2" s="279"/>
      <c r="CKO2" s="279"/>
      <c r="CKP2" s="279"/>
      <c r="CKQ2" s="279"/>
      <c r="CKR2" s="279"/>
      <c r="CKS2" s="279"/>
      <c r="CKT2" s="279"/>
      <c r="CKU2" s="279"/>
      <c r="CKV2" s="279"/>
      <c r="CKW2" s="279"/>
      <c r="CKX2" s="279"/>
      <c r="CKY2" s="279"/>
      <c r="CKZ2" s="279"/>
      <c r="CLA2" s="279"/>
      <c r="CLB2" s="279"/>
      <c r="CLC2" s="279"/>
      <c r="CLD2" s="279"/>
      <c r="CLE2" s="279"/>
      <c r="CLF2" s="279"/>
      <c r="CLG2" s="279"/>
      <c r="CLH2" s="279"/>
      <c r="CLI2" s="279"/>
      <c r="CLJ2" s="279"/>
      <c r="CLK2" s="279"/>
      <c r="CLL2" s="279"/>
      <c r="CLM2" s="279"/>
      <c r="CLN2" s="279"/>
      <c r="CLO2" s="279"/>
      <c r="CLP2" s="279"/>
      <c r="CLQ2" s="279"/>
      <c r="CLR2" s="279"/>
      <c r="CLS2" s="279"/>
      <c r="CLT2" s="279"/>
      <c r="CLU2" s="279"/>
      <c r="CLV2" s="279"/>
      <c r="CLW2" s="279"/>
      <c r="CLX2" s="279"/>
      <c r="CLY2" s="279"/>
      <c r="CLZ2" s="279"/>
      <c r="CMA2" s="279"/>
      <c r="CMB2" s="279"/>
      <c r="CMC2" s="279"/>
      <c r="CMD2" s="279"/>
      <c r="CME2" s="279"/>
      <c r="CMF2" s="279"/>
      <c r="CMG2" s="279"/>
      <c r="CMH2" s="279"/>
      <c r="CMI2" s="279"/>
      <c r="CMJ2" s="279"/>
      <c r="CMK2" s="279"/>
      <c r="CML2" s="279"/>
      <c r="CMM2" s="279"/>
      <c r="CMN2" s="279"/>
      <c r="CMO2" s="279"/>
      <c r="CMP2" s="279"/>
      <c r="CMQ2" s="279"/>
      <c r="CMR2" s="279"/>
      <c r="CMS2" s="279"/>
      <c r="CMT2" s="279"/>
      <c r="CMU2" s="279"/>
      <c r="CMV2" s="279"/>
      <c r="CMW2" s="279"/>
      <c r="CMX2" s="279"/>
      <c r="CMY2" s="279"/>
      <c r="CMZ2" s="279"/>
      <c r="CNA2" s="279"/>
      <c r="CNB2" s="279"/>
      <c r="CNC2" s="279"/>
      <c r="CND2" s="279"/>
      <c r="CNE2" s="279"/>
      <c r="CNF2" s="279"/>
      <c r="CNG2" s="279"/>
      <c r="CNH2" s="279"/>
      <c r="CNI2" s="279"/>
      <c r="CNJ2" s="279"/>
      <c r="CNK2" s="279"/>
      <c r="CNL2" s="279"/>
      <c r="CNM2" s="279"/>
      <c r="CNN2" s="279"/>
      <c r="CNO2" s="279"/>
      <c r="CNP2" s="279"/>
      <c r="CNQ2" s="279"/>
      <c r="CNR2" s="279"/>
      <c r="CNS2" s="279"/>
      <c r="CNT2" s="279"/>
      <c r="CNU2" s="279"/>
      <c r="CNV2" s="279"/>
      <c r="CNW2" s="279"/>
      <c r="CNX2" s="279"/>
      <c r="CNY2" s="279"/>
      <c r="CNZ2" s="279"/>
      <c r="COA2" s="279"/>
      <c r="COB2" s="279"/>
      <c r="COC2" s="279"/>
      <c r="COD2" s="279"/>
      <c r="COE2" s="279"/>
      <c r="COF2" s="279"/>
      <c r="COG2" s="279"/>
      <c r="COH2" s="279"/>
      <c r="COI2" s="279"/>
      <c r="COJ2" s="279"/>
      <c r="COK2" s="279"/>
      <c r="COL2" s="279"/>
      <c r="COM2" s="279"/>
      <c r="CON2" s="279"/>
      <c r="COO2" s="279"/>
      <c r="COP2" s="279"/>
      <c r="COQ2" s="279"/>
      <c r="COR2" s="279"/>
      <c r="COS2" s="279"/>
      <c r="COT2" s="279"/>
      <c r="COU2" s="279"/>
      <c r="COV2" s="279"/>
      <c r="COW2" s="279"/>
      <c r="COX2" s="279"/>
      <c r="COY2" s="279"/>
      <c r="COZ2" s="279"/>
      <c r="CPA2" s="279"/>
      <c r="CPB2" s="279"/>
      <c r="CPC2" s="279"/>
      <c r="CPD2" s="279"/>
      <c r="CPE2" s="279"/>
      <c r="CPF2" s="279"/>
      <c r="CPG2" s="279"/>
      <c r="CPH2" s="279"/>
      <c r="CPI2" s="279"/>
      <c r="CPJ2" s="279"/>
      <c r="CPK2" s="279"/>
      <c r="CPL2" s="279"/>
      <c r="CPM2" s="279"/>
      <c r="CPN2" s="279"/>
      <c r="CPO2" s="279"/>
      <c r="CPP2" s="279"/>
      <c r="CPQ2" s="279"/>
      <c r="CPR2" s="279"/>
      <c r="CPS2" s="279"/>
      <c r="CPT2" s="279"/>
      <c r="CPU2" s="279"/>
      <c r="CPV2" s="279"/>
      <c r="CPW2" s="279"/>
      <c r="CPX2" s="279"/>
      <c r="CPY2" s="279"/>
      <c r="CPZ2" s="279"/>
      <c r="CQA2" s="279"/>
      <c r="CQB2" s="279"/>
      <c r="CQC2" s="279"/>
      <c r="CQD2" s="279"/>
      <c r="CQE2" s="279"/>
      <c r="CQF2" s="279"/>
      <c r="CQG2" s="279"/>
      <c r="CQH2" s="279"/>
      <c r="CQI2" s="279"/>
      <c r="CQJ2" s="279"/>
      <c r="CQK2" s="279"/>
      <c r="CQL2" s="279"/>
      <c r="CQM2" s="279"/>
      <c r="CQN2" s="279"/>
      <c r="CQO2" s="279"/>
      <c r="CQP2" s="279"/>
      <c r="CQQ2" s="279"/>
      <c r="CQR2" s="279"/>
      <c r="CQS2" s="279"/>
      <c r="CQT2" s="279"/>
      <c r="CQU2" s="279"/>
      <c r="CQV2" s="279"/>
      <c r="CQW2" s="279"/>
      <c r="CQX2" s="279"/>
      <c r="CQY2" s="279"/>
      <c r="CQZ2" s="279"/>
      <c r="CRA2" s="279"/>
      <c r="CRB2" s="279"/>
      <c r="CRC2" s="279"/>
      <c r="CRD2" s="279"/>
      <c r="CRE2" s="279"/>
      <c r="CRF2" s="279"/>
      <c r="CRG2" s="279"/>
      <c r="CRH2" s="279"/>
      <c r="CRI2" s="279"/>
      <c r="CRJ2" s="279"/>
      <c r="CRK2" s="279"/>
      <c r="CRL2" s="279"/>
      <c r="CRM2" s="279"/>
      <c r="CRN2" s="279"/>
      <c r="CRO2" s="279"/>
      <c r="CRP2" s="279"/>
      <c r="CRQ2" s="279"/>
      <c r="CRR2" s="279"/>
      <c r="CRS2" s="279"/>
      <c r="CRT2" s="279"/>
      <c r="CRU2" s="279"/>
      <c r="CRV2" s="279"/>
      <c r="CRW2" s="279"/>
      <c r="CRX2" s="279"/>
      <c r="CRY2" s="279"/>
      <c r="CRZ2" s="279"/>
      <c r="CSA2" s="279"/>
      <c r="CSB2" s="279"/>
      <c r="CSC2" s="279"/>
      <c r="CSD2" s="279"/>
      <c r="CSE2" s="279"/>
      <c r="CSF2" s="279"/>
      <c r="CSG2" s="279"/>
      <c r="CSH2" s="279"/>
      <c r="CSI2" s="279"/>
      <c r="CSJ2" s="279"/>
      <c r="CSK2" s="279"/>
      <c r="CSL2" s="279"/>
      <c r="CSM2" s="279"/>
      <c r="CSN2" s="279"/>
      <c r="CSO2" s="279"/>
      <c r="CSP2" s="279"/>
      <c r="CSQ2" s="279"/>
      <c r="CSR2" s="279"/>
      <c r="CSS2" s="279"/>
      <c r="CST2" s="279"/>
      <c r="CSU2" s="279"/>
      <c r="CSV2" s="279"/>
      <c r="CSW2" s="279"/>
      <c r="CSX2" s="279"/>
      <c r="CSY2" s="279"/>
      <c r="CSZ2" s="279"/>
      <c r="CTA2" s="279"/>
      <c r="CTB2" s="279"/>
      <c r="CTC2" s="279"/>
      <c r="CTD2" s="279"/>
      <c r="CTE2" s="279"/>
      <c r="CTF2" s="279"/>
      <c r="CTG2" s="279"/>
      <c r="CTH2" s="279"/>
      <c r="CTI2" s="279"/>
      <c r="CTJ2" s="279"/>
      <c r="CTK2" s="279"/>
      <c r="CTL2" s="279"/>
      <c r="CTM2" s="279"/>
      <c r="CTN2" s="279"/>
      <c r="CTO2" s="279"/>
      <c r="CTP2" s="279"/>
      <c r="CTQ2" s="279"/>
      <c r="CTR2" s="279"/>
      <c r="CTS2" s="279"/>
      <c r="CTT2" s="279"/>
      <c r="CTU2" s="279"/>
      <c r="CTV2" s="279"/>
      <c r="CTW2" s="279"/>
      <c r="CTX2" s="279"/>
      <c r="CTY2" s="279"/>
      <c r="CTZ2" s="279"/>
      <c r="CUA2" s="279"/>
      <c r="CUB2" s="279"/>
      <c r="CUC2" s="279"/>
      <c r="CUD2" s="279"/>
      <c r="CUE2" s="279"/>
      <c r="CUF2" s="279"/>
      <c r="CUG2" s="279"/>
      <c r="CUH2" s="279"/>
      <c r="CUI2" s="279"/>
      <c r="CUJ2" s="279"/>
      <c r="CUK2" s="279"/>
      <c r="CUL2" s="279"/>
      <c r="CUM2" s="279"/>
      <c r="CUN2" s="279"/>
      <c r="CUO2" s="279"/>
      <c r="CUP2" s="279"/>
      <c r="CUQ2" s="279"/>
      <c r="CUR2" s="279"/>
      <c r="CUS2" s="279"/>
      <c r="CUT2" s="279"/>
      <c r="CUU2" s="279"/>
      <c r="CUV2" s="279"/>
      <c r="CUW2" s="279"/>
      <c r="CUX2" s="279"/>
      <c r="CUY2" s="279"/>
      <c r="CUZ2" s="279"/>
      <c r="CVA2" s="279"/>
      <c r="CVB2" s="279"/>
      <c r="CVC2" s="279"/>
      <c r="CVD2" s="279"/>
      <c r="CVE2" s="279"/>
      <c r="CVF2" s="279"/>
      <c r="CVG2" s="279"/>
      <c r="CVH2" s="279"/>
      <c r="CVI2" s="279"/>
      <c r="CVJ2" s="279"/>
      <c r="CVK2" s="279"/>
      <c r="CVL2" s="279"/>
      <c r="CVM2" s="279"/>
      <c r="CVN2" s="279"/>
      <c r="CVO2" s="279"/>
      <c r="CVP2" s="279"/>
      <c r="CVQ2" s="279"/>
      <c r="CVR2" s="279"/>
      <c r="CVS2" s="279"/>
      <c r="CVT2" s="279"/>
      <c r="CVU2" s="279"/>
      <c r="CVV2" s="279"/>
      <c r="CVW2" s="279"/>
      <c r="CVX2" s="279"/>
      <c r="CVY2" s="279"/>
      <c r="CVZ2" s="279"/>
      <c r="CWA2" s="279"/>
      <c r="CWB2" s="279"/>
      <c r="CWC2" s="279"/>
      <c r="CWD2" s="279"/>
      <c r="CWE2" s="279"/>
      <c r="CWF2" s="279"/>
      <c r="CWG2" s="279"/>
      <c r="CWH2" s="279"/>
      <c r="CWI2" s="279"/>
      <c r="CWJ2" s="279"/>
      <c r="CWK2" s="279"/>
      <c r="CWL2" s="279"/>
      <c r="CWM2" s="279"/>
      <c r="CWN2" s="279"/>
      <c r="CWO2" s="279"/>
      <c r="CWP2" s="279"/>
      <c r="CWQ2" s="279"/>
      <c r="CWR2" s="279"/>
      <c r="CWS2" s="279"/>
      <c r="CWT2" s="279"/>
      <c r="CWU2" s="279"/>
      <c r="CWV2" s="279"/>
      <c r="CWW2" s="279"/>
      <c r="CWX2" s="279"/>
      <c r="CWY2" s="279"/>
      <c r="CWZ2" s="279"/>
      <c r="CXA2" s="279"/>
      <c r="CXB2" s="279"/>
      <c r="CXC2" s="279"/>
      <c r="CXD2" s="279"/>
      <c r="CXE2" s="279"/>
      <c r="CXF2" s="279"/>
      <c r="CXG2" s="279"/>
      <c r="CXH2" s="279"/>
      <c r="CXI2" s="279"/>
      <c r="CXJ2" s="279"/>
      <c r="CXK2" s="279"/>
      <c r="CXL2" s="279"/>
      <c r="CXM2" s="279"/>
      <c r="CXN2" s="279"/>
      <c r="CXO2" s="279"/>
      <c r="CXP2" s="279"/>
      <c r="CXQ2" s="279"/>
      <c r="CXR2" s="279"/>
      <c r="CXS2" s="279"/>
      <c r="CXT2" s="279"/>
      <c r="CXU2" s="279"/>
      <c r="CXV2" s="279"/>
      <c r="CXW2" s="279"/>
      <c r="CXX2" s="279"/>
      <c r="CXY2" s="279"/>
      <c r="CXZ2" s="279"/>
      <c r="CYA2" s="279"/>
      <c r="CYB2" s="279"/>
      <c r="CYC2" s="279"/>
      <c r="CYD2" s="279"/>
      <c r="CYE2" s="279"/>
      <c r="CYF2" s="279"/>
      <c r="CYG2" s="279"/>
      <c r="CYH2" s="279"/>
      <c r="CYI2" s="279"/>
      <c r="CYJ2" s="279"/>
      <c r="CYK2" s="279"/>
      <c r="CYL2" s="279"/>
      <c r="CYM2" s="279"/>
      <c r="CYN2" s="279"/>
      <c r="CYO2" s="279"/>
      <c r="CYP2" s="279"/>
      <c r="CYQ2" s="279"/>
      <c r="CYR2" s="279"/>
      <c r="CYS2" s="279"/>
      <c r="CYT2" s="279"/>
      <c r="CYU2" s="279"/>
      <c r="CYV2" s="279"/>
      <c r="CYW2" s="279"/>
      <c r="CYX2" s="279"/>
      <c r="CYY2" s="279"/>
      <c r="CYZ2" s="279"/>
      <c r="CZA2" s="279"/>
      <c r="CZB2" s="279"/>
      <c r="CZC2" s="279"/>
      <c r="CZD2" s="279"/>
      <c r="CZE2" s="279"/>
      <c r="CZF2" s="279"/>
      <c r="CZG2" s="279"/>
      <c r="CZH2" s="279"/>
      <c r="CZI2" s="279"/>
      <c r="CZJ2" s="279"/>
      <c r="CZK2" s="279"/>
      <c r="CZL2" s="279"/>
      <c r="CZM2" s="279"/>
      <c r="CZN2" s="279"/>
      <c r="CZO2" s="279"/>
      <c r="CZP2" s="279"/>
      <c r="CZQ2" s="279"/>
      <c r="CZR2" s="279"/>
      <c r="CZS2" s="279"/>
      <c r="CZT2" s="279"/>
      <c r="CZU2" s="279"/>
      <c r="CZV2" s="279"/>
      <c r="CZW2" s="279"/>
      <c r="CZX2" s="279"/>
      <c r="CZY2" s="279"/>
      <c r="CZZ2" s="279"/>
      <c r="DAA2" s="279"/>
      <c r="DAB2" s="279"/>
      <c r="DAC2" s="279"/>
      <c r="DAD2" s="279"/>
      <c r="DAE2" s="279"/>
      <c r="DAF2" s="279"/>
      <c r="DAG2" s="279"/>
      <c r="DAH2" s="279"/>
      <c r="DAI2" s="279"/>
      <c r="DAJ2" s="279"/>
      <c r="DAK2" s="279"/>
      <c r="DAL2" s="279"/>
      <c r="DAM2" s="279"/>
      <c r="DAN2" s="279"/>
      <c r="DAO2" s="279"/>
      <c r="DAP2" s="279"/>
      <c r="DAQ2" s="279"/>
      <c r="DAR2" s="279"/>
      <c r="DAS2" s="279"/>
      <c r="DAT2" s="279"/>
      <c r="DAU2" s="279"/>
      <c r="DAV2" s="279"/>
      <c r="DAW2" s="279"/>
      <c r="DAX2" s="279"/>
      <c r="DAY2" s="279"/>
      <c r="DAZ2" s="279"/>
      <c r="DBA2" s="279"/>
      <c r="DBB2" s="279"/>
      <c r="DBC2" s="279"/>
      <c r="DBD2" s="279"/>
      <c r="DBE2" s="279"/>
      <c r="DBF2" s="279"/>
      <c r="DBG2" s="279"/>
      <c r="DBH2" s="279"/>
      <c r="DBI2" s="279"/>
      <c r="DBJ2" s="279"/>
      <c r="DBK2" s="279"/>
      <c r="DBL2" s="279"/>
      <c r="DBM2" s="279"/>
      <c r="DBN2" s="279"/>
      <c r="DBO2" s="279"/>
      <c r="DBP2" s="279"/>
      <c r="DBQ2" s="279"/>
      <c r="DBR2" s="279"/>
      <c r="DBS2" s="279"/>
      <c r="DBT2" s="279"/>
      <c r="DBU2" s="279"/>
      <c r="DBV2" s="279"/>
      <c r="DBW2" s="279"/>
      <c r="DBX2" s="279"/>
      <c r="DBY2" s="279"/>
      <c r="DBZ2" s="279"/>
      <c r="DCA2" s="279"/>
      <c r="DCB2" s="279"/>
      <c r="DCC2" s="279"/>
      <c r="DCD2" s="279"/>
      <c r="DCE2" s="279"/>
      <c r="DCF2" s="279"/>
      <c r="DCG2" s="279"/>
      <c r="DCH2" s="279"/>
      <c r="DCI2" s="279"/>
      <c r="DCJ2" s="279"/>
      <c r="DCK2" s="279"/>
      <c r="DCL2" s="279"/>
      <c r="DCM2" s="279"/>
      <c r="DCN2" s="279"/>
      <c r="DCO2" s="279"/>
      <c r="DCP2" s="279"/>
      <c r="DCQ2" s="279"/>
      <c r="DCR2" s="279"/>
      <c r="DCS2" s="279"/>
      <c r="DCT2" s="279"/>
      <c r="DCU2" s="279"/>
      <c r="DCV2" s="279"/>
      <c r="DCW2" s="279"/>
      <c r="DCX2" s="279"/>
      <c r="DCY2" s="279"/>
      <c r="DCZ2" s="279"/>
      <c r="DDA2" s="279"/>
      <c r="DDB2" s="279"/>
      <c r="DDC2" s="279"/>
      <c r="DDD2" s="279"/>
      <c r="DDE2" s="279"/>
      <c r="DDF2" s="279"/>
      <c r="DDG2" s="279"/>
      <c r="DDH2" s="279"/>
      <c r="DDI2" s="279"/>
      <c r="DDJ2" s="279"/>
      <c r="DDK2" s="279"/>
      <c r="DDL2" s="279"/>
      <c r="DDM2" s="279"/>
      <c r="DDN2" s="279"/>
      <c r="DDO2" s="279"/>
      <c r="DDP2" s="279"/>
      <c r="DDQ2" s="279"/>
      <c r="DDR2" s="279"/>
      <c r="DDS2" s="279"/>
      <c r="DDT2" s="279"/>
      <c r="DDU2" s="279"/>
      <c r="DDV2" s="279"/>
      <c r="DDW2" s="279"/>
      <c r="DDX2" s="279"/>
      <c r="DDY2" s="279"/>
      <c r="DDZ2" s="279"/>
      <c r="DEA2" s="279"/>
      <c r="DEB2" s="279"/>
      <c r="DEC2" s="279"/>
      <c r="DED2" s="279"/>
      <c r="DEE2" s="279"/>
      <c r="DEF2" s="279"/>
      <c r="DEG2" s="279"/>
      <c r="DEH2" s="279"/>
      <c r="DEI2" s="279"/>
      <c r="DEJ2" s="279"/>
      <c r="DEK2" s="279"/>
      <c r="DEL2" s="279"/>
      <c r="DEM2" s="279"/>
      <c r="DEN2" s="279"/>
      <c r="DEO2" s="279"/>
      <c r="DEP2" s="279"/>
      <c r="DEQ2" s="279"/>
      <c r="DER2" s="279"/>
      <c r="DES2" s="279"/>
      <c r="DET2" s="279"/>
      <c r="DEU2" s="279"/>
      <c r="DEV2" s="279"/>
      <c r="DEW2" s="279"/>
      <c r="DEX2" s="279"/>
      <c r="DEY2" s="279"/>
      <c r="DEZ2" s="279"/>
      <c r="DFA2" s="279"/>
      <c r="DFB2" s="279"/>
      <c r="DFC2" s="279"/>
      <c r="DFD2" s="279"/>
      <c r="DFE2" s="279"/>
      <c r="DFF2" s="279"/>
      <c r="DFG2" s="279"/>
      <c r="DFH2" s="279"/>
      <c r="DFI2" s="279"/>
      <c r="DFJ2" s="279"/>
      <c r="DFK2" s="279"/>
      <c r="DFL2" s="279"/>
      <c r="DFM2" s="279"/>
      <c r="DFN2" s="279"/>
      <c r="DFO2" s="279"/>
      <c r="DFP2" s="279"/>
      <c r="DFQ2" s="279"/>
      <c r="DFR2" s="279"/>
      <c r="DFS2" s="279"/>
      <c r="DFT2" s="279"/>
      <c r="DFU2" s="279"/>
      <c r="DFV2" s="279"/>
      <c r="DFW2" s="279"/>
      <c r="DFX2" s="279"/>
      <c r="DFY2" s="279"/>
      <c r="DFZ2" s="279"/>
      <c r="DGA2" s="279"/>
      <c r="DGB2" s="279"/>
      <c r="DGC2" s="279"/>
      <c r="DGD2" s="279"/>
      <c r="DGE2" s="279"/>
      <c r="DGF2" s="279"/>
      <c r="DGG2" s="279"/>
      <c r="DGH2" s="279"/>
      <c r="DGI2" s="279"/>
      <c r="DGJ2" s="279"/>
      <c r="DGK2" s="279"/>
      <c r="DGL2" s="279"/>
      <c r="DGM2" s="279"/>
      <c r="DGN2" s="279"/>
      <c r="DGO2" s="279"/>
      <c r="DGP2" s="279"/>
      <c r="DGQ2" s="279"/>
      <c r="DGR2" s="279"/>
      <c r="DGS2" s="279"/>
      <c r="DGT2" s="279"/>
      <c r="DGU2" s="279"/>
      <c r="DGV2" s="279"/>
      <c r="DGW2" s="279"/>
      <c r="DGX2" s="279"/>
      <c r="DGY2" s="279"/>
      <c r="DGZ2" s="279"/>
      <c r="DHA2" s="279"/>
      <c r="DHB2" s="279"/>
      <c r="DHC2" s="279"/>
      <c r="DHD2" s="279"/>
      <c r="DHE2" s="279"/>
      <c r="DHF2" s="279"/>
      <c r="DHG2" s="279"/>
      <c r="DHH2" s="279"/>
      <c r="DHI2" s="279"/>
      <c r="DHJ2" s="279"/>
      <c r="DHK2" s="279"/>
      <c r="DHL2" s="279"/>
      <c r="DHM2" s="279"/>
      <c r="DHN2" s="279"/>
      <c r="DHO2" s="279"/>
      <c r="DHP2" s="279"/>
      <c r="DHQ2" s="279"/>
      <c r="DHR2" s="279"/>
      <c r="DHS2" s="279"/>
      <c r="DHT2" s="279"/>
      <c r="DHU2" s="279"/>
      <c r="DHV2" s="279"/>
      <c r="DHW2" s="279"/>
      <c r="DHX2" s="279"/>
      <c r="DHY2" s="279"/>
      <c r="DHZ2" s="279"/>
      <c r="DIA2" s="279"/>
      <c r="DIB2" s="279"/>
      <c r="DIC2" s="279"/>
      <c r="DID2" s="279"/>
      <c r="DIE2" s="279"/>
      <c r="DIF2" s="279"/>
      <c r="DIG2" s="279"/>
      <c r="DIH2" s="279"/>
      <c r="DII2" s="279"/>
      <c r="DIJ2" s="279"/>
      <c r="DIK2" s="279"/>
      <c r="DIL2" s="279"/>
      <c r="DIM2" s="279"/>
      <c r="DIN2" s="279"/>
      <c r="DIO2" s="279"/>
      <c r="DIP2" s="279"/>
      <c r="DIQ2" s="279"/>
      <c r="DIR2" s="279"/>
      <c r="DIS2" s="279"/>
      <c r="DIT2" s="279"/>
      <c r="DIU2" s="279"/>
      <c r="DIV2" s="279"/>
      <c r="DIW2" s="279"/>
      <c r="DIX2" s="279"/>
      <c r="DIY2" s="279"/>
      <c r="DIZ2" s="279"/>
      <c r="DJA2" s="279"/>
      <c r="DJB2" s="279"/>
      <c r="DJC2" s="279"/>
      <c r="DJD2" s="279"/>
      <c r="DJE2" s="279"/>
      <c r="DJF2" s="279"/>
      <c r="DJG2" s="279"/>
      <c r="DJH2" s="279"/>
      <c r="DJI2" s="279"/>
      <c r="DJJ2" s="279"/>
      <c r="DJK2" s="279"/>
      <c r="DJL2" s="279"/>
      <c r="DJM2" s="279"/>
      <c r="DJN2" s="279"/>
      <c r="DJO2" s="279"/>
      <c r="DJP2" s="279"/>
      <c r="DJQ2" s="279"/>
      <c r="DJR2" s="279"/>
      <c r="DJS2" s="279"/>
      <c r="DJT2" s="279"/>
      <c r="DJU2" s="279"/>
      <c r="DJV2" s="279"/>
      <c r="DJW2" s="279"/>
      <c r="DJX2" s="279"/>
      <c r="DJY2" s="279"/>
      <c r="DJZ2" s="279"/>
      <c r="DKA2" s="279"/>
      <c r="DKB2" s="279"/>
      <c r="DKC2" s="279"/>
      <c r="DKD2" s="279"/>
      <c r="DKE2" s="279"/>
      <c r="DKF2" s="279"/>
      <c r="DKG2" s="279"/>
      <c r="DKH2" s="279"/>
      <c r="DKI2" s="279"/>
      <c r="DKJ2" s="279"/>
      <c r="DKK2" s="279"/>
      <c r="DKL2" s="279"/>
      <c r="DKM2" s="279"/>
      <c r="DKN2" s="279"/>
      <c r="DKO2" s="279"/>
      <c r="DKP2" s="279"/>
      <c r="DKQ2" s="279"/>
      <c r="DKR2" s="279"/>
      <c r="DKS2" s="279"/>
      <c r="DKT2" s="279"/>
      <c r="DKU2" s="279"/>
      <c r="DKV2" s="279"/>
      <c r="DKW2" s="279"/>
      <c r="DKX2" s="279"/>
      <c r="DKY2" s="279"/>
      <c r="DKZ2" s="279"/>
      <c r="DLA2" s="279"/>
      <c r="DLB2" s="279"/>
      <c r="DLC2" s="279"/>
      <c r="DLD2" s="279"/>
      <c r="DLE2" s="279"/>
      <c r="DLF2" s="279"/>
      <c r="DLG2" s="279"/>
      <c r="DLH2" s="279"/>
      <c r="DLI2" s="279"/>
      <c r="DLJ2" s="279"/>
      <c r="DLK2" s="279"/>
      <c r="DLL2" s="279"/>
      <c r="DLM2" s="279"/>
      <c r="DLN2" s="279"/>
      <c r="DLO2" s="279"/>
      <c r="DLP2" s="279"/>
      <c r="DLQ2" s="279"/>
      <c r="DLR2" s="279"/>
      <c r="DLS2" s="279"/>
      <c r="DLT2" s="279"/>
      <c r="DLU2" s="279"/>
      <c r="DLV2" s="279"/>
      <c r="DLW2" s="279"/>
      <c r="DLX2" s="279"/>
      <c r="DLY2" s="279"/>
      <c r="DLZ2" s="279"/>
      <c r="DMA2" s="279"/>
      <c r="DMB2" s="279"/>
      <c r="DMC2" s="279"/>
      <c r="DMD2" s="279"/>
      <c r="DME2" s="279"/>
      <c r="DMF2" s="279"/>
      <c r="DMG2" s="279"/>
      <c r="DMH2" s="279"/>
      <c r="DMI2" s="279"/>
      <c r="DMJ2" s="279"/>
      <c r="DMK2" s="279"/>
      <c r="DML2" s="279"/>
      <c r="DMM2" s="279"/>
      <c r="DMN2" s="279"/>
      <c r="DMO2" s="279"/>
      <c r="DMP2" s="279"/>
      <c r="DMQ2" s="279"/>
      <c r="DMR2" s="279"/>
      <c r="DMS2" s="279"/>
      <c r="DMT2" s="279"/>
      <c r="DMU2" s="279"/>
      <c r="DMV2" s="279"/>
      <c r="DMW2" s="279"/>
      <c r="DMX2" s="279"/>
      <c r="DMY2" s="279"/>
      <c r="DMZ2" s="279"/>
      <c r="DNA2" s="279"/>
      <c r="DNB2" s="279"/>
      <c r="DNC2" s="279"/>
      <c r="DND2" s="279"/>
      <c r="DNE2" s="279"/>
      <c r="DNF2" s="279"/>
      <c r="DNG2" s="279"/>
      <c r="DNH2" s="279"/>
      <c r="DNI2" s="279"/>
      <c r="DNJ2" s="279"/>
      <c r="DNK2" s="279"/>
      <c r="DNL2" s="279"/>
      <c r="DNM2" s="279"/>
      <c r="DNN2" s="279"/>
      <c r="DNO2" s="279"/>
      <c r="DNP2" s="279"/>
      <c r="DNQ2" s="279"/>
      <c r="DNR2" s="279"/>
      <c r="DNS2" s="279"/>
      <c r="DNT2" s="279"/>
      <c r="DNU2" s="279"/>
      <c r="DNV2" s="279"/>
      <c r="DNW2" s="279"/>
      <c r="DNX2" s="279"/>
      <c r="DNY2" s="279"/>
      <c r="DNZ2" s="279"/>
      <c r="DOA2" s="279"/>
      <c r="DOB2" s="279"/>
      <c r="DOC2" s="279"/>
      <c r="DOD2" s="279"/>
      <c r="DOE2" s="279"/>
      <c r="DOF2" s="279"/>
      <c r="DOG2" s="279"/>
      <c r="DOH2" s="279"/>
      <c r="DOI2" s="279"/>
      <c r="DOJ2" s="279"/>
      <c r="DOK2" s="279"/>
      <c r="DOL2" s="279"/>
      <c r="DOM2" s="279"/>
      <c r="DON2" s="279"/>
      <c r="DOO2" s="279"/>
      <c r="DOP2" s="279"/>
      <c r="DOQ2" s="279"/>
      <c r="DOR2" s="279"/>
      <c r="DOS2" s="279"/>
      <c r="DOT2" s="279"/>
      <c r="DOU2" s="279"/>
      <c r="DOV2" s="279"/>
      <c r="DOW2" s="279"/>
      <c r="DOX2" s="279"/>
      <c r="DOY2" s="279"/>
      <c r="DOZ2" s="279"/>
      <c r="DPA2" s="279"/>
      <c r="DPB2" s="279"/>
      <c r="DPC2" s="279"/>
      <c r="DPD2" s="279"/>
      <c r="DPE2" s="279"/>
      <c r="DPF2" s="279"/>
      <c r="DPG2" s="279"/>
      <c r="DPH2" s="279"/>
      <c r="DPI2" s="279"/>
      <c r="DPJ2" s="279"/>
      <c r="DPK2" s="279"/>
      <c r="DPL2" s="279"/>
      <c r="DPM2" s="279"/>
      <c r="DPN2" s="279"/>
      <c r="DPO2" s="279"/>
      <c r="DPP2" s="279"/>
      <c r="DPQ2" s="279"/>
      <c r="DPR2" s="279"/>
      <c r="DPS2" s="279"/>
      <c r="DPT2" s="279"/>
      <c r="DPU2" s="279"/>
      <c r="DPV2" s="279"/>
      <c r="DPW2" s="279"/>
      <c r="DPX2" s="279"/>
      <c r="DPY2" s="279"/>
      <c r="DPZ2" s="279"/>
      <c r="DQA2" s="279"/>
      <c r="DQB2" s="279"/>
      <c r="DQC2" s="279"/>
      <c r="DQD2" s="279"/>
      <c r="DQE2" s="279"/>
      <c r="DQF2" s="279"/>
      <c r="DQG2" s="279"/>
      <c r="DQH2" s="279"/>
      <c r="DQI2" s="279"/>
      <c r="DQJ2" s="279"/>
      <c r="DQK2" s="279"/>
      <c r="DQL2" s="279"/>
      <c r="DQM2" s="279"/>
      <c r="DQN2" s="279"/>
      <c r="DQO2" s="279"/>
      <c r="DQP2" s="279"/>
      <c r="DQQ2" s="279"/>
      <c r="DQR2" s="279"/>
      <c r="DQS2" s="279"/>
      <c r="DQT2" s="279"/>
      <c r="DQU2" s="279"/>
      <c r="DQV2" s="279"/>
      <c r="DQW2" s="279"/>
      <c r="DQX2" s="279"/>
      <c r="DQY2" s="279"/>
      <c r="DQZ2" s="279"/>
      <c r="DRA2" s="279"/>
      <c r="DRB2" s="279"/>
      <c r="DRC2" s="279"/>
      <c r="DRD2" s="279"/>
      <c r="DRE2" s="279"/>
      <c r="DRF2" s="279"/>
      <c r="DRG2" s="279"/>
      <c r="DRH2" s="279"/>
      <c r="DRI2" s="279"/>
      <c r="DRJ2" s="279"/>
      <c r="DRK2" s="279"/>
      <c r="DRL2" s="279"/>
      <c r="DRM2" s="279"/>
      <c r="DRN2" s="279"/>
      <c r="DRO2" s="279"/>
      <c r="DRP2" s="279"/>
      <c r="DRQ2" s="279"/>
      <c r="DRR2" s="279"/>
      <c r="DRS2" s="279"/>
      <c r="DRT2" s="279"/>
      <c r="DRU2" s="279"/>
      <c r="DRV2" s="279"/>
      <c r="DRW2" s="279"/>
      <c r="DRX2" s="279"/>
      <c r="DRY2" s="279"/>
      <c r="DRZ2" s="279"/>
      <c r="DSA2" s="279"/>
      <c r="DSB2" s="279"/>
      <c r="DSC2" s="279"/>
      <c r="DSD2" s="279"/>
      <c r="DSE2" s="279"/>
      <c r="DSF2" s="279"/>
      <c r="DSG2" s="279"/>
      <c r="DSH2" s="279"/>
      <c r="DSI2" s="279"/>
      <c r="DSJ2" s="279"/>
      <c r="DSK2" s="279"/>
      <c r="DSL2" s="279"/>
      <c r="DSM2" s="279"/>
      <c r="DSN2" s="279"/>
      <c r="DSO2" s="279"/>
      <c r="DSP2" s="279"/>
      <c r="DSQ2" s="279"/>
      <c r="DSR2" s="279"/>
      <c r="DSS2" s="279"/>
      <c r="DST2" s="279"/>
      <c r="DSU2" s="279"/>
      <c r="DSV2" s="279"/>
      <c r="DSW2" s="279"/>
      <c r="DSX2" s="279"/>
      <c r="DSY2" s="279"/>
      <c r="DSZ2" s="279"/>
      <c r="DTA2" s="279"/>
      <c r="DTB2" s="279"/>
      <c r="DTC2" s="279"/>
      <c r="DTD2" s="279"/>
      <c r="DTE2" s="279"/>
      <c r="DTF2" s="279"/>
      <c r="DTG2" s="279"/>
      <c r="DTH2" s="279"/>
      <c r="DTI2" s="279"/>
      <c r="DTJ2" s="279"/>
      <c r="DTK2" s="279"/>
      <c r="DTL2" s="279"/>
      <c r="DTM2" s="279"/>
      <c r="DTN2" s="279"/>
      <c r="DTO2" s="279"/>
      <c r="DTP2" s="279"/>
      <c r="DTQ2" s="279"/>
      <c r="DTR2" s="279"/>
      <c r="DTS2" s="279"/>
      <c r="DTT2" s="279"/>
      <c r="DTU2" s="279"/>
      <c r="DTV2" s="279"/>
      <c r="DTW2" s="279"/>
      <c r="DTX2" s="279"/>
      <c r="DTY2" s="279"/>
      <c r="DTZ2" s="279"/>
      <c r="DUA2" s="279"/>
      <c r="DUB2" s="279"/>
      <c r="DUC2" s="279"/>
      <c r="DUD2" s="279"/>
      <c r="DUE2" s="279"/>
      <c r="DUF2" s="279"/>
      <c r="DUG2" s="279"/>
      <c r="DUH2" s="279"/>
      <c r="DUI2" s="279"/>
      <c r="DUJ2" s="279"/>
      <c r="DUK2" s="279"/>
      <c r="DUL2" s="279"/>
      <c r="DUM2" s="279"/>
      <c r="DUN2" s="279"/>
      <c r="DUO2" s="279"/>
      <c r="DUP2" s="279"/>
      <c r="DUQ2" s="279"/>
      <c r="DUR2" s="279"/>
      <c r="DUS2" s="279"/>
      <c r="DUT2" s="279"/>
      <c r="DUU2" s="279"/>
      <c r="DUV2" s="279"/>
      <c r="DUW2" s="279"/>
      <c r="DUX2" s="279"/>
      <c r="DUY2" s="279"/>
      <c r="DUZ2" s="279"/>
      <c r="DVA2" s="279"/>
      <c r="DVB2" s="279"/>
      <c r="DVC2" s="279"/>
      <c r="DVD2" s="279"/>
      <c r="DVE2" s="279"/>
      <c r="DVF2" s="279"/>
      <c r="DVG2" s="279"/>
      <c r="DVH2" s="279"/>
      <c r="DVI2" s="279"/>
      <c r="DVJ2" s="279"/>
      <c r="DVK2" s="279"/>
      <c r="DVL2" s="279"/>
      <c r="DVM2" s="279"/>
      <c r="DVN2" s="279"/>
      <c r="DVO2" s="279"/>
      <c r="DVP2" s="279"/>
      <c r="DVQ2" s="279"/>
      <c r="DVR2" s="279"/>
      <c r="DVS2" s="279"/>
      <c r="DVT2" s="279"/>
      <c r="DVU2" s="279"/>
      <c r="DVV2" s="279"/>
      <c r="DVW2" s="279"/>
      <c r="DVX2" s="279"/>
      <c r="DVY2" s="279"/>
      <c r="DVZ2" s="279"/>
      <c r="DWA2" s="279"/>
      <c r="DWB2" s="279"/>
      <c r="DWC2" s="279"/>
      <c r="DWD2" s="279"/>
      <c r="DWE2" s="279"/>
      <c r="DWF2" s="279"/>
      <c r="DWG2" s="279"/>
      <c r="DWH2" s="279"/>
      <c r="DWI2" s="279"/>
      <c r="DWJ2" s="279"/>
      <c r="DWK2" s="279"/>
      <c r="DWL2" s="279"/>
      <c r="DWM2" s="279"/>
      <c r="DWN2" s="279"/>
      <c r="DWO2" s="279"/>
      <c r="DWP2" s="279"/>
      <c r="DWQ2" s="279"/>
      <c r="DWR2" s="279"/>
      <c r="DWS2" s="279"/>
      <c r="DWT2" s="279"/>
      <c r="DWU2" s="279"/>
      <c r="DWV2" s="279"/>
      <c r="DWW2" s="279"/>
      <c r="DWX2" s="279"/>
      <c r="DWY2" s="279"/>
      <c r="DWZ2" s="279"/>
      <c r="DXA2" s="279"/>
      <c r="DXB2" s="279"/>
      <c r="DXC2" s="279"/>
      <c r="DXD2" s="279"/>
      <c r="DXE2" s="279"/>
      <c r="DXF2" s="279"/>
      <c r="DXG2" s="279"/>
      <c r="DXH2" s="279"/>
      <c r="DXI2" s="279"/>
      <c r="DXJ2" s="279"/>
      <c r="DXK2" s="279"/>
      <c r="DXL2" s="279"/>
      <c r="DXM2" s="279"/>
      <c r="DXN2" s="279"/>
      <c r="DXO2" s="279"/>
      <c r="DXP2" s="279"/>
      <c r="DXQ2" s="279"/>
      <c r="DXR2" s="279"/>
      <c r="DXS2" s="279"/>
      <c r="DXT2" s="279"/>
      <c r="DXU2" s="279"/>
      <c r="DXV2" s="279"/>
      <c r="DXW2" s="279"/>
      <c r="DXX2" s="279"/>
      <c r="DXY2" s="279"/>
      <c r="DXZ2" s="279"/>
      <c r="DYA2" s="279"/>
      <c r="DYB2" s="279"/>
      <c r="DYC2" s="279"/>
      <c r="DYD2" s="279"/>
      <c r="DYE2" s="279"/>
      <c r="DYF2" s="279"/>
      <c r="DYG2" s="279"/>
      <c r="DYH2" s="279"/>
      <c r="DYI2" s="279"/>
      <c r="DYJ2" s="279"/>
      <c r="DYK2" s="279"/>
      <c r="DYL2" s="279"/>
      <c r="DYM2" s="279"/>
      <c r="DYN2" s="279"/>
      <c r="DYO2" s="279"/>
      <c r="DYP2" s="279"/>
      <c r="DYQ2" s="279"/>
      <c r="DYR2" s="279"/>
      <c r="DYS2" s="279"/>
      <c r="DYT2" s="279"/>
      <c r="DYU2" s="279"/>
      <c r="DYV2" s="279"/>
      <c r="DYW2" s="279"/>
      <c r="DYX2" s="279"/>
      <c r="DYY2" s="279"/>
      <c r="DYZ2" s="279"/>
      <c r="DZA2" s="279"/>
      <c r="DZB2" s="279"/>
      <c r="DZC2" s="279"/>
      <c r="DZD2" s="279"/>
      <c r="DZE2" s="279"/>
      <c r="DZF2" s="279"/>
      <c r="DZG2" s="279"/>
      <c r="DZH2" s="279"/>
      <c r="DZI2" s="279"/>
      <c r="DZJ2" s="279"/>
      <c r="DZK2" s="279"/>
      <c r="DZL2" s="279"/>
      <c r="DZM2" s="279"/>
      <c r="DZN2" s="279"/>
      <c r="DZO2" s="279"/>
      <c r="DZP2" s="279"/>
      <c r="DZQ2" s="279"/>
      <c r="DZR2" s="279"/>
      <c r="DZS2" s="279"/>
      <c r="DZT2" s="279"/>
      <c r="DZU2" s="279"/>
      <c r="DZV2" s="279"/>
      <c r="DZW2" s="279"/>
      <c r="DZX2" s="279"/>
      <c r="DZY2" s="279"/>
      <c r="DZZ2" s="279"/>
      <c r="EAA2" s="279"/>
      <c r="EAB2" s="279"/>
      <c r="EAC2" s="279"/>
      <c r="EAD2" s="279"/>
      <c r="EAE2" s="279"/>
      <c r="EAF2" s="279"/>
      <c r="EAG2" s="279"/>
      <c r="EAH2" s="279"/>
      <c r="EAI2" s="279"/>
      <c r="EAJ2" s="279"/>
      <c r="EAK2" s="279"/>
      <c r="EAL2" s="279"/>
      <c r="EAM2" s="279"/>
      <c r="EAN2" s="279"/>
      <c r="EAO2" s="279"/>
      <c r="EAP2" s="279"/>
      <c r="EAQ2" s="279"/>
      <c r="EAR2" s="279"/>
      <c r="EAS2" s="279"/>
      <c r="EAT2" s="279"/>
      <c r="EAU2" s="279"/>
      <c r="EAV2" s="279"/>
      <c r="EAW2" s="279"/>
      <c r="EAX2" s="279"/>
      <c r="EAY2" s="279"/>
      <c r="EAZ2" s="279"/>
      <c r="EBA2" s="279"/>
      <c r="EBB2" s="279"/>
      <c r="EBC2" s="279"/>
      <c r="EBD2" s="279"/>
      <c r="EBE2" s="279"/>
      <c r="EBF2" s="279"/>
      <c r="EBG2" s="279"/>
      <c r="EBH2" s="279"/>
      <c r="EBI2" s="279"/>
      <c r="EBJ2" s="279"/>
      <c r="EBK2" s="279"/>
      <c r="EBL2" s="279"/>
      <c r="EBM2" s="279"/>
      <c r="EBN2" s="279"/>
      <c r="EBO2" s="279"/>
      <c r="EBP2" s="279"/>
      <c r="EBQ2" s="279"/>
      <c r="EBR2" s="279"/>
      <c r="EBS2" s="279"/>
      <c r="EBT2" s="279"/>
      <c r="EBU2" s="279"/>
      <c r="EBV2" s="279"/>
      <c r="EBW2" s="279"/>
      <c r="EBX2" s="279"/>
      <c r="EBY2" s="279"/>
      <c r="EBZ2" s="279"/>
      <c r="ECA2" s="279"/>
      <c r="ECB2" s="279"/>
      <c r="ECC2" s="279"/>
      <c r="ECD2" s="279"/>
      <c r="ECE2" s="279"/>
      <c r="ECF2" s="279"/>
      <c r="ECG2" s="279"/>
      <c r="ECH2" s="279"/>
      <c r="ECI2" s="279"/>
      <c r="ECJ2" s="279"/>
      <c r="ECK2" s="279"/>
      <c r="ECL2" s="279"/>
      <c r="ECM2" s="279"/>
      <c r="ECN2" s="279"/>
      <c r="ECO2" s="279"/>
      <c r="ECP2" s="279"/>
      <c r="ECQ2" s="279"/>
      <c r="ECR2" s="279"/>
      <c r="ECS2" s="279"/>
      <c r="ECT2" s="279"/>
      <c r="ECU2" s="279"/>
      <c r="ECV2" s="279"/>
      <c r="ECW2" s="279"/>
      <c r="ECX2" s="279"/>
      <c r="ECY2" s="279"/>
      <c r="ECZ2" s="279"/>
      <c r="EDA2" s="279"/>
      <c r="EDB2" s="279"/>
      <c r="EDC2" s="279"/>
      <c r="EDD2" s="279"/>
      <c r="EDE2" s="279"/>
      <c r="EDF2" s="279"/>
      <c r="EDG2" s="279"/>
      <c r="EDH2" s="279"/>
      <c r="EDI2" s="279"/>
      <c r="EDJ2" s="279"/>
      <c r="EDK2" s="279"/>
      <c r="EDL2" s="279"/>
      <c r="EDM2" s="279"/>
      <c r="EDN2" s="279"/>
      <c r="EDO2" s="279"/>
      <c r="EDP2" s="279"/>
      <c r="EDQ2" s="279"/>
      <c r="EDR2" s="279"/>
      <c r="EDS2" s="279"/>
      <c r="EDT2" s="279"/>
      <c r="EDU2" s="279"/>
      <c r="EDV2" s="279"/>
      <c r="EDW2" s="279"/>
      <c r="EDX2" s="279"/>
      <c r="EDY2" s="279"/>
      <c r="EDZ2" s="279"/>
      <c r="EEA2" s="279"/>
      <c r="EEB2" s="279"/>
      <c r="EEC2" s="279"/>
      <c r="EED2" s="279"/>
      <c r="EEE2" s="279"/>
      <c r="EEF2" s="279"/>
      <c r="EEG2" s="279"/>
      <c r="EEH2" s="279"/>
      <c r="EEI2" s="279"/>
      <c r="EEJ2" s="279"/>
      <c r="EEK2" s="279"/>
      <c r="EEL2" s="279"/>
      <c r="EEM2" s="279"/>
      <c r="EEN2" s="279"/>
      <c r="EEO2" s="279"/>
      <c r="EEP2" s="279"/>
      <c r="EEQ2" s="279"/>
      <c r="EER2" s="279"/>
      <c r="EES2" s="279"/>
      <c r="EET2" s="279"/>
      <c r="EEU2" s="279"/>
      <c r="EEV2" s="279"/>
      <c r="EEW2" s="279"/>
      <c r="EEX2" s="279"/>
      <c r="EEY2" s="279"/>
      <c r="EEZ2" s="279"/>
      <c r="EFA2" s="279"/>
      <c r="EFB2" s="279"/>
      <c r="EFC2" s="279"/>
      <c r="EFD2" s="279"/>
      <c r="EFE2" s="279"/>
      <c r="EFF2" s="279"/>
      <c r="EFG2" s="279"/>
      <c r="EFH2" s="279"/>
      <c r="EFI2" s="279"/>
      <c r="EFJ2" s="279"/>
      <c r="EFK2" s="279"/>
      <c r="EFL2" s="279"/>
      <c r="EFM2" s="279"/>
      <c r="EFN2" s="279"/>
      <c r="EFO2" s="279"/>
      <c r="EFP2" s="279"/>
      <c r="EFQ2" s="279"/>
      <c r="EFR2" s="279"/>
      <c r="EFS2" s="279"/>
      <c r="EFT2" s="279"/>
      <c r="EFU2" s="279"/>
      <c r="EFV2" s="279"/>
      <c r="EFW2" s="279"/>
      <c r="EFX2" s="279"/>
      <c r="EFY2" s="279"/>
      <c r="EFZ2" s="279"/>
      <c r="EGA2" s="279"/>
      <c r="EGB2" s="279"/>
      <c r="EGC2" s="279"/>
      <c r="EGD2" s="279"/>
      <c r="EGE2" s="279"/>
      <c r="EGF2" s="279"/>
      <c r="EGG2" s="279"/>
      <c r="EGH2" s="279"/>
      <c r="EGI2" s="279"/>
      <c r="EGJ2" s="279"/>
      <c r="EGK2" s="279"/>
      <c r="EGL2" s="279"/>
      <c r="EGM2" s="279"/>
      <c r="EGN2" s="279"/>
      <c r="EGO2" s="279"/>
      <c r="EGP2" s="279"/>
      <c r="EGQ2" s="279"/>
      <c r="EGR2" s="279"/>
      <c r="EGS2" s="279"/>
      <c r="EGT2" s="279"/>
      <c r="EGU2" s="279"/>
      <c r="EGV2" s="279"/>
      <c r="EGW2" s="279"/>
      <c r="EGX2" s="279"/>
      <c r="EGY2" s="279"/>
      <c r="EGZ2" s="279"/>
      <c r="EHA2" s="279"/>
      <c r="EHB2" s="279"/>
      <c r="EHC2" s="279"/>
      <c r="EHD2" s="279"/>
      <c r="EHE2" s="279"/>
      <c r="EHF2" s="279"/>
      <c r="EHG2" s="279"/>
      <c r="EHH2" s="279"/>
      <c r="EHI2" s="279"/>
      <c r="EHJ2" s="279"/>
      <c r="EHK2" s="279"/>
      <c r="EHL2" s="279"/>
      <c r="EHM2" s="279"/>
      <c r="EHN2" s="279"/>
      <c r="EHO2" s="279"/>
      <c r="EHP2" s="279"/>
      <c r="EHQ2" s="279"/>
      <c r="EHR2" s="279"/>
      <c r="EHS2" s="279"/>
      <c r="EHT2" s="279"/>
      <c r="EHU2" s="279"/>
      <c r="EHV2" s="279"/>
      <c r="EHW2" s="279"/>
      <c r="EHX2" s="279"/>
      <c r="EHY2" s="279"/>
      <c r="EHZ2" s="279"/>
      <c r="EIA2" s="279"/>
      <c r="EIB2" s="279"/>
      <c r="EIC2" s="279"/>
      <c r="EID2" s="279"/>
      <c r="EIE2" s="279"/>
      <c r="EIF2" s="279"/>
      <c r="EIG2" s="279"/>
      <c r="EIH2" s="279"/>
      <c r="EII2" s="279"/>
      <c r="EIJ2" s="279"/>
      <c r="EIK2" s="279"/>
      <c r="EIL2" s="279"/>
      <c r="EIM2" s="279"/>
      <c r="EIN2" s="279"/>
      <c r="EIO2" s="279"/>
      <c r="EIP2" s="279"/>
      <c r="EIQ2" s="279"/>
      <c r="EIR2" s="279"/>
      <c r="EIS2" s="279"/>
      <c r="EIT2" s="279"/>
      <c r="EIU2" s="279"/>
      <c r="EIV2" s="279"/>
      <c r="EIW2" s="279"/>
      <c r="EIX2" s="279"/>
      <c r="EIY2" s="279"/>
      <c r="EIZ2" s="279"/>
      <c r="EJA2" s="279"/>
      <c r="EJB2" s="279"/>
      <c r="EJC2" s="279"/>
      <c r="EJD2" s="279"/>
      <c r="EJE2" s="279"/>
      <c r="EJF2" s="279"/>
      <c r="EJG2" s="279"/>
      <c r="EJH2" s="279"/>
      <c r="EJI2" s="279"/>
      <c r="EJJ2" s="279"/>
      <c r="EJK2" s="279"/>
      <c r="EJL2" s="279"/>
      <c r="EJM2" s="279"/>
      <c r="EJN2" s="279"/>
      <c r="EJO2" s="279"/>
      <c r="EJP2" s="279"/>
      <c r="EJQ2" s="279"/>
      <c r="EJR2" s="279"/>
      <c r="EJS2" s="279"/>
      <c r="EJT2" s="279"/>
      <c r="EJU2" s="279"/>
      <c r="EJV2" s="279"/>
      <c r="EJW2" s="279"/>
      <c r="EJX2" s="279"/>
      <c r="EJY2" s="279"/>
      <c r="EJZ2" s="279"/>
      <c r="EKA2" s="279"/>
      <c r="EKB2" s="279"/>
      <c r="EKC2" s="279"/>
      <c r="EKD2" s="279"/>
      <c r="EKE2" s="279"/>
      <c r="EKF2" s="279"/>
      <c r="EKG2" s="279"/>
      <c r="EKH2" s="279"/>
      <c r="EKI2" s="279"/>
      <c r="EKJ2" s="279"/>
      <c r="EKK2" s="279"/>
      <c r="EKL2" s="279"/>
      <c r="EKM2" s="279"/>
      <c r="EKN2" s="279"/>
      <c r="EKO2" s="279"/>
      <c r="EKP2" s="279"/>
      <c r="EKQ2" s="279"/>
      <c r="EKR2" s="279"/>
      <c r="EKS2" s="279"/>
      <c r="EKT2" s="279"/>
      <c r="EKU2" s="279"/>
      <c r="EKV2" s="279"/>
      <c r="EKW2" s="279"/>
      <c r="EKX2" s="279"/>
      <c r="EKY2" s="279"/>
      <c r="EKZ2" s="279"/>
      <c r="ELA2" s="279"/>
      <c r="ELB2" s="279"/>
      <c r="ELC2" s="279"/>
      <c r="ELD2" s="279"/>
      <c r="ELE2" s="279"/>
      <c r="ELF2" s="279"/>
      <c r="ELG2" s="279"/>
      <c r="ELH2" s="279"/>
      <c r="ELI2" s="279"/>
      <c r="ELJ2" s="279"/>
      <c r="ELK2" s="279"/>
      <c r="ELL2" s="279"/>
      <c r="ELM2" s="279"/>
      <c r="ELN2" s="279"/>
      <c r="ELO2" s="279"/>
      <c r="ELP2" s="279"/>
      <c r="ELQ2" s="279"/>
      <c r="ELR2" s="279"/>
      <c r="ELS2" s="279"/>
      <c r="ELT2" s="279"/>
      <c r="ELU2" s="279"/>
      <c r="ELV2" s="279"/>
      <c r="ELW2" s="279"/>
      <c r="ELX2" s="279"/>
      <c r="ELY2" s="279"/>
      <c r="ELZ2" s="279"/>
      <c r="EMA2" s="279"/>
      <c r="EMB2" s="279"/>
      <c r="EMC2" s="279"/>
      <c r="EMD2" s="279"/>
      <c r="EME2" s="279"/>
      <c r="EMF2" s="279"/>
      <c r="EMG2" s="279"/>
      <c r="EMH2" s="279"/>
      <c r="EMI2" s="279"/>
      <c r="EMJ2" s="279"/>
      <c r="EMK2" s="279"/>
      <c r="EML2" s="279"/>
      <c r="EMM2" s="279"/>
      <c r="EMN2" s="279"/>
      <c r="EMO2" s="279"/>
      <c r="EMP2" s="279"/>
      <c r="EMQ2" s="279"/>
      <c r="EMR2" s="279"/>
      <c r="EMS2" s="279"/>
      <c r="EMT2" s="279"/>
      <c r="EMU2" s="279"/>
      <c r="EMV2" s="279"/>
      <c r="EMW2" s="279"/>
      <c r="EMX2" s="279"/>
      <c r="EMY2" s="279"/>
      <c r="EMZ2" s="279"/>
      <c r="ENA2" s="279"/>
      <c r="ENB2" s="279"/>
      <c r="ENC2" s="279"/>
      <c r="END2" s="279"/>
      <c r="ENE2" s="279"/>
      <c r="ENF2" s="279"/>
      <c r="ENG2" s="279"/>
      <c r="ENH2" s="279"/>
      <c r="ENI2" s="279"/>
      <c r="ENJ2" s="279"/>
      <c r="ENK2" s="279"/>
      <c r="ENL2" s="279"/>
      <c r="ENM2" s="279"/>
      <c r="ENN2" s="279"/>
      <c r="ENO2" s="279"/>
      <c r="ENP2" s="279"/>
      <c r="ENQ2" s="279"/>
      <c r="ENR2" s="279"/>
      <c r="ENS2" s="279"/>
      <c r="ENT2" s="279"/>
      <c r="ENU2" s="279"/>
      <c r="ENV2" s="279"/>
      <c r="ENW2" s="279"/>
      <c r="ENX2" s="279"/>
      <c r="ENY2" s="279"/>
      <c r="ENZ2" s="279"/>
      <c r="EOA2" s="279"/>
      <c r="EOB2" s="279"/>
      <c r="EOC2" s="279"/>
      <c r="EOD2" s="279"/>
      <c r="EOE2" s="279"/>
      <c r="EOF2" s="279"/>
      <c r="EOG2" s="279"/>
      <c r="EOH2" s="279"/>
      <c r="EOI2" s="279"/>
      <c r="EOJ2" s="279"/>
      <c r="EOK2" s="279"/>
      <c r="EOL2" s="279"/>
      <c r="EOM2" s="279"/>
      <c r="EON2" s="279"/>
      <c r="EOO2" s="279"/>
      <c r="EOP2" s="279"/>
      <c r="EOQ2" s="279"/>
      <c r="EOR2" s="279"/>
      <c r="EOS2" s="279"/>
      <c r="EOT2" s="279"/>
      <c r="EOU2" s="279"/>
      <c r="EOV2" s="279"/>
      <c r="EOW2" s="279"/>
      <c r="EOX2" s="279"/>
      <c r="EOY2" s="279"/>
      <c r="EOZ2" s="279"/>
      <c r="EPA2" s="279"/>
      <c r="EPB2" s="279"/>
      <c r="EPC2" s="279"/>
      <c r="EPD2" s="279"/>
      <c r="EPE2" s="279"/>
      <c r="EPF2" s="279"/>
      <c r="EPG2" s="279"/>
      <c r="EPH2" s="279"/>
      <c r="EPI2" s="279"/>
      <c r="EPJ2" s="279"/>
      <c r="EPK2" s="279"/>
      <c r="EPL2" s="279"/>
      <c r="EPM2" s="279"/>
      <c r="EPN2" s="279"/>
      <c r="EPO2" s="279"/>
      <c r="EPP2" s="279"/>
      <c r="EPQ2" s="279"/>
      <c r="EPR2" s="279"/>
      <c r="EPS2" s="279"/>
      <c r="EPT2" s="279"/>
      <c r="EPU2" s="279"/>
      <c r="EPV2" s="279"/>
      <c r="EPW2" s="279"/>
      <c r="EPX2" s="279"/>
      <c r="EPY2" s="279"/>
      <c r="EPZ2" s="279"/>
      <c r="EQA2" s="279"/>
      <c r="EQB2" s="279"/>
      <c r="EQC2" s="279"/>
      <c r="EQD2" s="279"/>
      <c r="EQE2" s="279"/>
      <c r="EQF2" s="279"/>
      <c r="EQG2" s="279"/>
      <c r="EQH2" s="279"/>
      <c r="EQI2" s="279"/>
      <c r="EQJ2" s="279"/>
      <c r="EQK2" s="279"/>
      <c r="EQL2" s="279"/>
      <c r="EQM2" s="279"/>
      <c r="EQN2" s="279"/>
      <c r="EQO2" s="279"/>
      <c r="EQP2" s="279"/>
      <c r="EQQ2" s="279"/>
      <c r="EQR2" s="279"/>
      <c r="EQS2" s="279"/>
      <c r="EQT2" s="279"/>
      <c r="EQU2" s="279"/>
      <c r="EQV2" s="279"/>
      <c r="EQW2" s="279"/>
      <c r="EQX2" s="279"/>
      <c r="EQY2" s="279"/>
      <c r="EQZ2" s="279"/>
      <c r="ERA2" s="279"/>
      <c r="ERB2" s="279"/>
      <c r="ERC2" s="279"/>
      <c r="ERD2" s="279"/>
      <c r="ERE2" s="279"/>
      <c r="ERF2" s="279"/>
      <c r="ERG2" s="279"/>
      <c r="ERH2" s="279"/>
      <c r="ERI2" s="279"/>
      <c r="ERJ2" s="279"/>
      <c r="ERK2" s="279"/>
      <c r="ERL2" s="279"/>
      <c r="ERM2" s="279"/>
      <c r="ERN2" s="279"/>
      <c r="ERO2" s="279"/>
      <c r="ERP2" s="279"/>
      <c r="ERQ2" s="279"/>
      <c r="ERR2" s="279"/>
      <c r="ERS2" s="279"/>
      <c r="ERT2" s="279"/>
      <c r="ERU2" s="279"/>
      <c r="ERV2" s="279"/>
      <c r="ERW2" s="279"/>
      <c r="ERX2" s="279"/>
      <c r="ERY2" s="279"/>
      <c r="ERZ2" s="279"/>
      <c r="ESA2" s="279"/>
      <c r="ESB2" s="279"/>
      <c r="ESC2" s="279"/>
      <c r="ESD2" s="279"/>
      <c r="ESE2" s="279"/>
      <c r="ESF2" s="279"/>
      <c r="ESG2" s="279"/>
      <c r="ESH2" s="279"/>
      <c r="ESI2" s="279"/>
      <c r="ESJ2" s="279"/>
      <c r="ESK2" s="279"/>
      <c r="ESL2" s="279"/>
      <c r="ESM2" s="279"/>
      <c r="ESN2" s="279"/>
      <c r="ESO2" s="279"/>
      <c r="ESP2" s="279"/>
      <c r="ESQ2" s="279"/>
      <c r="ESR2" s="279"/>
      <c r="ESS2" s="279"/>
      <c r="EST2" s="279"/>
      <c r="ESU2" s="279"/>
      <c r="ESV2" s="279"/>
      <c r="ESW2" s="279"/>
      <c r="ESX2" s="279"/>
      <c r="ESY2" s="279"/>
      <c r="ESZ2" s="279"/>
      <c r="ETA2" s="279"/>
      <c r="ETB2" s="279"/>
      <c r="ETC2" s="279"/>
      <c r="ETD2" s="279"/>
      <c r="ETE2" s="279"/>
      <c r="ETF2" s="279"/>
      <c r="ETG2" s="279"/>
      <c r="ETH2" s="279"/>
      <c r="ETI2" s="279"/>
      <c r="ETJ2" s="279"/>
      <c r="ETK2" s="279"/>
      <c r="ETL2" s="279"/>
      <c r="ETM2" s="279"/>
      <c r="ETN2" s="279"/>
      <c r="ETO2" s="279"/>
      <c r="ETP2" s="279"/>
      <c r="ETQ2" s="279"/>
      <c r="ETR2" s="279"/>
      <c r="ETS2" s="279"/>
      <c r="ETT2" s="279"/>
      <c r="ETU2" s="279"/>
      <c r="ETV2" s="279"/>
      <c r="ETW2" s="279"/>
      <c r="ETX2" s="279"/>
      <c r="ETY2" s="279"/>
      <c r="ETZ2" s="279"/>
      <c r="EUA2" s="279"/>
      <c r="EUB2" s="279"/>
      <c r="EUC2" s="279"/>
      <c r="EUD2" s="279"/>
      <c r="EUE2" s="279"/>
      <c r="EUF2" s="279"/>
      <c r="EUG2" s="279"/>
      <c r="EUH2" s="279"/>
      <c r="EUI2" s="279"/>
      <c r="EUJ2" s="279"/>
      <c r="EUK2" s="279"/>
      <c r="EUL2" s="279"/>
      <c r="EUM2" s="279"/>
      <c r="EUN2" s="279"/>
      <c r="EUO2" s="279"/>
      <c r="EUP2" s="279"/>
      <c r="EUQ2" s="279"/>
      <c r="EUR2" s="279"/>
      <c r="EUS2" s="279"/>
      <c r="EUT2" s="279"/>
      <c r="EUU2" s="279"/>
      <c r="EUV2" s="279"/>
      <c r="EUW2" s="279"/>
      <c r="EUX2" s="279"/>
      <c r="EUY2" s="279"/>
      <c r="EUZ2" s="279"/>
      <c r="EVA2" s="279"/>
      <c r="EVB2" s="279"/>
      <c r="EVC2" s="279"/>
      <c r="EVD2" s="279"/>
      <c r="EVE2" s="279"/>
      <c r="EVF2" s="279"/>
      <c r="EVG2" s="279"/>
      <c r="EVH2" s="279"/>
      <c r="EVI2" s="279"/>
      <c r="EVJ2" s="279"/>
      <c r="EVK2" s="279"/>
      <c r="EVL2" s="279"/>
      <c r="EVM2" s="279"/>
      <c r="EVN2" s="279"/>
      <c r="EVO2" s="279"/>
      <c r="EVP2" s="279"/>
      <c r="EVQ2" s="279"/>
      <c r="EVR2" s="279"/>
      <c r="EVS2" s="279"/>
      <c r="EVT2" s="279"/>
      <c r="EVU2" s="279"/>
      <c r="EVV2" s="279"/>
      <c r="EVW2" s="279"/>
      <c r="EVX2" s="279"/>
      <c r="EVY2" s="279"/>
      <c r="EVZ2" s="279"/>
      <c r="EWA2" s="279"/>
      <c r="EWB2" s="279"/>
      <c r="EWC2" s="279"/>
      <c r="EWD2" s="279"/>
      <c r="EWE2" s="279"/>
      <c r="EWF2" s="279"/>
      <c r="EWG2" s="279"/>
      <c r="EWH2" s="279"/>
      <c r="EWI2" s="279"/>
      <c r="EWJ2" s="279"/>
      <c r="EWK2" s="279"/>
      <c r="EWL2" s="279"/>
      <c r="EWM2" s="279"/>
      <c r="EWN2" s="279"/>
      <c r="EWO2" s="279"/>
      <c r="EWP2" s="279"/>
      <c r="EWQ2" s="279"/>
      <c r="EWR2" s="279"/>
      <c r="EWS2" s="279"/>
      <c r="EWT2" s="279"/>
      <c r="EWU2" s="279"/>
      <c r="EWV2" s="279"/>
      <c r="EWW2" s="279"/>
      <c r="EWX2" s="279"/>
      <c r="EWY2" s="279"/>
      <c r="EWZ2" s="279"/>
      <c r="EXA2" s="279"/>
      <c r="EXB2" s="279"/>
      <c r="EXC2" s="279"/>
      <c r="EXD2" s="279"/>
      <c r="EXE2" s="279"/>
      <c r="EXF2" s="279"/>
      <c r="EXG2" s="279"/>
      <c r="EXH2" s="279"/>
      <c r="EXI2" s="279"/>
      <c r="EXJ2" s="279"/>
      <c r="EXK2" s="279"/>
      <c r="EXL2" s="279"/>
      <c r="EXM2" s="279"/>
      <c r="EXN2" s="279"/>
      <c r="EXO2" s="279"/>
      <c r="EXP2" s="279"/>
      <c r="EXQ2" s="279"/>
      <c r="EXR2" s="279"/>
      <c r="EXS2" s="279"/>
      <c r="EXT2" s="279"/>
      <c r="EXU2" s="279"/>
      <c r="EXV2" s="279"/>
      <c r="EXW2" s="279"/>
      <c r="EXX2" s="279"/>
      <c r="EXY2" s="279"/>
      <c r="EXZ2" s="279"/>
      <c r="EYA2" s="279"/>
      <c r="EYB2" s="279"/>
      <c r="EYC2" s="279"/>
      <c r="EYD2" s="279"/>
      <c r="EYE2" s="279"/>
      <c r="EYF2" s="279"/>
      <c r="EYG2" s="279"/>
      <c r="EYH2" s="279"/>
      <c r="EYI2" s="279"/>
      <c r="EYJ2" s="279"/>
      <c r="EYK2" s="279"/>
      <c r="EYL2" s="279"/>
      <c r="EYM2" s="279"/>
      <c r="EYN2" s="279"/>
      <c r="EYO2" s="279"/>
      <c r="EYP2" s="279"/>
      <c r="EYQ2" s="279"/>
      <c r="EYR2" s="279"/>
      <c r="EYS2" s="279"/>
      <c r="EYT2" s="279"/>
      <c r="EYU2" s="279"/>
      <c r="EYV2" s="279"/>
      <c r="EYW2" s="279"/>
      <c r="EYX2" s="279"/>
      <c r="EYY2" s="279"/>
      <c r="EYZ2" s="279"/>
      <c r="EZA2" s="279"/>
      <c r="EZB2" s="279"/>
      <c r="EZC2" s="279"/>
      <c r="EZD2" s="279"/>
      <c r="EZE2" s="279"/>
      <c r="EZF2" s="279"/>
      <c r="EZG2" s="279"/>
      <c r="EZH2" s="279"/>
      <c r="EZI2" s="279"/>
      <c r="EZJ2" s="279"/>
      <c r="EZK2" s="279"/>
      <c r="EZL2" s="279"/>
      <c r="EZM2" s="279"/>
      <c r="EZN2" s="279"/>
      <c r="EZO2" s="279"/>
      <c r="EZP2" s="279"/>
      <c r="EZQ2" s="279"/>
      <c r="EZR2" s="279"/>
      <c r="EZS2" s="279"/>
      <c r="EZT2" s="279"/>
      <c r="EZU2" s="279"/>
      <c r="EZV2" s="279"/>
      <c r="EZW2" s="279"/>
      <c r="EZX2" s="279"/>
      <c r="EZY2" s="279"/>
      <c r="EZZ2" s="279"/>
      <c r="FAA2" s="279"/>
      <c r="FAB2" s="279"/>
      <c r="FAC2" s="279"/>
      <c r="FAD2" s="279"/>
      <c r="FAE2" s="279"/>
      <c r="FAF2" s="279"/>
      <c r="FAG2" s="279"/>
      <c r="FAH2" s="279"/>
      <c r="FAI2" s="279"/>
      <c r="FAJ2" s="279"/>
      <c r="FAK2" s="279"/>
      <c r="FAL2" s="279"/>
      <c r="FAM2" s="279"/>
      <c r="FAN2" s="279"/>
      <c r="FAO2" s="279"/>
      <c r="FAP2" s="279"/>
      <c r="FAQ2" s="279"/>
      <c r="FAR2" s="279"/>
      <c r="FAS2" s="279"/>
      <c r="FAT2" s="279"/>
      <c r="FAU2" s="279"/>
      <c r="FAV2" s="279"/>
      <c r="FAW2" s="279"/>
      <c r="FAX2" s="279"/>
      <c r="FAY2" s="279"/>
      <c r="FAZ2" s="279"/>
      <c r="FBA2" s="279"/>
      <c r="FBB2" s="279"/>
      <c r="FBC2" s="279"/>
      <c r="FBD2" s="279"/>
      <c r="FBE2" s="279"/>
      <c r="FBF2" s="279"/>
      <c r="FBG2" s="279"/>
      <c r="FBH2" s="279"/>
      <c r="FBI2" s="279"/>
      <c r="FBJ2" s="279"/>
      <c r="FBK2" s="279"/>
      <c r="FBL2" s="279"/>
      <c r="FBM2" s="279"/>
      <c r="FBN2" s="279"/>
      <c r="FBO2" s="279"/>
      <c r="FBP2" s="279"/>
      <c r="FBQ2" s="279"/>
      <c r="FBR2" s="279"/>
      <c r="FBS2" s="279"/>
      <c r="FBT2" s="279"/>
      <c r="FBU2" s="279"/>
      <c r="FBV2" s="279"/>
      <c r="FBW2" s="279"/>
      <c r="FBX2" s="279"/>
      <c r="FBY2" s="279"/>
      <c r="FBZ2" s="279"/>
      <c r="FCA2" s="279"/>
      <c r="FCB2" s="279"/>
      <c r="FCC2" s="279"/>
      <c r="FCD2" s="279"/>
      <c r="FCE2" s="279"/>
      <c r="FCF2" s="279"/>
      <c r="FCG2" s="279"/>
      <c r="FCH2" s="279"/>
      <c r="FCI2" s="279"/>
      <c r="FCJ2" s="279"/>
      <c r="FCK2" s="279"/>
      <c r="FCL2" s="279"/>
      <c r="FCM2" s="279"/>
      <c r="FCN2" s="279"/>
      <c r="FCO2" s="279"/>
      <c r="FCP2" s="279"/>
      <c r="FCQ2" s="279"/>
      <c r="FCR2" s="279"/>
      <c r="FCS2" s="279"/>
      <c r="FCT2" s="279"/>
      <c r="FCU2" s="279"/>
      <c r="FCV2" s="279"/>
      <c r="FCW2" s="279"/>
      <c r="FCX2" s="279"/>
      <c r="FCY2" s="279"/>
      <c r="FCZ2" s="279"/>
      <c r="FDA2" s="279"/>
      <c r="FDB2" s="279"/>
      <c r="FDC2" s="279"/>
      <c r="FDD2" s="279"/>
      <c r="FDE2" s="279"/>
      <c r="FDF2" s="279"/>
      <c r="FDG2" s="279"/>
      <c r="FDH2" s="279"/>
      <c r="FDI2" s="279"/>
      <c r="FDJ2" s="279"/>
      <c r="FDK2" s="279"/>
      <c r="FDL2" s="279"/>
      <c r="FDM2" s="279"/>
      <c r="FDN2" s="279"/>
      <c r="FDO2" s="279"/>
      <c r="FDP2" s="279"/>
      <c r="FDQ2" s="279"/>
      <c r="FDR2" s="279"/>
      <c r="FDS2" s="279"/>
      <c r="FDT2" s="279"/>
      <c r="FDU2" s="279"/>
      <c r="FDV2" s="279"/>
      <c r="FDW2" s="279"/>
      <c r="FDX2" s="279"/>
      <c r="FDY2" s="279"/>
      <c r="FDZ2" s="279"/>
      <c r="FEA2" s="279"/>
      <c r="FEB2" s="279"/>
      <c r="FEC2" s="279"/>
      <c r="FED2" s="279"/>
      <c r="FEE2" s="279"/>
      <c r="FEF2" s="279"/>
      <c r="FEG2" s="279"/>
      <c r="FEH2" s="279"/>
      <c r="FEI2" s="279"/>
      <c r="FEJ2" s="279"/>
      <c r="FEK2" s="279"/>
      <c r="FEL2" s="279"/>
      <c r="FEM2" s="279"/>
      <c r="FEN2" s="279"/>
      <c r="FEO2" s="279"/>
      <c r="FEP2" s="279"/>
      <c r="FEQ2" s="279"/>
      <c r="FER2" s="279"/>
      <c r="FES2" s="279"/>
      <c r="FET2" s="279"/>
      <c r="FEU2" s="279"/>
      <c r="FEV2" s="279"/>
      <c r="FEW2" s="279"/>
      <c r="FEX2" s="279"/>
      <c r="FEY2" s="279"/>
      <c r="FEZ2" s="279"/>
      <c r="FFA2" s="279"/>
      <c r="FFB2" s="279"/>
      <c r="FFC2" s="279"/>
      <c r="FFD2" s="279"/>
      <c r="FFE2" s="279"/>
      <c r="FFF2" s="279"/>
      <c r="FFG2" s="279"/>
      <c r="FFH2" s="279"/>
      <c r="FFI2" s="279"/>
      <c r="FFJ2" s="279"/>
      <c r="FFK2" s="279"/>
      <c r="FFL2" s="279"/>
      <c r="FFM2" s="279"/>
      <c r="FFN2" s="279"/>
      <c r="FFO2" s="279"/>
      <c r="FFP2" s="279"/>
      <c r="FFQ2" s="279"/>
      <c r="FFR2" s="279"/>
      <c r="FFS2" s="279"/>
      <c r="FFT2" s="279"/>
      <c r="FFU2" s="279"/>
      <c r="FFV2" s="279"/>
      <c r="FFW2" s="279"/>
      <c r="FFX2" s="279"/>
      <c r="FFY2" s="279"/>
      <c r="FFZ2" s="279"/>
      <c r="FGA2" s="279"/>
      <c r="FGB2" s="279"/>
      <c r="FGC2" s="279"/>
      <c r="FGD2" s="279"/>
      <c r="FGE2" s="279"/>
      <c r="FGF2" s="279"/>
      <c r="FGG2" s="279"/>
      <c r="FGH2" s="279"/>
      <c r="FGI2" s="279"/>
      <c r="FGJ2" s="279"/>
      <c r="FGK2" s="279"/>
      <c r="FGL2" s="279"/>
      <c r="FGM2" s="279"/>
      <c r="FGN2" s="279"/>
      <c r="FGO2" s="279"/>
      <c r="FGP2" s="279"/>
      <c r="FGQ2" s="279"/>
      <c r="FGR2" s="279"/>
      <c r="FGS2" s="279"/>
      <c r="FGT2" s="279"/>
      <c r="FGU2" s="279"/>
      <c r="FGV2" s="279"/>
      <c r="FGW2" s="279"/>
      <c r="FGX2" s="279"/>
      <c r="FGY2" s="279"/>
      <c r="FGZ2" s="279"/>
      <c r="FHA2" s="279"/>
      <c r="FHB2" s="279"/>
      <c r="FHC2" s="279"/>
      <c r="FHD2" s="279"/>
      <c r="FHE2" s="279"/>
      <c r="FHF2" s="279"/>
      <c r="FHG2" s="279"/>
      <c r="FHH2" s="279"/>
      <c r="FHI2" s="279"/>
      <c r="FHJ2" s="279"/>
      <c r="FHK2" s="279"/>
      <c r="FHL2" s="279"/>
      <c r="FHM2" s="279"/>
      <c r="FHN2" s="279"/>
      <c r="FHO2" s="279"/>
      <c r="FHP2" s="279"/>
      <c r="FHQ2" s="279"/>
      <c r="FHR2" s="279"/>
      <c r="FHS2" s="279"/>
      <c r="FHT2" s="279"/>
      <c r="FHU2" s="279"/>
      <c r="FHV2" s="279"/>
      <c r="FHW2" s="279"/>
      <c r="FHX2" s="279"/>
      <c r="FHY2" s="279"/>
      <c r="FHZ2" s="279"/>
      <c r="FIA2" s="279"/>
      <c r="FIB2" s="279"/>
      <c r="FIC2" s="279"/>
      <c r="FID2" s="279"/>
      <c r="FIE2" s="279"/>
      <c r="FIF2" s="279"/>
      <c r="FIG2" s="279"/>
      <c r="FIH2" s="279"/>
      <c r="FII2" s="279"/>
      <c r="FIJ2" s="279"/>
      <c r="FIK2" s="279"/>
      <c r="FIL2" s="279"/>
      <c r="FIM2" s="279"/>
      <c r="FIN2" s="279"/>
      <c r="FIO2" s="279"/>
      <c r="FIP2" s="279"/>
      <c r="FIQ2" s="279"/>
      <c r="FIR2" s="279"/>
      <c r="FIS2" s="279"/>
      <c r="FIT2" s="279"/>
      <c r="FIU2" s="279"/>
      <c r="FIV2" s="279"/>
      <c r="FIW2" s="279"/>
      <c r="FIX2" s="279"/>
      <c r="FIY2" s="279"/>
      <c r="FIZ2" s="279"/>
      <c r="FJA2" s="279"/>
      <c r="FJB2" s="279"/>
      <c r="FJC2" s="279"/>
      <c r="FJD2" s="279"/>
      <c r="FJE2" s="279"/>
      <c r="FJF2" s="279"/>
      <c r="FJG2" s="279"/>
      <c r="FJH2" s="279"/>
      <c r="FJI2" s="279"/>
      <c r="FJJ2" s="279"/>
      <c r="FJK2" s="279"/>
      <c r="FJL2" s="279"/>
      <c r="FJM2" s="279"/>
      <c r="FJN2" s="279"/>
      <c r="FJO2" s="279"/>
      <c r="FJP2" s="279"/>
      <c r="FJQ2" s="279"/>
      <c r="FJR2" s="279"/>
      <c r="FJS2" s="279"/>
      <c r="FJT2" s="279"/>
      <c r="FJU2" s="279"/>
      <c r="FJV2" s="279"/>
      <c r="FJW2" s="279"/>
      <c r="FJX2" s="279"/>
      <c r="FJY2" s="279"/>
      <c r="FJZ2" s="279"/>
      <c r="FKA2" s="279"/>
      <c r="FKB2" s="279"/>
      <c r="FKC2" s="279"/>
      <c r="FKD2" s="279"/>
      <c r="FKE2" s="279"/>
      <c r="FKF2" s="279"/>
      <c r="FKG2" s="279"/>
      <c r="FKH2" s="279"/>
      <c r="FKI2" s="279"/>
      <c r="FKJ2" s="279"/>
      <c r="FKK2" s="279"/>
      <c r="FKL2" s="279"/>
      <c r="FKM2" s="279"/>
      <c r="FKN2" s="279"/>
      <c r="FKO2" s="279"/>
      <c r="FKP2" s="279"/>
      <c r="FKQ2" s="279"/>
      <c r="FKR2" s="279"/>
      <c r="FKS2" s="279"/>
      <c r="FKT2" s="279"/>
      <c r="FKU2" s="279"/>
      <c r="FKV2" s="279"/>
      <c r="FKW2" s="279"/>
      <c r="FKX2" s="279"/>
      <c r="FKY2" s="279"/>
      <c r="FKZ2" s="279"/>
      <c r="FLA2" s="279"/>
      <c r="FLB2" s="279"/>
      <c r="FLC2" s="279"/>
      <c r="FLD2" s="279"/>
      <c r="FLE2" s="279"/>
      <c r="FLF2" s="279"/>
      <c r="FLG2" s="279"/>
      <c r="FLH2" s="279"/>
      <c r="FLI2" s="279"/>
      <c r="FLJ2" s="279"/>
      <c r="FLK2" s="279"/>
      <c r="FLL2" s="279"/>
      <c r="FLM2" s="279"/>
      <c r="FLN2" s="279"/>
      <c r="FLO2" s="279"/>
      <c r="FLP2" s="279"/>
      <c r="FLQ2" s="279"/>
      <c r="FLR2" s="279"/>
      <c r="FLS2" s="279"/>
      <c r="FLT2" s="279"/>
      <c r="FLU2" s="279"/>
      <c r="FLV2" s="279"/>
      <c r="FLW2" s="279"/>
      <c r="FLX2" s="279"/>
      <c r="FLY2" s="279"/>
      <c r="FLZ2" s="279"/>
      <c r="FMA2" s="279"/>
      <c r="FMB2" s="279"/>
      <c r="FMC2" s="279"/>
      <c r="FMD2" s="279"/>
      <c r="FME2" s="279"/>
      <c r="FMF2" s="279"/>
      <c r="FMG2" s="279"/>
      <c r="FMH2" s="279"/>
      <c r="FMI2" s="279"/>
      <c r="FMJ2" s="279"/>
      <c r="FMK2" s="279"/>
      <c r="FML2" s="279"/>
      <c r="FMM2" s="279"/>
      <c r="FMN2" s="279"/>
      <c r="FMO2" s="279"/>
      <c r="FMP2" s="279"/>
      <c r="FMQ2" s="279"/>
      <c r="FMR2" s="279"/>
      <c r="FMS2" s="279"/>
      <c r="FMT2" s="279"/>
      <c r="FMU2" s="279"/>
      <c r="FMV2" s="279"/>
      <c r="FMW2" s="279"/>
      <c r="FMX2" s="279"/>
      <c r="FMY2" s="279"/>
      <c r="FMZ2" s="279"/>
      <c r="FNA2" s="279"/>
      <c r="FNB2" s="279"/>
      <c r="FNC2" s="279"/>
      <c r="FND2" s="279"/>
      <c r="FNE2" s="279"/>
      <c r="FNF2" s="279"/>
      <c r="FNG2" s="279"/>
      <c r="FNH2" s="279"/>
      <c r="FNI2" s="279"/>
      <c r="FNJ2" s="279"/>
      <c r="FNK2" s="279"/>
      <c r="FNL2" s="279"/>
      <c r="FNM2" s="279"/>
      <c r="FNN2" s="279"/>
      <c r="FNO2" s="279"/>
      <c r="FNP2" s="279"/>
      <c r="FNQ2" s="279"/>
      <c r="FNR2" s="279"/>
      <c r="FNS2" s="279"/>
      <c r="FNT2" s="279"/>
      <c r="FNU2" s="279"/>
      <c r="FNV2" s="279"/>
      <c r="FNW2" s="279"/>
      <c r="FNX2" s="279"/>
      <c r="FNY2" s="279"/>
      <c r="FNZ2" s="279"/>
      <c r="FOA2" s="279"/>
      <c r="FOB2" s="279"/>
      <c r="FOC2" s="279"/>
      <c r="FOD2" s="279"/>
      <c r="FOE2" s="279"/>
      <c r="FOF2" s="279"/>
      <c r="FOG2" s="279"/>
      <c r="FOH2" s="279"/>
      <c r="FOI2" s="279"/>
      <c r="FOJ2" s="279"/>
      <c r="FOK2" s="279"/>
      <c r="FOL2" s="279"/>
      <c r="FOM2" s="279"/>
      <c r="FON2" s="279"/>
      <c r="FOO2" s="279"/>
      <c r="FOP2" s="279"/>
      <c r="FOQ2" s="279"/>
      <c r="FOR2" s="279"/>
      <c r="FOS2" s="279"/>
      <c r="FOT2" s="279"/>
      <c r="FOU2" s="279"/>
      <c r="FOV2" s="279"/>
      <c r="FOW2" s="279"/>
      <c r="FOX2" s="279"/>
      <c r="FOY2" s="279"/>
      <c r="FOZ2" s="279"/>
      <c r="FPA2" s="279"/>
      <c r="FPB2" s="279"/>
      <c r="FPC2" s="279"/>
      <c r="FPD2" s="279"/>
      <c r="FPE2" s="279"/>
      <c r="FPF2" s="279"/>
      <c r="FPG2" s="279"/>
      <c r="FPH2" s="279"/>
      <c r="FPI2" s="279"/>
      <c r="FPJ2" s="279"/>
      <c r="FPK2" s="279"/>
      <c r="FPL2" s="279"/>
      <c r="FPM2" s="279"/>
      <c r="FPN2" s="279"/>
      <c r="FPO2" s="279"/>
      <c r="FPP2" s="279"/>
      <c r="FPQ2" s="279"/>
      <c r="FPR2" s="279"/>
      <c r="FPS2" s="279"/>
      <c r="FPT2" s="279"/>
      <c r="FPU2" s="279"/>
      <c r="FPV2" s="279"/>
      <c r="FPW2" s="279"/>
      <c r="FPX2" s="279"/>
      <c r="FPY2" s="279"/>
      <c r="FPZ2" s="279"/>
      <c r="FQA2" s="279"/>
      <c r="FQB2" s="279"/>
      <c r="FQC2" s="279"/>
      <c r="FQD2" s="279"/>
      <c r="FQE2" s="279"/>
      <c r="FQF2" s="279"/>
      <c r="FQG2" s="279"/>
      <c r="FQH2" s="279"/>
      <c r="FQI2" s="279"/>
      <c r="FQJ2" s="279"/>
      <c r="FQK2" s="279"/>
      <c r="FQL2" s="279"/>
      <c r="FQM2" s="279"/>
      <c r="FQN2" s="279"/>
      <c r="FQO2" s="279"/>
      <c r="FQP2" s="279"/>
      <c r="FQQ2" s="279"/>
      <c r="FQR2" s="279"/>
      <c r="FQS2" s="279"/>
      <c r="FQT2" s="279"/>
      <c r="FQU2" s="279"/>
      <c r="FQV2" s="279"/>
      <c r="FQW2" s="279"/>
      <c r="FQX2" s="279"/>
      <c r="FQY2" s="279"/>
      <c r="FQZ2" s="279"/>
      <c r="FRA2" s="279"/>
      <c r="FRB2" s="279"/>
      <c r="FRC2" s="279"/>
      <c r="FRD2" s="279"/>
      <c r="FRE2" s="279"/>
      <c r="FRF2" s="279"/>
      <c r="FRG2" s="279"/>
      <c r="FRH2" s="279"/>
      <c r="FRI2" s="279"/>
      <c r="FRJ2" s="279"/>
      <c r="FRK2" s="279"/>
      <c r="FRL2" s="279"/>
      <c r="FRM2" s="279"/>
      <c r="FRN2" s="279"/>
      <c r="FRO2" s="279"/>
      <c r="FRP2" s="279"/>
      <c r="FRQ2" s="279"/>
      <c r="FRR2" s="279"/>
      <c r="FRS2" s="279"/>
      <c r="FRT2" s="279"/>
      <c r="FRU2" s="279"/>
      <c r="FRV2" s="279"/>
      <c r="FRW2" s="279"/>
      <c r="FRX2" s="279"/>
      <c r="FRY2" s="279"/>
      <c r="FRZ2" s="279"/>
      <c r="FSA2" s="279"/>
      <c r="FSB2" s="279"/>
      <c r="FSC2" s="279"/>
      <c r="FSD2" s="279"/>
      <c r="FSE2" s="279"/>
      <c r="FSF2" s="279"/>
      <c r="FSG2" s="279"/>
      <c r="FSH2" s="279"/>
      <c r="FSI2" s="279"/>
      <c r="FSJ2" s="279"/>
      <c r="FSK2" s="279"/>
      <c r="FSL2" s="279"/>
      <c r="FSM2" s="279"/>
      <c r="FSN2" s="279"/>
      <c r="FSO2" s="279"/>
      <c r="FSP2" s="279"/>
      <c r="FSQ2" s="279"/>
      <c r="FSR2" s="279"/>
      <c r="FSS2" s="279"/>
      <c r="FST2" s="279"/>
      <c r="FSU2" s="279"/>
      <c r="FSV2" s="279"/>
      <c r="FSW2" s="279"/>
      <c r="FSX2" s="279"/>
      <c r="FSY2" s="279"/>
      <c r="FSZ2" s="279"/>
      <c r="FTA2" s="279"/>
      <c r="FTB2" s="279"/>
      <c r="FTC2" s="279"/>
      <c r="FTD2" s="279"/>
      <c r="FTE2" s="279"/>
      <c r="FTF2" s="279"/>
      <c r="FTG2" s="279"/>
      <c r="FTH2" s="279"/>
      <c r="FTI2" s="279"/>
      <c r="FTJ2" s="279"/>
      <c r="FTK2" s="279"/>
      <c r="FTL2" s="279"/>
      <c r="FTM2" s="279"/>
      <c r="FTN2" s="279"/>
      <c r="FTO2" s="279"/>
      <c r="FTP2" s="279"/>
      <c r="FTQ2" s="279"/>
      <c r="FTR2" s="279"/>
      <c r="FTS2" s="279"/>
      <c r="FTT2" s="279"/>
      <c r="FTU2" s="279"/>
      <c r="FTV2" s="279"/>
      <c r="FTW2" s="279"/>
      <c r="FTX2" s="279"/>
      <c r="FTY2" s="279"/>
      <c r="FTZ2" s="279"/>
      <c r="FUA2" s="279"/>
      <c r="FUB2" s="279"/>
      <c r="FUC2" s="279"/>
      <c r="FUD2" s="279"/>
      <c r="FUE2" s="279"/>
      <c r="FUF2" s="279"/>
      <c r="FUG2" s="279"/>
      <c r="FUH2" s="279"/>
      <c r="FUI2" s="279"/>
      <c r="FUJ2" s="279"/>
      <c r="FUK2" s="279"/>
      <c r="FUL2" s="279"/>
      <c r="FUM2" s="279"/>
      <c r="FUN2" s="279"/>
      <c r="FUO2" s="279"/>
      <c r="FUP2" s="279"/>
      <c r="FUQ2" s="279"/>
      <c r="FUR2" s="279"/>
      <c r="FUS2" s="279"/>
      <c r="FUT2" s="279"/>
      <c r="FUU2" s="279"/>
      <c r="FUV2" s="279"/>
      <c r="FUW2" s="279"/>
      <c r="FUX2" s="279"/>
      <c r="FUY2" s="279"/>
      <c r="FUZ2" s="279"/>
      <c r="FVA2" s="279"/>
      <c r="FVB2" s="279"/>
      <c r="FVC2" s="279"/>
      <c r="FVD2" s="279"/>
      <c r="FVE2" s="279"/>
      <c r="FVF2" s="279"/>
      <c r="FVG2" s="279"/>
      <c r="FVH2" s="279"/>
      <c r="FVI2" s="279"/>
      <c r="FVJ2" s="279"/>
      <c r="FVK2" s="279"/>
      <c r="FVL2" s="279"/>
      <c r="FVM2" s="279"/>
      <c r="FVN2" s="279"/>
      <c r="FVO2" s="279"/>
      <c r="FVP2" s="279"/>
      <c r="FVQ2" s="279"/>
      <c r="FVR2" s="279"/>
      <c r="FVS2" s="279"/>
      <c r="FVT2" s="279"/>
      <c r="FVU2" s="279"/>
      <c r="FVV2" s="279"/>
      <c r="FVW2" s="279"/>
      <c r="FVX2" s="279"/>
      <c r="FVY2" s="279"/>
      <c r="FVZ2" s="279"/>
      <c r="FWA2" s="279"/>
      <c r="FWB2" s="279"/>
      <c r="FWC2" s="279"/>
      <c r="FWD2" s="279"/>
      <c r="FWE2" s="279"/>
      <c r="FWF2" s="279"/>
      <c r="FWG2" s="279"/>
      <c r="FWH2" s="279"/>
      <c r="FWI2" s="279"/>
      <c r="FWJ2" s="279"/>
      <c r="FWK2" s="279"/>
      <c r="FWL2" s="279"/>
      <c r="FWM2" s="279"/>
      <c r="FWN2" s="279"/>
      <c r="FWO2" s="279"/>
      <c r="FWP2" s="279"/>
      <c r="FWQ2" s="279"/>
      <c r="FWR2" s="279"/>
      <c r="FWS2" s="279"/>
      <c r="FWT2" s="279"/>
      <c r="FWU2" s="279"/>
      <c r="FWV2" s="279"/>
      <c r="FWW2" s="279"/>
      <c r="FWX2" s="279"/>
      <c r="FWY2" s="279"/>
      <c r="FWZ2" s="279"/>
      <c r="FXA2" s="279"/>
      <c r="FXB2" s="279"/>
      <c r="FXC2" s="279"/>
      <c r="FXD2" s="279"/>
      <c r="FXE2" s="279"/>
      <c r="FXF2" s="279"/>
      <c r="FXG2" s="279"/>
      <c r="FXH2" s="279"/>
      <c r="FXI2" s="279"/>
      <c r="FXJ2" s="279"/>
      <c r="FXK2" s="279"/>
      <c r="FXL2" s="279"/>
      <c r="FXM2" s="279"/>
      <c r="FXN2" s="279"/>
      <c r="FXO2" s="279"/>
      <c r="FXP2" s="279"/>
      <c r="FXQ2" s="279"/>
      <c r="FXR2" s="279"/>
      <c r="FXS2" s="279"/>
      <c r="FXT2" s="279"/>
      <c r="FXU2" s="279"/>
      <c r="FXV2" s="279"/>
      <c r="FXW2" s="279"/>
      <c r="FXX2" s="279"/>
      <c r="FXY2" s="279"/>
      <c r="FXZ2" s="279"/>
      <c r="FYA2" s="279"/>
      <c r="FYB2" s="279"/>
      <c r="FYC2" s="279"/>
      <c r="FYD2" s="279"/>
      <c r="FYE2" s="279"/>
      <c r="FYF2" s="279"/>
      <c r="FYG2" s="279"/>
      <c r="FYH2" s="279"/>
      <c r="FYI2" s="279"/>
      <c r="FYJ2" s="279"/>
      <c r="FYK2" s="279"/>
      <c r="FYL2" s="279"/>
      <c r="FYM2" s="279"/>
      <c r="FYN2" s="279"/>
      <c r="FYO2" s="279"/>
      <c r="FYP2" s="279"/>
      <c r="FYQ2" s="279"/>
      <c r="FYR2" s="279"/>
      <c r="FYS2" s="279"/>
      <c r="FYT2" s="279"/>
      <c r="FYU2" s="279"/>
      <c r="FYV2" s="279"/>
      <c r="FYW2" s="279"/>
      <c r="FYX2" s="279"/>
      <c r="FYY2" s="279"/>
      <c r="FYZ2" s="279"/>
      <c r="FZA2" s="279"/>
      <c r="FZB2" s="279"/>
      <c r="FZC2" s="279"/>
      <c r="FZD2" s="279"/>
      <c r="FZE2" s="279"/>
      <c r="FZF2" s="279"/>
      <c r="FZG2" s="279"/>
      <c r="FZH2" s="279"/>
      <c r="FZI2" s="279"/>
      <c r="FZJ2" s="279"/>
      <c r="FZK2" s="279"/>
      <c r="FZL2" s="279"/>
      <c r="FZM2" s="279"/>
      <c r="FZN2" s="279"/>
      <c r="FZO2" s="279"/>
      <c r="FZP2" s="279"/>
      <c r="FZQ2" s="279"/>
      <c r="FZR2" s="279"/>
      <c r="FZS2" s="279"/>
      <c r="FZT2" s="279"/>
      <c r="FZU2" s="279"/>
      <c r="FZV2" s="279"/>
      <c r="FZW2" s="279"/>
      <c r="FZX2" s="279"/>
      <c r="FZY2" s="279"/>
      <c r="FZZ2" s="279"/>
      <c r="GAA2" s="279"/>
      <c r="GAB2" s="279"/>
      <c r="GAC2" s="279"/>
      <c r="GAD2" s="279"/>
      <c r="GAE2" s="279"/>
      <c r="GAF2" s="279"/>
      <c r="GAG2" s="279"/>
      <c r="GAH2" s="279"/>
      <c r="GAI2" s="279"/>
      <c r="GAJ2" s="279"/>
      <c r="GAK2" s="279"/>
      <c r="GAL2" s="279"/>
      <c r="GAM2" s="279"/>
      <c r="GAN2" s="279"/>
      <c r="GAO2" s="279"/>
      <c r="GAP2" s="279"/>
      <c r="GAQ2" s="279"/>
      <c r="GAR2" s="279"/>
      <c r="GAS2" s="279"/>
      <c r="GAT2" s="279"/>
      <c r="GAU2" s="279"/>
      <c r="GAV2" s="279"/>
      <c r="GAW2" s="279"/>
      <c r="GAX2" s="279"/>
      <c r="GAY2" s="279"/>
      <c r="GAZ2" s="279"/>
      <c r="GBA2" s="279"/>
      <c r="GBB2" s="279"/>
      <c r="GBC2" s="279"/>
      <c r="GBD2" s="279"/>
      <c r="GBE2" s="279"/>
      <c r="GBF2" s="279"/>
      <c r="GBG2" s="279"/>
      <c r="GBH2" s="279"/>
      <c r="GBI2" s="279"/>
      <c r="GBJ2" s="279"/>
      <c r="GBK2" s="279"/>
      <c r="GBL2" s="279"/>
      <c r="GBM2" s="279"/>
      <c r="GBN2" s="279"/>
      <c r="GBO2" s="279"/>
      <c r="GBP2" s="279"/>
      <c r="GBQ2" s="279"/>
      <c r="GBR2" s="279"/>
      <c r="GBS2" s="279"/>
      <c r="GBT2" s="279"/>
      <c r="GBU2" s="279"/>
      <c r="GBV2" s="279"/>
      <c r="GBW2" s="279"/>
      <c r="GBX2" s="279"/>
      <c r="GBY2" s="279"/>
      <c r="GBZ2" s="279"/>
      <c r="GCA2" s="279"/>
      <c r="GCB2" s="279"/>
      <c r="GCC2" s="279"/>
      <c r="GCD2" s="279"/>
      <c r="GCE2" s="279"/>
      <c r="GCF2" s="279"/>
      <c r="GCG2" s="279"/>
      <c r="GCH2" s="279"/>
      <c r="GCI2" s="279"/>
      <c r="GCJ2" s="279"/>
      <c r="GCK2" s="279"/>
      <c r="GCL2" s="279"/>
      <c r="GCM2" s="279"/>
      <c r="GCN2" s="279"/>
      <c r="GCO2" s="279"/>
      <c r="GCP2" s="279"/>
      <c r="GCQ2" s="279"/>
      <c r="GCR2" s="279"/>
      <c r="GCS2" s="279"/>
      <c r="GCT2" s="279"/>
      <c r="GCU2" s="279"/>
      <c r="GCV2" s="279"/>
      <c r="GCW2" s="279"/>
      <c r="GCX2" s="279"/>
      <c r="GCY2" s="279"/>
      <c r="GCZ2" s="279"/>
      <c r="GDA2" s="279"/>
      <c r="GDB2" s="279"/>
      <c r="GDC2" s="279"/>
      <c r="GDD2" s="279"/>
      <c r="GDE2" s="279"/>
      <c r="GDF2" s="279"/>
      <c r="GDG2" s="279"/>
      <c r="GDH2" s="279"/>
      <c r="GDI2" s="279"/>
      <c r="GDJ2" s="279"/>
      <c r="GDK2" s="279"/>
      <c r="GDL2" s="279"/>
      <c r="GDM2" s="279"/>
      <c r="GDN2" s="279"/>
      <c r="GDO2" s="279"/>
      <c r="GDP2" s="279"/>
      <c r="GDQ2" s="279"/>
      <c r="GDR2" s="279"/>
      <c r="GDS2" s="279"/>
      <c r="GDT2" s="279"/>
      <c r="GDU2" s="279"/>
      <c r="GDV2" s="279"/>
      <c r="GDW2" s="279"/>
      <c r="GDX2" s="279"/>
      <c r="GDY2" s="279"/>
      <c r="GDZ2" s="279"/>
      <c r="GEA2" s="279"/>
      <c r="GEB2" s="279"/>
      <c r="GEC2" s="279"/>
      <c r="GED2" s="279"/>
      <c r="GEE2" s="279"/>
      <c r="GEF2" s="279"/>
      <c r="GEG2" s="279"/>
      <c r="GEH2" s="279"/>
      <c r="GEI2" s="279"/>
      <c r="GEJ2" s="279"/>
      <c r="GEK2" s="279"/>
      <c r="GEL2" s="279"/>
      <c r="GEM2" s="279"/>
      <c r="GEN2" s="279"/>
      <c r="GEO2" s="279"/>
      <c r="GEP2" s="279"/>
      <c r="GEQ2" s="279"/>
      <c r="GER2" s="279"/>
      <c r="GES2" s="279"/>
      <c r="GET2" s="279"/>
      <c r="GEU2" s="279"/>
      <c r="GEV2" s="279"/>
      <c r="GEW2" s="279"/>
      <c r="GEX2" s="279"/>
      <c r="GEY2" s="279"/>
      <c r="GEZ2" s="279"/>
      <c r="GFA2" s="279"/>
      <c r="GFB2" s="279"/>
      <c r="GFC2" s="279"/>
      <c r="GFD2" s="279"/>
      <c r="GFE2" s="279"/>
      <c r="GFF2" s="279"/>
      <c r="GFG2" s="279"/>
      <c r="GFH2" s="279"/>
      <c r="GFI2" s="279"/>
      <c r="GFJ2" s="279"/>
      <c r="GFK2" s="279"/>
      <c r="GFL2" s="279"/>
      <c r="GFM2" s="279"/>
      <c r="GFN2" s="279"/>
      <c r="GFO2" s="279"/>
      <c r="GFP2" s="279"/>
      <c r="GFQ2" s="279"/>
      <c r="GFR2" s="279"/>
      <c r="GFS2" s="279"/>
      <c r="GFT2" s="279"/>
      <c r="GFU2" s="279"/>
      <c r="GFV2" s="279"/>
      <c r="GFW2" s="279"/>
      <c r="GFX2" s="279"/>
      <c r="GFY2" s="279"/>
      <c r="GFZ2" s="279"/>
      <c r="GGA2" s="279"/>
      <c r="GGB2" s="279"/>
      <c r="GGC2" s="279"/>
      <c r="GGD2" s="279"/>
      <c r="GGE2" s="279"/>
      <c r="GGF2" s="279"/>
      <c r="GGG2" s="279"/>
      <c r="GGH2" s="279"/>
      <c r="GGI2" s="279"/>
      <c r="GGJ2" s="279"/>
      <c r="GGK2" s="279"/>
      <c r="GGL2" s="279"/>
      <c r="GGM2" s="279"/>
      <c r="GGN2" s="279"/>
      <c r="GGO2" s="279"/>
      <c r="GGP2" s="279"/>
      <c r="GGQ2" s="279"/>
      <c r="GGR2" s="279"/>
      <c r="GGS2" s="279"/>
      <c r="GGT2" s="279"/>
      <c r="GGU2" s="279"/>
      <c r="GGV2" s="279"/>
      <c r="GGW2" s="279"/>
      <c r="GGX2" s="279"/>
      <c r="GGY2" s="279"/>
      <c r="GGZ2" s="279"/>
      <c r="GHA2" s="279"/>
      <c r="GHB2" s="279"/>
      <c r="GHC2" s="279"/>
      <c r="GHD2" s="279"/>
      <c r="GHE2" s="279"/>
      <c r="GHF2" s="279"/>
      <c r="GHG2" s="279"/>
      <c r="GHH2" s="279"/>
      <c r="GHI2" s="279"/>
      <c r="GHJ2" s="279"/>
      <c r="GHK2" s="279"/>
      <c r="GHL2" s="279"/>
      <c r="GHM2" s="279"/>
      <c r="GHN2" s="279"/>
      <c r="GHO2" s="279"/>
      <c r="GHP2" s="279"/>
      <c r="GHQ2" s="279"/>
      <c r="GHR2" s="279"/>
      <c r="GHS2" s="279"/>
      <c r="GHT2" s="279"/>
      <c r="GHU2" s="279"/>
      <c r="GHV2" s="279"/>
      <c r="GHW2" s="279"/>
      <c r="GHX2" s="279"/>
      <c r="GHY2" s="279"/>
      <c r="GHZ2" s="279"/>
      <c r="GIA2" s="279"/>
      <c r="GIB2" s="279"/>
      <c r="GIC2" s="279"/>
      <c r="GID2" s="279"/>
      <c r="GIE2" s="279"/>
      <c r="GIF2" s="279"/>
      <c r="GIG2" s="279"/>
      <c r="GIH2" s="279"/>
      <c r="GII2" s="279"/>
      <c r="GIJ2" s="279"/>
      <c r="GIK2" s="279"/>
      <c r="GIL2" s="279"/>
      <c r="GIM2" s="279"/>
      <c r="GIN2" s="279"/>
      <c r="GIO2" s="279"/>
      <c r="GIP2" s="279"/>
      <c r="GIQ2" s="279"/>
      <c r="GIR2" s="279"/>
      <c r="GIS2" s="279"/>
      <c r="GIT2" s="279"/>
      <c r="GIU2" s="279"/>
      <c r="GIV2" s="279"/>
      <c r="GIW2" s="279"/>
      <c r="GIX2" s="279"/>
      <c r="GIY2" s="279"/>
      <c r="GIZ2" s="279"/>
      <c r="GJA2" s="279"/>
      <c r="GJB2" s="279"/>
      <c r="GJC2" s="279"/>
      <c r="GJD2" s="279"/>
      <c r="GJE2" s="279"/>
      <c r="GJF2" s="279"/>
      <c r="GJG2" s="279"/>
      <c r="GJH2" s="279"/>
      <c r="GJI2" s="279"/>
      <c r="GJJ2" s="279"/>
      <c r="GJK2" s="279"/>
      <c r="GJL2" s="279"/>
      <c r="GJM2" s="279"/>
      <c r="GJN2" s="279"/>
      <c r="GJO2" s="279"/>
      <c r="GJP2" s="279"/>
      <c r="GJQ2" s="279"/>
      <c r="GJR2" s="279"/>
      <c r="GJS2" s="279"/>
      <c r="GJT2" s="279"/>
      <c r="GJU2" s="279"/>
      <c r="GJV2" s="279"/>
      <c r="GJW2" s="279"/>
      <c r="GJX2" s="279"/>
      <c r="GJY2" s="279"/>
      <c r="GJZ2" s="279"/>
      <c r="GKA2" s="279"/>
      <c r="GKB2" s="279"/>
      <c r="GKC2" s="279"/>
      <c r="GKD2" s="279"/>
      <c r="GKE2" s="279"/>
      <c r="GKF2" s="279"/>
      <c r="GKG2" s="279"/>
      <c r="GKH2" s="279"/>
      <c r="GKI2" s="279"/>
      <c r="GKJ2" s="279"/>
      <c r="GKK2" s="279"/>
      <c r="GKL2" s="279"/>
      <c r="GKM2" s="279"/>
      <c r="GKN2" s="279"/>
      <c r="GKO2" s="279"/>
      <c r="GKP2" s="279"/>
      <c r="GKQ2" s="279"/>
      <c r="GKR2" s="279"/>
      <c r="GKS2" s="279"/>
      <c r="GKT2" s="279"/>
      <c r="GKU2" s="279"/>
      <c r="GKV2" s="279"/>
      <c r="GKW2" s="279"/>
      <c r="GKX2" s="279"/>
      <c r="GKY2" s="279"/>
      <c r="GKZ2" s="279"/>
      <c r="GLA2" s="279"/>
      <c r="GLB2" s="279"/>
      <c r="GLC2" s="279"/>
      <c r="GLD2" s="279"/>
      <c r="GLE2" s="279"/>
      <c r="GLF2" s="279"/>
      <c r="GLG2" s="279"/>
      <c r="GLH2" s="279"/>
      <c r="GLI2" s="279"/>
      <c r="GLJ2" s="279"/>
      <c r="GLK2" s="279"/>
      <c r="GLL2" s="279"/>
      <c r="GLM2" s="279"/>
      <c r="GLN2" s="279"/>
      <c r="GLO2" s="279"/>
      <c r="GLP2" s="279"/>
      <c r="GLQ2" s="279"/>
      <c r="GLR2" s="279"/>
      <c r="GLS2" s="279"/>
      <c r="GLT2" s="279"/>
      <c r="GLU2" s="279"/>
      <c r="GLV2" s="279"/>
      <c r="GLW2" s="279"/>
      <c r="GLX2" s="279"/>
      <c r="GLY2" s="279"/>
      <c r="GLZ2" s="279"/>
      <c r="GMA2" s="279"/>
      <c r="GMB2" s="279"/>
      <c r="GMC2" s="279"/>
      <c r="GMD2" s="279"/>
      <c r="GME2" s="279"/>
      <c r="GMF2" s="279"/>
      <c r="GMG2" s="279"/>
      <c r="GMH2" s="279"/>
      <c r="GMI2" s="279"/>
      <c r="GMJ2" s="279"/>
      <c r="GMK2" s="279"/>
      <c r="GML2" s="279"/>
      <c r="GMM2" s="279"/>
      <c r="GMN2" s="279"/>
      <c r="GMO2" s="279"/>
      <c r="GMP2" s="279"/>
      <c r="GMQ2" s="279"/>
      <c r="GMR2" s="279"/>
      <c r="GMS2" s="279"/>
      <c r="GMT2" s="279"/>
      <c r="GMU2" s="279"/>
      <c r="GMV2" s="279"/>
      <c r="GMW2" s="279"/>
      <c r="GMX2" s="279"/>
      <c r="GMY2" s="279"/>
      <c r="GMZ2" s="279"/>
      <c r="GNA2" s="279"/>
      <c r="GNB2" s="279"/>
      <c r="GNC2" s="279"/>
      <c r="GND2" s="279"/>
      <c r="GNE2" s="279"/>
      <c r="GNF2" s="279"/>
      <c r="GNG2" s="279"/>
      <c r="GNH2" s="279"/>
      <c r="GNI2" s="279"/>
      <c r="GNJ2" s="279"/>
      <c r="GNK2" s="279"/>
      <c r="GNL2" s="279"/>
      <c r="GNM2" s="279"/>
      <c r="GNN2" s="279"/>
      <c r="GNO2" s="279"/>
      <c r="GNP2" s="279"/>
      <c r="GNQ2" s="279"/>
      <c r="GNR2" s="279"/>
      <c r="GNS2" s="279"/>
      <c r="GNT2" s="279"/>
      <c r="GNU2" s="279"/>
      <c r="GNV2" s="279"/>
      <c r="GNW2" s="279"/>
      <c r="GNX2" s="279"/>
      <c r="GNY2" s="279"/>
      <c r="GNZ2" s="279"/>
      <c r="GOA2" s="279"/>
      <c r="GOB2" s="279"/>
      <c r="GOC2" s="279"/>
      <c r="GOD2" s="279"/>
      <c r="GOE2" s="279"/>
      <c r="GOF2" s="279"/>
      <c r="GOG2" s="279"/>
      <c r="GOH2" s="279"/>
      <c r="GOI2" s="279"/>
      <c r="GOJ2" s="279"/>
      <c r="GOK2" s="279"/>
      <c r="GOL2" s="279"/>
      <c r="GOM2" s="279"/>
      <c r="GON2" s="279"/>
      <c r="GOO2" s="279"/>
      <c r="GOP2" s="279"/>
      <c r="GOQ2" s="279"/>
      <c r="GOR2" s="279"/>
      <c r="GOS2" s="279"/>
      <c r="GOT2" s="279"/>
      <c r="GOU2" s="279"/>
      <c r="GOV2" s="279"/>
      <c r="GOW2" s="279"/>
      <c r="GOX2" s="279"/>
      <c r="GOY2" s="279"/>
      <c r="GOZ2" s="279"/>
      <c r="GPA2" s="279"/>
      <c r="GPB2" s="279"/>
      <c r="GPC2" s="279"/>
      <c r="GPD2" s="279"/>
      <c r="GPE2" s="279"/>
      <c r="GPF2" s="279"/>
      <c r="GPG2" s="279"/>
      <c r="GPH2" s="279"/>
      <c r="GPI2" s="279"/>
      <c r="GPJ2" s="279"/>
      <c r="GPK2" s="279"/>
      <c r="GPL2" s="279"/>
      <c r="GPM2" s="279"/>
      <c r="GPN2" s="279"/>
      <c r="GPO2" s="279"/>
      <c r="GPP2" s="279"/>
      <c r="GPQ2" s="279"/>
      <c r="GPR2" s="279"/>
      <c r="GPS2" s="279"/>
      <c r="GPT2" s="279"/>
      <c r="GPU2" s="279"/>
      <c r="GPV2" s="279"/>
      <c r="GPW2" s="279"/>
      <c r="GPX2" s="279"/>
      <c r="GPY2" s="279"/>
      <c r="GPZ2" s="279"/>
      <c r="GQA2" s="279"/>
      <c r="GQB2" s="279"/>
      <c r="GQC2" s="279"/>
      <c r="GQD2" s="279"/>
      <c r="GQE2" s="279"/>
      <c r="GQF2" s="279"/>
      <c r="GQG2" s="279"/>
      <c r="GQH2" s="279"/>
      <c r="GQI2" s="279"/>
      <c r="GQJ2" s="279"/>
      <c r="GQK2" s="279"/>
      <c r="GQL2" s="279"/>
      <c r="GQM2" s="279"/>
      <c r="GQN2" s="279"/>
      <c r="GQO2" s="279"/>
      <c r="GQP2" s="279"/>
      <c r="GQQ2" s="279"/>
      <c r="GQR2" s="279"/>
      <c r="GQS2" s="279"/>
      <c r="GQT2" s="279"/>
      <c r="GQU2" s="279"/>
      <c r="GQV2" s="279"/>
      <c r="GQW2" s="279"/>
      <c r="GQX2" s="279"/>
      <c r="GQY2" s="279"/>
      <c r="GQZ2" s="279"/>
      <c r="GRA2" s="279"/>
      <c r="GRB2" s="279"/>
      <c r="GRC2" s="279"/>
      <c r="GRD2" s="279"/>
      <c r="GRE2" s="279"/>
      <c r="GRF2" s="279"/>
      <c r="GRG2" s="279"/>
      <c r="GRH2" s="279"/>
      <c r="GRI2" s="279"/>
      <c r="GRJ2" s="279"/>
      <c r="GRK2" s="279"/>
      <c r="GRL2" s="279"/>
      <c r="GRM2" s="279"/>
      <c r="GRN2" s="279"/>
      <c r="GRO2" s="279"/>
      <c r="GRP2" s="279"/>
      <c r="GRQ2" s="279"/>
      <c r="GRR2" s="279"/>
      <c r="GRS2" s="279"/>
      <c r="GRT2" s="279"/>
      <c r="GRU2" s="279"/>
      <c r="GRV2" s="279"/>
      <c r="GRW2" s="279"/>
      <c r="GRX2" s="279"/>
      <c r="GRY2" s="279"/>
      <c r="GRZ2" s="279"/>
      <c r="GSA2" s="279"/>
      <c r="GSB2" s="279"/>
      <c r="GSC2" s="279"/>
      <c r="GSD2" s="279"/>
      <c r="GSE2" s="279"/>
      <c r="GSF2" s="279"/>
      <c r="GSG2" s="279"/>
      <c r="GSH2" s="279"/>
      <c r="GSI2" s="279"/>
      <c r="GSJ2" s="279"/>
      <c r="GSK2" s="279"/>
      <c r="GSL2" s="279"/>
      <c r="GSM2" s="279"/>
      <c r="GSN2" s="279"/>
      <c r="GSO2" s="279"/>
      <c r="GSP2" s="279"/>
      <c r="GSQ2" s="279"/>
      <c r="GSR2" s="279"/>
      <c r="GSS2" s="279"/>
      <c r="GST2" s="279"/>
      <c r="GSU2" s="279"/>
      <c r="GSV2" s="279"/>
      <c r="GSW2" s="279"/>
      <c r="GSX2" s="279"/>
      <c r="GSY2" s="279"/>
      <c r="GSZ2" s="279"/>
      <c r="GTA2" s="279"/>
      <c r="GTB2" s="279"/>
      <c r="GTC2" s="279"/>
      <c r="GTD2" s="279"/>
      <c r="GTE2" s="279"/>
      <c r="GTF2" s="279"/>
      <c r="GTG2" s="279"/>
      <c r="GTH2" s="279"/>
      <c r="GTI2" s="279"/>
      <c r="GTJ2" s="279"/>
      <c r="GTK2" s="279"/>
      <c r="GTL2" s="279"/>
      <c r="GTM2" s="279"/>
      <c r="GTN2" s="279"/>
      <c r="GTO2" s="279"/>
      <c r="GTP2" s="279"/>
      <c r="GTQ2" s="279"/>
      <c r="GTR2" s="279"/>
      <c r="GTS2" s="279"/>
      <c r="GTT2" s="279"/>
      <c r="GTU2" s="279"/>
      <c r="GTV2" s="279"/>
      <c r="GTW2" s="279"/>
      <c r="GTX2" s="279"/>
      <c r="GTY2" s="279"/>
      <c r="GTZ2" s="279"/>
      <c r="GUA2" s="279"/>
      <c r="GUB2" s="279"/>
      <c r="GUC2" s="279"/>
      <c r="GUD2" s="279"/>
      <c r="GUE2" s="279"/>
      <c r="GUF2" s="279"/>
      <c r="GUG2" s="279"/>
      <c r="GUH2" s="279"/>
      <c r="GUI2" s="279"/>
      <c r="GUJ2" s="279"/>
      <c r="GUK2" s="279"/>
      <c r="GUL2" s="279"/>
      <c r="GUM2" s="279"/>
      <c r="GUN2" s="279"/>
      <c r="GUO2" s="279"/>
      <c r="GUP2" s="279"/>
      <c r="GUQ2" s="279"/>
      <c r="GUR2" s="279"/>
      <c r="GUS2" s="279"/>
      <c r="GUT2" s="279"/>
      <c r="GUU2" s="279"/>
      <c r="GUV2" s="279"/>
      <c r="GUW2" s="279"/>
      <c r="GUX2" s="279"/>
      <c r="GUY2" s="279"/>
      <c r="GUZ2" s="279"/>
      <c r="GVA2" s="279"/>
      <c r="GVB2" s="279"/>
      <c r="GVC2" s="279"/>
      <c r="GVD2" s="279"/>
      <c r="GVE2" s="279"/>
      <c r="GVF2" s="279"/>
      <c r="GVG2" s="279"/>
      <c r="GVH2" s="279"/>
      <c r="GVI2" s="279"/>
      <c r="GVJ2" s="279"/>
      <c r="GVK2" s="279"/>
      <c r="GVL2" s="279"/>
      <c r="GVM2" s="279"/>
      <c r="GVN2" s="279"/>
      <c r="GVO2" s="279"/>
      <c r="GVP2" s="279"/>
      <c r="GVQ2" s="279"/>
      <c r="GVR2" s="279"/>
      <c r="GVS2" s="279"/>
      <c r="GVT2" s="279"/>
      <c r="GVU2" s="279"/>
      <c r="GVV2" s="279"/>
      <c r="GVW2" s="279"/>
      <c r="GVX2" s="279"/>
      <c r="GVY2" s="279"/>
      <c r="GVZ2" s="279"/>
      <c r="GWA2" s="279"/>
      <c r="GWB2" s="279"/>
      <c r="GWC2" s="279"/>
      <c r="GWD2" s="279"/>
      <c r="GWE2" s="279"/>
      <c r="GWF2" s="279"/>
      <c r="GWG2" s="279"/>
      <c r="GWH2" s="279"/>
      <c r="GWI2" s="279"/>
      <c r="GWJ2" s="279"/>
      <c r="GWK2" s="279"/>
      <c r="GWL2" s="279"/>
      <c r="GWM2" s="279"/>
      <c r="GWN2" s="279"/>
      <c r="GWO2" s="279"/>
      <c r="GWP2" s="279"/>
      <c r="GWQ2" s="279"/>
      <c r="GWR2" s="279"/>
      <c r="GWS2" s="279"/>
      <c r="GWT2" s="279"/>
      <c r="GWU2" s="279"/>
      <c r="GWV2" s="279"/>
      <c r="GWW2" s="279"/>
      <c r="GWX2" s="279"/>
      <c r="GWY2" s="279"/>
      <c r="GWZ2" s="279"/>
      <c r="GXA2" s="279"/>
      <c r="GXB2" s="279"/>
      <c r="GXC2" s="279"/>
      <c r="GXD2" s="279"/>
      <c r="GXE2" s="279"/>
      <c r="GXF2" s="279"/>
      <c r="GXG2" s="279"/>
      <c r="GXH2" s="279"/>
      <c r="GXI2" s="279"/>
      <c r="GXJ2" s="279"/>
      <c r="GXK2" s="279"/>
      <c r="GXL2" s="279"/>
      <c r="GXM2" s="279"/>
      <c r="GXN2" s="279"/>
      <c r="GXO2" s="279"/>
      <c r="GXP2" s="279"/>
      <c r="GXQ2" s="279"/>
      <c r="GXR2" s="279"/>
      <c r="GXS2" s="279"/>
      <c r="GXT2" s="279"/>
      <c r="GXU2" s="279"/>
      <c r="GXV2" s="279"/>
      <c r="GXW2" s="279"/>
      <c r="GXX2" s="279"/>
      <c r="GXY2" s="279"/>
      <c r="GXZ2" s="279"/>
      <c r="GYA2" s="279"/>
      <c r="GYB2" s="279"/>
      <c r="GYC2" s="279"/>
      <c r="GYD2" s="279"/>
      <c r="GYE2" s="279"/>
      <c r="GYF2" s="279"/>
      <c r="GYG2" s="279"/>
      <c r="GYH2" s="279"/>
      <c r="GYI2" s="279"/>
      <c r="GYJ2" s="279"/>
      <c r="GYK2" s="279"/>
      <c r="GYL2" s="279"/>
      <c r="GYM2" s="279"/>
      <c r="GYN2" s="279"/>
      <c r="GYO2" s="279"/>
      <c r="GYP2" s="279"/>
      <c r="GYQ2" s="279"/>
      <c r="GYR2" s="279"/>
      <c r="GYS2" s="279"/>
      <c r="GYT2" s="279"/>
      <c r="GYU2" s="279"/>
      <c r="GYV2" s="279"/>
      <c r="GYW2" s="279"/>
      <c r="GYX2" s="279"/>
      <c r="GYY2" s="279"/>
      <c r="GYZ2" s="279"/>
      <c r="GZA2" s="279"/>
      <c r="GZB2" s="279"/>
      <c r="GZC2" s="279"/>
      <c r="GZD2" s="279"/>
      <c r="GZE2" s="279"/>
      <c r="GZF2" s="279"/>
      <c r="GZG2" s="279"/>
      <c r="GZH2" s="279"/>
      <c r="GZI2" s="279"/>
      <c r="GZJ2" s="279"/>
      <c r="GZK2" s="279"/>
      <c r="GZL2" s="279"/>
      <c r="GZM2" s="279"/>
      <c r="GZN2" s="279"/>
      <c r="GZO2" s="279"/>
      <c r="GZP2" s="279"/>
      <c r="GZQ2" s="279"/>
      <c r="GZR2" s="279"/>
      <c r="GZS2" s="279"/>
      <c r="GZT2" s="279"/>
      <c r="GZU2" s="279"/>
      <c r="GZV2" s="279"/>
      <c r="GZW2" s="279"/>
      <c r="GZX2" s="279"/>
      <c r="GZY2" s="279"/>
      <c r="GZZ2" s="279"/>
      <c r="HAA2" s="279"/>
      <c r="HAB2" s="279"/>
      <c r="HAC2" s="279"/>
      <c r="HAD2" s="279"/>
      <c r="HAE2" s="279"/>
      <c r="HAF2" s="279"/>
      <c r="HAG2" s="279"/>
      <c r="HAH2" s="279"/>
      <c r="HAI2" s="279"/>
      <c r="HAJ2" s="279"/>
      <c r="HAK2" s="279"/>
      <c r="HAL2" s="279"/>
      <c r="HAM2" s="279"/>
      <c r="HAN2" s="279"/>
      <c r="HAO2" s="279"/>
      <c r="HAP2" s="279"/>
      <c r="HAQ2" s="279"/>
      <c r="HAR2" s="279"/>
      <c r="HAS2" s="279"/>
      <c r="HAT2" s="279"/>
      <c r="HAU2" s="279"/>
      <c r="HAV2" s="279"/>
      <c r="HAW2" s="279"/>
      <c r="HAX2" s="279"/>
      <c r="HAY2" s="279"/>
      <c r="HAZ2" s="279"/>
      <c r="HBA2" s="279"/>
      <c r="HBB2" s="279"/>
      <c r="HBC2" s="279"/>
      <c r="HBD2" s="279"/>
      <c r="HBE2" s="279"/>
      <c r="HBF2" s="279"/>
      <c r="HBG2" s="279"/>
      <c r="HBH2" s="279"/>
      <c r="HBI2" s="279"/>
      <c r="HBJ2" s="279"/>
      <c r="HBK2" s="279"/>
      <c r="HBL2" s="279"/>
      <c r="HBM2" s="279"/>
      <c r="HBN2" s="279"/>
      <c r="HBO2" s="279"/>
      <c r="HBP2" s="279"/>
      <c r="HBQ2" s="279"/>
      <c r="HBR2" s="279"/>
      <c r="HBS2" s="279"/>
      <c r="HBT2" s="279"/>
      <c r="HBU2" s="279"/>
      <c r="HBV2" s="279"/>
      <c r="HBW2" s="279"/>
      <c r="HBX2" s="279"/>
      <c r="HBY2" s="279"/>
      <c r="HBZ2" s="279"/>
      <c r="HCA2" s="279"/>
      <c r="HCB2" s="279"/>
      <c r="HCC2" s="279"/>
      <c r="HCD2" s="279"/>
      <c r="HCE2" s="279"/>
      <c r="HCF2" s="279"/>
      <c r="HCG2" s="279"/>
      <c r="HCH2" s="279"/>
      <c r="HCI2" s="279"/>
      <c r="HCJ2" s="279"/>
      <c r="HCK2" s="279"/>
      <c r="HCL2" s="279"/>
      <c r="HCM2" s="279"/>
      <c r="HCN2" s="279"/>
      <c r="HCO2" s="279"/>
      <c r="HCP2" s="279"/>
      <c r="HCQ2" s="279"/>
      <c r="HCR2" s="279"/>
      <c r="HCS2" s="279"/>
      <c r="HCT2" s="279"/>
      <c r="HCU2" s="279"/>
      <c r="HCV2" s="279"/>
      <c r="HCW2" s="279"/>
      <c r="HCX2" s="279"/>
      <c r="HCY2" s="279"/>
      <c r="HCZ2" s="279"/>
      <c r="HDA2" s="279"/>
      <c r="HDB2" s="279"/>
      <c r="HDC2" s="279"/>
      <c r="HDD2" s="279"/>
      <c r="HDE2" s="279"/>
      <c r="HDF2" s="279"/>
      <c r="HDG2" s="279"/>
      <c r="HDH2" s="279"/>
      <c r="HDI2" s="279"/>
      <c r="HDJ2" s="279"/>
      <c r="HDK2" s="279"/>
      <c r="HDL2" s="279"/>
      <c r="HDM2" s="279"/>
      <c r="HDN2" s="279"/>
      <c r="HDO2" s="279"/>
      <c r="HDP2" s="279"/>
      <c r="HDQ2" s="279"/>
      <c r="HDR2" s="279"/>
      <c r="HDS2" s="279"/>
      <c r="HDT2" s="279"/>
      <c r="HDU2" s="279"/>
      <c r="HDV2" s="279"/>
      <c r="HDW2" s="279"/>
      <c r="HDX2" s="279"/>
      <c r="HDY2" s="279"/>
      <c r="HDZ2" s="279"/>
      <c r="HEA2" s="279"/>
      <c r="HEB2" s="279"/>
      <c r="HEC2" s="279"/>
      <c r="HED2" s="279"/>
      <c r="HEE2" s="279"/>
      <c r="HEF2" s="279"/>
      <c r="HEG2" s="279"/>
      <c r="HEH2" s="279"/>
      <c r="HEI2" s="279"/>
      <c r="HEJ2" s="279"/>
      <c r="HEK2" s="279"/>
      <c r="HEL2" s="279"/>
      <c r="HEM2" s="279"/>
      <c r="HEN2" s="279"/>
      <c r="HEO2" s="279"/>
      <c r="HEP2" s="279"/>
      <c r="HEQ2" s="279"/>
      <c r="HER2" s="279"/>
      <c r="HES2" s="279"/>
      <c r="HET2" s="279"/>
      <c r="HEU2" s="279"/>
      <c r="HEV2" s="279"/>
      <c r="HEW2" s="279"/>
      <c r="HEX2" s="279"/>
      <c r="HEY2" s="279"/>
      <c r="HEZ2" s="279"/>
      <c r="HFA2" s="279"/>
      <c r="HFB2" s="279"/>
      <c r="HFC2" s="279"/>
      <c r="HFD2" s="279"/>
      <c r="HFE2" s="279"/>
      <c r="HFF2" s="279"/>
      <c r="HFG2" s="279"/>
      <c r="HFH2" s="279"/>
      <c r="HFI2" s="279"/>
      <c r="HFJ2" s="279"/>
      <c r="HFK2" s="279"/>
      <c r="HFL2" s="279"/>
      <c r="HFM2" s="279"/>
      <c r="HFN2" s="279"/>
      <c r="HFO2" s="279"/>
      <c r="HFP2" s="279"/>
      <c r="HFQ2" s="279"/>
      <c r="HFR2" s="279"/>
      <c r="HFS2" s="279"/>
      <c r="HFT2" s="279"/>
      <c r="HFU2" s="279"/>
      <c r="HFV2" s="279"/>
      <c r="HFW2" s="279"/>
      <c r="HFX2" s="279"/>
      <c r="HFY2" s="279"/>
      <c r="HFZ2" s="279"/>
      <c r="HGA2" s="279"/>
      <c r="HGB2" s="279"/>
      <c r="HGC2" s="279"/>
      <c r="HGD2" s="279"/>
      <c r="HGE2" s="279"/>
      <c r="HGF2" s="279"/>
      <c r="HGG2" s="279"/>
      <c r="HGH2" s="279"/>
      <c r="HGI2" s="279"/>
      <c r="HGJ2" s="279"/>
      <c r="HGK2" s="279"/>
      <c r="HGL2" s="279"/>
      <c r="HGM2" s="279"/>
      <c r="HGN2" s="279"/>
      <c r="HGO2" s="279"/>
      <c r="HGP2" s="279"/>
      <c r="HGQ2" s="279"/>
      <c r="HGR2" s="279"/>
      <c r="HGS2" s="279"/>
      <c r="HGT2" s="279"/>
      <c r="HGU2" s="279"/>
      <c r="HGV2" s="279"/>
      <c r="HGW2" s="279"/>
      <c r="HGX2" s="279"/>
      <c r="HGY2" s="279"/>
      <c r="HGZ2" s="279"/>
      <c r="HHA2" s="279"/>
      <c r="HHB2" s="279"/>
      <c r="HHC2" s="279"/>
      <c r="HHD2" s="279"/>
      <c r="HHE2" s="279"/>
      <c r="HHF2" s="279"/>
      <c r="HHG2" s="279"/>
      <c r="HHH2" s="279"/>
      <c r="HHI2" s="279"/>
      <c r="HHJ2" s="279"/>
      <c r="HHK2" s="279"/>
      <c r="HHL2" s="279"/>
      <c r="HHM2" s="279"/>
      <c r="HHN2" s="279"/>
      <c r="HHO2" s="279"/>
      <c r="HHP2" s="279"/>
      <c r="HHQ2" s="279"/>
      <c r="HHR2" s="279"/>
      <c r="HHS2" s="279"/>
      <c r="HHT2" s="279"/>
      <c r="HHU2" s="279"/>
      <c r="HHV2" s="279"/>
      <c r="HHW2" s="279"/>
      <c r="HHX2" s="279"/>
      <c r="HHY2" s="279"/>
      <c r="HHZ2" s="279"/>
      <c r="HIA2" s="279"/>
      <c r="HIB2" s="279"/>
      <c r="HIC2" s="279"/>
      <c r="HID2" s="279"/>
      <c r="HIE2" s="279"/>
      <c r="HIF2" s="279"/>
      <c r="HIG2" s="279"/>
      <c r="HIH2" s="279"/>
      <c r="HII2" s="279"/>
      <c r="HIJ2" s="279"/>
      <c r="HIK2" s="279"/>
      <c r="HIL2" s="279"/>
      <c r="HIM2" s="279"/>
      <c r="HIN2" s="279"/>
      <c r="HIO2" s="279"/>
      <c r="HIP2" s="279"/>
      <c r="HIQ2" s="279"/>
      <c r="HIR2" s="279"/>
      <c r="HIS2" s="279"/>
      <c r="HIT2" s="279"/>
      <c r="HIU2" s="279"/>
      <c r="HIV2" s="279"/>
      <c r="HIW2" s="279"/>
      <c r="HIX2" s="279"/>
      <c r="HIY2" s="279"/>
      <c r="HIZ2" s="279"/>
      <c r="HJA2" s="279"/>
      <c r="HJB2" s="279"/>
      <c r="HJC2" s="279"/>
      <c r="HJD2" s="279"/>
      <c r="HJE2" s="279"/>
      <c r="HJF2" s="279"/>
      <c r="HJG2" s="279"/>
      <c r="HJH2" s="279"/>
      <c r="HJI2" s="279"/>
      <c r="HJJ2" s="279"/>
      <c r="HJK2" s="279"/>
      <c r="HJL2" s="279"/>
      <c r="HJM2" s="279"/>
      <c r="HJN2" s="279"/>
      <c r="HJO2" s="279"/>
      <c r="HJP2" s="279"/>
      <c r="HJQ2" s="279"/>
      <c r="HJR2" s="279"/>
      <c r="HJS2" s="279"/>
      <c r="HJT2" s="279"/>
      <c r="HJU2" s="279"/>
      <c r="HJV2" s="279"/>
      <c r="HJW2" s="279"/>
      <c r="HJX2" s="279"/>
      <c r="HJY2" s="279"/>
      <c r="HJZ2" s="279"/>
      <c r="HKA2" s="279"/>
      <c r="HKB2" s="279"/>
      <c r="HKC2" s="279"/>
      <c r="HKD2" s="279"/>
      <c r="HKE2" s="279"/>
      <c r="HKF2" s="279"/>
      <c r="HKG2" s="279"/>
      <c r="HKH2" s="279"/>
      <c r="HKI2" s="279"/>
      <c r="HKJ2" s="279"/>
      <c r="HKK2" s="279"/>
      <c r="HKL2" s="279"/>
      <c r="HKM2" s="279"/>
      <c r="HKN2" s="279"/>
      <c r="HKO2" s="279"/>
      <c r="HKP2" s="279"/>
      <c r="HKQ2" s="279"/>
      <c r="HKR2" s="279"/>
      <c r="HKS2" s="279"/>
      <c r="HKT2" s="279"/>
      <c r="HKU2" s="279"/>
      <c r="HKV2" s="279"/>
      <c r="HKW2" s="279"/>
      <c r="HKX2" s="279"/>
      <c r="HKY2" s="279"/>
      <c r="HKZ2" s="279"/>
      <c r="HLA2" s="279"/>
      <c r="HLB2" s="279"/>
      <c r="HLC2" s="279"/>
      <c r="HLD2" s="279"/>
      <c r="HLE2" s="279"/>
      <c r="HLF2" s="279"/>
      <c r="HLG2" s="279"/>
      <c r="HLH2" s="279"/>
      <c r="HLI2" s="279"/>
      <c r="HLJ2" s="279"/>
      <c r="HLK2" s="279"/>
      <c r="HLL2" s="279"/>
      <c r="HLM2" s="279"/>
      <c r="HLN2" s="279"/>
      <c r="HLO2" s="279"/>
      <c r="HLP2" s="279"/>
      <c r="HLQ2" s="279"/>
      <c r="HLR2" s="279"/>
      <c r="HLS2" s="279"/>
      <c r="HLT2" s="279"/>
      <c r="HLU2" s="279"/>
      <c r="HLV2" s="279"/>
      <c r="HLW2" s="279"/>
      <c r="HLX2" s="279"/>
      <c r="HLY2" s="279"/>
      <c r="HLZ2" s="279"/>
      <c r="HMA2" s="279"/>
      <c r="HMB2" s="279"/>
      <c r="HMC2" s="279"/>
      <c r="HMD2" s="279"/>
      <c r="HME2" s="279"/>
      <c r="HMF2" s="279"/>
      <c r="HMG2" s="279"/>
      <c r="HMH2" s="279"/>
      <c r="HMI2" s="279"/>
      <c r="HMJ2" s="279"/>
      <c r="HMK2" s="279"/>
      <c r="HML2" s="279"/>
      <c r="HMM2" s="279"/>
      <c r="HMN2" s="279"/>
      <c r="HMO2" s="279"/>
      <c r="HMP2" s="279"/>
      <c r="HMQ2" s="279"/>
      <c r="HMR2" s="279"/>
      <c r="HMS2" s="279"/>
      <c r="HMT2" s="279"/>
      <c r="HMU2" s="279"/>
      <c r="HMV2" s="279"/>
      <c r="HMW2" s="279"/>
      <c r="HMX2" s="279"/>
      <c r="HMY2" s="279"/>
      <c r="HMZ2" s="279"/>
      <c r="HNA2" s="279"/>
      <c r="HNB2" s="279"/>
      <c r="HNC2" s="279"/>
      <c r="HND2" s="279"/>
      <c r="HNE2" s="279"/>
      <c r="HNF2" s="279"/>
      <c r="HNG2" s="279"/>
      <c r="HNH2" s="279"/>
      <c r="HNI2" s="279"/>
      <c r="HNJ2" s="279"/>
      <c r="HNK2" s="279"/>
      <c r="HNL2" s="279"/>
      <c r="HNM2" s="279"/>
      <c r="HNN2" s="279"/>
      <c r="HNO2" s="279"/>
      <c r="HNP2" s="279"/>
      <c r="HNQ2" s="279"/>
      <c r="HNR2" s="279"/>
      <c r="HNS2" s="279"/>
      <c r="HNT2" s="279"/>
      <c r="HNU2" s="279"/>
      <c r="HNV2" s="279"/>
      <c r="HNW2" s="279"/>
      <c r="HNX2" s="279"/>
      <c r="HNY2" s="279"/>
      <c r="HNZ2" s="279"/>
      <c r="HOA2" s="279"/>
      <c r="HOB2" s="279"/>
      <c r="HOC2" s="279"/>
      <c r="HOD2" s="279"/>
      <c r="HOE2" s="279"/>
      <c r="HOF2" s="279"/>
      <c r="HOG2" s="279"/>
      <c r="HOH2" s="279"/>
      <c r="HOI2" s="279"/>
      <c r="HOJ2" s="279"/>
      <c r="HOK2" s="279"/>
      <c r="HOL2" s="279"/>
      <c r="HOM2" s="279"/>
      <c r="HON2" s="279"/>
      <c r="HOO2" s="279"/>
      <c r="HOP2" s="279"/>
      <c r="HOQ2" s="279"/>
      <c r="HOR2" s="279"/>
      <c r="HOS2" s="279"/>
      <c r="HOT2" s="279"/>
      <c r="HOU2" s="279"/>
      <c r="HOV2" s="279"/>
      <c r="HOW2" s="279"/>
      <c r="HOX2" s="279"/>
      <c r="HOY2" s="279"/>
      <c r="HOZ2" s="279"/>
      <c r="HPA2" s="279"/>
      <c r="HPB2" s="279"/>
      <c r="HPC2" s="279"/>
      <c r="HPD2" s="279"/>
      <c r="HPE2" s="279"/>
      <c r="HPF2" s="279"/>
      <c r="HPG2" s="279"/>
      <c r="HPH2" s="279"/>
      <c r="HPI2" s="279"/>
      <c r="HPJ2" s="279"/>
      <c r="HPK2" s="279"/>
      <c r="HPL2" s="279"/>
      <c r="HPM2" s="279"/>
      <c r="HPN2" s="279"/>
      <c r="HPO2" s="279"/>
      <c r="HPP2" s="279"/>
      <c r="HPQ2" s="279"/>
      <c r="HPR2" s="279"/>
      <c r="HPS2" s="279"/>
      <c r="HPT2" s="279"/>
      <c r="HPU2" s="279"/>
      <c r="HPV2" s="279"/>
      <c r="HPW2" s="279"/>
      <c r="HPX2" s="279"/>
      <c r="HPY2" s="279"/>
      <c r="HPZ2" s="279"/>
      <c r="HQA2" s="279"/>
      <c r="HQB2" s="279"/>
      <c r="HQC2" s="279"/>
      <c r="HQD2" s="279"/>
      <c r="HQE2" s="279"/>
      <c r="HQF2" s="279"/>
      <c r="HQG2" s="279"/>
      <c r="HQH2" s="279"/>
      <c r="HQI2" s="279"/>
      <c r="HQJ2" s="279"/>
      <c r="HQK2" s="279"/>
      <c r="HQL2" s="279"/>
      <c r="HQM2" s="279"/>
      <c r="HQN2" s="279"/>
      <c r="HQO2" s="279"/>
      <c r="HQP2" s="279"/>
      <c r="HQQ2" s="279"/>
      <c r="HQR2" s="279"/>
      <c r="HQS2" s="279"/>
      <c r="HQT2" s="279"/>
      <c r="HQU2" s="279"/>
      <c r="HQV2" s="279"/>
      <c r="HQW2" s="279"/>
      <c r="HQX2" s="279"/>
      <c r="HQY2" s="279"/>
      <c r="HQZ2" s="279"/>
      <c r="HRA2" s="279"/>
      <c r="HRB2" s="279"/>
      <c r="HRC2" s="279"/>
      <c r="HRD2" s="279"/>
      <c r="HRE2" s="279"/>
      <c r="HRF2" s="279"/>
      <c r="HRG2" s="279"/>
      <c r="HRH2" s="279"/>
      <c r="HRI2" s="279"/>
      <c r="HRJ2" s="279"/>
      <c r="HRK2" s="279"/>
      <c r="HRL2" s="279"/>
      <c r="HRM2" s="279"/>
      <c r="HRN2" s="279"/>
      <c r="HRO2" s="279"/>
      <c r="HRP2" s="279"/>
      <c r="HRQ2" s="279"/>
      <c r="HRR2" s="279"/>
      <c r="HRS2" s="279"/>
      <c r="HRT2" s="279"/>
      <c r="HRU2" s="279"/>
      <c r="HRV2" s="279"/>
      <c r="HRW2" s="279"/>
      <c r="HRX2" s="279"/>
      <c r="HRY2" s="279"/>
      <c r="HRZ2" s="279"/>
      <c r="HSA2" s="279"/>
      <c r="HSB2" s="279"/>
      <c r="HSC2" s="279"/>
      <c r="HSD2" s="279"/>
      <c r="HSE2" s="279"/>
      <c r="HSF2" s="279"/>
      <c r="HSG2" s="279"/>
      <c r="HSH2" s="279"/>
      <c r="HSI2" s="279"/>
      <c r="HSJ2" s="279"/>
      <c r="HSK2" s="279"/>
      <c r="HSL2" s="279"/>
      <c r="HSM2" s="279"/>
      <c r="HSN2" s="279"/>
      <c r="HSO2" s="279"/>
      <c r="HSP2" s="279"/>
      <c r="HSQ2" s="279"/>
      <c r="HSR2" s="279"/>
      <c r="HSS2" s="279"/>
      <c r="HST2" s="279"/>
      <c r="HSU2" s="279"/>
      <c r="HSV2" s="279"/>
      <c r="HSW2" s="279"/>
      <c r="HSX2" s="279"/>
      <c r="HSY2" s="279"/>
      <c r="HSZ2" s="279"/>
      <c r="HTA2" s="279"/>
      <c r="HTB2" s="279"/>
      <c r="HTC2" s="279"/>
      <c r="HTD2" s="279"/>
      <c r="HTE2" s="279"/>
      <c r="HTF2" s="279"/>
      <c r="HTG2" s="279"/>
      <c r="HTH2" s="279"/>
      <c r="HTI2" s="279"/>
      <c r="HTJ2" s="279"/>
      <c r="HTK2" s="279"/>
      <c r="HTL2" s="279"/>
      <c r="HTM2" s="279"/>
      <c r="HTN2" s="279"/>
      <c r="HTO2" s="279"/>
      <c r="HTP2" s="279"/>
      <c r="HTQ2" s="279"/>
      <c r="HTR2" s="279"/>
      <c r="HTS2" s="279"/>
      <c r="HTT2" s="279"/>
      <c r="HTU2" s="279"/>
      <c r="HTV2" s="279"/>
      <c r="HTW2" s="279"/>
      <c r="HTX2" s="279"/>
      <c r="HTY2" s="279"/>
      <c r="HTZ2" s="279"/>
      <c r="HUA2" s="279"/>
      <c r="HUB2" s="279"/>
      <c r="HUC2" s="279"/>
      <c r="HUD2" s="279"/>
      <c r="HUE2" s="279"/>
      <c r="HUF2" s="279"/>
      <c r="HUG2" s="279"/>
      <c r="HUH2" s="279"/>
      <c r="HUI2" s="279"/>
      <c r="HUJ2" s="279"/>
      <c r="HUK2" s="279"/>
      <c r="HUL2" s="279"/>
      <c r="HUM2" s="279"/>
      <c r="HUN2" s="279"/>
      <c r="HUO2" s="279"/>
      <c r="HUP2" s="279"/>
      <c r="HUQ2" s="279"/>
      <c r="HUR2" s="279"/>
      <c r="HUS2" s="279"/>
      <c r="HUT2" s="279"/>
      <c r="HUU2" s="279"/>
      <c r="HUV2" s="279"/>
      <c r="HUW2" s="279"/>
      <c r="HUX2" s="279"/>
      <c r="HUY2" s="279"/>
      <c r="HUZ2" s="279"/>
      <c r="HVA2" s="279"/>
      <c r="HVB2" s="279"/>
      <c r="HVC2" s="279"/>
      <c r="HVD2" s="279"/>
      <c r="HVE2" s="279"/>
      <c r="HVF2" s="279"/>
      <c r="HVG2" s="279"/>
      <c r="HVH2" s="279"/>
      <c r="HVI2" s="279"/>
      <c r="HVJ2" s="279"/>
      <c r="HVK2" s="279"/>
      <c r="HVL2" s="279"/>
      <c r="HVM2" s="279"/>
      <c r="HVN2" s="279"/>
      <c r="HVO2" s="279"/>
      <c r="HVP2" s="279"/>
      <c r="HVQ2" s="279"/>
      <c r="HVR2" s="279"/>
      <c r="HVS2" s="279"/>
      <c r="HVT2" s="279"/>
      <c r="HVU2" s="279"/>
      <c r="HVV2" s="279"/>
      <c r="HVW2" s="279"/>
      <c r="HVX2" s="279"/>
      <c r="HVY2" s="279"/>
      <c r="HVZ2" s="279"/>
      <c r="HWA2" s="279"/>
      <c r="HWB2" s="279"/>
      <c r="HWC2" s="279"/>
      <c r="HWD2" s="279"/>
      <c r="HWE2" s="279"/>
      <c r="HWF2" s="279"/>
      <c r="HWG2" s="279"/>
      <c r="HWH2" s="279"/>
      <c r="HWI2" s="279"/>
      <c r="HWJ2" s="279"/>
      <c r="HWK2" s="279"/>
      <c r="HWL2" s="279"/>
      <c r="HWM2" s="279"/>
      <c r="HWN2" s="279"/>
      <c r="HWO2" s="279"/>
      <c r="HWP2" s="279"/>
      <c r="HWQ2" s="279"/>
      <c r="HWR2" s="279"/>
      <c r="HWS2" s="279"/>
      <c r="HWT2" s="279"/>
      <c r="HWU2" s="279"/>
      <c r="HWV2" s="279"/>
      <c r="HWW2" s="279"/>
      <c r="HWX2" s="279"/>
      <c r="HWY2" s="279"/>
      <c r="HWZ2" s="279"/>
      <c r="HXA2" s="279"/>
      <c r="HXB2" s="279"/>
      <c r="HXC2" s="279"/>
      <c r="HXD2" s="279"/>
      <c r="HXE2" s="279"/>
      <c r="HXF2" s="279"/>
      <c r="HXG2" s="279"/>
      <c r="HXH2" s="279"/>
      <c r="HXI2" s="279"/>
      <c r="HXJ2" s="279"/>
      <c r="HXK2" s="279"/>
      <c r="HXL2" s="279"/>
      <c r="HXM2" s="279"/>
      <c r="HXN2" s="279"/>
      <c r="HXO2" s="279"/>
      <c r="HXP2" s="279"/>
      <c r="HXQ2" s="279"/>
      <c r="HXR2" s="279"/>
      <c r="HXS2" s="279"/>
      <c r="HXT2" s="279"/>
      <c r="HXU2" s="279"/>
      <c r="HXV2" s="279"/>
      <c r="HXW2" s="279"/>
      <c r="HXX2" s="279"/>
      <c r="HXY2" s="279"/>
      <c r="HXZ2" s="279"/>
      <c r="HYA2" s="279"/>
      <c r="HYB2" s="279"/>
      <c r="HYC2" s="279"/>
      <c r="HYD2" s="279"/>
      <c r="HYE2" s="279"/>
      <c r="HYF2" s="279"/>
      <c r="HYG2" s="279"/>
      <c r="HYH2" s="279"/>
      <c r="HYI2" s="279"/>
      <c r="HYJ2" s="279"/>
      <c r="HYK2" s="279"/>
      <c r="HYL2" s="279"/>
      <c r="HYM2" s="279"/>
      <c r="HYN2" s="279"/>
      <c r="HYO2" s="279"/>
      <c r="HYP2" s="279"/>
      <c r="HYQ2" s="279"/>
      <c r="HYR2" s="279"/>
      <c r="HYS2" s="279"/>
      <c r="HYT2" s="279"/>
      <c r="HYU2" s="279"/>
      <c r="HYV2" s="279"/>
      <c r="HYW2" s="279"/>
      <c r="HYX2" s="279"/>
      <c r="HYY2" s="279"/>
      <c r="HYZ2" s="279"/>
      <c r="HZA2" s="279"/>
      <c r="HZB2" s="279"/>
      <c r="HZC2" s="279"/>
      <c r="HZD2" s="279"/>
      <c r="HZE2" s="279"/>
      <c r="HZF2" s="279"/>
      <c r="HZG2" s="279"/>
      <c r="HZH2" s="279"/>
      <c r="HZI2" s="279"/>
      <c r="HZJ2" s="279"/>
      <c r="HZK2" s="279"/>
      <c r="HZL2" s="279"/>
      <c r="HZM2" s="279"/>
      <c r="HZN2" s="279"/>
      <c r="HZO2" s="279"/>
      <c r="HZP2" s="279"/>
      <c r="HZQ2" s="279"/>
      <c r="HZR2" s="279"/>
      <c r="HZS2" s="279"/>
      <c r="HZT2" s="279"/>
      <c r="HZU2" s="279"/>
      <c r="HZV2" s="279"/>
      <c r="HZW2" s="279"/>
      <c r="HZX2" s="279"/>
      <c r="HZY2" s="279"/>
      <c r="HZZ2" s="279"/>
      <c r="IAA2" s="279"/>
      <c r="IAB2" s="279"/>
      <c r="IAC2" s="279"/>
      <c r="IAD2" s="279"/>
      <c r="IAE2" s="279"/>
      <c r="IAF2" s="279"/>
      <c r="IAG2" s="279"/>
      <c r="IAH2" s="279"/>
      <c r="IAI2" s="279"/>
      <c r="IAJ2" s="279"/>
      <c r="IAK2" s="279"/>
      <c r="IAL2" s="279"/>
      <c r="IAM2" s="279"/>
      <c r="IAN2" s="279"/>
      <c r="IAO2" s="279"/>
      <c r="IAP2" s="279"/>
      <c r="IAQ2" s="279"/>
      <c r="IAR2" s="279"/>
      <c r="IAS2" s="279"/>
      <c r="IAT2" s="279"/>
      <c r="IAU2" s="279"/>
      <c r="IAV2" s="279"/>
      <c r="IAW2" s="279"/>
      <c r="IAX2" s="279"/>
      <c r="IAY2" s="279"/>
      <c r="IAZ2" s="279"/>
      <c r="IBA2" s="279"/>
      <c r="IBB2" s="279"/>
      <c r="IBC2" s="279"/>
      <c r="IBD2" s="279"/>
      <c r="IBE2" s="279"/>
      <c r="IBF2" s="279"/>
      <c r="IBG2" s="279"/>
      <c r="IBH2" s="279"/>
      <c r="IBI2" s="279"/>
      <c r="IBJ2" s="279"/>
      <c r="IBK2" s="279"/>
      <c r="IBL2" s="279"/>
      <c r="IBM2" s="279"/>
      <c r="IBN2" s="279"/>
      <c r="IBO2" s="279"/>
      <c r="IBP2" s="279"/>
      <c r="IBQ2" s="279"/>
      <c r="IBR2" s="279"/>
      <c r="IBS2" s="279"/>
      <c r="IBT2" s="279"/>
      <c r="IBU2" s="279"/>
      <c r="IBV2" s="279"/>
      <c r="IBW2" s="279"/>
      <c r="IBX2" s="279"/>
      <c r="IBY2" s="279"/>
      <c r="IBZ2" s="279"/>
      <c r="ICA2" s="279"/>
      <c r="ICB2" s="279"/>
      <c r="ICC2" s="279"/>
      <c r="ICD2" s="279"/>
      <c r="ICE2" s="279"/>
      <c r="ICF2" s="279"/>
      <c r="ICG2" s="279"/>
      <c r="ICH2" s="279"/>
      <c r="ICI2" s="279"/>
      <c r="ICJ2" s="279"/>
      <c r="ICK2" s="279"/>
      <c r="ICL2" s="279"/>
      <c r="ICM2" s="279"/>
      <c r="ICN2" s="279"/>
      <c r="ICO2" s="279"/>
      <c r="ICP2" s="279"/>
      <c r="ICQ2" s="279"/>
      <c r="ICR2" s="279"/>
      <c r="ICS2" s="279"/>
      <c r="ICT2" s="279"/>
      <c r="ICU2" s="279"/>
      <c r="ICV2" s="279"/>
      <c r="ICW2" s="279"/>
      <c r="ICX2" s="279"/>
      <c r="ICY2" s="279"/>
      <c r="ICZ2" s="279"/>
      <c r="IDA2" s="279"/>
      <c r="IDB2" s="279"/>
      <c r="IDC2" s="279"/>
      <c r="IDD2" s="279"/>
      <c r="IDE2" s="279"/>
      <c r="IDF2" s="279"/>
      <c r="IDG2" s="279"/>
      <c r="IDH2" s="279"/>
      <c r="IDI2" s="279"/>
      <c r="IDJ2" s="279"/>
      <c r="IDK2" s="279"/>
      <c r="IDL2" s="279"/>
      <c r="IDM2" s="279"/>
      <c r="IDN2" s="279"/>
      <c r="IDO2" s="279"/>
      <c r="IDP2" s="279"/>
      <c r="IDQ2" s="279"/>
      <c r="IDR2" s="279"/>
      <c r="IDS2" s="279"/>
      <c r="IDT2" s="279"/>
      <c r="IDU2" s="279"/>
      <c r="IDV2" s="279"/>
      <c r="IDW2" s="279"/>
      <c r="IDX2" s="279"/>
      <c r="IDY2" s="279"/>
      <c r="IDZ2" s="279"/>
      <c r="IEA2" s="279"/>
      <c r="IEB2" s="279"/>
      <c r="IEC2" s="279"/>
      <c r="IED2" s="279"/>
      <c r="IEE2" s="279"/>
      <c r="IEF2" s="279"/>
      <c r="IEG2" s="279"/>
      <c r="IEH2" s="279"/>
      <c r="IEI2" s="279"/>
      <c r="IEJ2" s="279"/>
      <c r="IEK2" s="279"/>
      <c r="IEL2" s="279"/>
      <c r="IEM2" s="279"/>
      <c r="IEN2" s="279"/>
      <c r="IEO2" s="279"/>
      <c r="IEP2" s="279"/>
      <c r="IEQ2" s="279"/>
      <c r="IER2" s="279"/>
      <c r="IES2" s="279"/>
      <c r="IET2" s="279"/>
      <c r="IEU2" s="279"/>
      <c r="IEV2" s="279"/>
      <c r="IEW2" s="279"/>
      <c r="IEX2" s="279"/>
      <c r="IEY2" s="279"/>
      <c r="IEZ2" s="279"/>
      <c r="IFA2" s="279"/>
      <c r="IFB2" s="279"/>
      <c r="IFC2" s="279"/>
      <c r="IFD2" s="279"/>
      <c r="IFE2" s="279"/>
      <c r="IFF2" s="279"/>
      <c r="IFG2" s="279"/>
      <c r="IFH2" s="279"/>
      <c r="IFI2" s="279"/>
      <c r="IFJ2" s="279"/>
      <c r="IFK2" s="279"/>
      <c r="IFL2" s="279"/>
      <c r="IFM2" s="279"/>
      <c r="IFN2" s="279"/>
      <c r="IFO2" s="279"/>
      <c r="IFP2" s="279"/>
      <c r="IFQ2" s="279"/>
      <c r="IFR2" s="279"/>
      <c r="IFS2" s="279"/>
      <c r="IFT2" s="279"/>
      <c r="IFU2" s="279"/>
      <c r="IFV2" s="279"/>
      <c r="IFW2" s="279"/>
      <c r="IFX2" s="279"/>
      <c r="IFY2" s="279"/>
      <c r="IFZ2" s="279"/>
      <c r="IGA2" s="279"/>
      <c r="IGB2" s="279"/>
      <c r="IGC2" s="279"/>
      <c r="IGD2" s="279"/>
      <c r="IGE2" s="279"/>
      <c r="IGF2" s="279"/>
      <c r="IGG2" s="279"/>
      <c r="IGH2" s="279"/>
      <c r="IGI2" s="279"/>
      <c r="IGJ2" s="279"/>
      <c r="IGK2" s="279"/>
      <c r="IGL2" s="279"/>
      <c r="IGM2" s="279"/>
      <c r="IGN2" s="279"/>
      <c r="IGO2" s="279"/>
      <c r="IGP2" s="279"/>
      <c r="IGQ2" s="279"/>
      <c r="IGR2" s="279"/>
      <c r="IGS2" s="279"/>
      <c r="IGT2" s="279"/>
      <c r="IGU2" s="279"/>
      <c r="IGV2" s="279"/>
      <c r="IGW2" s="279"/>
      <c r="IGX2" s="279"/>
      <c r="IGY2" s="279"/>
      <c r="IGZ2" s="279"/>
      <c r="IHA2" s="279"/>
      <c r="IHB2" s="279"/>
      <c r="IHC2" s="279"/>
      <c r="IHD2" s="279"/>
      <c r="IHE2" s="279"/>
      <c r="IHF2" s="279"/>
      <c r="IHG2" s="279"/>
      <c r="IHH2" s="279"/>
      <c r="IHI2" s="279"/>
      <c r="IHJ2" s="279"/>
      <c r="IHK2" s="279"/>
      <c r="IHL2" s="279"/>
      <c r="IHM2" s="279"/>
      <c r="IHN2" s="279"/>
      <c r="IHO2" s="279"/>
      <c r="IHP2" s="279"/>
      <c r="IHQ2" s="279"/>
      <c r="IHR2" s="279"/>
      <c r="IHS2" s="279"/>
      <c r="IHT2" s="279"/>
      <c r="IHU2" s="279"/>
      <c r="IHV2" s="279"/>
      <c r="IHW2" s="279"/>
      <c r="IHX2" s="279"/>
      <c r="IHY2" s="279"/>
      <c r="IHZ2" s="279"/>
      <c r="IIA2" s="279"/>
      <c r="IIB2" s="279"/>
      <c r="IIC2" s="279"/>
      <c r="IID2" s="279"/>
      <c r="IIE2" s="279"/>
      <c r="IIF2" s="279"/>
      <c r="IIG2" s="279"/>
      <c r="IIH2" s="279"/>
      <c r="III2" s="279"/>
      <c r="IIJ2" s="279"/>
      <c r="IIK2" s="279"/>
      <c r="IIL2" s="279"/>
      <c r="IIM2" s="279"/>
      <c r="IIN2" s="279"/>
      <c r="IIO2" s="279"/>
      <c r="IIP2" s="279"/>
      <c r="IIQ2" s="279"/>
      <c r="IIR2" s="279"/>
      <c r="IIS2" s="279"/>
      <c r="IIT2" s="279"/>
      <c r="IIU2" s="279"/>
      <c r="IIV2" s="279"/>
      <c r="IIW2" s="279"/>
      <c r="IIX2" s="279"/>
      <c r="IIY2" s="279"/>
      <c r="IIZ2" s="279"/>
      <c r="IJA2" s="279"/>
      <c r="IJB2" s="279"/>
      <c r="IJC2" s="279"/>
      <c r="IJD2" s="279"/>
      <c r="IJE2" s="279"/>
      <c r="IJF2" s="279"/>
      <c r="IJG2" s="279"/>
      <c r="IJH2" s="279"/>
      <c r="IJI2" s="279"/>
      <c r="IJJ2" s="279"/>
      <c r="IJK2" s="279"/>
      <c r="IJL2" s="279"/>
      <c r="IJM2" s="279"/>
      <c r="IJN2" s="279"/>
      <c r="IJO2" s="279"/>
      <c r="IJP2" s="279"/>
      <c r="IJQ2" s="279"/>
      <c r="IJR2" s="279"/>
      <c r="IJS2" s="279"/>
      <c r="IJT2" s="279"/>
      <c r="IJU2" s="279"/>
      <c r="IJV2" s="279"/>
      <c r="IJW2" s="279"/>
      <c r="IJX2" s="279"/>
      <c r="IJY2" s="279"/>
      <c r="IJZ2" s="279"/>
      <c r="IKA2" s="279"/>
      <c r="IKB2" s="279"/>
      <c r="IKC2" s="279"/>
      <c r="IKD2" s="279"/>
      <c r="IKE2" s="279"/>
      <c r="IKF2" s="279"/>
      <c r="IKG2" s="279"/>
      <c r="IKH2" s="279"/>
      <c r="IKI2" s="279"/>
      <c r="IKJ2" s="279"/>
      <c r="IKK2" s="279"/>
      <c r="IKL2" s="279"/>
      <c r="IKM2" s="279"/>
      <c r="IKN2" s="279"/>
      <c r="IKO2" s="279"/>
      <c r="IKP2" s="279"/>
      <c r="IKQ2" s="279"/>
      <c r="IKR2" s="279"/>
      <c r="IKS2" s="279"/>
      <c r="IKT2" s="279"/>
      <c r="IKU2" s="279"/>
      <c r="IKV2" s="279"/>
      <c r="IKW2" s="279"/>
      <c r="IKX2" s="279"/>
      <c r="IKY2" s="279"/>
      <c r="IKZ2" s="279"/>
      <c r="ILA2" s="279"/>
      <c r="ILB2" s="279"/>
      <c r="ILC2" s="279"/>
      <c r="ILD2" s="279"/>
      <c r="ILE2" s="279"/>
      <c r="ILF2" s="279"/>
      <c r="ILG2" s="279"/>
      <c r="ILH2" s="279"/>
      <c r="ILI2" s="279"/>
      <c r="ILJ2" s="279"/>
      <c r="ILK2" s="279"/>
      <c r="ILL2" s="279"/>
      <c r="ILM2" s="279"/>
      <c r="ILN2" s="279"/>
      <c r="ILO2" s="279"/>
      <c r="ILP2" s="279"/>
      <c r="ILQ2" s="279"/>
      <c r="ILR2" s="279"/>
      <c r="ILS2" s="279"/>
      <c r="ILT2" s="279"/>
      <c r="ILU2" s="279"/>
      <c r="ILV2" s="279"/>
      <c r="ILW2" s="279"/>
      <c r="ILX2" s="279"/>
      <c r="ILY2" s="279"/>
      <c r="ILZ2" s="279"/>
      <c r="IMA2" s="279"/>
      <c r="IMB2" s="279"/>
      <c r="IMC2" s="279"/>
      <c r="IMD2" s="279"/>
      <c r="IME2" s="279"/>
      <c r="IMF2" s="279"/>
      <c r="IMG2" s="279"/>
      <c r="IMH2" s="279"/>
      <c r="IMI2" s="279"/>
      <c r="IMJ2" s="279"/>
      <c r="IMK2" s="279"/>
      <c r="IML2" s="279"/>
      <c r="IMM2" s="279"/>
      <c r="IMN2" s="279"/>
      <c r="IMO2" s="279"/>
      <c r="IMP2" s="279"/>
      <c r="IMQ2" s="279"/>
      <c r="IMR2" s="279"/>
      <c r="IMS2" s="279"/>
      <c r="IMT2" s="279"/>
      <c r="IMU2" s="279"/>
      <c r="IMV2" s="279"/>
      <c r="IMW2" s="279"/>
      <c r="IMX2" s="279"/>
      <c r="IMY2" s="279"/>
      <c r="IMZ2" s="279"/>
      <c r="INA2" s="279"/>
      <c r="INB2" s="279"/>
      <c r="INC2" s="279"/>
      <c r="IND2" s="279"/>
      <c r="INE2" s="279"/>
      <c r="INF2" s="279"/>
      <c r="ING2" s="279"/>
      <c r="INH2" s="279"/>
      <c r="INI2" s="279"/>
      <c r="INJ2" s="279"/>
      <c r="INK2" s="279"/>
      <c r="INL2" s="279"/>
      <c r="INM2" s="279"/>
      <c r="INN2" s="279"/>
      <c r="INO2" s="279"/>
      <c r="INP2" s="279"/>
      <c r="INQ2" s="279"/>
      <c r="INR2" s="279"/>
      <c r="INS2" s="279"/>
      <c r="INT2" s="279"/>
      <c r="INU2" s="279"/>
      <c r="INV2" s="279"/>
      <c r="INW2" s="279"/>
      <c r="INX2" s="279"/>
      <c r="INY2" s="279"/>
      <c r="INZ2" s="279"/>
      <c r="IOA2" s="279"/>
      <c r="IOB2" s="279"/>
      <c r="IOC2" s="279"/>
      <c r="IOD2" s="279"/>
      <c r="IOE2" s="279"/>
      <c r="IOF2" s="279"/>
      <c r="IOG2" s="279"/>
      <c r="IOH2" s="279"/>
      <c r="IOI2" s="279"/>
      <c r="IOJ2" s="279"/>
      <c r="IOK2" s="279"/>
      <c r="IOL2" s="279"/>
      <c r="IOM2" s="279"/>
      <c r="ION2" s="279"/>
      <c r="IOO2" s="279"/>
      <c r="IOP2" s="279"/>
      <c r="IOQ2" s="279"/>
      <c r="IOR2" s="279"/>
      <c r="IOS2" s="279"/>
      <c r="IOT2" s="279"/>
      <c r="IOU2" s="279"/>
      <c r="IOV2" s="279"/>
      <c r="IOW2" s="279"/>
      <c r="IOX2" s="279"/>
      <c r="IOY2" s="279"/>
      <c r="IOZ2" s="279"/>
      <c r="IPA2" s="279"/>
      <c r="IPB2" s="279"/>
      <c r="IPC2" s="279"/>
      <c r="IPD2" s="279"/>
      <c r="IPE2" s="279"/>
      <c r="IPF2" s="279"/>
      <c r="IPG2" s="279"/>
      <c r="IPH2" s="279"/>
      <c r="IPI2" s="279"/>
      <c r="IPJ2" s="279"/>
      <c r="IPK2" s="279"/>
      <c r="IPL2" s="279"/>
      <c r="IPM2" s="279"/>
      <c r="IPN2" s="279"/>
      <c r="IPO2" s="279"/>
      <c r="IPP2" s="279"/>
      <c r="IPQ2" s="279"/>
      <c r="IPR2" s="279"/>
      <c r="IPS2" s="279"/>
      <c r="IPT2" s="279"/>
      <c r="IPU2" s="279"/>
      <c r="IPV2" s="279"/>
      <c r="IPW2" s="279"/>
      <c r="IPX2" s="279"/>
      <c r="IPY2" s="279"/>
      <c r="IPZ2" s="279"/>
      <c r="IQA2" s="279"/>
      <c r="IQB2" s="279"/>
      <c r="IQC2" s="279"/>
      <c r="IQD2" s="279"/>
      <c r="IQE2" s="279"/>
      <c r="IQF2" s="279"/>
      <c r="IQG2" s="279"/>
      <c r="IQH2" s="279"/>
      <c r="IQI2" s="279"/>
      <c r="IQJ2" s="279"/>
      <c r="IQK2" s="279"/>
      <c r="IQL2" s="279"/>
      <c r="IQM2" s="279"/>
      <c r="IQN2" s="279"/>
      <c r="IQO2" s="279"/>
      <c r="IQP2" s="279"/>
      <c r="IQQ2" s="279"/>
      <c r="IQR2" s="279"/>
      <c r="IQS2" s="279"/>
      <c r="IQT2" s="279"/>
      <c r="IQU2" s="279"/>
      <c r="IQV2" s="279"/>
      <c r="IQW2" s="279"/>
      <c r="IQX2" s="279"/>
      <c r="IQY2" s="279"/>
      <c r="IQZ2" s="279"/>
      <c r="IRA2" s="279"/>
      <c r="IRB2" s="279"/>
      <c r="IRC2" s="279"/>
      <c r="IRD2" s="279"/>
      <c r="IRE2" s="279"/>
      <c r="IRF2" s="279"/>
      <c r="IRG2" s="279"/>
      <c r="IRH2" s="279"/>
      <c r="IRI2" s="279"/>
      <c r="IRJ2" s="279"/>
      <c r="IRK2" s="279"/>
      <c r="IRL2" s="279"/>
      <c r="IRM2" s="279"/>
      <c r="IRN2" s="279"/>
      <c r="IRO2" s="279"/>
      <c r="IRP2" s="279"/>
      <c r="IRQ2" s="279"/>
      <c r="IRR2" s="279"/>
      <c r="IRS2" s="279"/>
      <c r="IRT2" s="279"/>
      <c r="IRU2" s="279"/>
      <c r="IRV2" s="279"/>
      <c r="IRW2" s="279"/>
      <c r="IRX2" s="279"/>
      <c r="IRY2" s="279"/>
      <c r="IRZ2" s="279"/>
      <c r="ISA2" s="279"/>
      <c r="ISB2" s="279"/>
      <c r="ISC2" s="279"/>
      <c r="ISD2" s="279"/>
      <c r="ISE2" s="279"/>
      <c r="ISF2" s="279"/>
      <c r="ISG2" s="279"/>
      <c r="ISH2" s="279"/>
      <c r="ISI2" s="279"/>
      <c r="ISJ2" s="279"/>
      <c r="ISK2" s="279"/>
      <c r="ISL2" s="279"/>
      <c r="ISM2" s="279"/>
      <c r="ISN2" s="279"/>
      <c r="ISO2" s="279"/>
      <c r="ISP2" s="279"/>
      <c r="ISQ2" s="279"/>
      <c r="ISR2" s="279"/>
      <c r="ISS2" s="279"/>
      <c r="IST2" s="279"/>
      <c r="ISU2" s="279"/>
      <c r="ISV2" s="279"/>
      <c r="ISW2" s="279"/>
      <c r="ISX2" s="279"/>
      <c r="ISY2" s="279"/>
      <c r="ISZ2" s="279"/>
      <c r="ITA2" s="279"/>
      <c r="ITB2" s="279"/>
      <c r="ITC2" s="279"/>
      <c r="ITD2" s="279"/>
      <c r="ITE2" s="279"/>
      <c r="ITF2" s="279"/>
      <c r="ITG2" s="279"/>
      <c r="ITH2" s="279"/>
      <c r="ITI2" s="279"/>
      <c r="ITJ2" s="279"/>
      <c r="ITK2" s="279"/>
      <c r="ITL2" s="279"/>
      <c r="ITM2" s="279"/>
      <c r="ITN2" s="279"/>
      <c r="ITO2" s="279"/>
      <c r="ITP2" s="279"/>
      <c r="ITQ2" s="279"/>
      <c r="ITR2" s="279"/>
      <c r="ITS2" s="279"/>
      <c r="ITT2" s="279"/>
      <c r="ITU2" s="279"/>
      <c r="ITV2" s="279"/>
      <c r="ITW2" s="279"/>
      <c r="ITX2" s="279"/>
      <c r="ITY2" s="279"/>
      <c r="ITZ2" s="279"/>
      <c r="IUA2" s="279"/>
      <c r="IUB2" s="279"/>
      <c r="IUC2" s="279"/>
      <c r="IUD2" s="279"/>
      <c r="IUE2" s="279"/>
      <c r="IUF2" s="279"/>
      <c r="IUG2" s="279"/>
      <c r="IUH2" s="279"/>
      <c r="IUI2" s="279"/>
      <c r="IUJ2" s="279"/>
      <c r="IUK2" s="279"/>
      <c r="IUL2" s="279"/>
      <c r="IUM2" s="279"/>
      <c r="IUN2" s="279"/>
      <c r="IUO2" s="279"/>
      <c r="IUP2" s="279"/>
      <c r="IUQ2" s="279"/>
      <c r="IUR2" s="279"/>
      <c r="IUS2" s="279"/>
      <c r="IUT2" s="279"/>
      <c r="IUU2" s="279"/>
      <c r="IUV2" s="279"/>
      <c r="IUW2" s="279"/>
      <c r="IUX2" s="279"/>
      <c r="IUY2" s="279"/>
      <c r="IUZ2" s="279"/>
      <c r="IVA2" s="279"/>
      <c r="IVB2" s="279"/>
      <c r="IVC2" s="279"/>
      <c r="IVD2" s="279"/>
      <c r="IVE2" s="279"/>
      <c r="IVF2" s="279"/>
      <c r="IVG2" s="279"/>
      <c r="IVH2" s="279"/>
      <c r="IVI2" s="279"/>
      <c r="IVJ2" s="279"/>
      <c r="IVK2" s="279"/>
      <c r="IVL2" s="279"/>
      <c r="IVM2" s="279"/>
      <c r="IVN2" s="279"/>
      <c r="IVO2" s="279"/>
      <c r="IVP2" s="279"/>
      <c r="IVQ2" s="279"/>
      <c r="IVR2" s="279"/>
      <c r="IVS2" s="279"/>
      <c r="IVT2" s="279"/>
      <c r="IVU2" s="279"/>
      <c r="IVV2" s="279"/>
      <c r="IVW2" s="279"/>
      <c r="IVX2" s="279"/>
      <c r="IVY2" s="279"/>
      <c r="IVZ2" s="279"/>
      <c r="IWA2" s="279"/>
      <c r="IWB2" s="279"/>
      <c r="IWC2" s="279"/>
      <c r="IWD2" s="279"/>
      <c r="IWE2" s="279"/>
      <c r="IWF2" s="279"/>
      <c r="IWG2" s="279"/>
      <c r="IWH2" s="279"/>
      <c r="IWI2" s="279"/>
      <c r="IWJ2" s="279"/>
      <c r="IWK2" s="279"/>
      <c r="IWL2" s="279"/>
      <c r="IWM2" s="279"/>
      <c r="IWN2" s="279"/>
      <c r="IWO2" s="279"/>
      <c r="IWP2" s="279"/>
      <c r="IWQ2" s="279"/>
      <c r="IWR2" s="279"/>
      <c r="IWS2" s="279"/>
      <c r="IWT2" s="279"/>
      <c r="IWU2" s="279"/>
      <c r="IWV2" s="279"/>
      <c r="IWW2" s="279"/>
      <c r="IWX2" s="279"/>
      <c r="IWY2" s="279"/>
      <c r="IWZ2" s="279"/>
      <c r="IXA2" s="279"/>
      <c r="IXB2" s="279"/>
      <c r="IXC2" s="279"/>
      <c r="IXD2" s="279"/>
      <c r="IXE2" s="279"/>
      <c r="IXF2" s="279"/>
      <c r="IXG2" s="279"/>
      <c r="IXH2" s="279"/>
      <c r="IXI2" s="279"/>
      <c r="IXJ2" s="279"/>
      <c r="IXK2" s="279"/>
      <c r="IXL2" s="279"/>
      <c r="IXM2" s="279"/>
      <c r="IXN2" s="279"/>
      <c r="IXO2" s="279"/>
      <c r="IXP2" s="279"/>
      <c r="IXQ2" s="279"/>
      <c r="IXR2" s="279"/>
      <c r="IXS2" s="279"/>
      <c r="IXT2" s="279"/>
      <c r="IXU2" s="279"/>
      <c r="IXV2" s="279"/>
      <c r="IXW2" s="279"/>
      <c r="IXX2" s="279"/>
      <c r="IXY2" s="279"/>
      <c r="IXZ2" s="279"/>
      <c r="IYA2" s="279"/>
      <c r="IYB2" s="279"/>
      <c r="IYC2" s="279"/>
      <c r="IYD2" s="279"/>
      <c r="IYE2" s="279"/>
      <c r="IYF2" s="279"/>
      <c r="IYG2" s="279"/>
      <c r="IYH2" s="279"/>
      <c r="IYI2" s="279"/>
      <c r="IYJ2" s="279"/>
      <c r="IYK2" s="279"/>
      <c r="IYL2" s="279"/>
      <c r="IYM2" s="279"/>
      <c r="IYN2" s="279"/>
      <c r="IYO2" s="279"/>
      <c r="IYP2" s="279"/>
      <c r="IYQ2" s="279"/>
      <c r="IYR2" s="279"/>
      <c r="IYS2" s="279"/>
      <c r="IYT2" s="279"/>
      <c r="IYU2" s="279"/>
      <c r="IYV2" s="279"/>
      <c r="IYW2" s="279"/>
      <c r="IYX2" s="279"/>
      <c r="IYY2" s="279"/>
      <c r="IYZ2" s="279"/>
      <c r="IZA2" s="279"/>
      <c r="IZB2" s="279"/>
      <c r="IZC2" s="279"/>
      <c r="IZD2" s="279"/>
      <c r="IZE2" s="279"/>
      <c r="IZF2" s="279"/>
      <c r="IZG2" s="279"/>
      <c r="IZH2" s="279"/>
      <c r="IZI2" s="279"/>
      <c r="IZJ2" s="279"/>
      <c r="IZK2" s="279"/>
      <c r="IZL2" s="279"/>
      <c r="IZM2" s="279"/>
      <c r="IZN2" s="279"/>
      <c r="IZO2" s="279"/>
      <c r="IZP2" s="279"/>
      <c r="IZQ2" s="279"/>
      <c r="IZR2" s="279"/>
      <c r="IZS2" s="279"/>
      <c r="IZT2" s="279"/>
      <c r="IZU2" s="279"/>
      <c r="IZV2" s="279"/>
      <c r="IZW2" s="279"/>
      <c r="IZX2" s="279"/>
      <c r="IZY2" s="279"/>
      <c r="IZZ2" s="279"/>
      <c r="JAA2" s="279"/>
      <c r="JAB2" s="279"/>
      <c r="JAC2" s="279"/>
      <c r="JAD2" s="279"/>
      <c r="JAE2" s="279"/>
      <c r="JAF2" s="279"/>
      <c r="JAG2" s="279"/>
      <c r="JAH2" s="279"/>
      <c r="JAI2" s="279"/>
      <c r="JAJ2" s="279"/>
      <c r="JAK2" s="279"/>
      <c r="JAL2" s="279"/>
      <c r="JAM2" s="279"/>
      <c r="JAN2" s="279"/>
      <c r="JAO2" s="279"/>
      <c r="JAP2" s="279"/>
      <c r="JAQ2" s="279"/>
      <c r="JAR2" s="279"/>
      <c r="JAS2" s="279"/>
      <c r="JAT2" s="279"/>
      <c r="JAU2" s="279"/>
      <c r="JAV2" s="279"/>
      <c r="JAW2" s="279"/>
      <c r="JAX2" s="279"/>
      <c r="JAY2" s="279"/>
      <c r="JAZ2" s="279"/>
      <c r="JBA2" s="279"/>
      <c r="JBB2" s="279"/>
      <c r="JBC2" s="279"/>
      <c r="JBD2" s="279"/>
      <c r="JBE2" s="279"/>
      <c r="JBF2" s="279"/>
      <c r="JBG2" s="279"/>
      <c r="JBH2" s="279"/>
      <c r="JBI2" s="279"/>
      <c r="JBJ2" s="279"/>
      <c r="JBK2" s="279"/>
      <c r="JBL2" s="279"/>
      <c r="JBM2" s="279"/>
      <c r="JBN2" s="279"/>
      <c r="JBO2" s="279"/>
      <c r="JBP2" s="279"/>
      <c r="JBQ2" s="279"/>
      <c r="JBR2" s="279"/>
      <c r="JBS2" s="279"/>
      <c r="JBT2" s="279"/>
      <c r="JBU2" s="279"/>
      <c r="JBV2" s="279"/>
      <c r="JBW2" s="279"/>
      <c r="JBX2" s="279"/>
      <c r="JBY2" s="279"/>
      <c r="JBZ2" s="279"/>
      <c r="JCA2" s="279"/>
      <c r="JCB2" s="279"/>
      <c r="JCC2" s="279"/>
      <c r="JCD2" s="279"/>
      <c r="JCE2" s="279"/>
      <c r="JCF2" s="279"/>
      <c r="JCG2" s="279"/>
      <c r="JCH2" s="279"/>
      <c r="JCI2" s="279"/>
      <c r="JCJ2" s="279"/>
      <c r="JCK2" s="279"/>
      <c r="JCL2" s="279"/>
      <c r="JCM2" s="279"/>
      <c r="JCN2" s="279"/>
      <c r="JCO2" s="279"/>
      <c r="JCP2" s="279"/>
      <c r="JCQ2" s="279"/>
      <c r="JCR2" s="279"/>
      <c r="JCS2" s="279"/>
      <c r="JCT2" s="279"/>
      <c r="JCU2" s="279"/>
      <c r="JCV2" s="279"/>
      <c r="JCW2" s="279"/>
      <c r="JCX2" s="279"/>
      <c r="JCY2" s="279"/>
      <c r="JCZ2" s="279"/>
      <c r="JDA2" s="279"/>
      <c r="JDB2" s="279"/>
      <c r="JDC2" s="279"/>
      <c r="JDD2" s="279"/>
      <c r="JDE2" s="279"/>
      <c r="JDF2" s="279"/>
      <c r="JDG2" s="279"/>
      <c r="JDH2" s="279"/>
      <c r="JDI2" s="279"/>
      <c r="JDJ2" s="279"/>
      <c r="JDK2" s="279"/>
      <c r="JDL2" s="279"/>
      <c r="JDM2" s="279"/>
      <c r="JDN2" s="279"/>
      <c r="JDO2" s="279"/>
      <c r="JDP2" s="279"/>
      <c r="JDQ2" s="279"/>
      <c r="JDR2" s="279"/>
      <c r="JDS2" s="279"/>
      <c r="JDT2" s="279"/>
      <c r="JDU2" s="279"/>
      <c r="JDV2" s="279"/>
      <c r="JDW2" s="279"/>
      <c r="JDX2" s="279"/>
      <c r="JDY2" s="279"/>
      <c r="JDZ2" s="279"/>
      <c r="JEA2" s="279"/>
      <c r="JEB2" s="279"/>
      <c r="JEC2" s="279"/>
      <c r="JED2" s="279"/>
      <c r="JEE2" s="279"/>
      <c r="JEF2" s="279"/>
      <c r="JEG2" s="279"/>
      <c r="JEH2" s="279"/>
      <c r="JEI2" s="279"/>
      <c r="JEJ2" s="279"/>
      <c r="JEK2" s="279"/>
      <c r="JEL2" s="279"/>
      <c r="JEM2" s="279"/>
      <c r="JEN2" s="279"/>
      <c r="JEO2" s="279"/>
      <c r="JEP2" s="279"/>
      <c r="JEQ2" s="279"/>
      <c r="JER2" s="279"/>
      <c r="JES2" s="279"/>
      <c r="JET2" s="279"/>
      <c r="JEU2" s="279"/>
      <c r="JEV2" s="279"/>
      <c r="JEW2" s="279"/>
      <c r="JEX2" s="279"/>
      <c r="JEY2" s="279"/>
      <c r="JEZ2" s="279"/>
      <c r="JFA2" s="279"/>
      <c r="JFB2" s="279"/>
      <c r="JFC2" s="279"/>
      <c r="JFD2" s="279"/>
      <c r="JFE2" s="279"/>
      <c r="JFF2" s="279"/>
      <c r="JFG2" s="279"/>
      <c r="JFH2" s="279"/>
      <c r="JFI2" s="279"/>
      <c r="JFJ2" s="279"/>
      <c r="JFK2" s="279"/>
      <c r="JFL2" s="279"/>
      <c r="JFM2" s="279"/>
      <c r="JFN2" s="279"/>
      <c r="JFO2" s="279"/>
      <c r="JFP2" s="279"/>
      <c r="JFQ2" s="279"/>
      <c r="JFR2" s="279"/>
      <c r="JFS2" s="279"/>
      <c r="JFT2" s="279"/>
      <c r="JFU2" s="279"/>
      <c r="JFV2" s="279"/>
      <c r="JFW2" s="279"/>
      <c r="JFX2" s="279"/>
      <c r="JFY2" s="279"/>
      <c r="JFZ2" s="279"/>
      <c r="JGA2" s="279"/>
      <c r="JGB2" s="279"/>
      <c r="JGC2" s="279"/>
      <c r="JGD2" s="279"/>
      <c r="JGE2" s="279"/>
      <c r="JGF2" s="279"/>
      <c r="JGG2" s="279"/>
      <c r="JGH2" s="279"/>
      <c r="JGI2" s="279"/>
      <c r="JGJ2" s="279"/>
      <c r="JGK2" s="279"/>
      <c r="JGL2" s="279"/>
      <c r="JGM2" s="279"/>
      <c r="JGN2" s="279"/>
      <c r="JGO2" s="279"/>
      <c r="JGP2" s="279"/>
      <c r="JGQ2" s="279"/>
      <c r="JGR2" s="279"/>
      <c r="JGS2" s="279"/>
      <c r="JGT2" s="279"/>
      <c r="JGU2" s="279"/>
      <c r="JGV2" s="279"/>
      <c r="JGW2" s="279"/>
      <c r="JGX2" s="279"/>
      <c r="JGY2" s="279"/>
      <c r="JGZ2" s="279"/>
      <c r="JHA2" s="279"/>
      <c r="JHB2" s="279"/>
      <c r="JHC2" s="279"/>
      <c r="JHD2" s="279"/>
      <c r="JHE2" s="279"/>
      <c r="JHF2" s="279"/>
      <c r="JHG2" s="279"/>
      <c r="JHH2" s="279"/>
      <c r="JHI2" s="279"/>
      <c r="JHJ2" s="279"/>
      <c r="JHK2" s="279"/>
      <c r="JHL2" s="279"/>
      <c r="JHM2" s="279"/>
      <c r="JHN2" s="279"/>
      <c r="JHO2" s="279"/>
      <c r="JHP2" s="279"/>
      <c r="JHQ2" s="279"/>
      <c r="JHR2" s="279"/>
      <c r="JHS2" s="279"/>
      <c r="JHT2" s="279"/>
      <c r="JHU2" s="279"/>
      <c r="JHV2" s="279"/>
      <c r="JHW2" s="279"/>
      <c r="JHX2" s="279"/>
      <c r="JHY2" s="279"/>
      <c r="JHZ2" s="279"/>
      <c r="JIA2" s="279"/>
      <c r="JIB2" s="279"/>
      <c r="JIC2" s="279"/>
      <c r="JID2" s="279"/>
      <c r="JIE2" s="279"/>
      <c r="JIF2" s="279"/>
      <c r="JIG2" s="279"/>
      <c r="JIH2" s="279"/>
      <c r="JII2" s="279"/>
      <c r="JIJ2" s="279"/>
      <c r="JIK2" s="279"/>
      <c r="JIL2" s="279"/>
      <c r="JIM2" s="279"/>
      <c r="JIN2" s="279"/>
      <c r="JIO2" s="279"/>
      <c r="JIP2" s="279"/>
      <c r="JIQ2" s="279"/>
      <c r="JIR2" s="279"/>
      <c r="JIS2" s="279"/>
      <c r="JIT2" s="279"/>
      <c r="JIU2" s="279"/>
      <c r="JIV2" s="279"/>
      <c r="JIW2" s="279"/>
      <c r="JIX2" s="279"/>
      <c r="JIY2" s="279"/>
      <c r="JIZ2" s="279"/>
      <c r="JJA2" s="279"/>
      <c r="JJB2" s="279"/>
      <c r="JJC2" s="279"/>
      <c r="JJD2" s="279"/>
      <c r="JJE2" s="279"/>
      <c r="JJF2" s="279"/>
      <c r="JJG2" s="279"/>
      <c r="JJH2" s="279"/>
      <c r="JJI2" s="279"/>
      <c r="JJJ2" s="279"/>
      <c r="JJK2" s="279"/>
      <c r="JJL2" s="279"/>
      <c r="JJM2" s="279"/>
      <c r="JJN2" s="279"/>
      <c r="JJO2" s="279"/>
      <c r="JJP2" s="279"/>
      <c r="JJQ2" s="279"/>
      <c r="JJR2" s="279"/>
      <c r="JJS2" s="279"/>
      <c r="JJT2" s="279"/>
      <c r="JJU2" s="279"/>
      <c r="JJV2" s="279"/>
      <c r="JJW2" s="279"/>
      <c r="JJX2" s="279"/>
      <c r="JJY2" s="279"/>
      <c r="JJZ2" s="279"/>
      <c r="JKA2" s="279"/>
      <c r="JKB2" s="279"/>
      <c r="JKC2" s="279"/>
      <c r="JKD2" s="279"/>
      <c r="JKE2" s="279"/>
      <c r="JKF2" s="279"/>
      <c r="JKG2" s="279"/>
      <c r="JKH2" s="279"/>
      <c r="JKI2" s="279"/>
      <c r="JKJ2" s="279"/>
      <c r="JKK2" s="279"/>
      <c r="JKL2" s="279"/>
      <c r="JKM2" s="279"/>
      <c r="JKN2" s="279"/>
      <c r="JKO2" s="279"/>
      <c r="JKP2" s="279"/>
      <c r="JKQ2" s="279"/>
      <c r="JKR2" s="279"/>
      <c r="JKS2" s="279"/>
      <c r="JKT2" s="279"/>
      <c r="JKU2" s="279"/>
      <c r="JKV2" s="279"/>
      <c r="JKW2" s="279"/>
      <c r="JKX2" s="279"/>
      <c r="JKY2" s="279"/>
      <c r="JKZ2" s="279"/>
      <c r="JLA2" s="279"/>
      <c r="JLB2" s="279"/>
      <c r="JLC2" s="279"/>
      <c r="JLD2" s="279"/>
      <c r="JLE2" s="279"/>
      <c r="JLF2" s="279"/>
      <c r="JLG2" s="279"/>
      <c r="JLH2" s="279"/>
      <c r="JLI2" s="279"/>
      <c r="JLJ2" s="279"/>
      <c r="JLK2" s="279"/>
      <c r="JLL2" s="279"/>
      <c r="JLM2" s="279"/>
      <c r="JLN2" s="279"/>
      <c r="JLO2" s="279"/>
      <c r="JLP2" s="279"/>
      <c r="JLQ2" s="279"/>
      <c r="JLR2" s="279"/>
      <c r="JLS2" s="279"/>
      <c r="JLT2" s="279"/>
      <c r="JLU2" s="279"/>
      <c r="JLV2" s="279"/>
      <c r="JLW2" s="279"/>
      <c r="JLX2" s="279"/>
      <c r="JLY2" s="279"/>
      <c r="JLZ2" s="279"/>
      <c r="JMA2" s="279"/>
      <c r="JMB2" s="279"/>
      <c r="JMC2" s="279"/>
      <c r="JMD2" s="279"/>
      <c r="JME2" s="279"/>
      <c r="JMF2" s="279"/>
      <c r="JMG2" s="279"/>
      <c r="JMH2" s="279"/>
      <c r="JMI2" s="279"/>
      <c r="JMJ2" s="279"/>
      <c r="JMK2" s="279"/>
      <c r="JML2" s="279"/>
      <c r="JMM2" s="279"/>
      <c r="JMN2" s="279"/>
      <c r="JMO2" s="279"/>
      <c r="JMP2" s="279"/>
      <c r="JMQ2" s="279"/>
      <c r="JMR2" s="279"/>
      <c r="JMS2" s="279"/>
      <c r="JMT2" s="279"/>
      <c r="JMU2" s="279"/>
      <c r="JMV2" s="279"/>
      <c r="JMW2" s="279"/>
      <c r="JMX2" s="279"/>
      <c r="JMY2" s="279"/>
      <c r="JMZ2" s="279"/>
      <c r="JNA2" s="279"/>
      <c r="JNB2" s="279"/>
      <c r="JNC2" s="279"/>
      <c r="JND2" s="279"/>
      <c r="JNE2" s="279"/>
      <c r="JNF2" s="279"/>
      <c r="JNG2" s="279"/>
      <c r="JNH2" s="279"/>
      <c r="JNI2" s="279"/>
      <c r="JNJ2" s="279"/>
      <c r="JNK2" s="279"/>
      <c r="JNL2" s="279"/>
      <c r="JNM2" s="279"/>
      <c r="JNN2" s="279"/>
      <c r="JNO2" s="279"/>
      <c r="JNP2" s="279"/>
      <c r="JNQ2" s="279"/>
      <c r="JNR2" s="279"/>
      <c r="JNS2" s="279"/>
      <c r="JNT2" s="279"/>
      <c r="JNU2" s="279"/>
      <c r="JNV2" s="279"/>
      <c r="JNW2" s="279"/>
      <c r="JNX2" s="279"/>
      <c r="JNY2" s="279"/>
      <c r="JNZ2" s="279"/>
      <c r="JOA2" s="279"/>
      <c r="JOB2" s="279"/>
      <c r="JOC2" s="279"/>
      <c r="JOD2" s="279"/>
      <c r="JOE2" s="279"/>
      <c r="JOF2" s="279"/>
      <c r="JOG2" s="279"/>
      <c r="JOH2" s="279"/>
      <c r="JOI2" s="279"/>
      <c r="JOJ2" s="279"/>
      <c r="JOK2" s="279"/>
      <c r="JOL2" s="279"/>
      <c r="JOM2" s="279"/>
      <c r="JON2" s="279"/>
      <c r="JOO2" s="279"/>
      <c r="JOP2" s="279"/>
      <c r="JOQ2" s="279"/>
      <c r="JOR2" s="279"/>
      <c r="JOS2" s="279"/>
      <c r="JOT2" s="279"/>
      <c r="JOU2" s="279"/>
      <c r="JOV2" s="279"/>
      <c r="JOW2" s="279"/>
      <c r="JOX2" s="279"/>
      <c r="JOY2" s="279"/>
      <c r="JOZ2" s="279"/>
      <c r="JPA2" s="279"/>
      <c r="JPB2" s="279"/>
      <c r="JPC2" s="279"/>
      <c r="JPD2" s="279"/>
      <c r="JPE2" s="279"/>
      <c r="JPF2" s="279"/>
      <c r="JPG2" s="279"/>
      <c r="JPH2" s="279"/>
      <c r="JPI2" s="279"/>
      <c r="JPJ2" s="279"/>
      <c r="JPK2" s="279"/>
      <c r="JPL2" s="279"/>
      <c r="JPM2" s="279"/>
      <c r="JPN2" s="279"/>
      <c r="JPO2" s="279"/>
      <c r="JPP2" s="279"/>
      <c r="JPQ2" s="279"/>
      <c r="JPR2" s="279"/>
      <c r="JPS2" s="279"/>
      <c r="JPT2" s="279"/>
      <c r="JPU2" s="279"/>
      <c r="JPV2" s="279"/>
      <c r="JPW2" s="279"/>
      <c r="JPX2" s="279"/>
      <c r="JPY2" s="279"/>
      <c r="JPZ2" s="279"/>
      <c r="JQA2" s="279"/>
      <c r="JQB2" s="279"/>
      <c r="JQC2" s="279"/>
      <c r="JQD2" s="279"/>
      <c r="JQE2" s="279"/>
      <c r="JQF2" s="279"/>
      <c r="JQG2" s="279"/>
      <c r="JQH2" s="279"/>
      <c r="JQI2" s="279"/>
      <c r="JQJ2" s="279"/>
      <c r="JQK2" s="279"/>
      <c r="JQL2" s="279"/>
      <c r="JQM2" s="279"/>
      <c r="JQN2" s="279"/>
      <c r="JQO2" s="279"/>
      <c r="JQP2" s="279"/>
      <c r="JQQ2" s="279"/>
      <c r="JQR2" s="279"/>
      <c r="JQS2" s="279"/>
      <c r="JQT2" s="279"/>
      <c r="JQU2" s="279"/>
      <c r="JQV2" s="279"/>
      <c r="JQW2" s="279"/>
      <c r="JQX2" s="279"/>
      <c r="JQY2" s="279"/>
      <c r="JQZ2" s="279"/>
      <c r="JRA2" s="279"/>
      <c r="JRB2" s="279"/>
      <c r="JRC2" s="279"/>
      <c r="JRD2" s="279"/>
      <c r="JRE2" s="279"/>
      <c r="JRF2" s="279"/>
      <c r="JRG2" s="279"/>
      <c r="JRH2" s="279"/>
      <c r="JRI2" s="279"/>
      <c r="JRJ2" s="279"/>
      <c r="JRK2" s="279"/>
      <c r="JRL2" s="279"/>
      <c r="JRM2" s="279"/>
      <c r="JRN2" s="279"/>
      <c r="JRO2" s="279"/>
      <c r="JRP2" s="279"/>
      <c r="JRQ2" s="279"/>
      <c r="JRR2" s="279"/>
      <c r="JRS2" s="279"/>
      <c r="JRT2" s="279"/>
      <c r="JRU2" s="279"/>
      <c r="JRV2" s="279"/>
      <c r="JRW2" s="279"/>
      <c r="JRX2" s="279"/>
      <c r="JRY2" s="279"/>
      <c r="JRZ2" s="279"/>
      <c r="JSA2" s="279"/>
      <c r="JSB2" s="279"/>
      <c r="JSC2" s="279"/>
      <c r="JSD2" s="279"/>
      <c r="JSE2" s="279"/>
      <c r="JSF2" s="279"/>
      <c r="JSG2" s="279"/>
      <c r="JSH2" s="279"/>
      <c r="JSI2" s="279"/>
      <c r="JSJ2" s="279"/>
      <c r="JSK2" s="279"/>
      <c r="JSL2" s="279"/>
      <c r="JSM2" s="279"/>
      <c r="JSN2" s="279"/>
      <c r="JSO2" s="279"/>
      <c r="JSP2" s="279"/>
      <c r="JSQ2" s="279"/>
      <c r="JSR2" s="279"/>
      <c r="JSS2" s="279"/>
      <c r="JST2" s="279"/>
      <c r="JSU2" s="279"/>
      <c r="JSV2" s="279"/>
      <c r="JSW2" s="279"/>
      <c r="JSX2" s="279"/>
      <c r="JSY2" s="279"/>
      <c r="JSZ2" s="279"/>
      <c r="JTA2" s="279"/>
      <c r="JTB2" s="279"/>
      <c r="JTC2" s="279"/>
      <c r="JTD2" s="279"/>
      <c r="JTE2" s="279"/>
      <c r="JTF2" s="279"/>
      <c r="JTG2" s="279"/>
      <c r="JTH2" s="279"/>
      <c r="JTI2" s="279"/>
      <c r="JTJ2" s="279"/>
      <c r="JTK2" s="279"/>
      <c r="JTL2" s="279"/>
      <c r="JTM2" s="279"/>
      <c r="JTN2" s="279"/>
      <c r="JTO2" s="279"/>
      <c r="JTP2" s="279"/>
      <c r="JTQ2" s="279"/>
      <c r="JTR2" s="279"/>
      <c r="JTS2" s="279"/>
      <c r="JTT2" s="279"/>
      <c r="JTU2" s="279"/>
      <c r="JTV2" s="279"/>
      <c r="JTW2" s="279"/>
      <c r="JTX2" s="279"/>
      <c r="JTY2" s="279"/>
      <c r="JTZ2" s="279"/>
      <c r="JUA2" s="279"/>
      <c r="JUB2" s="279"/>
      <c r="JUC2" s="279"/>
      <c r="JUD2" s="279"/>
      <c r="JUE2" s="279"/>
      <c r="JUF2" s="279"/>
      <c r="JUG2" s="279"/>
      <c r="JUH2" s="279"/>
      <c r="JUI2" s="279"/>
      <c r="JUJ2" s="279"/>
      <c r="JUK2" s="279"/>
      <c r="JUL2" s="279"/>
      <c r="JUM2" s="279"/>
      <c r="JUN2" s="279"/>
      <c r="JUO2" s="279"/>
      <c r="JUP2" s="279"/>
      <c r="JUQ2" s="279"/>
      <c r="JUR2" s="279"/>
      <c r="JUS2" s="279"/>
      <c r="JUT2" s="279"/>
      <c r="JUU2" s="279"/>
      <c r="JUV2" s="279"/>
      <c r="JUW2" s="279"/>
      <c r="JUX2" s="279"/>
      <c r="JUY2" s="279"/>
      <c r="JUZ2" s="279"/>
      <c r="JVA2" s="279"/>
      <c r="JVB2" s="279"/>
      <c r="JVC2" s="279"/>
      <c r="JVD2" s="279"/>
      <c r="JVE2" s="279"/>
      <c r="JVF2" s="279"/>
      <c r="JVG2" s="279"/>
      <c r="JVH2" s="279"/>
      <c r="JVI2" s="279"/>
      <c r="JVJ2" s="279"/>
      <c r="JVK2" s="279"/>
      <c r="JVL2" s="279"/>
      <c r="JVM2" s="279"/>
      <c r="JVN2" s="279"/>
      <c r="JVO2" s="279"/>
      <c r="JVP2" s="279"/>
      <c r="JVQ2" s="279"/>
      <c r="JVR2" s="279"/>
      <c r="JVS2" s="279"/>
      <c r="JVT2" s="279"/>
      <c r="JVU2" s="279"/>
      <c r="JVV2" s="279"/>
      <c r="JVW2" s="279"/>
      <c r="JVX2" s="279"/>
      <c r="JVY2" s="279"/>
      <c r="JVZ2" s="279"/>
      <c r="JWA2" s="279"/>
      <c r="JWB2" s="279"/>
      <c r="JWC2" s="279"/>
      <c r="JWD2" s="279"/>
      <c r="JWE2" s="279"/>
      <c r="JWF2" s="279"/>
      <c r="JWG2" s="279"/>
      <c r="JWH2" s="279"/>
      <c r="JWI2" s="279"/>
      <c r="JWJ2" s="279"/>
      <c r="JWK2" s="279"/>
      <c r="JWL2" s="279"/>
      <c r="JWM2" s="279"/>
      <c r="JWN2" s="279"/>
      <c r="JWO2" s="279"/>
      <c r="JWP2" s="279"/>
      <c r="JWQ2" s="279"/>
      <c r="JWR2" s="279"/>
      <c r="JWS2" s="279"/>
      <c r="JWT2" s="279"/>
      <c r="JWU2" s="279"/>
      <c r="JWV2" s="279"/>
      <c r="JWW2" s="279"/>
      <c r="JWX2" s="279"/>
      <c r="JWY2" s="279"/>
      <c r="JWZ2" s="279"/>
      <c r="JXA2" s="279"/>
      <c r="JXB2" s="279"/>
      <c r="JXC2" s="279"/>
      <c r="JXD2" s="279"/>
      <c r="JXE2" s="279"/>
      <c r="JXF2" s="279"/>
      <c r="JXG2" s="279"/>
      <c r="JXH2" s="279"/>
      <c r="JXI2" s="279"/>
      <c r="JXJ2" s="279"/>
      <c r="JXK2" s="279"/>
      <c r="JXL2" s="279"/>
      <c r="JXM2" s="279"/>
      <c r="JXN2" s="279"/>
      <c r="JXO2" s="279"/>
      <c r="JXP2" s="279"/>
      <c r="JXQ2" s="279"/>
      <c r="JXR2" s="279"/>
      <c r="JXS2" s="279"/>
      <c r="JXT2" s="279"/>
      <c r="JXU2" s="279"/>
      <c r="JXV2" s="279"/>
      <c r="JXW2" s="279"/>
      <c r="JXX2" s="279"/>
      <c r="JXY2" s="279"/>
      <c r="JXZ2" s="279"/>
      <c r="JYA2" s="279"/>
      <c r="JYB2" s="279"/>
      <c r="JYC2" s="279"/>
      <c r="JYD2" s="279"/>
      <c r="JYE2" s="279"/>
      <c r="JYF2" s="279"/>
      <c r="JYG2" s="279"/>
      <c r="JYH2" s="279"/>
      <c r="JYI2" s="279"/>
      <c r="JYJ2" s="279"/>
      <c r="JYK2" s="279"/>
      <c r="JYL2" s="279"/>
      <c r="JYM2" s="279"/>
      <c r="JYN2" s="279"/>
      <c r="JYO2" s="279"/>
      <c r="JYP2" s="279"/>
      <c r="JYQ2" s="279"/>
      <c r="JYR2" s="279"/>
      <c r="JYS2" s="279"/>
      <c r="JYT2" s="279"/>
      <c r="JYU2" s="279"/>
      <c r="JYV2" s="279"/>
      <c r="JYW2" s="279"/>
      <c r="JYX2" s="279"/>
      <c r="JYY2" s="279"/>
      <c r="JYZ2" s="279"/>
      <c r="JZA2" s="279"/>
      <c r="JZB2" s="279"/>
      <c r="JZC2" s="279"/>
      <c r="JZD2" s="279"/>
      <c r="JZE2" s="279"/>
      <c r="JZF2" s="279"/>
      <c r="JZG2" s="279"/>
      <c r="JZH2" s="279"/>
      <c r="JZI2" s="279"/>
      <c r="JZJ2" s="279"/>
      <c r="JZK2" s="279"/>
      <c r="JZL2" s="279"/>
      <c r="JZM2" s="279"/>
      <c r="JZN2" s="279"/>
      <c r="JZO2" s="279"/>
      <c r="JZP2" s="279"/>
      <c r="JZQ2" s="279"/>
      <c r="JZR2" s="279"/>
      <c r="JZS2" s="279"/>
      <c r="JZT2" s="279"/>
      <c r="JZU2" s="279"/>
      <c r="JZV2" s="279"/>
      <c r="JZW2" s="279"/>
      <c r="JZX2" s="279"/>
      <c r="JZY2" s="279"/>
      <c r="JZZ2" s="279"/>
      <c r="KAA2" s="279"/>
      <c r="KAB2" s="279"/>
      <c r="KAC2" s="279"/>
      <c r="KAD2" s="279"/>
      <c r="KAE2" s="279"/>
      <c r="KAF2" s="279"/>
      <c r="KAG2" s="279"/>
      <c r="KAH2" s="279"/>
      <c r="KAI2" s="279"/>
      <c r="KAJ2" s="279"/>
      <c r="KAK2" s="279"/>
      <c r="KAL2" s="279"/>
      <c r="KAM2" s="279"/>
      <c r="KAN2" s="279"/>
      <c r="KAO2" s="279"/>
      <c r="KAP2" s="279"/>
      <c r="KAQ2" s="279"/>
      <c r="KAR2" s="279"/>
      <c r="KAS2" s="279"/>
      <c r="KAT2" s="279"/>
      <c r="KAU2" s="279"/>
      <c r="KAV2" s="279"/>
      <c r="KAW2" s="279"/>
      <c r="KAX2" s="279"/>
      <c r="KAY2" s="279"/>
      <c r="KAZ2" s="279"/>
      <c r="KBA2" s="279"/>
      <c r="KBB2" s="279"/>
      <c r="KBC2" s="279"/>
      <c r="KBD2" s="279"/>
      <c r="KBE2" s="279"/>
      <c r="KBF2" s="279"/>
      <c r="KBG2" s="279"/>
      <c r="KBH2" s="279"/>
      <c r="KBI2" s="279"/>
      <c r="KBJ2" s="279"/>
      <c r="KBK2" s="279"/>
      <c r="KBL2" s="279"/>
      <c r="KBM2" s="279"/>
      <c r="KBN2" s="279"/>
      <c r="KBO2" s="279"/>
      <c r="KBP2" s="279"/>
      <c r="KBQ2" s="279"/>
      <c r="KBR2" s="279"/>
      <c r="KBS2" s="279"/>
      <c r="KBT2" s="279"/>
      <c r="KBU2" s="279"/>
      <c r="KBV2" s="279"/>
      <c r="KBW2" s="279"/>
      <c r="KBX2" s="279"/>
      <c r="KBY2" s="279"/>
      <c r="KBZ2" s="279"/>
      <c r="KCA2" s="279"/>
      <c r="KCB2" s="279"/>
      <c r="KCC2" s="279"/>
      <c r="KCD2" s="279"/>
      <c r="KCE2" s="279"/>
      <c r="KCF2" s="279"/>
      <c r="KCG2" s="279"/>
      <c r="KCH2" s="279"/>
      <c r="KCI2" s="279"/>
      <c r="KCJ2" s="279"/>
      <c r="KCK2" s="279"/>
      <c r="KCL2" s="279"/>
      <c r="KCM2" s="279"/>
      <c r="KCN2" s="279"/>
      <c r="KCO2" s="279"/>
      <c r="KCP2" s="279"/>
      <c r="KCQ2" s="279"/>
      <c r="KCR2" s="279"/>
      <c r="KCS2" s="279"/>
      <c r="KCT2" s="279"/>
      <c r="KCU2" s="279"/>
      <c r="KCV2" s="279"/>
      <c r="KCW2" s="279"/>
      <c r="KCX2" s="279"/>
      <c r="KCY2" s="279"/>
      <c r="KCZ2" s="279"/>
      <c r="KDA2" s="279"/>
      <c r="KDB2" s="279"/>
      <c r="KDC2" s="279"/>
      <c r="KDD2" s="279"/>
      <c r="KDE2" s="279"/>
      <c r="KDF2" s="279"/>
      <c r="KDG2" s="279"/>
      <c r="KDH2" s="279"/>
      <c r="KDI2" s="279"/>
      <c r="KDJ2" s="279"/>
      <c r="KDK2" s="279"/>
      <c r="KDL2" s="279"/>
      <c r="KDM2" s="279"/>
      <c r="KDN2" s="279"/>
      <c r="KDO2" s="279"/>
      <c r="KDP2" s="279"/>
      <c r="KDQ2" s="279"/>
      <c r="KDR2" s="279"/>
      <c r="KDS2" s="279"/>
      <c r="KDT2" s="279"/>
      <c r="KDU2" s="279"/>
      <c r="KDV2" s="279"/>
      <c r="KDW2" s="279"/>
      <c r="KDX2" s="279"/>
      <c r="KDY2" s="279"/>
      <c r="KDZ2" s="279"/>
      <c r="KEA2" s="279"/>
      <c r="KEB2" s="279"/>
      <c r="KEC2" s="279"/>
      <c r="KED2" s="279"/>
      <c r="KEE2" s="279"/>
      <c r="KEF2" s="279"/>
      <c r="KEG2" s="279"/>
      <c r="KEH2" s="279"/>
      <c r="KEI2" s="279"/>
      <c r="KEJ2" s="279"/>
      <c r="KEK2" s="279"/>
      <c r="KEL2" s="279"/>
      <c r="KEM2" s="279"/>
      <c r="KEN2" s="279"/>
      <c r="KEO2" s="279"/>
      <c r="KEP2" s="279"/>
      <c r="KEQ2" s="279"/>
      <c r="KER2" s="279"/>
      <c r="KES2" s="279"/>
      <c r="KET2" s="279"/>
      <c r="KEU2" s="279"/>
      <c r="KEV2" s="279"/>
      <c r="KEW2" s="279"/>
      <c r="KEX2" s="279"/>
      <c r="KEY2" s="279"/>
      <c r="KEZ2" s="279"/>
      <c r="KFA2" s="279"/>
      <c r="KFB2" s="279"/>
      <c r="KFC2" s="279"/>
      <c r="KFD2" s="279"/>
      <c r="KFE2" s="279"/>
      <c r="KFF2" s="279"/>
      <c r="KFG2" s="279"/>
      <c r="KFH2" s="279"/>
      <c r="KFI2" s="279"/>
      <c r="KFJ2" s="279"/>
      <c r="KFK2" s="279"/>
      <c r="KFL2" s="279"/>
      <c r="KFM2" s="279"/>
      <c r="KFN2" s="279"/>
      <c r="KFO2" s="279"/>
      <c r="KFP2" s="279"/>
      <c r="KFQ2" s="279"/>
      <c r="KFR2" s="279"/>
      <c r="KFS2" s="279"/>
      <c r="KFT2" s="279"/>
      <c r="KFU2" s="279"/>
      <c r="KFV2" s="279"/>
      <c r="KFW2" s="279"/>
      <c r="KFX2" s="279"/>
      <c r="KFY2" s="279"/>
      <c r="KFZ2" s="279"/>
      <c r="KGA2" s="279"/>
      <c r="KGB2" s="279"/>
      <c r="KGC2" s="279"/>
      <c r="KGD2" s="279"/>
      <c r="KGE2" s="279"/>
      <c r="KGF2" s="279"/>
      <c r="KGG2" s="279"/>
      <c r="KGH2" s="279"/>
      <c r="KGI2" s="279"/>
      <c r="KGJ2" s="279"/>
      <c r="KGK2" s="279"/>
      <c r="KGL2" s="279"/>
      <c r="KGM2" s="279"/>
      <c r="KGN2" s="279"/>
      <c r="KGO2" s="279"/>
      <c r="KGP2" s="279"/>
      <c r="KGQ2" s="279"/>
      <c r="KGR2" s="279"/>
      <c r="KGS2" s="279"/>
      <c r="KGT2" s="279"/>
      <c r="KGU2" s="279"/>
      <c r="KGV2" s="279"/>
      <c r="KGW2" s="279"/>
      <c r="KGX2" s="279"/>
      <c r="KGY2" s="279"/>
      <c r="KGZ2" s="279"/>
      <c r="KHA2" s="279"/>
      <c r="KHB2" s="279"/>
      <c r="KHC2" s="279"/>
      <c r="KHD2" s="279"/>
      <c r="KHE2" s="279"/>
      <c r="KHF2" s="279"/>
      <c r="KHG2" s="279"/>
      <c r="KHH2" s="279"/>
      <c r="KHI2" s="279"/>
      <c r="KHJ2" s="279"/>
      <c r="KHK2" s="279"/>
      <c r="KHL2" s="279"/>
      <c r="KHM2" s="279"/>
      <c r="KHN2" s="279"/>
      <c r="KHO2" s="279"/>
      <c r="KHP2" s="279"/>
      <c r="KHQ2" s="279"/>
      <c r="KHR2" s="279"/>
      <c r="KHS2" s="279"/>
      <c r="KHT2" s="279"/>
      <c r="KHU2" s="279"/>
      <c r="KHV2" s="279"/>
      <c r="KHW2" s="279"/>
      <c r="KHX2" s="279"/>
      <c r="KHY2" s="279"/>
      <c r="KHZ2" s="279"/>
      <c r="KIA2" s="279"/>
      <c r="KIB2" s="279"/>
      <c r="KIC2" s="279"/>
      <c r="KID2" s="279"/>
      <c r="KIE2" s="279"/>
      <c r="KIF2" s="279"/>
      <c r="KIG2" s="279"/>
      <c r="KIH2" s="279"/>
      <c r="KII2" s="279"/>
      <c r="KIJ2" s="279"/>
      <c r="KIK2" s="279"/>
      <c r="KIL2" s="279"/>
      <c r="KIM2" s="279"/>
      <c r="KIN2" s="279"/>
      <c r="KIO2" s="279"/>
      <c r="KIP2" s="279"/>
      <c r="KIQ2" s="279"/>
      <c r="KIR2" s="279"/>
      <c r="KIS2" s="279"/>
      <c r="KIT2" s="279"/>
      <c r="KIU2" s="279"/>
      <c r="KIV2" s="279"/>
      <c r="KIW2" s="279"/>
      <c r="KIX2" s="279"/>
      <c r="KIY2" s="279"/>
      <c r="KIZ2" s="279"/>
      <c r="KJA2" s="279"/>
      <c r="KJB2" s="279"/>
      <c r="KJC2" s="279"/>
      <c r="KJD2" s="279"/>
      <c r="KJE2" s="279"/>
      <c r="KJF2" s="279"/>
      <c r="KJG2" s="279"/>
      <c r="KJH2" s="279"/>
      <c r="KJI2" s="279"/>
      <c r="KJJ2" s="279"/>
      <c r="KJK2" s="279"/>
      <c r="KJL2" s="279"/>
      <c r="KJM2" s="279"/>
      <c r="KJN2" s="279"/>
      <c r="KJO2" s="279"/>
      <c r="KJP2" s="279"/>
      <c r="KJQ2" s="279"/>
      <c r="KJR2" s="279"/>
      <c r="KJS2" s="279"/>
      <c r="KJT2" s="279"/>
      <c r="KJU2" s="279"/>
      <c r="KJV2" s="279"/>
      <c r="KJW2" s="279"/>
      <c r="KJX2" s="279"/>
      <c r="KJY2" s="279"/>
      <c r="KJZ2" s="279"/>
      <c r="KKA2" s="279"/>
      <c r="KKB2" s="279"/>
      <c r="KKC2" s="279"/>
      <c r="KKD2" s="279"/>
      <c r="KKE2" s="279"/>
      <c r="KKF2" s="279"/>
      <c r="KKG2" s="279"/>
      <c r="KKH2" s="279"/>
      <c r="KKI2" s="279"/>
      <c r="KKJ2" s="279"/>
      <c r="KKK2" s="279"/>
      <c r="KKL2" s="279"/>
      <c r="KKM2" s="279"/>
      <c r="KKN2" s="279"/>
      <c r="KKO2" s="279"/>
      <c r="KKP2" s="279"/>
      <c r="KKQ2" s="279"/>
      <c r="KKR2" s="279"/>
      <c r="KKS2" s="279"/>
      <c r="KKT2" s="279"/>
      <c r="KKU2" s="279"/>
      <c r="KKV2" s="279"/>
      <c r="KKW2" s="279"/>
      <c r="KKX2" s="279"/>
      <c r="KKY2" s="279"/>
      <c r="KKZ2" s="279"/>
      <c r="KLA2" s="279"/>
      <c r="KLB2" s="279"/>
      <c r="KLC2" s="279"/>
      <c r="KLD2" s="279"/>
      <c r="KLE2" s="279"/>
      <c r="KLF2" s="279"/>
      <c r="KLG2" s="279"/>
      <c r="KLH2" s="279"/>
      <c r="KLI2" s="279"/>
      <c r="KLJ2" s="279"/>
      <c r="KLK2" s="279"/>
      <c r="KLL2" s="279"/>
      <c r="KLM2" s="279"/>
      <c r="KLN2" s="279"/>
      <c r="KLO2" s="279"/>
      <c r="KLP2" s="279"/>
      <c r="KLQ2" s="279"/>
      <c r="KLR2" s="279"/>
      <c r="KLS2" s="279"/>
      <c r="KLT2" s="279"/>
      <c r="KLU2" s="279"/>
      <c r="KLV2" s="279"/>
      <c r="KLW2" s="279"/>
      <c r="KLX2" s="279"/>
      <c r="KLY2" s="279"/>
      <c r="KLZ2" s="279"/>
      <c r="KMA2" s="279"/>
      <c r="KMB2" s="279"/>
      <c r="KMC2" s="279"/>
      <c r="KMD2" s="279"/>
      <c r="KME2" s="279"/>
      <c r="KMF2" s="279"/>
      <c r="KMG2" s="279"/>
      <c r="KMH2" s="279"/>
      <c r="KMI2" s="279"/>
      <c r="KMJ2" s="279"/>
      <c r="KMK2" s="279"/>
      <c r="KML2" s="279"/>
      <c r="KMM2" s="279"/>
      <c r="KMN2" s="279"/>
      <c r="KMO2" s="279"/>
      <c r="KMP2" s="279"/>
      <c r="KMQ2" s="279"/>
      <c r="KMR2" s="279"/>
      <c r="KMS2" s="279"/>
      <c r="KMT2" s="279"/>
      <c r="KMU2" s="279"/>
      <c r="KMV2" s="279"/>
      <c r="KMW2" s="279"/>
      <c r="KMX2" s="279"/>
      <c r="KMY2" s="279"/>
      <c r="KMZ2" s="279"/>
      <c r="KNA2" s="279"/>
      <c r="KNB2" s="279"/>
      <c r="KNC2" s="279"/>
      <c r="KND2" s="279"/>
      <c r="KNE2" s="279"/>
      <c r="KNF2" s="279"/>
      <c r="KNG2" s="279"/>
      <c r="KNH2" s="279"/>
      <c r="KNI2" s="279"/>
      <c r="KNJ2" s="279"/>
      <c r="KNK2" s="279"/>
      <c r="KNL2" s="279"/>
      <c r="KNM2" s="279"/>
      <c r="KNN2" s="279"/>
      <c r="KNO2" s="279"/>
      <c r="KNP2" s="279"/>
      <c r="KNQ2" s="279"/>
      <c r="KNR2" s="279"/>
      <c r="KNS2" s="279"/>
      <c r="KNT2" s="279"/>
      <c r="KNU2" s="279"/>
      <c r="KNV2" s="279"/>
      <c r="KNW2" s="279"/>
      <c r="KNX2" s="279"/>
      <c r="KNY2" s="279"/>
      <c r="KNZ2" s="279"/>
      <c r="KOA2" s="279"/>
      <c r="KOB2" s="279"/>
      <c r="KOC2" s="279"/>
      <c r="KOD2" s="279"/>
      <c r="KOE2" s="279"/>
      <c r="KOF2" s="279"/>
      <c r="KOG2" s="279"/>
      <c r="KOH2" s="279"/>
      <c r="KOI2" s="279"/>
      <c r="KOJ2" s="279"/>
      <c r="KOK2" s="279"/>
      <c r="KOL2" s="279"/>
      <c r="KOM2" s="279"/>
      <c r="KON2" s="279"/>
      <c r="KOO2" s="279"/>
      <c r="KOP2" s="279"/>
      <c r="KOQ2" s="279"/>
      <c r="KOR2" s="279"/>
      <c r="KOS2" s="279"/>
      <c r="KOT2" s="279"/>
      <c r="KOU2" s="279"/>
      <c r="KOV2" s="279"/>
      <c r="KOW2" s="279"/>
      <c r="KOX2" s="279"/>
      <c r="KOY2" s="279"/>
      <c r="KOZ2" s="279"/>
      <c r="KPA2" s="279"/>
      <c r="KPB2" s="279"/>
      <c r="KPC2" s="279"/>
      <c r="KPD2" s="279"/>
      <c r="KPE2" s="279"/>
      <c r="KPF2" s="279"/>
      <c r="KPG2" s="279"/>
      <c r="KPH2" s="279"/>
      <c r="KPI2" s="279"/>
      <c r="KPJ2" s="279"/>
      <c r="KPK2" s="279"/>
      <c r="KPL2" s="279"/>
      <c r="KPM2" s="279"/>
      <c r="KPN2" s="279"/>
      <c r="KPO2" s="279"/>
      <c r="KPP2" s="279"/>
      <c r="KPQ2" s="279"/>
      <c r="KPR2" s="279"/>
      <c r="KPS2" s="279"/>
      <c r="KPT2" s="279"/>
      <c r="KPU2" s="279"/>
      <c r="KPV2" s="279"/>
      <c r="KPW2" s="279"/>
      <c r="KPX2" s="279"/>
      <c r="KPY2" s="279"/>
      <c r="KPZ2" s="279"/>
      <c r="KQA2" s="279"/>
      <c r="KQB2" s="279"/>
      <c r="KQC2" s="279"/>
      <c r="KQD2" s="279"/>
      <c r="KQE2" s="279"/>
      <c r="KQF2" s="279"/>
      <c r="KQG2" s="279"/>
      <c r="KQH2" s="279"/>
      <c r="KQI2" s="279"/>
      <c r="KQJ2" s="279"/>
      <c r="KQK2" s="279"/>
      <c r="KQL2" s="279"/>
      <c r="KQM2" s="279"/>
      <c r="KQN2" s="279"/>
      <c r="KQO2" s="279"/>
      <c r="KQP2" s="279"/>
      <c r="KQQ2" s="279"/>
      <c r="KQR2" s="279"/>
      <c r="KQS2" s="279"/>
      <c r="KQT2" s="279"/>
      <c r="KQU2" s="279"/>
      <c r="KQV2" s="279"/>
      <c r="KQW2" s="279"/>
      <c r="KQX2" s="279"/>
      <c r="KQY2" s="279"/>
      <c r="KQZ2" s="279"/>
      <c r="KRA2" s="279"/>
      <c r="KRB2" s="279"/>
      <c r="KRC2" s="279"/>
      <c r="KRD2" s="279"/>
      <c r="KRE2" s="279"/>
      <c r="KRF2" s="279"/>
      <c r="KRG2" s="279"/>
      <c r="KRH2" s="279"/>
      <c r="KRI2" s="279"/>
      <c r="KRJ2" s="279"/>
      <c r="KRK2" s="279"/>
      <c r="KRL2" s="279"/>
      <c r="KRM2" s="279"/>
      <c r="KRN2" s="279"/>
      <c r="KRO2" s="279"/>
      <c r="KRP2" s="279"/>
      <c r="KRQ2" s="279"/>
      <c r="KRR2" s="279"/>
      <c r="KRS2" s="279"/>
      <c r="KRT2" s="279"/>
      <c r="KRU2" s="279"/>
      <c r="KRV2" s="279"/>
      <c r="KRW2" s="279"/>
      <c r="KRX2" s="279"/>
      <c r="KRY2" s="279"/>
      <c r="KRZ2" s="279"/>
      <c r="KSA2" s="279"/>
      <c r="KSB2" s="279"/>
      <c r="KSC2" s="279"/>
      <c r="KSD2" s="279"/>
      <c r="KSE2" s="279"/>
      <c r="KSF2" s="279"/>
      <c r="KSG2" s="279"/>
      <c r="KSH2" s="279"/>
      <c r="KSI2" s="279"/>
      <c r="KSJ2" s="279"/>
      <c r="KSK2" s="279"/>
      <c r="KSL2" s="279"/>
      <c r="KSM2" s="279"/>
      <c r="KSN2" s="279"/>
      <c r="KSO2" s="279"/>
      <c r="KSP2" s="279"/>
      <c r="KSQ2" s="279"/>
      <c r="KSR2" s="279"/>
      <c r="KSS2" s="279"/>
      <c r="KST2" s="279"/>
      <c r="KSU2" s="279"/>
      <c r="KSV2" s="279"/>
      <c r="KSW2" s="279"/>
      <c r="KSX2" s="279"/>
      <c r="KSY2" s="279"/>
      <c r="KSZ2" s="279"/>
      <c r="KTA2" s="279"/>
      <c r="KTB2" s="279"/>
      <c r="KTC2" s="279"/>
      <c r="KTD2" s="279"/>
      <c r="KTE2" s="279"/>
      <c r="KTF2" s="279"/>
      <c r="KTG2" s="279"/>
      <c r="KTH2" s="279"/>
      <c r="KTI2" s="279"/>
      <c r="KTJ2" s="279"/>
      <c r="KTK2" s="279"/>
      <c r="KTL2" s="279"/>
      <c r="KTM2" s="279"/>
      <c r="KTN2" s="279"/>
      <c r="KTO2" s="279"/>
      <c r="KTP2" s="279"/>
      <c r="KTQ2" s="279"/>
      <c r="KTR2" s="279"/>
      <c r="KTS2" s="279"/>
      <c r="KTT2" s="279"/>
      <c r="KTU2" s="279"/>
      <c r="KTV2" s="279"/>
      <c r="KTW2" s="279"/>
      <c r="KTX2" s="279"/>
      <c r="KTY2" s="279"/>
      <c r="KTZ2" s="279"/>
      <c r="KUA2" s="279"/>
      <c r="KUB2" s="279"/>
      <c r="KUC2" s="279"/>
      <c r="KUD2" s="279"/>
      <c r="KUE2" s="279"/>
      <c r="KUF2" s="279"/>
      <c r="KUG2" s="279"/>
      <c r="KUH2" s="279"/>
      <c r="KUI2" s="279"/>
      <c r="KUJ2" s="279"/>
      <c r="KUK2" s="279"/>
      <c r="KUL2" s="279"/>
      <c r="KUM2" s="279"/>
      <c r="KUN2" s="279"/>
      <c r="KUO2" s="279"/>
      <c r="KUP2" s="279"/>
      <c r="KUQ2" s="279"/>
      <c r="KUR2" s="279"/>
      <c r="KUS2" s="279"/>
      <c r="KUT2" s="279"/>
      <c r="KUU2" s="279"/>
      <c r="KUV2" s="279"/>
      <c r="KUW2" s="279"/>
      <c r="KUX2" s="279"/>
      <c r="KUY2" s="279"/>
      <c r="KUZ2" s="279"/>
      <c r="KVA2" s="279"/>
      <c r="KVB2" s="279"/>
      <c r="KVC2" s="279"/>
      <c r="KVD2" s="279"/>
      <c r="KVE2" s="279"/>
      <c r="KVF2" s="279"/>
      <c r="KVG2" s="279"/>
      <c r="KVH2" s="279"/>
      <c r="KVI2" s="279"/>
      <c r="KVJ2" s="279"/>
      <c r="KVK2" s="279"/>
      <c r="KVL2" s="279"/>
      <c r="KVM2" s="279"/>
      <c r="KVN2" s="279"/>
      <c r="KVO2" s="279"/>
      <c r="KVP2" s="279"/>
      <c r="KVQ2" s="279"/>
      <c r="KVR2" s="279"/>
      <c r="KVS2" s="279"/>
      <c r="KVT2" s="279"/>
      <c r="KVU2" s="279"/>
      <c r="KVV2" s="279"/>
      <c r="KVW2" s="279"/>
      <c r="KVX2" s="279"/>
      <c r="KVY2" s="279"/>
      <c r="KVZ2" s="279"/>
      <c r="KWA2" s="279"/>
      <c r="KWB2" s="279"/>
      <c r="KWC2" s="279"/>
      <c r="KWD2" s="279"/>
      <c r="KWE2" s="279"/>
      <c r="KWF2" s="279"/>
      <c r="KWG2" s="279"/>
      <c r="KWH2" s="279"/>
      <c r="KWI2" s="279"/>
      <c r="KWJ2" s="279"/>
      <c r="KWK2" s="279"/>
      <c r="KWL2" s="279"/>
      <c r="KWM2" s="279"/>
      <c r="KWN2" s="279"/>
      <c r="KWO2" s="279"/>
      <c r="KWP2" s="279"/>
      <c r="KWQ2" s="279"/>
      <c r="KWR2" s="279"/>
      <c r="KWS2" s="279"/>
      <c r="KWT2" s="279"/>
      <c r="KWU2" s="279"/>
      <c r="KWV2" s="279"/>
      <c r="KWW2" s="279"/>
      <c r="KWX2" s="279"/>
      <c r="KWY2" s="279"/>
      <c r="KWZ2" s="279"/>
      <c r="KXA2" s="279"/>
      <c r="KXB2" s="279"/>
      <c r="KXC2" s="279"/>
      <c r="KXD2" s="279"/>
      <c r="KXE2" s="279"/>
      <c r="KXF2" s="279"/>
      <c r="KXG2" s="279"/>
      <c r="KXH2" s="279"/>
      <c r="KXI2" s="279"/>
      <c r="KXJ2" s="279"/>
      <c r="KXK2" s="279"/>
      <c r="KXL2" s="279"/>
      <c r="KXM2" s="279"/>
      <c r="KXN2" s="279"/>
      <c r="KXO2" s="279"/>
      <c r="KXP2" s="279"/>
      <c r="KXQ2" s="279"/>
      <c r="KXR2" s="279"/>
      <c r="KXS2" s="279"/>
      <c r="KXT2" s="279"/>
      <c r="KXU2" s="279"/>
      <c r="KXV2" s="279"/>
      <c r="KXW2" s="279"/>
      <c r="KXX2" s="279"/>
      <c r="KXY2" s="279"/>
      <c r="KXZ2" s="279"/>
      <c r="KYA2" s="279"/>
      <c r="KYB2" s="279"/>
      <c r="KYC2" s="279"/>
      <c r="KYD2" s="279"/>
      <c r="KYE2" s="279"/>
      <c r="KYF2" s="279"/>
      <c r="KYG2" s="279"/>
      <c r="KYH2" s="279"/>
      <c r="KYI2" s="279"/>
      <c r="KYJ2" s="279"/>
      <c r="KYK2" s="279"/>
      <c r="KYL2" s="279"/>
      <c r="KYM2" s="279"/>
      <c r="KYN2" s="279"/>
      <c r="KYO2" s="279"/>
      <c r="KYP2" s="279"/>
      <c r="KYQ2" s="279"/>
      <c r="KYR2" s="279"/>
      <c r="KYS2" s="279"/>
      <c r="KYT2" s="279"/>
      <c r="KYU2" s="279"/>
      <c r="KYV2" s="279"/>
      <c r="KYW2" s="279"/>
      <c r="KYX2" s="279"/>
      <c r="KYY2" s="279"/>
      <c r="KYZ2" s="279"/>
      <c r="KZA2" s="279"/>
      <c r="KZB2" s="279"/>
      <c r="KZC2" s="279"/>
      <c r="KZD2" s="279"/>
      <c r="KZE2" s="279"/>
      <c r="KZF2" s="279"/>
      <c r="KZG2" s="279"/>
      <c r="KZH2" s="279"/>
      <c r="KZI2" s="279"/>
      <c r="KZJ2" s="279"/>
      <c r="KZK2" s="279"/>
      <c r="KZL2" s="279"/>
      <c r="KZM2" s="279"/>
      <c r="KZN2" s="279"/>
      <c r="KZO2" s="279"/>
      <c r="KZP2" s="279"/>
      <c r="KZQ2" s="279"/>
      <c r="KZR2" s="279"/>
      <c r="KZS2" s="279"/>
      <c r="KZT2" s="279"/>
      <c r="KZU2" s="279"/>
      <c r="KZV2" s="279"/>
      <c r="KZW2" s="279"/>
      <c r="KZX2" s="279"/>
      <c r="KZY2" s="279"/>
      <c r="KZZ2" s="279"/>
      <c r="LAA2" s="279"/>
      <c r="LAB2" s="279"/>
      <c r="LAC2" s="279"/>
      <c r="LAD2" s="279"/>
      <c r="LAE2" s="279"/>
      <c r="LAF2" s="279"/>
      <c r="LAG2" s="279"/>
      <c r="LAH2" s="279"/>
      <c r="LAI2" s="279"/>
      <c r="LAJ2" s="279"/>
      <c r="LAK2" s="279"/>
      <c r="LAL2" s="279"/>
      <c r="LAM2" s="279"/>
      <c r="LAN2" s="279"/>
      <c r="LAO2" s="279"/>
      <c r="LAP2" s="279"/>
      <c r="LAQ2" s="279"/>
      <c r="LAR2" s="279"/>
      <c r="LAS2" s="279"/>
      <c r="LAT2" s="279"/>
      <c r="LAU2" s="279"/>
      <c r="LAV2" s="279"/>
      <c r="LAW2" s="279"/>
      <c r="LAX2" s="279"/>
      <c r="LAY2" s="279"/>
      <c r="LAZ2" s="279"/>
      <c r="LBA2" s="279"/>
      <c r="LBB2" s="279"/>
      <c r="LBC2" s="279"/>
      <c r="LBD2" s="279"/>
      <c r="LBE2" s="279"/>
      <c r="LBF2" s="279"/>
      <c r="LBG2" s="279"/>
      <c r="LBH2" s="279"/>
      <c r="LBI2" s="279"/>
      <c r="LBJ2" s="279"/>
      <c r="LBK2" s="279"/>
      <c r="LBL2" s="279"/>
      <c r="LBM2" s="279"/>
      <c r="LBN2" s="279"/>
      <c r="LBO2" s="279"/>
      <c r="LBP2" s="279"/>
      <c r="LBQ2" s="279"/>
      <c r="LBR2" s="279"/>
      <c r="LBS2" s="279"/>
      <c r="LBT2" s="279"/>
      <c r="LBU2" s="279"/>
      <c r="LBV2" s="279"/>
      <c r="LBW2" s="279"/>
      <c r="LBX2" s="279"/>
      <c r="LBY2" s="279"/>
      <c r="LBZ2" s="279"/>
      <c r="LCA2" s="279"/>
      <c r="LCB2" s="279"/>
      <c r="LCC2" s="279"/>
      <c r="LCD2" s="279"/>
      <c r="LCE2" s="279"/>
      <c r="LCF2" s="279"/>
      <c r="LCG2" s="279"/>
      <c r="LCH2" s="279"/>
      <c r="LCI2" s="279"/>
      <c r="LCJ2" s="279"/>
      <c r="LCK2" s="279"/>
      <c r="LCL2" s="279"/>
      <c r="LCM2" s="279"/>
      <c r="LCN2" s="279"/>
      <c r="LCO2" s="279"/>
      <c r="LCP2" s="279"/>
      <c r="LCQ2" s="279"/>
      <c r="LCR2" s="279"/>
      <c r="LCS2" s="279"/>
      <c r="LCT2" s="279"/>
      <c r="LCU2" s="279"/>
      <c r="LCV2" s="279"/>
      <c r="LCW2" s="279"/>
      <c r="LCX2" s="279"/>
      <c r="LCY2" s="279"/>
      <c r="LCZ2" s="279"/>
      <c r="LDA2" s="279"/>
      <c r="LDB2" s="279"/>
      <c r="LDC2" s="279"/>
      <c r="LDD2" s="279"/>
      <c r="LDE2" s="279"/>
      <c r="LDF2" s="279"/>
      <c r="LDG2" s="279"/>
      <c r="LDH2" s="279"/>
      <c r="LDI2" s="279"/>
      <c r="LDJ2" s="279"/>
      <c r="LDK2" s="279"/>
      <c r="LDL2" s="279"/>
      <c r="LDM2" s="279"/>
      <c r="LDN2" s="279"/>
      <c r="LDO2" s="279"/>
      <c r="LDP2" s="279"/>
      <c r="LDQ2" s="279"/>
      <c r="LDR2" s="279"/>
      <c r="LDS2" s="279"/>
      <c r="LDT2" s="279"/>
      <c r="LDU2" s="279"/>
      <c r="LDV2" s="279"/>
      <c r="LDW2" s="279"/>
      <c r="LDX2" s="279"/>
      <c r="LDY2" s="279"/>
      <c r="LDZ2" s="279"/>
      <c r="LEA2" s="279"/>
      <c r="LEB2" s="279"/>
      <c r="LEC2" s="279"/>
      <c r="LED2" s="279"/>
      <c r="LEE2" s="279"/>
      <c r="LEF2" s="279"/>
      <c r="LEG2" s="279"/>
      <c r="LEH2" s="279"/>
      <c r="LEI2" s="279"/>
      <c r="LEJ2" s="279"/>
      <c r="LEK2" s="279"/>
      <c r="LEL2" s="279"/>
      <c r="LEM2" s="279"/>
      <c r="LEN2" s="279"/>
      <c r="LEO2" s="279"/>
      <c r="LEP2" s="279"/>
      <c r="LEQ2" s="279"/>
      <c r="LER2" s="279"/>
      <c r="LES2" s="279"/>
      <c r="LET2" s="279"/>
      <c r="LEU2" s="279"/>
      <c r="LEV2" s="279"/>
      <c r="LEW2" s="279"/>
      <c r="LEX2" s="279"/>
      <c r="LEY2" s="279"/>
      <c r="LEZ2" s="279"/>
      <c r="LFA2" s="279"/>
      <c r="LFB2" s="279"/>
      <c r="LFC2" s="279"/>
      <c r="LFD2" s="279"/>
      <c r="LFE2" s="279"/>
      <c r="LFF2" s="279"/>
      <c r="LFG2" s="279"/>
      <c r="LFH2" s="279"/>
      <c r="LFI2" s="279"/>
      <c r="LFJ2" s="279"/>
      <c r="LFK2" s="279"/>
      <c r="LFL2" s="279"/>
      <c r="LFM2" s="279"/>
      <c r="LFN2" s="279"/>
      <c r="LFO2" s="279"/>
      <c r="LFP2" s="279"/>
      <c r="LFQ2" s="279"/>
      <c r="LFR2" s="279"/>
      <c r="LFS2" s="279"/>
      <c r="LFT2" s="279"/>
      <c r="LFU2" s="279"/>
      <c r="LFV2" s="279"/>
      <c r="LFW2" s="279"/>
      <c r="LFX2" s="279"/>
      <c r="LFY2" s="279"/>
      <c r="LFZ2" s="279"/>
      <c r="LGA2" s="279"/>
      <c r="LGB2" s="279"/>
      <c r="LGC2" s="279"/>
      <c r="LGD2" s="279"/>
      <c r="LGE2" s="279"/>
      <c r="LGF2" s="279"/>
      <c r="LGG2" s="279"/>
      <c r="LGH2" s="279"/>
      <c r="LGI2" s="279"/>
      <c r="LGJ2" s="279"/>
      <c r="LGK2" s="279"/>
      <c r="LGL2" s="279"/>
      <c r="LGM2" s="279"/>
      <c r="LGN2" s="279"/>
      <c r="LGO2" s="279"/>
      <c r="LGP2" s="279"/>
      <c r="LGQ2" s="279"/>
      <c r="LGR2" s="279"/>
      <c r="LGS2" s="279"/>
      <c r="LGT2" s="279"/>
      <c r="LGU2" s="279"/>
      <c r="LGV2" s="279"/>
      <c r="LGW2" s="279"/>
      <c r="LGX2" s="279"/>
      <c r="LGY2" s="279"/>
      <c r="LGZ2" s="279"/>
      <c r="LHA2" s="279"/>
      <c r="LHB2" s="279"/>
      <c r="LHC2" s="279"/>
      <c r="LHD2" s="279"/>
      <c r="LHE2" s="279"/>
      <c r="LHF2" s="279"/>
      <c r="LHG2" s="279"/>
      <c r="LHH2" s="279"/>
      <c r="LHI2" s="279"/>
      <c r="LHJ2" s="279"/>
      <c r="LHK2" s="279"/>
      <c r="LHL2" s="279"/>
      <c r="LHM2" s="279"/>
      <c r="LHN2" s="279"/>
      <c r="LHO2" s="279"/>
      <c r="LHP2" s="279"/>
      <c r="LHQ2" s="279"/>
      <c r="LHR2" s="279"/>
      <c r="LHS2" s="279"/>
      <c r="LHT2" s="279"/>
      <c r="LHU2" s="279"/>
      <c r="LHV2" s="279"/>
      <c r="LHW2" s="279"/>
      <c r="LHX2" s="279"/>
      <c r="LHY2" s="279"/>
      <c r="LHZ2" s="279"/>
      <c r="LIA2" s="279"/>
      <c r="LIB2" s="279"/>
      <c r="LIC2" s="279"/>
      <c r="LID2" s="279"/>
      <c r="LIE2" s="279"/>
      <c r="LIF2" s="279"/>
      <c r="LIG2" s="279"/>
      <c r="LIH2" s="279"/>
      <c r="LII2" s="279"/>
      <c r="LIJ2" s="279"/>
      <c r="LIK2" s="279"/>
      <c r="LIL2" s="279"/>
      <c r="LIM2" s="279"/>
      <c r="LIN2" s="279"/>
      <c r="LIO2" s="279"/>
      <c r="LIP2" s="279"/>
      <c r="LIQ2" s="279"/>
      <c r="LIR2" s="279"/>
      <c r="LIS2" s="279"/>
      <c r="LIT2" s="279"/>
      <c r="LIU2" s="279"/>
      <c r="LIV2" s="279"/>
      <c r="LIW2" s="279"/>
      <c r="LIX2" s="279"/>
      <c r="LIY2" s="279"/>
      <c r="LIZ2" s="279"/>
      <c r="LJA2" s="279"/>
      <c r="LJB2" s="279"/>
      <c r="LJC2" s="279"/>
      <c r="LJD2" s="279"/>
      <c r="LJE2" s="279"/>
      <c r="LJF2" s="279"/>
      <c r="LJG2" s="279"/>
      <c r="LJH2" s="279"/>
      <c r="LJI2" s="279"/>
      <c r="LJJ2" s="279"/>
      <c r="LJK2" s="279"/>
      <c r="LJL2" s="279"/>
      <c r="LJM2" s="279"/>
      <c r="LJN2" s="279"/>
      <c r="LJO2" s="279"/>
      <c r="LJP2" s="279"/>
      <c r="LJQ2" s="279"/>
      <c r="LJR2" s="279"/>
      <c r="LJS2" s="279"/>
      <c r="LJT2" s="279"/>
      <c r="LJU2" s="279"/>
      <c r="LJV2" s="279"/>
      <c r="LJW2" s="279"/>
      <c r="LJX2" s="279"/>
      <c r="LJY2" s="279"/>
      <c r="LJZ2" s="279"/>
      <c r="LKA2" s="279"/>
      <c r="LKB2" s="279"/>
      <c r="LKC2" s="279"/>
      <c r="LKD2" s="279"/>
      <c r="LKE2" s="279"/>
      <c r="LKF2" s="279"/>
      <c r="LKG2" s="279"/>
      <c r="LKH2" s="279"/>
      <c r="LKI2" s="279"/>
      <c r="LKJ2" s="279"/>
      <c r="LKK2" s="279"/>
      <c r="LKL2" s="279"/>
      <c r="LKM2" s="279"/>
      <c r="LKN2" s="279"/>
      <c r="LKO2" s="279"/>
      <c r="LKP2" s="279"/>
      <c r="LKQ2" s="279"/>
      <c r="LKR2" s="279"/>
      <c r="LKS2" s="279"/>
      <c r="LKT2" s="279"/>
      <c r="LKU2" s="279"/>
      <c r="LKV2" s="279"/>
      <c r="LKW2" s="279"/>
      <c r="LKX2" s="279"/>
      <c r="LKY2" s="279"/>
      <c r="LKZ2" s="279"/>
      <c r="LLA2" s="279"/>
      <c r="LLB2" s="279"/>
      <c r="LLC2" s="279"/>
      <c r="LLD2" s="279"/>
      <c r="LLE2" s="279"/>
      <c r="LLF2" s="279"/>
      <c r="LLG2" s="279"/>
      <c r="LLH2" s="279"/>
      <c r="LLI2" s="279"/>
      <c r="LLJ2" s="279"/>
      <c r="LLK2" s="279"/>
      <c r="LLL2" s="279"/>
      <c r="LLM2" s="279"/>
      <c r="LLN2" s="279"/>
      <c r="LLO2" s="279"/>
      <c r="LLP2" s="279"/>
      <c r="LLQ2" s="279"/>
      <c r="LLR2" s="279"/>
      <c r="LLS2" s="279"/>
      <c r="LLT2" s="279"/>
      <c r="LLU2" s="279"/>
      <c r="LLV2" s="279"/>
      <c r="LLW2" s="279"/>
      <c r="LLX2" s="279"/>
      <c r="LLY2" s="279"/>
      <c r="LLZ2" s="279"/>
      <c r="LMA2" s="279"/>
      <c r="LMB2" s="279"/>
      <c r="LMC2" s="279"/>
      <c r="LMD2" s="279"/>
      <c r="LME2" s="279"/>
      <c r="LMF2" s="279"/>
      <c r="LMG2" s="279"/>
      <c r="LMH2" s="279"/>
      <c r="LMI2" s="279"/>
      <c r="LMJ2" s="279"/>
      <c r="LMK2" s="279"/>
      <c r="LML2" s="279"/>
      <c r="LMM2" s="279"/>
      <c r="LMN2" s="279"/>
      <c r="LMO2" s="279"/>
      <c r="LMP2" s="279"/>
      <c r="LMQ2" s="279"/>
      <c r="LMR2" s="279"/>
      <c r="LMS2" s="279"/>
      <c r="LMT2" s="279"/>
      <c r="LMU2" s="279"/>
      <c r="LMV2" s="279"/>
      <c r="LMW2" s="279"/>
      <c r="LMX2" s="279"/>
      <c r="LMY2" s="279"/>
      <c r="LMZ2" s="279"/>
      <c r="LNA2" s="279"/>
      <c r="LNB2" s="279"/>
      <c r="LNC2" s="279"/>
      <c r="LND2" s="279"/>
      <c r="LNE2" s="279"/>
      <c r="LNF2" s="279"/>
      <c r="LNG2" s="279"/>
      <c r="LNH2" s="279"/>
      <c r="LNI2" s="279"/>
      <c r="LNJ2" s="279"/>
      <c r="LNK2" s="279"/>
      <c r="LNL2" s="279"/>
      <c r="LNM2" s="279"/>
      <c r="LNN2" s="279"/>
      <c r="LNO2" s="279"/>
      <c r="LNP2" s="279"/>
      <c r="LNQ2" s="279"/>
      <c r="LNR2" s="279"/>
      <c r="LNS2" s="279"/>
      <c r="LNT2" s="279"/>
      <c r="LNU2" s="279"/>
      <c r="LNV2" s="279"/>
      <c r="LNW2" s="279"/>
      <c r="LNX2" s="279"/>
      <c r="LNY2" s="279"/>
      <c r="LNZ2" s="279"/>
      <c r="LOA2" s="279"/>
      <c r="LOB2" s="279"/>
      <c r="LOC2" s="279"/>
      <c r="LOD2" s="279"/>
      <c r="LOE2" s="279"/>
      <c r="LOF2" s="279"/>
      <c r="LOG2" s="279"/>
      <c r="LOH2" s="279"/>
      <c r="LOI2" s="279"/>
      <c r="LOJ2" s="279"/>
      <c r="LOK2" s="279"/>
      <c r="LOL2" s="279"/>
      <c r="LOM2" s="279"/>
      <c r="LON2" s="279"/>
      <c r="LOO2" s="279"/>
      <c r="LOP2" s="279"/>
      <c r="LOQ2" s="279"/>
      <c r="LOR2" s="279"/>
      <c r="LOS2" s="279"/>
      <c r="LOT2" s="279"/>
      <c r="LOU2" s="279"/>
      <c r="LOV2" s="279"/>
      <c r="LOW2" s="279"/>
      <c r="LOX2" s="279"/>
      <c r="LOY2" s="279"/>
      <c r="LOZ2" s="279"/>
      <c r="LPA2" s="279"/>
      <c r="LPB2" s="279"/>
      <c r="LPC2" s="279"/>
      <c r="LPD2" s="279"/>
      <c r="LPE2" s="279"/>
      <c r="LPF2" s="279"/>
      <c r="LPG2" s="279"/>
      <c r="LPH2" s="279"/>
      <c r="LPI2" s="279"/>
      <c r="LPJ2" s="279"/>
      <c r="LPK2" s="279"/>
      <c r="LPL2" s="279"/>
      <c r="LPM2" s="279"/>
      <c r="LPN2" s="279"/>
      <c r="LPO2" s="279"/>
      <c r="LPP2" s="279"/>
      <c r="LPQ2" s="279"/>
      <c r="LPR2" s="279"/>
      <c r="LPS2" s="279"/>
      <c r="LPT2" s="279"/>
      <c r="LPU2" s="279"/>
      <c r="LPV2" s="279"/>
      <c r="LPW2" s="279"/>
      <c r="LPX2" s="279"/>
      <c r="LPY2" s="279"/>
      <c r="LPZ2" s="279"/>
      <c r="LQA2" s="279"/>
      <c r="LQB2" s="279"/>
      <c r="LQC2" s="279"/>
      <c r="LQD2" s="279"/>
      <c r="LQE2" s="279"/>
      <c r="LQF2" s="279"/>
      <c r="LQG2" s="279"/>
      <c r="LQH2" s="279"/>
      <c r="LQI2" s="279"/>
      <c r="LQJ2" s="279"/>
      <c r="LQK2" s="279"/>
      <c r="LQL2" s="279"/>
      <c r="LQM2" s="279"/>
      <c r="LQN2" s="279"/>
      <c r="LQO2" s="279"/>
      <c r="LQP2" s="279"/>
      <c r="LQQ2" s="279"/>
      <c r="LQR2" s="279"/>
      <c r="LQS2" s="279"/>
      <c r="LQT2" s="279"/>
      <c r="LQU2" s="279"/>
      <c r="LQV2" s="279"/>
      <c r="LQW2" s="279"/>
      <c r="LQX2" s="279"/>
      <c r="LQY2" s="279"/>
      <c r="LQZ2" s="279"/>
      <c r="LRA2" s="279"/>
      <c r="LRB2" s="279"/>
      <c r="LRC2" s="279"/>
      <c r="LRD2" s="279"/>
      <c r="LRE2" s="279"/>
      <c r="LRF2" s="279"/>
      <c r="LRG2" s="279"/>
      <c r="LRH2" s="279"/>
      <c r="LRI2" s="279"/>
      <c r="LRJ2" s="279"/>
      <c r="LRK2" s="279"/>
      <c r="LRL2" s="279"/>
      <c r="LRM2" s="279"/>
      <c r="LRN2" s="279"/>
      <c r="LRO2" s="279"/>
      <c r="LRP2" s="279"/>
      <c r="LRQ2" s="279"/>
      <c r="LRR2" s="279"/>
      <c r="LRS2" s="279"/>
      <c r="LRT2" s="279"/>
      <c r="LRU2" s="279"/>
      <c r="LRV2" s="279"/>
      <c r="LRW2" s="279"/>
      <c r="LRX2" s="279"/>
      <c r="LRY2" s="279"/>
      <c r="LRZ2" s="279"/>
      <c r="LSA2" s="279"/>
      <c r="LSB2" s="279"/>
      <c r="LSC2" s="279"/>
      <c r="LSD2" s="279"/>
      <c r="LSE2" s="279"/>
      <c r="LSF2" s="279"/>
      <c r="LSG2" s="279"/>
      <c r="LSH2" s="279"/>
      <c r="LSI2" s="279"/>
      <c r="LSJ2" s="279"/>
      <c r="LSK2" s="279"/>
      <c r="LSL2" s="279"/>
      <c r="LSM2" s="279"/>
      <c r="LSN2" s="279"/>
      <c r="LSO2" s="279"/>
      <c r="LSP2" s="279"/>
      <c r="LSQ2" s="279"/>
      <c r="LSR2" s="279"/>
      <c r="LSS2" s="279"/>
      <c r="LST2" s="279"/>
      <c r="LSU2" s="279"/>
      <c r="LSV2" s="279"/>
      <c r="LSW2" s="279"/>
      <c r="LSX2" s="279"/>
      <c r="LSY2" s="279"/>
      <c r="LSZ2" s="279"/>
      <c r="LTA2" s="279"/>
      <c r="LTB2" s="279"/>
      <c r="LTC2" s="279"/>
      <c r="LTD2" s="279"/>
      <c r="LTE2" s="279"/>
      <c r="LTF2" s="279"/>
      <c r="LTG2" s="279"/>
      <c r="LTH2" s="279"/>
      <c r="LTI2" s="279"/>
      <c r="LTJ2" s="279"/>
      <c r="LTK2" s="279"/>
      <c r="LTL2" s="279"/>
      <c r="LTM2" s="279"/>
      <c r="LTN2" s="279"/>
      <c r="LTO2" s="279"/>
      <c r="LTP2" s="279"/>
      <c r="LTQ2" s="279"/>
      <c r="LTR2" s="279"/>
      <c r="LTS2" s="279"/>
      <c r="LTT2" s="279"/>
      <c r="LTU2" s="279"/>
      <c r="LTV2" s="279"/>
      <c r="LTW2" s="279"/>
      <c r="LTX2" s="279"/>
      <c r="LTY2" s="279"/>
      <c r="LTZ2" s="279"/>
      <c r="LUA2" s="279"/>
      <c r="LUB2" s="279"/>
      <c r="LUC2" s="279"/>
      <c r="LUD2" s="279"/>
      <c r="LUE2" s="279"/>
      <c r="LUF2" s="279"/>
      <c r="LUG2" s="279"/>
      <c r="LUH2" s="279"/>
      <c r="LUI2" s="279"/>
      <c r="LUJ2" s="279"/>
      <c r="LUK2" s="279"/>
      <c r="LUL2" s="279"/>
      <c r="LUM2" s="279"/>
      <c r="LUN2" s="279"/>
      <c r="LUO2" s="279"/>
      <c r="LUP2" s="279"/>
      <c r="LUQ2" s="279"/>
      <c r="LUR2" s="279"/>
      <c r="LUS2" s="279"/>
      <c r="LUT2" s="279"/>
      <c r="LUU2" s="279"/>
      <c r="LUV2" s="279"/>
      <c r="LUW2" s="279"/>
      <c r="LUX2" s="279"/>
      <c r="LUY2" s="279"/>
      <c r="LUZ2" s="279"/>
      <c r="LVA2" s="279"/>
      <c r="LVB2" s="279"/>
      <c r="LVC2" s="279"/>
      <c r="LVD2" s="279"/>
      <c r="LVE2" s="279"/>
      <c r="LVF2" s="279"/>
      <c r="LVG2" s="279"/>
      <c r="LVH2" s="279"/>
      <c r="LVI2" s="279"/>
      <c r="LVJ2" s="279"/>
      <c r="LVK2" s="279"/>
      <c r="LVL2" s="279"/>
      <c r="LVM2" s="279"/>
      <c r="LVN2" s="279"/>
      <c r="LVO2" s="279"/>
      <c r="LVP2" s="279"/>
      <c r="LVQ2" s="279"/>
      <c r="LVR2" s="279"/>
      <c r="LVS2" s="279"/>
      <c r="LVT2" s="279"/>
      <c r="LVU2" s="279"/>
      <c r="LVV2" s="279"/>
      <c r="LVW2" s="279"/>
      <c r="LVX2" s="279"/>
      <c r="LVY2" s="279"/>
      <c r="LVZ2" s="279"/>
      <c r="LWA2" s="279"/>
      <c r="LWB2" s="279"/>
      <c r="LWC2" s="279"/>
      <c r="LWD2" s="279"/>
      <c r="LWE2" s="279"/>
      <c r="LWF2" s="279"/>
      <c r="LWG2" s="279"/>
      <c r="LWH2" s="279"/>
      <c r="LWI2" s="279"/>
      <c r="LWJ2" s="279"/>
      <c r="LWK2" s="279"/>
      <c r="LWL2" s="279"/>
      <c r="LWM2" s="279"/>
      <c r="LWN2" s="279"/>
      <c r="LWO2" s="279"/>
      <c r="LWP2" s="279"/>
      <c r="LWQ2" s="279"/>
      <c r="LWR2" s="279"/>
      <c r="LWS2" s="279"/>
      <c r="LWT2" s="279"/>
      <c r="LWU2" s="279"/>
      <c r="LWV2" s="279"/>
      <c r="LWW2" s="279"/>
      <c r="LWX2" s="279"/>
      <c r="LWY2" s="279"/>
      <c r="LWZ2" s="279"/>
      <c r="LXA2" s="279"/>
      <c r="LXB2" s="279"/>
      <c r="LXC2" s="279"/>
      <c r="LXD2" s="279"/>
      <c r="LXE2" s="279"/>
      <c r="LXF2" s="279"/>
      <c r="LXG2" s="279"/>
      <c r="LXH2" s="279"/>
      <c r="LXI2" s="279"/>
      <c r="LXJ2" s="279"/>
      <c r="LXK2" s="279"/>
      <c r="LXL2" s="279"/>
      <c r="LXM2" s="279"/>
      <c r="LXN2" s="279"/>
      <c r="LXO2" s="279"/>
      <c r="LXP2" s="279"/>
      <c r="LXQ2" s="279"/>
      <c r="LXR2" s="279"/>
      <c r="LXS2" s="279"/>
      <c r="LXT2" s="279"/>
      <c r="LXU2" s="279"/>
      <c r="LXV2" s="279"/>
      <c r="LXW2" s="279"/>
      <c r="LXX2" s="279"/>
      <c r="LXY2" s="279"/>
      <c r="LXZ2" s="279"/>
      <c r="LYA2" s="279"/>
      <c r="LYB2" s="279"/>
      <c r="LYC2" s="279"/>
      <c r="LYD2" s="279"/>
      <c r="LYE2" s="279"/>
      <c r="LYF2" s="279"/>
      <c r="LYG2" s="279"/>
      <c r="LYH2" s="279"/>
      <c r="LYI2" s="279"/>
      <c r="LYJ2" s="279"/>
      <c r="LYK2" s="279"/>
      <c r="LYL2" s="279"/>
      <c r="LYM2" s="279"/>
      <c r="LYN2" s="279"/>
      <c r="LYO2" s="279"/>
      <c r="LYP2" s="279"/>
      <c r="LYQ2" s="279"/>
      <c r="LYR2" s="279"/>
      <c r="LYS2" s="279"/>
      <c r="LYT2" s="279"/>
      <c r="LYU2" s="279"/>
      <c r="LYV2" s="279"/>
      <c r="LYW2" s="279"/>
      <c r="LYX2" s="279"/>
      <c r="LYY2" s="279"/>
      <c r="LYZ2" s="279"/>
      <c r="LZA2" s="279"/>
      <c r="LZB2" s="279"/>
      <c r="LZC2" s="279"/>
      <c r="LZD2" s="279"/>
      <c r="LZE2" s="279"/>
      <c r="LZF2" s="279"/>
      <c r="LZG2" s="279"/>
      <c r="LZH2" s="279"/>
      <c r="LZI2" s="279"/>
      <c r="LZJ2" s="279"/>
      <c r="LZK2" s="279"/>
      <c r="LZL2" s="279"/>
      <c r="LZM2" s="279"/>
      <c r="LZN2" s="279"/>
      <c r="LZO2" s="279"/>
      <c r="LZP2" s="279"/>
      <c r="LZQ2" s="279"/>
      <c r="LZR2" s="279"/>
      <c r="LZS2" s="279"/>
      <c r="LZT2" s="279"/>
      <c r="LZU2" s="279"/>
      <c r="LZV2" s="279"/>
      <c r="LZW2" s="279"/>
      <c r="LZX2" s="279"/>
      <c r="LZY2" s="279"/>
      <c r="LZZ2" s="279"/>
      <c r="MAA2" s="279"/>
      <c r="MAB2" s="279"/>
      <c r="MAC2" s="279"/>
      <c r="MAD2" s="279"/>
      <c r="MAE2" s="279"/>
      <c r="MAF2" s="279"/>
      <c r="MAG2" s="279"/>
      <c r="MAH2" s="279"/>
      <c r="MAI2" s="279"/>
      <c r="MAJ2" s="279"/>
      <c r="MAK2" s="279"/>
      <c r="MAL2" s="279"/>
      <c r="MAM2" s="279"/>
      <c r="MAN2" s="279"/>
      <c r="MAO2" s="279"/>
      <c r="MAP2" s="279"/>
      <c r="MAQ2" s="279"/>
      <c r="MAR2" s="279"/>
      <c r="MAS2" s="279"/>
      <c r="MAT2" s="279"/>
      <c r="MAU2" s="279"/>
      <c r="MAV2" s="279"/>
      <c r="MAW2" s="279"/>
      <c r="MAX2" s="279"/>
      <c r="MAY2" s="279"/>
      <c r="MAZ2" s="279"/>
      <c r="MBA2" s="279"/>
      <c r="MBB2" s="279"/>
      <c r="MBC2" s="279"/>
      <c r="MBD2" s="279"/>
      <c r="MBE2" s="279"/>
      <c r="MBF2" s="279"/>
      <c r="MBG2" s="279"/>
      <c r="MBH2" s="279"/>
      <c r="MBI2" s="279"/>
      <c r="MBJ2" s="279"/>
      <c r="MBK2" s="279"/>
      <c r="MBL2" s="279"/>
      <c r="MBM2" s="279"/>
      <c r="MBN2" s="279"/>
      <c r="MBO2" s="279"/>
      <c r="MBP2" s="279"/>
      <c r="MBQ2" s="279"/>
      <c r="MBR2" s="279"/>
      <c r="MBS2" s="279"/>
      <c r="MBT2" s="279"/>
      <c r="MBU2" s="279"/>
      <c r="MBV2" s="279"/>
      <c r="MBW2" s="279"/>
      <c r="MBX2" s="279"/>
      <c r="MBY2" s="279"/>
      <c r="MBZ2" s="279"/>
      <c r="MCA2" s="279"/>
      <c r="MCB2" s="279"/>
      <c r="MCC2" s="279"/>
      <c r="MCD2" s="279"/>
      <c r="MCE2" s="279"/>
      <c r="MCF2" s="279"/>
      <c r="MCG2" s="279"/>
      <c r="MCH2" s="279"/>
      <c r="MCI2" s="279"/>
      <c r="MCJ2" s="279"/>
      <c r="MCK2" s="279"/>
      <c r="MCL2" s="279"/>
      <c r="MCM2" s="279"/>
      <c r="MCN2" s="279"/>
      <c r="MCO2" s="279"/>
      <c r="MCP2" s="279"/>
      <c r="MCQ2" s="279"/>
      <c r="MCR2" s="279"/>
      <c r="MCS2" s="279"/>
      <c r="MCT2" s="279"/>
      <c r="MCU2" s="279"/>
      <c r="MCV2" s="279"/>
      <c r="MCW2" s="279"/>
      <c r="MCX2" s="279"/>
      <c r="MCY2" s="279"/>
      <c r="MCZ2" s="279"/>
      <c r="MDA2" s="279"/>
      <c r="MDB2" s="279"/>
      <c r="MDC2" s="279"/>
      <c r="MDD2" s="279"/>
      <c r="MDE2" s="279"/>
      <c r="MDF2" s="279"/>
      <c r="MDG2" s="279"/>
      <c r="MDH2" s="279"/>
      <c r="MDI2" s="279"/>
      <c r="MDJ2" s="279"/>
      <c r="MDK2" s="279"/>
      <c r="MDL2" s="279"/>
      <c r="MDM2" s="279"/>
      <c r="MDN2" s="279"/>
      <c r="MDO2" s="279"/>
      <c r="MDP2" s="279"/>
      <c r="MDQ2" s="279"/>
      <c r="MDR2" s="279"/>
      <c r="MDS2" s="279"/>
      <c r="MDT2" s="279"/>
      <c r="MDU2" s="279"/>
      <c r="MDV2" s="279"/>
      <c r="MDW2" s="279"/>
      <c r="MDX2" s="279"/>
      <c r="MDY2" s="279"/>
      <c r="MDZ2" s="279"/>
      <c r="MEA2" s="279"/>
      <c r="MEB2" s="279"/>
      <c r="MEC2" s="279"/>
      <c r="MED2" s="279"/>
      <c r="MEE2" s="279"/>
      <c r="MEF2" s="279"/>
      <c r="MEG2" s="279"/>
      <c r="MEH2" s="279"/>
      <c r="MEI2" s="279"/>
      <c r="MEJ2" s="279"/>
      <c r="MEK2" s="279"/>
      <c r="MEL2" s="279"/>
      <c r="MEM2" s="279"/>
      <c r="MEN2" s="279"/>
      <c r="MEO2" s="279"/>
      <c r="MEP2" s="279"/>
      <c r="MEQ2" s="279"/>
      <c r="MER2" s="279"/>
      <c r="MES2" s="279"/>
      <c r="MET2" s="279"/>
      <c r="MEU2" s="279"/>
      <c r="MEV2" s="279"/>
      <c r="MEW2" s="279"/>
      <c r="MEX2" s="279"/>
      <c r="MEY2" s="279"/>
      <c r="MEZ2" s="279"/>
      <c r="MFA2" s="279"/>
      <c r="MFB2" s="279"/>
      <c r="MFC2" s="279"/>
      <c r="MFD2" s="279"/>
      <c r="MFE2" s="279"/>
      <c r="MFF2" s="279"/>
      <c r="MFG2" s="279"/>
      <c r="MFH2" s="279"/>
      <c r="MFI2" s="279"/>
      <c r="MFJ2" s="279"/>
      <c r="MFK2" s="279"/>
      <c r="MFL2" s="279"/>
      <c r="MFM2" s="279"/>
      <c r="MFN2" s="279"/>
      <c r="MFO2" s="279"/>
      <c r="MFP2" s="279"/>
      <c r="MFQ2" s="279"/>
      <c r="MFR2" s="279"/>
      <c r="MFS2" s="279"/>
      <c r="MFT2" s="279"/>
      <c r="MFU2" s="279"/>
      <c r="MFV2" s="279"/>
      <c r="MFW2" s="279"/>
      <c r="MFX2" s="279"/>
      <c r="MFY2" s="279"/>
      <c r="MFZ2" s="279"/>
      <c r="MGA2" s="279"/>
      <c r="MGB2" s="279"/>
      <c r="MGC2" s="279"/>
      <c r="MGD2" s="279"/>
      <c r="MGE2" s="279"/>
      <c r="MGF2" s="279"/>
      <c r="MGG2" s="279"/>
      <c r="MGH2" s="279"/>
      <c r="MGI2" s="279"/>
      <c r="MGJ2" s="279"/>
      <c r="MGK2" s="279"/>
      <c r="MGL2" s="279"/>
      <c r="MGM2" s="279"/>
      <c r="MGN2" s="279"/>
      <c r="MGO2" s="279"/>
      <c r="MGP2" s="279"/>
      <c r="MGQ2" s="279"/>
      <c r="MGR2" s="279"/>
      <c r="MGS2" s="279"/>
      <c r="MGT2" s="279"/>
      <c r="MGU2" s="279"/>
      <c r="MGV2" s="279"/>
      <c r="MGW2" s="279"/>
      <c r="MGX2" s="279"/>
      <c r="MGY2" s="279"/>
      <c r="MGZ2" s="279"/>
      <c r="MHA2" s="279"/>
      <c r="MHB2" s="279"/>
      <c r="MHC2" s="279"/>
      <c r="MHD2" s="279"/>
      <c r="MHE2" s="279"/>
      <c r="MHF2" s="279"/>
      <c r="MHG2" s="279"/>
      <c r="MHH2" s="279"/>
      <c r="MHI2" s="279"/>
      <c r="MHJ2" s="279"/>
      <c r="MHK2" s="279"/>
      <c r="MHL2" s="279"/>
      <c r="MHM2" s="279"/>
      <c r="MHN2" s="279"/>
      <c r="MHO2" s="279"/>
      <c r="MHP2" s="279"/>
      <c r="MHQ2" s="279"/>
      <c r="MHR2" s="279"/>
      <c r="MHS2" s="279"/>
      <c r="MHT2" s="279"/>
      <c r="MHU2" s="279"/>
      <c r="MHV2" s="279"/>
      <c r="MHW2" s="279"/>
      <c r="MHX2" s="279"/>
      <c r="MHY2" s="279"/>
      <c r="MHZ2" s="279"/>
      <c r="MIA2" s="279"/>
      <c r="MIB2" s="279"/>
      <c r="MIC2" s="279"/>
      <c r="MID2" s="279"/>
      <c r="MIE2" s="279"/>
      <c r="MIF2" s="279"/>
      <c r="MIG2" s="279"/>
      <c r="MIH2" s="279"/>
      <c r="MII2" s="279"/>
      <c r="MIJ2" s="279"/>
      <c r="MIK2" s="279"/>
      <c r="MIL2" s="279"/>
      <c r="MIM2" s="279"/>
      <c r="MIN2" s="279"/>
      <c r="MIO2" s="279"/>
      <c r="MIP2" s="279"/>
      <c r="MIQ2" s="279"/>
      <c r="MIR2" s="279"/>
      <c r="MIS2" s="279"/>
      <c r="MIT2" s="279"/>
      <c r="MIU2" s="279"/>
      <c r="MIV2" s="279"/>
      <c r="MIW2" s="279"/>
      <c r="MIX2" s="279"/>
      <c r="MIY2" s="279"/>
      <c r="MIZ2" s="279"/>
      <c r="MJA2" s="279"/>
      <c r="MJB2" s="279"/>
      <c r="MJC2" s="279"/>
      <c r="MJD2" s="279"/>
      <c r="MJE2" s="279"/>
      <c r="MJF2" s="279"/>
      <c r="MJG2" s="279"/>
      <c r="MJH2" s="279"/>
      <c r="MJI2" s="279"/>
      <c r="MJJ2" s="279"/>
      <c r="MJK2" s="279"/>
      <c r="MJL2" s="279"/>
      <c r="MJM2" s="279"/>
      <c r="MJN2" s="279"/>
      <c r="MJO2" s="279"/>
      <c r="MJP2" s="279"/>
      <c r="MJQ2" s="279"/>
      <c r="MJR2" s="279"/>
      <c r="MJS2" s="279"/>
      <c r="MJT2" s="279"/>
      <c r="MJU2" s="279"/>
      <c r="MJV2" s="279"/>
      <c r="MJW2" s="279"/>
      <c r="MJX2" s="279"/>
      <c r="MJY2" s="279"/>
      <c r="MJZ2" s="279"/>
      <c r="MKA2" s="279"/>
      <c r="MKB2" s="279"/>
      <c r="MKC2" s="279"/>
      <c r="MKD2" s="279"/>
      <c r="MKE2" s="279"/>
      <c r="MKF2" s="279"/>
      <c r="MKG2" s="279"/>
      <c r="MKH2" s="279"/>
      <c r="MKI2" s="279"/>
      <c r="MKJ2" s="279"/>
      <c r="MKK2" s="279"/>
      <c r="MKL2" s="279"/>
      <c r="MKM2" s="279"/>
      <c r="MKN2" s="279"/>
      <c r="MKO2" s="279"/>
      <c r="MKP2" s="279"/>
      <c r="MKQ2" s="279"/>
      <c r="MKR2" s="279"/>
      <c r="MKS2" s="279"/>
      <c r="MKT2" s="279"/>
      <c r="MKU2" s="279"/>
      <c r="MKV2" s="279"/>
      <c r="MKW2" s="279"/>
      <c r="MKX2" s="279"/>
      <c r="MKY2" s="279"/>
      <c r="MKZ2" s="279"/>
      <c r="MLA2" s="279"/>
      <c r="MLB2" s="279"/>
      <c r="MLC2" s="279"/>
      <c r="MLD2" s="279"/>
      <c r="MLE2" s="279"/>
      <c r="MLF2" s="279"/>
      <c r="MLG2" s="279"/>
      <c r="MLH2" s="279"/>
      <c r="MLI2" s="279"/>
      <c r="MLJ2" s="279"/>
      <c r="MLK2" s="279"/>
      <c r="MLL2" s="279"/>
      <c r="MLM2" s="279"/>
      <c r="MLN2" s="279"/>
      <c r="MLO2" s="279"/>
      <c r="MLP2" s="279"/>
      <c r="MLQ2" s="279"/>
      <c r="MLR2" s="279"/>
      <c r="MLS2" s="279"/>
      <c r="MLT2" s="279"/>
      <c r="MLU2" s="279"/>
      <c r="MLV2" s="279"/>
      <c r="MLW2" s="279"/>
      <c r="MLX2" s="279"/>
      <c r="MLY2" s="279"/>
      <c r="MLZ2" s="279"/>
      <c r="MMA2" s="279"/>
      <c r="MMB2" s="279"/>
      <c r="MMC2" s="279"/>
      <c r="MMD2" s="279"/>
      <c r="MME2" s="279"/>
      <c r="MMF2" s="279"/>
      <c r="MMG2" s="279"/>
      <c r="MMH2" s="279"/>
      <c r="MMI2" s="279"/>
      <c r="MMJ2" s="279"/>
      <c r="MMK2" s="279"/>
      <c r="MML2" s="279"/>
      <c r="MMM2" s="279"/>
      <c r="MMN2" s="279"/>
      <c r="MMO2" s="279"/>
      <c r="MMP2" s="279"/>
      <c r="MMQ2" s="279"/>
      <c r="MMR2" s="279"/>
      <c r="MMS2" s="279"/>
      <c r="MMT2" s="279"/>
      <c r="MMU2" s="279"/>
      <c r="MMV2" s="279"/>
      <c r="MMW2" s="279"/>
      <c r="MMX2" s="279"/>
      <c r="MMY2" s="279"/>
      <c r="MMZ2" s="279"/>
      <c r="MNA2" s="279"/>
      <c r="MNB2" s="279"/>
      <c r="MNC2" s="279"/>
      <c r="MND2" s="279"/>
      <c r="MNE2" s="279"/>
      <c r="MNF2" s="279"/>
      <c r="MNG2" s="279"/>
      <c r="MNH2" s="279"/>
      <c r="MNI2" s="279"/>
      <c r="MNJ2" s="279"/>
      <c r="MNK2" s="279"/>
      <c r="MNL2" s="279"/>
      <c r="MNM2" s="279"/>
      <c r="MNN2" s="279"/>
      <c r="MNO2" s="279"/>
      <c r="MNP2" s="279"/>
      <c r="MNQ2" s="279"/>
      <c r="MNR2" s="279"/>
      <c r="MNS2" s="279"/>
      <c r="MNT2" s="279"/>
      <c r="MNU2" s="279"/>
      <c r="MNV2" s="279"/>
      <c r="MNW2" s="279"/>
      <c r="MNX2" s="279"/>
      <c r="MNY2" s="279"/>
      <c r="MNZ2" s="279"/>
      <c r="MOA2" s="279"/>
      <c r="MOB2" s="279"/>
      <c r="MOC2" s="279"/>
      <c r="MOD2" s="279"/>
      <c r="MOE2" s="279"/>
      <c r="MOF2" s="279"/>
      <c r="MOG2" s="279"/>
      <c r="MOH2" s="279"/>
      <c r="MOI2" s="279"/>
      <c r="MOJ2" s="279"/>
      <c r="MOK2" s="279"/>
      <c r="MOL2" s="279"/>
      <c r="MOM2" s="279"/>
      <c r="MON2" s="279"/>
      <c r="MOO2" s="279"/>
      <c r="MOP2" s="279"/>
      <c r="MOQ2" s="279"/>
      <c r="MOR2" s="279"/>
      <c r="MOS2" s="279"/>
      <c r="MOT2" s="279"/>
      <c r="MOU2" s="279"/>
      <c r="MOV2" s="279"/>
      <c r="MOW2" s="279"/>
      <c r="MOX2" s="279"/>
      <c r="MOY2" s="279"/>
      <c r="MOZ2" s="279"/>
      <c r="MPA2" s="279"/>
      <c r="MPB2" s="279"/>
      <c r="MPC2" s="279"/>
      <c r="MPD2" s="279"/>
      <c r="MPE2" s="279"/>
      <c r="MPF2" s="279"/>
      <c r="MPG2" s="279"/>
      <c r="MPH2" s="279"/>
      <c r="MPI2" s="279"/>
      <c r="MPJ2" s="279"/>
      <c r="MPK2" s="279"/>
      <c r="MPL2" s="279"/>
      <c r="MPM2" s="279"/>
      <c r="MPN2" s="279"/>
      <c r="MPO2" s="279"/>
      <c r="MPP2" s="279"/>
      <c r="MPQ2" s="279"/>
      <c r="MPR2" s="279"/>
      <c r="MPS2" s="279"/>
      <c r="MPT2" s="279"/>
      <c r="MPU2" s="279"/>
      <c r="MPV2" s="279"/>
      <c r="MPW2" s="279"/>
      <c r="MPX2" s="279"/>
      <c r="MPY2" s="279"/>
      <c r="MPZ2" s="279"/>
      <c r="MQA2" s="279"/>
      <c r="MQB2" s="279"/>
      <c r="MQC2" s="279"/>
      <c r="MQD2" s="279"/>
      <c r="MQE2" s="279"/>
      <c r="MQF2" s="279"/>
      <c r="MQG2" s="279"/>
      <c r="MQH2" s="279"/>
      <c r="MQI2" s="279"/>
      <c r="MQJ2" s="279"/>
      <c r="MQK2" s="279"/>
      <c r="MQL2" s="279"/>
      <c r="MQM2" s="279"/>
      <c r="MQN2" s="279"/>
      <c r="MQO2" s="279"/>
      <c r="MQP2" s="279"/>
      <c r="MQQ2" s="279"/>
      <c r="MQR2" s="279"/>
      <c r="MQS2" s="279"/>
      <c r="MQT2" s="279"/>
      <c r="MQU2" s="279"/>
      <c r="MQV2" s="279"/>
      <c r="MQW2" s="279"/>
      <c r="MQX2" s="279"/>
      <c r="MQY2" s="279"/>
      <c r="MQZ2" s="279"/>
      <c r="MRA2" s="279"/>
      <c r="MRB2" s="279"/>
      <c r="MRC2" s="279"/>
      <c r="MRD2" s="279"/>
      <c r="MRE2" s="279"/>
      <c r="MRF2" s="279"/>
      <c r="MRG2" s="279"/>
      <c r="MRH2" s="279"/>
      <c r="MRI2" s="279"/>
      <c r="MRJ2" s="279"/>
      <c r="MRK2" s="279"/>
      <c r="MRL2" s="279"/>
      <c r="MRM2" s="279"/>
      <c r="MRN2" s="279"/>
      <c r="MRO2" s="279"/>
      <c r="MRP2" s="279"/>
      <c r="MRQ2" s="279"/>
      <c r="MRR2" s="279"/>
      <c r="MRS2" s="279"/>
      <c r="MRT2" s="279"/>
      <c r="MRU2" s="279"/>
      <c r="MRV2" s="279"/>
      <c r="MRW2" s="279"/>
      <c r="MRX2" s="279"/>
      <c r="MRY2" s="279"/>
      <c r="MRZ2" s="279"/>
      <c r="MSA2" s="279"/>
      <c r="MSB2" s="279"/>
      <c r="MSC2" s="279"/>
      <c r="MSD2" s="279"/>
      <c r="MSE2" s="279"/>
      <c r="MSF2" s="279"/>
      <c r="MSG2" s="279"/>
      <c r="MSH2" s="279"/>
      <c r="MSI2" s="279"/>
      <c r="MSJ2" s="279"/>
      <c r="MSK2" s="279"/>
      <c r="MSL2" s="279"/>
      <c r="MSM2" s="279"/>
      <c r="MSN2" s="279"/>
      <c r="MSO2" s="279"/>
      <c r="MSP2" s="279"/>
      <c r="MSQ2" s="279"/>
      <c r="MSR2" s="279"/>
      <c r="MSS2" s="279"/>
      <c r="MST2" s="279"/>
      <c r="MSU2" s="279"/>
      <c r="MSV2" s="279"/>
      <c r="MSW2" s="279"/>
      <c r="MSX2" s="279"/>
      <c r="MSY2" s="279"/>
      <c r="MSZ2" s="279"/>
      <c r="MTA2" s="279"/>
      <c r="MTB2" s="279"/>
      <c r="MTC2" s="279"/>
      <c r="MTD2" s="279"/>
      <c r="MTE2" s="279"/>
      <c r="MTF2" s="279"/>
      <c r="MTG2" s="279"/>
      <c r="MTH2" s="279"/>
      <c r="MTI2" s="279"/>
      <c r="MTJ2" s="279"/>
      <c r="MTK2" s="279"/>
      <c r="MTL2" s="279"/>
      <c r="MTM2" s="279"/>
      <c r="MTN2" s="279"/>
      <c r="MTO2" s="279"/>
      <c r="MTP2" s="279"/>
      <c r="MTQ2" s="279"/>
      <c r="MTR2" s="279"/>
      <c r="MTS2" s="279"/>
      <c r="MTT2" s="279"/>
      <c r="MTU2" s="279"/>
      <c r="MTV2" s="279"/>
      <c r="MTW2" s="279"/>
      <c r="MTX2" s="279"/>
      <c r="MTY2" s="279"/>
      <c r="MTZ2" s="279"/>
      <c r="MUA2" s="279"/>
      <c r="MUB2" s="279"/>
      <c r="MUC2" s="279"/>
      <c r="MUD2" s="279"/>
      <c r="MUE2" s="279"/>
      <c r="MUF2" s="279"/>
      <c r="MUG2" s="279"/>
      <c r="MUH2" s="279"/>
      <c r="MUI2" s="279"/>
      <c r="MUJ2" s="279"/>
      <c r="MUK2" s="279"/>
      <c r="MUL2" s="279"/>
      <c r="MUM2" s="279"/>
      <c r="MUN2" s="279"/>
      <c r="MUO2" s="279"/>
      <c r="MUP2" s="279"/>
      <c r="MUQ2" s="279"/>
      <c r="MUR2" s="279"/>
      <c r="MUS2" s="279"/>
      <c r="MUT2" s="279"/>
      <c r="MUU2" s="279"/>
      <c r="MUV2" s="279"/>
      <c r="MUW2" s="279"/>
      <c r="MUX2" s="279"/>
      <c r="MUY2" s="279"/>
      <c r="MUZ2" s="279"/>
      <c r="MVA2" s="279"/>
      <c r="MVB2" s="279"/>
      <c r="MVC2" s="279"/>
      <c r="MVD2" s="279"/>
      <c r="MVE2" s="279"/>
      <c r="MVF2" s="279"/>
      <c r="MVG2" s="279"/>
      <c r="MVH2" s="279"/>
      <c r="MVI2" s="279"/>
      <c r="MVJ2" s="279"/>
      <c r="MVK2" s="279"/>
      <c r="MVL2" s="279"/>
      <c r="MVM2" s="279"/>
      <c r="MVN2" s="279"/>
      <c r="MVO2" s="279"/>
      <c r="MVP2" s="279"/>
      <c r="MVQ2" s="279"/>
      <c r="MVR2" s="279"/>
      <c r="MVS2" s="279"/>
      <c r="MVT2" s="279"/>
      <c r="MVU2" s="279"/>
      <c r="MVV2" s="279"/>
      <c r="MVW2" s="279"/>
      <c r="MVX2" s="279"/>
      <c r="MVY2" s="279"/>
      <c r="MVZ2" s="279"/>
      <c r="MWA2" s="279"/>
      <c r="MWB2" s="279"/>
      <c r="MWC2" s="279"/>
      <c r="MWD2" s="279"/>
      <c r="MWE2" s="279"/>
      <c r="MWF2" s="279"/>
      <c r="MWG2" s="279"/>
      <c r="MWH2" s="279"/>
      <c r="MWI2" s="279"/>
      <c r="MWJ2" s="279"/>
      <c r="MWK2" s="279"/>
      <c r="MWL2" s="279"/>
      <c r="MWM2" s="279"/>
      <c r="MWN2" s="279"/>
      <c r="MWO2" s="279"/>
      <c r="MWP2" s="279"/>
      <c r="MWQ2" s="279"/>
      <c r="MWR2" s="279"/>
      <c r="MWS2" s="279"/>
      <c r="MWT2" s="279"/>
      <c r="MWU2" s="279"/>
      <c r="MWV2" s="279"/>
      <c r="MWW2" s="279"/>
      <c r="MWX2" s="279"/>
      <c r="MWY2" s="279"/>
      <c r="MWZ2" s="279"/>
      <c r="MXA2" s="279"/>
      <c r="MXB2" s="279"/>
      <c r="MXC2" s="279"/>
      <c r="MXD2" s="279"/>
      <c r="MXE2" s="279"/>
      <c r="MXF2" s="279"/>
      <c r="MXG2" s="279"/>
      <c r="MXH2" s="279"/>
      <c r="MXI2" s="279"/>
      <c r="MXJ2" s="279"/>
      <c r="MXK2" s="279"/>
      <c r="MXL2" s="279"/>
      <c r="MXM2" s="279"/>
      <c r="MXN2" s="279"/>
      <c r="MXO2" s="279"/>
      <c r="MXP2" s="279"/>
      <c r="MXQ2" s="279"/>
      <c r="MXR2" s="279"/>
      <c r="MXS2" s="279"/>
      <c r="MXT2" s="279"/>
      <c r="MXU2" s="279"/>
      <c r="MXV2" s="279"/>
      <c r="MXW2" s="279"/>
      <c r="MXX2" s="279"/>
      <c r="MXY2" s="279"/>
      <c r="MXZ2" s="279"/>
      <c r="MYA2" s="279"/>
      <c r="MYB2" s="279"/>
      <c r="MYC2" s="279"/>
      <c r="MYD2" s="279"/>
      <c r="MYE2" s="279"/>
      <c r="MYF2" s="279"/>
      <c r="MYG2" s="279"/>
      <c r="MYH2" s="279"/>
      <c r="MYI2" s="279"/>
      <c r="MYJ2" s="279"/>
      <c r="MYK2" s="279"/>
      <c r="MYL2" s="279"/>
      <c r="MYM2" s="279"/>
      <c r="MYN2" s="279"/>
      <c r="MYO2" s="279"/>
      <c r="MYP2" s="279"/>
      <c r="MYQ2" s="279"/>
      <c r="MYR2" s="279"/>
      <c r="MYS2" s="279"/>
      <c r="MYT2" s="279"/>
      <c r="MYU2" s="279"/>
      <c r="MYV2" s="279"/>
      <c r="MYW2" s="279"/>
      <c r="MYX2" s="279"/>
      <c r="MYY2" s="279"/>
      <c r="MYZ2" s="279"/>
      <c r="MZA2" s="279"/>
      <c r="MZB2" s="279"/>
      <c r="MZC2" s="279"/>
      <c r="MZD2" s="279"/>
      <c r="MZE2" s="279"/>
      <c r="MZF2" s="279"/>
      <c r="MZG2" s="279"/>
      <c r="MZH2" s="279"/>
      <c r="MZI2" s="279"/>
      <c r="MZJ2" s="279"/>
      <c r="MZK2" s="279"/>
      <c r="MZL2" s="279"/>
      <c r="MZM2" s="279"/>
      <c r="MZN2" s="279"/>
      <c r="MZO2" s="279"/>
      <c r="MZP2" s="279"/>
      <c r="MZQ2" s="279"/>
      <c r="MZR2" s="279"/>
      <c r="MZS2" s="279"/>
      <c r="MZT2" s="279"/>
      <c r="MZU2" s="279"/>
      <c r="MZV2" s="279"/>
      <c r="MZW2" s="279"/>
      <c r="MZX2" s="279"/>
      <c r="MZY2" s="279"/>
      <c r="MZZ2" s="279"/>
      <c r="NAA2" s="279"/>
      <c r="NAB2" s="279"/>
      <c r="NAC2" s="279"/>
      <c r="NAD2" s="279"/>
      <c r="NAE2" s="279"/>
      <c r="NAF2" s="279"/>
      <c r="NAG2" s="279"/>
      <c r="NAH2" s="279"/>
      <c r="NAI2" s="279"/>
      <c r="NAJ2" s="279"/>
      <c r="NAK2" s="279"/>
      <c r="NAL2" s="279"/>
      <c r="NAM2" s="279"/>
      <c r="NAN2" s="279"/>
      <c r="NAO2" s="279"/>
      <c r="NAP2" s="279"/>
      <c r="NAQ2" s="279"/>
      <c r="NAR2" s="279"/>
      <c r="NAS2" s="279"/>
      <c r="NAT2" s="279"/>
      <c r="NAU2" s="279"/>
      <c r="NAV2" s="279"/>
      <c r="NAW2" s="279"/>
      <c r="NAX2" s="279"/>
      <c r="NAY2" s="279"/>
      <c r="NAZ2" s="279"/>
      <c r="NBA2" s="279"/>
      <c r="NBB2" s="279"/>
      <c r="NBC2" s="279"/>
      <c r="NBD2" s="279"/>
      <c r="NBE2" s="279"/>
      <c r="NBF2" s="279"/>
      <c r="NBG2" s="279"/>
      <c r="NBH2" s="279"/>
      <c r="NBI2" s="279"/>
      <c r="NBJ2" s="279"/>
      <c r="NBK2" s="279"/>
      <c r="NBL2" s="279"/>
      <c r="NBM2" s="279"/>
      <c r="NBN2" s="279"/>
      <c r="NBO2" s="279"/>
      <c r="NBP2" s="279"/>
      <c r="NBQ2" s="279"/>
      <c r="NBR2" s="279"/>
      <c r="NBS2" s="279"/>
      <c r="NBT2" s="279"/>
      <c r="NBU2" s="279"/>
      <c r="NBV2" s="279"/>
      <c r="NBW2" s="279"/>
      <c r="NBX2" s="279"/>
      <c r="NBY2" s="279"/>
      <c r="NBZ2" s="279"/>
      <c r="NCA2" s="279"/>
      <c r="NCB2" s="279"/>
      <c r="NCC2" s="279"/>
      <c r="NCD2" s="279"/>
      <c r="NCE2" s="279"/>
      <c r="NCF2" s="279"/>
      <c r="NCG2" s="279"/>
      <c r="NCH2" s="279"/>
      <c r="NCI2" s="279"/>
      <c r="NCJ2" s="279"/>
      <c r="NCK2" s="279"/>
      <c r="NCL2" s="279"/>
      <c r="NCM2" s="279"/>
      <c r="NCN2" s="279"/>
      <c r="NCO2" s="279"/>
      <c r="NCP2" s="279"/>
      <c r="NCQ2" s="279"/>
      <c r="NCR2" s="279"/>
      <c r="NCS2" s="279"/>
      <c r="NCT2" s="279"/>
      <c r="NCU2" s="279"/>
      <c r="NCV2" s="279"/>
      <c r="NCW2" s="279"/>
      <c r="NCX2" s="279"/>
      <c r="NCY2" s="279"/>
      <c r="NCZ2" s="279"/>
      <c r="NDA2" s="279"/>
      <c r="NDB2" s="279"/>
      <c r="NDC2" s="279"/>
      <c r="NDD2" s="279"/>
      <c r="NDE2" s="279"/>
      <c r="NDF2" s="279"/>
      <c r="NDG2" s="279"/>
      <c r="NDH2" s="279"/>
      <c r="NDI2" s="279"/>
      <c r="NDJ2" s="279"/>
      <c r="NDK2" s="279"/>
      <c r="NDL2" s="279"/>
      <c r="NDM2" s="279"/>
      <c r="NDN2" s="279"/>
      <c r="NDO2" s="279"/>
      <c r="NDP2" s="279"/>
      <c r="NDQ2" s="279"/>
      <c r="NDR2" s="279"/>
      <c r="NDS2" s="279"/>
      <c r="NDT2" s="279"/>
      <c r="NDU2" s="279"/>
      <c r="NDV2" s="279"/>
      <c r="NDW2" s="279"/>
      <c r="NDX2" s="279"/>
      <c r="NDY2" s="279"/>
      <c r="NDZ2" s="279"/>
      <c r="NEA2" s="279"/>
      <c r="NEB2" s="279"/>
      <c r="NEC2" s="279"/>
      <c r="NED2" s="279"/>
      <c r="NEE2" s="279"/>
      <c r="NEF2" s="279"/>
      <c r="NEG2" s="279"/>
      <c r="NEH2" s="279"/>
      <c r="NEI2" s="279"/>
      <c r="NEJ2" s="279"/>
      <c r="NEK2" s="279"/>
      <c r="NEL2" s="279"/>
      <c r="NEM2" s="279"/>
      <c r="NEN2" s="279"/>
      <c r="NEO2" s="279"/>
      <c r="NEP2" s="279"/>
      <c r="NEQ2" s="279"/>
      <c r="NER2" s="279"/>
      <c r="NES2" s="279"/>
      <c r="NET2" s="279"/>
      <c r="NEU2" s="279"/>
      <c r="NEV2" s="279"/>
      <c r="NEW2" s="279"/>
      <c r="NEX2" s="279"/>
      <c r="NEY2" s="279"/>
      <c r="NEZ2" s="279"/>
      <c r="NFA2" s="279"/>
      <c r="NFB2" s="279"/>
      <c r="NFC2" s="279"/>
      <c r="NFD2" s="279"/>
      <c r="NFE2" s="279"/>
      <c r="NFF2" s="279"/>
      <c r="NFG2" s="279"/>
      <c r="NFH2" s="279"/>
      <c r="NFI2" s="279"/>
      <c r="NFJ2" s="279"/>
      <c r="NFK2" s="279"/>
      <c r="NFL2" s="279"/>
      <c r="NFM2" s="279"/>
      <c r="NFN2" s="279"/>
      <c r="NFO2" s="279"/>
      <c r="NFP2" s="279"/>
      <c r="NFQ2" s="279"/>
      <c r="NFR2" s="279"/>
      <c r="NFS2" s="279"/>
      <c r="NFT2" s="279"/>
      <c r="NFU2" s="279"/>
      <c r="NFV2" s="279"/>
      <c r="NFW2" s="279"/>
      <c r="NFX2" s="279"/>
      <c r="NFY2" s="279"/>
      <c r="NFZ2" s="279"/>
      <c r="NGA2" s="279"/>
      <c r="NGB2" s="279"/>
      <c r="NGC2" s="279"/>
      <c r="NGD2" s="279"/>
      <c r="NGE2" s="279"/>
      <c r="NGF2" s="279"/>
      <c r="NGG2" s="279"/>
      <c r="NGH2" s="279"/>
      <c r="NGI2" s="279"/>
      <c r="NGJ2" s="279"/>
      <c r="NGK2" s="279"/>
      <c r="NGL2" s="279"/>
      <c r="NGM2" s="279"/>
      <c r="NGN2" s="279"/>
      <c r="NGO2" s="279"/>
      <c r="NGP2" s="279"/>
      <c r="NGQ2" s="279"/>
      <c r="NGR2" s="279"/>
      <c r="NGS2" s="279"/>
      <c r="NGT2" s="279"/>
      <c r="NGU2" s="279"/>
      <c r="NGV2" s="279"/>
      <c r="NGW2" s="279"/>
      <c r="NGX2" s="279"/>
      <c r="NGY2" s="279"/>
      <c r="NGZ2" s="279"/>
      <c r="NHA2" s="279"/>
      <c r="NHB2" s="279"/>
      <c r="NHC2" s="279"/>
      <c r="NHD2" s="279"/>
      <c r="NHE2" s="279"/>
      <c r="NHF2" s="279"/>
      <c r="NHG2" s="279"/>
      <c r="NHH2" s="279"/>
      <c r="NHI2" s="279"/>
      <c r="NHJ2" s="279"/>
      <c r="NHK2" s="279"/>
      <c r="NHL2" s="279"/>
      <c r="NHM2" s="279"/>
      <c r="NHN2" s="279"/>
      <c r="NHO2" s="279"/>
      <c r="NHP2" s="279"/>
      <c r="NHQ2" s="279"/>
      <c r="NHR2" s="279"/>
      <c r="NHS2" s="279"/>
      <c r="NHT2" s="279"/>
      <c r="NHU2" s="279"/>
      <c r="NHV2" s="279"/>
      <c r="NHW2" s="279"/>
      <c r="NHX2" s="279"/>
      <c r="NHY2" s="279"/>
      <c r="NHZ2" s="279"/>
      <c r="NIA2" s="279"/>
      <c r="NIB2" s="279"/>
      <c r="NIC2" s="279"/>
      <c r="NID2" s="279"/>
      <c r="NIE2" s="279"/>
      <c r="NIF2" s="279"/>
      <c r="NIG2" s="279"/>
      <c r="NIH2" s="279"/>
      <c r="NII2" s="279"/>
      <c r="NIJ2" s="279"/>
      <c r="NIK2" s="279"/>
      <c r="NIL2" s="279"/>
      <c r="NIM2" s="279"/>
      <c r="NIN2" s="279"/>
      <c r="NIO2" s="279"/>
      <c r="NIP2" s="279"/>
      <c r="NIQ2" s="279"/>
      <c r="NIR2" s="279"/>
      <c r="NIS2" s="279"/>
      <c r="NIT2" s="279"/>
      <c r="NIU2" s="279"/>
      <c r="NIV2" s="279"/>
      <c r="NIW2" s="279"/>
      <c r="NIX2" s="279"/>
      <c r="NIY2" s="279"/>
      <c r="NIZ2" s="279"/>
      <c r="NJA2" s="279"/>
      <c r="NJB2" s="279"/>
      <c r="NJC2" s="279"/>
      <c r="NJD2" s="279"/>
      <c r="NJE2" s="279"/>
      <c r="NJF2" s="279"/>
      <c r="NJG2" s="279"/>
      <c r="NJH2" s="279"/>
      <c r="NJI2" s="279"/>
      <c r="NJJ2" s="279"/>
      <c r="NJK2" s="279"/>
      <c r="NJL2" s="279"/>
      <c r="NJM2" s="279"/>
      <c r="NJN2" s="279"/>
      <c r="NJO2" s="279"/>
      <c r="NJP2" s="279"/>
      <c r="NJQ2" s="279"/>
      <c r="NJR2" s="279"/>
      <c r="NJS2" s="279"/>
      <c r="NJT2" s="279"/>
      <c r="NJU2" s="279"/>
      <c r="NJV2" s="279"/>
      <c r="NJW2" s="279"/>
      <c r="NJX2" s="279"/>
      <c r="NJY2" s="279"/>
      <c r="NJZ2" s="279"/>
      <c r="NKA2" s="279"/>
      <c r="NKB2" s="279"/>
      <c r="NKC2" s="279"/>
      <c r="NKD2" s="279"/>
      <c r="NKE2" s="279"/>
      <c r="NKF2" s="279"/>
      <c r="NKG2" s="279"/>
      <c r="NKH2" s="279"/>
      <c r="NKI2" s="279"/>
      <c r="NKJ2" s="279"/>
      <c r="NKK2" s="279"/>
      <c r="NKL2" s="279"/>
      <c r="NKM2" s="279"/>
      <c r="NKN2" s="279"/>
      <c r="NKO2" s="279"/>
      <c r="NKP2" s="279"/>
      <c r="NKQ2" s="279"/>
      <c r="NKR2" s="279"/>
      <c r="NKS2" s="279"/>
      <c r="NKT2" s="279"/>
      <c r="NKU2" s="279"/>
      <c r="NKV2" s="279"/>
      <c r="NKW2" s="279"/>
      <c r="NKX2" s="279"/>
      <c r="NKY2" s="279"/>
      <c r="NKZ2" s="279"/>
      <c r="NLA2" s="279"/>
      <c r="NLB2" s="279"/>
      <c r="NLC2" s="279"/>
      <c r="NLD2" s="279"/>
      <c r="NLE2" s="279"/>
      <c r="NLF2" s="279"/>
      <c r="NLG2" s="279"/>
      <c r="NLH2" s="279"/>
      <c r="NLI2" s="279"/>
      <c r="NLJ2" s="279"/>
      <c r="NLK2" s="279"/>
      <c r="NLL2" s="279"/>
      <c r="NLM2" s="279"/>
      <c r="NLN2" s="279"/>
      <c r="NLO2" s="279"/>
      <c r="NLP2" s="279"/>
      <c r="NLQ2" s="279"/>
      <c r="NLR2" s="279"/>
      <c r="NLS2" s="279"/>
      <c r="NLT2" s="279"/>
      <c r="NLU2" s="279"/>
      <c r="NLV2" s="279"/>
      <c r="NLW2" s="279"/>
      <c r="NLX2" s="279"/>
      <c r="NLY2" s="279"/>
      <c r="NLZ2" s="279"/>
      <c r="NMA2" s="279"/>
      <c r="NMB2" s="279"/>
      <c r="NMC2" s="279"/>
      <c r="NMD2" s="279"/>
      <c r="NME2" s="279"/>
      <c r="NMF2" s="279"/>
      <c r="NMG2" s="279"/>
      <c r="NMH2" s="279"/>
      <c r="NMI2" s="279"/>
      <c r="NMJ2" s="279"/>
      <c r="NMK2" s="279"/>
      <c r="NML2" s="279"/>
      <c r="NMM2" s="279"/>
      <c r="NMN2" s="279"/>
      <c r="NMO2" s="279"/>
      <c r="NMP2" s="279"/>
      <c r="NMQ2" s="279"/>
      <c r="NMR2" s="279"/>
      <c r="NMS2" s="279"/>
      <c r="NMT2" s="279"/>
      <c r="NMU2" s="279"/>
      <c r="NMV2" s="279"/>
      <c r="NMW2" s="279"/>
      <c r="NMX2" s="279"/>
      <c r="NMY2" s="279"/>
      <c r="NMZ2" s="279"/>
      <c r="NNA2" s="279"/>
      <c r="NNB2" s="279"/>
      <c r="NNC2" s="279"/>
      <c r="NND2" s="279"/>
      <c r="NNE2" s="279"/>
      <c r="NNF2" s="279"/>
      <c r="NNG2" s="279"/>
      <c r="NNH2" s="279"/>
      <c r="NNI2" s="279"/>
      <c r="NNJ2" s="279"/>
      <c r="NNK2" s="279"/>
      <c r="NNL2" s="279"/>
      <c r="NNM2" s="279"/>
      <c r="NNN2" s="279"/>
      <c r="NNO2" s="279"/>
      <c r="NNP2" s="279"/>
      <c r="NNQ2" s="279"/>
      <c r="NNR2" s="279"/>
      <c r="NNS2" s="279"/>
      <c r="NNT2" s="279"/>
      <c r="NNU2" s="279"/>
      <c r="NNV2" s="279"/>
      <c r="NNW2" s="279"/>
      <c r="NNX2" s="279"/>
      <c r="NNY2" s="279"/>
      <c r="NNZ2" s="279"/>
      <c r="NOA2" s="279"/>
      <c r="NOB2" s="279"/>
      <c r="NOC2" s="279"/>
      <c r="NOD2" s="279"/>
      <c r="NOE2" s="279"/>
      <c r="NOF2" s="279"/>
      <c r="NOG2" s="279"/>
      <c r="NOH2" s="279"/>
      <c r="NOI2" s="279"/>
      <c r="NOJ2" s="279"/>
      <c r="NOK2" s="279"/>
      <c r="NOL2" s="279"/>
      <c r="NOM2" s="279"/>
      <c r="NON2" s="279"/>
      <c r="NOO2" s="279"/>
      <c r="NOP2" s="279"/>
      <c r="NOQ2" s="279"/>
      <c r="NOR2" s="279"/>
      <c r="NOS2" s="279"/>
      <c r="NOT2" s="279"/>
      <c r="NOU2" s="279"/>
      <c r="NOV2" s="279"/>
      <c r="NOW2" s="279"/>
      <c r="NOX2" s="279"/>
      <c r="NOY2" s="279"/>
      <c r="NOZ2" s="279"/>
      <c r="NPA2" s="279"/>
      <c r="NPB2" s="279"/>
      <c r="NPC2" s="279"/>
      <c r="NPD2" s="279"/>
      <c r="NPE2" s="279"/>
      <c r="NPF2" s="279"/>
      <c r="NPG2" s="279"/>
      <c r="NPH2" s="279"/>
      <c r="NPI2" s="279"/>
      <c r="NPJ2" s="279"/>
      <c r="NPK2" s="279"/>
      <c r="NPL2" s="279"/>
      <c r="NPM2" s="279"/>
      <c r="NPN2" s="279"/>
      <c r="NPO2" s="279"/>
      <c r="NPP2" s="279"/>
      <c r="NPQ2" s="279"/>
      <c r="NPR2" s="279"/>
      <c r="NPS2" s="279"/>
      <c r="NPT2" s="279"/>
      <c r="NPU2" s="279"/>
      <c r="NPV2" s="279"/>
      <c r="NPW2" s="279"/>
      <c r="NPX2" s="279"/>
      <c r="NPY2" s="279"/>
      <c r="NPZ2" s="279"/>
      <c r="NQA2" s="279"/>
      <c r="NQB2" s="279"/>
      <c r="NQC2" s="279"/>
      <c r="NQD2" s="279"/>
      <c r="NQE2" s="279"/>
      <c r="NQF2" s="279"/>
      <c r="NQG2" s="279"/>
      <c r="NQH2" s="279"/>
      <c r="NQI2" s="279"/>
      <c r="NQJ2" s="279"/>
      <c r="NQK2" s="279"/>
      <c r="NQL2" s="279"/>
      <c r="NQM2" s="279"/>
      <c r="NQN2" s="279"/>
      <c r="NQO2" s="279"/>
      <c r="NQP2" s="279"/>
      <c r="NQQ2" s="279"/>
      <c r="NQR2" s="279"/>
      <c r="NQS2" s="279"/>
      <c r="NQT2" s="279"/>
      <c r="NQU2" s="279"/>
      <c r="NQV2" s="279"/>
      <c r="NQW2" s="279"/>
      <c r="NQX2" s="279"/>
      <c r="NQY2" s="279"/>
      <c r="NQZ2" s="279"/>
      <c r="NRA2" s="279"/>
      <c r="NRB2" s="279"/>
      <c r="NRC2" s="279"/>
      <c r="NRD2" s="279"/>
      <c r="NRE2" s="279"/>
      <c r="NRF2" s="279"/>
      <c r="NRG2" s="279"/>
      <c r="NRH2" s="279"/>
      <c r="NRI2" s="279"/>
      <c r="NRJ2" s="279"/>
      <c r="NRK2" s="279"/>
      <c r="NRL2" s="279"/>
      <c r="NRM2" s="279"/>
      <c r="NRN2" s="279"/>
      <c r="NRO2" s="279"/>
      <c r="NRP2" s="279"/>
      <c r="NRQ2" s="279"/>
      <c r="NRR2" s="279"/>
      <c r="NRS2" s="279"/>
      <c r="NRT2" s="279"/>
      <c r="NRU2" s="279"/>
      <c r="NRV2" s="279"/>
      <c r="NRW2" s="279"/>
      <c r="NRX2" s="279"/>
      <c r="NRY2" s="279"/>
      <c r="NRZ2" s="279"/>
      <c r="NSA2" s="279"/>
      <c r="NSB2" s="279"/>
      <c r="NSC2" s="279"/>
      <c r="NSD2" s="279"/>
      <c r="NSE2" s="279"/>
      <c r="NSF2" s="279"/>
      <c r="NSG2" s="279"/>
      <c r="NSH2" s="279"/>
      <c r="NSI2" s="279"/>
      <c r="NSJ2" s="279"/>
      <c r="NSK2" s="279"/>
      <c r="NSL2" s="279"/>
      <c r="NSM2" s="279"/>
      <c r="NSN2" s="279"/>
      <c r="NSO2" s="279"/>
      <c r="NSP2" s="279"/>
      <c r="NSQ2" s="279"/>
      <c r="NSR2" s="279"/>
      <c r="NSS2" s="279"/>
      <c r="NST2" s="279"/>
      <c r="NSU2" s="279"/>
      <c r="NSV2" s="279"/>
      <c r="NSW2" s="279"/>
      <c r="NSX2" s="279"/>
      <c r="NSY2" s="279"/>
      <c r="NSZ2" s="279"/>
      <c r="NTA2" s="279"/>
      <c r="NTB2" s="279"/>
      <c r="NTC2" s="279"/>
      <c r="NTD2" s="279"/>
      <c r="NTE2" s="279"/>
      <c r="NTF2" s="279"/>
      <c r="NTG2" s="279"/>
      <c r="NTH2" s="279"/>
      <c r="NTI2" s="279"/>
      <c r="NTJ2" s="279"/>
      <c r="NTK2" s="279"/>
      <c r="NTL2" s="279"/>
      <c r="NTM2" s="279"/>
      <c r="NTN2" s="279"/>
      <c r="NTO2" s="279"/>
      <c r="NTP2" s="279"/>
      <c r="NTQ2" s="279"/>
      <c r="NTR2" s="279"/>
      <c r="NTS2" s="279"/>
      <c r="NTT2" s="279"/>
      <c r="NTU2" s="279"/>
      <c r="NTV2" s="279"/>
      <c r="NTW2" s="279"/>
      <c r="NTX2" s="279"/>
      <c r="NTY2" s="279"/>
      <c r="NTZ2" s="279"/>
      <c r="NUA2" s="279"/>
      <c r="NUB2" s="279"/>
      <c r="NUC2" s="279"/>
      <c r="NUD2" s="279"/>
      <c r="NUE2" s="279"/>
      <c r="NUF2" s="279"/>
      <c r="NUG2" s="279"/>
      <c r="NUH2" s="279"/>
      <c r="NUI2" s="279"/>
      <c r="NUJ2" s="279"/>
      <c r="NUK2" s="279"/>
      <c r="NUL2" s="279"/>
      <c r="NUM2" s="279"/>
      <c r="NUN2" s="279"/>
      <c r="NUO2" s="279"/>
      <c r="NUP2" s="279"/>
      <c r="NUQ2" s="279"/>
      <c r="NUR2" s="279"/>
      <c r="NUS2" s="279"/>
      <c r="NUT2" s="279"/>
      <c r="NUU2" s="279"/>
      <c r="NUV2" s="279"/>
      <c r="NUW2" s="279"/>
      <c r="NUX2" s="279"/>
      <c r="NUY2" s="279"/>
      <c r="NUZ2" s="279"/>
      <c r="NVA2" s="279"/>
      <c r="NVB2" s="279"/>
      <c r="NVC2" s="279"/>
      <c r="NVD2" s="279"/>
      <c r="NVE2" s="279"/>
      <c r="NVF2" s="279"/>
      <c r="NVG2" s="279"/>
      <c r="NVH2" s="279"/>
      <c r="NVI2" s="279"/>
      <c r="NVJ2" s="279"/>
      <c r="NVK2" s="279"/>
      <c r="NVL2" s="279"/>
      <c r="NVM2" s="279"/>
      <c r="NVN2" s="279"/>
      <c r="NVO2" s="279"/>
      <c r="NVP2" s="279"/>
      <c r="NVQ2" s="279"/>
      <c r="NVR2" s="279"/>
      <c r="NVS2" s="279"/>
      <c r="NVT2" s="279"/>
      <c r="NVU2" s="279"/>
      <c r="NVV2" s="279"/>
      <c r="NVW2" s="279"/>
      <c r="NVX2" s="279"/>
      <c r="NVY2" s="279"/>
      <c r="NVZ2" s="279"/>
      <c r="NWA2" s="279"/>
      <c r="NWB2" s="279"/>
      <c r="NWC2" s="279"/>
      <c r="NWD2" s="279"/>
      <c r="NWE2" s="279"/>
      <c r="NWF2" s="279"/>
      <c r="NWG2" s="279"/>
      <c r="NWH2" s="279"/>
      <c r="NWI2" s="279"/>
      <c r="NWJ2" s="279"/>
      <c r="NWK2" s="279"/>
      <c r="NWL2" s="279"/>
      <c r="NWM2" s="279"/>
      <c r="NWN2" s="279"/>
      <c r="NWO2" s="279"/>
      <c r="NWP2" s="279"/>
      <c r="NWQ2" s="279"/>
      <c r="NWR2" s="279"/>
      <c r="NWS2" s="279"/>
      <c r="NWT2" s="279"/>
      <c r="NWU2" s="279"/>
      <c r="NWV2" s="279"/>
      <c r="NWW2" s="279"/>
      <c r="NWX2" s="279"/>
      <c r="NWY2" s="279"/>
      <c r="NWZ2" s="279"/>
      <c r="NXA2" s="279"/>
      <c r="NXB2" s="279"/>
      <c r="NXC2" s="279"/>
      <c r="NXD2" s="279"/>
      <c r="NXE2" s="279"/>
      <c r="NXF2" s="279"/>
      <c r="NXG2" s="279"/>
      <c r="NXH2" s="279"/>
      <c r="NXI2" s="279"/>
      <c r="NXJ2" s="279"/>
      <c r="NXK2" s="279"/>
      <c r="NXL2" s="279"/>
      <c r="NXM2" s="279"/>
      <c r="NXN2" s="279"/>
      <c r="NXO2" s="279"/>
      <c r="NXP2" s="279"/>
      <c r="NXQ2" s="279"/>
      <c r="NXR2" s="279"/>
      <c r="NXS2" s="279"/>
      <c r="NXT2" s="279"/>
      <c r="NXU2" s="279"/>
      <c r="NXV2" s="279"/>
      <c r="NXW2" s="279"/>
      <c r="NXX2" s="279"/>
      <c r="NXY2" s="279"/>
      <c r="NXZ2" s="279"/>
      <c r="NYA2" s="279"/>
      <c r="NYB2" s="279"/>
      <c r="NYC2" s="279"/>
      <c r="NYD2" s="279"/>
      <c r="NYE2" s="279"/>
      <c r="NYF2" s="279"/>
      <c r="NYG2" s="279"/>
      <c r="NYH2" s="279"/>
      <c r="NYI2" s="279"/>
      <c r="NYJ2" s="279"/>
      <c r="NYK2" s="279"/>
      <c r="NYL2" s="279"/>
      <c r="NYM2" s="279"/>
      <c r="NYN2" s="279"/>
      <c r="NYO2" s="279"/>
      <c r="NYP2" s="279"/>
      <c r="NYQ2" s="279"/>
      <c r="NYR2" s="279"/>
      <c r="NYS2" s="279"/>
      <c r="NYT2" s="279"/>
      <c r="NYU2" s="279"/>
      <c r="NYV2" s="279"/>
      <c r="NYW2" s="279"/>
      <c r="NYX2" s="279"/>
      <c r="NYY2" s="279"/>
      <c r="NYZ2" s="279"/>
      <c r="NZA2" s="279"/>
      <c r="NZB2" s="279"/>
      <c r="NZC2" s="279"/>
      <c r="NZD2" s="279"/>
      <c r="NZE2" s="279"/>
      <c r="NZF2" s="279"/>
      <c r="NZG2" s="279"/>
      <c r="NZH2" s="279"/>
      <c r="NZI2" s="279"/>
      <c r="NZJ2" s="279"/>
      <c r="NZK2" s="279"/>
      <c r="NZL2" s="279"/>
      <c r="NZM2" s="279"/>
      <c r="NZN2" s="279"/>
      <c r="NZO2" s="279"/>
      <c r="NZP2" s="279"/>
      <c r="NZQ2" s="279"/>
      <c r="NZR2" s="279"/>
      <c r="NZS2" s="279"/>
      <c r="NZT2" s="279"/>
      <c r="NZU2" s="279"/>
      <c r="NZV2" s="279"/>
      <c r="NZW2" s="279"/>
      <c r="NZX2" s="279"/>
      <c r="NZY2" s="279"/>
      <c r="NZZ2" s="279"/>
      <c r="OAA2" s="279"/>
      <c r="OAB2" s="279"/>
      <c r="OAC2" s="279"/>
      <c r="OAD2" s="279"/>
      <c r="OAE2" s="279"/>
      <c r="OAF2" s="279"/>
      <c r="OAG2" s="279"/>
      <c r="OAH2" s="279"/>
      <c r="OAI2" s="279"/>
      <c r="OAJ2" s="279"/>
      <c r="OAK2" s="279"/>
      <c r="OAL2" s="279"/>
      <c r="OAM2" s="279"/>
      <c r="OAN2" s="279"/>
      <c r="OAO2" s="279"/>
      <c r="OAP2" s="279"/>
      <c r="OAQ2" s="279"/>
      <c r="OAR2" s="279"/>
      <c r="OAS2" s="279"/>
      <c r="OAT2" s="279"/>
      <c r="OAU2" s="279"/>
      <c r="OAV2" s="279"/>
      <c r="OAW2" s="279"/>
      <c r="OAX2" s="279"/>
      <c r="OAY2" s="279"/>
      <c r="OAZ2" s="279"/>
      <c r="OBA2" s="279"/>
      <c r="OBB2" s="279"/>
      <c r="OBC2" s="279"/>
      <c r="OBD2" s="279"/>
      <c r="OBE2" s="279"/>
      <c r="OBF2" s="279"/>
      <c r="OBG2" s="279"/>
      <c r="OBH2" s="279"/>
      <c r="OBI2" s="279"/>
      <c r="OBJ2" s="279"/>
      <c r="OBK2" s="279"/>
      <c r="OBL2" s="279"/>
      <c r="OBM2" s="279"/>
      <c r="OBN2" s="279"/>
      <c r="OBO2" s="279"/>
      <c r="OBP2" s="279"/>
      <c r="OBQ2" s="279"/>
      <c r="OBR2" s="279"/>
      <c r="OBS2" s="279"/>
      <c r="OBT2" s="279"/>
      <c r="OBU2" s="279"/>
      <c r="OBV2" s="279"/>
      <c r="OBW2" s="279"/>
      <c r="OBX2" s="279"/>
      <c r="OBY2" s="279"/>
      <c r="OBZ2" s="279"/>
      <c r="OCA2" s="279"/>
      <c r="OCB2" s="279"/>
      <c r="OCC2" s="279"/>
      <c r="OCD2" s="279"/>
      <c r="OCE2" s="279"/>
      <c r="OCF2" s="279"/>
      <c r="OCG2" s="279"/>
      <c r="OCH2" s="279"/>
      <c r="OCI2" s="279"/>
      <c r="OCJ2" s="279"/>
      <c r="OCK2" s="279"/>
      <c r="OCL2" s="279"/>
      <c r="OCM2" s="279"/>
      <c r="OCN2" s="279"/>
      <c r="OCO2" s="279"/>
      <c r="OCP2" s="279"/>
      <c r="OCQ2" s="279"/>
      <c r="OCR2" s="279"/>
      <c r="OCS2" s="279"/>
      <c r="OCT2" s="279"/>
      <c r="OCU2" s="279"/>
      <c r="OCV2" s="279"/>
      <c r="OCW2" s="279"/>
      <c r="OCX2" s="279"/>
      <c r="OCY2" s="279"/>
      <c r="OCZ2" s="279"/>
      <c r="ODA2" s="279"/>
      <c r="ODB2" s="279"/>
      <c r="ODC2" s="279"/>
      <c r="ODD2" s="279"/>
      <c r="ODE2" s="279"/>
      <c r="ODF2" s="279"/>
      <c r="ODG2" s="279"/>
      <c r="ODH2" s="279"/>
      <c r="ODI2" s="279"/>
      <c r="ODJ2" s="279"/>
      <c r="ODK2" s="279"/>
      <c r="ODL2" s="279"/>
      <c r="ODM2" s="279"/>
      <c r="ODN2" s="279"/>
      <c r="ODO2" s="279"/>
      <c r="ODP2" s="279"/>
      <c r="ODQ2" s="279"/>
      <c r="ODR2" s="279"/>
      <c r="ODS2" s="279"/>
      <c r="ODT2" s="279"/>
      <c r="ODU2" s="279"/>
      <c r="ODV2" s="279"/>
      <c r="ODW2" s="279"/>
      <c r="ODX2" s="279"/>
      <c r="ODY2" s="279"/>
      <c r="ODZ2" s="279"/>
      <c r="OEA2" s="279"/>
      <c r="OEB2" s="279"/>
      <c r="OEC2" s="279"/>
      <c r="OED2" s="279"/>
      <c r="OEE2" s="279"/>
      <c r="OEF2" s="279"/>
      <c r="OEG2" s="279"/>
      <c r="OEH2" s="279"/>
      <c r="OEI2" s="279"/>
      <c r="OEJ2" s="279"/>
      <c r="OEK2" s="279"/>
      <c r="OEL2" s="279"/>
      <c r="OEM2" s="279"/>
      <c r="OEN2" s="279"/>
      <c r="OEO2" s="279"/>
      <c r="OEP2" s="279"/>
      <c r="OEQ2" s="279"/>
      <c r="OER2" s="279"/>
      <c r="OES2" s="279"/>
      <c r="OET2" s="279"/>
      <c r="OEU2" s="279"/>
      <c r="OEV2" s="279"/>
      <c r="OEW2" s="279"/>
      <c r="OEX2" s="279"/>
      <c r="OEY2" s="279"/>
      <c r="OEZ2" s="279"/>
      <c r="OFA2" s="279"/>
      <c r="OFB2" s="279"/>
      <c r="OFC2" s="279"/>
      <c r="OFD2" s="279"/>
      <c r="OFE2" s="279"/>
      <c r="OFF2" s="279"/>
      <c r="OFG2" s="279"/>
      <c r="OFH2" s="279"/>
      <c r="OFI2" s="279"/>
      <c r="OFJ2" s="279"/>
      <c r="OFK2" s="279"/>
      <c r="OFL2" s="279"/>
      <c r="OFM2" s="279"/>
      <c r="OFN2" s="279"/>
      <c r="OFO2" s="279"/>
      <c r="OFP2" s="279"/>
      <c r="OFQ2" s="279"/>
      <c r="OFR2" s="279"/>
      <c r="OFS2" s="279"/>
      <c r="OFT2" s="279"/>
      <c r="OFU2" s="279"/>
      <c r="OFV2" s="279"/>
      <c r="OFW2" s="279"/>
      <c r="OFX2" s="279"/>
      <c r="OFY2" s="279"/>
      <c r="OFZ2" s="279"/>
      <c r="OGA2" s="279"/>
      <c r="OGB2" s="279"/>
      <c r="OGC2" s="279"/>
      <c r="OGD2" s="279"/>
      <c r="OGE2" s="279"/>
      <c r="OGF2" s="279"/>
      <c r="OGG2" s="279"/>
      <c r="OGH2" s="279"/>
      <c r="OGI2" s="279"/>
      <c r="OGJ2" s="279"/>
      <c r="OGK2" s="279"/>
      <c r="OGL2" s="279"/>
      <c r="OGM2" s="279"/>
      <c r="OGN2" s="279"/>
      <c r="OGO2" s="279"/>
      <c r="OGP2" s="279"/>
      <c r="OGQ2" s="279"/>
      <c r="OGR2" s="279"/>
      <c r="OGS2" s="279"/>
      <c r="OGT2" s="279"/>
      <c r="OGU2" s="279"/>
      <c r="OGV2" s="279"/>
      <c r="OGW2" s="279"/>
      <c r="OGX2" s="279"/>
      <c r="OGY2" s="279"/>
      <c r="OGZ2" s="279"/>
      <c r="OHA2" s="279"/>
      <c r="OHB2" s="279"/>
      <c r="OHC2" s="279"/>
      <c r="OHD2" s="279"/>
      <c r="OHE2" s="279"/>
      <c r="OHF2" s="279"/>
      <c r="OHG2" s="279"/>
      <c r="OHH2" s="279"/>
      <c r="OHI2" s="279"/>
      <c r="OHJ2" s="279"/>
      <c r="OHK2" s="279"/>
      <c r="OHL2" s="279"/>
      <c r="OHM2" s="279"/>
      <c r="OHN2" s="279"/>
      <c r="OHO2" s="279"/>
      <c r="OHP2" s="279"/>
      <c r="OHQ2" s="279"/>
      <c r="OHR2" s="279"/>
      <c r="OHS2" s="279"/>
      <c r="OHT2" s="279"/>
      <c r="OHU2" s="279"/>
      <c r="OHV2" s="279"/>
      <c r="OHW2" s="279"/>
      <c r="OHX2" s="279"/>
      <c r="OHY2" s="279"/>
      <c r="OHZ2" s="279"/>
      <c r="OIA2" s="279"/>
      <c r="OIB2" s="279"/>
      <c r="OIC2" s="279"/>
      <c r="OID2" s="279"/>
      <c r="OIE2" s="279"/>
      <c r="OIF2" s="279"/>
      <c r="OIG2" s="279"/>
      <c r="OIH2" s="279"/>
      <c r="OII2" s="279"/>
      <c r="OIJ2" s="279"/>
      <c r="OIK2" s="279"/>
      <c r="OIL2" s="279"/>
      <c r="OIM2" s="279"/>
      <c r="OIN2" s="279"/>
      <c r="OIO2" s="279"/>
      <c r="OIP2" s="279"/>
      <c r="OIQ2" s="279"/>
      <c r="OIR2" s="279"/>
      <c r="OIS2" s="279"/>
      <c r="OIT2" s="279"/>
      <c r="OIU2" s="279"/>
      <c r="OIV2" s="279"/>
      <c r="OIW2" s="279"/>
      <c r="OIX2" s="279"/>
      <c r="OIY2" s="279"/>
      <c r="OIZ2" s="279"/>
      <c r="OJA2" s="279"/>
      <c r="OJB2" s="279"/>
      <c r="OJC2" s="279"/>
      <c r="OJD2" s="279"/>
      <c r="OJE2" s="279"/>
      <c r="OJF2" s="279"/>
      <c r="OJG2" s="279"/>
      <c r="OJH2" s="279"/>
      <c r="OJI2" s="279"/>
      <c r="OJJ2" s="279"/>
      <c r="OJK2" s="279"/>
      <c r="OJL2" s="279"/>
      <c r="OJM2" s="279"/>
      <c r="OJN2" s="279"/>
      <c r="OJO2" s="279"/>
      <c r="OJP2" s="279"/>
      <c r="OJQ2" s="279"/>
      <c r="OJR2" s="279"/>
      <c r="OJS2" s="279"/>
      <c r="OJT2" s="279"/>
      <c r="OJU2" s="279"/>
      <c r="OJV2" s="279"/>
      <c r="OJW2" s="279"/>
      <c r="OJX2" s="279"/>
      <c r="OJY2" s="279"/>
      <c r="OJZ2" s="279"/>
      <c r="OKA2" s="279"/>
      <c r="OKB2" s="279"/>
      <c r="OKC2" s="279"/>
      <c r="OKD2" s="279"/>
      <c r="OKE2" s="279"/>
      <c r="OKF2" s="279"/>
      <c r="OKG2" s="279"/>
      <c r="OKH2" s="279"/>
      <c r="OKI2" s="279"/>
      <c r="OKJ2" s="279"/>
      <c r="OKK2" s="279"/>
      <c r="OKL2" s="279"/>
      <c r="OKM2" s="279"/>
      <c r="OKN2" s="279"/>
      <c r="OKO2" s="279"/>
      <c r="OKP2" s="279"/>
      <c r="OKQ2" s="279"/>
      <c r="OKR2" s="279"/>
      <c r="OKS2" s="279"/>
      <c r="OKT2" s="279"/>
      <c r="OKU2" s="279"/>
      <c r="OKV2" s="279"/>
      <c r="OKW2" s="279"/>
      <c r="OKX2" s="279"/>
      <c r="OKY2" s="279"/>
      <c r="OKZ2" s="279"/>
      <c r="OLA2" s="279"/>
      <c r="OLB2" s="279"/>
      <c r="OLC2" s="279"/>
      <c r="OLD2" s="279"/>
      <c r="OLE2" s="279"/>
      <c r="OLF2" s="279"/>
      <c r="OLG2" s="279"/>
      <c r="OLH2" s="279"/>
      <c r="OLI2" s="279"/>
      <c r="OLJ2" s="279"/>
      <c r="OLK2" s="279"/>
      <c r="OLL2" s="279"/>
      <c r="OLM2" s="279"/>
      <c r="OLN2" s="279"/>
      <c r="OLO2" s="279"/>
      <c r="OLP2" s="279"/>
      <c r="OLQ2" s="279"/>
      <c r="OLR2" s="279"/>
      <c r="OLS2" s="279"/>
      <c r="OLT2" s="279"/>
      <c r="OLU2" s="279"/>
      <c r="OLV2" s="279"/>
      <c r="OLW2" s="279"/>
      <c r="OLX2" s="279"/>
      <c r="OLY2" s="279"/>
      <c r="OLZ2" s="279"/>
      <c r="OMA2" s="279"/>
      <c r="OMB2" s="279"/>
      <c r="OMC2" s="279"/>
      <c r="OMD2" s="279"/>
      <c r="OME2" s="279"/>
      <c r="OMF2" s="279"/>
      <c r="OMG2" s="279"/>
      <c r="OMH2" s="279"/>
      <c r="OMI2" s="279"/>
      <c r="OMJ2" s="279"/>
      <c r="OMK2" s="279"/>
      <c r="OML2" s="279"/>
      <c r="OMM2" s="279"/>
      <c r="OMN2" s="279"/>
      <c r="OMO2" s="279"/>
      <c r="OMP2" s="279"/>
      <c r="OMQ2" s="279"/>
      <c r="OMR2" s="279"/>
      <c r="OMS2" s="279"/>
      <c r="OMT2" s="279"/>
      <c r="OMU2" s="279"/>
      <c r="OMV2" s="279"/>
      <c r="OMW2" s="279"/>
      <c r="OMX2" s="279"/>
      <c r="OMY2" s="279"/>
      <c r="OMZ2" s="279"/>
      <c r="ONA2" s="279"/>
      <c r="ONB2" s="279"/>
      <c r="ONC2" s="279"/>
      <c r="OND2" s="279"/>
      <c r="ONE2" s="279"/>
      <c r="ONF2" s="279"/>
      <c r="ONG2" s="279"/>
      <c r="ONH2" s="279"/>
      <c r="ONI2" s="279"/>
      <c r="ONJ2" s="279"/>
      <c r="ONK2" s="279"/>
      <c r="ONL2" s="279"/>
      <c r="ONM2" s="279"/>
      <c r="ONN2" s="279"/>
      <c r="ONO2" s="279"/>
      <c r="ONP2" s="279"/>
      <c r="ONQ2" s="279"/>
      <c r="ONR2" s="279"/>
      <c r="ONS2" s="279"/>
      <c r="ONT2" s="279"/>
      <c r="ONU2" s="279"/>
      <c r="ONV2" s="279"/>
      <c r="ONW2" s="279"/>
      <c r="ONX2" s="279"/>
      <c r="ONY2" s="279"/>
      <c r="ONZ2" s="279"/>
      <c r="OOA2" s="279"/>
      <c r="OOB2" s="279"/>
      <c r="OOC2" s="279"/>
      <c r="OOD2" s="279"/>
      <c r="OOE2" s="279"/>
      <c r="OOF2" s="279"/>
      <c r="OOG2" s="279"/>
      <c r="OOH2" s="279"/>
      <c r="OOI2" s="279"/>
      <c r="OOJ2" s="279"/>
      <c r="OOK2" s="279"/>
      <c r="OOL2" s="279"/>
      <c r="OOM2" s="279"/>
      <c r="OON2" s="279"/>
      <c r="OOO2" s="279"/>
      <c r="OOP2" s="279"/>
      <c r="OOQ2" s="279"/>
      <c r="OOR2" s="279"/>
      <c r="OOS2" s="279"/>
      <c r="OOT2" s="279"/>
      <c r="OOU2" s="279"/>
      <c r="OOV2" s="279"/>
      <c r="OOW2" s="279"/>
      <c r="OOX2" s="279"/>
      <c r="OOY2" s="279"/>
      <c r="OOZ2" s="279"/>
      <c r="OPA2" s="279"/>
      <c r="OPB2" s="279"/>
      <c r="OPC2" s="279"/>
      <c r="OPD2" s="279"/>
      <c r="OPE2" s="279"/>
      <c r="OPF2" s="279"/>
      <c r="OPG2" s="279"/>
      <c r="OPH2" s="279"/>
      <c r="OPI2" s="279"/>
      <c r="OPJ2" s="279"/>
      <c r="OPK2" s="279"/>
      <c r="OPL2" s="279"/>
      <c r="OPM2" s="279"/>
      <c r="OPN2" s="279"/>
      <c r="OPO2" s="279"/>
      <c r="OPP2" s="279"/>
      <c r="OPQ2" s="279"/>
      <c r="OPR2" s="279"/>
      <c r="OPS2" s="279"/>
      <c r="OPT2" s="279"/>
      <c r="OPU2" s="279"/>
      <c r="OPV2" s="279"/>
      <c r="OPW2" s="279"/>
      <c r="OPX2" s="279"/>
      <c r="OPY2" s="279"/>
      <c r="OPZ2" s="279"/>
      <c r="OQA2" s="279"/>
      <c r="OQB2" s="279"/>
      <c r="OQC2" s="279"/>
      <c r="OQD2" s="279"/>
      <c r="OQE2" s="279"/>
      <c r="OQF2" s="279"/>
      <c r="OQG2" s="279"/>
      <c r="OQH2" s="279"/>
      <c r="OQI2" s="279"/>
      <c r="OQJ2" s="279"/>
      <c r="OQK2" s="279"/>
      <c r="OQL2" s="279"/>
      <c r="OQM2" s="279"/>
      <c r="OQN2" s="279"/>
      <c r="OQO2" s="279"/>
      <c r="OQP2" s="279"/>
      <c r="OQQ2" s="279"/>
      <c r="OQR2" s="279"/>
      <c r="OQS2" s="279"/>
      <c r="OQT2" s="279"/>
      <c r="OQU2" s="279"/>
      <c r="OQV2" s="279"/>
      <c r="OQW2" s="279"/>
      <c r="OQX2" s="279"/>
      <c r="OQY2" s="279"/>
      <c r="OQZ2" s="279"/>
      <c r="ORA2" s="279"/>
      <c r="ORB2" s="279"/>
      <c r="ORC2" s="279"/>
      <c r="ORD2" s="279"/>
      <c r="ORE2" s="279"/>
      <c r="ORF2" s="279"/>
      <c r="ORG2" s="279"/>
      <c r="ORH2" s="279"/>
      <c r="ORI2" s="279"/>
      <c r="ORJ2" s="279"/>
      <c r="ORK2" s="279"/>
      <c r="ORL2" s="279"/>
      <c r="ORM2" s="279"/>
      <c r="ORN2" s="279"/>
      <c r="ORO2" s="279"/>
      <c r="ORP2" s="279"/>
      <c r="ORQ2" s="279"/>
      <c r="ORR2" s="279"/>
      <c r="ORS2" s="279"/>
      <c r="ORT2" s="279"/>
      <c r="ORU2" s="279"/>
      <c r="ORV2" s="279"/>
      <c r="ORW2" s="279"/>
      <c r="ORX2" s="279"/>
      <c r="ORY2" s="279"/>
      <c r="ORZ2" s="279"/>
      <c r="OSA2" s="279"/>
      <c r="OSB2" s="279"/>
      <c r="OSC2" s="279"/>
      <c r="OSD2" s="279"/>
      <c r="OSE2" s="279"/>
      <c r="OSF2" s="279"/>
      <c r="OSG2" s="279"/>
      <c r="OSH2" s="279"/>
      <c r="OSI2" s="279"/>
      <c r="OSJ2" s="279"/>
      <c r="OSK2" s="279"/>
      <c r="OSL2" s="279"/>
      <c r="OSM2" s="279"/>
      <c r="OSN2" s="279"/>
      <c r="OSO2" s="279"/>
      <c r="OSP2" s="279"/>
      <c r="OSQ2" s="279"/>
      <c r="OSR2" s="279"/>
      <c r="OSS2" s="279"/>
      <c r="OST2" s="279"/>
      <c r="OSU2" s="279"/>
      <c r="OSV2" s="279"/>
      <c r="OSW2" s="279"/>
      <c r="OSX2" s="279"/>
      <c r="OSY2" s="279"/>
      <c r="OSZ2" s="279"/>
      <c r="OTA2" s="279"/>
      <c r="OTB2" s="279"/>
      <c r="OTC2" s="279"/>
      <c r="OTD2" s="279"/>
      <c r="OTE2" s="279"/>
      <c r="OTF2" s="279"/>
      <c r="OTG2" s="279"/>
      <c r="OTH2" s="279"/>
      <c r="OTI2" s="279"/>
      <c r="OTJ2" s="279"/>
      <c r="OTK2" s="279"/>
      <c r="OTL2" s="279"/>
      <c r="OTM2" s="279"/>
      <c r="OTN2" s="279"/>
      <c r="OTO2" s="279"/>
      <c r="OTP2" s="279"/>
      <c r="OTQ2" s="279"/>
      <c r="OTR2" s="279"/>
      <c r="OTS2" s="279"/>
      <c r="OTT2" s="279"/>
      <c r="OTU2" s="279"/>
      <c r="OTV2" s="279"/>
      <c r="OTW2" s="279"/>
      <c r="OTX2" s="279"/>
      <c r="OTY2" s="279"/>
      <c r="OTZ2" s="279"/>
      <c r="OUA2" s="279"/>
      <c r="OUB2" s="279"/>
      <c r="OUC2" s="279"/>
      <c r="OUD2" s="279"/>
      <c r="OUE2" s="279"/>
      <c r="OUF2" s="279"/>
      <c r="OUG2" s="279"/>
      <c r="OUH2" s="279"/>
      <c r="OUI2" s="279"/>
      <c r="OUJ2" s="279"/>
      <c r="OUK2" s="279"/>
      <c r="OUL2" s="279"/>
      <c r="OUM2" s="279"/>
      <c r="OUN2" s="279"/>
      <c r="OUO2" s="279"/>
      <c r="OUP2" s="279"/>
      <c r="OUQ2" s="279"/>
      <c r="OUR2" s="279"/>
      <c r="OUS2" s="279"/>
      <c r="OUT2" s="279"/>
      <c r="OUU2" s="279"/>
      <c r="OUV2" s="279"/>
      <c r="OUW2" s="279"/>
      <c r="OUX2" s="279"/>
      <c r="OUY2" s="279"/>
      <c r="OUZ2" s="279"/>
      <c r="OVA2" s="279"/>
      <c r="OVB2" s="279"/>
      <c r="OVC2" s="279"/>
      <c r="OVD2" s="279"/>
      <c r="OVE2" s="279"/>
      <c r="OVF2" s="279"/>
      <c r="OVG2" s="279"/>
      <c r="OVH2" s="279"/>
      <c r="OVI2" s="279"/>
      <c r="OVJ2" s="279"/>
      <c r="OVK2" s="279"/>
      <c r="OVL2" s="279"/>
      <c r="OVM2" s="279"/>
      <c r="OVN2" s="279"/>
      <c r="OVO2" s="279"/>
      <c r="OVP2" s="279"/>
      <c r="OVQ2" s="279"/>
      <c r="OVR2" s="279"/>
      <c r="OVS2" s="279"/>
      <c r="OVT2" s="279"/>
      <c r="OVU2" s="279"/>
      <c r="OVV2" s="279"/>
      <c r="OVW2" s="279"/>
      <c r="OVX2" s="279"/>
      <c r="OVY2" s="279"/>
      <c r="OVZ2" s="279"/>
      <c r="OWA2" s="279"/>
      <c r="OWB2" s="279"/>
      <c r="OWC2" s="279"/>
      <c r="OWD2" s="279"/>
      <c r="OWE2" s="279"/>
      <c r="OWF2" s="279"/>
      <c r="OWG2" s="279"/>
      <c r="OWH2" s="279"/>
      <c r="OWI2" s="279"/>
      <c r="OWJ2" s="279"/>
      <c r="OWK2" s="279"/>
      <c r="OWL2" s="279"/>
      <c r="OWM2" s="279"/>
      <c r="OWN2" s="279"/>
      <c r="OWO2" s="279"/>
      <c r="OWP2" s="279"/>
      <c r="OWQ2" s="279"/>
      <c r="OWR2" s="279"/>
      <c r="OWS2" s="279"/>
      <c r="OWT2" s="279"/>
      <c r="OWU2" s="279"/>
      <c r="OWV2" s="279"/>
      <c r="OWW2" s="279"/>
      <c r="OWX2" s="279"/>
      <c r="OWY2" s="279"/>
      <c r="OWZ2" s="279"/>
      <c r="OXA2" s="279"/>
      <c r="OXB2" s="279"/>
      <c r="OXC2" s="279"/>
      <c r="OXD2" s="279"/>
      <c r="OXE2" s="279"/>
      <c r="OXF2" s="279"/>
      <c r="OXG2" s="279"/>
      <c r="OXH2" s="279"/>
      <c r="OXI2" s="279"/>
      <c r="OXJ2" s="279"/>
      <c r="OXK2" s="279"/>
      <c r="OXL2" s="279"/>
      <c r="OXM2" s="279"/>
      <c r="OXN2" s="279"/>
      <c r="OXO2" s="279"/>
      <c r="OXP2" s="279"/>
      <c r="OXQ2" s="279"/>
      <c r="OXR2" s="279"/>
      <c r="OXS2" s="279"/>
      <c r="OXT2" s="279"/>
      <c r="OXU2" s="279"/>
      <c r="OXV2" s="279"/>
      <c r="OXW2" s="279"/>
      <c r="OXX2" s="279"/>
      <c r="OXY2" s="279"/>
      <c r="OXZ2" s="279"/>
      <c r="OYA2" s="279"/>
      <c r="OYB2" s="279"/>
      <c r="OYC2" s="279"/>
      <c r="OYD2" s="279"/>
      <c r="OYE2" s="279"/>
      <c r="OYF2" s="279"/>
      <c r="OYG2" s="279"/>
      <c r="OYH2" s="279"/>
      <c r="OYI2" s="279"/>
      <c r="OYJ2" s="279"/>
      <c r="OYK2" s="279"/>
      <c r="OYL2" s="279"/>
      <c r="OYM2" s="279"/>
      <c r="OYN2" s="279"/>
      <c r="OYO2" s="279"/>
      <c r="OYP2" s="279"/>
      <c r="OYQ2" s="279"/>
      <c r="OYR2" s="279"/>
      <c r="OYS2" s="279"/>
      <c r="OYT2" s="279"/>
      <c r="OYU2" s="279"/>
      <c r="OYV2" s="279"/>
      <c r="OYW2" s="279"/>
      <c r="OYX2" s="279"/>
      <c r="OYY2" s="279"/>
      <c r="OYZ2" s="279"/>
      <c r="OZA2" s="279"/>
      <c r="OZB2" s="279"/>
      <c r="OZC2" s="279"/>
      <c r="OZD2" s="279"/>
      <c r="OZE2" s="279"/>
      <c r="OZF2" s="279"/>
      <c r="OZG2" s="279"/>
      <c r="OZH2" s="279"/>
      <c r="OZI2" s="279"/>
      <c r="OZJ2" s="279"/>
      <c r="OZK2" s="279"/>
      <c r="OZL2" s="279"/>
      <c r="OZM2" s="279"/>
      <c r="OZN2" s="279"/>
      <c r="OZO2" s="279"/>
      <c r="OZP2" s="279"/>
      <c r="OZQ2" s="279"/>
      <c r="OZR2" s="279"/>
      <c r="OZS2" s="279"/>
      <c r="OZT2" s="279"/>
      <c r="OZU2" s="279"/>
      <c r="OZV2" s="279"/>
      <c r="OZW2" s="279"/>
      <c r="OZX2" s="279"/>
      <c r="OZY2" s="279"/>
      <c r="OZZ2" s="279"/>
      <c r="PAA2" s="279"/>
      <c r="PAB2" s="279"/>
      <c r="PAC2" s="279"/>
      <c r="PAD2" s="279"/>
      <c r="PAE2" s="279"/>
      <c r="PAF2" s="279"/>
      <c r="PAG2" s="279"/>
      <c r="PAH2" s="279"/>
      <c r="PAI2" s="279"/>
      <c r="PAJ2" s="279"/>
      <c r="PAK2" s="279"/>
      <c r="PAL2" s="279"/>
      <c r="PAM2" s="279"/>
      <c r="PAN2" s="279"/>
      <c r="PAO2" s="279"/>
      <c r="PAP2" s="279"/>
      <c r="PAQ2" s="279"/>
      <c r="PAR2" s="279"/>
      <c r="PAS2" s="279"/>
      <c r="PAT2" s="279"/>
      <c r="PAU2" s="279"/>
      <c r="PAV2" s="279"/>
      <c r="PAW2" s="279"/>
      <c r="PAX2" s="279"/>
      <c r="PAY2" s="279"/>
      <c r="PAZ2" s="279"/>
      <c r="PBA2" s="279"/>
      <c r="PBB2" s="279"/>
      <c r="PBC2" s="279"/>
      <c r="PBD2" s="279"/>
      <c r="PBE2" s="279"/>
      <c r="PBF2" s="279"/>
      <c r="PBG2" s="279"/>
      <c r="PBH2" s="279"/>
      <c r="PBI2" s="279"/>
      <c r="PBJ2" s="279"/>
      <c r="PBK2" s="279"/>
      <c r="PBL2" s="279"/>
      <c r="PBM2" s="279"/>
      <c r="PBN2" s="279"/>
      <c r="PBO2" s="279"/>
      <c r="PBP2" s="279"/>
      <c r="PBQ2" s="279"/>
      <c r="PBR2" s="279"/>
      <c r="PBS2" s="279"/>
      <c r="PBT2" s="279"/>
      <c r="PBU2" s="279"/>
      <c r="PBV2" s="279"/>
      <c r="PBW2" s="279"/>
      <c r="PBX2" s="279"/>
      <c r="PBY2" s="279"/>
      <c r="PBZ2" s="279"/>
      <c r="PCA2" s="279"/>
      <c r="PCB2" s="279"/>
      <c r="PCC2" s="279"/>
      <c r="PCD2" s="279"/>
      <c r="PCE2" s="279"/>
      <c r="PCF2" s="279"/>
      <c r="PCG2" s="279"/>
      <c r="PCH2" s="279"/>
      <c r="PCI2" s="279"/>
      <c r="PCJ2" s="279"/>
      <c r="PCK2" s="279"/>
      <c r="PCL2" s="279"/>
      <c r="PCM2" s="279"/>
      <c r="PCN2" s="279"/>
      <c r="PCO2" s="279"/>
      <c r="PCP2" s="279"/>
      <c r="PCQ2" s="279"/>
      <c r="PCR2" s="279"/>
      <c r="PCS2" s="279"/>
      <c r="PCT2" s="279"/>
      <c r="PCU2" s="279"/>
      <c r="PCV2" s="279"/>
      <c r="PCW2" s="279"/>
      <c r="PCX2" s="279"/>
      <c r="PCY2" s="279"/>
      <c r="PCZ2" s="279"/>
      <c r="PDA2" s="279"/>
      <c r="PDB2" s="279"/>
      <c r="PDC2" s="279"/>
      <c r="PDD2" s="279"/>
      <c r="PDE2" s="279"/>
      <c r="PDF2" s="279"/>
      <c r="PDG2" s="279"/>
      <c r="PDH2" s="279"/>
      <c r="PDI2" s="279"/>
      <c r="PDJ2" s="279"/>
      <c r="PDK2" s="279"/>
      <c r="PDL2" s="279"/>
      <c r="PDM2" s="279"/>
      <c r="PDN2" s="279"/>
      <c r="PDO2" s="279"/>
      <c r="PDP2" s="279"/>
      <c r="PDQ2" s="279"/>
      <c r="PDR2" s="279"/>
      <c r="PDS2" s="279"/>
      <c r="PDT2" s="279"/>
      <c r="PDU2" s="279"/>
      <c r="PDV2" s="279"/>
      <c r="PDW2" s="279"/>
      <c r="PDX2" s="279"/>
      <c r="PDY2" s="279"/>
      <c r="PDZ2" s="279"/>
      <c r="PEA2" s="279"/>
      <c r="PEB2" s="279"/>
      <c r="PEC2" s="279"/>
      <c r="PED2" s="279"/>
      <c r="PEE2" s="279"/>
      <c r="PEF2" s="279"/>
      <c r="PEG2" s="279"/>
      <c r="PEH2" s="279"/>
      <c r="PEI2" s="279"/>
      <c r="PEJ2" s="279"/>
      <c r="PEK2" s="279"/>
      <c r="PEL2" s="279"/>
      <c r="PEM2" s="279"/>
      <c r="PEN2" s="279"/>
      <c r="PEO2" s="279"/>
      <c r="PEP2" s="279"/>
      <c r="PEQ2" s="279"/>
      <c r="PER2" s="279"/>
      <c r="PES2" s="279"/>
      <c r="PET2" s="279"/>
      <c r="PEU2" s="279"/>
      <c r="PEV2" s="279"/>
      <c r="PEW2" s="279"/>
      <c r="PEX2" s="279"/>
      <c r="PEY2" s="279"/>
      <c r="PEZ2" s="279"/>
      <c r="PFA2" s="279"/>
      <c r="PFB2" s="279"/>
      <c r="PFC2" s="279"/>
      <c r="PFD2" s="279"/>
      <c r="PFE2" s="279"/>
      <c r="PFF2" s="279"/>
      <c r="PFG2" s="279"/>
      <c r="PFH2" s="279"/>
      <c r="PFI2" s="279"/>
      <c r="PFJ2" s="279"/>
      <c r="PFK2" s="279"/>
      <c r="PFL2" s="279"/>
      <c r="PFM2" s="279"/>
      <c r="PFN2" s="279"/>
      <c r="PFO2" s="279"/>
      <c r="PFP2" s="279"/>
      <c r="PFQ2" s="279"/>
      <c r="PFR2" s="279"/>
      <c r="PFS2" s="279"/>
      <c r="PFT2" s="279"/>
      <c r="PFU2" s="279"/>
      <c r="PFV2" s="279"/>
      <c r="PFW2" s="279"/>
      <c r="PFX2" s="279"/>
      <c r="PFY2" s="279"/>
      <c r="PFZ2" s="279"/>
      <c r="PGA2" s="279"/>
      <c r="PGB2" s="279"/>
      <c r="PGC2" s="279"/>
      <c r="PGD2" s="279"/>
      <c r="PGE2" s="279"/>
      <c r="PGF2" s="279"/>
      <c r="PGG2" s="279"/>
      <c r="PGH2" s="279"/>
      <c r="PGI2" s="279"/>
      <c r="PGJ2" s="279"/>
      <c r="PGK2" s="279"/>
      <c r="PGL2" s="279"/>
      <c r="PGM2" s="279"/>
      <c r="PGN2" s="279"/>
      <c r="PGO2" s="279"/>
      <c r="PGP2" s="279"/>
      <c r="PGQ2" s="279"/>
      <c r="PGR2" s="279"/>
      <c r="PGS2" s="279"/>
      <c r="PGT2" s="279"/>
      <c r="PGU2" s="279"/>
      <c r="PGV2" s="279"/>
      <c r="PGW2" s="279"/>
      <c r="PGX2" s="279"/>
      <c r="PGY2" s="279"/>
      <c r="PGZ2" s="279"/>
      <c r="PHA2" s="279"/>
      <c r="PHB2" s="279"/>
      <c r="PHC2" s="279"/>
      <c r="PHD2" s="279"/>
      <c r="PHE2" s="279"/>
      <c r="PHF2" s="279"/>
      <c r="PHG2" s="279"/>
      <c r="PHH2" s="279"/>
      <c r="PHI2" s="279"/>
      <c r="PHJ2" s="279"/>
      <c r="PHK2" s="279"/>
      <c r="PHL2" s="279"/>
      <c r="PHM2" s="279"/>
      <c r="PHN2" s="279"/>
      <c r="PHO2" s="279"/>
      <c r="PHP2" s="279"/>
      <c r="PHQ2" s="279"/>
      <c r="PHR2" s="279"/>
      <c r="PHS2" s="279"/>
      <c r="PHT2" s="279"/>
      <c r="PHU2" s="279"/>
      <c r="PHV2" s="279"/>
      <c r="PHW2" s="279"/>
      <c r="PHX2" s="279"/>
      <c r="PHY2" s="279"/>
      <c r="PHZ2" s="279"/>
      <c r="PIA2" s="279"/>
      <c r="PIB2" s="279"/>
      <c r="PIC2" s="279"/>
      <c r="PID2" s="279"/>
      <c r="PIE2" s="279"/>
      <c r="PIF2" s="279"/>
      <c r="PIG2" s="279"/>
      <c r="PIH2" s="279"/>
      <c r="PII2" s="279"/>
      <c r="PIJ2" s="279"/>
      <c r="PIK2" s="279"/>
      <c r="PIL2" s="279"/>
      <c r="PIM2" s="279"/>
      <c r="PIN2" s="279"/>
      <c r="PIO2" s="279"/>
      <c r="PIP2" s="279"/>
      <c r="PIQ2" s="279"/>
      <c r="PIR2" s="279"/>
      <c r="PIS2" s="279"/>
      <c r="PIT2" s="279"/>
      <c r="PIU2" s="279"/>
      <c r="PIV2" s="279"/>
      <c r="PIW2" s="279"/>
      <c r="PIX2" s="279"/>
      <c r="PIY2" s="279"/>
      <c r="PIZ2" s="279"/>
      <c r="PJA2" s="279"/>
      <c r="PJB2" s="279"/>
      <c r="PJC2" s="279"/>
      <c r="PJD2" s="279"/>
      <c r="PJE2" s="279"/>
      <c r="PJF2" s="279"/>
      <c r="PJG2" s="279"/>
      <c r="PJH2" s="279"/>
      <c r="PJI2" s="279"/>
      <c r="PJJ2" s="279"/>
      <c r="PJK2" s="279"/>
      <c r="PJL2" s="279"/>
      <c r="PJM2" s="279"/>
      <c r="PJN2" s="279"/>
      <c r="PJO2" s="279"/>
      <c r="PJP2" s="279"/>
      <c r="PJQ2" s="279"/>
      <c r="PJR2" s="279"/>
      <c r="PJS2" s="279"/>
      <c r="PJT2" s="279"/>
      <c r="PJU2" s="279"/>
      <c r="PJV2" s="279"/>
      <c r="PJW2" s="279"/>
      <c r="PJX2" s="279"/>
      <c r="PJY2" s="279"/>
      <c r="PJZ2" s="279"/>
      <c r="PKA2" s="279"/>
      <c r="PKB2" s="279"/>
      <c r="PKC2" s="279"/>
      <c r="PKD2" s="279"/>
      <c r="PKE2" s="279"/>
      <c r="PKF2" s="279"/>
      <c r="PKG2" s="279"/>
      <c r="PKH2" s="279"/>
      <c r="PKI2" s="279"/>
      <c r="PKJ2" s="279"/>
      <c r="PKK2" s="279"/>
      <c r="PKL2" s="279"/>
      <c r="PKM2" s="279"/>
      <c r="PKN2" s="279"/>
      <c r="PKO2" s="279"/>
      <c r="PKP2" s="279"/>
      <c r="PKQ2" s="279"/>
      <c r="PKR2" s="279"/>
      <c r="PKS2" s="279"/>
      <c r="PKT2" s="279"/>
      <c r="PKU2" s="279"/>
      <c r="PKV2" s="279"/>
      <c r="PKW2" s="279"/>
      <c r="PKX2" s="279"/>
      <c r="PKY2" s="279"/>
      <c r="PKZ2" s="279"/>
      <c r="PLA2" s="279"/>
      <c r="PLB2" s="279"/>
      <c r="PLC2" s="279"/>
      <c r="PLD2" s="279"/>
      <c r="PLE2" s="279"/>
      <c r="PLF2" s="279"/>
      <c r="PLG2" s="279"/>
      <c r="PLH2" s="279"/>
      <c r="PLI2" s="279"/>
      <c r="PLJ2" s="279"/>
      <c r="PLK2" s="279"/>
      <c r="PLL2" s="279"/>
      <c r="PLM2" s="279"/>
      <c r="PLN2" s="279"/>
      <c r="PLO2" s="279"/>
      <c r="PLP2" s="279"/>
      <c r="PLQ2" s="279"/>
      <c r="PLR2" s="279"/>
      <c r="PLS2" s="279"/>
      <c r="PLT2" s="279"/>
      <c r="PLU2" s="279"/>
      <c r="PLV2" s="279"/>
      <c r="PLW2" s="279"/>
      <c r="PLX2" s="279"/>
      <c r="PLY2" s="279"/>
      <c r="PLZ2" s="279"/>
      <c r="PMA2" s="279"/>
      <c r="PMB2" s="279"/>
      <c r="PMC2" s="279"/>
      <c r="PMD2" s="279"/>
      <c r="PME2" s="279"/>
      <c r="PMF2" s="279"/>
      <c r="PMG2" s="279"/>
      <c r="PMH2" s="279"/>
      <c r="PMI2" s="279"/>
      <c r="PMJ2" s="279"/>
      <c r="PMK2" s="279"/>
      <c r="PML2" s="279"/>
      <c r="PMM2" s="279"/>
      <c r="PMN2" s="279"/>
      <c r="PMO2" s="279"/>
      <c r="PMP2" s="279"/>
      <c r="PMQ2" s="279"/>
      <c r="PMR2" s="279"/>
      <c r="PMS2" s="279"/>
      <c r="PMT2" s="279"/>
      <c r="PMU2" s="279"/>
      <c r="PMV2" s="279"/>
      <c r="PMW2" s="279"/>
      <c r="PMX2" s="279"/>
      <c r="PMY2" s="279"/>
      <c r="PMZ2" s="279"/>
      <c r="PNA2" s="279"/>
      <c r="PNB2" s="279"/>
      <c r="PNC2" s="279"/>
      <c r="PND2" s="279"/>
      <c r="PNE2" s="279"/>
      <c r="PNF2" s="279"/>
      <c r="PNG2" s="279"/>
      <c r="PNH2" s="279"/>
      <c r="PNI2" s="279"/>
      <c r="PNJ2" s="279"/>
      <c r="PNK2" s="279"/>
      <c r="PNL2" s="279"/>
      <c r="PNM2" s="279"/>
      <c r="PNN2" s="279"/>
      <c r="PNO2" s="279"/>
      <c r="PNP2" s="279"/>
      <c r="PNQ2" s="279"/>
      <c r="PNR2" s="279"/>
      <c r="PNS2" s="279"/>
      <c r="PNT2" s="279"/>
      <c r="PNU2" s="279"/>
      <c r="PNV2" s="279"/>
      <c r="PNW2" s="279"/>
      <c r="PNX2" s="279"/>
      <c r="PNY2" s="279"/>
      <c r="PNZ2" s="279"/>
      <c r="POA2" s="279"/>
      <c r="POB2" s="279"/>
      <c r="POC2" s="279"/>
      <c r="POD2" s="279"/>
      <c r="POE2" s="279"/>
      <c r="POF2" s="279"/>
      <c r="POG2" s="279"/>
      <c r="POH2" s="279"/>
      <c r="POI2" s="279"/>
      <c r="POJ2" s="279"/>
      <c r="POK2" s="279"/>
      <c r="POL2" s="279"/>
      <c r="POM2" s="279"/>
      <c r="PON2" s="279"/>
      <c r="POO2" s="279"/>
      <c r="POP2" s="279"/>
      <c r="POQ2" s="279"/>
      <c r="POR2" s="279"/>
      <c r="POS2" s="279"/>
      <c r="POT2" s="279"/>
      <c r="POU2" s="279"/>
      <c r="POV2" s="279"/>
      <c r="POW2" s="279"/>
      <c r="POX2" s="279"/>
      <c r="POY2" s="279"/>
      <c r="POZ2" s="279"/>
      <c r="PPA2" s="279"/>
      <c r="PPB2" s="279"/>
      <c r="PPC2" s="279"/>
      <c r="PPD2" s="279"/>
      <c r="PPE2" s="279"/>
      <c r="PPF2" s="279"/>
      <c r="PPG2" s="279"/>
      <c r="PPH2" s="279"/>
      <c r="PPI2" s="279"/>
      <c r="PPJ2" s="279"/>
      <c r="PPK2" s="279"/>
      <c r="PPL2" s="279"/>
      <c r="PPM2" s="279"/>
      <c r="PPN2" s="279"/>
      <c r="PPO2" s="279"/>
      <c r="PPP2" s="279"/>
      <c r="PPQ2" s="279"/>
      <c r="PPR2" s="279"/>
      <c r="PPS2" s="279"/>
      <c r="PPT2" s="279"/>
      <c r="PPU2" s="279"/>
      <c r="PPV2" s="279"/>
      <c r="PPW2" s="279"/>
      <c r="PPX2" s="279"/>
      <c r="PPY2" s="279"/>
      <c r="PPZ2" s="279"/>
      <c r="PQA2" s="279"/>
      <c r="PQB2" s="279"/>
      <c r="PQC2" s="279"/>
      <c r="PQD2" s="279"/>
      <c r="PQE2" s="279"/>
      <c r="PQF2" s="279"/>
      <c r="PQG2" s="279"/>
      <c r="PQH2" s="279"/>
      <c r="PQI2" s="279"/>
      <c r="PQJ2" s="279"/>
      <c r="PQK2" s="279"/>
      <c r="PQL2" s="279"/>
      <c r="PQM2" s="279"/>
      <c r="PQN2" s="279"/>
      <c r="PQO2" s="279"/>
      <c r="PQP2" s="279"/>
      <c r="PQQ2" s="279"/>
      <c r="PQR2" s="279"/>
      <c r="PQS2" s="279"/>
      <c r="PQT2" s="279"/>
      <c r="PQU2" s="279"/>
      <c r="PQV2" s="279"/>
      <c r="PQW2" s="279"/>
      <c r="PQX2" s="279"/>
      <c r="PQY2" s="279"/>
      <c r="PQZ2" s="279"/>
      <c r="PRA2" s="279"/>
      <c r="PRB2" s="279"/>
      <c r="PRC2" s="279"/>
      <c r="PRD2" s="279"/>
      <c r="PRE2" s="279"/>
      <c r="PRF2" s="279"/>
      <c r="PRG2" s="279"/>
      <c r="PRH2" s="279"/>
      <c r="PRI2" s="279"/>
      <c r="PRJ2" s="279"/>
      <c r="PRK2" s="279"/>
      <c r="PRL2" s="279"/>
      <c r="PRM2" s="279"/>
      <c r="PRN2" s="279"/>
      <c r="PRO2" s="279"/>
      <c r="PRP2" s="279"/>
      <c r="PRQ2" s="279"/>
      <c r="PRR2" s="279"/>
      <c r="PRS2" s="279"/>
      <c r="PRT2" s="279"/>
      <c r="PRU2" s="279"/>
      <c r="PRV2" s="279"/>
      <c r="PRW2" s="279"/>
      <c r="PRX2" s="279"/>
      <c r="PRY2" s="279"/>
      <c r="PRZ2" s="279"/>
      <c r="PSA2" s="279"/>
      <c r="PSB2" s="279"/>
      <c r="PSC2" s="279"/>
      <c r="PSD2" s="279"/>
      <c r="PSE2" s="279"/>
      <c r="PSF2" s="279"/>
      <c r="PSG2" s="279"/>
      <c r="PSH2" s="279"/>
      <c r="PSI2" s="279"/>
      <c r="PSJ2" s="279"/>
      <c r="PSK2" s="279"/>
      <c r="PSL2" s="279"/>
      <c r="PSM2" s="279"/>
      <c r="PSN2" s="279"/>
      <c r="PSO2" s="279"/>
      <c r="PSP2" s="279"/>
      <c r="PSQ2" s="279"/>
      <c r="PSR2" s="279"/>
      <c r="PSS2" s="279"/>
      <c r="PST2" s="279"/>
      <c r="PSU2" s="279"/>
      <c r="PSV2" s="279"/>
      <c r="PSW2" s="279"/>
      <c r="PSX2" s="279"/>
      <c r="PSY2" s="279"/>
      <c r="PSZ2" s="279"/>
      <c r="PTA2" s="279"/>
      <c r="PTB2" s="279"/>
      <c r="PTC2" s="279"/>
      <c r="PTD2" s="279"/>
      <c r="PTE2" s="279"/>
      <c r="PTF2" s="279"/>
      <c r="PTG2" s="279"/>
      <c r="PTH2" s="279"/>
      <c r="PTI2" s="279"/>
      <c r="PTJ2" s="279"/>
      <c r="PTK2" s="279"/>
      <c r="PTL2" s="279"/>
      <c r="PTM2" s="279"/>
      <c r="PTN2" s="279"/>
      <c r="PTO2" s="279"/>
      <c r="PTP2" s="279"/>
      <c r="PTQ2" s="279"/>
      <c r="PTR2" s="279"/>
      <c r="PTS2" s="279"/>
      <c r="PTT2" s="279"/>
      <c r="PTU2" s="279"/>
      <c r="PTV2" s="279"/>
      <c r="PTW2" s="279"/>
      <c r="PTX2" s="279"/>
      <c r="PTY2" s="279"/>
      <c r="PTZ2" s="279"/>
      <c r="PUA2" s="279"/>
      <c r="PUB2" s="279"/>
      <c r="PUC2" s="279"/>
      <c r="PUD2" s="279"/>
      <c r="PUE2" s="279"/>
      <c r="PUF2" s="279"/>
      <c r="PUG2" s="279"/>
      <c r="PUH2" s="279"/>
      <c r="PUI2" s="279"/>
      <c r="PUJ2" s="279"/>
      <c r="PUK2" s="279"/>
      <c r="PUL2" s="279"/>
      <c r="PUM2" s="279"/>
      <c r="PUN2" s="279"/>
      <c r="PUO2" s="279"/>
      <c r="PUP2" s="279"/>
      <c r="PUQ2" s="279"/>
      <c r="PUR2" s="279"/>
      <c r="PUS2" s="279"/>
      <c r="PUT2" s="279"/>
      <c r="PUU2" s="279"/>
      <c r="PUV2" s="279"/>
      <c r="PUW2" s="279"/>
      <c r="PUX2" s="279"/>
      <c r="PUY2" s="279"/>
      <c r="PUZ2" s="279"/>
      <c r="PVA2" s="279"/>
      <c r="PVB2" s="279"/>
      <c r="PVC2" s="279"/>
      <c r="PVD2" s="279"/>
      <c r="PVE2" s="279"/>
      <c r="PVF2" s="279"/>
      <c r="PVG2" s="279"/>
      <c r="PVH2" s="279"/>
      <c r="PVI2" s="279"/>
      <c r="PVJ2" s="279"/>
      <c r="PVK2" s="279"/>
      <c r="PVL2" s="279"/>
      <c r="PVM2" s="279"/>
      <c r="PVN2" s="279"/>
      <c r="PVO2" s="279"/>
      <c r="PVP2" s="279"/>
      <c r="PVQ2" s="279"/>
      <c r="PVR2" s="279"/>
      <c r="PVS2" s="279"/>
      <c r="PVT2" s="279"/>
      <c r="PVU2" s="279"/>
      <c r="PVV2" s="279"/>
      <c r="PVW2" s="279"/>
      <c r="PVX2" s="279"/>
      <c r="PVY2" s="279"/>
      <c r="PVZ2" s="279"/>
      <c r="PWA2" s="279"/>
      <c r="PWB2" s="279"/>
      <c r="PWC2" s="279"/>
      <c r="PWD2" s="279"/>
      <c r="PWE2" s="279"/>
      <c r="PWF2" s="279"/>
      <c r="PWG2" s="279"/>
      <c r="PWH2" s="279"/>
      <c r="PWI2" s="279"/>
      <c r="PWJ2" s="279"/>
      <c r="PWK2" s="279"/>
      <c r="PWL2" s="279"/>
      <c r="PWM2" s="279"/>
      <c r="PWN2" s="279"/>
      <c r="PWO2" s="279"/>
      <c r="PWP2" s="279"/>
      <c r="PWQ2" s="279"/>
      <c r="PWR2" s="279"/>
      <c r="PWS2" s="279"/>
      <c r="PWT2" s="279"/>
      <c r="PWU2" s="279"/>
      <c r="PWV2" s="279"/>
      <c r="PWW2" s="279"/>
      <c r="PWX2" s="279"/>
      <c r="PWY2" s="279"/>
      <c r="PWZ2" s="279"/>
      <c r="PXA2" s="279"/>
      <c r="PXB2" s="279"/>
      <c r="PXC2" s="279"/>
      <c r="PXD2" s="279"/>
      <c r="PXE2" s="279"/>
      <c r="PXF2" s="279"/>
      <c r="PXG2" s="279"/>
      <c r="PXH2" s="279"/>
      <c r="PXI2" s="279"/>
      <c r="PXJ2" s="279"/>
      <c r="PXK2" s="279"/>
      <c r="PXL2" s="279"/>
      <c r="PXM2" s="279"/>
      <c r="PXN2" s="279"/>
      <c r="PXO2" s="279"/>
      <c r="PXP2" s="279"/>
      <c r="PXQ2" s="279"/>
      <c r="PXR2" s="279"/>
      <c r="PXS2" s="279"/>
      <c r="PXT2" s="279"/>
      <c r="PXU2" s="279"/>
      <c r="PXV2" s="279"/>
      <c r="PXW2" s="279"/>
      <c r="PXX2" s="279"/>
      <c r="PXY2" s="279"/>
      <c r="PXZ2" s="279"/>
      <c r="PYA2" s="279"/>
      <c r="PYB2" s="279"/>
      <c r="PYC2" s="279"/>
      <c r="PYD2" s="279"/>
      <c r="PYE2" s="279"/>
      <c r="PYF2" s="279"/>
      <c r="PYG2" s="279"/>
      <c r="PYH2" s="279"/>
      <c r="PYI2" s="279"/>
      <c r="PYJ2" s="279"/>
      <c r="PYK2" s="279"/>
      <c r="PYL2" s="279"/>
      <c r="PYM2" s="279"/>
      <c r="PYN2" s="279"/>
      <c r="PYO2" s="279"/>
      <c r="PYP2" s="279"/>
      <c r="PYQ2" s="279"/>
      <c r="PYR2" s="279"/>
      <c r="PYS2" s="279"/>
      <c r="PYT2" s="279"/>
      <c r="PYU2" s="279"/>
      <c r="PYV2" s="279"/>
      <c r="PYW2" s="279"/>
      <c r="PYX2" s="279"/>
      <c r="PYY2" s="279"/>
      <c r="PYZ2" s="279"/>
      <c r="PZA2" s="279"/>
      <c r="PZB2" s="279"/>
      <c r="PZC2" s="279"/>
      <c r="PZD2" s="279"/>
      <c r="PZE2" s="279"/>
      <c r="PZF2" s="279"/>
      <c r="PZG2" s="279"/>
      <c r="PZH2" s="279"/>
      <c r="PZI2" s="279"/>
      <c r="PZJ2" s="279"/>
      <c r="PZK2" s="279"/>
      <c r="PZL2" s="279"/>
      <c r="PZM2" s="279"/>
      <c r="PZN2" s="279"/>
      <c r="PZO2" s="279"/>
      <c r="PZP2" s="279"/>
      <c r="PZQ2" s="279"/>
      <c r="PZR2" s="279"/>
      <c r="PZS2" s="279"/>
      <c r="PZT2" s="279"/>
      <c r="PZU2" s="279"/>
      <c r="PZV2" s="279"/>
      <c r="PZW2" s="279"/>
      <c r="PZX2" s="279"/>
      <c r="PZY2" s="279"/>
      <c r="PZZ2" s="279"/>
      <c r="QAA2" s="279"/>
      <c r="QAB2" s="279"/>
      <c r="QAC2" s="279"/>
      <c r="QAD2" s="279"/>
      <c r="QAE2" s="279"/>
      <c r="QAF2" s="279"/>
      <c r="QAG2" s="279"/>
      <c r="QAH2" s="279"/>
      <c r="QAI2" s="279"/>
      <c r="QAJ2" s="279"/>
      <c r="QAK2" s="279"/>
      <c r="QAL2" s="279"/>
      <c r="QAM2" s="279"/>
      <c r="QAN2" s="279"/>
      <c r="QAO2" s="279"/>
      <c r="QAP2" s="279"/>
      <c r="QAQ2" s="279"/>
      <c r="QAR2" s="279"/>
      <c r="QAS2" s="279"/>
      <c r="QAT2" s="279"/>
      <c r="QAU2" s="279"/>
      <c r="QAV2" s="279"/>
      <c r="QAW2" s="279"/>
      <c r="QAX2" s="279"/>
      <c r="QAY2" s="279"/>
      <c r="QAZ2" s="279"/>
      <c r="QBA2" s="279"/>
      <c r="QBB2" s="279"/>
      <c r="QBC2" s="279"/>
      <c r="QBD2" s="279"/>
      <c r="QBE2" s="279"/>
      <c r="QBF2" s="279"/>
      <c r="QBG2" s="279"/>
      <c r="QBH2" s="279"/>
      <c r="QBI2" s="279"/>
      <c r="QBJ2" s="279"/>
      <c r="QBK2" s="279"/>
      <c r="QBL2" s="279"/>
      <c r="QBM2" s="279"/>
      <c r="QBN2" s="279"/>
      <c r="QBO2" s="279"/>
      <c r="QBP2" s="279"/>
      <c r="QBQ2" s="279"/>
      <c r="QBR2" s="279"/>
      <c r="QBS2" s="279"/>
      <c r="QBT2" s="279"/>
      <c r="QBU2" s="279"/>
      <c r="QBV2" s="279"/>
      <c r="QBW2" s="279"/>
      <c r="QBX2" s="279"/>
      <c r="QBY2" s="279"/>
      <c r="QBZ2" s="279"/>
      <c r="QCA2" s="279"/>
      <c r="QCB2" s="279"/>
      <c r="QCC2" s="279"/>
      <c r="QCD2" s="279"/>
      <c r="QCE2" s="279"/>
      <c r="QCF2" s="279"/>
      <c r="QCG2" s="279"/>
      <c r="QCH2" s="279"/>
      <c r="QCI2" s="279"/>
      <c r="QCJ2" s="279"/>
      <c r="QCK2" s="279"/>
      <c r="QCL2" s="279"/>
      <c r="QCM2" s="279"/>
      <c r="QCN2" s="279"/>
      <c r="QCO2" s="279"/>
      <c r="QCP2" s="279"/>
      <c r="QCQ2" s="279"/>
      <c r="QCR2" s="279"/>
      <c r="QCS2" s="279"/>
      <c r="QCT2" s="279"/>
      <c r="QCU2" s="279"/>
      <c r="QCV2" s="279"/>
      <c r="QCW2" s="279"/>
      <c r="QCX2" s="279"/>
      <c r="QCY2" s="279"/>
      <c r="QCZ2" s="279"/>
      <c r="QDA2" s="279"/>
      <c r="QDB2" s="279"/>
      <c r="QDC2" s="279"/>
      <c r="QDD2" s="279"/>
      <c r="QDE2" s="279"/>
      <c r="QDF2" s="279"/>
      <c r="QDG2" s="279"/>
      <c r="QDH2" s="279"/>
      <c r="QDI2" s="279"/>
      <c r="QDJ2" s="279"/>
      <c r="QDK2" s="279"/>
      <c r="QDL2" s="279"/>
      <c r="QDM2" s="279"/>
      <c r="QDN2" s="279"/>
      <c r="QDO2" s="279"/>
      <c r="QDP2" s="279"/>
      <c r="QDQ2" s="279"/>
      <c r="QDR2" s="279"/>
      <c r="QDS2" s="279"/>
      <c r="QDT2" s="279"/>
      <c r="QDU2" s="279"/>
      <c r="QDV2" s="279"/>
      <c r="QDW2" s="279"/>
      <c r="QDX2" s="279"/>
      <c r="QDY2" s="279"/>
      <c r="QDZ2" s="279"/>
      <c r="QEA2" s="279"/>
      <c r="QEB2" s="279"/>
      <c r="QEC2" s="279"/>
      <c r="QED2" s="279"/>
      <c r="QEE2" s="279"/>
      <c r="QEF2" s="279"/>
      <c r="QEG2" s="279"/>
      <c r="QEH2" s="279"/>
      <c r="QEI2" s="279"/>
      <c r="QEJ2" s="279"/>
      <c r="QEK2" s="279"/>
      <c r="QEL2" s="279"/>
      <c r="QEM2" s="279"/>
      <c r="QEN2" s="279"/>
      <c r="QEO2" s="279"/>
      <c r="QEP2" s="279"/>
      <c r="QEQ2" s="279"/>
      <c r="QER2" s="279"/>
      <c r="QES2" s="279"/>
      <c r="QET2" s="279"/>
      <c r="QEU2" s="279"/>
      <c r="QEV2" s="279"/>
      <c r="QEW2" s="279"/>
      <c r="QEX2" s="279"/>
      <c r="QEY2" s="279"/>
      <c r="QEZ2" s="279"/>
      <c r="QFA2" s="279"/>
      <c r="QFB2" s="279"/>
      <c r="QFC2" s="279"/>
      <c r="QFD2" s="279"/>
      <c r="QFE2" s="279"/>
      <c r="QFF2" s="279"/>
      <c r="QFG2" s="279"/>
      <c r="QFH2" s="279"/>
      <c r="QFI2" s="279"/>
      <c r="QFJ2" s="279"/>
      <c r="QFK2" s="279"/>
      <c r="QFL2" s="279"/>
      <c r="QFM2" s="279"/>
      <c r="QFN2" s="279"/>
      <c r="QFO2" s="279"/>
      <c r="QFP2" s="279"/>
      <c r="QFQ2" s="279"/>
      <c r="QFR2" s="279"/>
      <c r="QFS2" s="279"/>
      <c r="QFT2" s="279"/>
      <c r="QFU2" s="279"/>
      <c r="QFV2" s="279"/>
      <c r="QFW2" s="279"/>
      <c r="QFX2" s="279"/>
      <c r="QFY2" s="279"/>
      <c r="QFZ2" s="279"/>
      <c r="QGA2" s="279"/>
      <c r="QGB2" s="279"/>
      <c r="QGC2" s="279"/>
      <c r="QGD2" s="279"/>
      <c r="QGE2" s="279"/>
      <c r="QGF2" s="279"/>
      <c r="QGG2" s="279"/>
      <c r="QGH2" s="279"/>
      <c r="QGI2" s="279"/>
      <c r="QGJ2" s="279"/>
      <c r="QGK2" s="279"/>
      <c r="QGL2" s="279"/>
      <c r="QGM2" s="279"/>
      <c r="QGN2" s="279"/>
      <c r="QGO2" s="279"/>
      <c r="QGP2" s="279"/>
      <c r="QGQ2" s="279"/>
      <c r="QGR2" s="279"/>
      <c r="QGS2" s="279"/>
      <c r="QGT2" s="279"/>
      <c r="QGU2" s="279"/>
      <c r="QGV2" s="279"/>
      <c r="QGW2" s="279"/>
      <c r="QGX2" s="279"/>
      <c r="QGY2" s="279"/>
      <c r="QGZ2" s="279"/>
      <c r="QHA2" s="279"/>
      <c r="QHB2" s="279"/>
      <c r="QHC2" s="279"/>
      <c r="QHD2" s="279"/>
      <c r="QHE2" s="279"/>
      <c r="QHF2" s="279"/>
      <c r="QHG2" s="279"/>
      <c r="QHH2" s="279"/>
      <c r="QHI2" s="279"/>
      <c r="QHJ2" s="279"/>
      <c r="QHK2" s="279"/>
      <c r="QHL2" s="279"/>
      <c r="QHM2" s="279"/>
      <c r="QHN2" s="279"/>
      <c r="QHO2" s="279"/>
      <c r="QHP2" s="279"/>
      <c r="QHQ2" s="279"/>
      <c r="QHR2" s="279"/>
      <c r="QHS2" s="279"/>
      <c r="QHT2" s="279"/>
      <c r="QHU2" s="279"/>
      <c r="QHV2" s="279"/>
      <c r="QHW2" s="279"/>
      <c r="QHX2" s="279"/>
      <c r="QHY2" s="279"/>
      <c r="QHZ2" s="279"/>
      <c r="QIA2" s="279"/>
      <c r="QIB2" s="279"/>
      <c r="QIC2" s="279"/>
      <c r="QID2" s="279"/>
      <c r="QIE2" s="279"/>
      <c r="QIF2" s="279"/>
      <c r="QIG2" s="279"/>
      <c r="QIH2" s="279"/>
      <c r="QII2" s="279"/>
      <c r="QIJ2" s="279"/>
      <c r="QIK2" s="279"/>
      <c r="QIL2" s="279"/>
      <c r="QIM2" s="279"/>
      <c r="QIN2" s="279"/>
      <c r="QIO2" s="279"/>
      <c r="QIP2" s="279"/>
      <c r="QIQ2" s="279"/>
      <c r="QIR2" s="279"/>
      <c r="QIS2" s="279"/>
      <c r="QIT2" s="279"/>
      <c r="QIU2" s="279"/>
      <c r="QIV2" s="279"/>
      <c r="QIW2" s="279"/>
      <c r="QIX2" s="279"/>
      <c r="QIY2" s="279"/>
      <c r="QIZ2" s="279"/>
      <c r="QJA2" s="279"/>
      <c r="QJB2" s="279"/>
      <c r="QJC2" s="279"/>
      <c r="QJD2" s="279"/>
      <c r="QJE2" s="279"/>
      <c r="QJF2" s="279"/>
      <c r="QJG2" s="279"/>
      <c r="QJH2" s="279"/>
      <c r="QJI2" s="279"/>
      <c r="QJJ2" s="279"/>
      <c r="QJK2" s="279"/>
      <c r="QJL2" s="279"/>
      <c r="QJM2" s="279"/>
      <c r="QJN2" s="279"/>
      <c r="QJO2" s="279"/>
      <c r="QJP2" s="279"/>
      <c r="QJQ2" s="279"/>
      <c r="QJR2" s="279"/>
      <c r="QJS2" s="279"/>
      <c r="QJT2" s="279"/>
      <c r="QJU2" s="279"/>
      <c r="QJV2" s="279"/>
      <c r="QJW2" s="279"/>
      <c r="QJX2" s="279"/>
      <c r="QJY2" s="279"/>
      <c r="QJZ2" s="279"/>
      <c r="QKA2" s="279"/>
      <c r="QKB2" s="279"/>
      <c r="QKC2" s="279"/>
      <c r="QKD2" s="279"/>
      <c r="QKE2" s="279"/>
      <c r="QKF2" s="279"/>
      <c r="QKG2" s="279"/>
      <c r="QKH2" s="279"/>
      <c r="QKI2" s="279"/>
      <c r="QKJ2" s="279"/>
      <c r="QKK2" s="279"/>
      <c r="QKL2" s="279"/>
      <c r="QKM2" s="279"/>
      <c r="QKN2" s="279"/>
      <c r="QKO2" s="279"/>
      <c r="QKP2" s="279"/>
      <c r="QKQ2" s="279"/>
      <c r="QKR2" s="279"/>
      <c r="QKS2" s="279"/>
      <c r="QKT2" s="279"/>
      <c r="QKU2" s="279"/>
      <c r="QKV2" s="279"/>
      <c r="QKW2" s="279"/>
      <c r="QKX2" s="279"/>
      <c r="QKY2" s="279"/>
      <c r="QKZ2" s="279"/>
      <c r="QLA2" s="279"/>
      <c r="QLB2" s="279"/>
      <c r="QLC2" s="279"/>
      <c r="QLD2" s="279"/>
      <c r="QLE2" s="279"/>
      <c r="QLF2" s="279"/>
      <c r="QLG2" s="279"/>
      <c r="QLH2" s="279"/>
      <c r="QLI2" s="279"/>
      <c r="QLJ2" s="279"/>
      <c r="QLK2" s="279"/>
      <c r="QLL2" s="279"/>
      <c r="QLM2" s="279"/>
      <c r="QLN2" s="279"/>
      <c r="QLO2" s="279"/>
      <c r="QLP2" s="279"/>
      <c r="QLQ2" s="279"/>
      <c r="QLR2" s="279"/>
      <c r="QLS2" s="279"/>
      <c r="QLT2" s="279"/>
      <c r="QLU2" s="279"/>
      <c r="QLV2" s="279"/>
      <c r="QLW2" s="279"/>
      <c r="QLX2" s="279"/>
      <c r="QLY2" s="279"/>
      <c r="QLZ2" s="279"/>
      <c r="QMA2" s="279"/>
      <c r="QMB2" s="279"/>
      <c r="QMC2" s="279"/>
      <c r="QMD2" s="279"/>
      <c r="QME2" s="279"/>
      <c r="QMF2" s="279"/>
      <c r="QMG2" s="279"/>
      <c r="QMH2" s="279"/>
      <c r="QMI2" s="279"/>
      <c r="QMJ2" s="279"/>
      <c r="QMK2" s="279"/>
      <c r="QML2" s="279"/>
      <c r="QMM2" s="279"/>
      <c r="QMN2" s="279"/>
      <c r="QMO2" s="279"/>
      <c r="QMP2" s="279"/>
      <c r="QMQ2" s="279"/>
      <c r="QMR2" s="279"/>
      <c r="QMS2" s="279"/>
      <c r="QMT2" s="279"/>
      <c r="QMU2" s="279"/>
      <c r="QMV2" s="279"/>
      <c r="QMW2" s="279"/>
      <c r="QMX2" s="279"/>
      <c r="QMY2" s="279"/>
      <c r="QMZ2" s="279"/>
      <c r="QNA2" s="279"/>
      <c r="QNB2" s="279"/>
      <c r="QNC2" s="279"/>
      <c r="QND2" s="279"/>
      <c r="QNE2" s="279"/>
      <c r="QNF2" s="279"/>
      <c r="QNG2" s="279"/>
      <c r="QNH2" s="279"/>
      <c r="QNI2" s="279"/>
      <c r="QNJ2" s="279"/>
      <c r="QNK2" s="279"/>
      <c r="QNL2" s="279"/>
      <c r="QNM2" s="279"/>
      <c r="QNN2" s="279"/>
      <c r="QNO2" s="279"/>
      <c r="QNP2" s="279"/>
      <c r="QNQ2" s="279"/>
      <c r="QNR2" s="279"/>
      <c r="QNS2" s="279"/>
      <c r="QNT2" s="279"/>
      <c r="QNU2" s="279"/>
      <c r="QNV2" s="279"/>
      <c r="QNW2" s="279"/>
      <c r="QNX2" s="279"/>
      <c r="QNY2" s="279"/>
      <c r="QNZ2" s="279"/>
      <c r="QOA2" s="279"/>
      <c r="QOB2" s="279"/>
      <c r="QOC2" s="279"/>
      <c r="QOD2" s="279"/>
      <c r="QOE2" s="279"/>
      <c r="QOF2" s="279"/>
      <c r="QOG2" s="279"/>
      <c r="QOH2" s="279"/>
      <c r="QOI2" s="279"/>
      <c r="QOJ2" s="279"/>
      <c r="QOK2" s="279"/>
      <c r="QOL2" s="279"/>
      <c r="QOM2" s="279"/>
      <c r="QON2" s="279"/>
      <c r="QOO2" s="279"/>
      <c r="QOP2" s="279"/>
      <c r="QOQ2" s="279"/>
      <c r="QOR2" s="279"/>
      <c r="QOS2" s="279"/>
      <c r="QOT2" s="279"/>
      <c r="QOU2" s="279"/>
      <c r="QOV2" s="279"/>
      <c r="QOW2" s="279"/>
      <c r="QOX2" s="279"/>
      <c r="QOY2" s="279"/>
      <c r="QOZ2" s="279"/>
      <c r="QPA2" s="279"/>
      <c r="QPB2" s="279"/>
      <c r="QPC2" s="279"/>
      <c r="QPD2" s="279"/>
      <c r="QPE2" s="279"/>
      <c r="QPF2" s="279"/>
      <c r="QPG2" s="279"/>
      <c r="QPH2" s="279"/>
      <c r="QPI2" s="279"/>
      <c r="QPJ2" s="279"/>
      <c r="QPK2" s="279"/>
      <c r="QPL2" s="279"/>
      <c r="QPM2" s="279"/>
      <c r="QPN2" s="279"/>
      <c r="QPO2" s="279"/>
      <c r="QPP2" s="279"/>
      <c r="QPQ2" s="279"/>
      <c r="QPR2" s="279"/>
      <c r="QPS2" s="279"/>
      <c r="QPT2" s="279"/>
      <c r="QPU2" s="279"/>
      <c r="QPV2" s="279"/>
      <c r="QPW2" s="279"/>
      <c r="QPX2" s="279"/>
      <c r="QPY2" s="279"/>
      <c r="QPZ2" s="279"/>
      <c r="QQA2" s="279"/>
      <c r="QQB2" s="279"/>
      <c r="QQC2" s="279"/>
      <c r="QQD2" s="279"/>
      <c r="QQE2" s="279"/>
      <c r="QQF2" s="279"/>
      <c r="QQG2" s="279"/>
      <c r="QQH2" s="279"/>
      <c r="QQI2" s="279"/>
      <c r="QQJ2" s="279"/>
      <c r="QQK2" s="279"/>
      <c r="QQL2" s="279"/>
      <c r="QQM2" s="279"/>
      <c r="QQN2" s="279"/>
      <c r="QQO2" s="279"/>
      <c r="QQP2" s="279"/>
      <c r="QQQ2" s="279"/>
      <c r="QQR2" s="279"/>
      <c r="QQS2" s="279"/>
      <c r="QQT2" s="279"/>
      <c r="QQU2" s="279"/>
      <c r="QQV2" s="279"/>
      <c r="QQW2" s="279"/>
      <c r="QQX2" s="279"/>
      <c r="QQY2" s="279"/>
      <c r="QQZ2" s="279"/>
      <c r="QRA2" s="279"/>
      <c r="QRB2" s="279"/>
      <c r="QRC2" s="279"/>
      <c r="QRD2" s="279"/>
      <c r="QRE2" s="279"/>
      <c r="QRF2" s="279"/>
      <c r="QRG2" s="279"/>
      <c r="QRH2" s="279"/>
      <c r="QRI2" s="279"/>
      <c r="QRJ2" s="279"/>
      <c r="QRK2" s="279"/>
      <c r="QRL2" s="279"/>
      <c r="QRM2" s="279"/>
      <c r="QRN2" s="279"/>
      <c r="QRO2" s="279"/>
      <c r="QRP2" s="279"/>
      <c r="QRQ2" s="279"/>
      <c r="QRR2" s="279"/>
      <c r="QRS2" s="279"/>
      <c r="QRT2" s="279"/>
      <c r="QRU2" s="279"/>
      <c r="QRV2" s="279"/>
      <c r="QRW2" s="279"/>
      <c r="QRX2" s="279"/>
      <c r="QRY2" s="279"/>
      <c r="QRZ2" s="279"/>
      <c r="QSA2" s="279"/>
      <c r="QSB2" s="279"/>
      <c r="QSC2" s="279"/>
      <c r="QSD2" s="279"/>
      <c r="QSE2" s="279"/>
      <c r="QSF2" s="279"/>
      <c r="QSG2" s="279"/>
      <c r="QSH2" s="279"/>
      <c r="QSI2" s="279"/>
      <c r="QSJ2" s="279"/>
      <c r="QSK2" s="279"/>
      <c r="QSL2" s="279"/>
      <c r="QSM2" s="279"/>
      <c r="QSN2" s="279"/>
      <c r="QSO2" s="279"/>
      <c r="QSP2" s="279"/>
      <c r="QSQ2" s="279"/>
      <c r="QSR2" s="279"/>
      <c r="QSS2" s="279"/>
      <c r="QST2" s="279"/>
      <c r="QSU2" s="279"/>
      <c r="QSV2" s="279"/>
      <c r="QSW2" s="279"/>
      <c r="QSX2" s="279"/>
      <c r="QSY2" s="279"/>
      <c r="QSZ2" s="279"/>
      <c r="QTA2" s="279"/>
      <c r="QTB2" s="279"/>
      <c r="QTC2" s="279"/>
      <c r="QTD2" s="279"/>
      <c r="QTE2" s="279"/>
      <c r="QTF2" s="279"/>
      <c r="QTG2" s="279"/>
      <c r="QTH2" s="279"/>
      <c r="QTI2" s="279"/>
      <c r="QTJ2" s="279"/>
      <c r="QTK2" s="279"/>
      <c r="QTL2" s="279"/>
      <c r="QTM2" s="279"/>
      <c r="QTN2" s="279"/>
      <c r="QTO2" s="279"/>
      <c r="QTP2" s="279"/>
      <c r="QTQ2" s="279"/>
      <c r="QTR2" s="279"/>
      <c r="QTS2" s="279"/>
      <c r="QTT2" s="279"/>
      <c r="QTU2" s="279"/>
      <c r="QTV2" s="279"/>
      <c r="QTW2" s="279"/>
      <c r="QTX2" s="279"/>
      <c r="QTY2" s="279"/>
      <c r="QTZ2" s="279"/>
      <c r="QUA2" s="279"/>
      <c r="QUB2" s="279"/>
      <c r="QUC2" s="279"/>
      <c r="QUD2" s="279"/>
      <c r="QUE2" s="279"/>
      <c r="QUF2" s="279"/>
      <c r="QUG2" s="279"/>
      <c r="QUH2" s="279"/>
      <c r="QUI2" s="279"/>
      <c r="QUJ2" s="279"/>
      <c r="QUK2" s="279"/>
      <c r="QUL2" s="279"/>
      <c r="QUM2" s="279"/>
      <c r="QUN2" s="279"/>
      <c r="QUO2" s="279"/>
      <c r="QUP2" s="279"/>
      <c r="QUQ2" s="279"/>
      <c r="QUR2" s="279"/>
      <c r="QUS2" s="279"/>
      <c r="QUT2" s="279"/>
      <c r="QUU2" s="279"/>
      <c r="QUV2" s="279"/>
      <c r="QUW2" s="279"/>
      <c r="QUX2" s="279"/>
      <c r="QUY2" s="279"/>
      <c r="QUZ2" s="279"/>
      <c r="QVA2" s="279"/>
      <c r="QVB2" s="279"/>
      <c r="QVC2" s="279"/>
      <c r="QVD2" s="279"/>
      <c r="QVE2" s="279"/>
      <c r="QVF2" s="279"/>
      <c r="QVG2" s="279"/>
      <c r="QVH2" s="279"/>
      <c r="QVI2" s="279"/>
      <c r="QVJ2" s="279"/>
      <c r="QVK2" s="279"/>
      <c r="QVL2" s="279"/>
      <c r="QVM2" s="279"/>
      <c r="QVN2" s="279"/>
      <c r="QVO2" s="279"/>
      <c r="QVP2" s="279"/>
      <c r="QVQ2" s="279"/>
      <c r="QVR2" s="279"/>
      <c r="QVS2" s="279"/>
      <c r="QVT2" s="279"/>
      <c r="QVU2" s="279"/>
      <c r="QVV2" s="279"/>
      <c r="QVW2" s="279"/>
      <c r="QVX2" s="279"/>
      <c r="QVY2" s="279"/>
      <c r="QVZ2" s="279"/>
      <c r="QWA2" s="279"/>
      <c r="QWB2" s="279"/>
      <c r="QWC2" s="279"/>
      <c r="QWD2" s="279"/>
      <c r="QWE2" s="279"/>
      <c r="QWF2" s="279"/>
      <c r="QWG2" s="279"/>
      <c r="QWH2" s="279"/>
      <c r="QWI2" s="279"/>
      <c r="QWJ2" s="279"/>
      <c r="QWK2" s="279"/>
      <c r="QWL2" s="279"/>
      <c r="QWM2" s="279"/>
      <c r="QWN2" s="279"/>
      <c r="QWO2" s="279"/>
      <c r="QWP2" s="279"/>
      <c r="QWQ2" s="279"/>
      <c r="QWR2" s="279"/>
      <c r="QWS2" s="279"/>
      <c r="QWT2" s="279"/>
      <c r="QWU2" s="279"/>
      <c r="QWV2" s="279"/>
      <c r="QWW2" s="279"/>
      <c r="QWX2" s="279"/>
      <c r="QWY2" s="279"/>
      <c r="QWZ2" s="279"/>
      <c r="QXA2" s="279"/>
      <c r="QXB2" s="279"/>
      <c r="QXC2" s="279"/>
      <c r="QXD2" s="279"/>
      <c r="QXE2" s="279"/>
      <c r="QXF2" s="279"/>
      <c r="QXG2" s="279"/>
      <c r="QXH2" s="279"/>
      <c r="QXI2" s="279"/>
      <c r="QXJ2" s="279"/>
      <c r="QXK2" s="279"/>
      <c r="QXL2" s="279"/>
      <c r="QXM2" s="279"/>
      <c r="QXN2" s="279"/>
      <c r="QXO2" s="279"/>
      <c r="QXP2" s="279"/>
      <c r="QXQ2" s="279"/>
      <c r="QXR2" s="279"/>
      <c r="QXS2" s="279"/>
      <c r="QXT2" s="279"/>
      <c r="QXU2" s="279"/>
      <c r="QXV2" s="279"/>
      <c r="QXW2" s="279"/>
      <c r="QXX2" s="279"/>
      <c r="QXY2" s="279"/>
      <c r="QXZ2" s="279"/>
      <c r="QYA2" s="279"/>
      <c r="QYB2" s="279"/>
      <c r="QYC2" s="279"/>
      <c r="QYD2" s="279"/>
      <c r="QYE2" s="279"/>
      <c r="QYF2" s="279"/>
      <c r="QYG2" s="279"/>
      <c r="QYH2" s="279"/>
      <c r="QYI2" s="279"/>
      <c r="QYJ2" s="279"/>
      <c r="QYK2" s="279"/>
      <c r="QYL2" s="279"/>
      <c r="QYM2" s="279"/>
      <c r="QYN2" s="279"/>
      <c r="QYO2" s="279"/>
      <c r="QYP2" s="279"/>
      <c r="QYQ2" s="279"/>
      <c r="QYR2" s="279"/>
      <c r="QYS2" s="279"/>
      <c r="QYT2" s="279"/>
      <c r="QYU2" s="279"/>
      <c r="QYV2" s="279"/>
      <c r="QYW2" s="279"/>
      <c r="QYX2" s="279"/>
      <c r="QYY2" s="279"/>
      <c r="QYZ2" s="279"/>
      <c r="QZA2" s="279"/>
      <c r="QZB2" s="279"/>
      <c r="QZC2" s="279"/>
      <c r="QZD2" s="279"/>
      <c r="QZE2" s="279"/>
      <c r="QZF2" s="279"/>
      <c r="QZG2" s="279"/>
      <c r="QZH2" s="279"/>
      <c r="QZI2" s="279"/>
      <c r="QZJ2" s="279"/>
      <c r="QZK2" s="279"/>
      <c r="QZL2" s="279"/>
      <c r="QZM2" s="279"/>
      <c r="QZN2" s="279"/>
      <c r="QZO2" s="279"/>
      <c r="QZP2" s="279"/>
      <c r="QZQ2" s="279"/>
      <c r="QZR2" s="279"/>
      <c r="QZS2" s="279"/>
      <c r="QZT2" s="279"/>
      <c r="QZU2" s="279"/>
      <c r="QZV2" s="279"/>
      <c r="QZW2" s="279"/>
      <c r="QZX2" s="279"/>
      <c r="QZY2" s="279"/>
      <c r="QZZ2" s="279"/>
      <c r="RAA2" s="279"/>
      <c r="RAB2" s="279"/>
      <c r="RAC2" s="279"/>
      <c r="RAD2" s="279"/>
      <c r="RAE2" s="279"/>
      <c r="RAF2" s="279"/>
      <c r="RAG2" s="279"/>
      <c r="RAH2" s="279"/>
      <c r="RAI2" s="279"/>
      <c r="RAJ2" s="279"/>
      <c r="RAK2" s="279"/>
      <c r="RAL2" s="279"/>
      <c r="RAM2" s="279"/>
      <c r="RAN2" s="279"/>
      <c r="RAO2" s="279"/>
      <c r="RAP2" s="279"/>
      <c r="RAQ2" s="279"/>
      <c r="RAR2" s="279"/>
      <c r="RAS2" s="279"/>
      <c r="RAT2" s="279"/>
      <c r="RAU2" s="279"/>
      <c r="RAV2" s="279"/>
      <c r="RAW2" s="279"/>
      <c r="RAX2" s="279"/>
      <c r="RAY2" s="279"/>
      <c r="RAZ2" s="279"/>
      <c r="RBA2" s="279"/>
      <c r="RBB2" s="279"/>
      <c r="RBC2" s="279"/>
      <c r="RBD2" s="279"/>
      <c r="RBE2" s="279"/>
      <c r="RBF2" s="279"/>
      <c r="RBG2" s="279"/>
      <c r="RBH2" s="279"/>
      <c r="RBI2" s="279"/>
      <c r="RBJ2" s="279"/>
      <c r="RBK2" s="279"/>
      <c r="RBL2" s="279"/>
      <c r="RBM2" s="279"/>
      <c r="RBN2" s="279"/>
      <c r="RBO2" s="279"/>
      <c r="RBP2" s="279"/>
      <c r="RBQ2" s="279"/>
      <c r="RBR2" s="279"/>
      <c r="RBS2" s="279"/>
      <c r="RBT2" s="279"/>
      <c r="RBU2" s="279"/>
      <c r="RBV2" s="279"/>
      <c r="RBW2" s="279"/>
      <c r="RBX2" s="279"/>
      <c r="RBY2" s="279"/>
      <c r="RBZ2" s="279"/>
      <c r="RCA2" s="279"/>
      <c r="RCB2" s="279"/>
      <c r="RCC2" s="279"/>
      <c r="RCD2" s="279"/>
      <c r="RCE2" s="279"/>
      <c r="RCF2" s="279"/>
      <c r="RCG2" s="279"/>
      <c r="RCH2" s="279"/>
      <c r="RCI2" s="279"/>
      <c r="RCJ2" s="279"/>
      <c r="RCK2" s="279"/>
      <c r="RCL2" s="279"/>
      <c r="RCM2" s="279"/>
      <c r="RCN2" s="279"/>
      <c r="RCO2" s="279"/>
      <c r="RCP2" s="279"/>
      <c r="RCQ2" s="279"/>
      <c r="RCR2" s="279"/>
      <c r="RCS2" s="279"/>
      <c r="RCT2" s="279"/>
      <c r="RCU2" s="279"/>
      <c r="RCV2" s="279"/>
      <c r="RCW2" s="279"/>
      <c r="RCX2" s="279"/>
      <c r="RCY2" s="279"/>
      <c r="RCZ2" s="279"/>
      <c r="RDA2" s="279"/>
      <c r="RDB2" s="279"/>
      <c r="RDC2" s="279"/>
      <c r="RDD2" s="279"/>
      <c r="RDE2" s="279"/>
      <c r="RDF2" s="279"/>
      <c r="RDG2" s="279"/>
      <c r="RDH2" s="279"/>
      <c r="RDI2" s="279"/>
      <c r="RDJ2" s="279"/>
      <c r="RDK2" s="279"/>
      <c r="RDL2" s="279"/>
      <c r="RDM2" s="279"/>
      <c r="RDN2" s="279"/>
      <c r="RDO2" s="279"/>
      <c r="RDP2" s="279"/>
      <c r="RDQ2" s="279"/>
      <c r="RDR2" s="279"/>
      <c r="RDS2" s="279"/>
      <c r="RDT2" s="279"/>
      <c r="RDU2" s="279"/>
      <c r="RDV2" s="279"/>
      <c r="RDW2" s="279"/>
      <c r="RDX2" s="279"/>
      <c r="RDY2" s="279"/>
      <c r="RDZ2" s="279"/>
      <c r="REA2" s="279"/>
      <c r="REB2" s="279"/>
      <c r="REC2" s="279"/>
      <c r="RED2" s="279"/>
      <c r="REE2" s="279"/>
      <c r="REF2" s="279"/>
      <c r="REG2" s="279"/>
      <c r="REH2" s="279"/>
      <c r="REI2" s="279"/>
      <c r="REJ2" s="279"/>
      <c r="REK2" s="279"/>
      <c r="REL2" s="279"/>
      <c r="REM2" s="279"/>
      <c r="REN2" s="279"/>
      <c r="REO2" s="279"/>
      <c r="REP2" s="279"/>
      <c r="REQ2" s="279"/>
      <c r="RER2" s="279"/>
      <c r="RES2" s="279"/>
      <c r="RET2" s="279"/>
      <c r="REU2" s="279"/>
      <c r="REV2" s="279"/>
      <c r="REW2" s="279"/>
      <c r="REX2" s="279"/>
      <c r="REY2" s="279"/>
      <c r="REZ2" s="279"/>
      <c r="RFA2" s="279"/>
      <c r="RFB2" s="279"/>
      <c r="RFC2" s="279"/>
      <c r="RFD2" s="279"/>
      <c r="RFE2" s="279"/>
      <c r="RFF2" s="279"/>
      <c r="RFG2" s="279"/>
      <c r="RFH2" s="279"/>
      <c r="RFI2" s="279"/>
      <c r="RFJ2" s="279"/>
      <c r="RFK2" s="279"/>
      <c r="RFL2" s="279"/>
      <c r="RFM2" s="279"/>
      <c r="RFN2" s="279"/>
      <c r="RFO2" s="279"/>
      <c r="RFP2" s="279"/>
      <c r="RFQ2" s="279"/>
      <c r="RFR2" s="279"/>
      <c r="RFS2" s="279"/>
      <c r="RFT2" s="279"/>
      <c r="RFU2" s="279"/>
      <c r="RFV2" s="279"/>
      <c r="RFW2" s="279"/>
      <c r="RFX2" s="279"/>
      <c r="RFY2" s="279"/>
      <c r="RFZ2" s="279"/>
      <c r="RGA2" s="279"/>
      <c r="RGB2" s="279"/>
      <c r="RGC2" s="279"/>
      <c r="RGD2" s="279"/>
      <c r="RGE2" s="279"/>
      <c r="RGF2" s="279"/>
      <c r="RGG2" s="279"/>
      <c r="RGH2" s="279"/>
      <c r="RGI2" s="279"/>
      <c r="RGJ2" s="279"/>
      <c r="RGK2" s="279"/>
      <c r="RGL2" s="279"/>
      <c r="RGM2" s="279"/>
      <c r="RGN2" s="279"/>
      <c r="RGO2" s="279"/>
      <c r="RGP2" s="279"/>
      <c r="RGQ2" s="279"/>
      <c r="RGR2" s="279"/>
      <c r="RGS2" s="279"/>
      <c r="RGT2" s="279"/>
      <c r="RGU2" s="279"/>
      <c r="RGV2" s="279"/>
      <c r="RGW2" s="279"/>
      <c r="RGX2" s="279"/>
      <c r="RGY2" s="279"/>
      <c r="RGZ2" s="279"/>
      <c r="RHA2" s="279"/>
      <c r="RHB2" s="279"/>
      <c r="RHC2" s="279"/>
      <c r="RHD2" s="279"/>
      <c r="RHE2" s="279"/>
      <c r="RHF2" s="279"/>
      <c r="RHG2" s="279"/>
      <c r="RHH2" s="279"/>
      <c r="RHI2" s="279"/>
      <c r="RHJ2" s="279"/>
      <c r="RHK2" s="279"/>
      <c r="RHL2" s="279"/>
      <c r="RHM2" s="279"/>
      <c r="RHN2" s="279"/>
      <c r="RHO2" s="279"/>
      <c r="RHP2" s="279"/>
      <c r="RHQ2" s="279"/>
      <c r="RHR2" s="279"/>
      <c r="RHS2" s="279"/>
      <c r="RHT2" s="279"/>
      <c r="RHU2" s="279"/>
      <c r="RHV2" s="279"/>
      <c r="RHW2" s="279"/>
      <c r="RHX2" s="279"/>
      <c r="RHY2" s="279"/>
      <c r="RHZ2" s="279"/>
      <c r="RIA2" s="279"/>
      <c r="RIB2" s="279"/>
      <c r="RIC2" s="279"/>
      <c r="RID2" s="279"/>
      <c r="RIE2" s="279"/>
      <c r="RIF2" s="279"/>
      <c r="RIG2" s="279"/>
      <c r="RIH2" s="279"/>
      <c r="RII2" s="279"/>
      <c r="RIJ2" s="279"/>
      <c r="RIK2" s="279"/>
      <c r="RIL2" s="279"/>
      <c r="RIM2" s="279"/>
      <c r="RIN2" s="279"/>
      <c r="RIO2" s="279"/>
      <c r="RIP2" s="279"/>
      <c r="RIQ2" s="279"/>
      <c r="RIR2" s="279"/>
      <c r="RIS2" s="279"/>
      <c r="RIT2" s="279"/>
      <c r="RIU2" s="279"/>
      <c r="RIV2" s="279"/>
      <c r="RIW2" s="279"/>
      <c r="RIX2" s="279"/>
      <c r="RIY2" s="279"/>
      <c r="RIZ2" s="279"/>
      <c r="RJA2" s="279"/>
      <c r="RJB2" s="279"/>
      <c r="RJC2" s="279"/>
      <c r="RJD2" s="279"/>
      <c r="RJE2" s="279"/>
      <c r="RJF2" s="279"/>
      <c r="RJG2" s="279"/>
      <c r="RJH2" s="279"/>
      <c r="RJI2" s="279"/>
      <c r="RJJ2" s="279"/>
      <c r="RJK2" s="279"/>
      <c r="RJL2" s="279"/>
      <c r="RJM2" s="279"/>
      <c r="RJN2" s="279"/>
      <c r="RJO2" s="279"/>
      <c r="RJP2" s="279"/>
      <c r="RJQ2" s="279"/>
      <c r="RJR2" s="279"/>
      <c r="RJS2" s="279"/>
      <c r="RJT2" s="279"/>
      <c r="RJU2" s="279"/>
      <c r="RJV2" s="279"/>
      <c r="RJW2" s="279"/>
      <c r="RJX2" s="279"/>
      <c r="RJY2" s="279"/>
      <c r="RJZ2" s="279"/>
      <c r="RKA2" s="279"/>
      <c r="RKB2" s="279"/>
      <c r="RKC2" s="279"/>
      <c r="RKD2" s="279"/>
      <c r="RKE2" s="279"/>
      <c r="RKF2" s="279"/>
      <c r="RKG2" s="279"/>
      <c r="RKH2" s="279"/>
      <c r="RKI2" s="279"/>
      <c r="RKJ2" s="279"/>
      <c r="RKK2" s="279"/>
      <c r="RKL2" s="279"/>
      <c r="RKM2" s="279"/>
      <c r="RKN2" s="279"/>
      <c r="RKO2" s="279"/>
      <c r="RKP2" s="279"/>
      <c r="RKQ2" s="279"/>
      <c r="RKR2" s="279"/>
      <c r="RKS2" s="279"/>
      <c r="RKT2" s="279"/>
      <c r="RKU2" s="279"/>
      <c r="RKV2" s="279"/>
      <c r="RKW2" s="279"/>
      <c r="RKX2" s="279"/>
      <c r="RKY2" s="279"/>
      <c r="RKZ2" s="279"/>
      <c r="RLA2" s="279"/>
      <c r="RLB2" s="279"/>
      <c r="RLC2" s="279"/>
      <c r="RLD2" s="279"/>
      <c r="RLE2" s="279"/>
      <c r="RLF2" s="279"/>
      <c r="RLG2" s="279"/>
      <c r="RLH2" s="279"/>
      <c r="RLI2" s="279"/>
      <c r="RLJ2" s="279"/>
      <c r="RLK2" s="279"/>
      <c r="RLL2" s="279"/>
      <c r="RLM2" s="279"/>
      <c r="RLN2" s="279"/>
      <c r="RLO2" s="279"/>
      <c r="RLP2" s="279"/>
      <c r="RLQ2" s="279"/>
      <c r="RLR2" s="279"/>
      <c r="RLS2" s="279"/>
      <c r="RLT2" s="279"/>
      <c r="RLU2" s="279"/>
      <c r="RLV2" s="279"/>
      <c r="RLW2" s="279"/>
      <c r="RLX2" s="279"/>
      <c r="RLY2" s="279"/>
      <c r="RLZ2" s="279"/>
      <c r="RMA2" s="279"/>
      <c r="RMB2" s="279"/>
      <c r="RMC2" s="279"/>
      <c r="RMD2" s="279"/>
      <c r="RME2" s="279"/>
      <c r="RMF2" s="279"/>
      <c r="RMG2" s="279"/>
      <c r="RMH2" s="279"/>
      <c r="RMI2" s="279"/>
      <c r="RMJ2" s="279"/>
      <c r="RMK2" s="279"/>
      <c r="RML2" s="279"/>
      <c r="RMM2" s="279"/>
      <c r="RMN2" s="279"/>
      <c r="RMO2" s="279"/>
      <c r="RMP2" s="279"/>
      <c r="RMQ2" s="279"/>
      <c r="RMR2" s="279"/>
      <c r="RMS2" s="279"/>
      <c r="RMT2" s="279"/>
      <c r="RMU2" s="279"/>
      <c r="RMV2" s="279"/>
      <c r="RMW2" s="279"/>
      <c r="RMX2" s="279"/>
      <c r="RMY2" s="279"/>
      <c r="RMZ2" s="279"/>
      <c r="RNA2" s="279"/>
      <c r="RNB2" s="279"/>
      <c r="RNC2" s="279"/>
      <c r="RND2" s="279"/>
      <c r="RNE2" s="279"/>
      <c r="RNF2" s="279"/>
      <c r="RNG2" s="279"/>
      <c r="RNH2" s="279"/>
      <c r="RNI2" s="279"/>
      <c r="RNJ2" s="279"/>
      <c r="RNK2" s="279"/>
      <c r="RNL2" s="279"/>
      <c r="RNM2" s="279"/>
      <c r="RNN2" s="279"/>
      <c r="RNO2" s="279"/>
      <c r="RNP2" s="279"/>
      <c r="RNQ2" s="279"/>
      <c r="RNR2" s="279"/>
      <c r="RNS2" s="279"/>
      <c r="RNT2" s="279"/>
      <c r="RNU2" s="279"/>
      <c r="RNV2" s="279"/>
      <c r="RNW2" s="279"/>
      <c r="RNX2" s="279"/>
      <c r="RNY2" s="279"/>
      <c r="RNZ2" s="279"/>
      <c r="ROA2" s="279"/>
      <c r="ROB2" s="279"/>
      <c r="ROC2" s="279"/>
      <c r="ROD2" s="279"/>
      <c r="ROE2" s="279"/>
      <c r="ROF2" s="279"/>
      <c r="ROG2" s="279"/>
      <c r="ROH2" s="279"/>
      <c r="ROI2" s="279"/>
      <c r="ROJ2" s="279"/>
      <c r="ROK2" s="279"/>
      <c r="ROL2" s="279"/>
      <c r="ROM2" s="279"/>
      <c r="RON2" s="279"/>
      <c r="ROO2" s="279"/>
      <c r="ROP2" s="279"/>
      <c r="ROQ2" s="279"/>
      <c r="ROR2" s="279"/>
      <c r="ROS2" s="279"/>
      <c r="ROT2" s="279"/>
      <c r="ROU2" s="279"/>
      <c r="ROV2" s="279"/>
      <c r="ROW2" s="279"/>
      <c r="ROX2" s="279"/>
      <c r="ROY2" s="279"/>
      <c r="ROZ2" s="279"/>
      <c r="RPA2" s="279"/>
      <c r="RPB2" s="279"/>
      <c r="RPC2" s="279"/>
      <c r="RPD2" s="279"/>
      <c r="RPE2" s="279"/>
      <c r="RPF2" s="279"/>
      <c r="RPG2" s="279"/>
      <c r="RPH2" s="279"/>
      <c r="RPI2" s="279"/>
      <c r="RPJ2" s="279"/>
      <c r="RPK2" s="279"/>
      <c r="RPL2" s="279"/>
      <c r="RPM2" s="279"/>
      <c r="RPN2" s="279"/>
      <c r="RPO2" s="279"/>
      <c r="RPP2" s="279"/>
      <c r="RPQ2" s="279"/>
      <c r="RPR2" s="279"/>
      <c r="RPS2" s="279"/>
      <c r="RPT2" s="279"/>
      <c r="RPU2" s="279"/>
      <c r="RPV2" s="279"/>
      <c r="RPW2" s="279"/>
      <c r="RPX2" s="279"/>
      <c r="RPY2" s="279"/>
      <c r="RPZ2" s="279"/>
      <c r="RQA2" s="279"/>
      <c r="RQB2" s="279"/>
      <c r="RQC2" s="279"/>
      <c r="RQD2" s="279"/>
      <c r="RQE2" s="279"/>
      <c r="RQF2" s="279"/>
      <c r="RQG2" s="279"/>
      <c r="RQH2" s="279"/>
      <c r="RQI2" s="279"/>
      <c r="RQJ2" s="279"/>
      <c r="RQK2" s="279"/>
      <c r="RQL2" s="279"/>
      <c r="RQM2" s="279"/>
      <c r="RQN2" s="279"/>
      <c r="RQO2" s="279"/>
      <c r="RQP2" s="279"/>
      <c r="RQQ2" s="279"/>
      <c r="RQR2" s="279"/>
      <c r="RQS2" s="279"/>
      <c r="RQT2" s="279"/>
      <c r="RQU2" s="279"/>
      <c r="RQV2" s="279"/>
      <c r="RQW2" s="279"/>
      <c r="RQX2" s="279"/>
      <c r="RQY2" s="279"/>
      <c r="RQZ2" s="279"/>
      <c r="RRA2" s="279"/>
      <c r="RRB2" s="279"/>
      <c r="RRC2" s="279"/>
      <c r="RRD2" s="279"/>
      <c r="RRE2" s="279"/>
      <c r="RRF2" s="279"/>
      <c r="RRG2" s="279"/>
      <c r="RRH2" s="279"/>
      <c r="RRI2" s="279"/>
      <c r="RRJ2" s="279"/>
      <c r="RRK2" s="279"/>
      <c r="RRL2" s="279"/>
      <c r="RRM2" s="279"/>
      <c r="RRN2" s="279"/>
      <c r="RRO2" s="279"/>
      <c r="RRP2" s="279"/>
      <c r="RRQ2" s="279"/>
      <c r="RRR2" s="279"/>
      <c r="RRS2" s="279"/>
      <c r="RRT2" s="279"/>
      <c r="RRU2" s="279"/>
      <c r="RRV2" s="279"/>
      <c r="RRW2" s="279"/>
      <c r="RRX2" s="279"/>
      <c r="RRY2" s="279"/>
      <c r="RRZ2" s="279"/>
      <c r="RSA2" s="279"/>
      <c r="RSB2" s="279"/>
      <c r="RSC2" s="279"/>
      <c r="RSD2" s="279"/>
      <c r="RSE2" s="279"/>
      <c r="RSF2" s="279"/>
      <c r="RSG2" s="279"/>
      <c r="RSH2" s="279"/>
      <c r="RSI2" s="279"/>
      <c r="RSJ2" s="279"/>
      <c r="RSK2" s="279"/>
      <c r="RSL2" s="279"/>
      <c r="RSM2" s="279"/>
      <c r="RSN2" s="279"/>
      <c r="RSO2" s="279"/>
      <c r="RSP2" s="279"/>
      <c r="RSQ2" s="279"/>
      <c r="RSR2" s="279"/>
      <c r="RSS2" s="279"/>
      <c r="RST2" s="279"/>
      <c r="RSU2" s="279"/>
      <c r="RSV2" s="279"/>
      <c r="RSW2" s="279"/>
      <c r="RSX2" s="279"/>
      <c r="RSY2" s="279"/>
      <c r="RSZ2" s="279"/>
      <c r="RTA2" s="279"/>
      <c r="RTB2" s="279"/>
      <c r="RTC2" s="279"/>
      <c r="RTD2" s="279"/>
      <c r="RTE2" s="279"/>
      <c r="RTF2" s="279"/>
      <c r="RTG2" s="279"/>
      <c r="RTH2" s="279"/>
      <c r="RTI2" s="279"/>
      <c r="RTJ2" s="279"/>
      <c r="RTK2" s="279"/>
      <c r="RTL2" s="279"/>
      <c r="RTM2" s="279"/>
      <c r="RTN2" s="279"/>
      <c r="RTO2" s="279"/>
      <c r="RTP2" s="279"/>
      <c r="RTQ2" s="279"/>
      <c r="RTR2" s="279"/>
      <c r="RTS2" s="279"/>
      <c r="RTT2" s="279"/>
      <c r="RTU2" s="279"/>
      <c r="RTV2" s="279"/>
      <c r="RTW2" s="279"/>
      <c r="RTX2" s="279"/>
      <c r="RTY2" s="279"/>
      <c r="RTZ2" s="279"/>
      <c r="RUA2" s="279"/>
      <c r="RUB2" s="279"/>
      <c r="RUC2" s="279"/>
      <c r="RUD2" s="279"/>
      <c r="RUE2" s="279"/>
      <c r="RUF2" s="279"/>
      <c r="RUG2" s="279"/>
      <c r="RUH2" s="279"/>
      <c r="RUI2" s="279"/>
      <c r="RUJ2" s="279"/>
      <c r="RUK2" s="279"/>
      <c r="RUL2" s="279"/>
      <c r="RUM2" s="279"/>
      <c r="RUN2" s="279"/>
      <c r="RUO2" s="279"/>
      <c r="RUP2" s="279"/>
      <c r="RUQ2" s="279"/>
      <c r="RUR2" s="279"/>
      <c r="RUS2" s="279"/>
      <c r="RUT2" s="279"/>
      <c r="RUU2" s="279"/>
      <c r="RUV2" s="279"/>
      <c r="RUW2" s="279"/>
      <c r="RUX2" s="279"/>
      <c r="RUY2" s="279"/>
      <c r="RUZ2" s="279"/>
      <c r="RVA2" s="279"/>
      <c r="RVB2" s="279"/>
      <c r="RVC2" s="279"/>
      <c r="RVD2" s="279"/>
      <c r="RVE2" s="279"/>
      <c r="RVF2" s="279"/>
      <c r="RVG2" s="279"/>
      <c r="RVH2" s="279"/>
      <c r="RVI2" s="279"/>
      <c r="RVJ2" s="279"/>
      <c r="RVK2" s="279"/>
      <c r="RVL2" s="279"/>
      <c r="RVM2" s="279"/>
      <c r="RVN2" s="279"/>
      <c r="RVO2" s="279"/>
      <c r="RVP2" s="279"/>
      <c r="RVQ2" s="279"/>
      <c r="RVR2" s="279"/>
      <c r="RVS2" s="279"/>
      <c r="RVT2" s="279"/>
      <c r="RVU2" s="279"/>
      <c r="RVV2" s="279"/>
      <c r="RVW2" s="279"/>
      <c r="RVX2" s="279"/>
      <c r="RVY2" s="279"/>
      <c r="RVZ2" s="279"/>
      <c r="RWA2" s="279"/>
      <c r="RWB2" s="279"/>
      <c r="RWC2" s="279"/>
      <c r="RWD2" s="279"/>
      <c r="RWE2" s="279"/>
      <c r="RWF2" s="279"/>
      <c r="RWG2" s="279"/>
      <c r="RWH2" s="279"/>
      <c r="RWI2" s="279"/>
      <c r="RWJ2" s="279"/>
      <c r="RWK2" s="279"/>
      <c r="RWL2" s="279"/>
      <c r="RWM2" s="279"/>
      <c r="RWN2" s="279"/>
      <c r="RWO2" s="279"/>
      <c r="RWP2" s="279"/>
      <c r="RWQ2" s="279"/>
      <c r="RWR2" s="279"/>
      <c r="RWS2" s="279"/>
      <c r="RWT2" s="279"/>
      <c r="RWU2" s="279"/>
      <c r="RWV2" s="279"/>
      <c r="RWW2" s="279"/>
      <c r="RWX2" s="279"/>
      <c r="RWY2" s="279"/>
      <c r="RWZ2" s="279"/>
      <c r="RXA2" s="279"/>
      <c r="RXB2" s="279"/>
      <c r="RXC2" s="279"/>
      <c r="RXD2" s="279"/>
      <c r="RXE2" s="279"/>
      <c r="RXF2" s="279"/>
      <c r="RXG2" s="279"/>
      <c r="RXH2" s="279"/>
      <c r="RXI2" s="279"/>
      <c r="RXJ2" s="279"/>
      <c r="RXK2" s="279"/>
      <c r="RXL2" s="279"/>
      <c r="RXM2" s="279"/>
      <c r="RXN2" s="279"/>
      <c r="RXO2" s="279"/>
      <c r="RXP2" s="279"/>
      <c r="RXQ2" s="279"/>
      <c r="RXR2" s="279"/>
      <c r="RXS2" s="279"/>
      <c r="RXT2" s="279"/>
      <c r="RXU2" s="279"/>
      <c r="RXV2" s="279"/>
      <c r="RXW2" s="279"/>
      <c r="RXX2" s="279"/>
      <c r="RXY2" s="279"/>
      <c r="RXZ2" s="279"/>
      <c r="RYA2" s="279"/>
      <c r="RYB2" s="279"/>
      <c r="RYC2" s="279"/>
      <c r="RYD2" s="279"/>
      <c r="RYE2" s="279"/>
      <c r="RYF2" s="279"/>
      <c r="RYG2" s="279"/>
      <c r="RYH2" s="279"/>
      <c r="RYI2" s="279"/>
      <c r="RYJ2" s="279"/>
      <c r="RYK2" s="279"/>
      <c r="RYL2" s="279"/>
      <c r="RYM2" s="279"/>
      <c r="RYN2" s="279"/>
      <c r="RYO2" s="279"/>
      <c r="RYP2" s="279"/>
      <c r="RYQ2" s="279"/>
      <c r="RYR2" s="279"/>
      <c r="RYS2" s="279"/>
      <c r="RYT2" s="279"/>
      <c r="RYU2" s="279"/>
      <c r="RYV2" s="279"/>
      <c r="RYW2" s="279"/>
      <c r="RYX2" s="279"/>
      <c r="RYY2" s="279"/>
      <c r="RYZ2" s="279"/>
      <c r="RZA2" s="279"/>
      <c r="RZB2" s="279"/>
      <c r="RZC2" s="279"/>
      <c r="RZD2" s="279"/>
      <c r="RZE2" s="279"/>
      <c r="RZF2" s="279"/>
      <c r="RZG2" s="279"/>
      <c r="RZH2" s="279"/>
      <c r="RZI2" s="279"/>
      <c r="RZJ2" s="279"/>
      <c r="RZK2" s="279"/>
      <c r="RZL2" s="279"/>
      <c r="RZM2" s="279"/>
      <c r="RZN2" s="279"/>
      <c r="RZO2" s="279"/>
      <c r="RZP2" s="279"/>
      <c r="RZQ2" s="279"/>
      <c r="RZR2" s="279"/>
      <c r="RZS2" s="279"/>
      <c r="RZT2" s="279"/>
      <c r="RZU2" s="279"/>
      <c r="RZV2" s="279"/>
      <c r="RZW2" s="279"/>
      <c r="RZX2" s="279"/>
      <c r="RZY2" s="279"/>
      <c r="RZZ2" s="279"/>
      <c r="SAA2" s="279"/>
      <c r="SAB2" s="279"/>
      <c r="SAC2" s="279"/>
      <c r="SAD2" s="279"/>
      <c r="SAE2" s="279"/>
      <c r="SAF2" s="279"/>
      <c r="SAG2" s="279"/>
      <c r="SAH2" s="279"/>
      <c r="SAI2" s="279"/>
      <c r="SAJ2" s="279"/>
      <c r="SAK2" s="279"/>
      <c r="SAL2" s="279"/>
      <c r="SAM2" s="279"/>
      <c r="SAN2" s="279"/>
      <c r="SAO2" s="279"/>
      <c r="SAP2" s="279"/>
      <c r="SAQ2" s="279"/>
      <c r="SAR2" s="279"/>
      <c r="SAS2" s="279"/>
      <c r="SAT2" s="279"/>
      <c r="SAU2" s="279"/>
      <c r="SAV2" s="279"/>
      <c r="SAW2" s="279"/>
      <c r="SAX2" s="279"/>
      <c r="SAY2" s="279"/>
      <c r="SAZ2" s="279"/>
      <c r="SBA2" s="279"/>
      <c r="SBB2" s="279"/>
      <c r="SBC2" s="279"/>
      <c r="SBD2" s="279"/>
      <c r="SBE2" s="279"/>
      <c r="SBF2" s="279"/>
      <c r="SBG2" s="279"/>
      <c r="SBH2" s="279"/>
      <c r="SBI2" s="279"/>
      <c r="SBJ2" s="279"/>
      <c r="SBK2" s="279"/>
      <c r="SBL2" s="279"/>
      <c r="SBM2" s="279"/>
      <c r="SBN2" s="279"/>
      <c r="SBO2" s="279"/>
      <c r="SBP2" s="279"/>
      <c r="SBQ2" s="279"/>
      <c r="SBR2" s="279"/>
      <c r="SBS2" s="279"/>
      <c r="SBT2" s="279"/>
      <c r="SBU2" s="279"/>
      <c r="SBV2" s="279"/>
      <c r="SBW2" s="279"/>
      <c r="SBX2" s="279"/>
      <c r="SBY2" s="279"/>
      <c r="SBZ2" s="279"/>
      <c r="SCA2" s="279"/>
      <c r="SCB2" s="279"/>
      <c r="SCC2" s="279"/>
      <c r="SCD2" s="279"/>
      <c r="SCE2" s="279"/>
      <c r="SCF2" s="279"/>
      <c r="SCG2" s="279"/>
      <c r="SCH2" s="279"/>
      <c r="SCI2" s="279"/>
      <c r="SCJ2" s="279"/>
      <c r="SCK2" s="279"/>
      <c r="SCL2" s="279"/>
      <c r="SCM2" s="279"/>
      <c r="SCN2" s="279"/>
      <c r="SCO2" s="279"/>
      <c r="SCP2" s="279"/>
      <c r="SCQ2" s="279"/>
      <c r="SCR2" s="279"/>
      <c r="SCS2" s="279"/>
      <c r="SCT2" s="279"/>
      <c r="SCU2" s="279"/>
      <c r="SCV2" s="279"/>
      <c r="SCW2" s="279"/>
      <c r="SCX2" s="279"/>
      <c r="SCY2" s="279"/>
      <c r="SCZ2" s="279"/>
      <c r="SDA2" s="279"/>
      <c r="SDB2" s="279"/>
      <c r="SDC2" s="279"/>
      <c r="SDD2" s="279"/>
      <c r="SDE2" s="279"/>
      <c r="SDF2" s="279"/>
      <c r="SDG2" s="279"/>
      <c r="SDH2" s="279"/>
      <c r="SDI2" s="279"/>
      <c r="SDJ2" s="279"/>
      <c r="SDK2" s="279"/>
      <c r="SDL2" s="279"/>
      <c r="SDM2" s="279"/>
      <c r="SDN2" s="279"/>
      <c r="SDO2" s="279"/>
      <c r="SDP2" s="279"/>
      <c r="SDQ2" s="279"/>
      <c r="SDR2" s="279"/>
      <c r="SDS2" s="279"/>
      <c r="SDT2" s="279"/>
      <c r="SDU2" s="279"/>
      <c r="SDV2" s="279"/>
      <c r="SDW2" s="279"/>
      <c r="SDX2" s="279"/>
      <c r="SDY2" s="279"/>
      <c r="SDZ2" s="279"/>
      <c r="SEA2" s="279"/>
      <c r="SEB2" s="279"/>
      <c r="SEC2" s="279"/>
      <c r="SED2" s="279"/>
      <c r="SEE2" s="279"/>
      <c r="SEF2" s="279"/>
      <c r="SEG2" s="279"/>
      <c r="SEH2" s="279"/>
      <c r="SEI2" s="279"/>
      <c r="SEJ2" s="279"/>
      <c r="SEK2" s="279"/>
      <c r="SEL2" s="279"/>
      <c r="SEM2" s="279"/>
      <c r="SEN2" s="279"/>
      <c r="SEO2" s="279"/>
      <c r="SEP2" s="279"/>
      <c r="SEQ2" s="279"/>
      <c r="SER2" s="279"/>
      <c r="SES2" s="279"/>
      <c r="SET2" s="279"/>
      <c r="SEU2" s="279"/>
      <c r="SEV2" s="279"/>
      <c r="SEW2" s="279"/>
      <c r="SEX2" s="279"/>
      <c r="SEY2" s="279"/>
      <c r="SEZ2" s="279"/>
      <c r="SFA2" s="279"/>
      <c r="SFB2" s="279"/>
      <c r="SFC2" s="279"/>
      <c r="SFD2" s="279"/>
      <c r="SFE2" s="279"/>
      <c r="SFF2" s="279"/>
      <c r="SFG2" s="279"/>
      <c r="SFH2" s="279"/>
      <c r="SFI2" s="279"/>
      <c r="SFJ2" s="279"/>
      <c r="SFK2" s="279"/>
      <c r="SFL2" s="279"/>
      <c r="SFM2" s="279"/>
      <c r="SFN2" s="279"/>
      <c r="SFO2" s="279"/>
      <c r="SFP2" s="279"/>
      <c r="SFQ2" s="279"/>
      <c r="SFR2" s="279"/>
      <c r="SFS2" s="279"/>
      <c r="SFT2" s="279"/>
      <c r="SFU2" s="279"/>
      <c r="SFV2" s="279"/>
      <c r="SFW2" s="279"/>
      <c r="SFX2" s="279"/>
      <c r="SFY2" s="279"/>
      <c r="SFZ2" s="279"/>
      <c r="SGA2" s="279"/>
      <c r="SGB2" s="279"/>
      <c r="SGC2" s="279"/>
      <c r="SGD2" s="279"/>
      <c r="SGE2" s="279"/>
      <c r="SGF2" s="279"/>
      <c r="SGG2" s="279"/>
      <c r="SGH2" s="279"/>
      <c r="SGI2" s="279"/>
      <c r="SGJ2" s="279"/>
      <c r="SGK2" s="279"/>
      <c r="SGL2" s="279"/>
      <c r="SGM2" s="279"/>
      <c r="SGN2" s="279"/>
      <c r="SGO2" s="279"/>
      <c r="SGP2" s="279"/>
      <c r="SGQ2" s="279"/>
      <c r="SGR2" s="279"/>
      <c r="SGS2" s="279"/>
      <c r="SGT2" s="279"/>
      <c r="SGU2" s="279"/>
      <c r="SGV2" s="279"/>
      <c r="SGW2" s="279"/>
      <c r="SGX2" s="279"/>
      <c r="SGY2" s="279"/>
      <c r="SGZ2" s="279"/>
      <c r="SHA2" s="279"/>
      <c r="SHB2" s="279"/>
      <c r="SHC2" s="279"/>
      <c r="SHD2" s="279"/>
      <c r="SHE2" s="279"/>
      <c r="SHF2" s="279"/>
      <c r="SHG2" s="279"/>
      <c r="SHH2" s="279"/>
      <c r="SHI2" s="279"/>
      <c r="SHJ2" s="279"/>
      <c r="SHK2" s="279"/>
      <c r="SHL2" s="279"/>
      <c r="SHM2" s="279"/>
      <c r="SHN2" s="279"/>
      <c r="SHO2" s="279"/>
      <c r="SHP2" s="279"/>
      <c r="SHQ2" s="279"/>
      <c r="SHR2" s="279"/>
      <c r="SHS2" s="279"/>
      <c r="SHT2" s="279"/>
      <c r="SHU2" s="279"/>
      <c r="SHV2" s="279"/>
      <c r="SHW2" s="279"/>
      <c r="SHX2" s="279"/>
      <c r="SHY2" s="279"/>
      <c r="SHZ2" s="279"/>
      <c r="SIA2" s="279"/>
      <c r="SIB2" s="279"/>
      <c r="SIC2" s="279"/>
      <c r="SID2" s="279"/>
      <c r="SIE2" s="279"/>
      <c r="SIF2" s="279"/>
      <c r="SIG2" s="279"/>
      <c r="SIH2" s="279"/>
      <c r="SII2" s="279"/>
      <c r="SIJ2" s="279"/>
      <c r="SIK2" s="279"/>
      <c r="SIL2" s="279"/>
      <c r="SIM2" s="279"/>
      <c r="SIN2" s="279"/>
      <c r="SIO2" s="279"/>
      <c r="SIP2" s="279"/>
      <c r="SIQ2" s="279"/>
      <c r="SIR2" s="279"/>
      <c r="SIS2" s="279"/>
      <c r="SIT2" s="279"/>
      <c r="SIU2" s="279"/>
      <c r="SIV2" s="279"/>
      <c r="SIW2" s="279"/>
      <c r="SIX2" s="279"/>
      <c r="SIY2" s="279"/>
      <c r="SIZ2" s="279"/>
      <c r="SJA2" s="279"/>
      <c r="SJB2" s="279"/>
      <c r="SJC2" s="279"/>
      <c r="SJD2" s="279"/>
      <c r="SJE2" s="279"/>
      <c r="SJF2" s="279"/>
      <c r="SJG2" s="279"/>
      <c r="SJH2" s="279"/>
      <c r="SJI2" s="279"/>
      <c r="SJJ2" s="279"/>
      <c r="SJK2" s="279"/>
      <c r="SJL2" s="279"/>
      <c r="SJM2" s="279"/>
      <c r="SJN2" s="279"/>
      <c r="SJO2" s="279"/>
      <c r="SJP2" s="279"/>
      <c r="SJQ2" s="279"/>
      <c r="SJR2" s="279"/>
      <c r="SJS2" s="279"/>
      <c r="SJT2" s="279"/>
      <c r="SJU2" s="279"/>
      <c r="SJV2" s="279"/>
      <c r="SJW2" s="279"/>
      <c r="SJX2" s="279"/>
      <c r="SJY2" s="279"/>
      <c r="SJZ2" s="279"/>
      <c r="SKA2" s="279"/>
      <c r="SKB2" s="279"/>
      <c r="SKC2" s="279"/>
      <c r="SKD2" s="279"/>
      <c r="SKE2" s="279"/>
      <c r="SKF2" s="279"/>
      <c r="SKG2" s="279"/>
      <c r="SKH2" s="279"/>
      <c r="SKI2" s="279"/>
      <c r="SKJ2" s="279"/>
      <c r="SKK2" s="279"/>
      <c r="SKL2" s="279"/>
      <c r="SKM2" s="279"/>
      <c r="SKN2" s="279"/>
      <c r="SKO2" s="279"/>
      <c r="SKP2" s="279"/>
      <c r="SKQ2" s="279"/>
      <c r="SKR2" s="279"/>
      <c r="SKS2" s="279"/>
      <c r="SKT2" s="279"/>
      <c r="SKU2" s="279"/>
      <c r="SKV2" s="279"/>
      <c r="SKW2" s="279"/>
      <c r="SKX2" s="279"/>
      <c r="SKY2" s="279"/>
      <c r="SKZ2" s="279"/>
      <c r="SLA2" s="279"/>
      <c r="SLB2" s="279"/>
      <c r="SLC2" s="279"/>
      <c r="SLD2" s="279"/>
      <c r="SLE2" s="279"/>
      <c r="SLF2" s="279"/>
      <c r="SLG2" s="279"/>
      <c r="SLH2" s="279"/>
      <c r="SLI2" s="279"/>
      <c r="SLJ2" s="279"/>
      <c r="SLK2" s="279"/>
      <c r="SLL2" s="279"/>
      <c r="SLM2" s="279"/>
      <c r="SLN2" s="279"/>
      <c r="SLO2" s="279"/>
      <c r="SLP2" s="279"/>
      <c r="SLQ2" s="279"/>
      <c r="SLR2" s="279"/>
      <c r="SLS2" s="279"/>
      <c r="SLT2" s="279"/>
      <c r="SLU2" s="279"/>
      <c r="SLV2" s="279"/>
      <c r="SLW2" s="279"/>
      <c r="SLX2" s="279"/>
      <c r="SLY2" s="279"/>
      <c r="SLZ2" s="279"/>
      <c r="SMA2" s="279"/>
      <c r="SMB2" s="279"/>
      <c r="SMC2" s="279"/>
      <c r="SMD2" s="279"/>
      <c r="SME2" s="279"/>
      <c r="SMF2" s="279"/>
      <c r="SMG2" s="279"/>
      <c r="SMH2" s="279"/>
      <c r="SMI2" s="279"/>
      <c r="SMJ2" s="279"/>
      <c r="SMK2" s="279"/>
      <c r="SML2" s="279"/>
      <c r="SMM2" s="279"/>
      <c r="SMN2" s="279"/>
      <c r="SMO2" s="279"/>
      <c r="SMP2" s="279"/>
      <c r="SMQ2" s="279"/>
      <c r="SMR2" s="279"/>
      <c r="SMS2" s="279"/>
      <c r="SMT2" s="279"/>
      <c r="SMU2" s="279"/>
      <c r="SMV2" s="279"/>
      <c r="SMW2" s="279"/>
      <c r="SMX2" s="279"/>
      <c r="SMY2" s="279"/>
      <c r="SMZ2" s="279"/>
      <c r="SNA2" s="279"/>
      <c r="SNB2" s="279"/>
      <c r="SNC2" s="279"/>
      <c r="SND2" s="279"/>
      <c r="SNE2" s="279"/>
      <c r="SNF2" s="279"/>
      <c r="SNG2" s="279"/>
      <c r="SNH2" s="279"/>
      <c r="SNI2" s="279"/>
      <c r="SNJ2" s="279"/>
      <c r="SNK2" s="279"/>
      <c r="SNL2" s="279"/>
      <c r="SNM2" s="279"/>
      <c r="SNN2" s="279"/>
      <c r="SNO2" s="279"/>
      <c r="SNP2" s="279"/>
      <c r="SNQ2" s="279"/>
      <c r="SNR2" s="279"/>
      <c r="SNS2" s="279"/>
      <c r="SNT2" s="279"/>
      <c r="SNU2" s="279"/>
      <c r="SNV2" s="279"/>
      <c r="SNW2" s="279"/>
      <c r="SNX2" s="279"/>
      <c r="SNY2" s="279"/>
      <c r="SNZ2" s="279"/>
      <c r="SOA2" s="279"/>
      <c r="SOB2" s="279"/>
      <c r="SOC2" s="279"/>
      <c r="SOD2" s="279"/>
      <c r="SOE2" s="279"/>
      <c r="SOF2" s="279"/>
      <c r="SOG2" s="279"/>
      <c r="SOH2" s="279"/>
      <c r="SOI2" s="279"/>
      <c r="SOJ2" s="279"/>
      <c r="SOK2" s="279"/>
      <c r="SOL2" s="279"/>
      <c r="SOM2" s="279"/>
      <c r="SON2" s="279"/>
      <c r="SOO2" s="279"/>
      <c r="SOP2" s="279"/>
      <c r="SOQ2" s="279"/>
      <c r="SOR2" s="279"/>
      <c r="SOS2" s="279"/>
      <c r="SOT2" s="279"/>
      <c r="SOU2" s="279"/>
      <c r="SOV2" s="279"/>
      <c r="SOW2" s="279"/>
      <c r="SOX2" s="279"/>
      <c r="SOY2" s="279"/>
      <c r="SOZ2" s="279"/>
      <c r="SPA2" s="279"/>
      <c r="SPB2" s="279"/>
      <c r="SPC2" s="279"/>
      <c r="SPD2" s="279"/>
      <c r="SPE2" s="279"/>
      <c r="SPF2" s="279"/>
      <c r="SPG2" s="279"/>
      <c r="SPH2" s="279"/>
      <c r="SPI2" s="279"/>
      <c r="SPJ2" s="279"/>
      <c r="SPK2" s="279"/>
      <c r="SPL2" s="279"/>
      <c r="SPM2" s="279"/>
      <c r="SPN2" s="279"/>
      <c r="SPO2" s="279"/>
      <c r="SPP2" s="279"/>
      <c r="SPQ2" s="279"/>
      <c r="SPR2" s="279"/>
      <c r="SPS2" s="279"/>
      <c r="SPT2" s="279"/>
      <c r="SPU2" s="279"/>
      <c r="SPV2" s="279"/>
      <c r="SPW2" s="279"/>
      <c r="SPX2" s="279"/>
      <c r="SPY2" s="279"/>
      <c r="SPZ2" s="279"/>
      <c r="SQA2" s="279"/>
      <c r="SQB2" s="279"/>
      <c r="SQC2" s="279"/>
      <c r="SQD2" s="279"/>
      <c r="SQE2" s="279"/>
      <c r="SQF2" s="279"/>
      <c r="SQG2" s="279"/>
      <c r="SQH2" s="279"/>
      <c r="SQI2" s="279"/>
      <c r="SQJ2" s="279"/>
      <c r="SQK2" s="279"/>
      <c r="SQL2" s="279"/>
      <c r="SQM2" s="279"/>
      <c r="SQN2" s="279"/>
      <c r="SQO2" s="279"/>
      <c r="SQP2" s="279"/>
      <c r="SQQ2" s="279"/>
      <c r="SQR2" s="279"/>
      <c r="SQS2" s="279"/>
      <c r="SQT2" s="279"/>
      <c r="SQU2" s="279"/>
      <c r="SQV2" s="279"/>
      <c r="SQW2" s="279"/>
      <c r="SQX2" s="279"/>
      <c r="SQY2" s="279"/>
      <c r="SQZ2" s="279"/>
      <c r="SRA2" s="279"/>
      <c r="SRB2" s="279"/>
      <c r="SRC2" s="279"/>
      <c r="SRD2" s="279"/>
      <c r="SRE2" s="279"/>
      <c r="SRF2" s="279"/>
      <c r="SRG2" s="279"/>
      <c r="SRH2" s="279"/>
      <c r="SRI2" s="279"/>
      <c r="SRJ2" s="279"/>
      <c r="SRK2" s="279"/>
      <c r="SRL2" s="279"/>
      <c r="SRM2" s="279"/>
      <c r="SRN2" s="279"/>
      <c r="SRO2" s="279"/>
      <c r="SRP2" s="279"/>
      <c r="SRQ2" s="279"/>
      <c r="SRR2" s="279"/>
      <c r="SRS2" s="279"/>
      <c r="SRT2" s="279"/>
      <c r="SRU2" s="279"/>
      <c r="SRV2" s="279"/>
      <c r="SRW2" s="279"/>
      <c r="SRX2" s="279"/>
      <c r="SRY2" s="279"/>
      <c r="SRZ2" s="279"/>
      <c r="SSA2" s="279"/>
      <c r="SSB2" s="279"/>
      <c r="SSC2" s="279"/>
      <c r="SSD2" s="279"/>
      <c r="SSE2" s="279"/>
      <c r="SSF2" s="279"/>
      <c r="SSG2" s="279"/>
      <c r="SSH2" s="279"/>
      <c r="SSI2" s="279"/>
      <c r="SSJ2" s="279"/>
      <c r="SSK2" s="279"/>
      <c r="SSL2" s="279"/>
      <c r="SSM2" s="279"/>
      <c r="SSN2" s="279"/>
      <c r="SSO2" s="279"/>
      <c r="SSP2" s="279"/>
      <c r="SSQ2" s="279"/>
      <c r="SSR2" s="279"/>
      <c r="SSS2" s="279"/>
      <c r="SST2" s="279"/>
      <c r="SSU2" s="279"/>
      <c r="SSV2" s="279"/>
      <c r="SSW2" s="279"/>
      <c r="SSX2" s="279"/>
      <c r="SSY2" s="279"/>
      <c r="SSZ2" s="279"/>
      <c r="STA2" s="279"/>
      <c r="STB2" s="279"/>
      <c r="STC2" s="279"/>
      <c r="STD2" s="279"/>
      <c r="STE2" s="279"/>
      <c r="STF2" s="279"/>
      <c r="STG2" s="279"/>
      <c r="STH2" s="279"/>
      <c r="STI2" s="279"/>
      <c r="STJ2" s="279"/>
      <c r="STK2" s="279"/>
      <c r="STL2" s="279"/>
      <c r="STM2" s="279"/>
      <c r="STN2" s="279"/>
      <c r="STO2" s="279"/>
      <c r="STP2" s="279"/>
      <c r="STQ2" s="279"/>
      <c r="STR2" s="279"/>
      <c r="STS2" s="279"/>
      <c r="STT2" s="279"/>
      <c r="STU2" s="279"/>
      <c r="STV2" s="279"/>
      <c r="STW2" s="279"/>
      <c r="STX2" s="279"/>
      <c r="STY2" s="279"/>
      <c r="STZ2" s="279"/>
      <c r="SUA2" s="279"/>
      <c r="SUB2" s="279"/>
      <c r="SUC2" s="279"/>
      <c r="SUD2" s="279"/>
      <c r="SUE2" s="279"/>
      <c r="SUF2" s="279"/>
      <c r="SUG2" s="279"/>
      <c r="SUH2" s="279"/>
      <c r="SUI2" s="279"/>
      <c r="SUJ2" s="279"/>
      <c r="SUK2" s="279"/>
      <c r="SUL2" s="279"/>
      <c r="SUM2" s="279"/>
      <c r="SUN2" s="279"/>
      <c r="SUO2" s="279"/>
      <c r="SUP2" s="279"/>
      <c r="SUQ2" s="279"/>
      <c r="SUR2" s="279"/>
      <c r="SUS2" s="279"/>
      <c r="SUT2" s="279"/>
      <c r="SUU2" s="279"/>
      <c r="SUV2" s="279"/>
      <c r="SUW2" s="279"/>
      <c r="SUX2" s="279"/>
      <c r="SUY2" s="279"/>
      <c r="SUZ2" s="279"/>
      <c r="SVA2" s="279"/>
      <c r="SVB2" s="279"/>
      <c r="SVC2" s="279"/>
      <c r="SVD2" s="279"/>
      <c r="SVE2" s="279"/>
      <c r="SVF2" s="279"/>
      <c r="SVG2" s="279"/>
      <c r="SVH2" s="279"/>
      <c r="SVI2" s="279"/>
      <c r="SVJ2" s="279"/>
      <c r="SVK2" s="279"/>
      <c r="SVL2" s="279"/>
      <c r="SVM2" s="279"/>
      <c r="SVN2" s="279"/>
      <c r="SVO2" s="279"/>
      <c r="SVP2" s="279"/>
      <c r="SVQ2" s="279"/>
      <c r="SVR2" s="279"/>
      <c r="SVS2" s="279"/>
      <c r="SVT2" s="279"/>
      <c r="SVU2" s="279"/>
      <c r="SVV2" s="279"/>
      <c r="SVW2" s="279"/>
      <c r="SVX2" s="279"/>
      <c r="SVY2" s="279"/>
      <c r="SVZ2" s="279"/>
      <c r="SWA2" s="279"/>
      <c r="SWB2" s="279"/>
      <c r="SWC2" s="279"/>
      <c r="SWD2" s="279"/>
      <c r="SWE2" s="279"/>
      <c r="SWF2" s="279"/>
      <c r="SWG2" s="279"/>
      <c r="SWH2" s="279"/>
      <c r="SWI2" s="279"/>
      <c r="SWJ2" s="279"/>
      <c r="SWK2" s="279"/>
      <c r="SWL2" s="279"/>
      <c r="SWM2" s="279"/>
      <c r="SWN2" s="279"/>
      <c r="SWO2" s="279"/>
      <c r="SWP2" s="279"/>
      <c r="SWQ2" s="279"/>
      <c r="SWR2" s="279"/>
      <c r="SWS2" s="279"/>
      <c r="SWT2" s="279"/>
      <c r="SWU2" s="279"/>
      <c r="SWV2" s="279"/>
      <c r="SWW2" s="279"/>
      <c r="SWX2" s="279"/>
      <c r="SWY2" s="279"/>
      <c r="SWZ2" s="279"/>
      <c r="SXA2" s="279"/>
      <c r="SXB2" s="279"/>
      <c r="SXC2" s="279"/>
      <c r="SXD2" s="279"/>
      <c r="SXE2" s="279"/>
      <c r="SXF2" s="279"/>
      <c r="SXG2" s="279"/>
      <c r="SXH2" s="279"/>
      <c r="SXI2" s="279"/>
      <c r="SXJ2" s="279"/>
      <c r="SXK2" s="279"/>
      <c r="SXL2" s="279"/>
      <c r="SXM2" s="279"/>
      <c r="SXN2" s="279"/>
      <c r="SXO2" s="279"/>
      <c r="SXP2" s="279"/>
      <c r="SXQ2" s="279"/>
      <c r="SXR2" s="279"/>
      <c r="SXS2" s="279"/>
      <c r="SXT2" s="279"/>
      <c r="SXU2" s="279"/>
      <c r="SXV2" s="279"/>
      <c r="SXW2" s="279"/>
      <c r="SXX2" s="279"/>
      <c r="SXY2" s="279"/>
      <c r="SXZ2" s="279"/>
      <c r="SYA2" s="279"/>
      <c r="SYB2" s="279"/>
      <c r="SYC2" s="279"/>
      <c r="SYD2" s="279"/>
      <c r="SYE2" s="279"/>
      <c r="SYF2" s="279"/>
      <c r="SYG2" s="279"/>
      <c r="SYH2" s="279"/>
      <c r="SYI2" s="279"/>
      <c r="SYJ2" s="279"/>
      <c r="SYK2" s="279"/>
      <c r="SYL2" s="279"/>
      <c r="SYM2" s="279"/>
      <c r="SYN2" s="279"/>
      <c r="SYO2" s="279"/>
      <c r="SYP2" s="279"/>
      <c r="SYQ2" s="279"/>
      <c r="SYR2" s="279"/>
      <c r="SYS2" s="279"/>
      <c r="SYT2" s="279"/>
      <c r="SYU2" s="279"/>
      <c r="SYV2" s="279"/>
      <c r="SYW2" s="279"/>
      <c r="SYX2" s="279"/>
      <c r="SYY2" s="279"/>
      <c r="SYZ2" s="279"/>
      <c r="SZA2" s="279"/>
      <c r="SZB2" s="279"/>
      <c r="SZC2" s="279"/>
      <c r="SZD2" s="279"/>
      <c r="SZE2" s="279"/>
      <c r="SZF2" s="279"/>
      <c r="SZG2" s="279"/>
      <c r="SZH2" s="279"/>
      <c r="SZI2" s="279"/>
      <c r="SZJ2" s="279"/>
      <c r="SZK2" s="279"/>
      <c r="SZL2" s="279"/>
      <c r="SZM2" s="279"/>
      <c r="SZN2" s="279"/>
      <c r="SZO2" s="279"/>
      <c r="SZP2" s="279"/>
      <c r="SZQ2" s="279"/>
      <c r="SZR2" s="279"/>
      <c r="SZS2" s="279"/>
      <c r="SZT2" s="279"/>
      <c r="SZU2" s="279"/>
      <c r="SZV2" s="279"/>
      <c r="SZW2" s="279"/>
      <c r="SZX2" s="279"/>
      <c r="SZY2" s="279"/>
      <c r="SZZ2" s="279"/>
      <c r="TAA2" s="279"/>
      <c r="TAB2" s="279"/>
      <c r="TAC2" s="279"/>
      <c r="TAD2" s="279"/>
      <c r="TAE2" s="279"/>
      <c r="TAF2" s="279"/>
      <c r="TAG2" s="279"/>
      <c r="TAH2" s="279"/>
      <c r="TAI2" s="279"/>
      <c r="TAJ2" s="279"/>
      <c r="TAK2" s="279"/>
      <c r="TAL2" s="279"/>
      <c r="TAM2" s="279"/>
      <c r="TAN2" s="279"/>
      <c r="TAO2" s="279"/>
      <c r="TAP2" s="279"/>
      <c r="TAQ2" s="279"/>
      <c r="TAR2" s="279"/>
      <c r="TAS2" s="279"/>
      <c r="TAT2" s="279"/>
      <c r="TAU2" s="279"/>
      <c r="TAV2" s="279"/>
      <c r="TAW2" s="279"/>
      <c r="TAX2" s="279"/>
      <c r="TAY2" s="279"/>
      <c r="TAZ2" s="279"/>
      <c r="TBA2" s="279"/>
      <c r="TBB2" s="279"/>
      <c r="TBC2" s="279"/>
      <c r="TBD2" s="279"/>
      <c r="TBE2" s="279"/>
      <c r="TBF2" s="279"/>
      <c r="TBG2" s="279"/>
      <c r="TBH2" s="279"/>
      <c r="TBI2" s="279"/>
      <c r="TBJ2" s="279"/>
      <c r="TBK2" s="279"/>
      <c r="TBL2" s="279"/>
      <c r="TBM2" s="279"/>
      <c r="TBN2" s="279"/>
      <c r="TBO2" s="279"/>
      <c r="TBP2" s="279"/>
      <c r="TBQ2" s="279"/>
      <c r="TBR2" s="279"/>
      <c r="TBS2" s="279"/>
      <c r="TBT2" s="279"/>
      <c r="TBU2" s="279"/>
      <c r="TBV2" s="279"/>
      <c r="TBW2" s="279"/>
      <c r="TBX2" s="279"/>
      <c r="TBY2" s="279"/>
      <c r="TBZ2" s="279"/>
      <c r="TCA2" s="279"/>
      <c r="TCB2" s="279"/>
      <c r="TCC2" s="279"/>
      <c r="TCD2" s="279"/>
      <c r="TCE2" s="279"/>
      <c r="TCF2" s="279"/>
      <c r="TCG2" s="279"/>
      <c r="TCH2" s="279"/>
      <c r="TCI2" s="279"/>
      <c r="TCJ2" s="279"/>
      <c r="TCK2" s="279"/>
      <c r="TCL2" s="279"/>
      <c r="TCM2" s="279"/>
      <c r="TCN2" s="279"/>
      <c r="TCO2" s="279"/>
      <c r="TCP2" s="279"/>
      <c r="TCQ2" s="279"/>
      <c r="TCR2" s="279"/>
      <c r="TCS2" s="279"/>
      <c r="TCT2" s="279"/>
      <c r="TCU2" s="279"/>
      <c r="TCV2" s="279"/>
      <c r="TCW2" s="279"/>
      <c r="TCX2" s="279"/>
      <c r="TCY2" s="279"/>
      <c r="TCZ2" s="279"/>
      <c r="TDA2" s="279"/>
      <c r="TDB2" s="279"/>
      <c r="TDC2" s="279"/>
      <c r="TDD2" s="279"/>
      <c r="TDE2" s="279"/>
      <c r="TDF2" s="279"/>
      <c r="TDG2" s="279"/>
      <c r="TDH2" s="279"/>
      <c r="TDI2" s="279"/>
      <c r="TDJ2" s="279"/>
      <c r="TDK2" s="279"/>
      <c r="TDL2" s="279"/>
      <c r="TDM2" s="279"/>
      <c r="TDN2" s="279"/>
      <c r="TDO2" s="279"/>
      <c r="TDP2" s="279"/>
      <c r="TDQ2" s="279"/>
      <c r="TDR2" s="279"/>
      <c r="TDS2" s="279"/>
      <c r="TDT2" s="279"/>
      <c r="TDU2" s="279"/>
      <c r="TDV2" s="279"/>
      <c r="TDW2" s="279"/>
      <c r="TDX2" s="279"/>
      <c r="TDY2" s="279"/>
      <c r="TDZ2" s="279"/>
      <c r="TEA2" s="279"/>
      <c r="TEB2" s="279"/>
      <c r="TEC2" s="279"/>
      <c r="TED2" s="279"/>
      <c r="TEE2" s="279"/>
      <c r="TEF2" s="279"/>
      <c r="TEG2" s="279"/>
      <c r="TEH2" s="279"/>
      <c r="TEI2" s="279"/>
      <c r="TEJ2" s="279"/>
      <c r="TEK2" s="279"/>
      <c r="TEL2" s="279"/>
      <c r="TEM2" s="279"/>
      <c r="TEN2" s="279"/>
      <c r="TEO2" s="279"/>
      <c r="TEP2" s="279"/>
      <c r="TEQ2" s="279"/>
      <c r="TER2" s="279"/>
      <c r="TES2" s="279"/>
      <c r="TET2" s="279"/>
      <c r="TEU2" s="279"/>
      <c r="TEV2" s="279"/>
      <c r="TEW2" s="279"/>
      <c r="TEX2" s="279"/>
      <c r="TEY2" s="279"/>
      <c r="TEZ2" s="279"/>
      <c r="TFA2" s="279"/>
      <c r="TFB2" s="279"/>
      <c r="TFC2" s="279"/>
      <c r="TFD2" s="279"/>
      <c r="TFE2" s="279"/>
      <c r="TFF2" s="279"/>
      <c r="TFG2" s="279"/>
      <c r="TFH2" s="279"/>
      <c r="TFI2" s="279"/>
      <c r="TFJ2" s="279"/>
      <c r="TFK2" s="279"/>
      <c r="TFL2" s="279"/>
      <c r="TFM2" s="279"/>
      <c r="TFN2" s="279"/>
      <c r="TFO2" s="279"/>
      <c r="TFP2" s="279"/>
      <c r="TFQ2" s="279"/>
      <c r="TFR2" s="279"/>
      <c r="TFS2" s="279"/>
      <c r="TFT2" s="279"/>
      <c r="TFU2" s="279"/>
      <c r="TFV2" s="279"/>
      <c r="TFW2" s="279"/>
      <c r="TFX2" s="279"/>
      <c r="TFY2" s="279"/>
      <c r="TFZ2" s="279"/>
      <c r="TGA2" s="279"/>
      <c r="TGB2" s="279"/>
      <c r="TGC2" s="279"/>
      <c r="TGD2" s="279"/>
      <c r="TGE2" s="279"/>
      <c r="TGF2" s="279"/>
      <c r="TGG2" s="279"/>
      <c r="TGH2" s="279"/>
      <c r="TGI2" s="279"/>
      <c r="TGJ2" s="279"/>
      <c r="TGK2" s="279"/>
      <c r="TGL2" s="279"/>
      <c r="TGM2" s="279"/>
      <c r="TGN2" s="279"/>
      <c r="TGO2" s="279"/>
      <c r="TGP2" s="279"/>
      <c r="TGQ2" s="279"/>
      <c r="TGR2" s="279"/>
      <c r="TGS2" s="279"/>
      <c r="TGT2" s="279"/>
      <c r="TGU2" s="279"/>
      <c r="TGV2" s="279"/>
      <c r="TGW2" s="279"/>
      <c r="TGX2" s="279"/>
      <c r="TGY2" s="279"/>
      <c r="TGZ2" s="279"/>
      <c r="THA2" s="279"/>
      <c r="THB2" s="279"/>
      <c r="THC2" s="279"/>
      <c r="THD2" s="279"/>
      <c r="THE2" s="279"/>
      <c r="THF2" s="279"/>
      <c r="THG2" s="279"/>
      <c r="THH2" s="279"/>
      <c r="THI2" s="279"/>
      <c r="THJ2" s="279"/>
      <c r="THK2" s="279"/>
      <c r="THL2" s="279"/>
      <c r="THM2" s="279"/>
      <c r="THN2" s="279"/>
      <c r="THO2" s="279"/>
      <c r="THP2" s="279"/>
      <c r="THQ2" s="279"/>
      <c r="THR2" s="279"/>
      <c r="THS2" s="279"/>
      <c r="THT2" s="279"/>
      <c r="THU2" s="279"/>
      <c r="THV2" s="279"/>
      <c r="THW2" s="279"/>
      <c r="THX2" s="279"/>
      <c r="THY2" s="279"/>
      <c r="THZ2" s="279"/>
      <c r="TIA2" s="279"/>
      <c r="TIB2" s="279"/>
      <c r="TIC2" s="279"/>
      <c r="TID2" s="279"/>
      <c r="TIE2" s="279"/>
      <c r="TIF2" s="279"/>
      <c r="TIG2" s="279"/>
      <c r="TIH2" s="279"/>
      <c r="TII2" s="279"/>
      <c r="TIJ2" s="279"/>
      <c r="TIK2" s="279"/>
      <c r="TIL2" s="279"/>
      <c r="TIM2" s="279"/>
      <c r="TIN2" s="279"/>
      <c r="TIO2" s="279"/>
      <c r="TIP2" s="279"/>
      <c r="TIQ2" s="279"/>
      <c r="TIR2" s="279"/>
      <c r="TIS2" s="279"/>
      <c r="TIT2" s="279"/>
      <c r="TIU2" s="279"/>
      <c r="TIV2" s="279"/>
      <c r="TIW2" s="279"/>
      <c r="TIX2" s="279"/>
      <c r="TIY2" s="279"/>
      <c r="TIZ2" s="279"/>
      <c r="TJA2" s="279"/>
      <c r="TJB2" s="279"/>
      <c r="TJC2" s="279"/>
      <c r="TJD2" s="279"/>
      <c r="TJE2" s="279"/>
      <c r="TJF2" s="279"/>
      <c r="TJG2" s="279"/>
      <c r="TJH2" s="279"/>
      <c r="TJI2" s="279"/>
      <c r="TJJ2" s="279"/>
      <c r="TJK2" s="279"/>
      <c r="TJL2" s="279"/>
      <c r="TJM2" s="279"/>
      <c r="TJN2" s="279"/>
      <c r="TJO2" s="279"/>
      <c r="TJP2" s="279"/>
      <c r="TJQ2" s="279"/>
      <c r="TJR2" s="279"/>
      <c r="TJS2" s="279"/>
      <c r="TJT2" s="279"/>
      <c r="TJU2" s="279"/>
      <c r="TJV2" s="279"/>
      <c r="TJW2" s="279"/>
      <c r="TJX2" s="279"/>
      <c r="TJY2" s="279"/>
      <c r="TJZ2" s="279"/>
      <c r="TKA2" s="279"/>
      <c r="TKB2" s="279"/>
      <c r="TKC2" s="279"/>
      <c r="TKD2" s="279"/>
      <c r="TKE2" s="279"/>
      <c r="TKF2" s="279"/>
      <c r="TKG2" s="279"/>
      <c r="TKH2" s="279"/>
      <c r="TKI2" s="279"/>
      <c r="TKJ2" s="279"/>
      <c r="TKK2" s="279"/>
      <c r="TKL2" s="279"/>
      <c r="TKM2" s="279"/>
      <c r="TKN2" s="279"/>
      <c r="TKO2" s="279"/>
      <c r="TKP2" s="279"/>
      <c r="TKQ2" s="279"/>
      <c r="TKR2" s="279"/>
      <c r="TKS2" s="279"/>
      <c r="TKT2" s="279"/>
      <c r="TKU2" s="279"/>
      <c r="TKV2" s="279"/>
      <c r="TKW2" s="279"/>
      <c r="TKX2" s="279"/>
      <c r="TKY2" s="279"/>
      <c r="TKZ2" s="279"/>
      <c r="TLA2" s="279"/>
      <c r="TLB2" s="279"/>
      <c r="TLC2" s="279"/>
      <c r="TLD2" s="279"/>
      <c r="TLE2" s="279"/>
      <c r="TLF2" s="279"/>
      <c r="TLG2" s="279"/>
      <c r="TLH2" s="279"/>
      <c r="TLI2" s="279"/>
      <c r="TLJ2" s="279"/>
      <c r="TLK2" s="279"/>
      <c r="TLL2" s="279"/>
      <c r="TLM2" s="279"/>
      <c r="TLN2" s="279"/>
      <c r="TLO2" s="279"/>
      <c r="TLP2" s="279"/>
      <c r="TLQ2" s="279"/>
      <c r="TLR2" s="279"/>
      <c r="TLS2" s="279"/>
      <c r="TLT2" s="279"/>
      <c r="TLU2" s="279"/>
      <c r="TLV2" s="279"/>
      <c r="TLW2" s="279"/>
      <c r="TLX2" s="279"/>
      <c r="TLY2" s="279"/>
      <c r="TLZ2" s="279"/>
      <c r="TMA2" s="279"/>
      <c r="TMB2" s="279"/>
      <c r="TMC2" s="279"/>
      <c r="TMD2" s="279"/>
      <c r="TME2" s="279"/>
      <c r="TMF2" s="279"/>
      <c r="TMG2" s="279"/>
      <c r="TMH2" s="279"/>
      <c r="TMI2" s="279"/>
      <c r="TMJ2" s="279"/>
      <c r="TMK2" s="279"/>
      <c r="TML2" s="279"/>
      <c r="TMM2" s="279"/>
      <c r="TMN2" s="279"/>
      <c r="TMO2" s="279"/>
      <c r="TMP2" s="279"/>
      <c r="TMQ2" s="279"/>
      <c r="TMR2" s="279"/>
      <c r="TMS2" s="279"/>
      <c r="TMT2" s="279"/>
      <c r="TMU2" s="279"/>
      <c r="TMV2" s="279"/>
      <c r="TMW2" s="279"/>
      <c r="TMX2" s="279"/>
      <c r="TMY2" s="279"/>
      <c r="TMZ2" s="279"/>
      <c r="TNA2" s="279"/>
      <c r="TNB2" s="279"/>
      <c r="TNC2" s="279"/>
      <c r="TND2" s="279"/>
      <c r="TNE2" s="279"/>
      <c r="TNF2" s="279"/>
      <c r="TNG2" s="279"/>
      <c r="TNH2" s="279"/>
      <c r="TNI2" s="279"/>
      <c r="TNJ2" s="279"/>
      <c r="TNK2" s="279"/>
      <c r="TNL2" s="279"/>
      <c r="TNM2" s="279"/>
      <c r="TNN2" s="279"/>
      <c r="TNO2" s="279"/>
      <c r="TNP2" s="279"/>
      <c r="TNQ2" s="279"/>
      <c r="TNR2" s="279"/>
      <c r="TNS2" s="279"/>
      <c r="TNT2" s="279"/>
      <c r="TNU2" s="279"/>
      <c r="TNV2" s="279"/>
      <c r="TNW2" s="279"/>
      <c r="TNX2" s="279"/>
      <c r="TNY2" s="279"/>
      <c r="TNZ2" s="279"/>
      <c r="TOA2" s="279"/>
      <c r="TOB2" s="279"/>
      <c r="TOC2" s="279"/>
      <c r="TOD2" s="279"/>
      <c r="TOE2" s="279"/>
      <c r="TOF2" s="279"/>
      <c r="TOG2" s="279"/>
      <c r="TOH2" s="279"/>
      <c r="TOI2" s="279"/>
      <c r="TOJ2" s="279"/>
      <c r="TOK2" s="279"/>
      <c r="TOL2" s="279"/>
      <c r="TOM2" s="279"/>
      <c r="TON2" s="279"/>
      <c r="TOO2" s="279"/>
      <c r="TOP2" s="279"/>
      <c r="TOQ2" s="279"/>
      <c r="TOR2" s="279"/>
      <c r="TOS2" s="279"/>
      <c r="TOT2" s="279"/>
      <c r="TOU2" s="279"/>
      <c r="TOV2" s="279"/>
      <c r="TOW2" s="279"/>
      <c r="TOX2" s="279"/>
      <c r="TOY2" s="279"/>
      <c r="TOZ2" s="279"/>
      <c r="TPA2" s="279"/>
      <c r="TPB2" s="279"/>
      <c r="TPC2" s="279"/>
      <c r="TPD2" s="279"/>
      <c r="TPE2" s="279"/>
      <c r="TPF2" s="279"/>
      <c r="TPG2" s="279"/>
      <c r="TPH2" s="279"/>
      <c r="TPI2" s="279"/>
      <c r="TPJ2" s="279"/>
      <c r="TPK2" s="279"/>
      <c r="TPL2" s="279"/>
      <c r="TPM2" s="279"/>
      <c r="TPN2" s="279"/>
      <c r="TPO2" s="279"/>
      <c r="TPP2" s="279"/>
      <c r="TPQ2" s="279"/>
      <c r="TPR2" s="279"/>
      <c r="TPS2" s="279"/>
      <c r="TPT2" s="279"/>
      <c r="TPU2" s="279"/>
      <c r="TPV2" s="279"/>
      <c r="TPW2" s="279"/>
      <c r="TPX2" s="279"/>
      <c r="TPY2" s="279"/>
      <c r="TPZ2" s="279"/>
      <c r="TQA2" s="279"/>
      <c r="TQB2" s="279"/>
      <c r="TQC2" s="279"/>
      <c r="TQD2" s="279"/>
      <c r="TQE2" s="279"/>
      <c r="TQF2" s="279"/>
      <c r="TQG2" s="279"/>
      <c r="TQH2" s="279"/>
      <c r="TQI2" s="279"/>
      <c r="TQJ2" s="279"/>
      <c r="TQK2" s="279"/>
      <c r="TQL2" s="279"/>
      <c r="TQM2" s="279"/>
      <c r="TQN2" s="279"/>
      <c r="TQO2" s="279"/>
      <c r="TQP2" s="279"/>
      <c r="TQQ2" s="279"/>
      <c r="TQR2" s="279"/>
      <c r="TQS2" s="279"/>
      <c r="TQT2" s="279"/>
      <c r="TQU2" s="279"/>
      <c r="TQV2" s="279"/>
      <c r="TQW2" s="279"/>
      <c r="TQX2" s="279"/>
      <c r="TQY2" s="279"/>
      <c r="TQZ2" s="279"/>
      <c r="TRA2" s="279"/>
      <c r="TRB2" s="279"/>
      <c r="TRC2" s="279"/>
      <c r="TRD2" s="279"/>
      <c r="TRE2" s="279"/>
      <c r="TRF2" s="279"/>
      <c r="TRG2" s="279"/>
      <c r="TRH2" s="279"/>
      <c r="TRI2" s="279"/>
      <c r="TRJ2" s="279"/>
      <c r="TRK2" s="279"/>
      <c r="TRL2" s="279"/>
      <c r="TRM2" s="279"/>
      <c r="TRN2" s="279"/>
      <c r="TRO2" s="279"/>
      <c r="TRP2" s="279"/>
      <c r="TRQ2" s="279"/>
      <c r="TRR2" s="279"/>
      <c r="TRS2" s="279"/>
      <c r="TRT2" s="279"/>
      <c r="TRU2" s="279"/>
      <c r="TRV2" s="279"/>
      <c r="TRW2" s="279"/>
      <c r="TRX2" s="279"/>
      <c r="TRY2" s="279"/>
      <c r="TRZ2" s="279"/>
      <c r="TSA2" s="279"/>
      <c r="TSB2" s="279"/>
      <c r="TSC2" s="279"/>
      <c r="TSD2" s="279"/>
      <c r="TSE2" s="279"/>
      <c r="TSF2" s="279"/>
      <c r="TSG2" s="279"/>
      <c r="TSH2" s="279"/>
      <c r="TSI2" s="279"/>
      <c r="TSJ2" s="279"/>
      <c r="TSK2" s="279"/>
      <c r="TSL2" s="279"/>
      <c r="TSM2" s="279"/>
      <c r="TSN2" s="279"/>
      <c r="TSO2" s="279"/>
      <c r="TSP2" s="279"/>
      <c r="TSQ2" s="279"/>
      <c r="TSR2" s="279"/>
      <c r="TSS2" s="279"/>
      <c r="TST2" s="279"/>
      <c r="TSU2" s="279"/>
      <c r="TSV2" s="279"/>
      <c r="TSW2" s="279"/>
      <c r="TSX2" s="279"/>
      <c r="TSY2" s="279"/>
      <c r="TSZ2" s="279"/>
      <c r="TTA2" s="279"/>
      <c r="TTB2" s="279"/>
      <c r="TTC2" s="279"/>
      <c r="TTD2" s="279"/>
      <c r="TTE2" s="279"/>
      <c r="TTF2" s="279"/>
      <c r="TTG2" s="279"/>
      <c r="TTH2" s="279"/>
      <c r="TTI2" s="279"/>
      <c r="TTJ2" s="279"/>
      <c r="TTK2" s="279"/>
      <c r="TTL2" s="279"/>
      <c r="TTM2" s="279"/>
      <c r="TTN2" s="279"/>
      <c r="TTO2" s="279"/>
      <c r="TTP2" s="279"/>
      <c r="TTQ2" s="279"/>
      <c r="TTR2" s="279"/>
      <c r="TTS2" s="279"/>
      <c r="TTT2" s="279"/>
      <c r="TTU2" s="279"/>
      <c r="TTV2" s="279"/>
      <c r="TTW2" s="279"/>
      <c r="TTX2" s="279"/>
      <c r="TTY2" s="279"/>
      <c r="TTZ2" s="279"/>
      <c r="TUA2" s="279"/>
      <c r="TUB2" s="279"/>
      <c r="TUC2" s="279"/>
      <c r="TUD2" s="279"/>
      <c r="TUE2" s="279"/>
      <c r="TUF2" s="279"/>
      <c r="TUG2" s="279"/>
      <c r="TUH2" s="279"/>
      <c r="TUI2" s="279"/>
      <c r="TUJ2" s="279"/>
      <c r="TUK2" s="279"/>
      <c r="TUL2" s="279"/>
      <c r="TUM2" s="279"/>
      <c r="TUN2" s="279"/>
      <c r="TUO2" s="279"/>
      <c r="TUP2" s="279"/>
      <c r="TUQ2" s="279"/>
      <c r="TUR2" s="279"/>
      <c r="TUS2" s="279"/>
      <c r="TUT2" s="279"/>
      <c r="TUU2" s="279"/>
      <c r="TUV2" s="279"/>
      <c r="TUW2" s="279"/>
      <c r="TUX2" s="279"/>
      <c r="TUY2" s="279"/>
      <c r="TUZ2" s="279"/>
      <c r="TVA2" s="279"/>
      <c r="TVB2" s="279"/>
      <c r="TVC2" s="279"/>
      <c r="TVD2" s="279"/>
      <c r="TVE2" s="279"/>
      <c r="TVF2" s="279"/>
      <c r="TVG2" s="279"/>
      <c r="TVH2" s="279"/>
      <c r="TVI2" s="279"/>
      <c r="TVJ2" s="279"/>
      <c r="TVK2" s="279"/>
      <c r="TVL2" s="279"/>
      <c r="TVM2" s="279"/>
      <c r="TVN2" s="279"/>
      <c r="TVO2" s="279"/>
      <c r="TVP2" s="279"/>
      <c r="TVQ2" s="279"/>
      <c r="TVR2" s="279"/>
      <c r="TVS2" s="279"/>
      <c r="TVT2" s="279"/>
      <c r="TVU2" s="279"/>
      <c r="TVV2" s="279"/>
      <c r="TVW2" s="279"/>
      <c r="TVX2" s="279"/>
      <c r="TVY2" s="279"/>
      <c r="TVZ2" s="279"/>
      <c r="TWA2" s="279"/>
      <c r="TWB2" s="279"/>
      <c r="TWC2" s="279"/>
      <c r="TWD2" s="279"/>
      <c r="TWE2" s="279"/>
      <c r="TWF2" s="279"/>
      <c r="TWG2" s="279"/>
      <c r="TWH2" s="279"/>
      <c r="TWI2" s="279"/>
      <c r="TWJ2" s="279"/>
      <c r="TWK2" s="279"/>
      <c r="TWL2" s="279"/>
      <c r="TWM2" s="279"/>
      <c r="TWN2" s="279"/>
      <c r="TWO2" s="279"/>
      <c r="TWP2" s="279"/>
      <c r="TWQ2" s="279"/>
      <c r="TWR2" s="279"/>
      <c r="TWS2" s="279"/>
      <c r="TWT2" s="279"/>
      <c r="TWU2" s="279"/>
      <c r="TWV2" s="279"/>
      <c r="TWW2" s="279"/>
      <c r="TWX2" s="279"/>
      <c r="TWY2" s="279"/>
      <c r="TWZ2" s="279"/>
      <c r="TXA2" s="279"/>
      <c r="TXB2" s="279"/>
      <c r="TXC2" s="279"/>
      <c r="TXD2" s="279"/>
      <c r="TXE2" s="279"/>
      <c r="TXF2" s="279"/>
      <c r="TXG2" s="279"/>
      <c r="TXH2" s="279"/>
      <c r="TXI2" s="279"/>
      <c r="TXJ2" s="279"/>
      <c r="TXK2" s="279"/>
      <c r="TXL2" s="279"/>
      <c r="TXM2" s="279"/>
      <c r="TXN2" s="279"/>
      <c r="TXO2" s="279"/>
      <c r="TXP2" s="279"/>
      <c r="TXQ2" s="279"/>
      <c r="TXR2" s="279"/>
      <c r="TXS2" s="279"/>
      <c r="TXT2" s="279"/>
      <c r="TXU2" s="279"/>
      <c r="TXV2" s="279"/>
      <c r="TXW2" s="279"/>
      <c r="TXX2" s="279"/>
      <c r="TXY2" s="279"/>
      <c r="TXZ2" s="279"/>
      <c r="TYA2" s="279"/>
      <c r="TYB2" s="279"/>
      <c r="TYC2" s="279"/>
      <c r="TYD2" s="279"/>
      <c r="TYE2" s="279"/>
      <c r="TYF2" s="279"/>
      <c r="TYG2" s="279"/>
      <c r="TYH2" s="279"/>
      <c r="TYI2" s="279"/>
      <c r="TYJ2" s="279"/>
      <c r="TYK2" s="279"/>
      <c r="TYL2" s="279"/>
      <c r="TYM2" s="279"/>
      <c r="TYN2" s="279"/>
      <c r="TYO2" s="279"/>
      <c r="TYP2" s="279"/>
      <c r="TYQ2" s="279"/>
      <c r="TYR2" s="279"/>
      <c r="TYS2" s="279"/>
      <c r="TYT2" s="279"/>
      <c r="TYU2" s="279"/>
      <c r="TYV2" s="279"/>
      <c r="TYW2" s="279"/>
      <c r="TYX2" s="279"/>
      <c r="TYY2" s="279"/>
      <c r="TYZ2" s="279"/>
      <c r="TZA2" s="279"/>
      <c r="TZB2" s="279"/>
      <c r="TZC2" s="279"/>
      <c r="TZD2" s="279"/>
      <c r="TZE2" s="279"/>
      <c r="TZF2" s="279"/>
      <c r="TZG2" s="279"/>
      <c r="TZH2" s="279"/>
      <c r="TZI2" s="279"/>
      <c r="TZJ2" s="279"/>
      <c r="TZK2" s="279"/>
      <c r="TZL2" s="279"/>
      <c r="TZM2" s="279"/>
      <c r="TZN2" s="279"/>
      <c r="TZO2" s="279"/>
      <c r="TZP2" s="279"/>
      <c r="TZQ2" s="279"/>
      <c r="TZR2" s="279"/>
      <c r="TZS2" s="279"/>
      <c r="TZT2" s="279"/>
      <c r="TZU2" s="279"/>
      <c r="TZV2" s="279"/>
      <c r="TZW2" s="279"/>
      <c r="TZX2" s="279"/>
      <c r="TZY2" s="279"/>
      <c r="TZZ2" s="279"/>
      <c r="UAA2" s="279"/>
      <c r="UAB2" s="279"/>
      <c r="UAC2" s="279"/>
      <c r="UAD2" s="279"/>
      <c r="UAE2" s="279"/>
      <c r="UAF2" s="279"/>
      <c r="UAG2" s="279"/>
      <c r="UAH2" s="279"/>
      <c r="UAI2" s="279"/>
      <c r="UAJ2" s="279"/>
      <c r="UAK2" s="279"/>
      <c r="UAL2" s="279"/>
      <c r="UAM2" s="279"/>
      <c r="UAN2" s="279"/>
      <c r="UAO2" s="279"/>
      <c r="UAP2" s="279"/>
      <c r="UAQ2" s="279"/>
      <c r="UAR2" s="279"/>
      <c r="UAS2" s="279"/>
      <c r="UAT2" s="279"/>
      <c r="UAU2" s="279"/>
      <c r="UAV2" s="279"/>
      <c r="UAW2" s="279"/>
      <c r="UAX2" s="279"/>
      <c r="UAY2" s="279"/>
      <c r="UAZ2" s="279"/>
      <c r="UBA2" s="279"/>
      <c r="UBB2" s="279"/>
      <c r="UBC2" s="279"/>
      <c r="UBD2" s="279"/>
      <c r="UBE2" s="279"/>
      <c r="UBF2" s="279"/>
      <c r="UBG2" s="279"/>
      <c r="UBH2" s="279"/>
      <c r="UBI2" s="279"/>
      <c r="UBJ2" s="279"/>
      <c r="UBK2" s="279"/>
      <c r="UBL2" s="279"/>
      <c r="UBM2" s="279"/>
      <c r="UBN2" s="279"/>
      <c r="UBO2" s="279"/>
      <c r="UBP2" s="279"/>
      <c r="UBQ2" s="279"/>
      <c r="UBR2" s="279"/>
      <c r="UBS2" s="279"/>
      <c r="UBT2" s="279"/>
      <c r="UBU2" s="279"/>
      <c r="UBV2" s="279"/>
      <c r="UBW2" s="279"/>
      <c r="UBX2" s="279"/>
      <c r="UBY2" s="279"/>
      <c r="UBZ2" s="279"/>
      <c r="UCA2" s="279"/>
      <c r="UCB2" s="279"/>
      <c r="UCC2" s="279"/>
      <c r="UCD2" s="279"/>
      <c r="UCE2" s="279"/>
      <c r="UCF2" s="279"/>
      <c r="UCG2" s="279"/>
      <c r="UCH2" s="279"/>
      <c r="UCI2" s="279"/>
      <c r="UCJ2" s="279"/>
      <c r="UCK2" s="279"/>
      <c r="UCL2" s="279"/>
      <c r="UCM2" s="279"/>
      <c r="UCN2" s="279"/>
      <c r="UCO2" s="279"/>
      <c r="UCP2" s="279"/>
      <c r="UCQ2" s="279"/>
      <c r="UCR2" s="279"/>
      <c r="UCS2" s="279"/>
      <c r="UCT2" s="279"/>
      <c r="UCU2" s="279"/>
      <c r="UCV2" s="279"/>
      <c r="UCW2" s="279"/>
      <c r="UCX2" s="279"/>
      <c r="UCY2" s="279"/>
      <c r="UCZ2" s="279"/>
      <c r="UDA2" s="279"/>
      <c r="UDB2" s="279"/>
      <c r="UDC2" s="279"/>
      <c r="UDD2" s="279"/>
      <c r="UDE2" s="279"/>
      <c r="UDF2" s="279"/>
      <c r="UDG2" s="279"/>
      <c r="UDH2" s="279"/>
      <c r="UDI2" s="279"/>
      <c r="UDJ2" s="279"/>
      <c r="UDK2" s="279"/>
      <c r="UDL2" s="279"/>
      <c r="UDM2" s="279"/>
      <c r="UDN2" s="279"/>
      <c r="UDO2" s="279"/>
      <c r="UDP2" s="279"/>
      <c r="UDQ2" s="279"/>
      <c r="UDR2" s="279"/>
      <c r="UDS2" s="279"/>
      <c r="UDT2" s="279"/>
      <c r="UDU2" s="279"/>
      <c r="UDV2" s="279"/>
      <c r="UDW2" s="279"/>
      <c r="UDX2" s="279"/>
      <c r="UDY2" s="279"/>
      <c r="UDZ2" s="279"/>
      <c r="UEA2" s="279"/>
      <c r="UEB2" s="279"/>
      <c r="UEC2" s="279"/>
      <c r="UED2" s="279"/>
      <c r="UEE2" s="279"/>
      <c r="UEF2" s="279"/>
      <c r="UEG2" s="279"/>
      <c r="UEH2" s="279"/>
      <c r="UEI2" s="279"/>
      <c r="UEJ2" s="279"/>
      <c r="UEK2" s="279"/>
      <c r="UEL2" s="279"/>
      <c r="UEM2" s="279"/>
      <c r="UEN2" s="279"/>
      <c r="UEO2" s="279"/>
      <c r="UEP2" s="279"/>
      <c r="UEQ2" s="279"/>
      <c r="UER2" s="279"/>
      <c r="UES2" s="279"/>
      <c r="UET2" s="279"/>
      <c r="UEU2" s="279"/>
      <c r="UEV2" s="279"/>
      <c r="UEW2" s="279"/>
      <c r="UEX2" s="279"/>
      <c r="UEY2" s="279"/>
      <c r="UEZ2" s="279"/>
      <c r="UFA2" s="279"/>
      <c r="UFB2" s="279"/>
      <c r="UFC2" s="279"/>
      <c r="UFD2" s="279"/>
      <c r="UFE2" s="279"/>
      <c r="UFF2" s="279"/>
      <c r="UFG2" s="279"/>
      <c r="UFH2" s="279"/>
      <c r="UFI2" s="279"/>
      <c r="UFJ2" s="279"/>
      <c r="UFK2" s="279"/>
      <c r="UFL2" s="279"/>
      <c r="UFM2" s="279"/>
      <c r="UFN2" s="279"/>
      <c r="UFO2" s="279"/>
      <c r="UFP2" s="279"/>
      <c r="UFQ2" s="279"/>
      <c r="UFR2" s="279"/>
      <c r="UFS2" s="279"/>
      <c r="UFT2" s="279"/>
      <c r="UFU2" s="279"/>
      <c r="UFV2" s="279"/>
      <c r="UFW2" s="279"/>
      <c r="UFX2" s="279"/>
      <c r="UFY2" s="279"/>
      <c r="UFZ2" s="279"/>
      <c r="UGA2" s="279"/>
      <c r="UGB2" s="279"/>
      <c r="UGC2" s="279"/>
      <c r="UGD2" s="279"/>
      <c r="UGE2" s="279"/>
      <c r="UGF2" s="279"/>
      <c r="UGG2" s="279"/>
      <c r="UGH2" s="279"/>
      <c r="UGI2" s="279"/>
      <c r="UGJ2" s="279"/>
      <c r="UGK2" s="279"/>
      <c r="UGL2" s="279"/>
      <c r="UGM2" s="279"/>
      <c r="UGN2" s="279"/>
      <c r="UGO2" s="279"/>
      <c r="UGP2" s="279"/>
      <c r="UGQ2" s="279"/>
      <c r="UGR2" s="279"/>
      <c r="UGS2" s="279"/>
      <c r="UGT2" s="279"/>
      <c r="UGU2" s="279"/>
      <c r="UGV2" s="279"/>
      <c r="UGW2" s="279"/>
      <c r="UGX2" s="279"/>
      <c r="UGY2" s="279"/>
      <c r="UGZ2" s="279"/>
      <c r="UHA2" s="279"/>
      <c r="UHB2" s="279"/>
      <c r="UHC2" s="279"/>
      <c r="UHD2" s="279"/>
      <c r="UHE2" s="279"/>
      <c r="UHF2" s="279"/>
      <c r="UHG2" s="279"/>
      <c r="UHH2" s="279"/>
      <c r="UHI2" s="279"/>
      <c r="UHJ2" s="279"/>
      <c r="UHK2" s="279"/>
      <c r="UHL2" s="279"/>
      <c r="UHM2" s="279"/>
      <c r="UHN2" s="279"/>
      <c r="UHO2" s="279"/>
      <c r="UHP2" s="279"/>
      <c r="UHQ2" s="279"/>
      <c r="UHR2" s="279"/>
      <c r="UHS2" s="279"/>
      <c r="UHT2" s="279"/>
      <c r="UHU2" s="279"/>
      <c r="UHV2" s="279"/>
      <c r="UHW2" s="279"/>
      <c r="UHX2" s="279"/>
      <c r="UHY2" s="279"/>
      <c r="UHZ2" s="279"/>
      <c r="UIA2" s="279"/>
      <c r="UIB2" s="279"/>
      <c r="UIC2" s="279"/>
      <c r="UID2" s="279"/>
      <c r="UIE2" s="279"/>
      <c r="UIF2" s="279"/>
      <c r="UIG2" s="279"/>
      <c r="UIH2" s="279"/>
      <c r="UII2" s="279"/>
      <c r="UIJ2" s="279"/>
      <c r="UIK2" s="279"/>
      <c r="UIL2" s="279"/>
      <c r="UIM2" s="279"/>
      <c r="UIN2" s="279"/>
      <c r="UIO2" s="279"/>
      <c r="UIP2" s="279"/>
      <c r="UIQ2" s="279"/>
      <c r="UIR2" s="279"/>
      <c r="UIS2" s="279"/>
      <c r="UIT2" s="279"/>
      <c r="UIU2" s="279"/>
      <c r="UIV2" s="279"/>
      <c r="UIW2" s="279"/>
      <c r="UIX2" s="279"/>
      <c r="UIY2" s="279"/>
      <c r="UIZ2" s="279"/>
      <c r="UJA2" s="279"/>
      <c r="UJB2" s="279"/>
      <c r="UJC2" s="279"/>
      <c r="UJD2" s="279"/>
      <c r="UJE2" s="279"/>
      <c r="UJF2" s="279"/>
      <c r="UJG2" s="279"/>
      <c r="UJH2" s="279"/>
      <c r="UJI2" s="279"/>
      <c r="UJJ2" s="279"/>
      <c r="UJK2" s="279"/>
      <c r="UJL2" s="279"/>
      <c r="UJM2" s="279"/>
      <c r="UJN2" s="279"/>
      <c r="UJO2" s="279"/>
      <c r="UJP2" s="279"/>
      <c r="UJQ2" s="279"/>
      <c r="UJR2" s="279"/>
      <c r="UJS2" s="279"/>
      <c r="UJT2" s="279"/>
      <c r="UJU2" s="279"/>
      <c r="UJV2" s="279"/>
      <c r="UJW2" s="279"/>
      <c r="UJX2" s="279"/>
      <c r="UJY2" s="279"/>
      <c r="UJZ2" s="279"/>
      <c r="UKA2" s="279"/>
      <c r="UKB2" s="279"/>
      <c r="UKC2" s="279"/>
      <c r="UKD2" s="279"/>
      <c r="UKE2" s="279"/>
      <c r="UKF2" s="279"/>
      <c r="UKG2" s="279"/>
      <c r="UKH2" s="279"/>
      <c r="UKI2" s="279"/>
      <c r="UKJ2" s="279"/>
      <c r="UKK2" s="279"/>
      <c r="UKL2" s="279"/>
      <c r="UKM2" s="279"/>
      <c r="UKN2" s="279"/>
      <c r="UKO2" s="279"/>
      <c r="UKP2" s="279"/>
      <c r="UKQ2" s="279"/>
      <c r="UKR2" s="279"/>
      <c r="UKS2" s="279"/>
      <c r="UKT2" s="279"/>
      <c r="UKU2" s="279"/>
      <c r="UKV2" s="279"/>
      <c r="UKW2" s="279"/>
      <c r="UKX2" s="279"/>
      <c r="UKY2" s="279"/>
      <c r="UKZ2" s="279"/>
      <c r="ULA2" s="279"/>
      <c r="ULB2" s="279"/>
      <c r="ULC2" s="279"/>
      <c r="ULD2" s="279"/>
      <c r="ULE2" s="279"/>
      <c r="ULF2" s="279"/>
      <c r="ULG2" s="279"/>
      <c r="ULH2" s="279"/>
      <c r="ULI2" s="279"/>
      <c r="ULJ2" s="279"/>
      <c r="ULK2" s="279"/>
      <c r="ULL2" s="279"/>
      <c r="ULM2" s="279"/>
      <c r="ULN2" s="279"/>
      <c r="ULO2" s="279"/>
      <c r="ULP2" s="279"/>
      <c r="ULQ2" s="279"/>
      <c r="ULR2" s="279"/>
      <c r="ULS2" s="279"/>
      <c r="ULT2" s="279"/>
      <c r="ULU2" s="279"/>
      <c r="ULV2" s="279"/>
      <c r="ULW2" s="279"/>
      <c r="ULX2" s="279"/>
      <c r="ULY2" s="279"/>
      <c r="ULZ2" s="279"/>
      <c r="UMA2" s="279"/>
      <c r="UMB2" s="279"/>
      <c r="UMC2" s="279"/>
      <c r="UMD2" s="279"/>
      <c r="UME2" s="279"/>
      <c r="UMF2" s="279"/>
      <c r="UMG2" s="279"/>
      <c r="UMH2" s="279"/>
      <c r="UMI2" s="279"/>
      <c r="UMJ2" s="279"/>
      <c r="UMK2" s="279"/>
      <c r="UML2" s="279"/>
      <c r="UMM2" s="279"/>
      <c r="UMN2" s="279"/>
      <c r="UMO2" s="279"/>
      <c r="UMP2" s="279"/>
      <c r="UMQ2" s="279"/>
      <c r="UMR2" s="279"/>
      <c r="UMS2" s="279"/>
      <c r="UMT2" s="279"/>
      <c r="UMU2" s="279"/>
      <c r="UMV2" s="279"/>
      <c r="UMW2" s="279"/>
      <c r="UMX2" s="279"/>
      <c r="UMY2" s="279"/>
      <c r="UMZ2" s="279"/>
      <c r="UNA2" s="279"/>
      <c r="UNB2" s="279"/>
      <c r="UNC2" s="279"/>
      <c r="UND2" s="279"/>
      <c r="UNE2" s="279"/>
      <c r="UNF2" s="279"/>
      <c r="UNG2" s="279"/>
      <c r="UNH2" s="279"/>
      <c r="UNI2" s="279"/>
      <c r="UNJ2" s="279"/>
      <c r="UNK2" s="279"/>
      <c r="UNL2" s="279"/>
      <c r="UNM2" s="279"/>
      <c r="UNN2" s="279"/>
      <c r="UNO2" s="279"/>
      <c r="UNP2" s="279"/>
      <c r="UNQ2" s="279"/>
      <c r="UNR2" s="279"/>
      <c r="UNS2" s="279"/>
      <c r="UNT2" s="279"/>
      <c r="UNU2" s="279"/>
      <c r="UNV2" s="279"/>
      <c r="UNW2" s="279"/>
      <c r="UNX2" s="279"/>
      <c r="UNY2" s="279"/>
      <c r="UNZ2" s="279"/>
      <c r="UOA2" s="279"/>
      <c r="UOB2" s="279"/>
      <c r="UOC2" s="279"/>
      <c r="UOD2" s="279"/>
      <c r="UOE2" s="279"/>
      <c r="UOF2" s="279"/>
      <c r="UOG2" s="279"/>
      <c r="UOH2" s="279"/>
      <c r="UOI2" s="279"/>
      <c r="UOJ2" s="279"/>
      <c r="UOK2" s="279"/>
      <c r="UOL2" s="279"/>
      <c r="UOM2" s="279"/>
      <c r="UON2" s="279"/>
      <c r="UOO2" s="279"/>
      <c r="UOP2" s="279"/>
      <c r="UOQ2" s="279"/>
      <c r="UOR2" s="279"/>
      <c r="UOS2" s="279"/>
      <c r="UOT2" s="279"/>
      <c r="UOU2" s="279"/>
      <c r="UOV2" s="279"/>
      <c r="UOW2" s="279"/>
      <c r="UOX2" s="279"/>
      <c r="UOY2" s="279"/>
      <c r="UOZ2" s="279"/>
      <c r="UPA2" s="279"/>
      <c r="UPB2" s="279"/>
      <c r="UPC2" s="279"/>
      <c r="UPD2" s="279"/>
      <c r="UPE2" s="279"/>
      <c r="UPF2" s="279"/>
      <c r="UPG2" s="279"/>
      <c r="UPH2" s="279"/>
      <c r="UPI2" s="279"/>
      <c r="UPJ2" s="279"/>
      <c r="UPK2" s="279"/>
      <c r="UPL2" s="279"/>
      <c r="UPM2" s="279"/>
      <c r="UPN2" s="279"/>
      <c r="UPO2" s="279"/>
      <c r="UPP2" s="279"/>
      <c r="UPQ2" s="279"/>
      <c r="UPR2" s="279"/>
      <c r="UPS2" s="279"/>
      <c r="UPT2" s="279"/>
      <c r="UPU2" s="279"/>
      <c r="UPV2" s="279"/>
      <c r="UPW2" s="279"/>
      <c r="UPX2" s="279"/>
      <c r="UPY2" s="279"/>
      <c r="UPZ2" s="279"/>
      <c r="UQA2" s="279"/>
      <c r="UQB2" s="279"/>
      <c r="UQC2" s="279"/>
      <c r="UQD2" s="279"/>
      <c r="UQE2" s="279"/>
      <c r="UQF2" s="279"/>
      <c r="UQG2" s="279"/>
      <c r="UQH2" s="279"/>
      <c r="UQI2" s="279"/>
      <c r="UQJ2" s="279"/>
      <c r="UQK2" s="279"/>
      <c r="UQL2" s="279"/>
      <c r="UQM2" s="279"/>
      <c r="UQN2" s="279"/>
      <c r="UQO2" s="279"/>
      <c r="UQP2" s="279"/>
      <c r="UQQ2" s="279"/>
      <c r="UQR2" s="279"/>
      <c r="UQS2" s="279"/>
      <c r="UQT2" s="279"/>
      <c r="UQU2" s="279"/>
      <c r="UQV2" s="279"/>
      <c r="UQW2" s="279"/>
      <c r="UQX2" s="279"/>
      <c r="UQY2" s="279"/>
      <c r="UQZ2" s="279"/>
      <c r="URA2" s="279"/>
      <c r="URB2" s="279"/>
      <c r="URC2" s="279"/>
      <c r="URD2" s="279"/>
      <c r="URE2" s="279"/>
      <c r="URF2" s="279"/>
      <c r="URG2" s="279"/>
      <c r="URH2" s="279"/>
      <c r="URI2" s="279"/>
      <c r="URJ2" s="279"/>
      <c r="URK2" s="279"/>
      <c r="URL2" s="279"/>
      <c r="URM2" s="279"/>
      <c r="URN2" s="279"/>
      <c r="URO2" s="279"/>
      <c r="URP2" s="279"/>
      <c r="URQ2" s="279"/>
      <c r="URR2" s="279"/>
      <c r="URS2" s="279"/>
      <c r="URT2" s="279"/>
      <c r="URU2" s="279"/>
      <c r="URV2" s="279"/>
      <c r="URW2" s="279"/>
      <c r="URX2" s="279"/>
      <c r="URY2" s="279"/>
      <c r="URZ2" s="279"/>
      <c r="USA2" s="279"/>
      <c r="USB2" s="279"/>
      <c r="USC2" s="279"/>
      <c r="USD2" s="279"/>
      <c r="USE2" s="279"/>
      <c r="USF2" s="279"/>
      <c r="USG2" s="279"/>
      <c r="USH2" s="279"/>
      <c r="USI2" s="279"/>
      <c r="USJ2" s="279"/>
      <c r="USK2" s="279"/>
      <c r="USL2" s="279"/>
      <c r="USM2" s="279"/>
      <c r="USN2" s="279"/>
      <c r="USO2" s="279"/>
      <c r="USP2" s="279"/>
      <c r="USQ2" s="279"/>
      <c r="USR2" s="279"/>
      <c r="USS2" s="279"/>
      <c r="UST2" s="279"/>
      <c r="USU2" s="279"/>
      <c r="USV2" s="279"/>
      <c r="USW2" s="279"/>
      <c r="USX2" s="279"/>
      <c r="USY2" s="279"/>
      <c r="USZ2" s="279"/>
      <c r="UTA2" s="279"/>
      <c r="UTB2" s="279"/>
      <c r="UTC2" s="279"/>
      <c r="UTD2" s="279"/>
      <c r="UTE2" s="279"/>
      <c r="UTF2" s="279"/>
      <c r="UTG2" s="279"/>
      <c r="UTH2" s="279"/>
      <c r="UTI2" s="279"/>
      <c r="UTJ2" s="279"/>
      <c r="UTK2" s="279"/>
      <c r="UTL2" s="279"/>
      <c r="UTM2" s="279"/>
      <c r="UTN2" s="279"/>
      <c r="UTO2" s="279"/>
      <c r="UTP2" s="279"/>
      <c r="UTQ2" s="279"/>
      <c r="UTR2" s="279"/>
      <c r="UTS2" s="279"/>
      <c r="UTT2" s="279"/>
      <c r="UTU2" s="279"/>
      <c r="UTV2" s="279"/>
      <c r="UTW2" s="279"/>
      <c r="UTX2" s="279"/>
      <c r="UTY2" s="279"/>
      <c r="UTZ2" s="279"/>
      <c r="UUA2" s="279"/>
      <c r="UUB2" s="279"/>
      <c r="UUC2" s="279"/>
      <c r="UUD2" s="279"/>
      <c r="UUE2" s="279"/>
      <c r="UUF2" s="279"/>
      <c r="UUG2" s="279"/>
      <c r="UUH2" s="279"/>
      <c r="UUI2" s="279"/>
      <c r="UUJ2" s="279"/>
      <c r="UUK2" s="279"/>
      <c r="UUL2" s="279"/>
      <c r="UUM2" s="279"/>
      <c r="UUN2" s="279"/>
      <c r="UUO2" s="279"/>
      <c r="UUP2" s="279"/>
      <c r="UUQ2" s="279"/>
      <c r="UUR2" s="279"/>
      <c r="UUS2" s="279"/>
      <c r="UUT2" s="279"/>
      <c r="UUU2" s="279"/>
      <c r="UUV2" s="279"/>
      <c r="UUW2" s="279"/>
      <c r="UUX2" s="279"/>
      <c r="UUY2" s="279"/>
      <c r="UUZ2" s="279"/>
      <c r="UVA2" s="279"/>
      <c r="UVB2" s="279"/>
      <c r="UVC2" s="279"/>
      <c r="UVD2" s="279"/>
      <c r="UVE2" s="279"/>
      <c r="UVF2" s="279"/>
      <c r="UVG2" s="279"/>
      <c r="UVH2" s="279"/>
      <c r="UVI2" s="279"/>
      <c r="UVJ2" s="279"/>
      <c r="UVK2" s="279"/>
      <c r="UVL2" s="279"/>
      <c r="UVM2" s="279"/>
      <c r="UVN2" s="279"/>
      <c r="UVO2" s="279"/>
      <c r="UVP2" s="279"/>
      <c r="UVQ2" s="279"/>
      <c r="UVR2" s="279"/>
      <c r="UVS2" s="279"/>
      <c r="UVT2" s="279"/>
      <c r="UVU2" s="279"/>
      <c r="UVV2" s="279"/>
      <c r="UVW2" s="279"/>
      <c r="UVX2" s="279"/>
      <c r="UVY2" s="279"/>
      <c r="UVZ2" s="279"/>
      <c r="UWA2" s="279"/>
      <c r="UWB2" s="279"/>
      <c r="UWC2" s="279"/>
      <c r="UWD2" s="279"/>
      <c r="UWE2" s="279"/>
      <c r="UWF2" s="279"/>
      <c r="UWG2" s="279"/>
      <c r="UWH2" s="279"/>
      <c r="UWI2" s="279"/>
      <c r="UWJ2" s="279"/>
      <c r="UWK2" s="279"/>
      <c r="UWL2" s="279"/>
      <c r="UWM2" s="279"/>
      <c r="UWN2" s="279"/>
      <c r="UWO2" s="279"/>
      <c r="UWP2" s="279"/>
      <c r="UWQ2" s="279"/>
      <c r="UWR2" s="279"/>
      <c r="UWS2" s="279"/>
      <c r="UWT2" s="279"/>
      <c r="UWU2" s="279"/>
      <c r="UWV2" s="279"/>
      <c r="UWW2" s="279"/>
      <c r="UWX2" s="279"/>
      <c r="UWY2" s="279"/>
      <c r="UWZ2" s="279"/>
      <c r="UXA2" s="279"/>
      <c r="UXB2" s="279"/>
      <c r="UXC2" s="279"/>
      <c r="UXD2" s="279"/>
      <c r="UXE2" s="279"/>
      <c r="UXF2" s="279"/>
      <c r="UXG2" s="279"/>
      <c r="UXH2" s="279"/>
      <c r="UXI2" s="279"/>
      <c r="UXJ2" s="279"/>
      <c r="UXK2" s="279"/>
      <c r="UXL2" s="279"/>
      <c r="UXM2" s="279"/>
      <c r="UXN2" s="279"/>
      <c r="UXO2" s="279"/>
      <c r="UXP2" s="279"/>
      <c r="UXQ2" s="279"/>
      <c r="UXR2" s="279"/>
      <c r="UXS2" s="279"/>
      <c r="UXT2" s="279"/>
      <c r="UXU2" s="279"/>
      <c r="UXV2" s="279"/>
      <c r="UXW2" s="279"/>
      <c r="UXX2" s="279"/>
      <c r="UXY2" s="279"/>
      <c r="UXZ2" s="279"/>
      <c r="UYA2" s="279"/>
      <c r="UYB2" s="279"/>
      <c r="UYC2" s="279"/>
      <c r="UYD2" s="279"/>
      <c r="UYE2" s="279"/>
      <c r="UYF2" s="279"/>
      <c r="UYG2" s="279"/>
      <c r="UYH2" s="279"/>
      <c r="UYI2" s="279"/>
      <c r="UYJ2" s="279"/>
      <c r="UYK2" s="279"/>
      <c r="UYL2" s="279"/>
      <c r="UYM2" s="279"/>
      <c r="UYN2" s="279"/>
      <c r="UYO2" s="279"/>
      <c r="UYP2" s="279"/>
      <c r="UYQ2" s="279"/>
      <c r="UYR2" s="279"/>
      <c r="UYS2" s="279"/>
      <c r="UYT2" s="279"/>
      <c r="UYU2" s="279"/>
      <c r="UYV2" s="279"/>
      <c r="UYW2" s="279"/>
      <c r="UYX2" s="279"/>
      <c r="UYY2" s="279"/>
      <c r="UYZ2" s="279"/>
      <c r="UZA2" s="279"/>
      <c r="UZB2" s="279"/>
      <c r="UZC2" s="279"/>
      <c r="UZD2" s="279"/>
      <c r="UZE2" s="279"/>
      <c r="UZF2" s="279"/>
      <c r="UZG2" s="279"/>
      <c r="UZH2" s="279"/>
      <c r="UZI2" s="279"/>
      <c r="UZJ2" s="279"/>
      <c r="UZK2" s="279"/>
      <c r="UZL2" s="279"/>
      <c r="UZM2" s="279"/>
      <c r="UZN2" s="279"/>
      <c r="UZO2" s="279"/>
      <c r="UZP2" s="279"/>
      <c r="UZQ2" s="279"/>
      <c r="UZR2" s="279"/>
      <c r="UZS2" s="279"/>
      <c r="UZT2" s="279"/>
      <c r="UZU2" s="279"/>
      <c r="UZV2" s="279"/>
      <c r="UZW2" s="279"/>
      <c r="UZX2" s="279"/>
      <c r="UZY2" s="279"/>
      <c r="UZZ2" s="279"/>
      <c r="VAA2" s="279"/>
      <c r="VAB2" s="279"/>
      <c r="VAC2" s="279"/>
      <c r="VAD2" s="279"/>
      <c r="VAE2" s="279"/>
      <c r="VAF2" s="279"/>
      <c r="VAG2" s="279"/>
      <c r="VAH2" s="279"/>
      <c r="VAI2" s="279"/>
      <c r="VAJ2" s="279"/>
      <c r="VAK2" s="279"/>
      <c r="VAL2" s="279"/>
      <c r="VAM2" s="279"/>
      <c r="VAN2" s="279"/>
      <c r="VAO2" s="279"/>
      <c r="VAP2" s="279"/>
      <c r="VAQ2" s="279"/>
      <c r="VAR2" s="279"/>
      <c r="VAS2" s="279"/>
      <c r="VAT2" s="279"/>
      <c r="VAU2" s="279"/>
      <c r="VAV2" s="279"/>
      <c r="VAW2" s="279"/>
      <c r="VAX2" s="279"/>
      <c r="VAY2" s="279"/>
      <c r="VAZ2" s="279"/>
      <c r="VBA2" s="279"/>
      <c r="VBB2" s="279"/>
      <c r="VBC2" s="279"/>
      <c r="VBD2" s="279"/>
      <c r="VBE2" s="279"/>
      <c r="VBF2" s="279"/>
      <c r="VBG2" s="279"/>
      <c r="VBH2" s="279"/>
      <c r="VBI2" s="279"/>
      <c r="VBJ2" s="279"/>
      <c r="VBK2" s="279"/>
      <c r="VBL2" s="279"/>
      <c r="VBM2" s="279"/>
      <c r="VBN2" s="279"/>
      <c r="VBO2" s="279"/>
      <c r="VBP2" s="279"/>
      <c r="VBQ2" s="279"/>
      <c r="VBR2" s="279"/>
      <c r="VBS2" s="279"/>
      <c r="VBT2" s="279"/>
      <c r="VBU2" s="279"/>
      <c r="VBV2" s="279"/>
      <c r="VBW2" s="279"/>
      <c r="VBX2" s="279"/>
      <c r="VBY2" s="279"/>
      <c r="VBZ2" s="279"/>
      <c r="VCA2" s="279"/>
      <c r="VCB2" s="279"/>
      <c r="VCC2" s="279"/>
      <c r="VCD2" s="279"/>
      <c r="VCE2" s="279"/>
      <c r="VCF2" s="279"/>
      <c r="VCG2" s="279"/>
      <c r="VCH2" s="279"/>
      <c r="VCI2" s="279"/>
      <c r="VCJ2" s="279"/>
      <c r="VCK2" s="279"/>
      <c r="VCL2" s="279"/>
      <c r="VCM2" s="279"/>
      <c r="VCN2" s="279"/>
      <c r="VCO2" s="279"/>
      <c r="VCP2" s="279"/>
      <c r="VCQ2" s="279"/>
      <c r="VCR2" s="279"/>
      <c r="VCS2" s="279"/>
      <c r="VCT2" s="279"/>
      <c r="VCU2" s="279"/>
      <c r="VCV2" s="279"/>
      <c r="VCW2" s="279"/>
      <c r="VCX2" s="279"/>
      <c r="VCY2" s="279"/>
      <c r="VCZ2" s="279"/>
      <c r="VDA2" s="279"/>
      <c r="VDB2" s="279"/>
      <c r="VDC2" s="279"/>
      <c r="VDD2" s="279"/>
      <c r="VDE2" s="279"/>
      <c r="VDF2" s="279"/>
      <c r="VDG2" s="279"/>
      <c r="VDH2" s="279"/>
      <c r="VDI2" s="279"/>
      <c r="VDJ2" s="279"/>
      <c r="VDK2" s="279"/>
      <c r="VDL2" s="279"/>
      <c r="VDM2" s="279"/>
      <c r="VDN2" s="279"/>
      <c r="VDO2" s="279"/>
      <c r="VDP2" s="279"/>
      <c r="VDQ2" s="279"/>
      <c r="VDR2" s="279"/>
      <c r="VDS2" s="279"/>
      <c r="VDT2" s="279"/>
      <c r="VDU2" s="279"/>
      <c r="VDV2" s="279"/>
      <c r="VDW2" s="279"/>
      <c r="VDX2" s="279"/>
      <c r="VDY2" s="279"/>
      <c r="VDZ2" s="279"/>
      <c r="VEA2" s="279"/>
      <c r="VEB2" s="279"/>
      <c r="VEC2" s="279"/>
      <c r="VED2" s="279"/>
      <c r="VEE2" s="279"/>
      <c r="VEF2" s="279"/>
      <c r="VEG2" s="279"/>
      <c r="VEH2" s="279"/>
      <c r="VEI2" s="279"/>
      <c r="VEJ2" s="279"/>
      <c r="VEK2" s="279"/>
      <c r="VEL2" s="279"/>
      <c r="VEM2" s="279"/>
      <c r="VEN2" s="279"/>
      <c r="VEO2" s="279"/>
      <c r="VEP2" s="279"/>
      <c r="VEQ2" s="279"/>
      <c r="VER2" s="279"/>
      <c r="VES2" s="279"/>
      <c r="VET2" s="279"/>
      <c r="VEU2" s="279"/>
      <c r="VEV2" s="279"/>
      <c r="VEW2" s="279"/>
      <c r="VEX2" s="279"/>
      <c r="VEY2" s="279"/>
      <c r="VEZ2" s="279"/>
      <c r="VFA2" s="279"/>
      <c r="VFB2" s="279"/>
      <c r="VFC2" s="279"/>
      <c r="VFD2" s="279"/>
      <c r="VFE2" s="279"/>
      <c r="VFF2" s="279"/>
      <c r="VFG2" s="279"/>
      <c r="VFH2" s="279"/>
      <c r="VFI2" s="279"/>
      <c r="VFJ2" s="279"/>
      <c r="VFK2" s="279"/>
      <c r="VFL2" s="279"/>
      <c r="VFM2" s="279"/>
      <c r="VFN2" s="279"/>
      <c r="VFO2" s="279"/>
      <c r="VFP2" s="279"/>
      <c r="VFQ2" s="279"/>
      <c r="VFR2" s="279"/>
      <c r="VFS2" s="279"/>
      <c r="VFT2" s="279"/>
      <c r="VFU2" s="279"/>
      <c r="VFV2" s="279"/>
      <c r="VFW2" s="279"/>
      <c r="VFX2" s="279"/>
      <c r="VFY2" s="279"/>
      <c r="VFZ2" s="279"/>
      <c r="VGA2" s="279"/>
      <c r="VGB2" s="279"/>
      <c r="VGC2" s="279"/>
      <c r="VGD2" s="279"/>
      <c r="VGE2" s="279"/>
      <c r="VGF2" s="279"/>
      <c r="VGG2" s="279"/>
      <c r="VGH2" s="279"/>
      <c r="VGI2" s="279"/>
      <c r="VGJ2" s="279"/>
      <c r="VGK2" s="279"/>
      <c r="VGL2" s="279"/>
      <c r="VGM2" s="279"/>
      <c r="VGN2" s="279"/>
      <c r="VGO2" s="279"/>
      <c r="VGP2" s="279"/>
      <c r="VGQ2" s="279"/>
      <c r="VGR2" s="279"/>
      <c r="VGS2" s="279"/>
      <c r="VGT2" s="279"/>
      <c r="VGU2" s="279"/>
      <c r="VGV2" s="279"/>
      <c r="VGW2" s="279"/>
      <c r="VGX2" s="279"/>
      <c r="VGY2" s="279"/>
      <c r="VGZ2" s="279"/>
      <c r="VHA2" s="279"/>
      <c r="VHB2" s="279"/>
      <c r="VHC2" s="279"/>
      <c r="VHD2" s="279"/>
      <c r="VHE2" s="279"/>
      <c r="VHF2" s="279"/>
      <c r="VHG2" s="279"/>
      <c r="VHH2" s="279"/>
      <c r="VHI2" s="279"/>
      <c r="VHJ2" s="279"/>
      <c r="VHK2" s="279"/>
      <c r="VHL2" s="279"/>
      <c r="VHM2" s="279"/>
      <c r="VHN2" s="279"/>
      <c r="VHO2" s="279"/>
      <c r="VHP2" s="279"/>
      <c r="VHQ2" s="279"/>
      <c r="VHR2" s="279"/>
      <c r="VHS2" s="279"/>
      <c r="VHT2" s="279"/>
      <c r="VHU2" s="279"/>
      <c r="VHV2" s="279"/>
      <c r="VHW2" s="279"/>
      <c r="VHX2" s="279"/>
      <c r="VHY2" s="279"/>
      <c r="VHZ2" s="279"/>
      <c r="VIA2" s="279"/>
      <c r="VIB2" s="279"/>
      <c r="VIC2" s="279"/>
      <c r="VID2" s="279"/>
      <c r="VIE2" s="279"/>
      <c r="VIF2" s="279"/>
      <c r="VIG2" s="279"/>
      <c r="VIH2" s="279"/>
      <c r="VII2" s="279"/>
      <c r="VIJ2" s="279"/>
      <c r="VIK2" s="279"/>
      <c r="VIL2" s="279"/>
      <c r="VIM2" s="279"/>
      <c r="VIN2" s="279"/>
      <c r="VIO2" s="279"/>
      <c r="VIP2" s="279"/>
      <c r="VIQ2" s="279"/>
      <c r="VIR2" s="279"/>
      <c r="VIS2" s="279"/>
      <c r="VIT2" s="279"/>
      <c r="VIU2" s="279"/>
      <c r="VIV2" s="279"/>
      <c r="VIW2" s="279"/>
      <c r="VIX2" s="279"/>
      <c r="VIY2" s="279"/>
      <c r="VIZ2" s="279"/>
      <c r="VJA2" s="279"/>
      <c r="VJB2" s="279"/>
      <c r="VJC2" s="279"/>
      <c r="VJD2" s="279"/>
      <c r="VJE2" s="279"/>
      <c r="VJF2" s="279"/>
      <c r="VJG2" s="279"/>
      <c r="VJH2" s="279"/>
      <c r="VJI2" s="279"/>
      <c r="VJJ2" s="279"/>
      <c r="VJK2" s="279"/>
      <c r="VJL2" s="279"/>
      <c r="VJM2" s="279"/>
      <c r="VJN2" s="279"/>
      <c r="VJO2" s="279"/>
      <c r="VJP2" s="279"/>
      <c r="VJQ2" s="279"/>
      <c r="VJR2" s="279"/>
      <c r="VJS2" s="279"/>
      <c r="VJT2" s="279"/>
      <c r="VJU2" s="279"/>
      <c r="VJV2" s="279"/>
      <c r="VJW2" s="279"/>
      <c r="VJX2" s="279"/>
      <c r="VJY2" s="279"/>
      <c r="VJZ2" s="279"/>
      <c r="VKA2" s="279"/>
      <c r="VKB2" s="279"/>
      <c r="VKC2" s="279"/>
      <c r="VKD2" s="279"/>
      <c r="VKE2" s="279"/>
      <c r="VKF2" s="279"/>
      <c r="VKG2" s="279"/>
      <c r="VKH2" s="279"/>
      <c r="VKI2" s="279"/>
      <c r="VKJ2" s="279"/>
      <c r="VKK2" s="279"/>
      <c r="VKL2" s="279"/>
      <c r="VKM2" s="279"/>
      <c r="VKN2" s="279"/>
      <c r="VKO2" s="279"/>
      <c r="VKP2" s="279"/>
      <c r="VKQ2" s="279"/>
      <c r="VKR2" s="279"/>
      <c r="VKS2" s="279"/>
      <c r="VKT2" s="279"/>
      <c r="VKU2" s="279"/>
      <c r="VKV2" s="279"/>
      <c r="VKW2" s="279"/>
      <c r="VKX2" s="279"/>
      <c r="VKY2" s="279"/>
      <c r="VKZ2" s="279"/>
      <c r="VLA2" s="279"/>
      <c r="VLB2" s="279"/>
      <c r="VLC2" s="279"/>
      <c r="VLD2" s="279"/>
      <c r="VLE2" s="279"/>
      <c r="VLF2" s="279"/>
      <c r="VLG2" s="279"/>
      <c r="VLH2" s="279"/>
      <c r="VLI2" s="279"/>
      <c r="VLJ2" s="279"/>
      <c r="VLK2" s="279"/>
      <c r="VLL2" s="279"/>
      <c r="VLM2" s="279"/>
      <c r="VLN2" s="279"/>
      <c r="VLO2" s="279"/>
      <c r="VLP2" s="279"/>
      <c r="VLQ2" s="279"/>
      <c r="VLR2" s="279"/>
      <c r="VLS2" s="279"/>
      <c r="VLT2" s="279"/>
      <c r="VLU2" s="279"/>
      <c r="VLV2" s="279"/>
      <c r="VLW2" s="279"/>
      <c r="VLX2" s="279"/>
      <c r="VLY2" s="279"/>
      <c r="VLZ2" s="279"/>
      <c r="VMA2" s="279"/>
      <c r="VMB2" s="279"/>
      <c r="VMC2" s="279"/>
      <c r="VMD2" s="279"/>
      <c r="VME2" s="279"/>
      <c r="VMF2" s="279"/>
      <c r="VMG2" s="279"/>
      <c r="VMH2" s="279"/>
      <c r="VMI2" s="279"/>
      <c r="VMJ2" s="279"/>
      <c r="VMK2" s="279"/>
      <c r="VML2" s="279"/>
      <c r="VMM2" s="279"/>
      <c r="VMN2" s="279"/>
      <c r="VMO2" s="279"/>
      <c r="VMP2" s="279"/>
      <c r="VMQ2" s="279"/>
      <c r="VMR2" s="279"/>
      <c r="VMS2" s="279"/>
      <c r="VMT2" s="279"/>
      <c r="VMU2" s="279"/>
      <c r="VMV2" s="279"/>
      <c r="VMW2" s="279"/>
      <c r="VMX2" s="279"/>
      <c r="VMY2" s="279"/>
      <c r="VMZ2" s="279"/>
      <c r="VNA2" s="279"/>
      <c r="VNB2" s="279"/>
      <c r="VNC2" s="279"/>
      <c r="VND2" s="279"/>
      <c r="VNE2" s="279"/>
      <c r="VNF2" s="279"/>
      <c r="VNG2" s="279"/>
      <c r="VNH2" s="279"/>
      <c r="VNI2" s="279"/>
      <c r="VNJ2" s="279"/>
      <c r="VNK2" s="279"/>
      <c r="VNL2" s="279"/>
      <c r="VNM2" s="279"/>
      <c r="VNN2" s="279"/>
      <c r="VNO2" s="279"/>
      <c r="VNP2" s="279"/>
      <c r="VNQ2" s="279"/>
      <c r="VNR2" s="279"/>
      <c r="VNS2" s="279"/>
      <c r="VNT2" s="279"/>
      <c r="VNU2" s="279"/>
      <c r="VNV2" s="279"/>
      <c r="VNW2" s="279"/>
      <c r="VNX2" s="279"/>
      <c r="VNY2" s="279"/>
      <c r="VNZ2" s="279"/>
      <c r="VOA2" s="279"/>
      <c r="VOB2" s="279"/>
      <c r="VOC2" s="279"/>
      <c r="VOD2" s="279"/>
      <c r="VOE2" s="279"/>
      <c r="VOF2" s="279"/>
      <c r="VOG2" s="279"/>
      <c r="VOH2" s="279"/>
      <c r="VOI2" s="279"/>
      <c r="VOJ2" s="279"/>
      <c r="VOK2" s="279"/>
      <c r="VOL2" s="279"/>
      <c r="VOM2" s="279"/>
      <c r="VON2" s="279"/>
      <c r="VOO2" s="279"/>
      <c r="VOP2" s="279"/>
      <c r="VOQ2" s="279"/>
      <c r="VOR2" s="279"/>
      <c r="VOS2" s="279"/>
      <c r="VOT2" s="279"/>
      <c r="VOU2" s="279"/>
      <c r="VOV2" s="279"/>
      <c r="VOW2" s="279"/>
      <c r="VOX2" s="279"/>
      <c r="VOY2" s="279"/>
      <c r="VOZ2" s="279"/>
      <c r="VPA2" s="279"/>
      <c r="VPB2" s="279"/>
      <c r="VPC2" s="279"/>
      <c r="VPD2" s="279"/>
      <c r="VPE2" s="279"/>
      <c r="VPF2" s="279"/>
      <c r="VPG2" s="279"/>
      <c r="VPH2" s="279"/>
      <c r="VPI2" s="279"/>
      <c r="VPJ2" s="279"/>
      <c r="VPK2" s="279"/>
      <c r="VPL2" s="279"/>
      <c r="VPM2" s="279"/>
      <c r="VPN2" s="279"/>
      <c r="VPO2" s="279"/>
      <c r="VPP2" s="279"/>
      <c r="VPQ2" s="279"/>
      <c r="VPR2" s="279"/>
      <c r="VPS2" s="279"/>
      <c r="VPT2" s="279"/>
      <c r="VPU2" s="279"/>
      <c r="VPV2" s="279"/>
      <c r="VPW2" s="279"/>
      <c r="VPX2" s="279"/>
      <c r="VPY2" s="279"/>
      <c r="VPZ2" s="279"/>
      <c r="VQA2" s="279"/>
      <c r="VQB2" s="279"/>
      <c r="VQC2" s="279"/>
      <c r="VQD2" s="279"/>
      <c r="VQE2" s="279"/>
      <c r="VQF2" s="279"/>
      <c r="VQG2" s="279"/>
      <c r="VQH2" s="279"/>
      <c r="VQI2" s="279"/>
      <c r="VQJ2" s="279"/>
      <c r="VQK2" s="279"/>
      <c r="VQL2" s="279"/>
      <c r="VQM2" s="279"/>
      <c r="VQN2" s="279"/>
      <c r="VQO2" s="279"/>
      <c r="VQP2" s="279"/>
      <c r="VQQ2" s="279"/>
      <c r="VQR2" s="279"/>
      <c r="VQS2" s="279"/>
      <c r="VQT2" s="279"/>
      <c r="VQU2" s="279"/>
      <c r="VQV2" s="279"/>
      <c r="VQW2" s="279"/>
      <c r="VQX2" s="279"/>
      <c r="VQY2" s="279"/>
      <c r="VQZ2" s="279"/>
      <c r="VRA2" s="279"/>
      <c r="VRB2" s="279"/>
      <c r="VRC2" s="279"/>
      <c r="VRD2" s="279"/>
      <c r="VRE2" s="279"/>
      <c r="VRF2" s="279"/>
      <c r="VRG2" s="279"/>
      <c r="VRH2" s="279"/>
      <c r="VRI2" s="279"/>
      <c r="VRJ2" s="279"/>
      <c r="VRK2" s="279"/>
      <c r="VRL2" s="279"/>
      <c r="VRM2" s="279"/>
      <c r="VRN2" s="279"/>
      <c r="VRO2" s="279"/>
      <c r="VRP2" s="279"/>
      <c r="VRQ2" s="279"/>
      <c r="VRR2" s="279"/>
      <c r="VRS2" s="279"/>
      <c r="VRT2" s="279"/>
      <c r="VRU2" s="279"/>
      <c r="VRV2" s="279"/>
      <c r="VRW2" s="279"/>
      <c r="VRX2" s="279"/>
      <c r="VRY2" s="279"/>
      <c r="VRZ2" s="279"/>
      <c r="VSA2" s="279"/>
      <c r="VSB2" s="279"/>
      <c r="VSC2" s="279"/>
      <c r="VSD2" s="279"/>
      <c r="VSE2" s="279"/>
      <c r="VSF2" s="279"/>
      <c r="VSG2" s="279"/>
      <c r="VSH2" s="279"/>
      <c r="VSI2" s="279"/>
      <c r="VSJ2" s="279"/>
      <c r="VSK2" s="279"/>
      <c r="VSL2" s="279"/>
      <c r="VSM2" s="279"/>
      <c r="VSN2" s="279"/>
      <c r="VSO2" s="279"/>
      <c r="VSP2" s="279"/>
      <c r="VSQ2" s="279"/>
      <c r="VSR2" s="279"/>
      <c r="VSS2" s="279"/>
      <c r="VST2" s="279"/>
      <c r="VSU2" s="279"/>
      <c r="VSV2" s="279"/>
      <c r="VSW2" s="279"/>
      <c r="VSX2" s="279"/>
      <c r="VSY2" s="279"/>
      <c r="VSZ2" s="279"/>
      <c r="VTA2" s="279"/>
      <c r="VTB2" s="279"/>
      <c r="VTC2" s="279"/>
      <c r="VTD2" s="279"/>
      <c r="VTE2" s="279"/>
      <c r="VTF2" s="279"/>
      <c r="VTG2" s="279"/>
      <c r="VTH2" s="279"/>
      <c r="VTI2" s="279"/>
      <c r="VTJ2" s="279"/>
      <c r="VTK2" s="279"/>
      <c r="VTL2" s="279"/>
      <c r="VTM2" s="279"/>
      <c r="VTN2" s="279"/>
      <c r="VTO2" s="279"/>
      <c r="VTP2" s="279"/>
      <c r="VTQ2" s="279"/>
      <c r="VTR2" s="279"/>
      <c r="VTS2" s="279"/>
      <c r="VTT2" s="279"/>
      <c r="VTU2" s="279"/>
      <c r="VTV2" s="279"/>
      <c r="VTW2" s="279"/>
      <c r="VTX2" s="279"/>
      <c r="VTY2" s="279"/>
      <c r="VTZ2" s="279"/>
      <c r="VUA2" s="279"/>
      <c r="VUB2" s="279"/>
      <c r="VUC2" s="279"/>
      <c r="VUD2" s="279"/>
      <c r="VUE2" s="279"/>
      <c r="VUF2" s="279"/>
      <c r="VUG2" s="279"/>
      <c r="VUH2" s="279"/>
      <c r="VUI2" s="279"/>
      <c r="VUJ2" s="279"/>
      <c r="VUK2" s="279"/>
      <c r="VUL2" s="279"/>
      <c r="VUM2" s="279"/>
      <c r="VUN2" s="279"/>
      <c r="VUO2" s="279"/>
      <c r="VUP2" s="279"/>
      <c r="VUQ2" s="279"/>
      <c r="VUR2" s="279"/>
      <c r="VUS2" s="279"/>
      <c r="VUT2" s="279"/>
      <c r="VUU2" s="279"/>
      <c r="VUV2" s="279"/>
      <c r="VUW2" s="279"/>
      <c r="VUX2" s="279"/>
      <c r="VUY2" s="279"/>
      <c r="VUZ2" s="279"/>
      <c r="VVA2" s="279"/>
      <c r="VVB2" s="279"/>
      <c r="VVC2" s="279"/>
      <c r="VVD2" s="279"/>
      <c r="VVE2" s="279"/>
      <c r="VVF2" s="279"/>
      <c r="VVG2" s="279"/>
      <c r="VVH2" s="279"/>
      <c r="VVI2" s="279"/>
      <c r="VVJ2" s="279"/>
      <c r="VVK2" s="279"/>
      <c r="VVL2" s="279"/>
      <c r="VVM2" s="279"/>
      <c r="VVN2" s="279"/>
      <c r="VVO2" s="279"/>
      <c r="VVP2" s="279"/>
      <c r="VVQ2" s="279"/>
      <c r="VVR2" s="279"/>
      <c r="VVS2" s="279"/>
      <c r="VVT2" s="279"/>
      <c r="VVU2" s="279"/>
      <c r="VVV2" s="279"/>
      <c r="VVW2" s="279"/>
      <c r="VVX2" s="279"/>
      <c r="VVY2" s="279"/>
      <c r="VVZ2" s="279"/>
      <c r="VWA2" s="279"/>
      <c r="VWB2" s="279"/>
      <c r="VWC2" s="279"/>
      <c r="VWD2" s="279"/>
      <c r="VWE2" s="279"/>
      <c r="VWF2" s="279"/>
      <c r="VWG2" s="279"/>
      <c r="VWH2" s="279"/>
      <c r="VWI2" s="279"/>
      <c r="VWJ2" s="279"/>
      <c r="VWK2" s="279"/>
      <c r="VWL2" s="279"/>
      <c r="VWM2" s="279"/>
      <c r="VWN2" s="279"/>
      <c r="VWO2" s="279"/>
      <c r="VWP2" s="279"/>
      <c r="VWQ2" s="279"/>
      <c r="VWR2" s="279"/>
      <c r="VWS2" s="279"/>
      <c r="VWT2" s="279"/>
      <c r="VWU2" s="279"/>
      <c r="VWV2" s="279"/>
      <c r="VWW2" s="279"/>
      <c r="VWX2" s="279"/>
      <c r="VWY2" s="279"/>
      <c r="VWZ2" s="279"/>
      <c r="VXA2" s="279"/>
      <c r="VXB2" s="279"/>
      <c r="VXC2" s="279"/>
      <c r="VXD2" s="279"/>
      <c r="VXE2" s="279"/>
      <c r="VXF2" s="279"/>
      <c r="VXG2" s="279"/>
      <c r="VXH2" s="279"/>
      <c r="VXI2" s="279"/>
      <c r="VXJ2" s="279"/>
      <c r="VXK2" s="279"/>
      <c r="VXL2" s="279"/>
      <c r="VXM2" s="279"/>
      <c r="VXN2" s="279"/>
      <c r="VXO2" s="279"/>
      <c r="VXP2" s="279"/>
      <c r="VXQ2" s="279"/>
      <c r="VXR2" s="279"/>
      <c r="VXS2" s="279"/>
      <c r="VXT2" s="279"/>
      <c r="VXU2" s="279"/>
      <c r="VXV2" s="279"/>
      <c r="VXW2" s="279"/>
      <c r="VXX2" s="279"/>
      <c r="VXY2" s="279"/>
      <c r="VXZ2" s="279"/>
      <c r="VYA2" s="279"/>
      <c r="VYB2" s="279"/>
      <c r="VYC2" s="279"/>
      <c r="VYD2" s="279"/>
      <c r="VYE2" s="279"/>
      <c r="VYF2" s="279"/>
      <c r="VYG2" s="279"/>
      <c r="VYH2" s="279"/>
      <c r="VYI2" s="279"/>
      <c r="VYJ2" s="279"/>
      <c r="VYK2" s="279"/>
      <c r="VYL2" s="279"/>
      <c r="VYM2" s="279"/>
      <c r="VYN2" s="279"/>
      <c r="VYO2" s="279"/>
      <c r="VYP2" s="279"/>
      <c r="VYQ2" s="279"/>
      <c r="VYR2" s="279"/>
      <c r="VYS2" s="279"/>
      <c r="VYT2" s="279"/>
      <c r="VYU2" s="279"/>
      <c r="VYV2" s="279"/>
      <c r="VYW2" s="279"/>
      <c r="VYX2" s="279"/>
      <c r="VYY2" s="279"/>
      <c r="VYZ2" s="279"/>
      <c r="VZA2" s="279"/>
      <c r="VZB2" s="279"/>
      <c r="VZC2" s="279"/>
      <c r="VZD2" s="279"/>
      <c r="VZE2" s="279"/>
      <c r="VZF2" s="279"/>
      <c r="VZG2" s="279"/>
      <c r="VZH2" s="279"/>
      <c r="VZI2" s="279"/>
      <c r="VZJ2" s="279"/>
      <c r="VZK2" s="279"/>
      <c r="VZL2" s="279"/>
      <c r="VZM2" s="279"/>
      <c r="VZN2" s="279"/>
      <c r="VZO2" s="279"/>
      <c r="VZP2" s="279"/>
      <c r="VZQ2" s="279"/>
      <c r="VZR2" s="279"/>
      <c r="VZS2" s="279"/>
      <c r="VZT2" s="279"/>
      <c r="VZU2" s="279"/>
      <c r="VZV2" s="279"/>
      <c r="VZW2" s="279"/>
      <c r="VZX2" s="279"/>
      <c r="VZY2" s="279"/>
      <c r="VZZ2" s="279"/>
      <c r="WAA2" s="279"/>
      <c r="WAB2" s="279"/>
      <c r="WAC2" s="279"/>
      <c r="WAD2" s="279"/>
      <c r="WAE2" s="279"/>
      <c r="WAF2" s="279"/>
      <c r="WAG2" s="279"/>
      <c r="WAH2" s="279"/>
      <c r="WAI2" s="279"/>
      <c r="WAJ2" s="279"/>
      <c r="WAK2" s="279"/>
      <c r="WAL2" s="279"/>
      <c r="WAM2" s="279"/>
      <c r="WAN2" s="279"/>
      <c r="WAO2" s="279"/>
      <c r="WAP2" s="279"/>
      <c r="WAQ2" s="279"/>
      <c r="WAR2" s="279"/>
      <c r="WAS2" s="279"/>
      <c r="WAT2" s="279"/>
      <c r="WAU2" s="279"/>
      <c r="WAV2" s="279"/>
      <c r="WAW2" s="279"/>
      <c r="WAX2" s="279"/>
      <c r="WAY2" s="279"/>
      <c r="WAZ2" s="279"/>
      <c r="WBA2" s="279"/>
      <c r="WBB2" s="279"/>
      <c r="WBC2" s="279"/>
      <c r="WBD2" s="279"/>
      <c r="WBE2" s="279"/>
      <c r="WBF2" s="279"/>
      <c r="WBG2" s="279"/>
      <c r="WBH2" s="279"/>
      <c r="WBI2" s="279"/>
      <c r="WBJ2" s="279"/>
      <c r="WBK2" s="279"/>
      <c r="WBL2" s="279"/>
      <c r="WBM2" s="279"/>
      <c r="WBN2" s="279"/>
      <c r="WBO2" s="279"/>
      <c r="WBP2" s="279"/>
      <c r="WBQ2" s="279"/>
      <c r="WBR2" s="279"/>
      <c r="WBS2" s="279"/>
      <c r="WBT2" s="279"/>
      <c r="WBU2" s="279"/>
      <c r="WBV2" s="279"/>
      <c r="WBW2" s="279"/>
      <c r="WBX2" s="279"/>
      <c r="WBY2" s="279"/>
      <c r="WBZ2" s="279"/>
      <c r="WCA2" s="279"/>
      <c r="WCB2" s="279"/>
      <c r="WCC2" s="279"/>
      <c r="WCD2" s="279"/>
      <c r="WCE2" s="279"/>
      <c r="WCF2" s="279"/>
      <c r="WCG2" s="279"/>
      <c r="WCH2" s="279"/>
      <c r="WCI2" s="279"/>
      <c r="WCJ2" s="279"/>
      <c r="WCK2" s="279"/>
      <c r="WCL2" s="279"/>
      <c r="WCM2" s="279"/>
      <c r="WCN2" s="279"/>
      <c r="WCO2" s="279"/>
      <c r="WCP2" s="279"/>
      <c r="WCQ2" s="279"/>
      <c r="WCR2" s="279"/>
      <c r="WCS2" s="279"/>
      <c r="WCT2" s="279"/>
      <c r="WCU2" s="279"/>
      <c r="WCV2" s="279"/>
      <c r="WCW2" s="279"/>
      <c r="WCX2" s="279"/>
      <c r="WCY2" s="279"/>
      <c r="WCZ2" s="279"/>
      <c r="WDA2" s="279"/>
      <c r="WDB2" s="279"/>
      <c r="WDC2" s="279"/>
      <c r="WDD2" s="279"/>
      <c r="WDE2" s="279"/>
      <c r="WDF2" s="279"/>
      <c r="WDG2" s="279"/>
      <c r="WDH2" s="279"/>
      <c r="WDI2" s="279"/>
      <c r="WDJ2" s="279"/>
      <c r="WDK2" s="279"/>
      <c r="WDL2" s="279"/>
      <c r="WDM2" s="279"/>
      <c r="WDN2" s="279"/>
      <c r="WDO2" s="279"/>
      <c r="WDP2" s="279"/>
      <c r="WDQ2" s="279"/>
      <c r="WDR2" s="279"/>
      <c r="WDS2" s="279"/>
      <c r="WDT2" s="279"/>
      <c r="WDU2" s="279"/>
      <c r="WDV2" s="279"/>
      <c r="WDW2" s="279"/>
      <c r="WDX2" s="279"/>
      <c r="WDY2" s="279"/>
      <c r="WDZ2" s="279"/>
      <c r="WEA2" s="279"/>
      <c r="WEB2" s="279"/>
      <c r="WEC2" s="279"/>
      <c r="WED2" s="279"/>
      <c r="WEE2" s="279"/>
      <c r="WEF2" s="279"/>
      <c r="WEG2" s="279"/>
      <c r="WEH2" s="279"/>
      <c r="WEI2" s="279"/>
      <c r="WEJ2" s="279"/>
      <c r="WEK2" s="279"/>
      <c r="WEL2" s="279"/>
      <c r="WEM2" s="279"/>
      <c r="WEN2" s="279"/>
      <c r="WEO2" s="279"/>
      <c r="WEP2" s="279"/>
      <c r="WEQ2" s="279"/>
      <c r="WER2" s="279"/>
      <c r="WES2" s="279"/>
      <c r="WET2" s="279"/>
      <c r="WEU2" s="279"/>
      <c r="WEV2" s="279"/>
      <c r="WEW2" s="279"/>
      <c r="WEX2" s="279"/>
      <c r="WEY2" s="279"/>
      <c r="WEZ2" s="279"/>
      <c r="WFA2" s="279"/>
      <c r="WFB2" s="279"/>
      <c r="WFC2" s="279"/>
      <c r="WFD2" s="279"/>
      <c r="WFE2" s="279"/>
      <c r="WFF2" s="279"/>
      <c r="WFG2" s="279"/>
      <c r="WFH2" s="279"/>
      <c r="WFI2" s="279"/>
      <c r="WFJ2" s="279"/>
      <c r="WFK2" s="279"/>
      <c r="WFL2" s="279"/>
      <c r="WFM2" s="279"/>
      <c r="WFN2" s="279"/>
      <c r="WFO2" s="279"/>
      <c r="WFP2" s="279"/>
      <c r="WFQ2" s="279"/>
      <c r="WFR2" s="279"/>
      <c r="WFS2" s="279"/>
      <c r="WFT2" s="279"/>
      <c r="WFU2" s="279"/>
      <c r="WFV2" s="279"/>
      <c r="WFW2" s="279"/>
      <c r="WFX2" s="279"/>
      <c r="WFY2" s="279"/>
      <c r="WFZ2" s="279"/>
      <c r="WGA2" s="279"/>
      <c r="WGB2" s="279"/>
      <c r="WGC2" s="279"/>
      <c r="WGD2" s="279"/>
      <c r="WGE2" s="279"/>
      <c r="WGF2" s="279"/>
      <c r="WGG2" s="279"/>
      <c r="WGH2" s="279"/>
      <c r="WGI2" s="279"/>
      <c r="WGJ2" s="279"/>
      <c r="WGK2" s="279"/>
      <c r="WGL2" s="279"/>
      <c r="WGM2" s="279"/>
      <c r="WGN2" s="279"/>
      <c r="WGO2" s="279"/>
      <c r="WGP2" s="279"/>
      <c r="WGQ2" s="279"/>
      <c r="WGR2" s="279"/>
      <c r="WGS2" s="279"/>
      <c r="WGT2" s="279"/>
      <c r="WGU2" s="279"/>
      <c r="WGV2" s="279"/>
      <c r="WGW2" s="279"/>
      <c r="WGX2" s="279"/>
      <c r="WGY2" s="279"/>
      <c r="WGZ2" s="279"/>
      <c r="WHA2" s="279"/>
      <c r="WHB2" s="279"/>
      <c r="WHC2" s="279"/>
      <c r="WHD2" s="279"/>
      <c r="WHE2" s="279"/>
      <c r="WHF2" s="279"/>
      <c r="WHG2" s="279"/>
      <c r="WHH2" s="279"/>
      <c r="WHI2" s="279"/>
      <c r="WHJ2" s="279"/>
      <c r="WHK2" s="279"/>
      <c r="WHL2" s="279"/>
      <c r="WHM2" s="279"/>
      <c r="WHN2" s="279"/>
      <c r="WHO2" s="279"/>
      <c r="WHP2" s="279"/>
      <c r="WHQ2" s="279"/>
      <c r="WHR2" s="279"/>
      <c r="WHS2" s="279"/>
      <c r="WHT2" s="279"/>
      <c r="WHU2" s="279"/>
      <c r="WHV2" s="279"/>
      <c r="WHW2" s="279"/>
      <c r="WHX2" s="279"/>
      <c r="WHY2" s="279"/>
      <c r="WHZ2" s="279"/>
      <c r="WIA2" s="279"/>
      <c r="WIB2" s="279"/>
      <c r="WIC2" s="279"/>
      <c r="WID2" s="279"/>
      <c r="WIE2" s="279"/>
      <c r="WIF2" s="279"/>
      <c r="WIG2" s="279"/>
      <c r="WIH2" s="279"/>
      <c r="WII2" s="279"/>
      <c r="WIJ2" s="279"/>
      <c r="WIK2" s="279"/>
      <c r="WIL2" s="279"/>
      <c r="WIM2" s="279"/>
      <c r="WIN2" s="279"/>
      <c r="WIO2" s="279"/>
      <c r="WIP2" s="279"/>
      <c r="WIQ2" s="279"/>
      <c r="WIR2" s="279"/>
      <c r="WIS2" s="279"/>
      <c r="WIT2" s="279"/>
      <c r="WIU2" s="279"/>
      <c r="WIV2" s="279"/>
      <c r="WIW2" s="279"/>
      <c r="WIX2" s="279"/>
      <c r="WIY2" s="279"/>
      <c r="WIZ2" s="279"/>
      <c r="WJA2" s="279"/>
      <c r="WJB2" s="279"/>
      <c r="WJC2" s="279"/>
      <c r="WJD2" s="279"/>
      <c r="WJE2" s="279"/>
      <c r="WJF2" s="279"/>
      <c r="WJG2" s="279"/>
      <c r="WJH2" s="279"/>
      <c r="WJI2" s="279"/>
      <c r="WJJ2" s="279"/>
      <c r="WJK2" s="279"/>
      <c r="WJL2" s="279"/>
      <c r="WJM2" s="279"/>
      <c r="WJN2" s="279"/>
      <c r="WJO2" s="279"/>
      <c r="WJP2" s="279"/>
      <c r="WJQ2" s="279"/>
      <c r="WJR2" s="279"/>
      <c r="WJS2" s="279"/>
      <c r="WJT2" s="279"/>
      <c r="WJU2" s="279"/>
      <c r="WJV2" s="279"/>
      <c r="WJW2" s="279"/>
      <c r="WJX2" s="279"/>
      <c r="WJY2" s="279"/>
      <c r="WJZ2" s="279"/>
      <c r="WKA2" s="279"/>
      <c r="WKB2" s="279"/>
      <c r="WKC2" s="279"/>
      <c r="WKD2" s="279"/>
      <c r="WKE2" s="279"/>
      <c r="WKF2" s="279"/>
      <c r="WKG2" s="279"/>
      <c r="WKH2" s="279"/>
      <c r="WKI2" s="279"/>
      <c r="WKJ2" s="279"/>
      <c r="WKK2" s="279"/>
      <c r="WKL2" s="279"/>
      <c r="WKM2" s="279"/>
      <c r="WKN2" s="279"/>
      <c r="WKO2" s="279"/>
      <c r="WKP2" s="279"/>
      <c r="WKQ2" s="279"/>
      <c r="WKR2" s="279"/>
      <c r="WKS2" s="279"/>
      <c r="WKT2" s="279"/>
      <c r="WKU2" s="279"/>
      <c r="WKV2" s="279"/>
      <c r="WKW2" s="279"/>
      <c r="WKX2" s="279"/>
      <c r="WKY2" s="279"/>
      <c r="WKZ2" s="279"/>
      <c r="WLA2" s="279"/>
      <c r="WLB2" s="279"/>
      <c r="WLC2" s="279"/>
      <c r="WLD2" s="279"/>
      <c r="WLE2" s="279"/>
      <c r="WLF2" s="279"/>
      <c r="WLG2" s="279"/>
      <c r="WLH2" s="279"/>
      <c r="WLI2" s="279"/>
      <c r="WLJ2" s="279"/>
      <c r="WLK2" s="279"/>
      <c r="WLL2" s="279"/>
      <c r="WLM2" s="279"/>
      <c r="WLN2" s="279"/>
      <c r="WLO2" s="279"/>
      <c r="WLP2" s="279"/>
      <c r="WLQ2" s="279"/>
      <c r="WLR2" s="279"/>
      <c r="WLS2" s="279"/>
      <c r="WLT2" s="279"/>
      <c r="WLU2" s="279"/>
      <c r="WLV2" s="279"/>
      <c r="WLW2" s="279"/>
      <c r="WLX2" s="279"/>
      <c r="WLY2" s="279"/>
      <c r="WLZ2" s="279"/>
      <c r="WMA2" s="279"/>
      <c r="WMB2" s="279"/>
      <c r="WMC2" s="279"/>
      <c r="WMD2" s="279"/>
      <c r="WME2" s="279"/>
      <c r="WMF2" s="279"/>
      <c r="WMG2" s="279"/>
      <c r="WMH2" s="279"/>
      <c r="WMI2" s="279"/>
      <c r="WMJ2" s="279"/>
      <c r="WMK2" s="279"/>
      <c r="WML2" s="279"/>
      <c r="WMM2" s="279"/>
      <c r="WMN2" s="279"/>
      <c r="WMO2" s="279"/>
      <c r="WMP2" s="279"/>
      <c r="WMQ2" s="279"/>
      <c r="WMR2" s="279"/>
      <c r="WMS2" s="279"/>
      <c r="WMT2" s="279"/>
      <c r="WMU2" s="279"/>
      <c r="WMV2" s="279"/>
      <c r="WMW2" s="279"/>
      <c r="WMX2" s="279"/>
      <c r="WMY2" s="279"/>
      <c r="WMZ2" s="279"/>
      <c r="WNA2" s="279"/>
      <c r="WNB2" s="279"/>
      <c r="WNC2" s="279"/>
      <c r="WND2" s="279"/>
      <c r="WNE2" s="279"/>
      <c r="WNF2" s="279"/>
      <c r="WNG2" s="279"/>
      <c r="WNH2" s="279"/>
      <c r="WNI2" s="279"/>
      <c r="WNJ2" s="279"/>
      <c r="WNK2" s="279"/>
      <c r="WNL2" s="279"/>
      <c r="WNM2" s="279"/>
      <c r="WNN2" s="279"/>
      <c r="WNO2" s="279"/>
      <c r="WNP2" s="279"/>
      <c r="WNQ2" s="279"/>
      <c r="WNR2" s="279"/>
      <c r="WNS2" s="279"/>
      <c r="WNT2" s="279"/>
      <c r="WNU2" s="279"/>
      <c r="WNV2" s="279"/>
      <c r="WNW2" s="279"/>
      <c r="WNX2" s="279"/>
      <c r="WNY2" s="279"/>
      <c r="WNZ2" s="279"/>
      <c r="WOA2" s="279"/>
      <c r="WOB2" s="279"/>
      <c r="WOC2" s="279"/>
      <c r="WOD2" s="279"/>
      <c r="WOE2" s="279"/>
      <c r="WOF2" s="279"/>
      <c r="WOG2" s="279"/>
      <c r="WOH2" s="279"/>
      <c r="WOI2" s="279"/>
      <c r="WOJ2" s="279"/>
      <c r="WOK2" s="279"/>
      <c r="WOL2" s="279"/>
      <c r="WOM2" s="279"/>
      <c r="WON2" s="279"/>
      <c r="WOO2" s="279"/>
      <c r="WOP2" s="279"/>
      <c r="WOQ2" s="279"/>
      <c r="WOR2" s="279"/>
      <c r="WOS2" s="279"/>
      <c r="WOT2" s="279"/>
      <c r="WOU2" s="279"/>
      <c r="WOV2" s="279"/>
      <c r="WOW2" s="279"/>
      <c r="WOX2" s="279"/>
      <c r="WOY2" s="279"/>
      <c r="WOZ2" s="279"/>
      <c r="WPA2" s="279"/>
      <c r="WPB2" s="279"/>
      <c r="WPC2" s="279"/>
      <c r="WPD2" s="279"/>
      <c r="WPE2" s="279"/>
      <c r="WPF2" s="279"/>
      <c r="WPG2" s="279"/>
      <c r="WPH2" s="279"/>
      <c r="WPI2" s="279"/>
      <c r="WPJ2" s="279"/>
      <c r="WPK2" s="279"/>
      <c r="WPL2" s="279"/>
      <c r="WPM2" s="279"/>
      <c r="WPN2" s="279"/>
      <c r="WPO2" s="279"/>
      <c r="WPP2" s="279"/>
      <c r="WPQ2" s="279"/>
      <c r="WPR2" s="279"/>
      <c r="WPS2" s="279"/>
      <c r="WPT2" s="279"/>
      <c r="WPU2" s="279"/>
      <c r="WPV2" s="279"/>
      <c r="WPW2" s="279"/>
      <c r="WPX2" s="279"/>
      <c r="WPY2" s="279"/>
      <c r="WPZ2" s="279"/>
      <c r="WQA2" s="279"/>
      <c r="WQB2" s="279"/>
      <c r="WQC2" s="279"/>
      <c r="WQD2" s="279"/>
      <c r="WQE2" s="279"/>
      <c r="WQF2" s="279"/>
      <c r="WQG2" s="279"/>
      <c r="WQH2" s="279"/>
      <c r="WQI2" s="279"/>
      <c r="WQJ2" s="279"/>
      <c r="WQK2" s="279"/>
      <c r="WQL2" s="279"/>
      <c r="WQM2" s="279"/>
      <c r="WQN2" s="279"/>
      <c r="WQO2" s="279"/>
      <c r="WQP2" s="279"/>
      <c r="WQQ2" s="279"/>
      <c r="WQR2" s="279"/>
      <c r="WQS2" s="279"/>
      <c r="WQT2" s="279"/>
      <c r="WQU2" s="279"/>
      <c r="WQV2" s="279"/>
      <c r="WQW2" s="279"/>
      <c r="WQX2" s="279"/>
      <c r="WQY2" s="279"/>
      <c r="WQZ2" s="279"/>
      <c r="WRA2" s="279"/>
      <c r="WRB2" s="279"/>
      <c r="WRC2" s="279"/>
      <c r="WRD2" s="279"/>
      <c r="WRE2" s="279"/>
      <c r="WRF2" s="279"/>
      <c r="WRG2" s="279"/>
      <c r="WRH2" s="279"/>
      <c r="WRI2" s="279"/>
      <c r="WRJ2" s="279"/>
      <c r="WRK2" s="279"/>
      <c r="WRL2" s="279"/>
      <c r="WRM2" s="279"/>
      <c r="WRN2" s="279"/>
      <c r="WRO2" s="279"/>
      <c r="WRP2" s="279"/>
      <c r="WRQ2" s="279"/>
      <c r="WRR2" s="279"/>
      <c r="WRS2" s="279"/>
      <c r="WRT2" s="279"/>
      <c r="WRU2" s="279"/>
      <c r="WRV2" s="279"/>
      <c r="WRW2" s="279"/>
      <c r="WRX2" s="279"/>
      <c r="WRY2" s="279"/>
      <c r="WRZ2" s="279"/>
      <c r="WSA2" s="279"/>
      <c r="WSB2" s="279"/>
      <c r="WSC2" s="279"/>
      <c r="WSD2" s="279"/>
      <c r="WSE2" s="279"/>
      <c r="WSF2" s="279"/>
      <c r="WSG2" s="279"/>
      <c r="WSH2" s="279"/>
      <c r="WSI2" s="279"/>
      <c r="WSJ2" s="279"/>
      <c r="WSK2" s="279"/>
      <c r="WSL2" s="279"/>
      <c r="WSM2" s="279"/>
      <c r="WSN2" s="279"/>
      <c r="WSO2" s="279"/>
      <c r="WSP2" s="279"/>
      <c r="WSQ2" s="279"/>
      <c r="WSR2" s="279"/>
      <c r="WSS2" s="279"/>
      <c r="WST2" s="279"/>
      <c r="WSU2" s="279"/>
      <c r="WSV2" s="279"/>
      <c r="WSW2" s="279"/>
      <c r="WSX2" s="279"/>
      <c r="WSY2" s="279"/>
      <c r="WSZ2" s="279"/>
      <c r="WTA2" s="279"/>
      <c r="WTB2" s="279"/>
      <c r="WTC2" s="279"/>
      <c r="WTD2" s="279"/>
      <c r="WTE2" s="279"/>
      <c r="WTF2" s="279"/>
      <c r="WTG2" s="279"/>
      <c r="WTH2" s="279"/>
      <c r="WTI2" s="279"/>
      <c r="WTJ2" s="279"/>
      <c r="WTK2" s="279"/>
      <c r="WTL2" s="279"/>
      <c r="WTM2" s="279"/>
      <c r="WTN2" s="279"/>
      <c r="WTO2" s="279"/>
      <c r="WTP2" s="279"/>
      <c r="WTQ2" s="279"/>
      <c r="WTR2" s="279"/>
      <c r="WTS2" s="279"/>
      <c r="WTT2" s="279"/>
      <c r="WTU2" s="279"/>
      <c r="WTV2" s="279"/>
      <c r="WTW2" s="279"/>
      <c r="WTX2" s="279"/>
      <c r="WTY2" s="279"/>
      <c r="WTZ2" s="279"/>
      <c r="WUA2" s="279"/>
      <c r="WUB2" s="279"/>
      <c r="WUC2" s="279"/>
      <c r="WUD2" s="279"/>
      <c r="WUE2" s="279"/>
      <c r="WUF2" s="279"/>
      <c r="WUG2" s="279"/>
      <c r="WUH2" s="279"/>
      <c r="WUI2" s="279"/>
      <c r="WUJ2" s="279"/>
      <c r="WUK2" s="279"/>
      <c r="WUL2" s="279"/>
      <c r="WUM2" s="279"/>
      <c r="WUN2" s="279"/>
      <c r="WUO2" s="279"/>
      <c r="WUP2" s="279"/>
      <c r="WUQ2" s="279"/>
      <c r="WUR2" s="279"/>
      <c r="WUS2" s="279"/>
      <c r="WUT2" s="279"/>
      <c r="WUU2" s="279"/>
      <c r="WUV2" s="279"/>
      <c r="WUW2" s="279"/>
      <c r="WUX2" s="279"/>
      <c r="WUY2" s="279"/>
      <c r="WUZ2" s="279"/>
      <c r="WVA2" s="279"/>
      <c r="WVB2" s="279"/>
      <c r="WVC2" s="279"/>
      <c r="WVD2" s="279"/>
      <c r="WVE2" s="279"/>
      <c r="WVF2" s="279"/>
      <c r="WVG2" s="279"/>
      <c r="WVH2" s="279"/>
      <c r="WVI2" s="279"/>
      <c r="WVJ2" s="279"/>
      <c r="WVK2" s="279"/>
      <c r="WVL2" s="279"/>
      <c r="WVM2" s="279"/>
      <c r="WVN2" s="279"/>
      <c r="WVO2" s="279"/>
      <c r="WVP2" s="279"/>
      <c r="WVQ2" s="279"/>
      <c r="WVR2" s="279"/>
      <c r="WVS2" s="279"/>
      <c r="WVT2" s="279"/>
      <c r="WVU2" s="279"/>
      <c r="WVV2" s="279"/>
      <c r="WVW2" s="279"/>
      <c r="WVX2" s="279"/>
      <c r="WVY2" s="279"/>
      <c r="WVZ2" s="279"/>
      <c r="WWA2" s="279"/>
      <c r="WWB2" s="279"/>
      <c r="WWC2" s="279"/>
      <c r="WWD2" s="279"/>
      <c r="WWE2" s="279"/>
      <c r="WWF2" s="279"/>
      <c r="WWG2" s="279"/>
      <c r="WWH2" s="279"/>
      <c r="WWI2" s="279"/>
      <c r="WWJ2" s="279"/>
      <c r="WWK2" s="279"/>
      <c r="WWL2" s="279"/>
      <c r="WWM2" s="279"/>
      <c r="WWN2" s="279"/>
      <c r="WWO2" s="279"/>
      <c r="WWP2" s="279"/>
      <c r="WWQ2" s="279"/>
      <c r="WWR2" s="279"/>
      <c r="WWS2" s="279"/>
      <c r="WWT2" s="279"/>
      <c r="WWU2" s="279"/>
      <c r="WWV2" s="279"/>
      <c r="WWW2" s="279"/>
      <c r="WWX2" s="279"/>
      <c r="WWY2" s="279"/>
      <c r="WWZ2" s="279"/>
      <c r="WXA2" s="279"/>
      <c r="WXB2" s="279"/>
      <c r="WXC2" s="279"/>
      <c r="WXD2" s="279"/>
      <c r="WXE2" s="279"/>
      <c r="WXF2" s="279"/>
      <c r="WXG2" s="279"/>
      <c r="WXH2" s="279"/>
      <c r="WXI2" s="279"/>
      <c r="WXJ2" s="279"/>
      <c r="WXK2" s="279"/>
      <c r="WXL2" s="279"/>
      <c r="WXM2" s="279"/>
      <c r="WXN2" s="279"/>
      <c r="WXO2" s="279"/>
      <c r="WXP2" s="279"/>
      <c r="WXQ2" s="279"/>
      <c r="WXR2" s="279"/>
      <c r="WXS2" s="279"/>
      <c r="WXT2" s="279"/>
      <c r="WXU2" s="279"/>
      <c r="WXV2" s="279"/>
      <c r="WXW2" s="279"/>
      <c r="WXX2" s="279"/>
      <c r="WXY2" s="279"/>
      <c r="WXZ2" s="279"/>
      <c r="WYA2" s="279"/>
      <c r="WYB2" s="279"/>
      <c r="WYC2" s="279"/>
      <c r="WYD2" s="279"/>
      <c r="WYE2" s="279"/>
      <c r="WYF2" s="279"/>
      <c r="WYG2" s="279"/>
      <c r="WYH2" s="279"/>
      <c r="WYI2" s="279"/>
      <c r="WYJ2" s="279"/>
      <c r="WYK2" s="279"/>
      <c r="WYL2" s="279"/>
      <c r="WYM2" s="279"/>
      <c r="WYN2" s="279"/>
      <c r="WYO2" s="279"/>
      <c r="WYP2" s="279"/>
      <c r="WYQ2" s="279"/>
      <c r="WYR2" s="279"/>
      <c r="WYS2" s="279"/>
      <c r="WYT2" s="279"/>
      <c r="WYU2" s="279"/>
      <c r="WYV2" s="279"/>
      <c r="WYW2" s="279"/>
      <c r="WYX2" s="279"/>
      <c r="WYY2" s="279"/>
      <c r="WYZ2" s="279"/>
      <c r="WZA2" s="279"/>
      <c r="WZB2" s="279"/>
      <c r="WZC2" s="279"/>
      <c r="WZD2" s="279"/>
      <c r="WZE2" s="279"/>
      <c r="WZF2" s="279"/>
      <c r="WZG2" s="279"/>
      <c r="WZH2" s="279"/>
      <c r="WZI2" s="279"/>
      <c r="WZJ2" s="279"/>
      <c r="WZK2" s="279"/>
      <c r="WZL2" s="279"/>
      <c r="WZM2" s="279"/>
      <c r="WZN2" s="279"/>
      <c r="WZO2" s="279"/>
      <c r="WZP2" s="279"/>
      <c r="WZQ2" s="279"/>
      <c r="WZR2" s="279"/>
      <c r="WZS2" s="279"/>
      <c r="WZT2" s="279"/>
      <c r="WZU2" s="279"/>
      <c r="WZV2" s="279"/>
      <c r="WZW2" s="279"/>
      <c r="WZX2" s="279"/>
      <c r="WZY2" s="279"/>
      <c r="WZZ2" s="279"/>
      <c r="XAA2" s="279"/>
      <c r="XAB2" s="279"/>
      <c r="XAC2" s="279"/>
      <c r="XAD2" s="279"/>
      <c r="XAE2" s="279"/>
      <c r="XAF2" s="279"/>
      <c r="XAG2" s="279"/>
      <c r="XAH2" s="279"/>
      <c r="XAI2" s="279"/>
      <c r="XAJ2" s="279"/>
      <c r="XAK2" s="279"/>
      <c r="XAL2" s="279"/>
      <c r="XAM2" s="279"/>
      <c r="XAN2" s="279"/>
      <c r="XAO2" s="279"/>
      <c r="XAP2" s="279"/>
      <c r="XAQ2" s="279"/>
      <c r="XAR2" s="279"/>
      <c r="XAS2" s="279"/>
      <c r="XAT2" s="279"/>
      <c r="XAU2" s="279"/>
      <c r="XAV2" s="279"/>
      <c r="XAW2" s="279"/>
      <c r="XAX2" s="279"/>
      <c r="XAY2" s="279"/>
      <c r="XAZ2" s="279"/>
      <c r="XBA2" s="279"/>
      <c r="XBB2" s="279"/>
      <c r="XBC2" s="279"/>
      <c r="XBD2" s="279"/>
      <c r="XBE2" s="279"/>
      <c r="XBF2" s="279"/>
      <c r="XBG2" s="279"/>
      <c r="XBH2" s="279"/>
      <c r="XBI2" s="279"/>
      <c r="XBJ2" s="279"/>
      <c r="XBK2" s="279"/>
      <c r="XBL2" s="279"/>
      <c r="XBM2" s="279"/>
      <c r="XBN2" s="279"/>
      <c r="XBO2" s="279"/>
      <c r="XBP2" s="279"/>
      <c r="XBQ2" s="279"/>
      <c r="XBR2" s="279"/>
      <c r="XBS2" s="279"/>
      <c r="XBT2" s="279"/>
      <c r="XBU2" s="279"/>
      <c r="XBV2" s="279"/>
      <c r="XBW2" s="279"/>
      <c r="XBX2" s="279"/>
      <c r="XBY2" s="279"/>
      <c r="XBZ2" s="279"/>
      <c r="XCA2" s="279"/>
      <c r="XCB2" s="279"/>
      <c r="XCC2" s="279"/>
      <c r="XCD2" s="279"/>
      <c r="XCE2" s="279"/>
      <c r="XCF2" s="279"/>
      <c r="XCG2" s="279"/>
      <c r="XCH2" s="279"/>
      <c r="XCI2" s="279"/>
      <c r="XCJ2" s="279"/>
      <c r="XCK2" s="279"/>
      <c r="XCL2" s="279"/>
      <c r="XCM2" s="279"/>
      <c r="XCN2" s="279"/>
      <c r="XCO2" s="279"/>
      <c r="XCP2" s="279"/>
      <c r="XCQ2" s="279"/>
      <c r="XCR2" s="279"/>
      <c r="XCS2" s="279"/>
      <c r="XCT2" s="279"/>
      <c r="XCU2" s="279"/>
      <c r="XCV2" s="279"/>
      <c r="XCW2" s="279"/>
      <c r="XCX2" s="279"/>
      <c r="XCY2" s="279"/>
      <c r="XCZ2" s="279"/>
      <c r="XDA2" s="279"/>
      <c r="XDB2" s="279"/>
      <c r="XDC2" s="279"/>
      <c r="XDD2" s="279"/>
      <c r="XDE2" s="279"/>
      <c r="XDF2" s="279"/>
      <c r="XDG2" s="279"/>
      <c r="XDH2" s="279"/>
      <c r="XDI2" s="279"/>
      <c r="XDJ2" s="279"/>
      <c r="XDK2" s="279"/>
      <c r="XDL2" s="279"/>
      <c r="XDM2" s="279"/>
      <c r="XDN2" s="279"/>
      <c r="XDO2" s="279"/>
      <c r="XDP2" s="279"/>
      <c r="XDQ2" s="279"/>
      <c r="XDR2" s="279"/>
      <c r="XDS2" s="279"/>
      <c r="XDT2" s="279"/>
      <c r="XDU2" s="279"/>
      <c r="XDV2" s="279"/>
      <c r="XDW2" s="279"/>
      <c r="XDX2" s="279"/>
      <c r="XDY2" s="279"/>
      <c r="XDZ2" s="279"/>
      <c r="XEA2" s="279"/>
    </row>
    <row r="3" spans="2:16355" ht="15.75" customHeight="1" thickBot="1">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row>
    <row r="4" spans="2:16355" s="279" customFormat="1" ht="15.75" customHeight="1" thickBot="1">
      <c r="B4" s="282" t="s">
        <v>134</v>
      </c>
      <c r="C4" s="282" t="b">
        <f>COUNTIF($AB$12:$AB$511,FALSE)=0</f>
        <v>1</v>
      </c>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row>
    <row r="5" spans="2:16355" s="279" customFormat="1" ht="15" customHeight="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row>
    <row r="6" spans="2:16355" ht="31.5">
      <c r="B6" s="283" t="s">
        <v>135</v>
      </c>
      <c r="C6" s="284">
        <f>'Fixed inputs'!$C$4</f>
        <v>2026</v>
      </c>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row>
    <row r="7" spans="2:16355" ht="15.75" customHeight="1">
      <c r="B7" s="283" t="s">
        <v>136</v>
      </c>
      <c r="C7" s="284" t="str">
        <f>IF('Unit and Contact details'!$D$11='Unit and Contact details'!$E$12,"Northern Ireland", "Republic of Ireland")</f>
        <v>Northern Ireland</v>
      </c>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row>
    <row r="8" spans="2:16355">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row>
    <row r="9" spans="2:16355" ht="15.6" customHeight="1">
      <c r="B9" s="565" t="s">
        <v>346</v>
      </c>
      <c r="C9" s="566"/>
      <c r="D9" s="566"/>
      <c r="E9" s="566"/>
      <c r="F9" s="566"/>
      <c r="G9" s="566"/>
      <c r="H9" s="566"/>
      <c r="I9" s="566"/>
      <c r="J9" s="566"/>
      <c r="K9" s="566"/>
      <c r="L9" s="566"/>
      <c r="M9" s="566"/>
      <c r="N9" s="566"/>
      <c r="O9" s="566"/>
      <c r="P9" s="566"/>
      <c r="Q9" s="566"/>
      <c r="R9" s="566"/>
      <c r="S9" s="566"/>
      <c r="T9" s="566"/>
      <c r="U9" s="566"/>
      <c r="V9" s="566"/>
      <c r="W9" s="566"/>
      <c r="X9" s="566"/>
      <c r="Y9" s="566"/>
      <c r="Z9" s="566"/>
      <c r="AA9" s="566"/>
      <c r="AB9" s="566"/>
      <c r="AC9" s="566"/>
      <c r="AD9" s="566"/>
    </row>
    <row r="10" spans="2:16355">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row>
    <row r="11" spans="2:16355" ht="120" customHeight="1">
      <c r="B11" s="333" t="s">
        <v>220</v>
      </c>
      <c r="C11" s="333" t="s">
        <v>137</v>
      </c>
      <c r="D11" s="333" t="s">
        <v>133</v>
      </c>
      <c r="E11" s="333" t="s">
        <v>222</v>
      </c>
      <c r="F11" s="333" t="s">
        <v>138</v>
      </c>
      <c r="G11" s="333" t="s">
        <v>139</v>
      </c>
      <c r="H11" s="333" t="s">
        <v>140</v>
      </c>
      <c r="I11" s="333" t="s">
        <v>141</v>
      </c>
      <c r="J11" s="333" t="s">
        <v>321</v>
      </c>
      <c r="K11" s="333" t="s">
        <v>142</v>
      </c>
      <c r="L11" s="333" t="s">
        <v>354</v>
      </c>
      <c r="M11" s="333" t="s">
        <v>143</v>
      </c>
      <c r="N11" s="333" t="s">
        <v>144</v>
      </c>
      <c r="O11" s="333" t="s">
        <v>145</v>
      </c>
      <c r="P11" s="333" t="s">
        <v>146</v>
      </c>
      <c r="Q11" s="333" t="s">
        <v>147</v>
      </c>
      <c r="R11" s="333" t="s">
        <v>148</v>
      </c>
      <c r="S11" s="333" t="s">
        <v>149</v>
      </c>
      <c r="T11" s="333" t="s">
        <v>150</v>
      </c>
      <c r="U11" s="333" t="s">
        <v>347</v>
      </c>
      <c r="V11" s="333" t="s">
        <v>348</v>
      </c>
      <c r="W11" s="333" t="s">
        <v>349</v>
      </c>
      <c r="X11" s="333" t="s">
        <v>350</v>
      </c>
      <c r="Y11" s="333" t="s">
        <v>351</v>
      </c>
      <c r="Z11" s="333" t="s">
        <v>352</v>
      </c>
      <c r="AA11" s="333" t="s">
        <v>353</v>
      </c>
      <c r="AB11" s="333" t="s">
        <v>151</v>
      </c>
      <c r="AC11" s="333" t="s">
        <v>152</v>
      </c>
      <c r="AD11" s="333" t="s">
        <v>153</v>
      </c>
      <c r="AE11" s="382" t="s">
        <v>154</v>
      </c>
      <c r="AF11" s="382" t="s">
        <v>176</v>
      </c>
      <c r="AG11" s="382" t="s">
        <v>177</v>
      </c>
      <c r="AH11" s="382" t="s">
        <v>223</v>
      </c>
      <c r="AI11" s="382" t="s">
        <v>226</v>
      </c>
      <c r="AJ11" s="382" t="s">
        <v>227</v>
      </c>
      <c r="AK11" s="382" t="s">
        <v>155</v>
      </c>
      <c r="AL11" s="382" t="s">
        <v>156</v>
      </c>
      <c r="AM11" s="382" t="s">
        <v>157</v>
      </c>
      <c r="AN11" s="382" t="s">
        <v>158</v>
      </c>
      <c r="AO11" s="382" t="s">
        <v>159</v>
      </c>
      <c r="AP11" s="382" t="s">
        <v>160</v>
      </c>
      <c r="AQ11" s="382" t="s">
        <v>161</v>
      </c>
      <c r="AR11" s="382" t="s">
        <v>162</v>
      </c>
      <c r="AS11" s="412" t="s">
        <v>322</v>
      </c>
      <c r="AT11" s="412" t="s">
        <v>323</v>
      </c>
    </row>
    <row r="12" spans="2:16355">
      <c r="B12" s="430"/>
      <c r="C12" s="430"/>
      <c r="D12" s="431"/>
      <c r="E12" s="432"/>
      <c r="F12" s="432"/>
      <c r="G12" s="432"/>
      <c r="H12" s="432"/>
      <c r="I12" s="432"/>
      <c r="J12" s="432"/>
      <c r="K12" s="465">
        <f t="shared" ref="K12:K75" si="0">SUM(E12:J12)</f>
        <v>0</v>
      </c>
      <c r="L12" s="433"/>
      <c r="M12" s="433"/>
      <c r="N12" s="434"/>
      <c r="O12" s="383" t="str">
        <f t="shared" ref="O12:O75" si="1">IF($N12="","",IF($N12&lt;2024,"Yes","No"))</f>
        <v/>
      </c>
      <c r="P12" s="434"/>
      <c r="Q12" s="434"/>
      <c r="R12" s="434"/>
      <c r="S12" s="433"/>
      <c r="T12" s="434"/>
      <c r="U12" s="415" t="str">
        <f t="shared" ref="U12:Z12" si="2">IF($B12="","",IFERROR(E12*$AC12*$AD12,0))</f>
        <v/>
      </c>
      <c r="V12" s="415" t="str">
        <f t="shared" si="2"/>
        <v/>
      </c>
      <c r="W12" s="415" t="str">
        <f t="shared" si="2"/>
        <v/>
      </c>
      <c r="X12" s="415" t="str">
        <f t="shared" si="2"/>
        <v/>
      </c>
      <c r="Y12" s="415" t="str">
        <f t="shared" si="2"/>
        <v/>
      </c>
      <c r="Z12" s="415" t="str">
        <f t="shared" si="2"/>
        <v/>
      </c>
      <c r="AA12" s="384">
        <f t="shared" ref="AA12:AA75" si="3">SUM(U12:Z12)</f>
        <v>0</v>
      </c>
      <c r="AB12" s="385" t="b">
        <f>IF(COUNTA($B12:$J12)=0,TRUE,AND($B12&lt;&gt;"",$C12&lt;&gt;"",$D12&lt;&gt;"",$N12&lt;&gt;"",$L12&lt;&gt;"",$M12&lt;&gt;"",$Q12&lt;&gt;"",$R12&lt;&gt;"",$S12&lt;&gt;"",IF($O12="Yes",$P12&lt;&gt;"",TRUE)))</f>
        <v>1</v>
      </c>
      <c r="AC12" s="384" t="str">
        <f>IF($N12="","",IF($C$7="Northern Ireland",INDEX('Fixed inputs'!$H$18:$H$58,MATCH($N12,'Fixed inputs'!$C$18:$C$58,0)),INDEX('Fixed inputs'!$I$18:$I$58,MATCH($N12,'Fixed inputs'!$C$18:$C$58,0))))</f>
        <v/>
      </c>
      <c r="AD12" s="384" t="str">
        <f>IF($C12="","",INDEX('Fixed inputs'!$C$8:$E$10,MATCH($C12,'Fixed inputs'!$B$8:$B$10,0),MATCH(IF($C$7="Northern Ireland","GBP","EUR"),'Fixed inputs'!$C$7:$E$7,0)))</f>
        <v/>
      </c>
      <c r="AE12" s="386"/>
      <c r="AF12" s="386"/>
      <c r="AG12" s="386"/>
      <c r="AH12" s="386"/>
      <c r="AI12" s="386"/>
      <c r="AJ12" s="416">
        <f>IF(AI12&lt;&gt;"",AI12,IF(AND($AE12="Yes",$AF12="Yes",$AG12="Yes",$AH12="Yes"),U12,0))</f>
        <v>0</v>
      </c>
      <c r="AK12" s="386"/>
      <c r="AL12" s="387">
        <f>IF(AK12&lt;&gt;"",AK12,IF(AND($AE12="Yes",$AF12="Yes",$AG12="Yes",$AH12="Yes"),V12,0))</f>
        <v>0</v>
      </c>
      <c r="AM12" s="386"/>
      <c r="AN12" s="387">
        <f>IF(AM12&lt;&gt;"",AM12,IF(AND($AE12="Yes",$AF12="Yes",$AG12="Yes",$AH12="Yes"),W12,0))</f>
        <v>0</v>
      </c>
      <c r="AO12" s="386"/>
      <c r="AP12" s="387">
        <f>IF(AO12&lt;&gt;"",AO12,IF(AND($AE12="Yes",$AF12="Yes",$AG12="Yes",$AH12="Yes"),X12,0))</f>
        <v>0</v>
      </c>
      <c r="AQ12" s="386"/>
      <c r="AR12" s="387">
        <f>IF(AQ12&lt;&gt;"",AQ12,IF(AND($AE12="Yes",$AF12="Yes",$AG12="Yes",$AH12="Yes"),Y12,0))</f>
        <v>0</v>
      </c>
      <c r="AS12" s="386"/>
      <c r="AT12" s="387">
        <f>IF(AS12&lt;&gt;"",AS12,IF(AND($AE12="Yes",$AF12="Yes",$AG12="Yes",$AH12="Yes"),Z12,0))</f>
        <v>0</v>
      </c>
    </row>
    <row r="13" spans="2:16355">
      <c r="B13" s="430"/>
      <c r="C13" s="430"/>
      <c r="D13" s="431"/>
      <c r="E13" s="432"/>
      <c r="F13" s="432"/>
      <c r="G13" s="432"/>
      <c r="H13" s="432"/>
      <c r="I13" s="432"/>
      <c r="J13" s="432"/>
      <c r="K13" s="465">
        <f t="shared" si="0"/>
        <v>0</v>
      </c>
      <c r="L13" s="433"/>
      <c r="M13" s="433"/>
      <c r="N13" s="434"/>
      <c r="O13" s="383" t="str">
        <f t="shared" si="1"/>
        <v/>
      </c>
      <c r="P13" s="434"/>
      <c r="Q13" s="434"/>
      <c r="R13" s="434"/>
      <c r="S13" s="433"/>
      <c r="T13" s="434"/>
      <c r="U13" s="415" t="str">
        <f t="shared" ref="U13:U76" si="4">IF($B13="","",IFERROR(E13*$AC13*$AD13,0))</f>
        <v/>
      </c>
      <c r="V13" s="415" t="str">
        <f t="shared" ref="V13:V76" si="5">IF($B13="","",IFERROR(F13*$AC13*$AD13,0))</f>
        <v/>
      </c>
      <c r="W13" s="415" t="str">
        <f t="shared" ref="W13:W76" si="6">IF($B13="","",IFERROR(G13*$AC13*$AD13,0))</f>
        <v/>
      </c>
      <c r="X13" s="415" t="str">
        <f t="shared" ref="X13:X76" si="7">IF($B13="","",IFERROR(H13*$AC13*$AD13,0))</f>
        <v/>
      </c>
      <c r="Y13" s="415" t="str">
        <f t="shared" ref="Y13:Y76" si="8">IF($B13="","",IFERROR(I13*$AC13*$AD13,0))</f>
        <v/>
      </c>
      <c r="Z13" s="415" t="str">
        <f t="shared" ref="Z13:Z76" si="9">IF($B13="","",IFERROR(J13*$AC13*$AD13,0))</f>
        <v/>
      </c>
      <c r="AA13" s="384">
        <f t="shared" si="3"/>
        <v>0</v>
      </c>
      <c r="AB13" s="385" t="b">
        <f t="shared" ref="AB13:AB76" si="10">IF(COUNTA($B13:$J13)=0,TRUE,AND($B13&lt;&gt;"",$C13&lt;&gt;"",$D13&lt;&gt;"",$N13&lt;&gt;"",$L13&lt;&gt;"",$M13&lt;&gt;"",$Q13&lt;&gt;"",$R13&lt;&gt;"",$S13&lt;&gt;"",IF($O13="Yes",$P13&lt;&gt;"",TRUE)))</f>
        <v>1</v>
      </c>
      <c r="AC13" s="384" t="str">
        <f>IF($N13="","",IF($C$7="Northern Ireland",INDEX('Fixed inputs'!$H$18:$H$58,MATCH($N13,'Fixed inputs'!$C$18:$C$58,0)),INDEX('Fixed inputs'!$I$18:$I$58,MATCH($N13,'Fixed inputs'!$C$18:$C$58,0))))</f>
        <v/>
      </c>
      <c r="AD13" s="384" t="str">
        <f>IF($C13="","",INDEX('Fixed inputs'!$C$8:$E$10,MATCH($C13,'Fixed inputs'!$B$8:$B$10,0),MATCH(IF($C$7="Northern Ireland","GBP","EUR"),'Fixed inputs'!$C$7:$E$7,0)))</f>
        <v/>
      </c>
      <c r="AE13" s="386"/>
      <c r="AF13" s="386"/>
      <c r="AG13" s="386"/>
      <c r="AH13" s="386"/>
      <c r="AI13" s="386"/>
      <c r="AJ13" s="416">
        <f t="shared" ref="AJ13:AJ76" si="11">IF(AI13&lt;&gt;"",AI13,IF(AND($AE13="Yes",$AF13="Yes",$AG13="Yes",$AH13="Yes"),U13,0))</f>
        <v>0</v>
      </c>
      <c r="AK13" s="386"/>
      <c r="AL13" s="387">
        <f t="shared" ref="AL13:AL76" si="12">IF(AK13&lt;&gt;"",AK13,IF(AND($AE13="Yes",$AF13="Yes",$AG13="Yes",$AH13="Yes"),V13,0))</f>
        <v>0</v>
      </c>
      <c r="AM13" s="386"/>
      <c r="AN13" s="387">
        <f t="shared" ref="AN13:AN76" si="13">IF(AM13&lt;&gt;"",AM13,IF(AND($AE13="Yes",$AF13="Yes",$AG13="Yes",$AH13="Yes"),W13,0))</f>
        <v>0</v>
      </c>
      <c r="AO13" s="386"/>
      <c r="AP13" s="387">
        <f t="shared" ref="AP13:AP76" si="14">IF(AO13&lt;&gt;"",AO13,IF(AND($AE13="Yes",$AF13="Yes",$AG13="Yes",$AH13="Yes"),X13,0))</f>
        <v>0</v>
      </c>
      <c r="AQ13" s="386"/>
      <c r="AR13" s="387">
        <f t="shared" ref="AR13:AR76" si="15">IF(AQ13&lt;&gt;"",AQ13,IF(AND($AE13="Yes",$AF13="Yes",$AG13="Yes",$AH13="Yes"),Y13,0))</f>
        <v>0</v>
      </c>
      <c r="AS13" s="386"/>
      <c r="AT13" s="387">
        <f t="shared" ref="AT13:AT76" si="16">IF(AS13&lt;&gt;"",AS13,IF(AND($AE13="Yes",$AF13="Yes",$AG13="Yes",$AH13="Yes"),Z13,0))</f>
        <v>0</v>
      </c>
    </row>
    <row r="14" spans="2:16355">
      <c r="B14" s="430"/>
      <c r="C14" s="430"/>
      <c r="D14" s="431"/>
      <c r="E14" s="432"/>
      <c r="F14" s="432"/>
      <c r="G14" s="432"/>
      <c r="H14" s="432"/>
      <c r="I14" s="432"/>
      <c r="J14" s="432"/>
      <c r="K14" s="465">
        <f t="shared" si="0"/>
        <v>0</v>
      </c>
      <c r="L14" s="433"/>
      <c r="M14" s="433"/>
      <c r="N14" s="434"/>
      <c r="O14" s="383" t="str">
        <f t="shared" si="1"/>
        <v/>
      </c>
      <c r="P14" s="434"/>
      <c r="Q14" s="434"/>
      <c r="R14" s="434"/>
      <c r="S14" s="433"/>
      <c r="T14" s="434"/>
      <c r="U14" s="415" t="str">
        <f t="shared" si="4"/>
        <v/>
      </c>
      <c r="V14" s="415" t="str">
        <f t="shared" si="5"/>
        <v/>
      </c>
      <c r="W14" s="415" t="str">
        <f t="shared" si="6"/>
        <v/>
      </c>
      <c r="X14" s="415" t="str">
        <f t="shared" si="7"/>
        <v/>
      </c>
      <c r="Y14" s="415" t="str">
        <f t="shared" si="8"/>
        <v/>
      </c>
      <c r="Z14" s="415" t="str">
        <f t="shared" si="9"/>
        <v/>
      </c>
      <c r="AA14" s="384">
        <f t="shared" si="3"/>
        <v>0</v>
      </c>
      <c r="AB14" s="385" t="b">
        <f t="shared" si="10"/>
        <v>1</v>
      </c>
      <c r="AC14" s="384" t="str">
        <f>IF($N14="","",IF($C$7="Northern Ireland",INDEX('Fixed inputs'!$H$18:$H$58,MATCH($N14,'Fixed inputs'!$C$18:$C$58,0)),INDEX('Fixed inputs'!$I$18:$I$58,MATCH($N14,'Fixed inputs'!$C$18:$C$58,0))))</f>
        <v/>
      </c>
      <c r="AD14" s="384" t="str">
        <f>IF($C14="","",INDEX('Fixed inputs'!$C$8:$E$10,MATCH($C14,'Fixed inputs'!$B$8:$B$10,0),MATCH(IF($C$7="Northern Ireland","GBP","EUR"),'Fixed inputs'!$C$7:$E$7,0)))</f>
        <v/>
      </c>
      <c r="AE14" s="386"/>
      <c r="AF14" s="386"/>
      <c r="AG14" s="386"/>
      <c r="AH14" s="386"/>
      <c r="AI14" s="386"/>
      <c r="AJ14" s="416">
        <f t="shared" si="11"/>
        <v>0</v>
      </c>
      <c r="AK14" s="386"/>
      <c r="AL14" s="387">
        <f t="shared" si="12"/>
        <v>0</v>
      </c>
      <c r="AM14" s="386"/>
      <c r="AN14" s="387">
        <f t="shared" si="13"/>
        <v>0</v>
      </c>
      <c r="AO14" s="386"/>
      <c r="AP14" s="387">
        <f t="shared" si="14"/>
        <v>0</v>
      </c>
      <c r="AQ14" s="386"/>
      <c r="AR14" s="387">
        <f t="shared" si="15"/>
        <v>0</v>
      </c>
      <c r="AS14" s="386"/>
      <c r="AT14" s="387">
        <f t="shared" si="16"/>
        <v>0</v>
      </c>
    </row>
    <row r="15" spans="2:16355">
      <c r="B15" s="430"/>
      <c r="C15" s="430"/>
      <c r="D15" s="431"/>
      <c r="E15" s="432"/>
      <c r="F15" s="432"/>
      <c r="G15" s="432"/>
      <c r="H15" s="432"/>
      <c r="I15" s="432"/>
      <c r="J15" s="432"/>
      <c r="K15" s="465">
        <f t="shared" si="0"/>
        <v>0</v>
      </c>
      <c r="L15" s="433"/>
      <c r="M15" s="433"/>
      <c r="N15" s="434"/>
      <c r="O15" s="383" t="str">
        <f t="shared" si="1"/>
        <v/>
      </c>
      <c r="P15" s="434"/>
      <c r="Q15" s="434"/>
      <c r="R15" s="434"/>
      <c r="S15" s="433"/>
      <c r="T15" s="434"/>
      <c r="U15" s="415" t="str">
        <f t="shared" si="4"/>
        <v/>
      </c>
      <c r="V15" s="415" t="str">
        <f t="shared" si="5"/>
        <v/>
      </c>
      <c r="W15" s="415" t="str">
        <f t="shared" si="6"/>
        <v/>
      </c>
      <c r="X15" s="415" t="str">
        <f t="shared" si="7"/>
        <v/>
      </c>
      <c r="Y15" s="415" t="str">
        <f t="shared" si="8"/>
        <v/>
      </c>
      <c r="Z15" s="415" t="str">
        <f t="shared" si="9"/>
        <v/>
      </c>
      <c r="AA15" s="384">
        <f t="shared" si="3"/>
        <v>0</v>
      </c>
      <c r="AB15" s="385" t="b">
        <f t="shared" si="10"/>
        <v>1</v>
      </c>
      <c r="AC15" s="384" t="str">
        <f>IF($N15="","",IF($C$7="Northern Ireland",INDEX('Fixed inputs'!$H$18:$H$58,MATCH($N15,'Fixed inputs'!$C$18:$C$58,0)),INDEX('Fixed inputs'!$I$18:$I$58,MATCH($N15,'Fixed inputs'!$C$18:$C$58,0))))</f>
        <v/>
      </c>
      <c r="AD15" s="384" t="str">
        <f>IF($C15="","",INDEX('Fixed inputs'!$C$8:$E$10,MATCH($C15,'Fixed inputs'!$B$8:$B$10,0),MATCH(IF($C$7="Northern Ireland","GBP","EUR"),'Fixed inputs'!$C$7:$E$7,0)))</f>
        <v/>
      </c>
      <c r="AE15" s="386"/>
      <c r="AF15" s="386"/>
      <c r="AG15" s="386"/>
      <c r="AH15" s="386"/>
      <c r="AI15" s="386"/>
      <c r="AJ15" s="416">
        <f t="shared" si="11"/>
        <v>0</v>
      </c>
      <c r="AK15" s="386"/>
      <c r="AL15" s="387">
        <f t="shared" si="12"/>
        <v>0</v>
      </c>
      <c r="AM15" s="386"/>
      <c r="AN15" s="387">
        <f t="shared" si="13"/>
        <v>0</v>
      </c>
      <c r="AO15" s="386"/>
      <c r="AP15" s="387">
        <f t="shared" si="14"/>
        <v>0</v>
      </c>
      <c r="AQ15" s="386"/>
      <c r="AR15" s="387">
        <f t="shared" si="15"/>
        <v>0</v>
      </c>
      <c r="AS15" s="386"/>
      <c r="AT15" s="387">
        <f t="shared" si="16"/>
        <v>0</v>
      </c>
    </row>
    <row r="16" spans="2:16355">
      <c r="B16" s="430"/>
      <c r="C16" s="430"/>
      <c r="D16" s="431"/>
      <c r="E16" s="432"/>
      <c r="F16" s="432"/>
      <c r="G16" s="432"/>
      <c r="H16" s="432"/>
      <c r="I16" s="432"/>
      <c r="J16" s="432"/>
      <c r="K16" s="465">
        <f t="shared" si="0"/>
        <v>0</v>
      </c>
      <c r="L16" s="433"/>
      <c r="M16" s="433"/>
      <c r="N16" s="434"/>
      <c r="O16" s="383" t="str">
        <f t="shared" si="1"/>
        <v/>
      </c>
      <c r="P16" s="434"/>
      <c r="Q16" s="434"/>
      <c r="R16" s="434"/>
      <c r="S16" s="433"/>
      <c r="T16" s="434"/>
      <c r="U16" s="415" t="str">
        <f t="shared" si="4"/>
        <v/>
      </c>
      <c r="V16" s="415" t="str">
        <f t="shared" si="5"/>
        <v/>
      </c>
      <c r="W16" s="415" t="str">
        <f t="shared" si="6"/>
        <v/>
      </c>
      <c r="X16" s="415" t="str">
        <f t="shared" si="7"/>
        <v/>
      </c>
      <c r="Y16" s="415" t="str">
        <f t="shared" si="8"/>
        <v/>
      </c>
      <c r="Z16" s="415" t="str">
        <f t="shared" si="9"/>
        <v/>
      </c>
      <c r="AA16" s="384">
        <f t="shared" si="3"/>
        <v>0</v>
      </c>
      <c r="AB16" s="385" t="b">
        <f t="shared" si="10"/>
        <v>1</v>
      </c>
      <c r="AC16" s="384" t="str">
        <f>IF($N16="","",IF($C$7="Northern Ireland",INDEX('Fixed inputs'!$H$18:$H$58,MATCH($N16,'Fixed inputs'!$C$18:$C$58,0)),INDEX('Fixed inputs'!$I$18:$I$58,MATCH($N16,'Fixed inputs'!$C$18:$C$58,0))))</f>
        <v/>
      </c>
      <c r="AD16" s="384" t="str">
        <f>IF($C16="","",INDEX('Fixed inputs'!$C$8:$E$10,MATCH($C16,'Fixed inputs'!$B$8:$B$10,0),MATCH(IF($C$7="Northern Ireland","GBP","EUR"),'Fixed inputs'!$C$7:$E$7,0)))</f>
        <v/>
      </c>
      <c r="AE16" s="386"/>
      <c r="AF16" s="386"/>
      <c r="AG16" s="386"/>
      <c r="AH16" s="386"/>
      <c r="AI16" s="386"/>
      <c r="AJ16" s="416">
        <f t="shared" si="11"/>
        <v>0</v>
      </c>
      <c r="AK16" s="386"/>
      <c r="AL16" s="387">
        <f t="shared" si="12"/>
        <v>0</v>
      </c>
      <c r="AM16" s="386"/>
      <c r="AN16" s="387">
        <f t="shared" si="13"/>
        <v>0</v>
      </c>
      <c r="AO16" s="386"/>
      <c r="AP16" s="387">
        <f t="shared" si="14"/>
        <v>0</v>
      </c>
      <c r="AQ16" s="386"/>
      <c r="AR16" s="387">
        <f t="shared" si="15"/>
        <v>0</v>
      </c>
      <c r="AS16" s="386"/>
      <c r="AT16" s="387">
        <f t="shared" si="16"/>
        <v>0</v>
      </c>
    </row>
    <row r="17" spans="2:46">
      <c r="B17" s="430"/>
      <c r="C17" s="430"/>
      <c r="D17" s="431"/>
      <c r="E17" s="432"/>
      <c r="F17" s="432"/>
      <c r="G17" s="432"/>
      <c r="H17" s="432"/>
      <c r="I17" s="432"/>
      <c r="J17" s="432"/>
      <c r="K17" s="465">
        <f t="shared" si="0"/>
        <v>0</v>
      </c>
      <c r="L17" s="433"/>
      <c r="M17" s="433"/>
      <c r="N17" s="434"/>
      <c r="O17" s="383" t="str">
        <f t="shared" si="1"/>
        <v/>
      </c>
      <c r="P17" s="434"/>
      <c r="Q17" s="434"/>
      <c r="R17" s="434"/>
      <c r="S17" s="433"/>
      <c r="T17" s="434"/>
      <c r="U17" s="415" t="str">
        <f t="shared" si="4"/>
        <v/>
      </c>
      <c r="V17" s="415" t="str">
        <f t="shared" si="5"/>
        <v/>
      </c>
      <c r="W17" s="415" t="str">
        <f t="shared" si="6"/>
        <v/>
      </c>
      <c r="X17" s="415" t="str">
        <f t="shared" si="7"/>
        <v/>
      </c>
      <c r="Y17" s="415" t="str">
        <f t="shared" si="8"/>
        <v/>
      </c>
      <c r="Z17" s="415" t="str">
        <f t="shared" si="9"/>
        <v/>
      </c>
      <c r="AA17" s="384">
        <f t="shared" si="3"/>
        <v>0</v>
      </c>
      <c r="AB17" s="385" t="b">
        <f t="shared" si="10"/>
        <v>1</v>
      </c>
      <c r="AC17" s="384" t="str">
        <f>IF($N17="","",IF($C$7="Northern Ireland",INDEX('Fixed inputs'!$H$18:$H$58,MATCH($N17,'Fixed inputs'!$C$18:$C$58,0)),INDEX('Fixed inputs'!$I$18:$I$58,MATCH($N17,'Fixed inputs'!$C$18:$C$58,0))))</f>
        <v/>
      </c>
      <c r="AD17" s="384" t="str">
        <f>IF($C17="","",INDEX('Fixed inputs'!$C$8:$E$10,MATCH($C17,'Fixed inputs'!$B$8:$B$10,0),MATCH(IF($C$7="Northern Ireland","GBP","EUR"),'Fixed inputs'!$C$7:$E$7,0)))</f>
        <v/>
      </c>
      <c r="AE17" s="386"/>
      <c r="AF17" s="386"/>
      <c r="AG17" s="386"/>
      <c r="AH17" s="386"/>
      <c r="AI17" s="386"/>
      <c r="AJ17" s="416">
        <f t="shared" si="11"/>
        <v>0</v>
      </c>
      <c r="AK17" s="386"/>
      <c r="AL17" s="387">
        <f t="shared" si="12"/>
        <v>0</v>
      </c>
      <c r="AM17" s="386"/>
      <c r="AN17" s="387">
        <f t="shared" si="13"/>
        <v>0</v>
      </c>
      <c r="AO17" s="386"/>
      <c r="AP17" s="387">
        <f t="shared" si="14"/>
        <v>0</v>
      </c>
      <c r="AQ17" s="386"/>
      <c r="AR17" s="387">
        <f t="shared" si="15"/>
        <v>0</v>
      </c>
      <c r="AS17" s="386"/>
      <c r="AT17" s="387">
        <f t="shared" si="16"/>
        <v>0</v>
      </c>
    </row>
    <row r="18" spans="2:46">
      <c r="B18" s="430"/>
      <c r="C18" s="430"/>
      <c r="D18" s="431"/>
      <c r="E18" s="432"/>
      <c r="F18" s="432"/>
      <c r="G18" s="432"/>
      <c r="H18" s="432"/>
      <c r="I18" s="432"/>
      <c r="J18" s="432"/>
      <c r="K18" s="465">
        <f t="shared" si="0"/>
        <v>0</v>
      </c>
      <c r="L18" s="433"/>
      <c r="M18" s="433"/>
      <c r="N18" s="434"/>
      <c r="O18" s="383" t="str">
        <f t="shared" si="1"/>
        <v/>
      </c>
      <c r="P18" s="434"/>
      <c r="Q18" s="434"/>
      <c r="R18" s="434"/>
      <c r="S18" s="433"/>
      <c r="T18" s="434"/>
      <c r="U18" s="415" t="str">
        <f t="shared" si="4"/>
        <v/>
      </c>
      <c r="V18" s="415" t="str">
        <f t="shared" si="5"/>
        <v/>
      </c>
      <c r="W18" s="415" t="str">
        <f t="shared" si="6"/>
        <v/>
      </c>
      <c r="X18" s="415" t="str">
        <f t="shared" si="7"/>
        <v/>
      </c>
      <c r="Y18" s="415" t="str">
        <f t="shared" si="8"/>
        <v/>
      </c>
      <c r="Z18" s="415" t="str">
        <f t="shared" si="9"/>
        <v/>
      </c>
      <c r="AA18" s="384">
        <f t="shared" si="3"/>
        <v>0</v>
      </c>
      <c r="AB18" s="385" t="b">
        <f t="shared" si="10"/>
        <v>1</v>
      </c>
      <c r="AC18" s="384" t="str">
        <f>IF($N18="","",IF($C$7="Northern Ireland",INDEX('Fixed inputs'!$H$18:$H$58,MATCH($N18,'Fixed inputs'!$C$18:$C$58,0)),INDEX('Fixed inputs'!$I$18:$I$58,MATCH($N18,'Fixed inputs'!$C$18:$C$58,0))))</f>
        <v/>
      </c>
      <c r="AD18" s="384" t="str">
        <f>IF($C18="","",INDEX('Fixed inputs'!$C$8:$E$10,MATCH($C18,'Fixed inputs'!$B$8:$B$10,0),MATCH(IF($C$7="Northern Ireland","GBP","EUR"),'Fixed inputs'!$C$7:$E$7,0)))</f>
        <v/>
      </c>
      <c r="AE18" s="386"/>
      <c r="AF18" s="386"/>
      <c r="AG18" s="386"/>
      <c r="AH18" s="386"/>
      <c r="AI18" s="386"/>
      <c r="AJ18" s="416">
        <f t="shared" si="11"/>
        <v>0</v>
      </c>
      <c r="AK18" s="386"/>
      <c r="AL18" s="387">
        <f t="shared" si="12"/>
        <v>0</v>
      </c>
      <c r="AM18" s="386"/>
      <c r="AN18" s="387">
        <f t="shared" si="13"/>
        <v>0</v>
      </c>
      <c r="AO18" s="386"/>
      <c r="AP18" s="387">
        <f t="shared" si="14"/>
        <v>0</v>
      </c>
      <c r="AQ18" s="386"/>
      <c r="AR18" s="387">
        <f t="shared" si="15"/>
        <v>0</v>
      </c>
      <c r="AS18" s="386"/>
      <c r="AT18" s="387">
        <f t="shared" si="16"/>
        <v>0</v>
      </c>
    </row>
    <row r="19" spans="2:46">
      <c r="B19" s="430"/>
      <c r="C19" s="430"/>
      <c r="D19" s="431"/>
      <c r="E19" s="432"/>
      <c r="F19" s="432"/>
      <c r="G19" s="432"/>
      <c r="H19" s="432"/>
      <c r="I19" s="432"/>
      <c r="J19" s="432"/>
      <c r="K19" s="465">
        <f t="shared" si="0"/>
        <v>0</v>
      </c>
      <c r="L19" s="433"/>
      <c r="M19" s="433"/>
      <c r="N19" s="434"/>
      <c r="O19" s="383" t="str">
        <f t="shared" si="1"/>
        <v/>
      </c>
      <c r="P19" s="434"/>
      <c r="Q19" s="434"/>
      <c r="R19" s="434"/>
      <c r="S19" s="433"/>
      <c r="T19" s="434"/>
      <c r="U19" s="415" t="str">
        <f t="shared" si="4"/>
        <v/>
      </c>
      <c r="V19" s="415" t="str">
        <f t="shared" si="5"/>
        <v/>
      </c>
      <c r="W19" s="415" t="str">
        <f t="shared" si="6"/>
        <v/>
      </c>
      <c r="X19" s="415" t="str">
        <f t="shared" si="7"/>
        <v/>
      </c>
      <c r="Y19" s="415" t="str">
        <f t="shared" si="8"/>
        <v/>
      </c>
      <c r="Z19" s="415" t="str">
        <f t="shared" si="9"/>
        <v/>
      </c>
      <c r="AA19" s="384">
        <f t="shared" si="3"/>
        <v>0</v>
      </c>
      <c r="AB19" s="385" t="b">
        <f t="shared" si="10"/>
        <v>1</v>
      </c>
      <c r="AC19" s="384" t="str">
        <f>IF($N19="","",IF($C$7="Northern Ireland",INDEX('Fixed inputs'!$H$18:$H$58,MATCH($N19,'Fixed inputs'!$C$18:$C$58,0)),INDEX('Fixed inputs'!$I$18:$I$58,MATCH($N19,'Fixed inputs'!$C$18:$C$58,0))))</f>
        <v/>
      </c>
      <c r="AD19" s="384" t="str">
        <f>IF($C19="","",INDEX('Fixed inputs'!$C$8:$E$10,MATCH($C19,'Fixed inputs'!$B$8:$B$10,0),MATCH(IF($C$7="Northern Ireland","GBP","EUR"),'Fixed inputs'!$C$7:$E$7,0)))</f>
        <v/>
      </c>
      <c r="AE19" s="386"/>
      <c r="AF19" s="386"/>
      <c r="AG19" s="386"/>
      <c r="AH19" s="386"/>
      <c r="AI19" s="386"/>
      <c r="AJ19" s="416">
        <f t="shared" si="11"/>
        <v>0</v>
      </c>
      <c r="AK19" s="386"/>
      <c r="AL19" s="387">
        <f t="shared" si="12"/>
        <v>0</v>
      </c>
      <c r="AM19" s="386"/>
      <c r="AN19" s="387">
        <f t="shared" si="13"/>
        <v>0</v>
      </c>
      <c r="AO19" s="386"/>
      <c r="AP19" s="387">
        <f t="shared" si="14"/>
        <v>0</v>
      </c>
      <c r="AQ19" s="386"/>
      <c r="AR19" s="387">
        <f t="shared" si="15"/>
        <v>0</v>
      </c>
      <c r="AS19" s="386"/>
      <c r="AT19" s="387">
        <f t="shared" si="16"/>
        <v>0</v>
      </c>
    </row>
    <row r="20" spans="2:46">
      <c r="B20" s="430"/>
      <c r="C20" s="430"/>
      <c r="D20" s="431"/>
      <c r="E20" s="432"/>
      <c r="F20" s="432"/>
      <c r="G20" s="432"/>
      <c r="H20" s="432"/>
      <c r="I20" s="432"/>
      <c r="J20" s="432"/>
      <c r="K20" s="465">
        <f t="shared" si="0"/>
        <v>0</v>
      </c>
      <c r="L20" s="433"/>
      <c r="M20" s="433"/>
      <c r="N20" s="434"/>
      <c r="O20" s="383" t="str">
        <f t="shared" si="1"/>
        <v/>
      </c>
      <c r="P20" s="434"/>
      <c r="Q20" s="434"/>
      <c r="R20" s="434"/>
      <c r="S20" s="433"/>
      <c r="T20" s="434"/>
      <c r="U20" s="415" t="str">
        <f t="shared" si="4"/>
        <v/>
      </c>
      <c r="V20" s="415" t="str">
        <f t="shared" si="5"/>
        <v/>
      </c>
      <c r="W20" s="415" t="str">
        <f t="shared" si="6"/>
        <v/>
      </c>
      <c r="X20" s="415" t="str">
        <f t="shared" si="7"/>
        <v/>
      </c>
      <c r="Y20" s="415" t="str">
        <f t="shared" si="8"/>
        <v/>
      </c>
      <c r="Z20" s="415" t="str">
        <f t="shared" si="9"/>
        <v/>
      </c>
      <c r="AA20" s="384">
        <f t="shared" si="3"/>
        <v>0</v>
      </c>
      <c r="AB20" s="385" t="b">
        <f t="shared" si="10"/>
        <v>1</v>
      </c>
      <c r="AC20" s="384" t="str">
        <f>IF($N20="","",IF($C$7="Northern Ireland",INDEX('Fixed inputs'!$H$18:$H$58,MATCH($N20,'Fixed inputs'!$C$18:$C$58,0)),INDEX('Fixed inputs'!$I$18:$I$58,MATCH($N20,'Fixed inputs'!$C$18:$C$58,0))))</f>
        <v/>
      </c>
      <c r="AD20" s="384" t="str">
        <f>IF($C20="","",INDEX('Fixed inputs'!$C$8:$E$10,MATCH($C20,'Fixed inputs'!$B$8:$B$10,0),MATCH(IF($C$7="Northern Ireland","GBP","EUR"),'Fixed inputs'!$C$7:$E$7,0)))</f>
        <v/>
      </c>
      <c r="AE20" s="386"/>
      <c r="AF20" s="386"/>
      <c r="AG20" s="386"/>
      <c r="AH20" s="386"/>
      <c r="AI20" s="386"/>
      <c r="AJ20" s="416">
        <f t="shared" si="11"/>
        <v>0</v>
      </c>
      <c r="AK20" s="386"/>
      <c r="AL20" s="387">
        <f t="shared" si="12"/>
        <v>0</v>
      </c>
      <c r="AM20" s="386"/>
      <c r="AN20" s="387">
        <f t="shared" si="13"/>
        <v>0</v>
      </c>
      <c r="AO20" s="386"/>
      <c r="AP20" s="387">
        <f t="shared" si="14"/>
        <v>0</v>
      </c>
      <c r="AQ20" s="386"/>
      <c r="AR20" s="387">
        <f t="shared" si="15"/>
        <v>0</v>
      </c>
      <c r="AS20" s="386"/>
      <c r="AT20" s="387">
        <f t="shared" si="16"/>
        <v>0</v>
      </c>
    </row>
    <row r="21" spans="2:46">
      <c r="B21" s="430"/>
      <c r="C21" s="430"/>
      <c r="D21" s="431"/>
      <c r="E21" s="432"/>
      <c r="F21" s="432"/>
      <c r="G21" s="432"/>
      <c r="H21" s="432"/>
      <c r="I21" s="432"/>
      <c r="J21" s="432"/>
      <c r="K21" s="465">
        <f t="shared" si="0"/>
        <v>0</v>
      </c>
      <c r="L21" s="433"/>
      <c r="M21" s="433"/>
      <c r="N21" s="434"/>
      <c r="O21" s="383" t="str">
        <f t="shared" si="1"/>
        <v/>
      </c>
      <c r="P21" s="434"/>
      <c r="Q21" s="434"/>
      <c r="R21" s="434"/>
      <c r="S21" s="433"/>
      <c r="T21" s="434"/>
      <c r="U21" s="415" t="str">
        <f t="shared" si="4"/>
        <v/>
      </c>
      <c r="V21" s="415" t="str">
        <f t="shared" si="5"/>
        <v/>
      </c>
      <c r="W21" s="415" t="str">
        <f t="shared" si="6"/>
        <v/>
      </c>
      <c r="X21" s="415" t="str">
        <f t="shared" si="7"/>
        <v/>
      </c>
      <c r="Y21" s="415" t="str">
        <f t="shared" si="8"/>
        <v/>
      </c>
      <c r="Z21" s="415" t="str">
        <f t="shared" si="9"/>
        <v/>
      </c>
      <c r="AA21" s="384">
        <f t="shared" si="3"/>
        <v>0</v>
      </c>
      <c r="AB21" s="385" t="b">
        <f t="shared" si="10"/>
        <v>1</v>
      </c>
      <c r="AC21" s="384" t="str">
        <f>IF($N21="","",IF($C$7="Northern Ireland",INDEX('Fixed inputs'!$H$18:$H$58,MATCH($N21,'Fixed inputs'!$C$18:$C$58,0)),INDEX('Fixed inputs'!$I$18:$I$58,MATCH($N21,'Fixed inputs'!$C$18:$C$58,0))))</f>
        <v/>
      </c>
      <c r="AD21" s="384" t="str">
        <f>IF($C21="","",INDEX('Fixed inputs'!$C$8:$E$10,MATCH($C21,'Fixed inputs'!$B$8:$B$10,0),MATCH(IF($C$7="Northern Ireland","GBP","EUR"),'Fixed inputs'!$C$7:$E$7,0)))</f>
        <v/>
      </c>
      <c r="AE21" s="386"/>
      <c r="AF21" s="386"/>
      <c r="AG21" s="386"/>
      <c r="AH21" s="386"/>
      <c r="AI21" s="386"/>
      <c r="AJ21" s="416">
        <f t="shared" si="11"/>
        <v>0</v>
      </c>
      <c r="AK21" s="386"/>
      <c r="AL21" s="387">
        <f t="shared" si="12"/>
        <v>0</v>
      </c>
      <c r="AM21" s="386"/>
      <c r="AN21" s="387">
        <f t="shared" si="13"/>
        <v>0</v>
      </c>
      <c r="AO21" s="386"/>
      <c r="AP21" s="387">
        <f t="shared" si="14"/>
        <v>0</v>
      </c>
      <c r="AQ21" s="386"/>
      <c r="AR21" s="387">
        <f t="shared" si="15"/>
        <v>0</v>
      </c>
      <c r="AS21" s="386"/>
      <c r="AT21" s="387">
        <f t="shared" si="16"/>
        <v>0</v>
      </c>
    </row>
    <row r="22" spans="2:46">
      <c r="B22" s="430"/>
      <c r="C22" s="430"/>
      <c r="D22" s="431"/>
      <c r="E22" s="432"/>
      <c r="F22" s="432"/>
      <c r="G22" s="432"/>
      <c r="H22" s="432"/>
      <c r="I22" s="432"/>
      <c r="J22" s="432"/>
      <c r="K22" s="465">
        <f t="shared" si="0"/>
        <v>0</v>
      </c>
      <c r="L22" s="433"/>
      <c r="M22" s="433"/>
      <c r="N22" s="434"/>
      <c r="O22" s="383" t="str">
        <f t="shared" si="1"/>
        <v/>
      </c>
      <c r="P22" s="434"/>
      <c r="Q22" s="434"/>
      <c r="R22" s="434"/>
      <c r="S22" s="433"/>
      <c r="T22" s="434"/>
      <c r="U22" s="415" t="str">
        <f t="shared" si="4"/>
        <v/>
      </c>
      <c r="V22" s="415" t="str">
        <f t="shared" si="5"/>
        <v/>
      </c>
      <c r="W22" s="415" t="str">
        <f t="shared" si="6"/>
        <v/>
      </c>
      <c r="X22" s="415" t="str">
        <f t="shared" si="7"/>
        <v/>
      </c>
      <c r="Y22" s="415" t="str">
        <f t="shared" si="8"/>
        <v/>
      </c>
      <c r="Z22" s="415" t="str">
        <f t="shared" si="9"/>
        <v/>
      </c>
      <c r="AA22" s="384">
        <f t="shared" si="3"/>
        <v>0</v>
      </c>
      <c r="AB22" s="385" t="b">
        <f t="shared" si="10"/>
        <v>1</v>
      </c>
      <c r="AC22" s="384" t="str">
        <f>IF($N22="","",IF($C$7="Northern Ireland",INDEX('Fixed inputs'!$H$18:$H$58,MATCH($N22,'Fixed inputs'!$C$18:$C$58,0)),INDEX('Fixed inputs'!$I$18:$I$58,MATCH($N22,'Fixed inputs'!$C$18:$C$58,0))))</f>
        <v/>
      </c>
      <c r="AD22" s="384" t="str">
        <f>IF($C22="","",INDEX('Fixed inputs'!$C$8:$E$10,MATCH($C22,'Fixed inputs'!$B$8:$B$10,0),MATCH(IF($C$7="Northern Ireland","GBP","EUR"),'Fixed inputs'!$C$7:$E$7,0)))</f>
        <v/>
      </c>
      <c r="AE22" s="386"/>
      <c r="AF22" s="386"/>
      <c r="AG22" s="386"/>
      <c r="AH22" s="386"/>
      <c r="AI22" s="386"/>
      <c r="AJ22" s="416">
        <f t="shared" si="11"/>
        <v>0</v>
      </c>
      <c r="AK22" s="386"/>
      <c r="AL22" s="387">
        <f t="shared" si="12"/>
        <v>0</v>
      </c>
      <c r="AM22" s="386"/>
      <c r="AN22" s="387">
        <f t="shared" si="13"/>
        <v>0</v>
      </c>
      <c r="AO22" s="386"/>
      <c r="AP22" s="387">
        <f t="shared" si="14"/>
        <v>0</v>
      </c>
      <c r="AQ22" s="386"/>
      <c r="AR22" s="387">
        <f t="shared" si="15"/>
        <v>0</v>
      </c>
      <c r="AS22" s="386"/>
      <c r="AT22" s="387">
        <f t="shared" si="16"/>
        <v>0</v>
      </c>
    </row>
    <row r="23" spans="2:46">
      <c r="B23" s="430"/>
      <c r="C23" s="430"/>
      <c r="D23" s="431"/>
      <c r="E23" s="432"/>
      <c r="F23" s="432"/>
      <c r="G23" s="432"/>
      <c r="H23" s="432"/>
      <c r="I23" s="432"/>
      <c r="J23" s="432"/>
      <c r="K23" s="465">
        <f t="shared" si="0"/>
        <v>0</v>
      </c>
      <c r="L23" s="433"/>
      <c r="M23" s="433"/>
      <c r="N23" s="434"/>
      <c r="O23" s="383" t="str">
        <f t="shared" si="1"/>
        <v/>
      </c>
      <c r="P23" s="434"/>
      <c r="Q23" s="434"/>
      <c r="R23" s="434"/>
      <c r="S23" s="433"/>
      <c r="T23" s="434"/>
      <c r="U23" s="415" t="str">
        <f t="shared" si="4"/>
        <v/>
      </c>
      <c r="V23" s="415" t="str">
        <f t="shared" si="5"/>
        <v/>
      </c>
      <c r="W23" s="415" t="str">
        <f t="shared" si="6"/>
        <v/>
      </c>
      <c r="X23" s="415" t="str">
        <f t="shared" si="7"/>
        <v/>
      </c>
      <c r="Y23" s="415" t="str">
        <f t="shared" si="8"/>
        <v/>
      </c>
      <c r="Z23" s="415" t="str">
        <f t="shared" si="9"/>
        <v/>
      </c>
      <c r="AA23" s="384">
        <f t="shared" si="3"/>
        <v>0</v>
      </c>
      <c r="AB23" s="385" t="b">
        <f t="shared" si="10"/>
        <v>1</v>
      </c>
      <c r="AC23" s="384" t="str">
        <f>IF($N23="","",IF($C$7="Northern Ireland",INDEX('Fixed inputs'!$H$18:$H$58,MATCH($N23,'Fixed inputs'!$C$18:$C$58,0)),INDEX('Fixed inputs'!$I$18:$I$58,MATCH($N23,'Fixed inputs'!$C$18:$C$58,0))))</f>
        <v/>
      </c>
      <c r="AD23" s="384" t="str">
        <f>IF($C23="","",INDEX('Fixed inputs'!$C$8:$E$10,MATCH($C23,'Fixed inputs'!$B$8:$B$10,0),MATCH(IF($C$7="Northern Ireland","GBP","EUR"),'Fixed inputs'!$C$7:$E$7,0)))</f>
        <v/>
      </c>
      <c r="AE23" s="386"/>
      <c r="AF23" s="386"/>
      <c r="AG23" s="386"/>
      <c r="AH23" s="386"/>
      <c r="AI23" s="386"/>
      <c r="AJ23" s="416">
        <f t="shared" si="11"/>
        <v>0</v>
      </c>
      <c r="AK23" s="386"/>
      <c r="AL23" s="387">
        <f t="shared" si="12"/>
        <v>0</v>
      </c>
      <c r="AM23" s="386"/>
      <c r="AN23" s="387">
        <f t="shared" si="13"/>
        <v>0</v>
      </c>
      <c r="AO23" s="386"/>
      <c r="AP23" s="387">
        <f t="shared" si="14"/>
        <v>0</v>
      </c>
      <c r="AQ23" s="386"/>
      <c r="AR23" s="387">
        <f t="shared" si="15"/>
        <v>0</v>
      </c>
      <c r="AS23" s="386"/>
      <c r="AT23" s="387">
        <f t="shared" si="16"/>
        <v>0</v>
      </c>
    </row>
    <row r="24" spans="2:46">
      <c r="B24" s="430"/>
      <c r="C24" s="430"/>
      <c r="D24" s="431"/>
      <c r="E24" s="432"/>
      <c r="F24" s="432"/>
      <c r="G24" s="432"/>
      <c r="H24" s="432"/>
      <c r="I24" s="432"/>
      <c r="J24" s="432"/>
      <c r="K24" s="465">
        <f t="shared" si="0"/>
        <v>0</v>
      </c>
      <c r="L24" s="433"/>
      <c r="M24" s="433"/>
      <c r="N24" s="434"/>
      <c r="O24" s="383" t="str">
        <f t="shared" si="1"/>
        <v/>
      </c>
      <c r="P24" s="434"/>
      <c r="Q24" s="434"/>
      <c r="R24" s="434"/>
      <c r="S24" s="433"/>
      <c r="T24" s="434"/>
      <c r="U24" s="415" t="str">
        <f t="shared" si="4"/>
        <v/>
      </c>
      <c r="V24" s="415" t="str">
        <f t="shared" si="5"/>
        <v/>
      </c>
      <c r="W24" s="415" t="str">
        <f t="shared" si="6"/>
        <v/>
      </c>
      <c r="X24" s="415" t="str">
        <f t="shared" si="7"/>
        <v/>
      </c>
      <c r="Y24" s="415" t="str">
        <f t="shared" si="8"/>
        <v/>
      </c>
      <c r="Z24" s="415" t="str">
        <f t="shared" si="9"/>
        <v/>
      </c>
      <c r="AA24" s="384">
        <f t="shared" si="3"/>
        <v>0</v>
      </c>
      <c r="AB24" s="385" t="b">
        <f t="shared" si="10"/>
        <v>1</v>
      </c>
      <c r="AC24" s="384" t="str">
        <f>IF($N24="","",IF($C$7="Northern Ireland",INDEX('Fixed inputs'!$H$18:$H$58,MATCH($N24,'Fixed inputs'!$C$18:$C$58,0)),INDEX('Fixed inputs'!$I$18:$I$58,MATCH($N24,'Fixed inputs'!$C$18:$C$58,0))))</f>
        <v/>
      </c>
      <c r="AD24" s="384" t="str">
        <f>IF($C24="","",INDEX('Fixed inputs'!$C$8:$E$10,MATCH($C24,'Fixed inputs'!$B$8:$B$10,0),MATCH(IF($C$7="Northern Ireland","GBP","EUR"),'Fixed inputs'!$C$7:$E$7,0)))</f>
        <v/>
      </c>
      <c r="AE24" s="386"/>
      <c r="AF24" s="386"/>
      <c r="AG24" s="386"/>
      <c r="AH24" s="386"/>
      <c r="AI24" s="386"/>
      <c r="AJ24" s="416">
        <f t="shared" si="11"/>
        <v>0</v>
      </c>
      <c r="AK24" s="386"/>
      <c r="AL24" s="387">
        <f t="shared" si="12"/>
        <v>0</v>
      </c>
      <c r="AM24" s="386"/>
      <c r="AN24" s="387">
        <f t="shared" si="13"/>
        <v>0</v>
      </c>
      <c r="AO24" s="386"/>
      <c r="AP24" s="387">
        <f t="shared" si="14"/>
        <v>0</v>
      </c>
      <c r="AQ24" s="386"/>
      <c r="AR24" s="387">
        <f t="shared" si="15"/>
        <v>0</v>
      </c>
      <c r="AS24" s="386"/>
      <c r="AT24" s="387">
        <f t="shared" si="16"/>
        <v>0</v>
      </c>
    </row>
    <row r="25" spans="2:46">
      <c r="B25" s="430"/>
      <c r="C25" s="430"/>
      <c r="D25" s="431"/>
      <c r="E25" s="432"/>
      <c r="F25" s="432"/>
      <c r="G25" s="432"/>
      <c r="H25" s="432"/>
      <c r="I25" s="432"/>
      <c r="J25" s="432"/>
      <c r="K25" s="465">
        <f t="shared" si="0"/>
        <v>0</v>
      </c>
      <c r="L25" s="433"/>
      <c r="M25" s="433"/>
      <c r="N25" s="434"/>
      <c r="O25" s="383" t="str">
        <f t="shared" si="1"/>
        <v/>
      </c>
      <c r="P25" s="434"/>
      <c r="Q25" s="434"/>
      <c r="R25" s="434"/>
      <c r="S25" s="433"/>
      <c r="T25" s="434"/>
      <c r="U25" s="415" t="str">
        <f t="shared" si="4"/>
        <v/>
      </c>
      <c r="V25" s="415" t="str">
        <f t="shared" si="5"/>
        <v/>
      </c>
      <c r="W25" s="415" t="str">
        <f t="shared" si="6"/>
        <v/>
      </c>
      <c r="X25" s="415" t="str">
        <f t="shared" si="7"/>
        <v/>
      </c>
      <c r="Y25" s="415" t="str">
        <f t="shared" si="8"/>
        <v/>
      </c>
      <c r="Z25" s="415" t="str">
        <f t="shared" si="9"/>
        <v/>
      </c>
      <c r="AA25" s="384">
        <f t="shared" si="3"/>
        <v>0</v>
      </c>
      <c r="AB25" s="385" t="b">
        <f t="shared" si="10"/>
        <v>1</v>
      </c>
      <c r="AC25" s="384" t="str">
        <f>IF($N25="","",IF($C$7="Northern Ireland",INDEX('Fixed inputs'!$H$18:$H$58,MATCH($N25,'Fixed inputs'!$C$18:$C$58,0)),INDEX('Fixed inputs'!$I$18:$I$58,MATCH($N25,'Fixed inputs'!$C$18:$C$58,0))))</f>
        <v/>
      </c>
      <c r="AD25" s="384" t="str">
        <f>IF($C25="","",INDEX('Fixed inputs'!$C$8:$E$10,MATCH($C25,'Fixed inputs'!$B$8:$B$10,0),MATCH(IF($C$7="Northern Ireland","GBP","EUR"),'Fixed inputs'!$C$7:$E$7,0)))</f>
        <v/>
      </c>
      <c r="AE25" s="386"/>
      <c r="AF25" s="386"/>
      <c r="AG25" s="386"/>
      <c r="AH25" s="386"/>
      <c r="AI25" s="386"/>
      <c r="AJ25" s="416">
        <f t="shared" si="11"/>
        <v>0</v>
      </c>
      <c r="AK25" s="386"/>
      <c r="AL25" s="387">
        <f t="shared" si="12"/>
        <v>0</v>
      </c>
      <c r="AM25" s="386"/>
      <c r="AN25" s="387">
        <f t="shared" si="13"/>
        <v>0</v>
      </c>
      <c r="AO25" s="386"/>
      <c r="AP25" s="387">
        <f t="shared" si="14"/>
        <v>0</v>
      </c>
      <c r="AQ25" s="386"/>
      <c r="AR25" s="387">
        <f t="shared" si="15"/>
        <v>0</v>
      </c>
      <c r="AS25" s="386"/>
      <c r="AT25" s="387">
        <f t="shared" si="16"/>
        <v>0</v>
      </c>
    </row>
    <row r="26" spans="2:46">
      <c r="B26" s="430"/>
      <c r="C26" s="430"/>
      <c r="D26" s="431"/>
      <c r="E26" s="432"/>
      <c r="F26" s="432"/>
      <c r="G26" s="432"/>
      <c r="H26" s="432"/>
      <c r="I26" s="432"/>
      <c r="J26" s="432"/>
      <c r="K26" s="465">
        <f t="shared" si="0"/>
        <v>0</v>
      </c>
      <c r="L26" s="433"/>
      <c r="M26" s="433"/>
      <c r="N26" s="434"/>
      <c r="O26" s="383" t="str">
        <f t="shared" si="1"/>
        <v/>
      </c>
      <c r="P26" s="434"/>
      <c r="Q26" s="434"/>
      <c r="R26" s="434"/>
      <c r="S26" s="433"/>
      <c r="T26" s="434"/>
      <c r="U26" s="415" t="str">
        <f t="shared" si="4"/>
        <v/>
      </c>
      <c r="V26" s="415" t="str">
        <f t="shared" si="5"/>
        <v/>
      </c>
      <c r="W26" s="415" t="str">
        <f t="shared" si="6"/>
        <v/>
      </c>
      <c r="X26" s="415" t="str">
        <f t="shared" si="7"/>
        <v/>
      </c>
      <c r="Y26" s="415" t="str">
        <f t="shared" si="8"/>
        <v/>
      </c>
      <c r="Z26" s="415" t="str">
        <f t="shared" si="9"/>
        <v/>
      </c>
      <c r="AA26" s="384">
        <f t="shared" si="3"/>
        <v>0</v>
      </c>
      <c r="AB26" s="385" t="b">
        <f t="shared" si="10"/>
        <v>1</v>
      </c>
      <c r="AC26" s="384" t="str">
        <f>IF($N26="","",IF($C$7="Northern Ireland",INDEX('Fixed inputs'!$H$18:$H$58,MATCH($N26,'Fixed inputs'!$C$18:$C$58,0)),INDEX('Fixed inputs'!$I$18:$I$58,MATCH($N26,'Fixed inputs'!$C$18:$C$58,0))))</f>
        <v/>
      </c>
      <c r="AD26" s="384" t="str">
        <f>IF($C26="","",INDEX('Fixed inputs'!$C$8:$E$10,MATCH($C26,'Fixed inputs'!$B$8:$B$10,0),MATCH(IF($C$7="Northern Ireland","GBP","EUR"),'Fixed inputs'!$C$7:$E$7,0)))</f>
        <v/>
      </c>
      <c r="AE26" s="386"/>
      <c r="AF26" s="386"/>
      <c r="AG26" s="386"/>
      <c r="AH26" s="386"/>
      <c r="AI26" s="386"/>
      <c r="AJ26" s="416">
        <f t="shared" si="11"/>
        <v>0</v>
      </c>
      <c r="AK26" s="386"/>
      <c r="AL26" s="387">
        <f t="shared" si="12"/>
        <v>0</v>
      </c>
      <c r="AM26" s="386"/>
      <c r="AN26" s="387">
        <f t="shared" si="13"/>
        <v>0</v>
      </c>
      <c r="AO26" s="386"/>
      <c r="AP26" s="387">
        <f t="shared" si="14"/>
        <v>0</v>
      </c>
      <c r="AQ26" s="386"/>
      <c r="AR26" s="387">
        <f t="shared" si="15"/>
        <v>0</v>
      </c>
      <c r="AS26" s="386"/>
      <c r="AT26" s="387">
        <f t="shared" si="16"/>
        <v>0</v>
      </c>
    </row>
    <row r="27" spans="2:46">
      <c r="B27" s="430"/>
      <c r="C27" s="430"/>
      <c r="D27" s="431"/>
      <c r="E27" s="432"/>
      <c r="F27" s="432"/>
      <c r="G27" s="432"/>
      <c r="H27" s="432"/>
      <c r="I27" s="432"/>
      <c r="J27" s="432"/>
      <c r="K27" s="465">
        <f t="shared" si="0"/>
        <v>0</v>
      </c>
      <c r="L27" s="433"/>
      <c r="M27" s="433"/>
      <c r="N27" s="434"/>
      <c r="O27" s="383" t="str">
        <f t="shared" si="1"/>
        <v/>
      </c>
      <c r="P27" s="434"/>
      <c r="Q27" s="434"/>
      <c r="R27" s="434"/>
      <c r="S27" s="433"/>
      <c r="T27" s="434"/>
      <c r="U27" s="415" t="str">
        <f t="shared" si="4"/>
        <v/>
      </c>
      <c r="V27" s="415" t="str">
        <f t="shared" si="5"/>
        <v/>
      </c>
      <c r="W27" s="415" t="str">
        <f t="shared" si="6"/>
        <v/>
      </c>
      <c r="X27" s="415" t="str">
        <f t="shared" si="7"/>
        <v/>
      </c>
      <c r="Y27" s="415" t="str">
        <f t="shared" si="8"/>
        <v/>
      </c>
      <c r="Z27" s="415" t="str">
        <f t="shared" si="9"/>
        <v/>
      </c>
      <c r="AA27" s="384">
        <f t="shared" si="3"/>
        <v>0</v>
      </c>
      <c r="AB27" s="385" t="b">
        <f t="shared" si="10"/>
        <v>1</v>
      </c>
      <c r="AC27" s="384" t="str">
        <f>IF($N27="","",IF($C$7="Northern Ireland",INDEX('Fixed inputs'!$H$18:$H$58,MATCH($N27,'Fixed inputs'!$C$18:$C$58,0)),INDEX('Fixed inputs'!$I$18:$I$58,MATCH($N27,'Fixed inputs'!$C$18:$C$58,0))))</f>
        <v/>
      </c>
      <c r="AD27" s="384" t="str">
        <f>IF($C27="","",INDEX('Fixed inputs'!$C$8:$E$10,MATCH($C27,'Fixed inputs'!$B$8:$B$10,0),MATCH(IF($C$7="Northern Ireland","GBP","EUR"),'Fixed inputs'!$C$7:$E$7,0)))</f>
        <v/>
      </c>
      <c r="AE27" s="386"/>
      <c r="AF27" s="386"/>
      <c r="AG27" s="386"/>
      <c r="AH27" s="386"/>
      <c r="AI27" s="386"/>
      <c r="AJ27" s="416">
        <f t="shared" si="11"/>
        <v>0</v>
      </c>
      <c r="AK27" s="386"/>
      <c r="AL27" s="387">
        <f t="shared" si="12"/>
        <v>0</v>
      </c>
      <c r="AM27" s="386"/>
      <c r="AN27" s="387">
        <f t="shared" si="13"/>
        <v>0</v>
      </c>
      <c r="AO27" s="386"/>
      <c r="AP27" s="387">
        <f t="shared" si="14"/>
        <v>0</v>
      </c>
      <c r="AQ27" s="386"/>
      <c r="AR27" s="387">
        <f t="shared" si="15"/>
        <v>0</v>
      </c>
      <c r="AS27" s="386"/>
      <c r="AT27" s="387">
        <f t="shared" si="16"/>
        <v>0</v>
      </c>
    </row>
    <row r="28" spans="2:46">
      <c r="B28" s="430"/>
      <c r="C28" s="430"/>
      <c r="D28" s="431"/>
      <c r="E28" s="432"/>
      <c r="F28" s="432"/>
      <c r="G28" s="432"/>
      <c r="H28" s="432"/>
      <c r="I28" s="432"/>
      <c r="J28" s="432"/>
      <c r="K28" s="465">
        <f t="shared" si="0"/>
        <v>0</v>
      </c>
      <c r="L28" s="433"/>
      <c r="M28" s="433"/>
      <c r="N28" s="434"/>
      <c r="O28" s="383" t="str">
        <f t="shared" si="1"/>
        <v/>
      </c>
      <c r="P28" s="434"/>
      <c r="Q28" s="434"/>
      <c r="R28" s="434"/>
      <c r="S28" s="433"/>
      <c r="T28" s="434"/>
      <c r="U28" s="415" t="str">
        <f t="shared" si="4"/>
        <v/>
      </c>
      <c r="V28" s="415" t="str">
        <f t="shared" si="5"/>
        <v/>
      </c>
      <c r="W28" s="415" t="str">
        <f t="shared" si="6"/>
        <v/>
      </c>
      <c r="X28" s="415" t="str">
        <f t="shared" si="7"/>
        <v/>
      </c>
      <c r="Y28" s="415" t="str">
        <f t="shared" si="8"/>
        <v/>
      </c>
      <c r="Z28" s="415" t="str">
        <f t="shared" si="9"/>
        <v/>
      </c>
      <c r="AA28" s="384">
        <f t="shared" si="3"/>
        <v>0</v>
      </c>
      <c r="AB28" s="385" t="b">
        <f t="shared" si="10"/>
        <v>1</v>
      </c>
      <c r="AC28" s="384" t="str">
        <f>IF($N28="","",IF($C$7="Northern Ireland",INDEX('Fixed inputs'!$H$18:$H$58,MATCH($N28,'Fixed inputs'!$C$18:$C$58,0)),INDEX('Fixed inputs'!$I$18:$I$58,MATCH($N28,'Fixed inputs'!$C$18:$C$58,0))))</f>
        <v/>
      </c>
      <c r="AD28" s="384" t="str">
        <f>IF($C28="","",INDEX('Fixed inputs'!$C$8:$E$10,MATCH($C28,'Fixed inputs'!$B$8:$B$10,0),MATCH(IF($C$7="Northern Ireland","GBP","EUR"),'Fixed inputs'!$C$7:$E$7,0)))</f>
        <v/>
      </c>
      <c r="AE28" s="386"/>
      <c r="AF28" s="386"/>
      <c r="AG28" s="386"/>
      <c r="AH28" s="386"/>
      <c r="AI28" s="386"/>
      <c r="AJ28" s="416">
        <f t="shared" si="11"/>
        <v>0</v>
      </c>
      <c r="AK28" s="386"/>
      <c r="AL28" s="387">
        <f t="shared" si="12"/>
        <v>0</v>
      </c>
      <c r="AM28" s="386"/>
      <c r="AN28" s="387">
        <f t="shared" si="13"/>
        <v>0</v>
      </c>
      <c r="AO28" s="386"/>
      <c r="AP28" s="387">
        <f t="shared" si="14"/>
        <v>0</v>
      </c>
      <c r="AQ28" s="386"/>
      <c r="AR28" s="387">
        <f t="shared" si="15"/>
        <v>0</v>
      </c>
      <c r="AS28" s="386"/>
      <c r="AT28" s="387">
        <f t="shared" si="16"/>
        <v>0</v>
      </c>
    </row>
    <row r="29" spans="2:46">
      <c r="B29" s="430"/>
      <c r="C29" s="430"/>
      <c r="D29" s="431"/>
      <c r="E29" s="432"/>
      <c r="F29" s="432"/>
      <c r="G29" s="432"/>
      <c r="H29" s="432"/>
      <c r="I29" s="432"/>
      <c r="J29" s="432"/>
      <c r="K29" s="465">
        <f t="shared" si="0"/>
        <v>0</v>
      </c>
      <c r="L29" s="433"/>
      <c r="M29" s="433"/>
      <c r="N29" s="434"/>
      <c r="O29" s="383" t="str">
        <f t="shared" si="1"/>
        <v/>
      </c>
      <c r="P29" s="434"/>
      <c r="Q29" s="434"/>
      <c r="R29" s="434"/>
      <c r="S29" s="433"/>
      <c r="T29" s="434"/>
      <c r="U29" s="415" t="str">
        <f t="shared" si="4"/>
        <v/>
      </c>
      <c r="V29" s="415" t="str">
        <f t="shared" si="5"/>
        <v/>
      </c>
      <c r="W29" s="415" t="str">
        <f t="shared" si="6"/>
        <v/>
      </c>
      <c r="X29" s="415" t="str">
        <f t="shared" si="7"/>
        <v/>
      </c>
      <c r="Y29" s="415" t="str">
        <f t="shared" si="8"/>
        <v/>
      </c>
      <c r="Z29" s="415" t="str">
        <f t="shared" si="9"/>
        <v/>
      </c>
      <c r="AA29" s="384">
        <f t="shared" si="3"/>
        <v>0</v>
      </c>
      <c r="AB29" s="385" t="b">
        <f t="shared" si="10"/>
        <v>1</v>
      </c>
      <c r="AC29" s="384" t="str">
        <f>IF($N29="","",IF($C$7="Northern Ireland",INDEX('Fixed inputs'!$H$18:$H$58,MATCH($N29,'Fixed inputs'!$C$18:$C$58,0)),INDEX('Fixed inputs'!$I$18:$I$58,MATCH($N29,'Fixed inputs'!$C$18:$C$58,0))))</f>
        <v/>
      </c>
      <c r="AD29" s="384" t="str">
        <f>IF($C29="","",INDEX('Fixed inputs'!$C$8:$E$10,MATCH($C29,'Fixed inputs'!$B$8:$B$10,0),MATCH(IF($C$7="Northern Ireland","GBP","EUR"),'Fixed inputs'!$C$7:$E$7,0)))</f>
        <v/>
      </c>
      <c r="AE29" s="386"/>
      <c r="AF29" s="386"/>
      <c r="AG29" s="386"/>
      <c r="AH29" s="386"/>
      <c r="AI29" s="386"/>
      <c r="AJ29" s="416">
        <f t="shared" si="11"/>
        <v>0</v>
      </c>
      <c r="AK29" s="386"/>
      <c r="AL29" s="387">
        <f t="shared" si="12"/>
        <v>0</v>
      </c>
      <c r="AM29" s="386"/>
      <c r="AN29" s="387">
        <f t="shared" si="13"/>
        <v>0</v>
      </c>
      <c r="AO29" s="386"/>
      <c r="AP29" s="387">
        <f t="shared" si="14"/>
        <v>0</v>
      </c>
      <c r="AQ29" s="386"/>
      <c r="AR29" s="387">
        <f t="shared" si="15"/>
        <v>0</v>
      </c>
      <c r="AS29" s="386"/>
      <c r="AT29" s="387">
        <f t="shared" si="16"/>
        <v>0</v>
      </c>
    </row>
    <row r="30" spans="2:46">
      <c r="B30" s="430"/>
      <c r="C30" s="430"/>
      <c r="D30" s="431"/>
      <c r="E30" s="432"/>
      <c r="F30" s="432"/>
      <c r="G30" s="432"/>
      <c r="H30" s="432"/>
      <c r="I30" s="432"/>
      <c r="J30" s="432"/>
      <c r="K30" s="465">
        <f t="shared" si="0"/>
        <v>0</v>
      </c>
      <c r="L30" s="433"/>
      <c r="M30" s="433"/>
      <c r="N30" s="434"/>
      <c r="O30" s="383" t="str">
        <f t="shared" si="1"/>
        <v/>
      </c>
      <c r="P30" s="434"/>
      <c r="Q30" s="434"/>
      <c r="R30" s="434"/>
      <c r="S30" s="433"/>
      <c r="T30" s="434"/>
      <c r="U30" s="415" t="str">
        <f t="shared" si="4"/>
        <v/>
      </c>
      <c r="V30" s="415" t="str">
        <f t="shared" si="5"/>
        <v/>
      </c>
      <c r="W30" s="415" t="str">
        <f t="shared" si="6"/>
        <v/>
      </c>
      <c r="X30" s="415" t="str">
        <f t="shared" si="7"/>
        <v/>
      </c>
      <c r="Y30" s="415" t="str">
        <f t="shared" si="8"/>
        <v/>
      </c>
      <c r="Z30" s="415" t="str">
        <f t="shared" si="9"/>
        <v/>
      </c>
      <c r="AA30" s="384">
        <f t="shared" si="3"/>
        <v>0</v>
      </c>
      <c r="AB30" s="385" t="b">
        <f t="shared" si="10"/>
        <v>1</v>
      </c>
      <c r="AC30" s="384" t="str">
        <f>IF($N30="","",IF($C$7="Northern Ireland",INDEX('Fixed inputs'!$H$18:$H$58,MATCH($N30,'Fixed inputs'!$C$18:$C$58,0)),INDEX('Fixed inputs'!$I$18:$I$58,MATCH($N30,'Fixed inputs'!$C$18:$C$58,0))))</f>
        <v/>
      </c>
      <c r="AD30" s="384" t="str">
        <f>IF($C30="","",INDEX('Fixed inputs'!$C$8:$E$10,MATCH($C30,'Fixed inputs'!$B$8:$B$10,0),MATCH(IF($C$7="Northern Ireland","GBP","EUR"),'Fixed inputs'!$C$7:$E$7,0)))</f>
        <v/>
      </c>
      <c r="AE30" s="386"/>
      <c r="AF30" s="386"/>
      <c r="AG30" s="386"/>
      <c r="AH30" s="386"/>
      <c r="AI30" s="386"/>
      <c r="AJ30" s="416">
        <f t="shared" si="11"/>
        <v>0</v>
      </c>
      <c r="AK30" s="386"/>
      <c r="AL30" s="387">
        <f t="shared" si="12"/>
        <v>0</v>
      </c>
      <c r="AM30" s="386"/>
      <c r="AN30" s="387">
        <f t="shared" si="13"/>
        <v>0</v>
      </c>
      <c r="AO30" s="386"/>
      <c r="AP30" s="387">
        <f t="shared" si="14"/>
        <v>0</v>
      </c>
      <c r="AQ30" s="386"/>
      <c r="AR30" s="387">
        <f t="shared" si="15"/>
        <v>0</v>
      </c>
      <c r="AS30" s="386"/>
      <c r="AT30" s="387">
        <f t="shared" si="16"/>
        <v>0</v>
      </c>
    </row>
    <row r="31" spans="2:46">
      <c r="B31" s="430"/>
      <c r="C31" s="430"/>
      <c r="D31" s="431"/>
      <c r="E31" s="432"/>
      <c r="F31" s="432"/>
      <c r="G31" s="432"/>
      <c r="H31" s="432"/>
      <c r="I31" s="432"/>
      <c r="J31" s="432"/>
      <c r="K31" s="465">
        <f t="shared" si="0"/>
        <v>0</v>
      </c>
      <c r="L31" s="433"/>
      <c r="M31" s="433"/>
      <c r="N31" s="434"/>
      <c r="O31" s="383" t="str">
        <f t="shared" si="1"/>
        <v/>
      </c>
      <c r="P31" s="434"/>
      <c r="Q31" s="434"/>
      <c r="R31" s="434"/>
      <c r="S31" s="433"/>
      <c r="T31" s="434"/>
      <c r="U31" s="415" t="str">
        <f t="shared" si="4"/>
        <v/>
      </c>
      <c r="V31" s="415" t="str">
        <f t="shared" si="5"/>
        <v/>
      </c>
      <c r="W31" s="415" t="str">
        <f t="shared" si="6"/>
        <v/>
      </c>
      <c r="X31" s="415" t="str">
        <f t="shared" si="7"/>
        <v/>
      </c>
      <c r="Y31" s="415" t="str">
        <f t="shared" si="8"/>
        <v/>
      </c>
      <c r="Z31" s="415" t="str">
        <f t="shared" si="9"/>
        <v/>
      </c>
      <c r="AA31" s="384">
        <f t="shared" si="3"/>
        <v>0</v>
      </c>
      <c r="AB31" s="385" t="b">
        <f t="shared" si="10"/>
        <v>1</v>
      </c>
      <c r="AC31" s="384" t="str">
        <f>IF($N31="","",IF($C$7="Northern Ireland",INDEX('Fixed inputs'!$H$18:$H$58,MATCH($N31,'Fixed inputs'!$C$18:$C$58,0)),INDEX('Fixed inputs'!$I$18:$I$58,MATCH($N31,'Fixed inputs'!$C$18:$C$58,0))))</f>
        <v/>
      </c>
      <c r="AD31" s="384" t="str">
        <f>IF($C31="","",INDEX('Fixed inputs'!$C$8:$E$10,MATCH($C31,'Fixed inputs'!$B$8:$B$10,0),MATCH(IF($C$7="Northern Ireland","GBP","EUR"),'Fixed inputs'!$C$7:$E$7,0)))</f>
        <v/>
      </c>
      <c r="AE31" s="386"/>
      <c r="AF31" s="386"/>
      <c r="AG31" s="386"/>
      <c r="AH31" s="386"/>
      <c r="AI31" s="386"/>
      <c r="AJ31" s="416">
        <f t="shared" si="11"/>
        <v>0</v>
      </c>
      <c r="AK31" s="386"/>
      <c r="AL31" s="387">
        <f t="shared" si="12"/>
        <v>0</v>
      </c>
      <c r="AM31" s="386"/>
      <c r="AN31" s="387">
        <f t="shared" si="13"/>
        <v>0</v>
      </c>
      <c r="AO31" s="386"/>
      <c r="AP31" s="387">
        <f t="shared" si="14"/>
        <v>0</v>
      </c>
      <c r="AQ31" s="386"/>
      <c r="AR31" s="387">
        <f t="shared" si="15"/>
        <v>0</v>
      </c>
      <c r="AS31" s="386"/>
      <c r="AT31" s="387">
        <f t="shared" si="16"/>
        <v>0</v>
      </c>
    </row>
    <row r="32" spans="2:46">
      <c r="B32" s="430"/>
      <c r="C32" s="430"/>
      <c r="D32" s="431"/>
      <c r="E32" s="432"/>
      <c r="F32" s="432"/>
      <c r="G32" s="432"/>
      <c r="H32" s="432"/>
      <c r="I32" s="432"/>
      <c r="J32" s="432"/>
      <c r="K32" s="465">
        <f t="shared" si="0"/>
        <v>0</v>
      </c>
      <c r="L32" s="433"/>
      <c r="M32" s="433"/>
      <c r="N32" s="434"/>
      <c r="O32" s="383" t="str">
        <f t="shared" si="1"/>
        <v/>
      </c>
      <c r="P32" s="434"/>
      <c r="Q32" s="434"/>
      <c r="R32" s="434"/>
      <c r="S32" s="433"/>
      <c r="T32" s="434"/>
      <c r="U32" s="415" t="str">
        <f t="shared" si="4"/>
        <v/>
      </c>
      <c r="V32" s="415" t="str">
        <f t="shared" si="5"/>
        <v/>
      </c>
      <c r="W32" s="415" t="str">
        <f t="shared" si="6"/>
        <v/>
      </c>
      <c r="X32" s="415" t="str">
        <f t="shared" si="7"/>
        <v/>
      </c>
      <c r="Y32" s="415" t="str">
        <f t="shared" si="8"/>
        <v/>
      </c>
      <c r="Z32" s="415" t="str">
        <f t="shared" si="9"/>
        <v/>
      </c>
      <c r="AA32" s="384">
        <f t="shared" si="3"/>
        <v>0</v>
      </c>
      <c r="AB32" s="385" t="b">
        <f t="shared" si="10"/>
        <v>1</v>
      </c>
      <c r="AC32" s="384" t="str">
        <f>IF($N32="","",IF($C$7="Northern Ireland",INDEX('Fixed inputs'!$H$18:$H$58,MATCH($N32,'Fixed inputs'!$C$18:$C$58,0)),INDEX('Fixed inputs'!$I$18:$I$58,MATCH($N32,'Fixed inputs'!$C$18:$C$58,0))))</f>
        <v/>
      </c>
      <c r="AD32" s="384" t="str">
        <f>IF($C32="","",INDEX('Fixed inputs'!$C$8:$E$10,MATCH($C32,'Fixed inputs'!$B$8:$B$10,0),MATCH(IF($C$7="Northern Ireland","GBP","EUR"),'Fixed inputs'!$C$7:$E$7,0)))</f>
        <v/>
      </c>
      <c r="AE32" s="386"/>
      <c r="AF32" s="386"/>
      <c r="AG32" s="386"/>
      <c r="AH32" s="386"/>
      <c r="AI32" s="386"/>
      <c r="AJ32" s="416">
        <f t="shared" si="11"/>
        <v>0</v>
      </c>
      <c r="AK32" s="386"/>
      <c r="AL32" s="387">
        <f t="shared" si="12"/>
        <v>0</v>
      </c>
      <c r="AM32" s="386"/>
      <c r="AN32" s="387">
        <f t="shared" si="13"/>
        <v>0</v>
      </c>
      <c r="AO32" s="386"/>
      <c r="AP32" s="387">
        <f t="shared" si="14"/>
        <v>0</v>
      </c>
      <c r="AQ32" s="386"/>
      <c r="AR32" s="387">
        <f t="shared" si="15"/>
        <v>0</v>
      </c>
      <c r="AS32" s="386"/>
      <c r="AT32" s="387">
        <f t="shared" si="16"/>
        <v>0</v>
      </c>
    </row>
    <row r="33" spans="2:46">
      <c r="B33" s="430"/>
      <c r="C33" s="430"/>
      <c r="D33" s="431"/>
      <c r="E33" s="432"/>
      <c r="F33" s="432"/>
      <c r="G33" s="432"/>
      <c r="H33" s="432"/>
      <c r="I33" s="432"/>
      <c r="J33" s="432"/>
      <c r="K33" s="465">
        <f t="shared" si="0"/>
        <v>0</v>
      </c>
      <c r="L33" s="433"/>
      <c r="M33" s="433"/>
      <c r="N33" s="434"/>
      <c r="O33" s="383" t="str">
        <f t="shared" si="1"/>
        <v/>
      </c>
      <c r="P33" s="434"/>
      <c r="Q33" s="434"/>
      <c r="R33" s="434"/>
      <c r="S33" s="433"/>
      <c r="T33" s="434"/>
      <c r="U33" s="415" t="str">
        <f t="shared" si="4"/>
        <v/>
      </c>
      <c r="V33" s="415" t="str">
        <f t="shared" si="5"/>
        <v/>
      </c>
      <c r="W33" s="415" t="str">
        <f t="shared" si="6"/>
        <v/>
      </c>
      <c r="X33" s="415" t="str">
        <f t="shared" si="7"/>
        <v/>
      </c>
      <c r="Y33" s="415" t="str">
        <f t="shared" si="8"/>
        <v/>
      </c>
      <c r="Z33" s="415" t="str">
        <f t="shared" si="9"/>
        <v/>
      </c>
      <c r="AA33" s="384">
        <f t="shared" si="3"/>
        <v>0</v>
      </c>
      <c r="AB33" s="385" t="b">
        <f t="shared" si="10"/>
        <v>1</v>
      </c>
      <c r="AC33" s="384" t="str">
        <f>IF($N33="","",IF($C$7="Northern Ireland",INDEX('Fixed inputs'!$H$18:$H$58,MATCH($N33,'Fixed inputs'!$C$18:$C$58,0)),INDEX('Fixed inputs'!$I$18:$I$58,MATCH($N33,'Fixed inputs'!$C$18:$C$58,0))))</f>
        <v/>
      </c>
      <c r="AD33" s="384" t="str">
        <f>IF($C33="","",INDEX('Fixed inputs'!$C$8:$E$10,MATCH($C33,'Fixed inputs'!$B$8:$B$10,0),MATCH(IF($C$7="Northern Ireland","GBP","EUR"),'Fixed inputs'!$C$7:$E$7,0)))</f>
        <v/>
      </c>
      <c r="AE33" s="386"/>
      <c r="AF33" s="386"/>
      <c r="AG33" s="386"/>
      <c r="AH33" s="386"/>
      <c r="AI33" s="386"/>
      <c r="AJ33" s="416">
        <f t="shared" si="11"/>
        <v>0</v>
      </c>
      <c r="AK33" s="386"/>
      <c r="AL33" s="387">
        <f t="shared" si="12"/>
        <v>0</v>
      </c>
      <c r="AM33" s="386"/>
      <c r="AN33" s="387">
        <f t="shared" si="13"/>
        <v>0</v>
      </c>
      <c r="AO33" s="386"/>
      <c r="AP33" s="387">
        <f t="shared" si="14"/>
        <v>0</v>
      </c>
      <c r="AQ33" s="386"/>
      <c r="AR33" s="387">
        <f t="shared" si="15"/>
        <v>0</v>
      </c>
      <c r="AS33" s="386"/>
      <c r="AT33" s="387">
        <f t="shared" si="16"/>
        <v>0</v>
      </c>
    </row>
    <row r="34" spans="2:46">
      <c r="B34" s="430"/>
      <c r="C34" s="430"/>
      <c r="D34" s="431"/>
      <c r="E34" s="432"/>
      <c r="F34" s="432"/>
      <c r="G34" s="432"/>
      <c r="H34" s="432"/>
      <c r="I34" s="432"/>
      <c r="J34" s="432"/>
      <c r="K34" s="465">
        <f t="shared" si="0"/>
        <v>0</v>
      </c>
      <c r="L34" s="433"/>
      <c r="M34" s="433"/>
      <c r="N34" s="434"/>
      <c r="O34" s="383" t="str">
        <f t="shared" si="1"/>
        <v/>
      </c>
      <c r="P34" s="434"/>
      <c r="Q34" s="434"/>
      <c r="R34" s="434"/>
      <c r="S34" s="433"/>
      <c r="T34" s="434"/>
      <c r="U34" s="415" t="str">
        <f t="shared" si="4"/>
        <v/>
      </c>
      <c r="V34" s="415" t="str">
        <f t="shared" si="5"/>
        <v/>
      </c>
      <c r="W34" s="415" t="str">
        <f t="shared" si="6"/>
        <v/>
      </c>
      <c r="X34" s="415" t="str">
        <f t="shared" si="7"/>
        <v/>
      </c>
      <c r="Y34" s="415" t="str">
        <f t="shared" si="8"/>
        <v/>
      </c>
      <c r="Z34" s="415" t="str">
        <f t="shared" si="9"/>
        <v/>
      </c>
      <c r="AA34" s="384">
        <f t="shared" si="3"/>
        <v>0</v>
      </c>
      <c r="AB34" s="385" t="b">
        <f t="shared" si="10"/>
        <v>1</v>
      </c>
      <c r="AC34" s="384" t="str">
        <f>IF($N34="","",IF($C$7="Northern Ireland",INDEX('Fixed inputs'!$H$18:$H$58,MATCH($N34,'Fixed inputs'!$C$18:$C$58,0)),INDEX('Fixed inputs'!$I$18:$I$58,MATCH($N34,'Fixed inputs'!$C$18:$C$58,0))))</f>
        <v/>
      </c>
      <c r="AD34" s="384" t="str">
        <f>IF($C34="","",INDEX('Fixed inputs'!$C$8:$E$10,MATCH($C34,'Fixed inputs'!$B$8:$B$10,0),MATCH(IF($C$7="Northern Ireland","GBP","EUR"),'Fixed inputs'!$C$7:$E$7,0)))</f>
        <v/>
      </c>
      <c r="AE34" s="386"/>
      <c r="AF34" s="386"/>
      <c r="AG34" s="386"/>
      <c r="AH34" s="386"/>
      <c r="AI34" s="386"/>
      <c r="AJ34" s="416">
        <f t="shared" si="11"/>
        <v>0</v>
      </c>
      <c r="AK34" s="386"/>
      <c r="AL34" s="387">
        <f t="shared" si="12"/>
        <v>0</v>
      </c>
      <c r="AM34" s="386"/>
      <c r="AN34" s="387">
        <f t="shared" si="13"/>
        <v>0</v>
      </c>
      <c r="AO34" s="386"/>
      <c r="AP34" s="387">
        <f t="shared" si="14"/>
        <v>0</v>
      </c>
      <c r="AQ34" s="386"/>
      <c r="AR34" s="387">
        <f t="shared" si="15"/>
        <v>0</v>
      </c>
      <c r="AS34" s="386"/>
      <c r="AT34" s="387">
        <f t="shared" si="16"/>
        <v>0</v>
      </c>
    </row>
    <row r="35" spans="2:46">
      <c r="B35" s="430"/>
      <c r="C35" s="430"/>
      <c r="D35" s="431"/>
      <c r="E35" s="432"/>
      <c r="F35" s="432"/>
      <c r="G35" s="432"/>
      <c r="H35" s="432"/>
      <c r="I35" s="432"/>
      <c r="J35" s="432"/>
      <c r="K35" s="465">
        <f t="shared" si="0"/>
        <v>0</v>
      </c>
      <c r="L35" s="433"/>
      <c r="M35" s="433"/>
      <c r="N35" s="434"/>
      <c r="O35" s="383" t="str">
        <f t="shared" si="1"/>
        <v/>
      </c>
      <c r="P35" s="434"/>
      <c r="Q35" s="434"/>
      <c r="R35" s="434"/>
      <c r="S35" s="433"/>
      <c r="T35" s="434"/>
      <c r="U35" s="415" t="str">
        <f t="shared" si="4"/>
        <v/>
      </c>
      <c r="V35" s="415" t="str">
        <f t="shared" si="5"/>
        <v/>
      </c>
      <c r="W35" s="415" t="str">
        <f t="shared" si="6"/>
        <v/>
      </c>
      <c r="X35" s="415" t="str">
        <f t="shared" si="7"/>
        <v/>
      </c>
      <c r="Y35" s="415" t="str">
        <f t="shared" si="8"/>
        <v/>
      </c>
      <c r="Z35" s="415" t="str">
        <f t="shared" si="9"/>
        <v/>
      </c>
      <c r="AA35" s="384">
        <f t="shared" si="3"/>
        <v>0</v>
      </c>
      <c r="AB35" s="385" t="b">
        <f t="shared" si="10"/>
        <v>1</v>
      </c>
      <c r="AC35" s="384" t="str">
        <f>IF($N35="","",IF($C$7="Northern Ireland",INDEX('Fixed inputs'!$H$18:$H$58,MATCH($N35,'Fixed inputs'!$C$18:$C$58,0)),INDEX('Fixed inputs'!$I$18:$I$58,MATCH($N35,'Fixed inputs'!$C$18:$C$58,0))))</f>
        <v/>
      </c>
      <c r="AD35" s="384" t="str">
        <f>IF($C35="","",INDEX('Fixed inputs'!$C$8:$E$10,MATCH($C35,'Fixed inputs'!$B$8:$B$10,0),MATCH(IF($C$7="Northern Ireland","GBP","EUR"),'Fixed inputs'!$C$7:$E$7,0)))</f>
        <v/>
      </c>
      <c r="AE35" s="386"/>
      <c r="AF35" s="386"/>
      <c r="AG35" s="386"/>
      <c r="AH35" s="386"/>
      <c r="AI35" s="386"/>
      <c r="AJ35" s="416">
        <f t="shared" si="11"/>
        <v>0</v>
      </c>
      <c r="AK35" s="386"/>
      <c r="AL35" s="387">
        <f t="shared" si="12"/>
        <v>0</v>
      </c>
      <c r="AM35" s="386"/>
      <c r="AN35" s="387">
        <f t="shared" si="13"/>
        <v>0</v>
      </c>
      <c r="AO35" s="386"/>
      <c r="AP35" s="387">
        <f t="shared" si="14"/>
        <v>0</v>
      </c>
      <c r="AQ35" s="386"/>
      <c r="AR35" s="387">
        <f t="shared" si="15"/>
        <v>0</v>
      </c>
      <c r="AS35" s="386"/>
      <c r="AT35" s="387">
        <f t="shared" si="16"/>
        <v>0</v>
      </c>
    </row>
    <row r="36" spans="2:46">
      <c r="B36" s="430"/>
      <c r="C36" s="430"/>
      <c r="D36" s="431"/>
      <c r="E36" s="432"/>
      <c r="F36" s="432"/>
      <c r="G36" s="432"/>
      <c r="H36" s="432"/>
      <c r="I36" s="432"/>
      <c r="J36" s="432"/>
      <c r="K36" s="465">
        <f t="shared" si="0"/>
        <v>0</v>
      </c>
      <c r="L36" s="433"/>
      <c r="M36" s="433"/>
      <c r="N36" s="434"/>
      <c r="O36" s="383" t="str">
        <f t="shared" si="1"/>
        <v/>
      </c>
      <c r="P36" s="434"/>
      <c r="Q36" s="434"/>
      <c r="R36" s="434"/>
      <c r="S36" s="433"/>
      <c r="T36" s="434"/>
      <c r="U36" s="415" t="str">
        <f t="shared" si="4"/>
        <v/>
      </c>
      <c r="V36" s="415" t="str">
        <f t="shared" si="5"/>
        <v/>
      </c>
      <c r="W36" s="415" t="str">
        <f t="shared" si="6"/>
        <v/>
      </c>
      <c r="X36" s="415" t="str">
        <f t="shared" si="7"/>
        <v/>
      </c>
      <c r="Y36" s="415" t="str">
        <f t="shared" si="8"/>
        <v/>
      </c>
      <c r="Z36" s="415" t="str">
        <f t="shared" si="9"/>
        <v/>
      </c>
      <c r="AA36" s="384">
        <f t="shared" si="3"/>
        <v>0</v>
      </c>
      <c r="AB36" s="385" t="b">
        <f t="shared" si="10"/>
        <v>1</v>
      </c>
      <c r="AC36" s="384" t="str">
        <f>IF($N36="","",IF($C$7="Northern Ireland",INDEX('Fixed inputs'!$H$18:$H$58,MATCH($N36,'Fixed inputs'!$C$18:$C$58,0)),INDEX('Fixed inputs'!$I$18:$I$58,MATCH($N36,'Fixed inputs'!$C$18:$C$58,0))))</f>
        <v/>
      </c>
      <c r="AD36" s="384" t="str">
        <f>IF($C36="","",INDEX('Fixed inputs'!$C$8:$E$10,MATCH($C36,'Fixed inputs'!$B$8:$B$10,0),MATCH(IF($C$7="Northern Ireland","GBP","EUR"),'Fixed inputs'!$C$7:$E$7,0)))</f>
        <v/>
      </c>
      <c r="AE36" s="386"/>
      <c r="AF36" s="386"/>
      <c r="AG36" s="386"/>
      <c r="AH36" s="386"/>
      <c r="AI36" s="386"/>
      <c r="AJ36" s="416">
        <f t="shared" si="11"/>
        <v>0</v>
      </c>
      <c r="AK36" s="386"/>
      <c r="AL36" s="387">
        <f t="shared" si="12"/>
        <v>0</v>
      </c>
      <c r="AM36" s="386"/>
      <c r="AN36" s="387">
        <f t="shared" si="13"/>
        <v>0</v>
      </c>
      <c r="AO36" s="386"/>
      <c r="AP36" s="387">
        <f t="shared" si="14"/>
        <v>0</v>
      </c>
      <c r="AQ36" s="386"/>
      <c r="AR36" s="387">
        <f t="shared" si="15"/>
        <v>0</v>
      </c>
      <c r="AS36" s="386"/>
      <c r="AT36" s="387">
        <f t="shared" si="16"/>
        <v>0</v>
      </c>
    </row>
    <row r="37" spans="2:46">
      <c r="B37" s="430"/>
      <c r="C37" s="430"/>
      <c r="D37" s="431"/>
      <c r="E37" s="432"/>
      <c r="F37" s="432"/>
      <c r="G37" s="432"/>
      <c r="H37" s="432"/>
      <c r="I37" s="432"/>
      <c r="J37" s="432"/>
      <c r="K37" s="465">
        <f t="shared" si="0"/>
        <v>0</v>
      </c>
      <c r="L37" s="433"/>
      <c r="M37" s="433"/>
      <c r="N37" s="434"/>
      <c r="O37" s="383" t="str">
        <f t="shared" si="1"/>
        <v/>
      </c>
      <c r="P37" s="434"/>
      <c r="Q37" s="434"/>
      <c r="R37" s="434"/>
      <c r="S37" s="433"/>
      <c r="T37" s="434"/>
      <c r="U37" s="415" t="str">
        <f t="shared" si="4"/>
        <v/>
      </c>
      <c r="V37" s="415" t="str">
        <f t="shared" si="5"/>
        <v/>
      </c>
      <c r="W37" s="415" t="str">
        <f t="shared" si="6"/>
        <v/>
      </c>
      <c r="X37" s="415" t="str">
        <f t="shared" si="7"/>
        <v/>
      </c>
      <c r="Y37" s="415" t="str">
        <f t="shared" si="8"/>
        <v/>
      </c>
      <c r="Z37" s="415" t="str">
        <f t="shared" si="9"/>
        <v/>
      </c>
      <c r="AA37" s="384">
        <f t="shared" si="3"/>
        <v>0</v>
      </c>
      <c r="AB37" s="385" t="b">
        <f t="shared" si="10"/>
        <v>1</v>
      </c>
      <c r="AC37" s="384" t="str">
        <f>IF($N37="","",IF($C$7="Northern Ireland",INDEX('Fixed inputs'!$H$18:$H$58,MATCH($N37,'Fixed inputs'!$C$18:$C$58,0)),INDEX('Fixed inputs'!$I$18:$I$58,MATCH($N37,'Fixed inputs'!$C$18:$C$58,0))))</f>
        <v/>
      </c>
      <c r="AD37" s="384" t="str">
        <f>IF($C37="","",INDEX('Fixed inputs'!$C$8:$E$10,MATCH($C37,'Fixed inputs'!$B$8:$B$10,0),MATCH(IF($C$7="Northern Ireland","GBP","EUR"),'Fixed inputs'!$C$7:$E$7,0)))</f>
        <v/>
      </c>
      <c r="AE37" s="386"/>
      <c r="AF37" s="386"/>
      <c r="AG37" s="386"/>
      <c r="AH37" s="386"/>
      <c r="AI37" s="386"/>
      <c r="AJ37" s="416">
        <f t="shared" si="11"/>
        <v>0</v>
      </c>
      <c r="AK37" s="386"/>
      <c r="AL37" s="387">
        <f t="shared" si="12"/>
        <v>0</v>
      </c>
      <c r="AM37" s="386"/>
      <c r="AN37" s="387">
        <f t="shared" si="13"/>
        <v>0</v>
      </c>
      <c r="AO37" s="386"/>
      <c r="AP37" s="387">
        <f t="shared" si="14"/>
        <v>0</v>
      </c>
      <c r="AQ37" s="386"/>
      <c r="AR37" s="387">
        <f t="shared" si="15"/>
        <v>0</v>
      </c>
      <c r="AS37" s="386"/>
      <c r="AT37" s="387">
        <f t="shared" si="16"/>
        <v>0</v>
      </c>
    </row>
    <row r="38" spans="2:46">
      <c r="B38" s="430"/>
      <c r="C38" s="430"/>
      <c r="D38" s="431"/>
      <c r="E38" s="432"/>
      <c r="F38" s="432"/>
      <c r="G38" s="432"/>
      <c r="H38" s="432"/>
      <c r="I38" s="432"/>
      <c r="J38" s="432"/>
      <c r="K38" s="465">
        <f t="shared" si="0"/>
        <v>0</v>
      </c>
      <c r="L38" s="433"/>
      <c r="M38" s="433"/>
      <c r="N38" s="434"/>
      <c r="O38" s="383" t="str">
        <f t="shared" si="1"/>
        <v/>
      </c>
      <c r="P38" s="434"/>
      <c r="Q38" s="434"/>
      <c r="R38" s="434"/>
      <c r="S38" s="433"/>
      <c r="T38" s="434"/>
      <c r="U38" s="415" t="str">
        <f t="shared" si="4"/>
        <v/>
      </c>
      <c r="V38" s="415" t="str">
        <f t="shared" si="5"/>
        <v/>
      </c>
      <c r="W38" s="415" t="str">
        <f t="shared" si="6"/>
        <v/>
      </c>
      <c r="X38" s="415" t="str">
        <f t="shared" si="7"/>
        <v/>
      </c>
      <c r="Y38" s="415" t="str">
        <f t="shared" si="8"/>
        <v/>
      </c>
      <c r="Z38" s="415" t="str">
        <f t="shared" si="9"/>
        <v/>
      </c>
      <c r="AA38" s="384">
        <f t="shared" si="3"/>
        <v>0</v>
      </c>
      <c r="AB38" s="385" t="b">
        <f t="shared" si="10"/>
        <v>1</v>
      </c>
      <c r="AC38" s="384" t="str">
        <f>IF($N38="","",IF($C$7="Northern Ireland",INDEX('Fixed inputs'!$H$18:$H$58,MATCH($N38,'Fixed inputs'!$C$18:$C$58,0)),INDEX('Fixed inputs'!$I$18:$I$58,MATCH($N38,'Fixed inputs'!$C$18:$C$58,0))))</f>
        <v/>
      </c>
      <c r="AD38" s="384" t="str">
        <f>IF($C38="","",INDEX('Fixed inputs'!$C$8:$E$10,MATCH($C38,'Fixed inputs'!$B$8:$B$10,0),MATCH(IF($C$7="Northern Ireland","GBP","EUR"),'Fixed inputs'!$C$7:$E$7,0)))</f>
        <v/>
      </c>
      <c r="AE38" s="386"/>
      <c r="AF38" s="386"/>
      <c r="AG38" s="386"/>
      <c r="AH38" s="386"/>
      <c r="AI38" s="386"/>
      <c r="AJ38" s="416">
        <f t="shared" si="11"/>
        <v>0</v>
      </c>
      <c r="AK38" s="386"/>
      <c r="AL38" s="387">
        <f t="shared" si="12"/>
        <v>0</v>
      </c>
      <c r="AM38" s="386"/>
      <c r="AN38" s="387">
        <f t="shared" si="13"/>
        <v>0</v>
      </c>
      <c r="AO38" s="386"/>
      <c r="AP38" s="387">
        <f t="shared" si="14"/>
        <v>0</v>
      </c>
      <c r="AQ38" s="386"/>
      <c r="AR38" s="387">
        <f t="shared" si="15"/>
        <v>0</v>
      </c>
      <c r="AS38" s="386"/>
      <c r="AT38" s="387">
        <f t="shared" si="16"/>
        <v>0</v>
      </c>
    </row>
    <row r="39" spans="2:46">
      <c r="B39" s="430"/>
      <c r="C39" s="430"/>
      <c r="D39" s="431"/>
      <c r="E39" s="432"/>
      <c r="F39" s="432"/>
      <c r="G39" s="432"/>
      <c r="H39" s="432"/>
      <c r="I39" s="432"/>
      <c r="J39" s="432"/>
      <c r="K39" s="465">
        <f t="shared" si="0"/>
        <v>0</v>
      </c>
      <c r="L39" s="433"/>
      <c r="M39" s="433"/>
      <c r="N39" s="434"/>
      <c r="O39" s="383" t="str">
        <f t="shared" si="1"/>
        <v/>
      </c>
      <c r="P39" s="434"/>
      <c r="Q39" s="434"/>
      <c r="R39" s="434"/>
      <c r="S39" s="433"/>
      <c r="T39" s="434"/>
      <c r="U39" s="415" t="str">
        <f t="shared" si="4"/>
        <v/>
      </c>
      <c r="V39" s="415" t="str">
        <f t="shared" si="5"/>
        <v/>
      </c>
      <c r="W39" s="415" t="str">
        <f t="shared" si="6"/>
        <v/>
      </c>
      <c r="X39" s="415" t="str">
        <f t="shared" si="7"/>
        <v/>
      </c>
      <c r="Y39" s="415" t="str">
        <f t="shared" si="8"/>
        <v/>
      </c>
      <c r="Z39" s="415" t="str">
        <f t="shared" si="9"/>
        <v/>
      </c>
      <c r="AA39" s="384">
        <f t="shared" si="3"/>
        <v>0</v>
      </c>
      <c r="AB39" s="385" t="b">
        <f t="shared" si="10"/>
        <v>1</v>
      </c>
      <c r="AC39" s="384" t="str">
        <f>IF($N39="","",IF($C$7="Northern Ireland",INDEX('Fixed inputs'!$H$18:$H$58,MATCH($N39,'Fixed inputs'!$C$18:$C$58,0)),INDEX('Fixed inputs'!$I$18:$I$58,MATCH($N39,'Fixed inputs'!$C$18:$C$58,0))))</f>
        <v/>
      </c>
      <c r="AD39" s="384" t="str">
        <f>IF($C39="","",INDEX('Fixed inputs'!$C$8:$E$10,MATCH($C39,'Fixed inputs'!$B$8:$B$10,0),MATCH(IF($C$7="Northern Ireland","GBP","EUR"),'Fixed inputs'!$C$7:$E$7,0)))</f>
        <v/>
      </c>
      <c r="AE39" s="386"/>
      <c r="AF39" s="386"/>
      <c r="AG39" s="386"/>
      <c r="AH39" s="386"/>
      <c r="AI39" s="386"/>
      <c r="AJ39" s="416">
        <f t="shared" si="11"/>
        <v>0</v>
      </c>
      <c r="AK39" s="386"/>
      <c r="AL39" s="387">
        <f t="shared" si="12"/>
        <v>0</v>
      </c>
      <c r="AM39" s="386"/>
      <c r="AN39" s="387">
        <f t="shared" si="13"/>
        <v>0</v>
      </c>
      <c r="AO39" s="386"/>
      <c r="AP39" s="387">
        <f t="shared" si="14"/>
        <v>0</v>
      </c>
      <c r="AQ39" s="386"/>
      <c r="AR39" s="387">
        <f t="shared" si="15"/>
        <v>0</v>
      </c>
      <c r="AS39" s="386"/>
      <c r="AT39" s="387">
        <f t="shared" si="16"/>
        <v>0</v>
      </c>
    </row>
    <row r="40" spans="2:46">
      <c r="B40" s="430"/>
      <c r="C40" s="430"/>
      <c r="D40" s="431"/>
      <c r="E40" s="432"/>
      <c r="F40" s="432"/>
      <c r="G40" s="432"/>
      <c r="H40" s="432"/>
      <c r="I40" s="432"/>
      <c r="J40" s="432"/>
      <c r="K40" s="465">
        <f t="shared" si="0"/>
        <v>0</v>
      </c>
      <c r="L40" s="433"/>
      <c r="M40" s="433"/>
      <c r="N40" s="434"/>
      <c r="O40" s="383" t="str">
        <f t="shared" si="1"/>
        <v/>
      </c>
      <c r="P40" s="434"/>
      <c r="Q40" s="434"/>
      <c r="R40" s="434"/>
      <c r="S40" s="433"/>
      <c r="T40" s="434"/>
      <c r="U40" s="415" t="str">
        <f t="shared" si="4"/>
        <v/>
      </c>
      <c r="V40" s="415" t="str">
        <f t="shared" si="5"/>
        <v/>
      </c>
      <c r="W40" s="415" t="str">
        <f t="shared" si="6"/>
        <v/>
      </c>
      <c r="X40" s="415" t="str">
        <f t="shared" si="7"/>
        <v/>
      </c>
      <c r="Y40" s="415" t="str">
        <f t="shared" si="8"/>
        <v/>
      </c>
      <c r="Z40" s="415" t="str">
        <f t="shared" si="9"/>
        <v/>
      </c>
      <c r="AA40" s="384">
        <f t="shared" si="3"/>
        <v>0</v>
      </c>
      <c r="AB40" s="385" t="b">
        <f t="shared" si="10"/>
        <v>1</v>
      </c>
      <c r="AC40" s="384" t="str">
        <f>IF($N40="","",IF($C$7="Northern Ireland",INDEX('Fixed inputs'!$H$18:$H$58,MATCH($N40,'Fixed inputs'!$C$18:$C$58,0)),INDEX('Fixed inputs'!$I$18:$I$58,MATCH($N40,'Fixed inputs'!$C$18:$C$58,0))))</f>
        <v/>
      </c>
      <c r="AD40" s="384" t="str">
        <f>IF($C40="","",INDEX('Fixed inputs'!$C$8:$E$10,MATCH($C40,'Fixed inputs'!$B$8:$B$10,0),MATCH(IF($C$7="Northern Ireland","GBP","EUR"),'Fixed inputs'!$C$7:$E$7,0)))</f>
        <v/>
      </c>
      <c r="AE40" s="386"/>
      <c r="AF40" s="386"/>
      <c r="AG40" s="386"/>
      <c r="AH40" s="386"/>
      <c r="AI40" s="386"/>
      <c r="AJ40" s="416">
        <f t="shared" si="11"/>
        <v>0</v>
      </c>
      <c r="AK40" s="386"/>
      <c r="AL40" s="387">
        <f t="shared" si="12"/>
        <v>0</v>
      </c>
      <c r="AM40" s="386"/>
      <c r="AN40" s="387">
        <f t="shared" si="13"/>
        <v>0</v>
      </c>
      <c r="AO40" s="386"/>
      <c r="AP40" s="387">
        <f t="shared" si="14"/>
        <v>0</v>
      </c>
      <c r="AQ40" s="386"/>
      <c r="AR40" s="387">
        <f t="shared" si="15"/>
        <v>0</v>
      </c>
      <c r="AS40" s="386"/>
      <c r="AT40" s="387">
        <f t="shared" si="16"/>
        <v>0</v>
      </c>
    </row>
    <row r="41" spans="2:46">
      <c r="B41" s="430"/>
      <c r="C41" s="430"/>
      <c r="D41" s="431"/>
      <c r="E41" s="432"/>
      <c r="F41" s="432"/>
      <c r="G41" s="432"/>
      <c r="H41" s="432"/>
      <c r="I41" s="432"/>
      <c r="J41" s="432"/>
      <c r="K41" s="465">
        <f t="shared" si="0"/>
        <v>0</v>
      </c>
      <c r="L41" s="433"/>
      <c r="M41" s="433"/>
      <c r="N41" s="434"/>
      <c r="O41" s="383" t="str">
        <f t="shared" si="1"/>
        <v/>
      </c>
      <c r="P41" s="434"/>
      <c r="Q41" s="434"/>
      <c r="R41" s="434"/>
      <c r="S41" s="433"/>
      <c r="T41" s="434"/>
      <c r="U41" s="415" t="str">
        <f t="shared" si="4"/>
        <v/>
      </c>
      <c r="V41" s="415" t="str">
        <f t="shared" si="5"/>
        <v/>
      </c>
      <c r="W41" s="415" t="str">
        <f t="shared" si="6"/>
        <v/>
      </c>
      <c r="X41" s="415" t="str">
        <f t="shared" si="7"/>
        <v/>
      </c>
      <c r="Y41" s="415" t="str">
        <f t="shared" si="8"/>
        <v/>
      </c>
      <c r="Z41" s="415" t="str">
        <f t="shared" si="9"/>
        <v/>
      </c>
      <c r="AA41" s="384">
        <f t="shared" si="3"/>
        <v>0</v>
      </c>
      <c r="AB41" s="385" t="b">
        <f t="shared" si="10"/>
        <v>1</v>
      </c>
      <c r="AC41" s="384" t="str">
        <f>IF($N41="","",IF($C$7="Northern Ireland",INDEX('Fixed inputs'!$H$18:$H$58,MATCH($N41,'Fixed inputs'!$C$18:$C$58,0)),INDEX('Fixed inputs'!$I$18:$I$58,MATCH($N41,'Fixed inputs'!$C$18:$C$58,0))))</f>
        <v/>
      </c>
      <c r="AD41" s="384" t="str">
        <f>IF($C41="","",INDEX('Fixed inputs'!$C$8:$E$10,MATCH($C41,'Fixed inputs'!$B$8:$B$10,0),MATCH(IF($C$7="Northern Ireland","GBP","EUR"),'Fixed inputs'!$C$7:$E$7,0)))</f>
        <v/>
      </c>
      <c r="AE41" s="386"/>
      <c r="AF41" s="386"/>
      <c r="AG41" s="386"/>
      <c r="AH41" s="386"/>
      <c r="AI41" s="386"/>
      <c r="AJ41" s="416">
        <f t="shared" si="11"/>
        <v>0</v>
      </c>
      <c r="AK41" s="386"/>
      <c r="AL41" s="387">
        <f t="shared" si="12"/>
        <v>0</v>
      </c>
      <c r="AM41" s="386"/>
      <c r="AN41" s="387">
        <f t="shared" si="13"/>
        <v>0</v>
      </c>
      <c r="AO41" s="386"/>
      <c r="AP41" s="387">
        <f t="shared" si="14"/>
        <v>0</v>
      </c>
      <c r="AQ41" s="386"/>
      <c r="AR41" s="387">
        <f t="shared" si="15"/>
        <v>0</v>
      </c>
      <c r="AS41" s="386"/>
      <c r="AT41" s="387">
        <f t="shared" si="16"/>
        <v>0</v>
      </c>
    </row>
    <row r="42" spans="2:46">
      <c r="B42" s="430"/>
      <c r="C42" s="430"/>
      <c r="D42" s="431"/>
      <c r="E42" s="432"/>
      <c r="F42" s="432"/>
      <c r="G42" s="432"/>
      <c r="H42" s="432"/>
      <c r="I42" s="432"/>
      <c r="J42" s="432"/>
      <c r="K42" s="465">
        <f t="shared" si="0"/>
        <v>0</v>
      </c>
      <c r="L42" s="433"/>
      <c r="M42" s="433"/>
      <c r="N42" s="434"/>
      <c r="O42" s="383" t="str">
        <f t="shared" si="1"/>
        <v/>
      </c>
      <c r="P42" s="434"/>
      <c r="Q42" s="434"/>
      <c r="R42" s="434"/>
      <c r="S42" s="433"/>
      <c r="T42" s="434"/>
      <c r="U42" s="415" t="str">
        <f t="shared" si="4"/>
        <v/>
      </c>
      <c r="V42" s="415" t="str">
        <f t="shared" si="5"/>
        <v/>
      </c>
      <c r="W42" s="415" t="str">
        <f t="shared" si="6"/>
        <v/>
      </c>
      <c r="X42" s="415" t="str">
        <f t="shared" si="7"/>
        <v/>
      </c>
      <c r="Y42" s="415" t="str">
        <f t="shared" si="8"/>
        <v/>
      </c>
      <c r="Z42" s="415" t="str">
        <f t="shared" si="9"/>
        <v/>
      </c>
      <c r="AA42" s="384">
        <f t="shared" si="3"/>
        <v>0</v>
      </c>
      <c r="AB42" s="385" t="b">
        <f t="shared" si="10"/>
        <v>1</v>
      </c>
      <c r="AC42" s="384" t="str">
        <f>IF($N42="","",IF($C$7="Northern Ireland",INDEX('Fixed inputs'!$H$18:$H$58,MATCH($N42,'Fixed inputs'!$C$18:$C$58,0)),INDEX('Fixed inputs'!$I$18:$I$58,MATCH($N42,'Fixed inputs'!$C$18:$C$58,0))))</f>
        <v/>
      </c>
      <c r="AD42" s="384" t="str">
        <f>IF($C42="","",INDEX('Fixed inputs'!$C$8:$E$10,MATCH($C42,'Fixed inputs'!$B$8:$B$10,0),MATCH(IF($C$7="Northern Ireland","GBP","EUR"),'Fixed inputs'!$C$7:$E$7,0)))</f>
        <v/>
      </c>
      <c r="AE42" s="386"/>
      <c r="AF42" s="386"/>
      <c r="AG42" s="386"/>
      <c r="AH42" s="386"/>
      <c r="AI42" s="386"/>
      <c r="AJ42" s="416">
        <f t="shared" si="11"/>
        <v>0</v>
      </c>
      <c r="AK42" s="386"/>
      <c r="AL42" s="387">
        <f t="shared" si="12"/>
        <v>0</v>
      </c>
      <c r="AM42" s="386"/>
      <c r="AN42" s="387">
        <f t="shared" si="13"/>
        <v>0</v>
      </c>
      <c r="AO42" s="386"/>
      <c r="AP42" s="387">
        <f t="shared" si="14"/>
        <v>0</v>
      </c>
      <c r="AQ42" s="386"/>
      <c r="AR42" s="387">
        <f t="shared" si="15"/>
        <v>0</v>
      </c>
      <c r="AS42" s="386"/>
      <c r="AT42" s="387">
        <f t="shared" si="16"/>
        <v>0</v>
      </c>
    </row>
    <row r="43" spans="2:46">
      <c r="B43" s="430"/>
      <c r="C43" s="430"/>
      <c r="D43" s="431"/>
      <c r="E43" s="432"/>
      <c r="F43" s="432"/>
      <c r="G43" s="432"/>
      <c r="H43" s="432"/>
      <c r="I43" s="432"/>
      <c r="J43" s="432"/>
      <c r="K43" s="465">
        <f t="shared" si="0"/>
        <v>0</v>
      </c>
      <c r="L43" s="433"/>
      <c r="M43" s="433"/>
      <c r="N43" s="434"/>
      <c r="O43" s="383" t="str">
        <f t="shared" si="1"/>
        <v/>
      </c>
      <c r="P43" s="434"/>
      <c r="Q43" s="434"/>
      <c r="R43" s="434"/>
      <c r="S43" s="433"/>
      <c r="T43" s="434"/>
      <c r="U43" s="415" t="str">
        <f t="shared" si="4"/>
        <v/>
      </c>
      <c r="V43" s="415" t="str">
        <f t="shared" si="5"/>
        <v/>
      </c>
      <c r="W43" s="415" t="str">
        <f t="shared" si="6"/>
        <v/>
      </c>
      <c r="X43" s="415" t="str">
        <f t="shared" si="7"/>
        <v/>
      </c>
      <c r="Y43" s="415" t="str">
        <f t="shared" si="8"/>
        <v/>
      </c>
      <c r="Z43" s="415" t="str">
        <f t="shared" si="9"/>
        <v/>
      </c>
      <c r="AA43" s="384">
        <f t="shared" si="3"/>
        <v>0</v>
      </c>
      <c r="AB43" s="385" t="b">
        <f t="shared" si="10"/>
        <v>1</v>
      </c>
      <c r="AC43" s="384" t="str">
        <f>IF($N43="","",IF($C$7="Northern Ireland",INDEX('Fixed inputs'!$H$18:$H$58,MATCH($N43,'Fixed inputs'!$C$18:$C$58,0)),INDEX('Fixed inputs'!$I$18:$I$58,MATCH($N43,'Fixed inputs'!$C$18:$C$58,0))))</f>
        <v/>
      </c>
      <c r="AD43" s="384" t="str">
        <f>IF($C43="","",INDEX('Fixed inputs'!$C$8:$E$10,MATCH($C43,'Fixed inputs'!$B$8:$B$10,0),MATCH(IF($C$7="Northern Ireland","GBP","EUR"),'Fixed inputs'!$C$7:$E$7,0)))</f>
        <v/>
      </c>
      <c r="AE43" s="386"/>
      <c r="AF43" s="386"/>
      <c r="AG43" s="386"/>
      <c r="AH43" s="386"/>
      <c r="AI43" s="386"/>
      <c r="AJ43" s="416">
        <f t="shared" si="11"/>
        <v>0</v>
      </c>
      <c r="AK43" s="386"/>
      <c r="AL43" s="387">
        <f t="shared" si="12"/>
        <v>0</v>
      </c>
      <c r="AM43" s="386"/>
      <c r="AN43" s="387">
        <f t="shared" si="13"/>
        <v>0</v>
      </c>
      <c r="AO43" s="386"/>
      <c r="AP43" s="387">
        <f t="shared" si="14"/>
        <v>0</v>
      </c>
      <c r="AQ43" s="386"/>
      <c r="AR43" s="387">
        <f t="shared" si="15"/>
        <v>0</v>
      </c>
      <c r="AS43" s="386"/>
      <c r="AT43" s="387">
        <f t="shared" si="16"/>
        <v>0</v>
      </c>
    </row>
    <row r="44" spans="2:46">
      <c r="B44" s="430"/>
      <c r="C44" s="430"/>
      <c r="D44" s="431"/>
      <c r="E44" s="432"/>
      <c r="F44" s="432"/>
      <c r="G44" s="432"/>
      <c r="H44" s="432"/>
      <c r="I44" s="432"/>
      <c r="J44" s="432"/>
      <c r="K44" s="465">
        <f t="shared" si="0"/>
        <v>0</v>
      </c>
      <c r="L44" s="433"/>
      <c r="M44" s="433"/>
      <c r="N44" s="434"/>
      <c r="O44" s="383" t="str">
        <f t="shared" si="1"/>
        <v/>
      </c>
      <c r="P44" s="434"/>
      <c r="Q44" s="434"/>
      <c r="R44" s="434"/>
      <c r="S44" s="433"/>
      <c r="T44" s="434"/>
      <c r="U44" s="415" t="str">
        <f t="shared" si="4"/>
        <v/>
      </c>
      <c r="V44" s="415" t="str">
        <f t="shared" si="5"/>
        <v/>
      </c>
      <c r="W44" s="415" t="str">
        <f t="shared" si="6"/>
        <v/>
      </c>
      <c r="X44" s="415" t="str">
        <f t="shared" si="7"/>
        <v/>
      </c>
      <c r="Y44" s="415" t="str">
        <f t="shared" si="8"/>
        <v/>
      </c>
      <c r="Z44" s="415" t="str">
        <f t="shared" si="9"/>
        <v/>
      </c>
      <c r="AA44" s="384">
        <f t="shared" si="3"/>
        <v>0</v>
      </c>
      <c r="AB44" s="385" t="b">
        <f t="shared" si="10"/>
        <v>1</v>
      </c>
      <c r="AC44" s="384" t="str">
        <f>IF($N44="","",IF($C$7="Northern Ireland",INDEX('Fixed inputs'!$H$18:$H$58,MATCH($N44,'Fixed inputs'!$C$18:$C$58,0)),INDEX('Fixed inputs'!$I$18:$I$58,MATCH($N44,'Fixed inputs'!$C$18:$C$58,0))))</f>
        <v/>
      </c>
      <c r="AD44" s="384" t="str">
        <f>IF($C44="","",INDEX('Fixed inputs'!$C$8:$E$10,MATCH($C44,'Fixed inputs'!$B$8:$B$10,0),MATCH(IF($C$7="Northern Ireland","GBP","EUR"),'Fixed inputs'!$C$7:$E$7,0)))</f>
        <v/>
      </c>
      <c r="AE44" s="386"/>
      <c r="AF44" s="386"/>
      <c r="AG44" s="386"/>
      <c r="AH44" s="386"/>
      <c r="AI44" s="386"/>
      <c r="AJ44" s="416">
        <f t="shared" si="11"/>
        <v>0</v>
      </c>
      <c r="AK44" s="386"/>
      <c r="AL44" s="387">
        <f t="shared" si="12"/>
        <v>0</v>
      </c>
      <c r="AM44" s="386"/>
      <c r="AN44" s="387">
        <f t="shared" si="13"/>
        <v>0</v>
      </c>
      <c r="AO44" s="386"/>
      <c r="AP44" s="387">
        <f t="shared" si="14"/>
        <v>0</v>
      </c>
      <c r="AQ44" s="386"/>
      <c r="AR44" s="387">
        <f t="shared" si="15"/>
        <v>0</v>
      </c>
      <c r="AS44" s="386"/>
      <c r="AT44" s="387">
        <f t="shared" si="16"/>
        <v>0</v>
      </c>
    </row>
    <row r="45" spans="2:46">
      <c r="B45" s="430"/>
      <c r="C45" s="430"/>
      <c r="D45" s="431"/>
      <c r="E45" s="432"/>
      <c r="F45" s="432"/>
      <c r="G45" s="432"/>
      <c r="H45" s="432"/>
      <c r="I45" s="432"/>
      <c r="J45" s="432"/>
      <c r="K45" s="465">
        <f t="shared" si="0"/>
        <v>0</v>
      </c>
      <c r="L45" s="433"/>
      <c r="M45" s="433"/>
      <c r="N45" s="434"/>
      <c r="O45" s="383" t="str">
        <f t="shared" si="1"/>
        <v/>
      </c>
      <c r="P45" s="434"/>
      <c r="Q45" s="434"/>
      <c r="R45" s="434"/>
      <c r="S45" s="433"/>
      <c r="T45" s="434"/>
      <c r="U45" s="415" t="str">
        <f t="shared" si="4"/>
        <v/>
      </c>
      <c r="V45" s="415" t="str">
        <f t="shared" si="5"/>
        <v/>
      </c>
      <c r="W45" s="415" t="str">
        <f t="shared" si="6"/>
        <v/>
      </c>
      <c r="X45" s="415" t="str">
        <f t="shared" si="7"/>
        <v/>
      </c>
      <c r="Y45" s="415" t="str">
        <f t="shared" si="8"/>
        <v/>
      </c>
      <c r="Z45" s="415" t="str">
        <f t="shared" si="9"/>
        <v/>
      </c>
      <c r="AA45" s="384">
        <f t="shared" si="3"/>
        <v>0</v>
      </c>
      <c r="AB45" s="385" t="b">
        <f t="shared" si="10"/>
        <v>1</v>
      </c>
      <c r="AC45" s="384" t="str">
        <f>IF($N45="","",IF($C$7="Northern Ireland",INDEX('Fixed inputs'!$H$18:$H$58,MATCH($N45,'Fixed inputs'!$C$18:$C$58,0)),INDEX('Fixed inputs'!$I$18:$I$58,MATCH($N45,'Fixed inputs'!$C$18:$C$58,0))))</f>
        <v/>
      </c>
      <c r="AD45" s="384" t="str">
        <f>IF($C45="","",INDEX('Fixed inputs'!$C$8:$E$10,MATCH($C45,'Fixed inputs'!$B$8:$B$10,0),MATCH(IF($C$7="Northern Ireland","GBP","EUR"),'Fixed inputs'!$C$7:$E$7,0)))</f>
        <v/>
      </c>
      <c r="AE45" s="386"/>
      <c r="AF45" s="386"/>
      <c r="AG45" s="386"/>
      <c r="AH45" s="386"/>
      <c r="AI45" s="386"/>
      <c r="AJ45" s="416">
        <f t="shared" si="11"/>
        <v>0</v>
      </c>
      <c r="AK45" s="386"/>
      <c r="AL45" s="387">
        <f t="shared" si="12"/>
        <v>0</v>
      </c>
      <c r="AM45" s="386"/>
      <c r="AN45" s="387">
        <f t="shared" si="13"/>
        <v>0</v>
      </c>
      <c r="AO45" s="386"/>
      <c r="AP45" s="387">
        <f t="shared" si="14"/>
        <v>0</v>
      </c>
      <c r="AQ45" s="386"/>
      <c r="AR45" s="387">
        <f t="shared" si="15"/>
        <v>0</v>
      </c>
      <c r="AS45" s="386"/>
      <c r="AT45" s="387">
        <f t="shared" si="16"/>
        <v>0</v>
      </c>
    </row>
    <row r="46" spans="2:46">
      <c r="B46" s="430"/>
      <c r="C46" s="430"/>
      <c r="D46" s="431"/>
      <c r="E46" s="432"/>
      <c r="F46" s="432"/>
      <c r="G46" s="432"/>
      <c r="H46" s="432"/>
      <c r="I46" s="432"/>
      <c r="J46" s="432"/>
      <c r="K46" s="465">
        <f t="shared" si="0"/>
        <v>0</v>
      </c>
      <c r="L46" s="433"/>
      <c r="M46" s="433"/>
      <c r="N46" s="434"/>
      <c r="O46" s="383" t="str">
        <f t="shared" si="1"/>
        <v/>
      </c>
      <c r="P46" s="434"/>
      <c r="Q46" s="434"/>
      <c r="R46" s="434"/>
      <c r="S46" s="433"/>
      <c r="T46" s="434"/>
      <c r="U46" s="415" t="str">
        <f t="shared" si="4"/>
        <v/>
      </c>
      <c r="V46" s="415" t="str">
        <f t="shared" si="5"/>
        <v/>
      </c>
      <c r="W46" s="415" t="str">
        <f t="shared" si="6"/>
        <v/>
      </c>
      <c r="X46" s="415" t="str">
        <f t="shared" si="7"/>
        <v/>
      </c>
      <c r="Y46" s="415" t="str">
        <f t="shared" si="8"/>
        <v/>
      </c>
      <c r="Z46" s="415" t="str">
        <f t="shared" si="9"/>
        <v/>
      </c>
      <c r="AA46" s="384">
        <f t="shared" si="3"/>
        <v>0</v>
      </c>
      <c r="AB46" s="385" t="b">
        <f t="shared" si="10"/>
        <v>1</v>
      </c>
      <c r="AC46" s="384" t="str">
        <f>IF($N46="","",IF($C$7="Northern Ireland",INDEX('Fixed inputs'!$H$18:$H$58,MATCH($N46,'Fixed inputs'!$C$18:$C$58,0)),INDEX('Fixed inputs'!$I$18:$I$58,MATCH($N46,'Fixed inputs'!$C$18:$C$58,0))))</f>
        <v/>
      </c>
      <c r="AD46" s="384" t="str">
        <f>IF($C46="","",INDEX('Fixed inputs'!$C$8:$E$10,MATCH($C46,'Fixed inputs'!$B$8:$B$10,0),MATCH(IF($C$7="Northern Ireland","GBP","EUR"),'Fixed inputs'!$C$7:$E$7,0)))</f>
        <v/>
      </c>
      <c r="AE46" s="386"/>
      <c r="AF46" s="386"/>
      <c r="AG46" s="386"/>
      <c r="AH46" s="386"/>
      <c r="AI46" s="386"/>
      <c r="AJ46" s="416">
        <f t="shared" si="11"/>
        <v>0</v>
      </c>
      <c r="AK46" s="386"/>
      <c r="AL46" s="387">
        <f t="shared" si="12"/>
        <v>0</v>
      </c>
      <c r="AM46" s="386"/>
      <c r="AN46" s="387">
        <f t="shared" si="13"/>
        <v>0</v>
      </c>
      <c r="AO46" s="386"/>
      <c r="AP46" s="387">
        <f t="shared" si="14"/>
        <v>0</v>
      </c>
      <c r="AQ46" s="386"/>
      <c r="AR46" s="387">
        <f t="shared" si="15"/>
        <v>0</v>
      </c>
      <c r="AS46" s="386"/>
      <c r="AT46" s="387">
        <f t="shared" si="16"/>
        <v>0</v>
      </c>
    </row>
    <row r="47" spans="2:46">
      <c r="B47" s="430"/>
      <c r="C47" s="430"/>
      <c r="D47" s="431"/>
      <c r="E47" s="432"/>
      <c r="F47" s="432"/>
      <c r="G47" s="432"/>
      <c r="H47" s="432"/>
      <c r="I47" s="432"/>
      <c r="J47" s="432"/>
      <c r="K47" s="465">
        <f t="shared" si="0"/>
        <v>0</v>
      </c>
      <c r="L47" s="433"/>
      <c r="M47" s="433"/>
      <c r="N47" s="434"/>
      <c r="O47" s="383" t="str">
        <f t="shared" si="1"/>
        <v/>
      </c>
      <c r="P47" s="434"/>
      <c r="Q47" s="434"/>
      <c r="R47" s="434"/>
      <c r="S47" s="433"/>
      <c r="T47" s="434"/>
      <c r="U47" s="415" t="str">
        <f t="shared" si="4"/>
        <v/>
      </c>
      <c r="V47" s="415" t="str">
        <f t="shared" si="5"/>
        <v/>
      </c>
      <c r="W47" s="415" t="str">
        <f t="shared" si="6"/>
        <v/>
      </c>
      <c r="X47" s="415" t="str">
        <f t="shared" si="7"/>
        <v/>
      </c>
      <c r="Y47" s="415" t="str">
        <f t="shared" si="8"/>
        <v/>
      </c>
      <c r="Z47" s="415" t="str">
        <f t="shared" si="9"/>
        <v/>
      </c>
      <c r="AA47" s="384">
        <f t="shared" si="3"/>
        <v>0</v>
      </c>
      <c r="AB47" s="385" t="b">
        <f t="shared" si="10"/>
        <v>1</v>
      </c>
      <c r="AC47" s="384" t="str">
        <f>IF($N47="","",IF($C$7="Northern Ireland",INDEX('Fixed inputs'!$H$18:$H$58,MATCH($N47,'Fixed inputs'!$C$18:$C$58,0)),INDEX('Fixed inputs'!$I$18:$I$58,MATCH($N47,'Fixed inputs'!$C$18:$C$58,0))))</f>
        <v/>
      </c>
      <c r="AD47" s="384" t="str">
        <f>IF($C47="","",INDEX('Fixed inputs'!$C$8:$E$10,MATCH($C47,'Fixed inputs'!$B$8:$B$10,0),MATCH(IF($C$7="Northern Ireland","GBP","EUR"),'Fixed inputs'!$C$7:$E$7,0)))</f>
        <v/>
      </c>
      <c r="AE47" s="386"/>
      <c r="AF47" s="386"/>
      <c r="AG47" s="386"/>
      <c r="AH47" s="386"/>
      <c r="AI47" s="386"/>
      <c r="AJ47" s="416">
        <f t="shared" si="11"/>
        <v>0</v>
      </c>
      <c r="AK47" s="386"/>
      <c r="AL47" s="387">
        <f t="shared" si="12"/>
        <v>0</v>
      </c>
      <c r="AM47" s="386"/>
      <c r="AN47" s="387">
        <f t="shared" si="13"/>
        <v>0</v>
      </c>
      <c r="AO47" s="386"/>
      <c r="AP47" s="387">
        <f t="shared" si="14"/>
        <v>0</v>
      </c>
      <c r="AQ47" s="386"/>
      <c r="AR47" s="387">
        <f t="shared" si="15"/>
        <v>0</v>
      </c>
      <c r="AS47" s="386"/>
      <c r="AT47" s="387">
        <f t="shared" si="16"/>
        <v>0</v>
      </c>
    </row>
    <row r="48" spans="2:46">
      <c r="B48" s="430"/>
      <c r="C48" s="430"/>
      <c r="D48" s="431"/>
      <c r="E48" s="432"/>
      <c r="F48" s="432"/>
      <c r="G48" s="432"/>
      <c r="H48" s="432"/>
      <c r="I48" s="432"/>
      <c r="J48" s="432"/>
      <c r="K48" s="465">
        <f t="shared" si="0"/>
        <v>0</v>
      </c>
      <c r="L48" s="433"/>
      <c r="M48" s="433"/>
      <c r="N48" s="434"/>
      <c r="O48" s="383" t="str">
        <f t="shared" si="1"/>
        <v/>
      </c>
      <c r="P48" s="434"/>
      <c r="Q48" s="434"/>
      <c r="R48" s="434"/>
      <c r="S48" s="433"/>
      <c r="T48" s="434"/>
      <c r="U48" s="415" t="str">
        <f t="shared" si="4"/>
        <v/>
      </c>
      <c r="V48" s="415" t="str">
        <f t="shared" si="5"/>
        <v/>
      </c>
      <c r="W48" s="415" t="str">
        <f t="shared" si="6"/>
        <v/>
      </c>
      <c r="X48" s="415" t="str">
        <f t="shared" si="7"/>
        <v/>
      </c>
      <c r="Y48" s="415" t="str">
        <f t="shared" si="8"/>
        <v/>
      </c>
      <c r="Z48" s="415" t="str">
        <f t="shared" si="9"/>
        <v/>
      </c>
      <c r="AA48" s="384">
        <f t="shared" si="3"/>
        <v>0</v>
      </c>
      <c r="AB48" s="385" t="b">
        <f t="shared" si="10"/>
        <v>1</v>
      </c>
      <c r="AC48" s="384" t="str">
        <f>IF($N48="","",IF($C$7="Northern Ireland",INDEX('Fixed inputs'!$H$18:$H$58,MATCH($N48,'Fixed inputs'!$C$18:$C$58,0)),INDEX('Fixed inputs'!$I$18:$I$58,MATCH($N48,'Fixed inputs'!$C$18:$C$58,0))))</f>
        <v/>
      </c>
      <c r="AD48" s="384" t="str">
        <f>IF($C48="","",INDEX('Fixed inputs'!$C$8:$E$10,MATCH($C48,'Fixed inputs'!$B$8:$B$10,0),MATCH(IF($C$7="Northern Ireland","GBP","EUR"),'Fixed inputs'!$C$7:$E$7,0)))</f>
        <v/>
      </c>
      <c r="AE48" s="386"/>
      <c r="AF48" s="386"/>
      <c r="AG48" s="386"/>
      <c r="AH48" s="386"/>
      <c r="AI48" s="386"/>
      <c r="AJ48" s="416">
        <f t="shared" si="11"/>
        <v>0</v>
      </c>
      <c r="AK48" s="386"/>
      <c r="AL48" s="387">
        <f t="shared" si="12"/>
        <v>0</v>
      </c>
      <c r="AM48" s="386"/>
      <c r="AN48" s="387">
        <f t="shared" si="13"/>
        <v>0</v>
      </c>
      <c r="AO48" s="386"/>
      <c r="AP48" s="387">
        <f t="shared" si="14"/>
        <v>0</v>
      </c>
      <c r="AQ48" s="386"/>
      <c r="AR48" s="387">
        <f t="shared" si="15"/>
        <v>0</v>
      </c>
      <c r="AS48" s="386"/>
      <c r="AT48" s="387">
        <f t="shared" si="16"/>
        <v>0</v>
      </c>
    </row>
    <row r="49" spans="2:46">
      <c r="B49" s="430"/>
      <c r="C49" s="430"/>
      <c r="D49" s="431"/>
      <c r="E49" s="432"/>
      <c r="F49" s="432"/>
      <c r="G49" s="432"/>
      <c r="H49" s="432"/>
      <c r="I49" s="432"/>
      <c r="J49" s="432"/>
      <c r="K49" s="465">
        <f t="shared" si="0"/>
        <v>0</v>
      </c>
      <c r="L49" s="433"/>
      <c r="M49" s="433"/>
      <c r="N49" s="434"/>
      <c r="O49" s="383" t="str">
        <f t="shared" si="1"/>
        <v/>
      </c>
      <c r="P49" s="434"/>
      <c r="Q49" s="434"/>
      <c r="R49" s="434"/>
      <c r="S49" s="433"/>
      <c r="T49" s="434"/>
      <c r="U49" s="415" t="str">
        <f t="shared" si="4"/>
        <v/>
      </c>
      <c r="V49" s="415" t="str">
        <f t="shared" si="5"/>
        <v/>
      </c>
      <c r="W49" s="415" t="str">
        <f t="shared" si="6"/>
        <v/>
      </c>
      <c r="X49" s="415" t="str">
        <f t="shared" si="7"/>
        <v/>
      </c>
      <c r="Y49" s="415" t="str">
        <f t="shared" si="8"/>
        <v/>
      </c>
      <c r="Z49" s="415" t="str">
        <f t="shared" si="9"/>
        <v/>
      </c>
      <c r="AA49" s="384">
        <f t="shared" si="3"/>
        <v>0</v>
      </c>
      <c r="AB49" s="385" t="b">
        <f t="shared" si="10"/>
        <v>1</v>
      </c>
      <c r="AC49" s="384" t="str">
        <f>IF($N49="","",IF($C$7="Northern Ireland",INDEX('Fixed inputs'!$H$18:$H$58,MATCH($N49,'Fixed inputs'!$C$18:$C$58,0)),INDEX('Fixed inputs'!$I$18:$I$58,MATCH($N49,'Fixed inputs'!$C$18:$C$58,0))))</f>
        <v/>
      </c>
      <c r="AD49" s="384" t="str">
        <f>IF($C49="","",INDEX('Fixed inputs'!$C$8:$E$10,MATCH($C49,'Fixed inputs'!$B$8:$B$10,0),MATCH(IF($C$7="Northern Ireland","GBP","EUR"),'Fixed inputs'!$C$7:$E$7,0)))</f>
        <v/>
      </c>
      <c r="AE49" s="386"/>
      <c r="AF49" s="386"/>
      <c r="AG49" s="386"/>
      <c r="AH49" s="386"/>
      <c r="AI49" s="386"/>
      <c r="AJ49" s="416">
        <f t="shared" si="11"/>
        <v>0</v>
      </c>
      <c r="AK49" s="386"/>
      <c r="AL49" s="387">
        <f t="shared" si="12"/>
        <v>0</v>
      </c>
      <c r="AM49" s="386"/>
      <c r="AN49" s="387">
        <f t="shared" si="13"/>
        <v>0</v>
      </c>
      <c r="AO49" s="386"/>
      <c r="AP49" s="387">
        <f t="shared" si="14"/>
        <v>0</v>
      </c>
      <c r="AQ49" s="386"/>
      <c r="AR49" s="387">
        <f t="shared" si="15"/>
        <v>0</v>
      </c>
      <c r="AS49" s="386"/>
      <c r="AT49" s="387">
        <f t="shared" si="16"/>
        <v>0</v>
      </c>
    </row>
    <row r="50" spans="2:46">
      <c r="B50" s="430"/>
      <c r="C50" s="430"/>
      <c r="D50" s="431"/>
      <c r="E50" s="432"/>
      <c r="F50" s="432"/>
      <c r="G50" s="432"/>
      <c r="H50" s="432"/>
      <c r="I50" s="432"/>
      <c r="J50" s="432"/>
      <c r="K50" s="465">
        <f t="shared" si="0"/>
        <v>0</v>
      </c>
      <c r="L50" s="433"/>
      <c r="M50" s="433"/>
      <c r="N50" s="434"/>
      <c r="O50" s="383" t="str">
        <f t="shared" si="1"/>
        <v/>
      </c>
      <c r="P50" s="434"/>
      <c r="Q50" s="434"/>
      <c r="R50" s="434"/>
      <c r="S50" s="433"/>
      <c r="T50" s="434"/>
      <c r="U50" s="415" t="str">
        <f t="shared" si="4"/>
        <v/>
      </c>
      <c r="V50" s="415" t="str">
        <f t="shared" si="5"/>
        <v/>
      </c>
      <c r="W50" s="415" t="str">
        <f t="shared" si="6"/>
        <v/>
      </c>
      <c r="X50" s="415" t="str">
        <f t="shared" si="7"/>
        <v/>
      </c>
      <c r="Y50" s="415" t="str">
        <f t="shared" si="8"/>
        <v/>
      </c>
      <c r="Z50" s="415" t="str">
        <f t="shared" si="9"/>
        <v/>
      </c>
      <c r="AA50" s="384">
        <f t="shared" si="3"/>
        <v>0</v>
      </c>
      <c r="AB50" s="385" t="b">
        <f t="shared" si="10"/>
        <v>1</v>
      </c>
      <c r="AC50" s="384" t="str">
        <f>IF($N50="","",IF($C$7="Northern Ireland",INDEX('Fixed inputs'!$H$18:$H$58,MATCH($N50,'Fixed inputs'!$C$18:$C$58,0)),INDEX('Fixed inputs'!$I$18:$I$58,MATCH($N50,'Fixed inputs'!$C$18:$C$58,0))))</f>
        <v/>
      </c>
      <c r="AD50" s="384" t="str">
        <f>IF($C50="","",INDEX('Fixed inputs'!$C$8:$E$10,MATCH($C50,'Fixed inputs'!$B$8:$B$10,0),MATCH(IF($C$7="Northern Ireland","GBP","EUR"),'Fixed inputs'!$C$7:$E$7,0)))</f>
        <v/>
      </c>
      <c r="AE50" s="386"/>
      <c r="AF50" s="386"/>
      <c r="AG50" s="386"/>
      <c r="AH50" s="386"/>
      <c r="AI50" s="386"/>
      <c r="AJ50" s="416">
        <f t="shared" si="11"/>
        <v>0</v>
      </c>
      <c r="AK50" s="386"/>
      <c r="AL50" s="387">
        <f t="shared" si="12"/>
        <v>0</v>
      </c>
      <c r="AM50" s="386"/>
      <c r="AN50" s="387">
        <f t="shared" si="13"/>
        <v>0</v>
      </c>
      <c r="AO50" s="386"/>
      <c r="AP50" s="387">
        <f t="shared" si="14"/>
        <v>0</v>
      </c>
      <c r="AQ50" s="386"/>
      <c r="AR50" s="387">
        <f t="shared" si="15"/>
        <v>0</v>
      </c>
      <c r="AS50" s="386"/>
      <c r="AT50" s="387">
        <f t="shared" si="16"/>
        <v>0</v>
      </c>
    </row>
    <row r="51" spans="2:46">
      <c r="B51" s="430"/>
      <c r="C51" s="430"/>
      <c r="D51" s="431"/>
      <c r="E51" s="432"/>
      <c r="F51" s="432"/>
      <c r="G51" s="432"/>
      <c r="H51" s="432"/>
      <c r="I51" s="432"/>
      <c r="J51" s="432"/>
      <c r="K51" s="465">
        <f t="shared" si="0"/>
        <v>0</v>
      </c>
      <c r="L51" s="433"/>
      <c r="M51" s="433"/>
      <c r="N51" s="434"/>
      <c r="O51" s="383" t="str">
        <f t="shared" si="1"/>
        <v/>
      </c>
      <c r="P51" s="434"/>
      <c r="Q51" s="434"/>
      <c r="R51" s="434"/>
      <c r="S51" s="433"/>
      <c r="T51" s="434"/>
      <c r="U51" s="415" t="str">
        <f t="shared" si="4"/>
        <v/>
      </c>
      <c r="V51" s="415" t="str">
        <f t="shared" si="5"/>
        <v/>
      </c>
      <c r="W51" s="415" t="str">
        <f t="shared" si="6"/>
        <v/>
      </c>
      <c r="X51" s="415" t="str">
        <f t="shared" si="7"/>
        <v/>
      </c>
      <c r="Y51" s="415" t="str">
        <f t="shared" si="8"/>
        <v/>
      </c>
      <c r="Z51" s="415" t="str">
        <f t="shared" si="9"/>
        <v/>
      </c>
      <c r="AA51" s="384">
        <f t="shared" si="3"/>
        <v>0</v>
      </c>
      <c r="AB51" s="385" t="b">
        <f t="shared" si="10"/>
        <v>1</v>
      </c>
      <c r="AC51" s="384" t="str">
        <f>IF($N51="","",IF($C$7="Northern Ireland",INDEX('Fixed inputs'!$H$18:$H$58,MATCH($N51,'Fixed inputs'!$C$18:$C$58,0)),INDEX('Fixed inputs'!$I$18:$I$58,MATCH($N51,'Fixed inputs'!$C$18:$C$58,0))))</f>
        <v/>
      </c>
      <c r="AD51" s="384" t="str">
        <f>IF($C51="","",INDEX('Fixed inputs'!$C$8:$E$10,MATCH($C51,'Fixed inputs'!$B$8:$B$10,0),MATCH(IF($C$7="Northern Ireland","GBP","EUR"),'Fixed inputs'!$C$7:$E$7,0)))</f>
        <v/>
      </c>
      <c r="AE51" s="386"/>
      <c r="AF51" s="386"/>
      <c r="AG51" s="386"/>
      <c r="AH51" s="386"/>
      <c r="AI51" s="386"/>
      <c r="AJ51" s="416">
        <f t="shared" si="11"/>
        <v>0</v>
      </c>
      <c r="AK51" s="386"/>
      <c r="AL51" s="387">
        <f t="shared" si="12"/>
        <v>0</v>
      </c>
      <c r="AM51" s="386"/>
      <c r="AN51" s="387">
        <f t="shared" si="13"/>
        <v>0</v>
      </c>
      <c r="AO51" s="386"/>
      <c r="AP51" s="387">
        <f t="shared" si="14"/>
        <v>0</v>
      </c>
      <c r="AQ51" s="386"/>
      <c r="AR51" s="387">
        <f t="shared" si="15"/>
        <v>0</v>
      </c>
      <c r="AS51" s="386"/>
      <c r="AT51" s="387">
        <f t="shared" si="16"/>
        <v>0</v>
      </c>
    </row>
    <row r="52" spans="2:46">
      <c r="B52" s="430"/>
      <c r="C52" s="430"/>
      <c r="D52" s="431"/>
      <c r="E52" s="432"/>
      <c r="F52" s="432"/>
      <c r="G52" s="432"/>
      <c r="H52" s="432"/>
      <c r="I52" s="432"/>
      <c r="J52" s="432"/>
      <c r="K52" s="465">
        <f t="shared" si="0"/>
        <v>0</v>
      </c>
      <c r="L52" s="433"/>
      <c r="M52" s="433"/>
      <c r="N52" s="434"/>
      <c r="O52" s="383" t="str">
        <f t="shared" si="1"/>
        <v/>
      </c>
      <c r="P52" s="434"/>
      <c r="Q52" s="434"/>
      <c r="R52" s="434"/>
      <c r="S52" s="433"/>
      <c r="T52" s="434"/>
      <c r="U52" s="415" t="str">
        <f t="shared" si="4"/>
        <v/>
      </c>
      <c r="V52" s="415" t="str">
        <f t="shared" si="5"/>
        <v/>
      </c>
      <c r="W52" s="415" t="str">
        <f t="shared" si="6"/>
        <v/>
      </c>
      <c r="X52" s="415" t="str">
        <f t="shared" si="7"/>
        <v/>
      </c>
      <c r="Y52" s="415" t="str">
        <f t="shared" si="8"/>
        <v/>
      </c>
      <c r="Z52" s="415" t="str">
        <f t="shared" si="9"/>
        <v/>
      </c>
      <c r="AA52" s="384">
        <f t="shared" si="3"/>
        <v>0</v>
      </c>
      <c r="AB52" s="385" t="b">
        <f t="shared" si="10"/>
        <v>1</v>
      </c>
      <c r="AC52" s="384" t="str">
        <f>IF($N52="","",IF($C$7="Northern Ireland",INDEX('Fixed inputs'!$H$18:$H$58,MATCH($N52,'Fixed inputs'!$C$18:$C$58,0)),INDEX('Fixed inputs'!$I$18:$I$58,MATCH($N52,'Fixed inputs'!$C$18:$C$58,0))))</f>
        <v/>
      </c>
      <c r="AD52" s="384" t="str">
        <f>IF($C52="","",INDEX('Fixed inputs'!$C$8:$E$10,MATCH($C52,'Fixed inputs'!$B$8:$B$10,0),MATCH(IF($C$7="Northern Ireland","GBP","EUR"),'Fixed inputs'!$C$7:$E$7,0)))</f>
        <v/>
      </c>
      <c r="AE52" s="386"/>
      <c r="AF52" s="386"/>
      <c r="AG52" s="386"/>
      <c r="AH52" s="386"/>
      <c r="AI52" s="386"/>
      <c r="AJ52" s="416">
        <f t="shared" si="11"/>
        <v>0</v>
      </c>
      <c r="AK52" s="386"/>
      <c r="AL52" s="387">
        <f t="shared" si="12"/>
        <v>0</v>
      </c>
      <c r="AM52" s="386"/>
      <c r="AN52" s="387">
        <f t="shared" si="13"/>
        <v>0</v>
      </c>
      <c r="AO52" s="386"/>
      <c r="AP52" s="387">
        <f t="shared" si="14"/>
        <v>0</v>
      </c>
      <c r="AQ52" s="386"/>
      <c r="AR52" s="387">
        <f t="shared" si="15"/>
        <v>0</v>
      </c>
      <c r="AS52" s="386"/>
      <c r="AT52" s="387">
        <f t="shared" si="16"/>
        <v>0</v>
      </c>
    </row>
    <row r="53" spans="2:46">
      <c r="B53" s="430"/>
      <c r="C53" s="430"/>
      <c r="D53" s="431"/>
      <c r="E53" s="432"/>
      <c r="F53" s="432"/>
      <c r="G53" s="432"/>
      <c r="H53" s="432"/>
      <c r="I53" s="432"/>
      <c r="J53" s="432"/>
      <c r="K53" s="465">
        <f t="shared" si="0"/>
        <v>0</v>
      </c>
      <c r="L53" s="433"/>
      <c r="M53" s="433"/>
      <c r="N53" s="434"/>
      <c r="O53" s="383" t="str">
        <f t="shared" si="1"/>
        <v/>
      </c>
      <c r="P53" s="434"/>
      <c r="Q53" s="434"/>
      <c r="R53" s="434"/>
      <c r="S53" s="433"/>
      <c r="T53" s="434"/>
      <c r="U53" s="415" t="str">
        <f t="shared" si="4"/>
        <v/>
      </c>
      <c r="V53" s="415" t="str">
        <f t="shared" si="5"/>
        <v/>
      </c>
      <c r="W53" s="415" t="str">
        <f t="shared" si="6"/>
        <v/>
      </c>
      <c r="X53" s="415" t="str">
        <f t="shared" si="7"/>
        <v/>
      </c>
      <c r="Y53" s="415" t="str">
        <f t="shared" si="8"/>
        <v/>
      </c>
      <c r="Z53" s="415" t="str">
        <f t="shared" si="9"/>
        <v/>
      </c>
      <c r="AA53" s="384">
        <f t="shared" si="3"/>
        <v>0</v>
      </c>
      <c r="AB53" s="385" t="b">
        <f t="shared" si="10"/>
        <v>1</v>
      </c>
      <c r="AC53" s="384" t="str">
        <f>IF($N53="","",IF($C$7="Northern Ireland",INDEX('Fixed inputs'!$H$18:$H$58,MATCH($N53,'Fixed inputs'!$C$18:$C$58,0)),INDEX('Fixed inputs'!$I$18:$I$58,MATCH($N53,'Fixed inputs'!$C$18:$C$58,0))))</f>
        <v/>
      </c>
      <c r="AD53" s="384" t="str">
        <f>IF($C53="","",INDEX('Fixed inputs'!$C$8:$E$10,MATCH($C53,'Fixed inputs'!$B$8:$B$10,0),MATCH(IF($C$7="Northern Ireland","GBP","EUR"),'Fixed inputs'!$C$7:$E$7,0)))</f>
        <v/>
      </c>
      <c r="AE53" s="386"/>
      <c r="AF53" s="386"/>
      <c r="AG53" s="386"/>
      <c r="AH53" s="386"/>
      <c r="AI53" s="386"/>
      <c r="AJ53" s="416">
        <f t="shared" si="11"/>
        <v>0</v>
      </c>
      <c r="AK53" s="386"/>
      <c r="AL53" s="387">
        <f t="shared" si="12"/>
        <v>0</v>
      </c>
      <c r="AM53" s="386"/>
      <c r="AN53" s="387">
        <f t="shared" si="13"/>
        <v>0</v>
      </c>
      <c r="AO53" s="386"/>
      <c r="AP53" s="387">
        <f t="shared" si="14"/>
        <v>0</v>
      </c>
      <c r="AQ53" s="386"/>
      <c r="AR53" s="387">
        <f t="shared" si="15"/>
        <v>0</v>
      </c>
      <c r="AS53" s="386"/>
      <c r="AT53" s="387">
        <f t="shared" si="16"/>
        <v>0</v>
      </c>
    </row>
    <row r="54" spans="2:46">
      <c r="B54" s="430"/>
      <c r="C54" s="430"/>
      <c r="D54" s="431"/>
      <c r="E54" s="432"/>
      <c r="F54" s="432"/>
      <c r="G54" s="432"/>
      <c r="H54" s="432"/>
      <c r="I54" s="432"/>
      <c r="J54" s="432"/>
      <c r="K54" s="465">
        <f t="shared" si="0"/>
        <v>0</v>
      </c>
      <c r="L54" s="433"/>
      <c r="M54" s="433"/>
      <c r="N54" s="434"/>
      <c r="O54" s="383" t="str">
        <f t="shared" si="1"/>
        <v/>
      </c>
      <c r="P54" s="434"/>
      <c r="Q54" s="434"/>
      <c r="R54" s="434"/>
      <c r="S54" s="433"/>
      <c r="T54" s="434"/>
      <c r="U54" s="415" t="str">
        <f t="shared" si="4"/>
        <v/>
      </c>
      <c r="V54" s="415" t="str">
        <f t="shared" si="5"/>
        <v/>
      </c>
      <c r="W54" s="415" t="str">
        <f t="shared" si="6"/>
        <v/>
      </c>
      <c r="X54" s="415" t="str">
        <f t="shared" si="7"/>
        <v/>
      </c>
      <c r="Y54" s="415" t="str">
        <f t="shared" si="8"/>
        <v/>
      </c>
      <c r="Z54" s="415" t="str">
        <f t="shared" si="9"/>
        <v/>
      </c>
      <c r="AA54" s="384">
        <f t="shared" si="3"/>
        <v>0</v>
      </c>
      <c r="AB54" s="385" t="b">
        <f t="shared" si="10"/>
        <v>1</v>
      </c>
      <c r="AC54" s="384" t="str">
        <f>IF($N54="","",IF($C$7="Northern Ireland",INDEX('Fixed inputs'!$H$18:$H$58,MATCH($N54,'Fixed inputs'!$C$18:$C$58,0)),INDEX('Fixed inputs'!$I$18:$I$58,MATCH($N54,'Fixed inputs'!$C$18:$C$58,0))))</f>
        <v/>
      </c>
      <c r="AD54" s="384" t="str">
        <f>IF($C54="","",INDEX('Fixed inputs'!$C$8:$E$10,MATCH($C54,'Fixed inputs'!$B$8:$B$10,0),MATCH(IF($C$7="Northern Ireland","GBP","EUR"),'Fixed inputs'!$C$7:$E$7,0)))</f>
        <v/>
      </c>
      <c r="AE54" s="386"/>
      <c r="AF54" s="386"/>
      <c r="AG54" s="386"/>
      <c r="AH54" s="386"/>
      <c r="AI54" s="386"/>
      <c r="AJ54" s="416">
        <f t="shared" si="11"/>
        <v>0</v>
      </c>
      <c r="AK54" s="386"/>
      <c r="AL54" s="387">
        <f t="shared" si="12"/>
        <v>0</v>
      </c>
      <c r="AM54" s="386"/>
      <c r="AN54" s="387">
        <f t="shared" si="13"/>
        <v>0</v>
      </c>
      <c r="AO54" s="386"/>
      <c r="AP54" s="387">
        <f t="shared" si="14"/>
        <v>0</v>
      </c>
      <c r="AQ54" s="386"/>
      <c r="AR54" s="387">
        <f t="shared" si="15"/>
        <v>0</v>
      </c>
      <c r="AS54" s="386"/>
      <c r="AT54" s="387">
        <f t="shared" si="16"/>
        <v>0</v>
      </c>
    </row>
    <row r="55" spans="2:46">
      <c r="B55" s="430"/>
      <c r="C55" s="430"/>
      <c r="D55" s="431"/>
      <c r="E55" s="432"/>
      <c r="F55" s="432"/>
      <c r="G55" s="432"/>
      <c r="H55" s="432"/>
      <c r="I55" s="432"/>
      <c r="J55" s="432"/>
      <c r="K55" s="465">
        <f t="shared" si="0"/>
        <v>0</v>
      </c>
      <c r="L55" s="433"/>
      <c r="M55" s="433"/>
      <c r="N55" s="434"/>
      <c r="O55" s="383" t="str">
        <f t="shared" si="1"/>
        <v/>
      </c>
      <c r="P55" s="434"/>
      <c r="Q55" s="434"/>
      <c r="R55" s="434"/>
      <c r="S55" s="433"/>
      <c r="T55" s="434"/>
      <c r="U55" s="415" t="str">
        <f t="shared" si="4"/>
        <v/>
      </c>
      <c r="V55" s="415" t="str">
        <f t="shared" si="5"/>
        <v/>
      </c>
      <c r="W55" s="415" t="str">
        <f t="shared" si="6"/>
        <v/>
      </c>
      <c r="X55" s="415" t="str">
        <f t="shared" si="7"/>
        <v/>
      </c>
      <c r="Y55" s="415" t="str">
        <f t="shared" si="8"/>
        <v/>
      </c>
      <c r="Z55" s="415" t="str">
        <f t="shared" si="9"/>
        <v/>
      </c>
      <c r="AA55" s="384">
        <f t="shared" si="3"/>
        <v>0</v>
      </c>
      <c r="AB55" s="385" t="b">
        <f t="shared" si="10"/>
        <v>1</v>
      </c>
      <c r="AC55" s="384" t="str">
        <f>IF($N55="","",IF($C$7="Northern Ireland",INDEX('Fixed inputs'!$H$18:$H$58,MATCH($N55,'Fixed inputs'!$C$18:$C$58,0)),INDEX('Fixed inputs'!$I$18:$I$58,MATCH($N55,'Fixed inputs'!$C$18:$C$58,0))))</f>
        <v/>
      </c>
      <c r="AD55" s="384" t="str">
        <f>IF($C55="","",INDEX('Fixed inputs'!$C$8:$E$10,MATCH($C55,'Fixed inputs'!$B$8:$B$10,0),MATCH(IF($C$7="Northern Ireland","GBP","EUR"),'Fixed inputs'!$C$7:$E$7,0)))</f>
        <v/>
      </c>
      <c r="AE55" s="386"/>
      <c r="AF55" s="386"/>
      <c r="AG55" s="386"/>
      <c r="AH55" s="386"/>
      <c r="AI55" s="386"/>
      <c r="AJ55" s="416">
        <f t="shared" si="11"/>
        <v>0</v>
      </c>
      <c r="AK55" s="386"/>
      <c r="AL55" s="387">
        <f t="shared" si="12"/>
        <v>0</v>
      </c>
      <c r="AM55" s="386"/>
      <c r="AN55" s="387">
        <f t="shared" si="13"/>
        <v>0</v>
      </c>
      <c r="AO55" s="386"/>
      <c r="AP55" s="387">
        <f t="shared" si="14"/>
        <v>0</v>
      </c>
      <c r="AQ55" s="386"/>
      <c r="AR55" s="387">
        <f t="shared" si="15"/>
        <v>0</v>
      </c>
      <c r="AS55" s="386"/>
      <c r="AT55" s="387">
        <f t="shared" si="16"/>
        <v>0</v>
      </c>
    </row>
    <row r="56" spans="2:46">
      <c r="B56" s="430"/>
      <c r="C56" s="430"/>
      <c r="D56" s="431"/>
      <c r="E56" s="432"/>
      <c r="F56" s="432"/>
      <c r="G56" s="432"/>
      <c r="H56" s="432"/>
      <c r="I56" s="432"/>
      <c r="J56" s="432"/>
      <c r="K56" s="465">
        <f t="shared" si="0"/>
        <v>0</v>
      </c>
      <c r="L56" s="433"/>
      <c r="M56" s="433"/>
      <c r="N56" s="434"/>
      <c r="O56" s="383" t="str">
        <f t="shared" si="1"/>
        <v/>
      </c>
      <c r="P56" s="434"/>
      <c r="Q56" s="434"/>
      <c r="R56" s="434"/>
      <c r="S56" s="433"/>
      <c r="T56" s="434"/>
      <c r="U56" s="415" t="str">
        <f t="shared" si="4"/>
        <v/>
      </c>
      <c r="V56" s="415" t="str">
        <f t="shared" si="5"/>
        <v/>
      </c>
      <c r="W56" s="415" t="str">
        <f t="shared" si="6"/>
        <v/>
      </c>
      <c r="X56" s="415" t="str">
        <f t="shared" si="7"/>
        <v/>
      </c>
      <c r="Y56" s="415" t="str">
        <f t="shared" si="8"/>
        <v/>
      </c>
      <c r="Z56" s="415" t="str">
        <f t="shared" si="9"/>
        <v/>
      </c>
      <c r="AA56" s="384">
        <f t="shared" si="3"/>
        <v>0</v>
      </c>
      <c r="AB56" s="385" t="b">
        <f t="shared" si="10"/>
        <v>1</v>
      </c>
      <c r="AC56" s="384" t="str">
        <f>IF($N56="","",IF($C$7="Northern Ireland",INDEX('Fixed inputs'!$H$18:$H$58,MATCH($N56,'Fixed inputs'!$C$18:$C$58,0)),INDEX('Fixed inputs'!$I$18:$I$58,MATCH($N56,'Fixed inputs'!$C$18:$C$58,0))))</f>
        <v/>
      </c>
      <c r="AD56" s="384" t="str">
        <f>IF($C56="","",INDEX('Fixed inputs'!$C$8:$E$10,MATCH($C56,'Fixed inputs'!$B$8:$B$10,0),MATCH(IF($C$7="Northern Ireland","GBP","EUR"),'Fixed inputs'!$C$7:$E$7,0)))</f>
        <v/>
      </c>
      <c r="AE56" s="386"/>
      <c r="AF56" s="386"/>
      <c r="AG56" s="386"/>
      <c r="AH56" s="386"/>
      <c r="AI56" s="386"/>
      <c r="AJ56" s="416">
        <f t="shared" si="11"/>
        <v>0</v>
      </c>
      <c r="AK56" s="386"/>
      <c r="AL56" s="387">
        <f t="shared" si="12"/>
        <v>0</v>
      </c>
      <c r="AM56" s="386"/>
      <c r="AN56" s="387">
        <f t="shared" si="13"/>
        <v>0</v>
      </c>
      <c r="AO56" s="386"/>
      <c r="AP56" s="387">
        <f t="shared" si="14"/>
        <v>0</v>
      </c>
      <c r="AQ56" s="386"/>
      <c r="AR56" s="387">
        <f t="shared" si="15"/>
        <v>0</v>
      </c>
      <c r="AS56" s="386"/>
      <c r="AT56" s="387">
        <f t="shared" si="16"/>
        <v>0</v>
      </c>
    </row>
    <row r="57" spans="2:46">
      <c r="B57" s="430"/>
      <c r="C57" s="430"/>
      <c r="D57" s="431"/>
      <c r="E57" s="432"/>
      <c r="F57" s="432"/>
      <c r="G57" s="432"/>
      <c r="H57" s="432"/>
      <c r="I57" s="432"/>
      <c r="J57" s="432"/>
      <c r="K57" s="465">
        <f t="shared" si="0"/>
        <v>0</v>
      </c>
      <c r="L57" s="433"/>
      <c r="M57" s="433"/>
      <c r="N57" s="434"/>
      <c r="O57" s="383" t="str">
        <f t="shared" si="1"/>
        <v/>
      </c>
      <c r="P57" s="434"/>
      <c r="Q57" s="434"/>
      <c r="R57" s="434"/>
      <c r="S57" s="433"/>
      <c r="T57" s="434"/>
      <c r="U57" s="415" t="str">
        <f t="shared" si="4"/>
        <v/>
      </c>
      <c r="V57" s="415" t="str">
        <f t="shared" si="5"/>
        <v/>
      </c>
      <c r="W57" s="415" t="str">
        <f t="shared" si="6"/>
        <v/>
      </c>
      <c r="X57" s="415" t="str">
        <f t="shared" si="7"/>
        <v/>
      </c>
      <c r="Y57" s="415" t="str">
        <f t="shared" si="8"/>
        <v/>
      </c>
      <c r="Z57" s="415" t="str">
        <f t="shared" si="9"/>
        <v/>
      </c>
      <c r="AA57" s="384">
        <f t="shared" si="3"/>
        <v>0</v>
      </c>
      <c r="AB57" s="385" t="b">
        <f t="shared" si="10"/>
        <v>1</v>
      </c>
      <c r="AC57" s="384" t="str">
        <f>IF($N57="","",IF($C$7="Northern Ireland",INDEX('Fixed inputs'!$H$18:$H$58,MATCH($N57,'Fixed inputs'!$C$18:$C$58,0)),INDEX('Fixed inputs'!$I$18:$I$58,MATCH($N57,'Fixed inputs'!$C$18:$C$58,0))))</f>
        <v/>
      </c>
      <c r="AD57" s="384" t="str">
        <f>IF($C57="","",INDEX('Fixed inputs'!$C$8:$E$10,MATCH($C57,'Fixed inputs'!$B$8:$B$10,0),MATCH(IF($C$7="Northern Ireland","GBP","EUR"),'Fixed inputs'!$C$7:$E$7,0)))</f>
        <v/>
      </c>
      <c r="AE57" s="386"/>
      <c r="AF57" s="386"/>
      <c r="AG57" s="386"/>
      <c r="AH57" s="386"/>
      <c r="AI57" s="386"/>
      <c r="AJ57" s="416">
        <f t="shared" si="11"/>
        <v>0</v>
      </c>
      <c r="AK57" s="386"/>
      <c r="AL57" s="387">
        <f t="shared" si="12"/>
        <v>0</v>
      </c>
      <c r="AM57" s="386"/>
      <c r="AN57" s="387">
        <f t="shared" si="13"/>
        <v>0</v>
      </c>
      <c r="AO57" s="386"/>
      <c r="AP57" s="387">
        <f t="shared" si="14"/>
        <v>0</v>
      </c>
      <c r="AQ57" s="386"/>
      <c r="AR57" s="387">
        <f t="shared" si="15"/>
        <v>0</v>
      </c>
      <c r="AS57" s="386"/>
      <c r="AT57" s="387">
        <f t="shared" si="16"/>
        <v>0</v>
      </c>
    </row>
    <row r="58" spans="2:46">
      <c r="B58" s="430"/>
      <c r="C58" s="430"/>
      <c r="D58" s="431"/>
      <c r="E58" s="432"/>
      <c r="F58" s="432"/>
      <c r="G58" s="432"/>
      <c r="H58" s="432"/>
      <c r="I58" s="432"/>
      <c r="J58" s="432"/>
      <c r="K58" s="465">
        <f t="shared" si="0"/>
        <v>0</v>
      </c>
      <c r="L58" s="433"/>
      <c r="M58" s="433"/>
      <c r="N58" s="434"/>
      <c r="O58" s="383" t="str">
        <f t="shared" si="1"/>
        <v/>
      </c>
      <c r="P58" s="434"/>
      <c r="Q58" s="434"/>
      <c r="R58" s="434"/>
      <c r="S58" s="433"/>
      <c r="T58" s="434"/>
      <c r="U58" s="415" t="str">
        <f t="shared" si="4"/>
        <v/>
      </c>
      <c r="V58" s="415" t="str">
        <f t="shared" si="5"/>
        <v/>
      </c>
      <c r="W58" s="415" t="str">
        <f t="shared" si="6"/>
        <v/>
      </c>
      <c r="X58" s="415" t="str">
        <f t="shared" si="7"/>
        <v/>
      </c>
      <c r="Y58" s="415" t="str">
        <f t="shared" si="8"/>
        <v/>
      </c>
      <c r="Z58" s="415" t="str">
        <f t="shared" si="9"/>
        <v/>
      </c>
      <c r="AA58" s="384">
        <f t="shared" si="3"/>
        <v>0</v>
      </c>
      <c r="AB58" s="385" t="b">
        <f t="shared" si="10"/>
        <v>1</v>
      </c>
      <c r="AC58" s="384" t="str">
        <f>IF($N58="","",IF($C$7="Northern Ireland",INDEX('Fixed inputs'!$H$18:$H$58,MATCH($N58,'Fixed inputs'!$C$18:$C$58,0)),INDEX('Fixed inputs'!$I$18:$I$58,MATCH($N58,'Fixed inputs'!$C$18:$C$58,0))))</f>
        <v/>
      </c>
      <c r="AD58" s="384" t="str">
        <f>IF($C58="","",INDEX('Fixed inputs'!$C$8:$E$10,MATCH($C58,'Fixed inputs'!$B$8:$B$10,0),MATCH(IF($C$7="Northern Ireland","GBP","EUR"),'Fixed inputs'!$C$7:$E$7,0)))</f>
        <v/>
      </c>
      <c r="AE58" s="386"/>
      <c r="AF58" s="386"/>
      <c r="AG58" s="386"/>
      <c r="AH58" s="386"/>
      <c r="AI58" s="386"/>
      <c r="AJ58" s="416">
        <f t="shared" si="11"/>
        <v>0</v>
      </c>
      <c r="AK58" s="386"/>
      <c r="AL58" s="387">
        <f t="shared" si="12"/>
        <v>0</v>
      </c>
      <c r="AM58" s="386"/>
      <c r="AN58" s="387">
        <f t="shared" si="13"/>
        <v>0</v>
      </c>
      <c r="AO58" s="386"/>
      <c r="AP58" s="387">
        <f t="shared" si="14"/>
        <v>0</v>
      </c>
      <c r="AQ58" s="386"/>
      <c r="AR58" s="387">
        <f t="shared" si="15"/>
        <v>0</v>
      </c>
      <c r="AS58" s="386"/>
      <c r="AT58" s="387">
        <f t="shared" si="16"/>
        <v>0</v>
      </c>
    </row>
    <row r="59" spans="2:46">
      <c r="B59" s="430"/>
      <c r="C59" s="430"/>
      <c r="D59" s="431"/>
      <c r="E59" s="432"/>
      <c r="F59" s="432"/>
      <c r="G59" s="432"/>
      <c r="H59" s="432"/>
      <c r="I59" s="432"/>
      <c r="J59" s="432"/>
      <c r="K59" s="465">
        <f t="shared" si="0"/>
        <v>0</v>
      </c>
      <c r="L59" s="433"/>
      <c r="M59" s="433"/>
      <c r="N59" s="434"/>
      <c r="O59" s="383" t="str">
        <f t="shared" si="1"/>
        <v/>
      </c>
      <c r="P59" s="434"/>
      <c r="Q59" s="434"/>
      <c r="R59" s="434"/>
      <c r="S59" s="433"/>
      <c r="T59" s="434"/>
      <c r="U59" s="415" t="str">
        <f t="shared" si="4"/>
        <v/>
      </c>
      <c r="V59" s="415" t="str">
        <f t="shared" si="5"/>
        <v/>
      </c>
      <c r="W59" s="415" t="str">
        <f t="shared" si="6"/>
        <v/>
      </c>
      <c r="X59" s="415" t="str">
        <f t="shared" si="7"/>
        <v/>
      </c>
      <c r="Y59" s="415" t="str">
        <f t="shared" si="8"/>
        <v/>
      </c>
      <c r="Z59" s="415" t="str">
        <f t="shared" si="9"/>
        <v/>
      </c>
      <c r="AA59" s="384">
        <f t="shared" si="3"/>
        <v>0</v>
      </c>
      <c r="AB59" s="385" t="b">
        <f t="shared" si="10"/>
        <v>1</v>
      </c>
      <c r="AC59" s="384" t="str">
        <f>IF($N59="","",IF($C$7="Northern Ireland",INDEX('Fixed inputs'!$H$18:$H$58,MATCH($N59,'Fixed inputs'!$C$18:$C$58,0)),INDEX('Fixed inputs'!$I$18:$I$58,MATCH($N59,'Fixed inputs'!$C$18:$C$58,0))))</f>
        <v/>
      </c>
      <c r="AD59" s="384" t="str">
        <f>IF($C59="","",INDEX('Fixed inputs'!$C$8:$E$10,MATCH($C59,'Fixed inputs'!$B$8:$B$10,0),MATCH(IF($C$7="Northern Ireland","GBP","EUR"),'Fixed inputs'!$C$7:$E$7,0)))</f>
        <v/>
      </c>
      <c r="AE59" s="386"/>
      <c r="AF59" s="386"/>
      <c r="AG59" s="386"/>
      <c r="AH59" s="386"/>
      <c r="AI59" s="386"/>
      <c r="AJ59" s="416">
        <f t="shared" si="11"/>
        <v>0</v>
      </c>
      <c r="AK59" s="386"/>
      <c r="AL59" s="387">
        <f t="shared" si="12"/>
        <v>0</v>
      </c>
      <c r="AM59" s="386"/>
      <c r="AN59" s="387">
        <f t="shared" si="13"/>
        <v>0</v>
      </c>
      <c r="AO59" s="386"/>
      <c r="AP59" s="387">
        <f t="shared" si="14"/>
        <v>0</v>
      </c>
      <c r="AQ59" s="386"/>
      <c r="AR59" s="387">
        <f t="shared" si="15"/>
        <v>0</v>
      </c>
      <c r="AS59" s="386"/>
      <c r="AT59" s="387">
        <f t="shared" si="16"/>
        <v>0</v>
      </c>
    </row>
    <row r="60" spans="2:46">
      <c r="B60" s="430"/>
      <c r="C60" s="430"/>
      <c r="D60" s="431"/>
      <c r="E60" s="432"/>
      <c r="F60" s="432"/>
      <c r="G60" s="432"/>
      <c r="H60" s="432"/>
      <c r="I60" s="432"/>
      <c r="J60" s="432"/>
      <c r="K60" s="465">
        <f t="shared" si="0"/>
        <v>0</v>
      </c>
      <c r="L60" s="433"/>
      <c r="M60" s="433"/>
      <c r="N60" s="434"/>
      <c r="O60" s="383" t="str">
        <f t="shared" si="1"/>
        <v/>
      </c>
      <c r="P60" s="434"/>
      <c r="Q60" s="434"/>
      <c r="R60" s="434"/>
      <c r="S60" s="433"/>
      <c r="T60" s="434"/>
      <c r="U60" s="415" t="str">
        <f t="shared" si="4"/>
        <v/>
      </c>
      <c r="V60" s="415" t="str">
        <f t="shared" si="5"/>
        <v/>
      </c>
      <c r="W60" s="415" t="str">
        <f t="shared" si="6"/>
        <v/>
      </c>
      <c r="X60" s="415" t="str">
        <f t="shared" si="7"/>
        <v/>
      </c>
      <c r="Y60" s="415" t="str">
        <f t="shared" si="8"/>
        <v/>
      </c>
      <c r="Z60" s="415" t="str">
        <f t="shared" si="9"/>
        <v/>
      </c>
      <c r="AA60" s="384">
        <f t="shared" si="3"/>
        <v>0</v>
      </c>
      <c r="AB60" s="385" t="b">
        <f t="shared" si="10"/>
        <v>1</v>
      </c>
      <c r="AC60" s="384" t="str">
        <f>IF($N60="","",IF($C$7="Northern Ireland",INDEX('Fixed inputs'!$H$18:$H$58,MATCH($N60,'Fixed inputs'!$C$18:$C$58,0)),INDEX('Fixed inputs'!$I$18:$I$58,MATCH($N60,'Fixed inputs'!$C$18:$C$58,0))))</f>
        <v/>
      </c>
      <c r="AD60" s="384" t="str">
        <f>IF($C60="","",INDEX('Fixed inputs'!$C$8:$E$10,MATCH($C60,'Fixed inputs'!$B$8:$B$10,0),MATCH(IF($C$7="Northern Ireland","GBP","EUR"),'Fixed inputs'!$C$7:$E$7,0)))</f>
        <v/>
      </c>
      <c r="AE60" s="386"/>
      <c r="AF60" s="386"/>
      <c r="AG60" s="386"/>
      <c r="AH60" s="386"/>
      <c r="AI60" s="386"/>
      <c r="AJ60" s="416">
        <f t="shared" si="11"/>
        <v>0</v>
      </c>
      <c r="AK60" s="386"/>
      <c r="AL60" s="387">
        <f t="shared" si="12"/>
        <v>0</v>
      </c>
      <c r="AM60" s="386"/>
      <c r="AN60" s="387">
        <f t="shared" si="13"/>
        <v>0</v>
      </c>
      <c r="AO60" s="386"/>
      <c r="AP60" s="387">
        <f t="shared" si="14"/>
        <v>0</v>
      </c>
      <c r="AQ60" s="386"/>
      <c r="AR60" s="387">
        <f t="shared" si="15"/>
        <v>0</v>
      </c>
      <c r="AS60" s="386"/>
      <c r="AT60" s="387">
        <f t="shared" si="16"/>
        <v>0</v>
      </c>
    </row>
    <row r="61" spans="2:46">
      <c r="B61" s="430"/>
      <c r="C61" s="430"/>
      <c r="D61" s="431"/>
      <c r="E61" s="432"/>
      <c r="F61" s="432"/>
      <c r="G61" s="432"/>
      <c r="H61" s="432"/>
      <c r="I61" s="432"/>
      <c r="J61" s="432"/>
      <c r="K61" s="465">
        <f t="shared" si="0"/>
        <v>0</v>
      </c>
      <c r="L61" s="433"/>
      <c r="M61" s="433"/>
      <c r="N61" s="434"/>
      <c r="O61" s="383" t="str">
        <f t="shared" si="1"/>
        <v/>
      </c>
      <c r="P61" s="434"/>
      <c r="Q61" s="434"/>
      <c r="R61" s="434"/>
      <c r="S61" s="433"/>
      <c r="T61" s="434"/>
      <c r="U61" s="415" t="str">
        <f t="shared" si="4"/>
        <v/>
      </c>
      <c r="V61" s="415" t="str">
        <f t="shared" si="5"/>
        <v/>
      </c>
      <c r="W61" s="415" t="str">
        <f t="shared" si="6"/>
        <v/>
      </c>
      <c r="X61" s="415" t="str">
        <f t="shared" si="7"/>
        <v/>
      </c>
      <c r="Y61" s="415" t="str">
        <f t="shared" si="8"/>
        <v/>
      </c>
      <c r="Z61" s="415" t="str">
        <f t="shared" si="9"/>
        <v/>
      </c>
      <c r="AA61" s="384">
        <f t="shared" si="3"/>
        <v>0</v>
      </c>
      <c r="AB61" s="385" t="b">
        <f t="shared" si="10"/>
        <v>1</v>
      </c>
      <c r="AC61" s="384" t="str">
        <f>IF($N61="","",IF($C$7="Northern Ireland",INDEX('Fixed inputs'!$H$18:$H$58,MATCH($N61,'Fixed inputs'!$C$18:$C$58,0)),INDEX('Fixed inputs'!$I$18:$I$58,MATCH($N61,'Fixed inputs'!$C$18:$C$58,0))))</f>
        <v/>
      </c>
      <c r="AD61" s="384" t="str">
        <f>IF($C61="","",INDEX('Fixed inputs'!$C$8:$E$10,MATCH($C61,'Fixed inputs'!$B$8:$B$10,0),MATCH(IF($C$7="Northern Ireland","GBP","EUR"),'Fixed inputs'!$C$7:$E$7,0)))</f>
        <v/>
      </c>
      <c r="AE61" s="386"/>
      <c r="AF61" s="386"/>
      <c r="AG61" s="386"/>
      <c r="AH61" s="386"/>
      <c r="AI61" s="386"/>
      <c r="AJ61" s="416">
        <f t="shared" si="11"/>
        <v>0</v>
      </c>
      <c r="AK61" s="386"/>
      <c r="AL61" s="387">
        <f t="shared" si="12"/>
        <v>0</v>
      </c>
      <c r="AM61" s="386"/>
      <c r="AN61" s="387">
        <f t="shared" si="13"/>
        <v>0</v>
      </c>
      <c r="AO61" s="386"/>
      <c r="AP61" s="387">
        <f t="shared" si="14"/>
        <v>0</v>
      </c>
      <c r="AQ61" s="386"/>
      <c r="AR61" s="387">
        <f t="shared" si="15"/>
        <v>0</v>
      </c>
      <c r="AS61" s="386"/>
      <c r="AT61" s="387">
        <f t="shared" si="16"/>
        <v>0</v>
      </c>
    </row>
    <row r="62" spans="2:46">
      <c r="B62" s="430"/>
      <c r="C62" s="430"/>
      <c r="D62" s="431"/>
      <c r="E62" s="432"/>
      <c r="F62" s="432"/>
      <c r="G62" s="432"/>
      <c r="H62" s="432"/>
      <c r="I62" s="432"/>
      <c r="J62" s="432"/>
      <c r="K62" s="465">
        <f t="shared" si="0"/>
        <v>0</v>
      </c>
      <c r="L62" s="433"/>
      <c r="M62" s="433"/>
      <c r="N62" s="434"/>
      <c r="O62" s="383" t="str">
        <f t="shared" si="1"/>
        <v/>
      </c>
      <c r="P62" s="434"/>
      <c r="Q62" s="434"/>
      <c r="R62" s="434"/>
      <c r="S62" s="433"/>
      <c r="T62" s="434"/>
      <c r="U62" s="415" t="str">
        <f t="shared" si="4"/>
        <v/>
      </c>
      <c r="V62" s="415" t="str">
        <f t="shared" si="5"/>
        <v/>
      </c>
      <c r="W62" s="415" t="str">
        <f t="shared" si="6"/>
        <v/>
      </c>
      <c r="X62" s="415" t="str">
        <f t="shared" si="7"/>
        <v/>
      </c>
      <c r="Y62" s="415" t="str">
        <f t="shared" si="8"/>
        <v/>
      </c>
      <c r="Z62" s="415" t="str">
        <f t="shared" si="9"/>
        <v/>
      </c>
      <c r="AA62" s="384">
        <f t="shared" si="3"/>
        <v>0</v>
      </c>
      <c r="AB62" s="385" t="b">
        <f t="shared" si="10"/>
        <v>1</v>
      </c>
      <c r="AC62" s="384" t="str">
        <f>IF($N62="","",IF($C$7="Northern Ireland",INDEX('Fixed inputs'!$H$18:$H$58,MATCH($N62,'Fixed inputs'!$C$18:$C$58,0)),INDEX('Fixed inputs'!$I$18:$I$58,MATCH($N62,'Fixed inputs'!$C$18:$C$58,0))))</f>
        <v/>
      </c>
      <c r="AD62" s="384" t="str">
        <f>IF($C62="","",INDEX('Fixed inputs'!$C$8:$E$10,MATCH($C62,'Fixed inputs'!$B$8:$B$10,0),MATCH(IF($C$7="Northern Ireland","GBP","EUR"),'Fixed inputs'!$C$7:$E$7,0)))</f>
        <v/>
      </c>
      <c r="AE62" s="386"/>
      <c r="AF62" s="386"/>
      <c r="AG62" s="386"/>
      <c r="AH62" s="386"/>
      <c r="AI62" s="386"/>
      <c r="AJ62" s="416">
        <f t="shared" si="11"/>
        <v>0</v>
      </c>
      <c r="AK62" s="386"/>
      <c r="AL62" s="387">
        <f t="shared" si="12"/>
        <v>0</v>
      </c>
      <c r="AM62" s="386"/>
      <c r="AN62" s="387">
        <f t="shared" si="13"/>
        <v>0</v>
      </c>
      <c r="AO62" s="386"/>
      <c r="AP62" s="387">
        <f t="shared" si="14"/>
        <v>0</v>
      </c>
      <c r="AQ62" s="386"/>
      <c r="AR62" s="387">
        <f t="shared" si="15"/>
        <v>0</v>
      </c>
      <c r="AS62" s="386"/>
      <c r="AT62" s="387">
        <f t="shared" si="16"/>
        <v>0</v>
      </c>
    </row>
    <row r="63" spans="2:46">
      <c r="B63" s="430"/>
      <c r="C63" s="430"/>
      <c r="D63" s="431"/>
      <c r="E63" s="432"/>
      <c r="F63" s="432"/>
      <c r="G63" s="432"/>
      <c r="H63" s="432"/>
      <c r="I63" s="432"/>
      <c r="J63" s="432"/>
      <c r="K63" s="465">
        <f t="shared" si="0"/>
        <v>0</v>
      </c>
      <c r="L63" s="433"/>
      <c r="M63" s="433"/>
      <c r="N63" s="434"/>
      <c r="O63" s="383" t="str">
        <f t="shared" si="1"/>
        <v/>
      </c>
      <c r="P63" s="434"/>
      <c r="Q63" s="434"/>
      <c r="R63" s="434"/>
      <c r="S63" s="433"/>
      <c r="T63" s="434"/>
      <c r="U63" s="415" t="str">
        <f t="shared" si="4"/>
        <v/>
      </c>
      <c r="V63" s="415" t="str">
        <f t="shared" si="5"/>
        <v/>
      </c>
      <c r="W63" s="415" t="str">
        <f t="shared" si="6"/>
        <v/>
      </c>
      <c r="X63" s="415" t="str">
        <f t="shared" si="7"/>
        <v/>
      </c>
      <c r="Y63" s="415" t="str">
        <f t="shared" si="8"/>
        <v/>
      </c>
      <c r="Z63" s="415" t="str">
        <f t="shared" si="9"/>
        <v/>
      </c>
      <c r="AA63" s="384">
        <f t="shared" si="3"/>
        <v>0</v>
      </c>
      <c r="AB63" s="385" t="b">
        <f t="shared" si="10"/>
        <v>1</v>
      </c>
      <c r="AC63" s="384" t="str">
        <f>IF($N63="","",IF($C$7="Northern Ireland",INDEX('Fixed inputs'!$H$18:$H$58,MATCH($N63,'Fixed inputs'!$C$18:$C$58,0)),INDEX('Fixed inputs'!$I$18:$I$58,MATCH($N63,'Fixed inputs'!$C$18:$C$58,0))))</f>
        <v/>
      </c>
      <c r="AD63" s="384" t="str">
        <f>IF($C63="","",INDEX('Fixed inputs'!$C$8:$E$10,MATCH($C63,'Fixed inputs'!$B$8:$B$10,0),MATCH(IF($C$7="Northern Ireland","GBP","EUR"),'Fixed inputs'!$C$7:$E$7,0)))</f>
        <v/>
      </c>
      <c r="AE63" s="386"/>
      <c r="AF63" s="386"/>
      <c r="AG63" s="386"/>
      <c r="AH63" s="386"/>
      <c r="AI63" s="386"/>
      <c r="AJ63" s="416">
        <f t="shared" si="11"/>
        <v>0</v>
      </c>
      <c r="AK63" s="386"/>
      <c r="AL63" s="387">
        <f t="shared" si="12"/>
        <v>0</v>
      </c>
      <c r="AM63" s="386"/>
      <c r="AN63" s="387">
        <f t="shared" si="13"/>
        <v>0</v>
      </c>
      <c r="AO63" s="386"/>
      <c r="AP63" s="387">
        <f t="shared" si="14"/>
        <v>0</v>
      </c>
      <c r="AQ63" s="386"/>
      <c r="AR63" s="387">
        <f t="shared" si="15"/>
        <v>0</v>
      </c>
      <c r="AS63" s="386"/>
      <c r="AT63" s="387">
        <f t="shared" si="16"/>
        <v>0</v>
      </c>
    </row>
    <row r="64" spans="2:46">
      <c r="B64" s="430"/>
      <c r="C64" s="430"/>
      <c r="D64" s="431"/>
      <c r="E64" s="432"/>
      <c r="F64" s="432"/>
      <c r="G64" s="432"/>
      <c r="H64" s="432"/>
      <c r="I64" s="432"/>
      <c r="J64" s="432"/>
      <c r="K64" s="465">
        <f t="shared" si="0"/>
        <v>0</v>
      </c>
      <c r="L64" s="433"/>
      <c r="M64" s="433"/>
      <c r="N64" s="434"/>
      <c r="O64" s="383" t="str">
        <f t="shared" si="1"/>
        <v/>
      </c>
      <c r="P64" s="434"/>
      <c r="Q64" s="434"/>
      <c r="R64" s="434"/>
      <c r="S64" s="433"/>
      <c r="T64" s="434"/>
      <c r="U64" s="415" t="str">
        <f t="shared" si="4"/>
        <v/>
      </c>
      <c r="V64" s="415" t="str">
        <f t="shared" si="5"/>
        <v/>
      </c>
      <c r="W64" s="415" t="str">
        <f t="shared" si="6"/>
        <v/>
      </c>
      <c r="X64" s="415" t="str">
        <f t="shared" si="7"/>
        <v/>
      </c>
      <c r="Y64" s="415" t="str">
        <f t="shared" si="8"/>
        <v/>
      </c>
      <c r="Z64" s="415" t="str">
        <f t="shared" si="9"/>
        <v/>
      </c>
      <c r="AA64" s="384">
        <f t="shared" si="3"/>
        <v>0</v>
      </c>
      <c r="AB64" s="385" t="b">
        <f t="shared" si="10"/>
        <v>1</v>
      </c>
      <c r="AC64" s="384" t="str">
        <f>IF($N64="","",IF($C$7="Northern Ireland",INDEX('Fixed inputs'!$H$18:$H$58,MATCH($N64,'Fixed inputs'!$C$18:$C$58,0)),INDEX('Fixed inputs'!$I$18:$I$58,MATCH($N64,'Fixed inputs'!$C$18:$C$58,0))))</f>
        <v/>
      </c>
      <c r="AD64" s="384" t="str">
        <f>IF($C64="","",INDEX('Fixed inputs'!$C$8:$E$10,MATCH($C64,'Fixed inputs'!$B$8:$B$10,0),MATCH(IF($C$7="Northern Ireland","GBP","EUR"),'Fixed inputs'!$C$7:$E$7,0)))</f>
        <v/>
      </c>
      <c r="AE64" s="386"/>
      <c r="AF64" s="386"/>
      <c r="AG64" s="386"/>
      <c r="AH64" s="386"/>
      <c r="AI64" s="386"/>
      <c r="AJ64" s="416">
        <f t="shared" si="11"/>
        <v>0</v>
      </c>
      <c r="AK64" s="386"/>
      <c r="AL64" s="387">
        <f t="shared" si="12"/>
        <v>0</v>
      </c>
      <c r="AM64" s="386"/>
      <c r="AN64" s="387">
        <f t="shared" si="13"/>
        <v>0</v>
      </c>
      <c r="AO64" s="386"/>
      <c r="AP64" s="387">
        <f t="shared" si="14"/>
        <v>0</v>
      </c>
      <c r="AQ64" s="386"/>
      <c r="AR64" s="387">
        <f t="shared" si="15"/>
        <v>0</v>
      </c>
      <c r="AS64" s="386"/>
      <c r="AT64" s="387">
        <f t="shared" si="16"/>
        <v>0</v>
      </c>
    </row>
    <row r="65" spans="2:46">
      <c r="B65" s="430"/>
      <c r="C65" s="430"/>
      <c r="D65" s="431"/>
      <c r="E65" s="432"/>
      <c r="F65" s="432"/>
      <c r="G65" s="432"/>
      <c r="H65" s="432"/>
      <c r="I65" s="432"/>
      <c r="J65" s="432"/>
      <c r="K65" s="465">
        <f t="shared" si="0"/>
        <v>0</v>
      </c>
      <c r="L65" s="433"/>
      <c r="M65" s="433"/>
      <c r="N65" s="434"/>
      <c r="O65" s="383" t="str">
        <f t="shared" si="1"/>
        <v/>
      </c>
      <c r="P65" s="434"/>
      <c r="Q65" s="434"/>
      <c r="R65" s="434"/>
      <c r="S65" s="433"/>
      <c r="T65" s="434"/>
      <c r="U65" s="415" t="str">
        <f t="shared" si="4"/>
        <v/>
      </c>
      <c r="V65" s="415" t="str">
        <f t="shared" si="5"/>
        <v/>
      </c>
      <c r="W65" s="415" t="str">
        <f t="shared" si="6"/>
        <v/>
      </c>
      <c r="X65" s="415" t="str">
        <f t="shared" si="7"/>
        <v/>
      </c>
      <c r="Y65" s="415" t="str">
        <f t="shared" si="8"/>
        <v/>
      </c>
      <c r="Z65" s="415" t="str">
        <f t="shared" si="9"/>
        <v/>
      </c>
      <c r="AA65" s="384">
        <f t="shared" si="3"/>
        <v>0</v>
      </c>
      <c r="AB65" s="385" t="b">
        <f t="shared" si="10"/>
        <v>1</v>
      </c>
      <c r="AC65" s="384" t="str">
        <f>IF($N65="","",IF($C$7="Northern Ireland",INDEX('Fixed inputs'!$H$18:$H$58,MATCH($N65,'Fixed inputs'!$C$18:$C$58,0)),INDEX('Fixed inputs'!$I$18:$I$58,MATCH($N65,'Fixed inputs'!$C$18:$C$58,0))))</f>
        <v/>
      </c>
      <c r="AD65" s="384" t="str">
        <f>IF($C65="","",INDEX('Fixed inputs'!$C$8:$E$10,MATCH($C65,'Fixed inputs'!$B$8:$B$10,0),MATCH(IF($C$7="Northern Ireland","GBP","EUR"),'Fixed inputs'!$C$7:$E$7,0)))</f>
        <v/>
      </c>
      <c r="AE65" s="386"/>
      <c r="AF65" s="386"/>
      <c r="AG65" s="386"/>
      <c r="AH65" s="386"/>
      <c r="AI65" s="386"/>
      <c r="AJ65" s="416">
        <f t="shared" si="11"/>
        <v>0</v>
      </c>
      <c r="AK65" s="386"/>
      <c r="AL65" s="387">
        <f t="shared" si="12"/>
        <v>0</v>
      </c>
      <c r="AM65" s="386"/>
      <c r="AN65" s="387">
        <f t="shared" si="13"/>
        <v>0</v>
      </c>
      <c r="AO65" s="386"/>
      <c r="AP65" s="387">
        <f t="shared" si="14"/>
        <v>0</v>
      </c>
      <c r="AQ65" s="386"/>
      <c r="AR65" s="387">
        <f t="shared" si="15"/>
        <v>0</v>
      </c>
      <c r="AS65" s="386"/>
      <c r="AT65" s="387">
        <f t="shared" si="16"/>
        <v>0</v>
      </c>
    </row>
    <row r="66" spans="2:46">
      <c r="B66" s="430"/>
      <c r="C66" s="430"/>
      <c r="D66" s="431"/>
      <c r="E66" s="432"/>
      <c r="F66" s="432"/>
      <c r="G66" s="432"/>
      <c r="H66" s="432"/>
      <c r="I66" s="432"/>
      <c r="J66" s="432"/>
      <c r="K66" s="465">
        <f t="shared" si="0"/>
        <v>0</v>
      </c>
      <c r="L66" s="433"/>
      <c r="M66" s="433"/>
      <c r="N66" s="434"/>
      <c r="O66" s="383" t="str">
        <f t="shared" si="1"/>
        <v/>
      </c>
      <c r="P66" s="434"/>
      <c r="Q66" s="434"/>
      <c r="R66" s="434"/>
      <c r="S66" s="433"/>
      <c r="T66" s="434"/>
      <c r="U66" s="415" t="str">
        <f t="shared" si="4"/>
        <v/>
      </c>
      <c r="V66" s="415" t="str">
        <f t="shared" si="5"/>
        <v/>
      </c>
      <c r="W66" s="415" t="str">
        <f t="shared" si="6"/>
        <v/>
      </c>
      <c r="X66" s="415" t="str">
        <f t="shared" si="7"/>
        <v/>
      </c>
      <c r="Y66" s="415" t="str">
        <f t="shared" si="8"/>
        <v/>
      </c>
      <c r="Z66" s="415" t="str">
        <f t="shared" si="9"/>
        <v/>
      </c>
      <c r="AA66" s="384">
        <f t="shared" si="3"/>
        <v>0</v>
      </c>
      <c r="AB66" s="385" t="b">
        <f t="shared" si="10"/>
        <v>1</v>
      </c>
      <c r="AC66" s="384" t="str">
        <f>IF($N66="","",IF($C$7="Northern Ireland",INDEX('Fixed inputs'!$H$18:$H$58,MATCH($N66,'Fixed inputs'!$C$18:$C$58,0)),INDEX('Fixed inputs'!$I$18:$I$58,MATCH($N66,'Fixed inputs'!$C$18:$C$58,0))))</f>
        <v/>
      </c>
      <c r="AD66" s="384" t="str">
        <f>IF($C66="","",INDEX('Fixed inputs'!$C$8:$E$10,MATCH($C66,'Fixed inputs'!$B$8:$B$10,0),MATCH(IF($C$7="Northern Ireland","GBP","EUR"),'Fixed inputs'!$C$7:$E$7,0)))</f>
        <v/>
      </c>
      <c r="AE66" s="386"/>
      <c r="AF66" s="386"/>
      <c r="AG66" s="386"/>
      <c r="AH66" s="386"/>
      <c r="AI66" s="386"/>
      <c r="AJ66" s="416">
        <f t="shared" si="11"/>
        <v>0</v>
      </c>
      <c r="AK66" s="386"/>
      <c r="AL66" s="387">
        <f t="shared" si="12"/>
        <v>0</v>
      </c>
      <c r="AM66" s="386"/>
      <c r="AN66" s="387">
        <f t="shared" si="13"/>
        <v>0</v>
      </c>
      <c r="AO66" s="386"/>
      <c r="AP66" s="387">
        <f t="shared" si="14"/>
        <v>0</v>
      </c>
      <c r="AQ66" s="386"/>
      <c r="AR66" s="387">
        <f t="shared" si="15"/>
        <v>0</v>
      </c>
      <c r="AS66" s="386"/>
      <c r="AT66" s="387">
        <f t="shared" si="16"/>
        <v>0</v>
      </c>
    </row>
    <row r="67" spans="2:46">
      <c r="B67" s="430"/>
      <c r="C67" s="430"/>
      <c r="D67" s="431"/>
      <c r="E67" s="432"/>
      <c r="F67" s="432"/>
      <c r="G67" s="432"/>
      <c r="H67" s="432"/>
      <c r="I67" s="432"/>
      <c r="J67" s="432"/>
      <c r="K67" s="465">
        <f t="shared" si="0"/>
        <v>0</v>
      </c>
      <c r="L67" s="433"/>
      <c r="M67" s="433"/>
      <c r="N67" s="434"/>
      <c r="O67" s="383" t="str">
        <f t="shared" si="1"/>
        <v/>
      </c>
      <c r="P67" s="434"/>
      <c r="Q67" s="434"/>
      <c r="R67" s="434"/>
      <c r="S67" s="433"/>
      <c r="T67" s="434"/>
      <c r="U67" s="415" t="str">
        <f t="shared" si="4"/>
        <v/>
      </c>
      <c r="V67" s="415" t="str">
        <f t="shared" si="5"/>
        <v/>
      </c>
      <c r="W67" s="415" t="str">
        <f t="shared" si="6"/>
        <v/>
      </c>
      <c r="X67" s="415" t="str">
        <f t="shared" si="7"/>
        <v/>
      </c>
      <c r="Y67" s="415" t="str">
        <f t="shared" si="8"/>
        <v/>
      </c>
      <c r="Z67" s="415" t="str">
        <f t="shared" si="9"/>
        <v/>
      </c>
      <c r="AA67" s="384">
        <f t="shared" si="3"/>
        <v>0</v>
      </c>
      <c r="AB67" s="385" t="b">
        <f t="shared" si="10"/>
        <v>1</v>
      </c>
      <c r="AC67" s="384" t="str">
        <f>IF($N67="","",IF($C$7="Northern Ireland",INDEX('Fixed inputs'!$H$18:$H$58,MATCH($N67,'Fixed inputs'!$C$18:$C$58,0)),INDEX('Fixed inputs'!$I$18:$I$58,MATCH($N67,'Fixed inputs'!$C$18:$C$58,0))))</f>
        <v/>
      </c>
      <c r="AD67" s="384" t="str">
        <f>IF($C67="","",INDEX('Fixed inputs'!$C$8:$E$10,MATCH($C67,'Fixed inputs'!$B$8:$B$10,0),MATCH(IF($C$7="Northern Ireland","GBP","EUR"),'Fixed inputs'!$C$7:$E$7,0)))</f>
        <v/>
      </c>
      <c r="AE67" s="386"/>
      <c r="AF67" s="386"/>
      <c r="AG67" s="386"/>
      <c r="AH67" s="386"/>
      <c r="AI67" s="386"/>
      <c r="AJ67" s="416">
        <f t="shared" si="11"/>
        <v>0</v>
      </c>
      <c r="AK67" s="386"/>
      <c r="AL67" s="387">
        <f t="shared" si="12"/>
        <v>0</v>
      </c>
      <c r="AM67" s="386"/>
      <c r="AN67" s="387">
        <f t="shared" si="13"/>
        <v>0</v>
      </c>
      <c r="AO67" s="386"/>
      <c r="AP67" s="387">
        <f t="shared" si="14"/>
        <v>0</v>
      </c>
      <c r="AQ67" s="386"/>
      <c r="AR67" s="387">
        <f t="shared" si="15"/>
        <v>0</v>
      </c>
      <c r="AS67" s="386"/>
      <c r="AT67" s="387">
        <f t="shared" si="16"/>
        <v>0</v>
      </c>
    </row>
    <row r="68" spans="2:46">
      <c r="B68" s="430"/>
      <c r="C68" s="430"/>
      <c r="D68" s="431"/>
      <c r="E68" s="432"/>
      <c r="F68" s="432"/>
      <c r="G68" s="432"/>
      <c r="H68" s="432"/>
      <c r="I68" s="432"/>
      <c r="J68" s="432"/>
      <c r="K68" s="465">
        <f t="shared" si="0"/>
        <v>0</v>
      </c>
      <c r="L68" s="433"/>
      <c r="M68" s="433"/>
      <c r="N68" s="434"/>
      <c r="O68" s="383" t="str">
        <f t="shared" si="1"/>
        <v/>
      </c>
      <c r="P68" s="434"/>
      <c r="Q68" s="434"/>
      <c r="R68" s="434"/>
      <c r="S68" s="433"/>
      <c r="T68" s="434"/>
      <c r="U68" s="415" t="str">
        <f t="shared" si="4"/>
        <v/>
      </c>
      <c r="V68" s="415" t="str">
        <f t="shared" si="5"/>
        <v/>
      </c>
      <c r="W68" s="415" t="str">
        <f t="shared" si="6"/>
        <v/>
      </c>
      <c r="X68" s="415" t="str">
        <f t="shared" si="7"/>
        <v/>
      </c>
      <c r="Y68" s="415" t="str">
        <f t="shared" si="8"/>
        <v/>
      </c>
      <c r="Z68" s="415" t="str">
        <f t="shared" si="9"/>
        <v/>
      </c>
      <c r="AA68" s="384">
        <f t="shared" si="3"/>
        <v>0</v>
      </c>
      <c r="AB68" s="385" t="b">
        <f t="shared" si="10"/>
        <v>1</v>
      </c>
      <c r="AC68" s="384" t="str">
        <f>IF($N68="","",IF($C$7="Northern Ireland",INDEX('Fixed inputs'!$H$18:$H$58,MATCH($N68,'Fixed inputs'!$C$18:$C$58,0)),INDEX('Fixed inputs'!$I$18:$I$58,MATCH($N68,'Fixed inputs'!$C$18:$C$58,0))))</f>
        <v/>
      </c>
      <c r="AD68" s="384" t="str">
        <f>IF($C68="","",INDEX('Fixed inputs'!$C$8:$E$10,MATCH($C68,'Fixed inputs'!$B$8:$B$10,0),MATCH(IF($C$7="Northern Ireland","GBP","EUR"),'Fixed inputs'!$C$7:$E$7,0)))</f>
        <v/>
      </c>
      <c r="AE68" s="386"/>
      <c r="AF68" s="386"/>
      <c r="AG68" s="386"/>
      <c r="AH68" s="386"/>
      <c r="AI68" s="386"/>
      <c r="AJ68" s="416">
        <f t="shared" si="11"/>
        <v>0</v>
      </c>
      <c r="AK68" s="386"/>
      <c r="AL68" s="387">
        <f t="shared" si="12"/>
        <v>0</v>
      </c>
      <c r="AM68" s="386"/>
      <c r="AN68" s="387">
        <f t="shared" si="13"/>
        <v>0</v>
      </c>
      <c r="AO68" s="386"/>
      <c r="AP68" s="387">
        <f t="shared" si="14"/>
        <v>0</v>
      </c>
      <c r="AQ68" s="386"/>
      <c r="AR68" s="387">
        <f t="shared" si="15"/>
        <v>0</v>
      </c>
      <c r="AS68" s="386"/>
      <c r="AT68" s="387">
        <f t="shared" si="16"/>
        <v>0</v>
      </c>
    </row>
    <row r="69" spans="2:46">
      <c r="B69" s="430"/>
      <c r="C69" s="430"/>
      <c r="D69" s="431"/>
      <c r="E69" s="432"/>
      <c r="F69" s="432"/>
      <c r="G69" s="432"/>
      <c r="H69" s="432"/>
      <c r="I69" s="432"/>
      <c r="J69" s="432"/>
      <c r="K69" s="465">
        <f t="shared" si="0"/>
        <v>0</v>
      </c>
      <c r="L69" s="433"/>
      <c r="M69" s="433"/>
      <c r="N69" s="434"/>
      <c r="O69" s="383" t="str">
        <f t="shared" si="1"/>
        <v/>
      </c>
      <c r="P69" s="434"/>
      <c r="Q69" s="434"/>
      <c r="R69" s="434"/>
      <c r="S69" s="433"/>
      <c r="T69" s="434"/>
      <c r="U69" s="415" t="str">
        <f t="shared" si="4"/>
        <v/>
      </c>
      <c r="V69" s="415" t="str">
        <f t="shared" si="5"/>
        <v/>
      </c>
      <c r="W69" s="415" t="str">
        <f t="shared" si="6"/>
        <v/>
      </c>
      <c r="X69" s="415" t="str">
        <f t="shared" si="7"/>
        <v/>
      </c>
      <c r="Y69" s="415" t="str">
        <f t="shared" si="8"/>
        <v/>
      </c>
      <c r="Z69" s="415" t="str">
        <f t="shared" si="9"/>
        <v/>
      </c>
      <c r="AA69" s="384">
        <f t="shared" si="3"/>
        <v>0</v>
      </c>
      <c r="AB69" s="385" t="b">
        <f t="shared" si="10"/>
        <v>1</v>
      </c>
      <c r="AC69" s="384" t="str">
        <f>IF($N69="","",IF($C$7="Northern Ireland",INDEX('Fixed inputs'!$H$18:$H$58,MATCH($N69,'Fixed inputs'!$C$18:$C$58,0)),INDEX('Fixed inputs'!$I$18:$I$58,MATCH($N69,'Fixed inputs'!$C$18:$C$58,0))))</f>
        <v/>
      </c>
      <c r="AD69" s="384" t="str">
        <f>IF($C69="","",INDEX('Fixed inputs'!$C$8:$E$10,MATCH($C69,'Fixed inputs'!$B$8:$B$10,0),MATCH(IF($C$7="Northern Ireland","GBP","EUR"),'Fixed inputs'!$C$7:$E$7,0)))</f>
        <v/>
      </c>
      <c r="AE69" s="386"/>
      <c r="AF69" s="386"/>
      <c r="AG69" s="386"/>
      <c r="AH69" s="386"/>
      <c r="AI69" s="386"/>
      <c r="AJ69" s="416">
        <f t="shared" si="11"/>
        <v>0</v>
      </c>
      <c r="AK69" s="386"/>
      <c r="AL69" s="387">
        <f t="shared" si="12"/>
        <v>0</v>
      </c>
      <c r="AM69" s="386"/>
      <c r="AN69" s="387">
        <f t="shared" si="13"/>
        <v>0</v>
      </c>
      <c r="AO69" s="386"/>
      <c r="AP69" s="387">
        <f t="shared" si="14"/>
        <v>0</v>
      </c>
      <c r="AQ69" s="386"/>
      <c r="AR69" s="387">
        <f t="shared" si="15"/>
        <v>0</v>
      </c>
      <c r="AS69" s="386"/>
      <c r="AT69" s="387">
        <f t="shared" si="16"/>
        <v>0</v>
      </c>
    </row>
    <row r="70" spans="2:46">
      <c r="B70" s="430"/>
      <c r="C70" s="430"/>
      <c r="D70" s="431"/>
      <c r="E70" s="432"/>
      <c r="F70" s="432"/>
      <c r="G70" s="432"/>
      <c r="H70" s="432"/>
      <c r="I70" s="432"/>
      <c r="J70" s="432"/>
      <c r="K70" s="465">
        <f t="shared" si="0"/>
        <v>0</v>
      </c>
      <c r="L70" s="433"/>
      <c r="M70" s="433"/>
      <c r="N70" s="434"/>
      <c r="O70" s="383" t="str">
        <f t="shared" si="1"/>
        <v/>
      </c>
      <c r="P70" s="434"/>
      <c r="Q70" s="434"/>
      <c r="R70" s="434"/>
      <c r="S70" s="433"/>
      <c r="T70" s="434"/>
      <c r="U70" s="415" t="str">
        <f t="shared" si="4"/>
        <v/>
      </c>
      <c r="V70" s="415" t="str">
        <f t="shared" si="5"/>
        <v/>
      </c>
      <c r="W70" s="415" t="str">
        <f t="shared" si="6"/>
        <v/>
      </c>
      <c r="X70" s="415" t="str">
        <f t="shared" si="7"/>
        <v/>
      </c>
      <c r="Y70" s="415" t="str">
        <f t="shared" si="8"/>
        <v/>
      </c>
      <c r="Z70" s="415" t="str">
        <f t="shared" si="9"/>
        <v/>
      </c>
      <c r="AA70" s="384">
        <f t="shared" si="3"/>
        <v>0</v>
      </c>
      <c r="AB70" s="385" t="b">
        <f t="shared" si="10"/>
        <v>1</v>
      </c>
      <c r="AC70" s="384" t="str">
        <f>IF($N70="","",IF($C$7="Northern Ireland",INDEX('Fixed inputs'!$H$18:$H$58,MATCH($N70,'Fixed inputs'!$C$18:$C$58,0)),INDEX('Fixed inputs'!$I$18:$I$58,MATCH($N70,'Fixed inputs'!$C$18:$C$58,0))))</f>
        <v/>
      </c>
      <c r="AD70" s="384" t="str">
        <f>IF($C70="","",INDEX('Fixed inputs'!$C$8:$E$10,MATCH($C70,'Fixed inputs'!$B$8:$B$10,0),MATCH(IF($C$7="Northern Ireland","GBP","EUR"),'Fixed inputs'!$C$7:$E$7,0)))</f>
        <v/>
      </c>
      <c r="AE70" s="386"/>
      <c r="AF70" s="386"/>
      <c r="AG70" s="386"/>
      <c r="AH70" s="386"/>
      <c r="AI70" s="386"/>
      <c r="AJ70" s="416">
        <f t="shared" si="11"/>
        <v>0</v>
      </c>
      <c r="AK70" s="386"/>
      <c r="AL70" s="387">
        <f t="shared" si="12"/>
        <v>0</v>
      </c>
      <c r="AM70" s="386"/>
      <c r="AN70" s="387">
        <f t="shared" si="13"/>
        <v>0</v>
      </c>
      <c r="AO70" s="386"/>
      <c r="AP70" s="387">
        <f t="shared" si="14"/>
        <v>0</v>
      </c>
      <c r="AQ70" s="386"/>
      <c r="AR70" s="387">
        <f t="shared" si="15"/>
        <v>0</v>
      </c>
      <c r="AS70" s="386"/>
      <c r="AT70" s="387">
        <f t="shared" si="16"/>
        <v>0</v>
      </c>
    </row>
    <row r="71" spans="2:46">
      <c r="B71" s="430"/>
      <c r="C71" s="430"/>
      <c r="D71" s="431"/>
      <c r="E71" s="432"/>
      <c r="F71" s="432"/>
      <c r="G71" s="432"/>
      <c r="H71" s="432"/>
      <c r="I71" s="432"/>
      <c r="J71" s="432"/>
      <c r="K71" s="465">
        <f t="shared" si="0"/>
        <v>0</v>
      </c>
      <c r="L71" s="433"/>
      <c r="M71" s="433"/>
      <c r="N71" s="434"/>
      <c r="O71" s="383" t="str">
        <f t="shared" si="1"/>
        <v/>
      </c>
      <c r="P71" s="434"/>
      <c r="Q71" s="434"/>
      <c r="R71" s="434"/>
      <c r="S71" s="433"/>
      <c r="T71" s="434"/>
      <c r="U71" s="415" t="str">
        <f t="shared" si="4"/>
        <v/>
      </c>
      <c r="V71" s="415" t="str">
        <f t="shared" si="5"/>
        <v/>
      </c>
      <c r="W71" s="415" t="str">
        <f t="shared" si="6"/>
        <v/>
      </c>
      <c r="X71" s="415" t="str">
        <f t="shared" si="7"/>
        <v/>
      </c>
      <c r="Y71" s="415" t="str">
        <f t="shared" si="8"/>
        <v/>
      </c>
      <c r="Z71" s="415" t="str">
        <f t="shared" si="9"/>
        <v/>
      </c>
      <c r="AA71" s="384">
        <f t="shared" si="3"/>
        <v>0</v>
      </c>
      <c r="AB71" s="385" t="b">
        <f t="shared" si="10"/>
        <v>1</v>
      </c>
      <c r="AC71" s="384" t="str">
        <f>IF($N71="","",IF($C$7="Northern Ireland",INDEX('Fixed inputs'!$H$18:$H$58,MATCH($N71,'Fixed inputs'!$C$18:$C$58,0)),INDEX('Fixed inputs'!$I$18:$I$58,MATCH($N71,'Fixed inputs'!$C$18:$C$58,0))))</f>
        <v/>
      </c>
      <c r="AD71" s="384" t="str">
        <f>IF($C71="","",INDEX('Fixed inputs'!$C$8:$E$10,MATCH($C71,'Fixed inputs'!$B$8:$B$10,0),MATCH(IF($C$7="Northern Ireland","GBP","EUR"),'Fixed inputs'!$C$7:$E$7,0)))</f>
        <v/>
      </c>
      <c r="AE71" s="386"/>
      <c r="AF71" s="386"/>
      <c r="AG71" s="386"/>
      <c r="AH71" s="386"/>
      <c r="AI71" s="386"/>
      <c r="AJ71" s="416">
        <f t="shared" si="11"/>
        <v>0</v>
      </c>
      <c r="AK71" s="386"/>
      <c r="AL71" s="387">
        <f t="shared" si="12"/>
        <v>0</v>
      </c>
      <c r="AM71" s="386"/>
      <c r="AN71" s="387">
        <f t="shared" si="13"/>
        <v>0</v>
      </c>
      <c r="AO71" s="386"/>
      <c r="AP71" s="387">
        <f t="shared" si="14"/>
        <v>0</v>
      </c>
      <c r="AQ71" s="386"/>
      <c r="AR71" s="387">
        <f t="shared" si="15"/>
        <v>0</v>
      </c>
      <c r="AS71" s="386"/>
      <c r="AT71" s="387">
        <f t="shared" si="16"/>
        <v>0</v>
      </c>
    </row>
    <row r="72" spans="2:46">
      <c r="B72" s="430"/>
      <c r="C72" s="430"/>
      <c r="D72" s="431"/>
      <c r="E72" s="432"/>
      <c r="F72" s="432"/>
      <c r="G72" s="432"/>
      <c r="H72" s="432"/>
      <c r="I72" s="432"/>
      <c r="J72" s="432"/>
      <c r="K72" s="465">
        <f t="shared" si="0"/>
        <v>0</v>
      </c>
      <c r="L72" s="433"/>
      <c r="M72" s="433"/>
      <c r="N72" s="434"/>
      <c r="O72" s="383" t="str">
        <f t="shared" si="1"/>
        <v/>
      </c>
      <c r="P72" s="434"/>
      <c r="Q72" s="434"/>
      <c r="R72" s="434"/>
      <c r="S72" s="433"/>
      <c r="T72" s="434"/>
      <c r="U72" s="415" t="str">
        <f t="shared" si="4"/>
        <v/>
      </c>
      <c r="V72" s="415" t="str">
        <f t="shared" si="5"/>
        <v/>
      </c>
      <c r="W72" s="415" t="str">
        <f t="shared" si="6"/>
        <v/>
      </c>
      <c r="X72" s="415" t="str">
        <f t="shared" si="7"/>
        <v/>
      </c>
      <c r="Y72" s="415" t="str">
        <f t="shared" si="8"/>
        <v/>
      </c>
      <c r="Z72" s="415" t="str">
        <f t="shared" si="9"/>
        <v/>
      </c>
      <c r="AA72" s="384">
        <f t="shared" si="3"/>
        <v>0</v>
      </c>
      <c r="AB72" s="385" t="b">
        <f t="shared" si="10"/>
        <v>1</v>
      </c>
      <c r="AC72" s="384" t="str">
        <f>IF($N72="","",IF($C$7="Northern Ireland",INDEX('Fixed inputs'!$H$18:$H$58,MATCH($N72,'Fixed inputs'!$C$18:$C$58,0)),INDEX('Fixed inputs'!$I$18:$I$58,MATCH($N72,'Fixed inputs'!$C$18:$C$58,0))))</f>
        <v/>
      </c>
      <c r="AD72" s="384" t="str">
        <f>IF($C72="","",INDEX('Fixed inputs'!$C$8:$E$10,MATCH($C72,'Fixed inputs'!$B$8:$B$10,0),MATCH(IF($C$7="Northern Ireland","GBP","EUR"),'Fixed inputs'!$C$7:$E$7,0)))</f>
        <v/>
      </c>
      <c r="AE72" s="386"/>
      <c r="AF72" s="386"/>
      <c r="AG72" s="386"/>
      <c r="AH72" s="386"/>
      <c r="AI72" s="386"/>
      <c r="AJ72" s="416">
        <f t="shared" si="11"/>
        <v>0</v>
      </c>
      <c r="AK72" s="386"/>
      <c r="AL72" s="387">
        <f t="shared" si="12"/>
        <v>0</v>
      </c>
      <c r="AM72" s="386"/>
      <c r="AN72" s="387">
        <f t="shared" si="13"/>
        <v>0</v>
      </c>
      <c r="AO72" s="386"/>
      <c r="AP72" s="387">
        <f t="shared" si="14"/>
        <v>0</v>
      </c>
      <c r="AQ72" s="386"/>
      <c r="AR72" s="387">
        <f t="shared" si="15"/>
        <v>0</v>
      </c>
      <c r="AS72" s="386"/>
      <c r="AT72" s="387">
        <f t="shared" si="16"/>
        <v>0</v>
      </c>
    </row>
    <row r="73" spans="2:46">
      <c r="B73" s="430"/>
      <c r="C73" s="430"/>
      <c r="D73" s="431"/>
      <c r="E73" s="432"/>
      <c r="F73" s="432"/>
      <c r="G73" s="432"/>
      <c r="H73" s="432"/>
      <c r="I73" s="432"/>
      <c r="J73" s="432"/>
      <c r="K73" s="465">
        <f t="shared" si="0"/>
        <v>0</v>
      </c>
      <c r="L73" s="433"/>
      <c r="M73" s="433"/>
      <c r="N73" s="434"/>
      <c r="O73" s="383" t="str">
        <f t="shared" si="1"/>
        <v/>
      </c>
      <c r="P73" s="434"/>
      <c r="Q73" s="434"/>
      <c r="R73" s="434"/>
      <c r="S73" s="433"/>
      <c r="T73" s="434"/>
      <c r="U73" s="415" t="str">
        <f t="shared" si="4"/>
        <v/>
      </c>
      <c r="V73" s="415" t="str">
        <f t="shared" si="5"/>
        <v/>
      </c>
      <c r="W73" s="415" t="str">
        <f t="shared" si="6"/>
        <v/>
      </c>
      <c r="X73" s="415" t="str">
        <f t="shared" si="7"/>
        <v/>
      </c>
      <c r="Y73" s="415" t="str">
        <f t="shared" si="8"/>
        <v/>
      </c>
      <c r="Z73" s="415" t="str">
        <f t="shared" si="9"/>
        <v/>
      </c>
      <c r="AA73" s="384">
        <f t="shared" si="3"/>
        <v>0</v>
      </c>
      <c r="AB73" s="385" t="b">
        <f t="shared" si="10"/>
        <v>1</v>
      </c>
      <c r="AC73" s="384" t="str">
        <f>IF($N73="","",IF($C$7="Northern Ireland",INDEX('Fixed inputs'!$H$18:$H$58,MATCH($N73,'Fixed inputs'!$C$18:$C$58,0)),INDEX('Fixed inputs'!$I$18:$I$58,MATCH($N73,'Fixed inputs'!$C$18:$C$58,0))))</f>
        <v/>
      </c>
      <c r="AD73" s="384" t="str">
        <f>IF($C73="","",INDEX('Fixed inputs'!$C$8:$E$10,MATCH($C73,'Fixed inputs'!$B$8:$B$10,0),MATCH(IF($C$7="Northern Ireland","GBP","EUR"),'Fixed inputs'!$C$7:$E$7,0)))</f>
        <v/>
      </c>
      <c r="AE73" s="386"/>
      <c r="AF73" s="386"/>
      <c r="AG73" s="386"/>
      <c r="AH73" s="386"/>
      <c r="AI73" s="386"/>
      <c r="AJ73" s="416">
        <f t="shared" si="11"/>
        <v>0</v>
      </c>
      <c r="AK73" s="386"/>
      <c r="AL73" s="387">
        <f t="shared" si="12"/>
        <v>0</v>
      </c>
      <c r="AM73" s="386"/>
      <c r="AN73" s="387">
        <f t="shared" si="13"/>
        <v>0</v>
      </c>
      <c r="AO73" s="386"/>
      <c r="AP73" s="387">
        <f t="shared" si="14"/>
        <v>0</v>
      </c>
      <c r="AQ73" s="386"/>
      <c r="AR73" s="387">
        <f t="shared" si="15"/>
        <v>0</v>
      </c>
      <c r="AS73" s="386"/>
      <c r="AT73" s="387">
        <f t="shared" si="16"/>
        <v>0</v>
      </c>
    </row>
    <row r="74" spans="2:46">
      <c r="B74" s="430"/>
      <c r="C74" s="430"/>
      <c r="D74" s="431"/>
      <c r="E74" s="432"/>
      <c r="F74" s="432"/>
      <c r="G74" s="432"/>
      <c r="H74" s="432"/>
      <c r="I74" s="432"/>
      <c r="J74" s="432"/>
      <c r="K74" s="465">
        <f t="shared" si="0"/>
        <v>0</v>
      </c>
      <c r="L74" s="433"/>
      <c r="M74" s="433"/>
      <c r="N74" s="434"/>
      <c r="O74" s="383" t="str">
        <f t="shared" si="1"/>
        <v/>
      </c>
      <c r="P74" s="434"/>
      <c r="Q74" s="434"/>
      <c r="R74" s="434"/>
      <c r="S74" s="433"/>
      <c r="T74" s="434"/>
      <c r="U74" s="415" t="str">
        <f t="shared" si="4"/>
        <v/>
      </c>
      <c r="V74" s="415" t="str">
        <f t="shared" si="5"/>
        <v/>
      </c>
      <c r="W74" s="415" t="str">
        <f t="shared" si="6"/>
        <v/>
      </c>
      <c r="X74" s="415" t="str">
        <f t="shared" si="7"/>
        <v/>
      </c>
      <c r="Y74" s="415" t="str">
        <f t="shared" si="8"/>
        <v/>
      </c>
      <c r="Z74" s="415" t="str">
        <f t="shared" si="9"/>
        <v/>
      </c>
      <c r="AA74" s="384">
        <f t="shared" si="3"/>
        <v>0</v>
      </c>
      <c r="AB74" s="385" t="b">
        <f t="shared" si="10"/>
        <v>1</v>
      </c>
      <c r="AC74" s="384" t="str">
        <f>IF($N74="","",IF($C$7="Northern Ireland",INDEX('Fixed inputs'!$H$18:$H$58,MATCH($N74,'Fixed inputs'!$C$18:$C$58,0)),INDEX('Fixed inputs'!$I$18:$I$58,MATCH($N74,'Fixed inputs'!$C$18:$C$58,0))))</f>
        <v/>
      </c>
      <c r="AD74" s="384" t="str">
        <f>IF($C74="","",INDEX('Fixed inputs'!$C$8:$E$10,MATCH($C74,'Fixed inputs'!$B$8:$B$10,0),MATCH(IF($C$7="Northern Ireland","GBP","EUR"),'Fixed inputs'!$C$7:$E$7,0)))</f>
        <v/>
      </c>
      <c r="AE74" s="386"/>
      <c r="AF74" s="386"/>
      <c r="AG74" s="386"/>
      <c r="AH74" s="386"/>
      <c r="AI74" s="386"/>
      <c r="AJ74" s="416">
        <f t="shared" si="11"/>
        <v>0</v>
      </c>
      <c r="AK74" s="386"/>
      <c r="AL74" s="387">
        <f t="shared" si="12"/>
        <v>0</v>
      </c>
      <c r="AM74" s="386"/>
      <c r="AN74" s="387">
        <f t="shared" si="13"/>
        <v>0</v>
      </c>
      <c r="AO74" s="386"/>
      <c r="AP74" s="387">
        <f t="shared" si="14"/>
        <v>0</v>
      </c>
      <c r="AQ74" s="386"/>
      <c r="AR74" s="387">
        <f t="shared" si="15"/>
        <v>0</v>
      </c>
      <c r="AS74" s="386"/>
      <c r="AT74" s="387">
        <f t="shared" si="16"/>
        <v>0</v>
      </c>
    </row>
    <row r="75" spans="2:46">
      <c r="B75" s="430"/>
      <c r="C75" s="430"/>
      <c r="D75" s="431"/>
      <c r="E75" s="432"/>
      <c r="F75" s="432"/>
      <c r="G75" s="432"/>
      <c r="H75" s="432"/>
      <c r="I75" s="432"/>
      <c r="J75" s="432"/>
      <c r="K75" s="465">
        <f t="shared" si="0"/>
        <v>0</v>
      </c>
      <c r="L75" s="433"/>
      <c r="M75" s="433"/>
      <c r="N75" s="434"/>
      <c r="O75" s="383" t="str">
        <f t="shared" si="1"/>
        <v/>
      </c>
      <c r="P75" s="434"/>
      <c r="Q75" s="434"/>
      <c r="R75" s="434"/>
      <c r="S75" s="433"/>
      <c r="T75" s="434"/>
      <c r="U75" s="415" t="str">
        <f t="shared" si="4"/>
        <v/>
      </c>
      <c r="V75" s="415" t="str">
        <f t="shared" si="5"/>
        <v/>
      </c>
      <c r="W75" s="415" t="str">
        <f t="shared" si="6"/>
        <v/>
      </c>
      <c r="X75" s="415" t="str">
        <f t="shared" si="7"/>
        <v/>
      </c>
      <c r="Y75" s="415" t="str">
        <f t="shared" si="8"/>
        <v/>
      </c>
      <c r="Z75" s="415" t="str">
        <f t="shared" si="9"/>
        <v/>
      </c>
      <c r="AA75" s="384">
        <f t="shared" si="3"/>
        <v>0</v>
      </c>
      <c r="AB75" s="385" t="b">
        <f t="shared" si="10"/>
        <v>1</v>
      </c>
      <c r="AC75" s="384" t="str">
        <f>IF($N75="","",IF($C$7="Northern Ireland",INDEX('Fixed inputs'!$H$18:$H$58,MATCH($N75,'Fixed inputs'!$C$18:$C$58,0)),INDEX('Fixed inputs'!$I$18:$I$58,MATCH($N75,'Fixed inputs'!$C$18:$C$58,0))))</f>
        <v/>
      </c>
      <c r="AD75" s="384" t="str">
        <f>IF($C75="","",INDEX('Fixed inputs'!$C$8:$E$10,MATCH($C75,'Fixed inputs'!$B$8:$B$10,0),MATCH(IF($C$7="Northern Ireland","GBP","EUR"),'Fixed inputs'!$C$7:$E$7,0)))</f>
        <v/>
      </c>
      <c r="AE75" s="386"/>
      <c r="AF75" s="386"/>
      <c r="AG75" s="386"/>
      <c r="AH75" s="386"/>
      <c r="AI75" s="386"/>
      <c r="AJ75" s="416">
        <f t="shared" si="11"/>
        <v>0</v>
      </c>
      <c r="AK75" s="386"/>
      <c r="AL75" s="387">
        <f t="shared" si="12"/>
        <v>0</v>
      </c>
      <c r="AM75" s="386"/>
      <c r="AN75" s="387">
        <f t="shared" si="13"/>
        <v>0</v>
      </c>
      <c r="AO75" s="386"/>
      <c r="AP75" s="387">
        <f t="shared" si="14"/>
        <v>0</v>
      </c>
      <c r="AQ75" s="386"/>
      <c r="AR75" s="387">
        <f t="shared" si="15"/>
        <v>0</v>
      </c>
      <c r="AS75" s="386"/>
      <c r="AT75" s="387">
        <f t="shared" si="16"/>
        <v>0</v>
      </c>
    </row>
    <row r="76" spans="2:46">
      <c r="B76" s="430"/>
      <c r="C76" s="430"/>
      <c r="D76" s="431"/>
      <c r="E76" s="432"/>
      <c r="F76" s="432"/>
      <c r="G76" s="432"/>
      <c r="H76" s="432"/>
      <c r="I76" s="432"/>
      <c r="J76" s="432"/>
      <c r="K76" s="465">
        <f t="shared" ref="K76:K139" si="17">SUM(E76:J76)</f>
        <v>0</v>
      </c>
      <c r="L76" s="433"/>
      <c r="M76" s="433"/>
      <c r="N76" s="434"/>
      <c r="O76" s="383" t="str">
        <f t="shared" ref="O76:O139" si="18">IF($N76="","",IF($N76&lt;2024,"Yes","No"))</f>
        <v/>
      </c>
      <c r="P76" s="434"/>
      <c r="Q76" s="434"/>
      <c r="R76" s="434"/>
      <c r="S76" s="433"/>
      <c r="T76" s="434"/>
      <c r="U76" s="415" t="str">
        <f t="shared" si="4"/>
        <v/>
      </c>
      <c r="V76" s="415" t="str">
        <f t="shared" si="5"/>
        <v/>
      </c>
      <c r="W76" s="415" t="str">
        <f t="shared" si="6"/>
        <v/>
      </c>
      <c r="X76" s="415" t="str">
        <f t="shared" si="7"/>
        <v/>
      </c>
      <c r="Y76" s="415" t="str">
        <f t="shared" si="8"/>
        <v/>
      </c>
      <c r="Z76" s="415" t="str">
        <f t="shared" si="9"/>
        <v/>
      </c>
      <c r="AA76" s="384">
        <f t="shared" ref="AA76:AA139" si="19">SUM(U76:Z76)</f>
        <v>0</v>
      </c>
      <c r="AB76" s="385" t="b">
        <f t="shared" si="10"/>
        <v>1</v>
      </c>
      <c r="AC76" s="384" t="str">
        <f>IF($N76="","",IF($C$7="Northern Ireland",INDEX('Fixed inputs'!$H$18:$H$58,MATCH($N76,'Fixed inputs'!$C$18:$C$58,0)),INDEX('Fixed inputs'!$I$18:$I$58,MATCH($N76,'Fixed inputs'!$C$18:$C$58,0))))</f>
        <v/>
      </c>
      <c r="AD76" s="384" t="str">
        <f>IF($C76="","",INDEX('Fixed inputs'!$C$8:$E$10,MATCH($C76,'Fixed inputs'!$B$8:$B$10,0),MATCH(IF($C$7="Northern Ireland","GBP","EUR"),'Fixed inputs'!$C$7:$E$7,0)))</f>
        <v/>
      </c>
      <c r="AE76" s="386"/>
      <c r="AF76" s="386"/>
      <c r="AG76" s="386"/>
      <c r="AH76" s="386"/>
      <c r="AI76" s="386"/>
      <c r="AJ76" s="416">
        <f t="shared" si="11"/>
        <v>0</v>
      </c>
      <c r="AK76" s="386"/>
      <c r="AL76" s="387">
        <f t="shared" si="12"/>
        <v>0</v>
      </c>
      <c r="AM76" s="386"/>
      <c r="AN76" s="387">
        <f t="shared" si="13"/>
        <v>0</v>
      </c>
      <c r="AO76" s="386"/>
      <c r="AP76" s="387">
        <f t="shared" si="14"/>
        <v>0</v>
      </c>
      <c r="AQ76" s="386"/>
      <c r="AR76" s="387">
        <f t="shared" si="15"/>
        <v>0</v>
      </c>
      <c r="AS76" s="386"/>
      <c r="AT76" s="387">
        <f t="shared" si="16"/>
        <v>0</v>
      </c>
    </row>
    <row r="77" spans="2:46">
      <c r="B77" s="430"/>
      <c r="C77" s="430"/>
      <c r="D77" s="431"/>
      <c r="E77" s="432"/>
      <c r="F77" s="432"/>
      <c r="G77" s="432"/>
      <c r="H77" s="432"/>
      <c r="I77" s="432"/>
      <c r="J77" s="432"/>
      <c r="K77" s="465">
        <f t="shared" si="17"/>
        <v>0</v>
      </c>
      <c r="L77" s="433"/>
      <c r="M77" s="433"/>
      <c r="N77" s="434"/>
      <c r="O77" s="383" t="str">
        <f t="shared" si="18"/>
        <v/>
      </c>
      <c r="P77" s="434"/>
      <c r="Q77" s="434"/>
      <c r="R77" s="434"/>
      <c r="S77" s="433"/>
      <c r="T77" s="434"/>
      <c r="U77" s="415" t="str">
        <f t="shared" ref="U77:U140" si="20">IF($B77="","",IFERROR(E77*$AC77*$AD77,0))</f>
        <v/>
      </c>
      <c r="V77" s="415" t="str">
        <f t="shared" ref="V77:V140" si="21">IF($B77="","",IFERROR(F77*$AC77*$AD77,0))</f>
        <v/>
      </c>
      <c r="W77" s="415" t="str">
        <f t="shared" ref="W77:W140" si="22">IF($B77="","",IFERROR(G77*$AC77*$AD77,0))</f>
        <v/>
      </c>
      <c r="X77" s="415" t="str">
        <f t="shared" ref="X77:X140" si="23">IF($B77="","",IFERROR(H77*$AC77*$AD77,0))</f>
        <v/>
      </c>
      <c r="Y77" s="415" t="str">
        <f t="shared" ref="Y77:Y140" si="24">IF($B77="","",IFERROR(I77*$AC77*$AD77,0))</f>
        <v/>
      </c>
      <c r="Z77" s="415" t="str">
        <f t="shared" ref="Z77:Z140" si="25">IF($B77="","",IFERROR(J77*$AC77*$AD77,0))</f>
        <v/>
      </c>
      <c r="AA77" s="384">
        <f t="shared" si="19"/>
        <v>0</v>
      </c>
      <c r="AB77" s="385" t="b">
        <f t="shared" ref="AB77:AB140" si="26">IF(COUNTA($B77:$J77)=0,TRUE,AND($B77&lt;&gt;"",$C77&lt;&gt;"",$D77&lt;&gt;"",$N77&lt;&gt;"",$L77&lt;&gt;"",$M77&lt;&gt;"",$Q77&lt;&gt;"",$R77&lt;&gt;"",$S77&lt;&gt;"",IF($O77="Yes",$P77&lt;&gt;"",TRUE)))</f>
        <v>1</v>
      </c>
      <c r="AC77" s="384" t="str">
        <f>IF($N77="","",IF($C$7="Northern Ireland",INDEX('Fixed inputs'!$H$18:$H$58,MATCH($N77,'Fixed inputs'!$C$18:$C$58,0)),INDEX('Fixed inputs'!$I$18:$I$58,MATCH($N77,'Fixed inputs'!$C$18:$C$58,0))))</f>
        <v/>
      </c>
      <c r="AD77" s="384" t="str">
        <f>IF($C77="","",INDEX('Fixed inputs'!$C$8:$E$10,MATCH($C77,'Fixed inputs'!$B$8:$B$10,0),MATCH(IF($C$7="Northern Ireland","GBP","EUR"),'Fixed inputs'!$C$7:$E$7,0)))</f>
        <v/>
      </c>
      <c r="AE77" s="386"/>
      <c r="AF77" s="386"/>
      <c r="AG77" s="386"/>
      <c r="AH77" s="386"/>
      <c r="AI77" s="386"/>
      <c r="AJ77" s="416">
        <f t="shared" ref="AJ77:AJ140" si="27">IF(AI77&lt;&gt;"",AI77,IF(AND($AE77="Yes",$AF77="Yes",$AG77="Yes",$AH77="Yes"),U77,0))</f>
        <v>0</v>
      </c>
      <c r="AK77" s="386"/>
      <c r="AL77" s="387">
        <f t="shared" ref="AL77:AL140" si="28">IF(AK77&lt;&gt;"",AK77,IF(AND($AE77="Yes",$AF77="Yes",$AG77="Yes",$AH77="Yes"),V77,0))</f>
        <v>0</v>
      </c>
      <c r="AM77" s="386"/>
      <c r="AN77" s="387">
        <f t="shared" ref="AN77:AN140" si="29">IF(AM77&lt;&gt;"",AM77,IF(AND($AE77="Yes",$AF77="Yes",$AG77="Yes",$AH77="Yes"),W77,0))</f>
        <v>0</v>
      </c>
      <c r="AO77" s="386"/>
      <c r="AP77" s="387">
        <f t="shared" ref="AP77:AP140" si="30">IF(AO77&lt;&gt;"",AO77,IF(AND($AE77="Yes",$AF77="Yes",$AG77="Yes",$AH77="Yes"),X77,0))</f>
        <v>0</v>
      </c>
      <c r="AQ77" s="386"/>
      <c r="AR77" s="387">
        <f t="shared" ref="AR77:AR140" si="31">IF(AQ77&lt;&gt;"",AQ77,IF(AND($AE77="Yes",$AF77="Yes",$AG77="Yes",$AH77="Yes"),Y77,0))</f>
        <v>0</v>
      </c>
      <c r="AS77" s="386"/>
      <c r="AT77" s="387">
        <f t="shared" ref="AT77:AT140" si="32">IF(AS77&lt;&gt;"",AS77,IF(AND($AE77="Yes",$AF77="Yes",$AG77="Yes",$AH77="Yes"),Z77,0))</f>
        <v>0</v>
      </c>
    </row>
    <row r="78" spans="2:46">
      <c r="B78" s="430"/>
      <c r="C78" s="430"/>
      <c r="D78" s="431"/>
      <c r="E78" s="432"/>
      <c r="F78" s="432"/>
      <c r="G78" s="432"/>
      <c r="H78" s="432"/>
      <c r="I78" s="432"/>
      <c r="J78" s="432"/>
      <c r="K78" s="465">
        <f t="shared" si="17"/>
        <v>0</v>
      </c>
      <c r="L78" s="433"/>
      <c r="M78" s="433"/>
      <c r="N78" s="434"/>
      <c r="O78" s="383" t="str">
        <f t="shared" si="18"/>
        <v/>
      </c>
      <c r="P78" s="434"/>
      <c r="Q78" s="434"/>
      <c r="R78" s="434"/>
      <c r="S78" s="433"/>
      <c r="T78" s="434"/>
      <c r="U78" s="415" t="str">
        <f t="shared" si="20"/>
        <v/>
      </c>
      <c r="V78" s="415" t="str">
        <f t="shared" si="21"/>
        <v/>
      </c>
      <c r="W78" s="415" t="str">
        <f t="shared" si="22"/>
        <v/>
      </c>
      <c r="X78" s="415" t="str">
        <f t="shared" si="23"/>
        <v/>
      </c>
      <c r="Y78" s="415" t="str">
        <f t="shared" si="24"/>
        <v/>
      </c>
      <c r="Z78" s="415" t="str">
        <f t="shared" si="25"/>
        <v/>
      </c>
      <c r="AA78" s="384">
        <f t="shared" si="19"/>
        <v>0</v>
      </c>
      <c r="AB78" s="385" t="b">
        <f t="shared" si="26"/>
        <v>1</v>
      </c>
      <c r="AC78" s="384" t="str">
        <f>IF($N78="","",IF($C$7="Northern Ireland",INDEX('Fixed inputs'!$H$18:$H$58,MATCH($N78,'Fixed inputs'!$C$18:$C$58,0)),INDEX('Fixed inputs'!$I$18:$I$58,MATCH($N78,'Fixed inputs'!$C$18:$C$58,0))))</f>
        <v/>
      </c>
      <c r="AD78" s="384" t="str">
        <f>IF($C78="","",INDEX('Fixed inputs'!$C$8:$E$10,MATCH($C78,'Fixed inputs'!$B$8:$B$10,0),MATCH(IF($C$7="Northern Ireland","GBP","EUR"),'Fixed inputs'!$C$7:$E$7,0)))</f>
        <v/>
      </c>
      <c r="AE78" s="386"/>
      <c r="AF78" s="386"/>
      <c r="AG78" s="386"/>
      <c r="AH78" s="386"/>
      <c r="AI78" s="386"/>
      <c r="AJ78" s="416">
        <f t="shared" si="27"/>
        <v>0</v>
      </c>
      <c r="AK78" s="386"/>
      <c r="AL78" s="387">
        <f t="shared" si="28"/>
        <v>0</v>
      </c>
      <c r="AM78" s="386"/>
      <c r="AN78" s="387">
        <f t="shared" si="29"/>
        <v>0</v>
      </c>
      <c r="AO78" s="386"/>
      <c r="AP78" s="387">
        <f t="shared" si="30"/>
        <v>0</v>
      </c>
      <c r="AQ78" s="386"/>
      <c r="AR78" s="387">
        <f t="shared" si="31"/>
        <v>0</v>
      </c>
      <c r="AS78" s="386"/>
      <c r="AT78" s="387">
        <f t="shared" si="32"/>
        <v>0</v>
      </c>
    </row>
    <row r="79" spans="2:46">
      <c r="B79" s="430"/>
      <c r="C79" s="430"/>
      <c r="D79" s="431"/>
      <c r="E79" s="432"/>
      <c r="F79" s="432"/>
      <c r="G79" s="432"/>
      <c r="H79" s="432"/>
      <c r="I79" s="432"/>
      <c r="J79" s="432"/>
      <c r="K79" s="465">
        <f t="shared" si="17"/>
        <v>0</v>
      </c>
      <c r="L79" s="433"/>
      <c r="M79" s="433"/>
      <c r="N79" s="434"/>
      <c r="O79" s="383" t="str">
        <f t="shared" si="18"/>
        <v/>
      </c>
      <c r="P79" s="434"/>
      <c r="Q79" s="434"/>
      <c r="R79" s="434"/>
      <c r="S79" s="433"/>
      <c r="T79" s="434"/>
      <c r="U79" s="415" t="str">
        <f t="shared" si="20"/>
        <v/>
      </c>
      <c r="V79" s="415" t="str">
        <f t="shared" si="21"/>
        <v/>
      </c>
      <c r="W79" s="415" t="str">
        <f t="shared" si="22"/>
        <v/>
      </c>
      <c r="X79" s="415" t="str">
        <f t="shared" si="23"/>
        <v/>
      </c>
      <c r="Y79" s="415" t="str">
        <f t="shared" si="24"/>
        <v/>
      </c>
      <c r="Z79" s="415" t="str">
        <f t="shared" si="25"/>
        <v/>
      </c>
      <c r="AA79" s="384">
        <f t="shared" si="19"/>
        <v>0</v>
      </c>
      <c r="AB79" s="385" t="b">
        <f t="shared" si="26"/>
        <v>1</v>
      </c>
      <c r="AC79" s="384" t="str">
        <f>IF($N79="","",IF($C$7="Northern Ireland",INDEX('Fixed inputs'!$H$18:$H$58,MATCH($N79,'Fixed inputs'!$C$18:$C$58,0)),INDEX('Fixed inputs'!$I$18:$I$58,MATCH($N79,'Fixed inputs'!$C$18:$C$58,0))))</f>
        <v/>
      </c>
      <c r="AD79" s="384" t="str">
        <f>IF($C79="","",INDEX('Fixed inputs'!$C$8:$E$10,MATCH($C79,'Fixed inputs'!$B$8:$B$10,0),MATCH(IF($C$7="Northern Ireland","GBP","EUR"),'Fixed inputs'!$C$7:$E$7,0)))</f>
        <v/>
      </c>
      <c r="AE79" s="386"/>
      <c r="AF79" s="386"/>
      <c r="AG79" s="386"/>
      <c r="AH79" s="386"/>
      <c r="AI79" s="386"/>
      <c r="AJ79" s="416">
        <f t="shared" si="27"/>
        <v>0</v>
      </c>
      <c r="AK79" s="386"/>
      <c r="AL79" s="387">
        <f t="shared" si="28"/>
        <v>0</v>
      </c>
      <c r="AM79" s="386"/>
      <c r="AN79" s="387">
        <f t="shared" si="29"/>
        <v>0</v>
      </c>
      <c r="AO79" s="386"/>
      <c r="AP79" s="387">
        <f t="shared" si="30"/>
        <v>0</v>
      </c>
      <c r="AQ79" s="386"/>
      <c r="AR79" s="387">
        <f t="shared" si="31"/>
        <v>0</v>
      </c>
      <c r="AS79" s="386"/>
      <c r="AT79" s="387">
        <f t="shared" si="32"/>
        <v>0</v>
      </c>
    </row>
    <row r="80" spans="2:46">
      <c r="B80" s="430"/>
      <c r="C80" s="430"/>
      <c r="D80" s="431"/>
      <c r="E80" s="432"/>
      <c r="F80" s="432"/>
      <c r="G80" s="432"/>
      <c r="H80" s="432"/>
      <c r="I80" s="432"/>
      <c r="J80" s="432"/>
      <c r="K80" s="465">
        <f t="shared" si="17"/>
        <v>0</v>
      </c>
      <c r="L80" s="433"/>
      <c r="M80" s="433"/>
      <c r="N80" s="434"/>
      <c r="O80" s="383" t="str">
        <f t="shared" si="18"/>
        <v/>
      </c>
      <c r="P80" s="434"/>
      <c r="Q80" s="434"/>
      <c r="R80" s="434"/>
      <c r="S80" s="433"/>
      <c r="T80" s="434"/>
      <c r="U80" s="415" t="str">
        <f t="shared" si="20"/>
        <v/>
      </c>
      <c r="V80" s="415" t="str">
        <f t="shared" si="21"/>
        <v/>
      </c>
      <c r="W80" s="415" t="str">
        <f t="shared" si="22"/>
        <v/>
      </c>
      <c r="X80" s="415" t="str">
        <f t="shared" si="23"/>
        <v/>
      </c>
      <c r="Y80" s="415" t="str">
        <f t="shared" si="24"/>
        <v/>
      </c>
      <c r="Z80" s="415" t="str">
        <f t="shared" si="25"/>
        <v/>
      </c>
      <c r="AA80" s="384">
        <f t="shared" si="19"/>
        <v>0</v>
      </c>
      <c r="AB80" s="385" t="b">
        <f t="shared" si="26"/>
        <v>1</v>
      </c>
      <c r="AC80" s="384" t="str">
        <f>IF($N80="","",IF($C$7="Northern Ireland",INDEX('Fixed inputs'!$H$18:$H$58,MATCH($N80,'Fixed inputs'!$C$18:$C$58,0)),INDEX('Fixed inputs'!$I$18:$I$58,MATCH($N80,'Fixed inputs'!$C$18:$C$58,0))))</f>
        <v/>
      </c>
      <c r="AD80" s="384" t="str">
        <f>IF($C80="","",INDEX('Fixed inputs'!$C$8:$E$10,MATCH($C80,'Fixed inputs'!$B$8:$B$10,0),MATCH(IF($C$7="Northern Ireland","GBP","EUR"),'Fixed inputs'!$C$7:$E$7,0)))</f>
        <v/>
      </c>
      <c r="AE80" s="386"/>
      <c r="AF80" s="386"/>
      <c r="AG80" s="386"/>
      <c r="AH80" s="386"/>
      <c r="AI80" s="386"/>
      <c r="AJ80" s="416">
        <f t="shared" si="27"/>
        <v>0</v>
      </c>
      <c r="AK80" s="386"/>
      <c r="AL80" s="387">
        <f t="shared" si="28"/>
        <v>0</v>
      </c>
      <c r="AM80" s="386"/>
      <c r="AN80" s="387">
        <f t="shared" si="29"/>
        <v>0</v>
      </c>
      <c r="AO80" s="386"/>
      <c r="AP80" s="387">
        <f t="shared" si="30"/>
        <v>0</v>
      </c>
      <c r="AQ80" s="386"/>
      <c r="AR80" s="387">
        <f t="shared" si="31"/>
        <v>0</v>
      </c>
      <c r="AS80" s="386"/>
      <c r="AT80" s="387">
        <f t="shared" si="32"/>
        <v>0</v>
      </c>
    </row>
    <row r="81" spans="2:46">
      <c r="B81" s="430"/>
      <c r="C81" s="430"/>
      <c r="D81" s="431"/>
      <c r="E81" s="432"/>
      <c r="F81" s="432"/>
      <c r="G81" s="432"/>
      <c r="H81" s="432"/>
      <c r="I81" s="432"/>
      <c r="J81" s="432"/>
      <c r="K81" s="465">
        <f t="shared" si="17"/>
        <v>0</v>
      </c>
      <c r="L81" s="433"/>
      <c r="M81" s="433"/>
      <c r="N81" s="434"/>
      <c r="O81" s="383" t="str">
        <f t="shared" si="18"/>
        <v/>
      </c>
      <c r="P81" s="434"/>
      <c r="Q81" s="434"/>
      <c r="R81" s="434"/>
      <c r="S81" s="433"/>
      <c r="T81" s="434"/>
      <c r="U81" s="415" t="str">
        <f t="shared" si="20"/>
        <v/>
      </c>
      <c r="V81" s="415" t="str">
        <f t="shared" si="21"/>
        <v/>
      </c>
      <c r="W81" s="415" t="str">
        <f t="shared" si="22"/>
        <v/>
      </c>
      <c r="X81" s="415" t="str">
        <f t="shared" si="23"/>
        <v/>
      </c>
      <c r="Y81" s="415" t="str">
        <f t="shared" si="24"/>
        <v/>
      </c>
      <c r="Z81" s="415" t="str">
        <f t="shared" si="25"/>
        <v/>
      </c>
      <c r="AA81" s="384">
        <f t="shared" si="19"/>
        <v>0</v>
      </c>
      <c r="AB81" s="385" t="b">
        <f t="shared" si="26"/>
        <v>1</v>
      </c>
      <c r="AC81" s="384" t="str">
        <f>IF($N81="","",IF($C$7="Northern Ireland",INDEX('Fixed inputs'!$H$18:$H$58,MATCH($N81,'Fixed inputs'!$C$18:$C$58,0)),INDEX('Fixed inputs'!$I$18:$I$58,MATCH($N81,'Fixed inputs'!$C$18:$C$58,0))))</f>
        <v/>
      </c>
      <c r="AD81" s="384" t="str">
        <f>IF($C81="","",INDEX('Fixed inputs'!$C$8:$E$10,MATCH($C81,'Fixed inputs'!$B$8:$B$10,0),MATCH(IF($C$7="Northern Ireland","GBP","EUR"),'Fixed inputs'!$C$7:$E$7,0)))</f>
        <v/>
      </c>
      <c r="AE81" s="386"/>
      <c r="AF81" s="386"/>
      <c r="AG81" s="386"/>
      <c r="AH81" s="386"/>
      <c r="AI81" s="386"/>
      <c r="AJ81" s="416">
        <f t="shared" si="27"/>
        <v>0</v>
      </c>
      <c r="AK81" s="386"/>
      <c r="AL81" s="387">
        <f t="shared" si="28"/>
        <v>0</v>
      </c>
      <c r="AM81" s="386"/>
      <c r="AN81" s="387">
        <f t="shared" si="29"/>
        <v>0</v>
      </c>
      <c r="AO81" s="386"/>
      <c r="AP81" s="387">
        <f t="shared" si="30"/>
        <v>0</v>
      </c>
      <c r="AQ81" s="386"/>
      <c r="AR81" s="387">
        <f t="shared" si="31"/>
        <v>0</v>
      </c>
      <c r="AS81" s="386"/>
      <c r="AT81" s="387">
        <f t="shared" si="32"/>
        <v>0</v>
      </c>
    </row>
    <row r="82" spans="2:46">
      <c r="B82" s="430"/>
      <c r="C82" s="430"/>
      <c r="D82" s="431"/>
      <c r="E82" s="432"/>
      <c r="F82" s="432"/>
      <c r="G82" s="432"/>
      <c r="H82" s="432"/>
      <c r="I82" s="432"/>
      <c r="J82" s="432"/>
      <c r="K82" s="465">
        <f t="shared" si="17"/>
        <v>0</v>
      </c>
      <c r="L82" s="433"/>
      <c r="M82" s="433"/>
      <c r="N82" s="434"/>
      <c r="O82" s="383" t="str">
        <f t="shared" si="18"/>
        <v/>
      </c>
      <c r="P82" s="434"/>
      <c r="Q82" s="434"/>
      <c r="R82" s="434"/>
      <c r="S82" s="433"/>
      <c r="T82" s="434"/>
      <c r="U82" s="415" t="str">
        <f t="shared" si="20"/>
        <v/>
      </c>
      <c r="V82" s="415" t="str">
        <f t="shared" si="21"/>
        <v/>
      </c>
      <c r="W82" s="415" t="str">
        <f t="shared" si="22"/>
        <v/>
      </c>
      <c r="X82" s="415" t="str">
        <f t="shared" si="23"/>
        <v/>
      </c>
      <c r="Y82" s="415" t="str">
        <f t="shared" si="24"/>
        <v/>
      </c>
      <c r="Z82" s="415" t="str">
        <f t="shared" si="25"/>
        <v/>
      </c>
      <c r="AA82" s="384">
        <f t="shared" si="19"/>
        <v>0</v>
      </c>
      <c r="AB82" s="385" t="b">
        <f t="shared" si="26"/>
        <v>1</v>
      </c>
      <c r="AC82" s="384" t="str">
        <f>IF($N82="","",IF($C$7="Northern Ireland",INDEX('Fixed inputs'!$H$18:$H$58,MATCH($N82,'Fixed inputs'!$C$18:$C$58,0)),INDEX('Fixed inputs'!$I$18:$I$58,MATCH($N82,'Fixed inputs'!$C$18:$C$58,0))))</f>
        <v/>
      </c>
      <c r="AD82" s="384" t="str">
        <f>IF($C82="","",INDEX('Fixed inputs'!$C$8:$E$10,MATCH($C82,'Fixed inputs'!$B$8:$B$10,0),MATCH(IF($C$7="Northern Ireland","GBP","EUR"),'Fixed inputs'!$C$7:$E$7,0)))</f>
        <v/>
      </c>
      <c r="AE82" s="386"/>
      <c r="AF82" s="386"/>
      <c r="AG82" s="386"/>
      <c r="AH82" s="386"/>
      <c r="AI82" s="386"/>
      <c r="AJ82" s="416">
        <f t="shared" si="27"/>
        <v>0</v>
      </c>
      <c r="AK82" s="386"/>
      <c r="AL82" s="387">
        <f t="shared" si="28"/>
        <v>0</v>
      </c>
      <c r="AM82" s="386"/>
      <c r="AN82" s="387">
        <f t="shared" si="29"/>
        <v>0</v>
      </c>
      <c r="AO82" s="386"/>
      <c r="AP82" s="387">
        <f t="shared" si="30"/>
        <v>0</v>
      </c>
      <c r="AQ82" s="386"/>
      <c r="AR82" s="387">
        <f t="shared" si="31"/>
        <v>0</v>
      </c>
      <c r="AS82" s="386"/>
      <c r="AT82" s="387">
        <f t="shared" si="32"/>
        <v>0</v>
      </c>
    </row>
    <row r="83" spans="2:46">
      <c r="B83" s="430"/>
      <c r="C83" s="430"/>
      <c r="D83" s="431"/>
      <c r="E83" s="432"/>
      <c r="F83" s="432"/>
      <c r="G83" s="432"/>
      <c r="H83" s="432"/>
      <c r="I83" s="432"/>
      <c r="J83" s="432"/>
      <c r="K83" s="465">
        <f t="shared" si="17"/>
        <v>0</v>
      </c>
      <c r="L83" s="433"/>
      <c r="M83" s="433"/>
      <c r="N83" s="434"/>
      <c r="O83" s="383" t="str">
        <f t="shared" si="18"/>
        <v/>
      </c>
      <c r="P83" s="434"/>
      <c r="Q83" s="434"/>
      <c r="R83" s="434"/>
      <c r="S83" s="433"/>
      <c r="T83" s="434"/>
      <c r="U83" s="415" t="str">
        <f t="shared" si="20"/>
        <v/>
      </c>
      <c r="V83" s="415" t="str">
        <f t="shared" si="21"/>
        <v/>
      </c>
      <c r="W83" s="415" t="str">
        <f t="shared" si="22"/>
        <v/>
      </c>
      <c r="X83" s="415" t="str">
        <f t="shared" si="23"/>
        <v/>
      </c>
      <c r="Y83" s="415" t="str">
        <f t="shared" si="24"/>
        <v/>
      </c>
      <c r="Z83" s="415" t="str">
        <f t="shared" si="25"/>
        <v/>
      </c>
      <c r="AA83" s="384">
        <f t="shared" si="19"/>
        <v>0</v>
      </c>
      <c r="AB83" s="385" t="b">
        <f t="shared" si="26"/>
        <v>1</v>
      </c>
      <c r="AC83" s="384" t="str">
        <f>IF($N83="","",IF($C$7="Northern Ireland",INDEX('Fixed inputs'!$H$18:$H$58,MATCH($N83,'Fixed inputs'!$C$18:$C$58,0)),INDEX('Fixed inputs'!$I$18:$I$58,MATCH($N83,'Fixed inputs'!$C$18:$C$58,0))))</f>
        <v/>
      </c>
      <c r="AD83" s="384" t="str">
        <f>IF($C83="","",INDEX('Fixed inputs'!$C$8:$E$10,MATCH($C83,'Fixed inputs'!$B$8:$B$10,0),MATCH(IF($C$7="Northern Ireland","GBP","EUR"),'Fixed inputs'!$C$7:$E$7,0)))</f>
        <v/>
      </c>
      <c r="AE83" s="386"/>
      <c r="AF83" s="386"/>
      <c r="AG83" s="386"/>
      <c r="AH83" s="386"/>
      <c r="AI83" s="386"/>
      <c r="AJ83" s="416">
        <f t="shared" si="27"/>
        <v>0</v>
      </c>
      <c r="AK83" s="386"/>
      <c r="AL83" s="387">
        <f t="shared" si="28"/>
        <v>0</v>
      </c>
      <c r="AM83" s="386"/>
      <c r="AN83" s="387">
        <f t="shared" si="29"/>
        <v>0</v>
      </c>
      <c r="AO83" s="386"/>
      <c r="AP83" s="387">
        <f t="shared" si="30"/>
        <v>0</v>
      </c>
      <c r="AQ83" s="386"/>
      <c r="AR83" s="387">
        <f t="shared" si="31"/>
        <v>0</v>
      </c>
      <c r="AS83" s="386"/>
      <c r="AT83" s="387">
        <f t="shared" si="32"/>
        <v>0</v>
      </c>
    </row>
    <row r="84" spans="2:46">
      <c r="B84" s="430"/>
      <c r="C84" s="430"/>
      <c r="D84" s="431"/>
      <c r="E84" s="432"/>
      <c r="F84" s="432"/>
      <c r="G84" s="432"/>
      <c r="H84" s="432"/>
      <c r="I84" s="432"/>
      <c r="J84" s="432"/>
      <c r="K84" s="465">
        <f t="shared" si="17"/>
        <v>0</v>
      </c>
      <c r="L84" s="433"/>
      <c r="M84" s="433"/>
      <c r="N84" s="434"/>
      <c r="O84" s="383" t="str">
        <f t="shared" si="18"/>
        <v/>
      </c>
      <c r="P84" s="434"/>
      <c r="Q84" s="434"/>
      <c r="R84" s="434"/>
      <c r="S84" s="433"/>
      <c r="T84" s="434"/>
      <c r="U84" s="415" t="str">
        <f t="shared" si="20"/>
        <v/>
      </c>
      <c r="V84" s="415" t="str">
        <f t="shared" si="21"/>
        <v/>
      </c>
      <c r="W84" s="415" t="str">
        <f t="shared" si="22"/>
        <v/>
      </c>
      <c r="X84" s="415" t="str">
        <f t="shared" si="23"/>
        <v/>
      </c>
      <c r="Y84" s="415" t="str">
        <f t="shared" si="24"/>
        <v/>
      </c>
      <c r="Z84" s="415" t="str">
        <f t="shared" si="25"/>
        <v/>
      </c>
      <c r="AA84" s="384">
        <f t="shared" si="19"/>
        <v>0</v>
      </c>
      <c r="AB84" s="385" t="b">
        <f t="shared" si="26"/>
        <v>1</v>
      </c>
      <c r="AC84" s="384" t="str">
        <f>IF($N84="","",IF($C$7="Northern Ireland",INDEX('Fixed inputs'!$H$18:$H$58,MATCH($N84,'Fixed inputs'!$C$18:$C$58,0)),INDEX('Fixed inputs'!$I$18:$I$58,MATCH($N84,'Fixed inputs'!$C$18:$C$58,0))))</f>
        <v/>
      </c>
      <c r="AD84" s="384" t="str">
        <f>IF($C84="","",INDEX('Fixed inputs'!$C$8:$E$10,MATCH($C84,'Fixed inputs'!$B$8:$B$10,0),MATCH(IF($C$7="Northern Ireland","GBP","EUR"),'Fixed inputs'!$C$7:$E$7,0)))</f>
        <v/>
      </c>
      <c r="AE84" s="386"/>
      <c r="AF84" s="386"/>
      <c r="AG84" s="386"/>
      <c r="AH84" s="386"/>
      <c r="AI84" s="386"/>
      <c r="AJ84" s="416">
        <f t="shared" si="27"/>
        <v>0</v>
      </c>
      <c r="AK84" s="386"/>
      <c r="AL84" s="387">
        <f t="shared" si="28"/>
        <v>0</v>
      </c>
      <c r="AM84" s="386"/>
      <c r="AN84" s="387">
        <f t="shared" si="29"/>
        <v>0</v>
      </c>
      <c r="AO84" s="386"/>
      <c r="AP84" s="387">
        <f t="shared" si="30"/>
        <v>0</v>
      </c>
      <c r="AQ84" s="386"/>
      <c r="AR84" s="387">
        <f t="shared" si="31"/>
        <v>0</v>
      </c>
      <c r="AS84" s="386"/>
      <c r="AT84" s="387">
        <f t="shared" si="32"/>
        <v>0</v>
      </c>
    </row>
    <row r="85" spans="2:46">
      <c r="B85" s="430"/>
      <c r="C85" s="430"/>
      <c r="D85" s="431"/>
      <c r="E85" s="432"/>
      <c r="F85" s="432"/>
      <c r="G85" s="432"/>
      <c r="H85" s="432"/>
      <c r="I85" s="432"/>
      <c r="J85" s="432"/>
      <c r="K85" s="465">
        <f t="shared" si="17"/>
        <v>0</v>
      </c>
      <c r="L85" s="433"/>
      <c r="M85" s="433"/>
      <c r="N85" s="434"/>
      <c r="O85" s="383" t="str">
        <f t="shared" si="18"/>
        <v/>
      </c>
      <c r="P85" s="434"/>
      <c r="Q85" s="434"/>
      <c r="R85" s="434"/>
      <c r="S85" s="433"/>
      <c r="T85" s="434"/>
      <c r="U85" s="415" t="str">
        <f t="shared" si="20"/>
        <v/>
      </c>
      <c r="V85" s="415" t="str">
        <f t="shared" si="21"/>
        <v/>
      </c>
      <c r="W85" s="415" t="str">
        <f t="shared" si="22"/>
        <v/>
      </c>
      <c r="X85" s="415" t="str">
        <f t="shared" si="23"/>
        <v/>
      </c>
      <c r="Y85" s="415" t="str">
        <f t="shared" si="24"/>
        <v/>
      </c>
      <c r="Z85" s="415" t="str">
        <f t="shared" si="25"/>
        <v/>
      </c>
      <c r="AA85" s="384">
        <f t="shared" si="19"/>
        <v>0</v>
      </c>
      <c r="AB85" s="385" t="b">
        <f t="shared" si="26"/>
        <v>1</v>
      </c>
      <c r="AC85" s="384" t="str">
        <f>IF($N85="","",IF($C$7="Northern Ireland",INDEX('Fixed inputs'!$H$18:$H$58,MATCH($N85,'Fixed inputs'!$C$18:$C$58,0)),INDEX('Fixed inputs'!$I$18:$I$58,MATCH($N85,'Fixed inputs'!$C$18:$C$58,0))))</f>
        <v/>
      </c>
      <c r="AD85" s="384" t="str">
        <f>IF($C85="","",INDEX('Fixed inputs'!$C$8:$E$10,MATCH($C85,'Fixed inputs'!$B$8:$B$10,0),MATCH(IF($C$7="Northern Ireland","GBP","EUR"),'Fixed inputs'!$C$7:$E$7,0)))</f>
        <v/>
      </c>
      <c r="AE85" s="386"/>
      <c r="AF85" s="386"/>
      <c r="AG85" s="386"/>
      <c r="AH85" s="386"/>
      <c r="AI85" s="386"/>
      <c r="AJ85" s="416">
        <f t="shared" si="27"/>
        <v>0</v>
      </c>
      <c r="AK85" s="386"/>
      <c r="AL85" s="387">
        <f t="shared" si="28"/>
        <v>0</v>
      </c>
      <c r="AM85" s="386"/>
      <c r="AN85" s="387">
        <f t="shared" si="29"/>
        <v>0</v>
      </c>
      <c r="AO85" s="386"/>
      <c r="AP85" s="387">
        <f t="shared" si="30"/>
        <v>0</v>
      </c>
      <c r="AQ85" s="386"/>
      <c r="AR85" s="387">
        <f t="shared" si="31"/>
        <v>0</v>
      </c>
      <c r="AS85" s="386"/>
      <c r="AT85" s="387">
        <f t="shared" si="32"/>
        <v>0</v>
      </c>
    </row>
    <row r="86" spans="2:46">
      <c r="B86" s="430"/>
      <c r="C86" s="430"/>
      <c r="D86" s="431"/>
      <c r="E86" s="432"/>
      <c r="F86" s="432"/>
      <c r="G86" s="432"/>
      <c r="H86" s="432"/>
      <c r="I86" s="432"/>
      <c r="J86" s="432"/>
      <c r="K86" s="465">
        <f t="shared" si="17"/>
        <v>0</v>
      </c>
      <c r="L86" s="433"/>
      <c r="M86" s="433"/>
      <c r="N86" s="434"/>
      <c r="O86" s="383" t="str">
        <f t="shared" si="18"/>
        <v/>
      </c>
      <c r="P86" s="434"/>
      <c r="Q86" s="434"/>
      <c r="R86" s="434"/>
      <c r="S86" s="433"/>
      <c r="T86" s="434"/>
      <c r="U86" s="415" t="str">
        <f t="shared" si="20"/>
        <v/>
      </c>
      <c r="V86" s="415" t="str">
        <f t="shared" si="21"/>
        <v/>
      </c>
      <c r="W86" s="415" t="str">
        <f t="shared" si="22"/>
        <v/>
      </c>
      <c r="X86" s="415" t="str">
        <f t="shared" si="23"/>
        <v/>
      </c>
      <c r="Y86" s="415" t="str">
        <f t="shared" si="24"/>
        <v/>
      </c>
      <c r="Z86" s="415" t="str">
        <f t="shared" si="25"/>
        <v/>
      </c>
      <c r="AA86" s="384">
        <f t="shared" si="19"/>
        <v>0</v>
      </c>
      <c r="AB86" s="385" t="b">
        <f t="shared" si="26"/>
        <v>1</v>
      </c>
      <c r="AC86" s="384" t="str">
        <f>IF($N86="","",IF($C$7="Northern Ireland",INDEX('Fixed inputs'!$H$18:$H$58,MATCH($N86,'Fixed inputs'!$C$18:$C$58,0)),INDEX('Fixed inputs'!$I$18:$I$58,MATCH($N86,'Fixed inputs'!$C$18:$C$58,0))))</f>
        <v/>
      </c>
      <c r="AD86" s="384" t="str">
        <f>IF($C86="","",INDEX('Fixed inputs'!$C$8:$E$10,MATCH($C86,'Fixed inputs'!$B$8:$B$10,0),MATCH(IF($C$7="Northern Ireland","GBP","EUR"),'Fixed inputs'!$C$7:$E$7,0)))</f>
        <v/>
      </c>
      <c r="AE86" s="386"/>
      <c r="AF86" s="386"/>
      <c r="AG86" s="386"/>
      <c r="AH86" s="386"/>
      <c r="AI86" s="386"/>
      <c r="AJ86" s="416">
        <f t="shared" si="27"/>
        <v>0</v>
      </c>
      <c r="AK86" s="386"/>
      <c r="AL86" s="387">
        <f t="shared" si="28"/>
        <v>0</v>
      </c>
      <c r="AM86" s="386"/>
      <c r="AN86" s="387">
        <f t="shared" si="29"/>
        <v>0</v>
      </c>
      <c r="AO86" s="386"/>
      <c r="AP86" s="387">
        <f t="shared" si="30"/>
        <v>0</v>
      </c>
      <c r="AQ86" s="386"/>
      <c r="AR86" s="387">
        <f t="shared" si="31"/>
        <v>0</v>
      </c>
      <c r="AS86" s="386"/>
      <c r="AT86" s="387">
        <f t="shared" si="32"/>
        <v>0</v>
      </c>
    </row>
    <row r="87" spans="2:46">
      <c r="B87" s="430"/>
      <c r="C87" s="430"/>
      <c r="D87" s="431"/>
      <c r="E87" s="432"/>
      <c r="F87" s="432"/>
      <c r="G87" s="432"/>
      <c r="H87" s="432"/>
      <c r="I87" s="432"/>
      <c r="J87" s="432"/>
      <c r="K87" s="465">
        <f t="shared" si="17"/>
        <v>0</v>
      </c>
      <c r="L87" s="433"/>
      <c r="M87" s="433"/>
      <c r="N87" s="434"/>
      <c r="O87" s="383" t="str">
        <f t="shared" si="18"/>
        <v/>
      </c>
      <c r="P87" s="434"/>
      <c r="Q87" s="434"/>
      <c r="R87" s="434"/>
      <c r="S87" s="433"/>
      <c r="T87" s="434"/>
      <c r="U87" s="415" t="str">
        <f t="shared" si="20"/>
        <v/>
      </c>
      <c r="V87" s="415" t="str">
        <f t="shared" si="21"/>
        <v/>
      </c>
      <c r="W87" s="415" t="str">
        <f t="shared" si="22"/>
        <v/>
      </c>
      <c r="X87" s="415" t="str">
        <f t="shared" si="23"/>
        <v/>
      </c>
      <c r="Y87" s="415" t="str">
        <f t="shared" si="24"/>
        <v/>
      </c>
      <c r="Z87" s="415" t="str">
        <f t="shared" si="25"/>
        <v/>
      </c>
      <c r="AA87" s="384">
        <f t="shared" si="19"/>
        <v>0</v>
      </c>
      <c r="AB87" s="385" t="b">
        <f t="shared" si="26"/>
        <v>1</v>
      </c>
      <c r="AC87" s="384" t="str">
        <f>IF($N87="","",IF($C$7="Northern Ireland",INDEX('Fixed inputs'!$H$18:$H$58,MATCH($N87,'Fixed inputs'!$C$18:$C$58,0)),INDEX('Fixed inputs'!$I$18:$I$58,MATCH($N87,'Fixed inputs'!$C$18:$C$58,0))))</f>
        <v/>
      </c>
      <c r="AD87" s="384" t="str">
        <f>IF($C87="","",INDEX('Fixed inputs'!$C$8:$E$10,MATCH($C87,'Fixed inputs'!$B$8:$B$10,0),MATCH(IF($C$7="Northern Ireland","GBP","EUR"),'Fixed inputs'!$C$7:$E$7,0)))</f>
        <v/>
      </c>
      <c r="AE87" s="386"/>
      <c r="AF87" s="386"/>
      <c r="AG87" s="386"/>
      <c r="AH87" s="386"/>
      <c r="AI87" s="386"/>
      <c r="AJ87" s="416">
        <f t="shared" si="27"/>
        <v>0</v>
      </c>
      <c r="AK87" s="386"/>
      <c r="AL87" s="387">
        <f t="shared" si="28"/>
        <v>0</v>
      </c>
      <c r="AM87" s="386"/>
      <c r="AN87" s="387">
        <f t="shared" si="29"/>
        <v>0</v>
      </c>
      <c r="AO87" s="386"/>
      <c r="AP87" s="387">
        <f t="shared" si="30"/>
        <v>0</v>
      </c>
      <c r="AQ87" s="386"/>
      <c r="AR87" s="387">
        <f t="shared" si="31"/>
        <v>0</v>
      </c>
      <c r="AS87" s="386"/>
      <c r="AT87" s="387">
        <f t="shared" si="32"/>
        <v>0</v>
      </c>
    </row>
    <row r="88" spans="2:46">
      <c r="B88" s="430"/>
      <c r="C88" s="430"/>
      <c r="D88" s="431"/>
      <c r="E88" s="432"/>
      <c r="F88" s="432"/>
      <c r="G88" s="432"/>
      <c r="H88" s="432"/>
      <c r="I88" s="432"/>
      <c r="J88" s="432"/>
      <c r="K88" s="465">
        <f t="shared" si="17"/>
        <v>0</v>
      </c>
      <c r="L88" s="433"/>
      <c r="M88" s="433"/>
      <c r="N88" s="434"/>
      <c r="O88" s="383" t="str">
        <f t="shared" si="18"/>
        <v/>
      </c>
      <c r="P88" s="434"/>
      <c r="Q88" s="434"/>
      <c r="R88" s="434"/>
      <c r="S88" s="433"/>
      <c r="T88" s="434"/>
      <c r="U88" s="415" t="str">
        <f t="shared" si="20"/>
        <v/>
      </c>
      <c r="V88" s="415" t="str">
        <f t="shared" si="21"/>
        <v/>
      </c>
      <c r="W88" s="415" t="str">
        <f t="shared" si="22"/>
        <v/>
      </c>
      <c r="X88" s="415" t="str">
        <f t="shared" si="23"/>
        <v/>
      </c>
      <c r="Y88" s="415" t="str">
        <f t="shared" si="24"/>
        <v/>
      </c>
      <c r="Z88" s="415" t="str">
        <f t="shared" si="25"/>
        <v/>
      </c>
      <c r="AA88" s="384">
        <f t="shared" si="19"/>
        <v>0</v>
      </c>
      <c r="AB88" s="385" t="b">
        <f t="shared" si="26"/>
        <v>1</v>
      </c>
      <c r="AC88" s="384" t="str">
        <f>IF($N88="","",IF($C$7="Northern Ireland",INDEX('Fixed inputs'!$H$18:$H$58,MATCH($N88,'Fixed inputs'!$C$18:$C$58,0)),INDEX('Fixed inputs'!$I$18:$I$58,MATCH($N88,'Fixed inputs'!$C$18:$C$58,0))))</f>
        <v/>
      </c>
      <c r="AD88" s="384" t="str">
        <f>IF($C88="","",INDEX('Fixed inputs'!$C$8:$E$10,MATCH($C88,'Fixed inputs'!$B$8:$B$10,0),MATCH(IF($C$7="Northern Ireland","GBP","EUR"),'Fixed inputs'!$C$7:$E$7,0)))</f>
        <v/>
      </c>
      <c r="AE88" s="386"/>
      <c r="AF88" s="386"/>
      <c r="AG88" s="386"/>
      <c r="AH88" s="386"/>
      <c r="AI88" s="386"/>
      <c r="AJ88" s="416">
        <f t="shared" si="27"/>
        <v>0</v>
      </c>
      <c r="AK88" s="386"/>
      <c r="AL88" s="387">
        <f t="shared" si="28"/>
        <v>0</v>
      </c>
      <c r="AM88" s="386"/>
      <c r="AN88" s="387">
        <f t="shared" si="29"/>
        <v>0</v>
      </c>
      <c r="AO88" s="386"/>
      <c r="AP88" s="387">
        <f t="shared" si="30"/>
        <v>0</v>
      </c>
      <c r="AQ88" s="386"/>
      <c r="AR88" s="387">
        <f t="shared" si="31"/>
        <v>0</v>
      </c>
      <c r="AS88" s="386"/>
      <c r="AT88" s="387">
        <f t="shared" si="32"/>
        <v>0</v>
      </c>
    </row>
    <row r="89" spans="2:46">
      <c r="B89" s="430"/>
      <c r="C89" s="430"/>
      <c r="D89" s="431"/>
      <c r="E89" s="432"/>
      <c r="F89" s="432"/>
      <c r="G89" s="432"/>
      <c r="H89" s="432"/>
      <c r="I89" s="432"/>
      <c r="J89" s="432"/>
      <c r="K89" s="465">
        <f t="shared" si="17"/>
        <v>0</v>
      </c>
      <c r="L89" s="433"/>
      <c r="M89" s="433"/>
      <c r="N89" s="434"/>
      <c r="O89" s="383" t="str">
        <f t="shared" si="18"/>
        <v/>
      </c>
      <c r="P89" s="434"/>
      <c r="Q89" s="434"/>
      <c r="R89" s="434"/>
      <c r="S89" s="433"/>
      <c r="T89" s="434"/>
      <c r="U89" s="415" t="str">
        <f t="shared" si="20"/>
        <v/>
      </c>
      <c r="V89" s="415" t="str">
        <f t="shared" si="21"/>
        <v/>
      </c>
      <c r="W89" s="415" t="str">
        <f t="shared" si="22"/>
        <v/>
      </c>
      <c r="X89" s="415" t="str">
        <f t="shared" si="23"/>
        <v/>
      </c>
      <c r="Y89" s="415" t="str">
        <f t="shared" si="24"/>
        <v/>
      </c>
      <c r="Z89" s="415" t="str">
        <f t="shared" si="25"/>
        <v/>
      </c>
      <c r="AA89" s="384">
        <f t="shared" si="19"/>
        <v>0</v>
      </c>
      <c r="AB89" s="385" t="b">
        <f t="shared" si="26"/>
        <v>1</v>
      </c>
      <c r="AC89" s="384" t="str">
        <f>IF($N89="","",IF($C$7="Northern Ireland",INDEX('Fixed inputs'!$H$18:$H$58,MATCH($N89,'Fixed inputs'!$C$18:$C$58,0)),INDEX('Fixed inputs'!$I$18:$I$58,MATCH($N89,'Fixed inputs'!$C$18:$C$58,0))))</f>
        <v/>
      </c>
      <c r="AD89" s="384" t="str">
        <f>IF($C89="","",INDEX('Fixed inputs'!$C$8:$E$10,MATCH($C89,'Fixed inputs'!$B$8:$B$10,0),MATCH(IF($C$7="Northern Ireland","GBP","EUR"),'Fixed inputs'!$C$7:$E$7,0)))</f>
        <v/>
      </c>
      <c r="AE89" s="386"/>
      <c r="AF89" s="386"/>
      <c r="AG89" s="386"/>
      <c r="AH89" s="386"/>
      <c r="AI89" s="386"/>
      <c r="AJ89" s="416">
        <f t="shared" si="27"/>
        <v>0</v>
      </c>
      <c r="AK89" s="386"/>
      <c r="AL89" s="387">
        <f t="shared" si="28"/>
        <v>0</v>
      </c>
      <c r="AM89" s="386"/>
      <c r="AN89" s="387">
        <f t="shared" si="29"/>
        <v>0</v>
      </c>
      <c r="AO89" s="386"/>
      <c r="AP89" s="387">
        <f t="shared" si="30"/>
        <v>0</v>
      </c>
      <c r="AQ89" s="386"/>
      <c r="AR89" s="387">
        <f t="shared" si="31"/>
        <v>0</v>
      </c>
      <c r="AS89" s="386"/>
      <c r="AT89" s="387">
        <f t="shared" si="32"/>
        <v>0</v>
      </c>
    </row>
    <row r="90" spans="2:46">
      <c r="B90" s="430"/>
      <c r="C90" s="430"/>
      <c r="D90" s="431"/>
      <c r="E90" s="432"/>
      <c r="F90" s="432"/>
      <c r="G90" s="432"/>
      <c r="H90" s="432"/>
      <c r="I90" s="432"/>
      <c r="J90" s="432"/>
      <c r="K90" s="465">
        <f t="shared" si="17"/>
        <v>0</v>
      </c>
      <c r="L90" s="433"/>
      <c r="M90" s="433"/>
      <c r="N90" s="434"/>
      <c r="O90" s="383" t="str">
        <f t="shared" si="18"/>
        <v/>
      </c>
      <c r="P90" s="434"/>
      <c r="Q90" s="434"/>
      <c r="R90" s="434"/>
      <c r="S90" s="433"/>
      <c r="T90" s="434"/>
      <c r="U90" s="415" t="str">
        <f t="shared" si="20"/>
        <v/>
      </c>
      <c r="V90" s="415" t="str">
        <f t="shared" si="21"/>
        <v/>
      </c>
      <c r="W90" s="415" t="str">
        <f t="shared" si="22"/>
        <v/>
      </c>
      <c r="X90" s="415" t="str">
        <f t="shared" si="23"/>
        <v/>
      </c>
      <c r="Y90" s="415" t="str">
        <f t="shared" si="24"/>
        <v/>
      </c>
      <c r="Z90" s="415" t="str">
        <f t="shared" si="25"/>
        <v/>
      </c>
      <c r="AA90" s="384">
        <f t="shared" si="19"/>
        <v>0</v>
      </c>
      <c r="AB90" s="385" t="b">
        <f t="shared" si="26"/>
        <v>1</v>
      </c>
      <c r="AC90" s="384" t="str">
        <f>IF($N90="","",IF($C$7="Northern Ireland",INDEX('Fixed inputs'!$H$18:$H$58,MATCH($N90,'Fixed inputs'!$C$18:$C$58,0)),INDEX('Fixed inputs'!$I$18:$I$58,MATCH($N90,'Fixed inputs'!$C$18:$C$58,0))))</f>
        <v/>
      </c>
      <c r="AD90" s="384" t="str">
        <f>IF($C90="","",INDEX('Fixed inputs'!$C$8:$E$10,MATCH($C90,'Fixed inputs'!$B$8:$B$10,0),MATCH(IF($C$7="Northern Ireland","GBP","EUR"),'Fixed inputs'!$C$7:$E$7,0)))</f>
        <v/>
      </c>
      <c r="AE90" s="386"/>
      <c r="AF90" s="386"/>
      <c r="AG90" s="386"/>
      <c r="AH90" s="386"/>
      <c r="AI90" s="386"/>
      <c r="AJ90" s="416">
        <f t="shared" si="27"/>
        <v>0</v>
      </c>
      <c r="AK90" s="386"/>
      <c r="AL90" s="387">
        <f t="shared" si="28"/>
        <v>0</v>
      </c>
      <c r="AM90" s="386"/>
      <c r="AN90" s="387">
        <f t="shared" si="29"/>
        <v>0</v>
      </c>
      <c r="AO90" s="386"/>
      <c r="AP90" s="387">
        <f t="shared" si="30"/>
        <v>0</v>
      </c>
      <c r="AQ90" s="386"/>
      <c r="AR90" s="387">
        <f t="shared" si="31"/>
        <v>0</v>
      </c>
      <c r="AS90" s="386"/>
      <c r="AT90" s="387">
        <f t="shared" si="32"/>
        <v>0</v>
      </c>
    </row>
    <row r="91" spans="2:46">
      <c r="B91" s="430"/>
      <c r="C91" s="430"/>
      <c r="D91" s="431"/>
      <c r="E91" s="432"/>
      <c r="F91" s="432"/>
      <c r="G91" s="432"/>
      <c r="H91" s="432"/>
      <c r="I91" s="432"/>
      <c r="J91" s="432"/>
      <c r="K91" s="465">
        <f t="shared" si="17"/>
        <v>0</v>
      </c>
      <c r="L91" s="433"/>
      <c r="M91" s="433"/>
      <c r="N91" s="434"/>
      <c r="O91" s="383" t="str">
        <f t="shared" si="18"/>
        <v/>
      </c>
      <c r="P91" s="434"/>
      <c r="Q91" s="434"/>
      <c r="R91" s="434"/>
      <c r="S91" s="433"/>
      <c r="T91" s="434"/>
      <c r="U91" s="415" t="str">
        <f t="shared" si="20"/>
        <v/>
      </c>
      <c r="V91" s="415" t="str">
        <f t="shared" si="21"/>
        <v/>
      </c>
      <c r="W91" s="415" t="str">
        <f t="shared" si="22"/>
        <v/>
      </c>
      <c r="X91" s="415" t="str">
        <f t="shared" si="23"/>
        <v/>
      </c>
      <c r="Y91" s="415" t="str">
        <f t="shared" si="24"/>
        <v/>
      </c>
      <c r="Z91" s="415" t="str">
        <f t="shared" si="25"/>
        <v/>
      </c>
      <c r="AA91" s="384">
        <f t="shared" si="19"/>
        <v>0</v>
      </c>
      <c r="AB91" s="385" t="b">
        <f t="shared" si="26"/>
        <v>1</v>
      </c>
      <c r="AC91" s="384" t="str">
        <f>IF($N91="","",IF($C$7="Northern Ireland",INDEX('Fixed inputs'!$H$18:$H$58,MATCH($N91,'Fixed inputs'!$C$18:$C$58,0)),INDEX('Fixed inputs'!$I$18:$I$58,MATCH($N91,'Fixed inputs'!$C$18:$C$58,0))))</f>
        <v/>
      </c>
      <c r="AD91" s="384" t="str">
        <f>IF($C91="","",INDEX('Fixed inputs'!$C$8:$E$10,MATCH($C91,'Fixed inputs'!$B$8:$B$10,0),MATCH(IF($C$7="Northern Ireland","GBP","EUR"),'Fixed inputs'!$C$7:$E$7,0)))</f>
        <v/>
      </c>
      <c r="AE91" s="386"/>
      <c r="AF91" s="386"/>
      <c r="AG91" s="386"/>
      <c r="AH91" s="386"/>
      <c r="AI91" s="386"/>
      <c r="AJ91" s="416">
        <f t="shared" si="27"/>
        <v>0</v>
      </c>
      <c r="AK91" s="386"/>
      <c r="AL91" s="387">
        <f t="shared" si="28"/>
        <v>0</v>
      </c>
      <c r="AM91" s="386"/>
      <c r="AN91" s="387">
        <f t="shared" si="29"/>
        <v>0</v>
      </c>
      <c r="AO91" s="386"/>
      <c r="AP91" s="387">
        <f t="shared" si="30"/>
        <v>0</v>
      </c>
      <c r="AQ91" s="386"/>
      <c r="AR91" s="387">
        <f t="shared" si="31"/>
        <v>0</v>
      </c>
      <c r="AS91" s="386"/>
      <c r="AT91" s="387">
        <f t="shared" si="32"/>
        <v>0</v>
      </c>
    </row>
    <row r="92" spans="2:46">
      <c r="B92" s="430"/>
      <c r="C92" s="430"/>
      <c r="D92" s="431"/>
      <c r="E92" s="432"/>
      <c r="F92" s="432"/>
      <c r="G92" s="432"/>
      <c r="H92" s="432"/>
      <c r="I92" s="432"/>
      <c r="J92" s="432"/>
      <c r="K92" s="465">
        <f t="shared" si="17"/>
        <v>0</v>
      </c>
      <c r="L92" s="433"/>
      <c r="M92" s="433"/>
      <c r="N92" s="434"/>
      <c r="O92" s="383" t="str">
        <f t="shared" si="18"/>
        <v/>
      </c>
      <c r="P92" s="434"/>
      <c r="Q92" s="434"/>
      <c r="R92" s="434"/>
      <c r="S92" s="433"/>
      <c r="T92" s="434"/>
      <c r="U92" s="415" t="str">
        <f t="shared" si="20"/>
        <v/>
      </c>
      <c r="V92" s="415" t="str">
        <f t="shared" si="21"/>
        <v/>
      </c>
      <c r="W92" s="415" t="str">
        <f t="shared" si="22"/>
        <v/>
      </c>
      <c r="X92" s="415" t="str">
        <f t="shared" si="23"/>
        <v/>
      </c>
      <c r="Y92" s="415" t="str">
        <f t="shared" si="24"/>
        <v/>
      </c>
      <c r="Z92" s="415" t="str">
        <f t="shared" si="25"/>
        <v/>
      </c>
      <c r="AA92" s="384">
        <f t="shared" si="19"/>
        <v>0</v>
      </c>
      <c r="AB92" s="385" t="b">
        <f t="shared" si="26"/>
        <v>1</v>
      </c>
      <c r="AC92" s="384" t="str">
        <f>IF($N92="","",IF($C$7="Northern Ireland",INDEX('Fixed inputs'!$H$18:$H$58,MATCH($N92,'Fixed inputs'!$C$18:$C$58,0)),INDEX('Fixed inputs'!$I$18:$I$58,MATCH($N92,'Fixed inputs'!$C$18:$C$58,0))))</f>
        <v/>
      </c>
      <c r="AD92" s="384" t="str">
        <f>IF($C92="","",INDEX('Fixed inputs'!$C$8:$E$10,MATCH($C92,'Fixed inputs'!$B$8:$B$10,0),MATCH(IF($C$7="Northern Ireland","GBP","EUR"),'Fixed inputs'!$C$7:$E$7,0)))</f>
        <v/>
      </c>
      <c r="AE92" s="386"/>
      <c r="AF92" s="386"/>
      <c r="AG92" s="386"/>
      <c r="AH92" s="386"/>
      <c r="AI92" s="386"/>
      <c r="AJ92" s="416">
        <f t="shared" si="27"/>
        <v>0</v>
      </c>
      <c r="AK92" s="386"/>
      <c r="AL92" s="387">
        <f t="shared" si="28"/>
        <v>0</v>
      </c>
      <c r="AM92" s="386"/>
      <c r="AN92" s="387">
        <f t="shared" si="29"/>
        <v>0</v>
      </c>
      <c r="AO92" s="386"/>
      <c r="AP92" s="387">
        <f t="shared" si="30"/>
        <v>0</v>
      </c>
      <c r="AQ92" s="386"/>
      <c r="AR92" s="387">
        <f t="shared" si="31"/>
        <v>0</v>
      </c>
      <c r="AS92" s="386"/>
      <c r="AT92" s="387">
        <f t="shared" si="32"/>
        <v>0</v>
      </c>
    </row>
    <row r="93" spans="2:46">
      <c r="B93" s="430"/>
      <c r="C93" s="430"/>
      <c r="D93" s="431"/>
      <c r="E93" s="432"/>
      <c r="F93" s="432"/>
      <c r="G93" s="432"/>
      <c r="H93" s="432"/>
      <c r="I93" s="432"/>
      <c r="J93" s="432"/>
      <c r="K93" s="465">
        <f t="shared" si="17"/>
        <v>0</v>
      </c>
      <c r="L93" s="433"/>
      <c r="M93" s="433"/>
      <c r="N93" s="434"/>
      <c r="O93" s="383" t="str">
        <f t="shared" si="18"/>
        <v/>
      </c>
      <c r="P93" s="434"/>
      <c r="Q93" s="434"/>
      <c r="R93" s="434"/>
      <c r="S93" s="433"/>
      <c r="T93" s="434"/>
      <c r="U93" s="415" t="str">
        <f t="shared" si="20"/>
        <v/>
      </c>
      <c r="V93" s="415" t="str">
        <f t="shared" si="21"/>
        <v/>
      </c>
      <c r="W93" s="415" t="str">
        <f t="shared" si="22"/>
        <v/>
      </c>
      <c r="X93" s="415" t="str">
        <f t="shared" si="23"/>
        <v/>
      </c>
      <c r="Y93" s="415" t="str">
        <f t="shared" si="24"/>
        <v/>
      </c>
      <c r="Z93" s="415" t="str">
        <f t="shared" si="25"/>
        <v/>
      </c>
      <c r="AA93" s="384">
        <f t="shared" si="19"/>
        <v>0</v>
      </c>
      <c r="AB93" s="385" t="b">
        <f t="shared" si="26"/>
        <v>1</v>
      </c>
      <c r="AC93" s="384" t="str">
        <f>IF($N93="","",IF($C$7="Northern Ireland",INDEX('Fixed inputs'!$H$18:$H$58,MATCH($N93,'Fixed inputs'!$C$18:$C$58,0)),INDEX('Fixed inputs'!$I$18:$I$58,MATCH($N93,'Fixed inputs'!$C$18:$C$58,0))))</f>
        <v/>
      </c>
      <c r="AD93" s="384" t="str">
        <f>IF($C93="","",INDEX('Fixed inputs'!$C$8:$E$10,MATCH($C93,'Fixed inputs'!$B$8:$B$10,0),MATCH(IF($C$7="Northern Ireland","GBP","EUR"),'Fixed inputs'!$C$7:$E$7,0)))</f>
        <v/>
      </c>
      <c r="AE93" s="386"/>
      <c r="AF93" s="386"/>
      <c r="AG93" s="386"/>
      <c r="AH93" s="386"/>
      <c r="AI93" s="386"/>
      <c r="AJ93" s="416">
        <f t="shared" si="27"/>
        <v>0</v>
      </c>
      <c r="AK93" s="386"/>
      <c r="AL93" s="387">
        <f t="shared" si="28"/>
        <v>0</v>
      </c>
      <c r="AM93" s="386"/>
      <c r="AN93" s="387">
        <f t="shared" si="29"/>
        <v>0</v>
      </c>
      <c r="AO93" s="386"/>
      <c r="AP93" s="387">
        <f t="shared" si="30"/>
        <v>0</v>
      </c>
      <c r="AQ93" s="386"/>
      <c r="AR93" s="387">
        <f t="shared" si="31"/>
        <v>0</v>
      </c>
      <c r="AS93" s="386"/>
      <c r="AT93" s="387">
        <f t="shared" si="32"/>
        <v>0</v>
      </c>
    </row>
    <row r="94" spans="2:46">
      <c r="B94" s="430"/>
      <c r="C94" s="430"/>
      <c r="D94" s="431"/>
      <c r="E94" s="432"/>
      <c r="F94" s="432"/>
      <c r="G94" s="432"/>
      <c r="H94" s="432"/>
      <c r="I94" s="432"/>
      <c r="J94" s="432"/>
      <c r="K94" s="465">
        <f t="shared" si="17"/>
        <v>0</v>
      </c>
      <c r="L94" s="433"/>
      <c r="M94" s="433"/>
      <c r="N94" s="434"/>
      <c r="O94" s="383" t="str">
        <f t="shared" si="18"/>
        <v/>
      </c>
      <c r="P94" s="434"/>
      <c r="Q94" s="434"/>
      <c r="R94" s="434"/>
      <c r="S94" s="433"/>
      <c r="T94" s="434"/>
      <c r="U94" s="415" t="str">
        <f t="shared" si="20"/>
        <v/>
      </c>
      <c r="V94" s="415" t="str">
        <f t="shared" si="21"/>
        <v/>
      </c>
      <c r="W94" s="415" t="str">
        <f t="shared" si="22"/>
        <v/>
      </c>
      <c r="X94" s="415" t="str">
        <f t="shared" si="23"/>
        <v/>
      </c>
      <c r="Y94" s="415" t="str">
        <f t="shared" si="24"/>
        <v/>
      </c>
      <c r="Z94" s="415" t="str">
        <f t="shared" si="25"/>
        <v/>
      </c>
      <c r="AA94" s="384">
        <f t="shared" si="19"/>
        <v>0</v>
      </c>
      <c r="AB94" s="385" t="b">
        <f t="shared" si="26"/>
        <v>1</v>
      </c>
      <c r="AC94" s="384" t="str">
        <f>IF($N94="","",IF($C$7="Northern Ireland",INDEX('Fixed inputs'!$H$18:$H$58,MATCH($N94,'Fixed inputs'!$C$18:$C$58,0)),INDEX('Fixed inputs'!$I$18:$I$58,MATCH($N94,'Fixed inputs'!$C$18:$C$58,0))))</f>
        <v/>
      </c>
      <c r="AD94" s="384" t="str">
        <f>IF($C94="","",INDEX('Fixed inputs'!$C$8:$E$10,MATCH($C94,'Fixed inputs'!$B$8:$B$10,0),MATCH(IF($C$7="Northern Ireland","GBP","EUR"),'Fixed inputs'!$C$7:$E$7,0)))</f>
        <v/>
      </c>
      <c r="AE94" s="386"/>
      <c r="AF94" s="386"/>
      <c r="AG94" s="386"/>
      <c r="AH94" s="386"/>
      <c r="AI94" s="386"/>
      <c r="AJ94" s="416">
        <f t="shared" si="27"/>
        <v>0</v>
      </c>
      <c r="AK94" s="386"/>
      <c r="AL94" s="387">
        <f t="shared" si="28"/>
        <v>0</v>
      </c>
      <c r="AM94" s="386"/>
      <c r="AN94" s="387">
        <f t="shared" si="29"/>
        <v>0</v>
      </c>
      <c r="AO94" s="386"/>
      <c r="AP94" s="387">
        <f t="shared" si="30"/>
        <v>0</v>
      </c>
      <c r="AQ94" s="386"/>
      <c r="AR94" s="387">
        <f t="shared" si="31"/>
        <v>0</v>
      </c>
      <c r="AS94" s="386"/>
      <c r="AT94" s="387">
        <f t="shared" si="32"/>
        <v>0</v>
      </c>
    </row>
    <row r="95" spans="2:46">
      <c r="B95" s="430"/>
      <c r="C95" s="430"/>
      <c r="D95" s="431"/>
      <c r="E95" s="432"/>
      <c r="F95" s="432"/>
      <c r="G95" s="432"/>
      <c r="H95" s="432"/>
      <c r="I95" s="432"/>
      <c r="J95" s="432"/>
      <c r="K95" s="465">
        <f t="shared" si="17"/>
        <v>0</v>
      </c>
      <c r="L95" s="433"/>
      <c r="M95" s="433"/>
      <c r="N95" s="434"/>
      <c r="O95" s="383" t="str">
        <f t="shared" si="18"/>
        <v/>
      </c>
      <c r="P95" s="434"/>
      <c r="Q95" s="434"/>
      <c r="R95" s="434"/>
      <c r="S95" s="433"/>
      <c r="T95" s="434"/>
      <c r="U95" s="415" t="str">
        <f t="shared" si="20"/>
        <v/>
      </c>
      <c r="V95" s="415" t="str">
        <f t="shared" si="21"/>
        <v/>
      </c>
      <c r="W95" s="415" t="str">
        <f t="shared" si="22"/>
        <v/>
      </c>
      <c r="X95" s="415" t="str">
        <f t="shared" si="23"/>
        <v/>
      </c>
      <c r="Y95" s="415" t="str">
        <f t="shared" si="24"/>
        <v/>
      </c>
      <c r="Z95" s="415" t="str">
        <f t="shared" si="25"/>
        <v/>
      </c>
      <c r="AA95" s="384">
        <f t="shared" si="19"/>
        <v>0</v>
      </c>
      <c r="AB95" s="385" t="b">
        <f t="shared" si="26"/>
        <v>1</v>
      </c>
      <c r="AC95" s="384" t="str">
        <f>IF($N95="","",IF($C$7="Northern Ireland",INDEX('Fixed inputs'!$H$18:$H$58,MATCH($N95,'Fixed inputs'!$C$18:$C$58,0)),INDEX('Fixed inputs'!$I$18:$I$58,MATCH($N95,'Fixed inputs'!$C$18:$C$58,0))))</f>
        <v/>
      </c>
      <c r="AD95" s="384" t="str">
        <f>IF($C95="","",INDEX('Fixed inputs'!$C$8:$E$10,MATCH($C95,'Fixed inputs'!$B$8:$B$10,0),MATCH(IF($C$7="Northern Ireland","GBP","EUR"),'Fixed inputs'!$C$7:$E$7,0)))</f>
        <v/>
      </c>
      <c r="AE95" s="386"/>
      <c r="AF95" s="386"/>
      <c r="AG95" s="386"/>
      <c r="AH95" s="386"/>
      <c r="AI95" s="386"/>
      <c r="AJ95" s="416">
        <f t="shared" si="27"/>
        <v>0</v>
      </c>
      <c r="AK95" s="386"/>
      <c r="AL95" s="387">
        <f t="shared" si="28"/>
        <v>0</v>
      </c>
      <c r="AM95" s="386"/>
      <c r="AN95" s="387">
        <f t="shared" si="29"/>
        <v>0</v>
      </c>
      <c r="AO95" s="386"/>
      <c r="AP95" s="387">
        <f t="shared" si="30"/>
        <v>0</v>
      </c>
      <c r="AQ95" s="386"/>
      <c r="AR95" s="387">
        <f t="shared" si="31"/>
        <v>0</v>
      </c>
      <c r="AS95" s="386"/>
      <c r="AT95" s="387">
        <f t="shared" si="32"/>
        <v>0</v>
      </c>
    </row>
    <row r="96" spans="2:46">
      <c r="B96" s="430"/>
      <c r="C96" s="430"/>
      <c r="D96" s="431"/>
      <c r="E96" s="432"/>
      <c r="F96" s="432"/>
      <c r="G96" s="432"/>
      <c r="H96" s="432"/>
      <c r="I96" s="432"/>
      <c r="J96" s="432"/>
      <c r="K96" s="465">
        <f t="shared" si="17"/>
        <v>0</v>
      </c>
      <c r="L96" s="433"/>
      <c r="M96" s="433"/>
      <c r="N96" s="434"/>
      <c r="O96" s="383" t="str">
        <f t="shared" si="18"/>
        <v/>
      </c>
      <c r="P96" s="434"/>
      <c r="Q96" s="434"/>
      <c r="R96" s="434"/>
      <c r="S96" s="433"/>
      <c r="T96" s="434"/>
      <c r="U96" s="415" t="str">
        <f t="shared" si="20"/>
        <v/>
      </c>
      <c r="V96" s="415" t="str">
        <f t="shared" si="21"/>
        <v/>
      </c>
      <c r="W96" s="415" t="str">
        <f t="shared" si="22"/>
        <v/>
      </c>
      <c r="X96" s="415" t="str">
        <f t="shared" si="23"/>
        <v/>
      </c>
      <c r="Y96" s="415" t="str">
        <f t="shared" si="24"/>
        <v/>
      </c>
      <c r="Z96" s="415" t="str">
        <f t="shared" si="25"/>
        <v/>
      </c>
      <c r="AA96" s="384">
        <f t="shared" si="19"/>
        <v>0</v>
      </c>
      <c r="AB96" s="385" t="b">
        <f t="shared" si="26"/>
        <v>1</v>
      </c>
      <c r="AC96" s="384" t="str">
        <f>IF($N96="","",IF($C$7="Northern Ireland",INDEX('Fixed inputs'!$H$18:$H$58,MATCH($N96,'Fixed inputs'!$C$18:$C$58,0)),INDEX('Fixed inputs'!$I$18:$I$58,MATCH($N96,'Fixed inputs'!$C$18:$C$58,0))))</f>
        <v/>
      </c>
      <c r="AD96" s="384" t="str">
        <f>IF($C96="","",INDEX('Fixed inputs'!$C$8:$E$10,MATCH($C96,'Fixed inputs'!$B$8:$B$10,0),MATCH(IF($C$7="Northern Ireland","GBP","EUR"),'Fixed inputs'!$C$7:$E$7,0)))</f>
        <v/>
      </c>
      <c r="AE96" s="386"/>
      <c r="AF96" s="386"/>
      <c r="AG96" s="386"/>
      <c r="AH96" s="386"/>
      <c r="AI96" s="386"/>
      <c r="AJ96" s="416">
        <f t="shared" si="27"/>
        <v>0</v>
      </c>
      <c r="AK96" s="386"/>
      <c r="AL96" s="387">
        <f t="shared" si="28"/>
        <v>0</v>
      </c>
      <c r="AM96" s="386"/>
      <c r="AN96" s="387">
        <f t="shared" si="29"/>
        <v>0</v>
      </c>
      <c r="AO96" s="386"/>
      <c r="AP96" s="387">
        <f t="shared" si="30"/>
        <v>0</v>
      </c>
      <c r="AQ96" s="386"/>
      <c r="AR96" s="387">
        <f t="shared" si="31"/>
        <v>0</v>
      </c>
      <c r="AS96" s="386"/>
      <c r="AT96" s="387">
        <f t="shared" si="32"/>
        <v>0</v>
      </c>
    </row>
    <row r="97" spans="2:46">
      <c r="B97" s="430"/>
      <c r="C97" s="430"/>
      <c r="D97" s="431"/>
      <c r="E97" s="432"/>
      <c r="F97" s="432"/>
      <c r="G97" s="432"/>
      <c r="H97" s="432"/>
      <c r="I97" s="432"/>
      <c r="J97" s="432"/>
      <c r="K97" s="465">
        <f t="shared" si="17"/>
        <v>0</v>
      </c>
      <c r="L97" s="433"/>
      <c r="M97" s="433"/>
      <c r="N97" s="434"/>
      <c r="O97" s="383" t="str">
        <f t="shared" si="18"/>
        <v/>
      </c>
      <c r="P97" s="434"/>
      <c r="Q97" s="434"/>
      <c r="R97" s="434"/>
      <c r="S97" s="433"/>
      <c r="T97" s="434"/>
      <c r="U97" s="415" t="str">
        <f t="shared" si="20"/>
        <v/>
      </c>
      <c r="V97" s="415" t="str">
        <f t="shared" si="21"/>
        <v/>
      </c>
      <c r="W97" s="415" t="str">
        <f t="shared" si="22"/>
        <v/>
      </c>
      <c r="X97" s="415" t="str">
        <f t="shared" si="23"/>
        <v/>
      </c>
      <c r="Y97" s="415" t="str">
        <f t="shared" si="24"/>
        <v/>
      </c>
      <c r="Z97" s="415" t="str">
        <f t="shared" si="25"/>
        <v/>
      </c>
      <c r="AA97" s="384">
        <f t="shared" si="19"/>
        <v>0</v>
      </c>
      <c r="AB97" s="385" t="b">
        <f t="shared" si="26"/>
        <v>1</v>
      </c>
      <c r="AC97" s="384" t="str">
        <f>IF($N97="","",IF($C$7="Northern Ireland",INDEX('Fixed inputs'!$H$18:$H$58,MATCH($N97,'Fixed inputs'!$C$18:$C$58,0)),INDEX('Fixed inputs'!$I$18:$I$58,MATCH($N97,'Fixed inputs'!$C$18:$C$58,0))))</f>
        <v/>
      </c>
      <c r="AD97" s="384" t="str">
        <f>IF($C97="","",INDEX('Fixed inputs'!$C$8:$E$10,MATCH($C97,'Fixed inputs'!$B$8:$B$10,0),MATCH(IF($C$7="Northern Ireland","GBP","EUR"),'Fixed inputs'!$C$7:$E$7,0)))</f>
        <v/>
      </c>
      <c r="AE97" s="386"/>
      <c r="AF97" s="386"/>
      <c r="AG97" s="386"/>
      <c r="AH97" s="386"/>
      <c r="AI97" s="386"/>
      <c r="AJ97" s="416">
        <f t="shared" si="27"/>
        <v>0</v>
      </c>
      <c r="AK97" s="386"/>
      <c r="AL97" s="387">
        <f t="shared" si="28"/>
        <v>0</v>
      </c>
      <c r="AM97" s="386"/>
      <c r="AN97" s="387">
        <f t="shared" si="29"/>
        <v>0</v>
      </c>
      <c r="AO97" s="386"/>
      <c r="AP97" s="387">
        <f t="shared" si="30"/>
        <v>0</v>
      </c>
      <c r="AQ97" s="386"/>
      <c r="AR97" s="387">
        <f t="shared" si="31"/>
        <v>0</v>
      </c>
      <c r="AS97" s="386"/>
      <c r="AT97" s="387">
        <f t="shared" si="32"/>
        <v>0</v>
      </c>
    </row>
    <row r="98" spans="2:46">
      <c r="B98" s="430"/>
      <c r="C98" s="430"/>
      <c r="D98" s="431"/>
      <c r="E98" s="432"/>
      <c r="F98" s="432"/>
      <c r="G98" s="432"/>
      <c r="H98" s="432"/>
      <c r="I98" s="432"/>
      <c r="J98" s="432"/>
      <c r="K98" s="465">
        <f t="shared" si="17"/>
        <v>0</v>
      </c>
      <c r="L98" s="433"/>
      <c r="M98" s="433"/>
      <c r="N98" s="434"/>
      <c r="O98" s="383" t="str">
        <f t="shared" si="18"/>
        <v/>
      </c>
      <c r="P98" s="434"/>
      <c r="Q98" s="434"/>
      <c r="R98" s="434"/>
      <c r="S98" s="433"/>
      <c r="T98" s="434"/>
      <c r="U98" s="415" t="str">
        <f t="shared" si="20"/>
        <v/>
      </c>
      <c r="V98" s="415" t="str">
        <f t="shared" si="21"/>
        <v/>
      </c>
      <c r="W98" s="415" t="str">
        <f t="shared" si="22"/>
        <v/>
      </c>
      <c r="X98" s="415" t="str">
        <f t="shared" si="23"/>
        <v/>
      </c>
      <c r="Y98" s="415" t="str">
        <f t="shared" si="24"/>
        <v/>
      </c>
      <c r="Z98" s="415" t="str">
        <f t="shared" si="25"/>
        <v/>
      </c>
      <c r="AA98" s="384">
        <f t="shared" si="19"/>
        <v>0</v>
      </c>
      <c r="AB98" s="385" t="b">
        <f t="shared" si="26"/>
        <v>1</v>
      </c>
      <c r="AC98" s="384" t="str">
        <f>IF($N98="","",IF($C$7="Northern Ireland",INDEX('Fixed inputs'!$H$18:$H$58,MATCH($N98,'Fixed inputs'!$C$18:$C$58,0)),INDEX('Fixed inputs'!$I$18:$I$58,MATCH($N98,'Fixed inputs'!$C$18:$C$58,0))))</f>
        <v/>
      </c>
      <c r="AD98" s="384" t="str">
        <f>IF($C98="","",INDEX('Fixed inputs'!$C$8:$E$10,MATCH($C98,'Fixed inputs'!$B$8:$B$10,0),MATCH(IF($C$7="Northern Ireland","GBP","EUR"),'Fixed inputs'!$C$7:$E$7,0)))</f>
        <v/>
      </c>
      <c r="AE98" s="386"/>
      <c r="AF98" s="386"/>
      <c r="AG98" s="386"/>
      <c r="AH98" s="386"/>
      <c r="AI98" s="386"/>
      <c r="AJ98" s="416">
        <f t="shared" si="27"/>
        <v>0</v>
      </c>
      <c r="AK98" s="386"/>
      <c r="AL98" s="387">
        <f t="shared" si="28"/>
        <v>0</v>
      </c>
      <c r="AM98" s="386"/>
      <c r="AN98" s="387">
        <f t="shared" si="29"/>
        <v>0</v>
      </c>
      <c r="AO98" s="386"/>
      <c r="AP98" s="387">
        <f t="shared" si="30"/>
        <v>0</v>
      </c>
      <c r="AQ98" s="386"/>
      <c r="AR98" s="387">
        <f t="shared" si="31"/>
        <v>0</v>
      </c>
      <c r="AS98" s="386"/>
      <c r="AT98" s="387">
        <f t="shared" si="32"/>
        <v>0</v>
      </c>
    </row>
    <row r="99" spans="2:46">
      <c r="B99" s="430"/>
      <c r="C99" s="430"/>
      <c r="D99" s="431"/>
      <c r="E99" s="432"/>
      <c r="F99" s="432"/>
      <c r="G99" s="432"/>
      <c r="H99" s="432"/>
      <c r="I99" s="432"/>
      <c r="J99" s="432"/>
      <c r="K99" s="465">
        <f t="shared" si="17"/>
        <v>0</v>
      </c>
      <c r="L99" s="433"/>
      <c r="M99" s="433"/>
      <c r="N99" s="434"/>
      <c r="O99" s="383" t="str">
        <f t="shared" si="18"/>
        <v/>
      </c>
      <c r="P99" s="434"/>
      <c r="Q99" s="434"/>
      <c r="R99" s="434"/>
      <c r="S99" s="433"/>
      <c r="T99" s="434"/>
      <c r="U99" s="415" t="str">
        <f t="shared" si="20"/>
        <v/>
      </c>
      <c r="V99" s="415" t="str">
        <f t="shared" si="21"/>
        <v/>
      </c>
      <c r="W99" s="415" t="str">
        <f t="shared" si="22"/>
        <v/>
      </c>
      <c r="X99" s="415" t="str">
        <f t="shared" si="23"/>
        <v/>
      </c>
      <c r="Y99" s="415" t="str">
        <f t="shared" si="24"/>
        <v/>
      </c>
      <c r="Z99" s="415" t="str">
        <f t="shared" si="25"/>
        <v/>
      </c>
      <c r="AA99" s="384">
        <f t="shared" si="19"/>
        <v>0</v>
      </c>
      <c r="AB99" s="385" t="b">
        <f t="shared" si="26"/>
        <v>1</v>
      </c>
      <c r="AC99" s="384" t="str">
        <f>IF($N99="","",IF($C$7="Northern Ireland",INDEX('Fixed inputs'!$H$18:$H$58,MATCH($N99,'Fixed inputs'!$C$18:$C$58,0)),INDEX('Fixed inputs'!$I$18:$I$58,MATCH($N99,'Fixed inputs'!$C$18:$C$58,0))))</f>
        <v/>
      </c>
      <c r="AD99" s="384" t="str">
        <f>IF($C99="","",INDEX('Fixed inputs'!$C$8:$E$10,MATCH($C99,'Fixed inputs'!$B$8:$B$10,0),MATCH(IF($C$7="Northern Ireland","GBP","EUR"),'Fixed inputs'!$C$7:$E$7,0)))</f>
        <v/>
      </c>
      <c r="AE99" s="386"/>
      <c r="AF99" s="386"/>
      <c r="AG99" s="386"/>
      <c r="AH99" s="386"/>
      <c r="AI99" s="386"/>
      <c r="AJ99" s="416">
        <f t="shared" si="27"/>
        <v>0</v>
      </c>
      <c r="AK99" s="386"/>
      <c r="AL99" s="387">
        <f t="shared" si="28"/>
        <v>0</v>
      </c>
      <c r="AM99" s="386"/>
      <c r="AN99" s="387">
        <f t="shared" si="29"/>
        <v>0</v>
      </c>
      <c r="AO99" s="386"/>
      <c r="AP99" s="387">
        <f t="shared" si="30"/>
        <v>0</v>
      </c>
      <c r="AQ99" s="386"/>
      <c r="AR99" s="387">
        <f t="shared" si="31"/>
        <v>0</v>
      </c>
      <c r="AS99" s="386"/>
      <c r="AT99" s="387">
        <f t="shared" si="32"/>
        <v>0</v>
      </c>
    </row>
    <row r="100" spans="2:46">
      <c r="B100" s="430"/>
      <c r="C100" s="430"/>
      <c r="D100" s="431"/>
      <c r="E100" s="432"/>
      <c r="F100" s="432"/>
      <c r="G100" s="432"/>
      <c r="H100" s="432"/>
      <c r="I100" s="432"/>
      <c r="J100" s="432"/>
      <c r="K100" s="465">
        <f t="shared" si="17"/>
        <v>0</v>
      </c>
      <c r="L100" s="433"/>
      <c r="M100" s="433"/>
      <c r="N100" s="434"/>
      <c r="O100" s="383" t="str">
        <f t="shared" si="18"/>
        <v/>
      </c>
      <c r="P100" s="434"/>
      <c r="Q100" s="434"/>
      <c r="R100" s="434"/>
      <c r="S100" s="433"/>
      <c r="T100" s="434"/>
      <c r="U100" s="415" t="str">
        <f t="shared" si="20"/>
        <v/>
      </c>
      <c r="V100" s="415" t="str">
        <f t="shared" si="21"/>
        <v/>
      </c>
      <c r="W100" s="415" t="str">
        <f t="shared" si="22"/>
        <v/>
      </c>
      <c r="X100" s="415" t="str">
        <f t="shared" si="23"/>
        <v/>
      </c>
      <c r="Y100" s="415" t="str">
        <f t="shared" si="24"/>
        <v/>
      </c>
      <c r="Z100" s="415" t="str">
        <f t="shared" si="25"/>
        <v/>
      </c>
      <c r="AA100" s="384">
        <f t="shared" si="19"/>
        <v>0</v>
      </c>
      <c r="AB100" s="385" t="b">
        <f t="shared" si="26"/>
        <v>1</v>
      </c>
      <c r="AC100" s="384" t="str">
        <f>IF($N100="","",IF($C$7="Northern Ireland",INDEX('Fixed inputs'!$H$18:$H$58,MATCH($N100,'Fixed inputs'!$C$18:$C$58,0)),INDEX('Fixed inputs'!$I$18:$I$58,MATCH($N100,'Fixed inputs'!$C$18:$C$58,0))))</f>
        <v/>
      </c>
      <c r="AD100" s="384" t="str">
        <f>IF($C100="","",INDEX('Fixed inputs'!$C$8:$E$10,MATCH($C100,'Fixed inputs'!$B$8:$B$10,0),MATCH(IF($C$7="Northern Ireland","GBP","EUR"),'Fixed inputs'!$C$7:$E$7,0)))</f>
        <v/>
      </c>
      <c r="AE100" s="386"/>
      <c r="AF100" s="386"/>
      <c r="AG100" s="386"/>
      <c r="AH100" s="386"/>
      <c r="AI100" s="386"/>
      <c r="AJ100" s="416">
        <f t="shared" si="27"/>
        <v>0</v>
      </c>
      <c r="AK100" s="386"/>
      <c r="AL100" s="387">
        <f t="shared" si="28"/>
        <v>0</v>
      </c>
      <c r="AM100" s="386"/>
      <c r="AN100" s="387">
        <f t="shared" si="29"/>
        <v>0</v>
      </c>
      <c r="AO100" s="386"/>
      <c r="AP100" s="387">
        <f t="shared" si="30"/>
        <v>0</v>
      </c>
      <c r="AQ100" s="386"/>
      <c r="AR100" s="387">
        <f t="shared" si="31"/>
        <v>0</v>
      </c>
      <c r="AS100" s="386"/>
      <c r="AT100" s="387">
        <f t="shared" si="32"/>
        <v>0</v>
      </c>
    </row>
    <row r="101" spans="2:46">
      <c r="B101" s="430"/>
      <c r="C101" s="430"/>
      <c r="D101" s="431"/>
      <c r="E101" s="432"/>
      <c r="F101" s="432"/>
      <c r="G101" s="432"/>
      <c r="H101" s="432"/>
      <c r="I101" s="432"/>
      <c r="J101" s="432"/>
      <c r="K101" s="465">
        <f t="shared" si="17"/>
        <v>0</v>
      </c>
      <c r="L101" s="433"/>
      <c r="M101" s="433"/>
      <c r="N101" s="434"/>
      <c r="O101" s="383" t="str">
        <f t="shared" si="18"/>
        <v/>
      </c>
      <c r="P101" s="434"/>
      <c r="Q101" s="434"/>
      <c r="R101" s="434"/>
      <c r="S101" s="433"/>
      <c r="T101" s="434"/>
      <c r="U101" s="415" t="str">
        <f t="shared" si="20"/>
        <v/>
      </c>
      <c r="V101" s="415" t="str">
        <f t="shared" si="21"/>
        <v/>
      </c>
      <c r="W101" s="415" t="str">
        <f t="shared" si="22"/>
        <v/>
      </c>
      <c r="X101" s="415" t="str">
        <f t="shared" si="23"/>
        <v/>
      </c>
      <c r="Y101" s="415" t="str">
        <f t="shared" si="24"/>
        <v/>
      </c>
      <c r="Z101" s="415" t="str">
        <f t="shared" si="25"/>
        <v/>
      </c>
      <c r="AA101" s="384">
        <f t="shared" si="19"/>
        <v>0</v>
      </c>
      <c r="AB101" s="385" t="b">
        <f t="shared" si="26"/>
        <v>1</v>
      </c>
      <c r="AC101" s="384" t="str">
        <f>IF($N101="","",IF($C$7="Northern Ireland",INDEX('Fixed inputs'!$H$18:$H$58,MATCH($N101,'Fixed inputs'!$C$18:$C$58,0)),INDEX('Fixed inputs'!$I$18:$I$58,MATCH($N101,'Fixed inputs'!$C$18:$C$58,0))))</f>
        <v/>
      </c>
      <c r="AD101" s="384" t="str">
        <f>IF($C101="","",INDEX('Fixed inputs'!$C$8:$E$10,MATCH($C101,'Fixed inputs'!$B$8:$B$10,0),MATCH(IF($C$7="Northern Ireland","GBP","EUR"),'Fixed inputs'!$C$7:$E$7,0)))</f>
        <v/>
      </c>
      <c r="AE101" s="386"/>
      <c r="AF101" s="386"/>
      <c r="AG101" s="386"/>
      <c r="AH101" s="386"/>
      <c r="AI101" s="386"/>
      <c r="AJ101" s="416">
        <f t="shared" si="27"/>
        <v>0</v>
      </c>
      <c r="AK101" s="386"/>
      <c r="AL101" s="387">
        <f t="shared" si="28"/>
        <v>0</v>
      </c>
      <c r="AM101" s="386"/>
      <c r="AN101" s="387">
        <f t="shared" si="29"/>
        <v>0</v>
      </c>
      <c r="AO101" s="386"/>
      <c r="AP101" s="387">
        <f t="shared" si="30"/>
        <v>0</v>
      </c>
      <c r="AQ101" s="386"/>
      <c r="AR101" s="387">
        <f t="shared" si="31"/>
        <v>0</v>
      </c>
      <c r="AS101" s="386"/>
      <c r="AT101" s="387">
        <f t="shared" si="32"/>
        <v>0</v>
      </c>
    </row>
    <row r="102" spans="2:46">
      <c r="B102" s="430"/>
      <c r="C102" s="430"/>
      <c r="D102" s="431"/>
      <c r="E102" s="432"/>
      <c r="F102" s="432"/>
      <c r="G102" s="432"/>
      <c r="H102" s="432"/>
      <c r="I102" s="432"/>
      <c r="J102" s="432"/>
      <c r="K102" s="465">
        <f t="shared" si="17"/>
        <v>0</v>
      </c>
      <c r="L102" s="433"/>
      <c r="M102" s="433"/>
      <c r="N102" s="434"/>
      <c r="O102" s="383" t="str">
        <f t="shared" si="18"/>
        <v/>
      </c>
      <c r="P102" s="434"/>
      <c r="Q102" s="434"/>
      <c r="R102" s="434"/>
      <c r="S102" s="433"/>
      <c r="T102" s="434"/>
      <c r="U102" s="415" t="str">
        <f t="shared" si="20"/>
        <v/>
      </c>
      <c r="V102" s="415" t="str">
        <f t="shared" si="21"/>
        <v/>
      </c>
      <c r="W102" s="415" t="str">
        <f t="shared" si="22"/>
        <v/>
      </c>
      <c r="X102" s="415" t="str">
        <f t="shared" si="23"/>
        <v/>
      </c>
      <c r="Y102" s="415" t="str">
        <f t="shared" si="24"/>
        <v/>
      </c>
      <c r="Z102" s="415" t="str">
        <f t="shared" si="25"/>
        <v/>
      </c>
      <c r="AA102" s="384">
        <f t="shared" si="19"/>
        <v>0</v>
      </c>
      <c r="AB102" s="385" t="b">
        <f t="shared" si="26"/>
        <v>1</v>
      </c>
      <c r="AC102" s="384" t="str">
        <f>IF($N102="","",IF($C$7="Northern Ireland",INDEX('Fixed inputs'!$H$18:$H$58,MATCH($N102,'Fixed inputs'!$C$18:$C$58,0)),INDEX('Fixed inputs'!$I$18:$I$58,MATCH($N102,'Fixed inputs'!$C$18:$C$58,0))))</f>
        <v/>
      </c>
      <c r="AD102" s="384" t="str">
        <f>IF($C102="","",INDEX('Fixed inputs'!$C$8:$E$10,MATCH($C102,'Fixed inputs'!$B$8:$B$10,0),MATCH(IF($C$7="Northern Ireland","GBP","EUR"),'Fixed inputs'!$C$7:$E$7,0)))</f>
        <v/>
      </c>
      <c r="AE102" s="386"/>
      <c r="AF102" s="386"/>
      <c r="AG102" s="386"/>
      <c r="AH102" s="386"/>
      <c r="AI102" s="386"/>
      <c r="AJ102" s="416">
        <f t="shared" si="27"/>
        <v>0</v>
      </c>
      <c r="AK102" s="386"/>
      <c r="AL102" s="387">
        <f t="shared" si="28"/>
        <v>0</v>
      </c>
      <c r="AM102" s="386"/>
      <c r="AN102" s="387">
        <f t="shared" si="29"/>
        <v>0</v>
      </c>
      <c r="AO102" s="386"/>
      <c r="AP102" s="387">
        <f t="shared" si="30"/>
        <v>0</v>
      </c>
      <c r="AQ102" s="386"/>
      <c r="AR102" s="387">
        <f t="shared" si="31"/>
        <v>0</v>
      </c>
      <c r="AS102" s="386"/>
      <c r="AT102" s="387">
        <f t="shared" si="32"/>
        <v>0</v>
      </c>
    </row>
    <row r="103" spans="2:46">
      <c r="B103" s="430"/>
      <c r="C103" s="430"/>
      <c r="D103" s="431"/>
      <c r="E103" s="432"/>
      <c r="F103" s="432"/>
      <c r="G103" s="432"/>
      <c r="H103" s="432"/>
      <c r="I103" s="432"/>
      <c r="J103" s="432"/>
      <c r="K103" s="465">
        <f t="shared" si="17"/>
        <v>0</v>
      </c>
      <c r="L103" s="433"/>
      <c r="M103" s="433"/>
      <c r="N103" s="434"/>
      <c r="O103" s="383" t="str">
        <f t="shared" si="18"/>
        <v/>
      </c>
      <c r="P103" s="434"/>
      <c r="Q103" s="434"/>
      <c r="R103" s="434"/>
      <c r="S103" s="433"/>
      <c r="T103" s="434"/>
      <c r="U103" s="415" t="str">
        <f t="shared" si="20"/>
        <v/>
      </c>
      <c r="V103" s="415" t="str">
        <f t="shared" si="21"/>
        <v/>
      </c>
      <c r="W103" s="415" t="str">
        <f t="shared" si="22"/>
        <v/>
      </c>
      <c r="X103" s="415" t="str">
        <f t="shared" si="23"/>
        <v/>
      </c>
      <c r="Y103" s="415" t="str">
        <f t="shared" si="24"/>
        <v/>
      </c>
      <c r="Z103" s="415" t="str">
        <f t="shared" si="25"/>
        <v/>
      </c>
      <c r="AA103" s="384">
        <f t="shared" si="19"/>
        <v>0</v>
      </c>
      <c r="AB103" s="385" t="b">
        <f t="shared" si="26"/>
        <v>1</v>
      </c>
      <c r="AC103" s="384" t="str">
        <f>IF($N103="","",IF($C$7="Northern Ireland",INDEX('Fixed inputs'!$H$18:$H$58,MATCH($N103,'Fixed inputs'!$C$18:$C$58,0)),INDEX('Fixed inputs'!$I$18:$I$58,MATCH($N103,'Fixed inputs'!$C$18:$C$58,0))))</f>
        <v/>
      </c>
      <c r="AD103" s="384" t="str">
        <f>IF($C103="","",INDEX('Fixed inputs'!$C$8:$E$10,MATCH($C103,'Fixed inputs'!$B$8:$B$10,0),MATCH(IF($C$7="Northern Ireland","GBP","EUR"),'Fixed inputs'!$C$7:$E$7,0)))</f>
        <v/>
      </c>
      <c r="AE103" s="386"/>
      <c r="AF103" s="386"/>
      <c r="AG103" s="386"/>
      <c r="AH103" s="386"/>
      <c r="AI103" s="386"/>
      <c r="AJ103" s="416">
        <f t="shared" si="27"/>
        <v>0</v>
      </c>
      <c r="AK103" s="386"/>
      <c r="AL103" s="387">
        <f t="shared" si="28"/>
        <v>0</v>
      </c>
      <c r="AM103" s="386"/>
      <c r="AN103" s="387">
        <f t="shared" si="29"/>
        <v>0</v>
      </c>
      <c r="AO103" s="386"/>
      <c r="AP103" s="387">
        <f t="shared" si="30"/>
        <v>0</v>
      </c>
      <c r="AQ103" s="386"/>
      <c r="AR103" s="387">
        <f t="shared" si="31"/>
        <v>0</v>
      </c>
      <c r="AS103" s="386"/>
      <c r="AT103" s="387">
        <f t="shared" si="32"/>
        <v>0</v>
      </c>
    </row>
    <row r="104" spans="2:46">
      <c r="B104" s="430"/>
      <c r="C104" s="430"/>
      <c r="D104" s="431"/>
      <c r="E104" s="432"/>
      <c r="F104" s="432"/>
      <c r="G104" s="432"/>
      <c r="H104" s="432"/>
      <c r="I104" s="432"/>
      <c r="J104" s="432"/>
      <c r="K104" s="465">
        <f t="shared" si="17"/>
        <v>0</v>
      </c>
      <c r="L104" s="433"/>
      <c r="M104" s="433"/>
      <c r="N104" s="434"/>
      <c r="O104" s="383" t="str">
        <f t="shared" si="18"/>
        <v/>
      </c>
      <c r="P104" s="434"/>
      <c r="Q104" s="434"/>
      <c r="R104" s="434"/>
      <c r="S104" s="433"/>
      <c r="T104" s="434"/>
      <c r="U104" s="415" t="str">
        <f t="shared" si="20"/>
        <v/>
      </c>
      <c r="V104" s="415" t="str">
        <f t="shared" si="21"/>
        <v/>
      </c>
      <c r="W104" s="415" t="str">
        <f t="shared" si="22"/>
        <v/>
      </c>
      <c r="X104" s="415" t="str">
        <f t="shared" si="23"/>
        <v/>
      </c>
      <c r="Y104" s="415" t="str">
        <f t="shared" si="24"/>
        <v/>
      </c>
      <c r="Z104" s="415" t="str">
        <f t="shared" si="25"/>
        <v/>
      </c>
      <c r="AA104" s="384">
        <f t="shared" si="19"/>
        <v>0</v>
      </c>
      <c r="AB104" s="385" t="b">
        <f t="shared" si="26"/>
        <v>1</v>
      </c>
      <c r="AC104" s="384" t="str">
        <f>IF($N104="","",IF($C$7="Northern Ireland",INDEX('Fixed inputs'!$H$18:$H$58,MATCH($N104,'Fixed inputs'!$C$18:$C$58,0)),INDEX('Fixed inputs'!$I$18:$I$58,MATCH($N104,'Fixed inputs'!$C$18:$C$58,0))))</f>
        <v/>
      </c>
      <c r="AD104" s="384" t="str">
        <f>IF($C104="","",INDEX('Fixed inputs'!$C$8:$E$10,MATCH($C104,'Fixed inputs'!$B$8:$B$10,0),MATCH(IF($C$7="Northern Ireland","GBP","EUR"),'Fixed inputs'!$C$7:$E$7,0)))</f>
        <v/>
      </c>
      <c r="AE104" s="386"/>
      <c r="AF104" s="386"/>
      <c r="AG104" s="386"/>
      <c r="AH104" s="386"/>
      <c r="AI104" s="386"/>
      <c r="AJ104" s="416">
        <f t="shared" si="27"/>
        <v>0</v>
      </c>
      <c r="AK104" s="386"/>
      <c r="AL104" s="387">
        <f t="shared" si="28"/>
        <v>0</v>
      </c>
      <c r="AM104" s="386"/>
      <c r="AN104" s="387">
        <f t="shared" si="29"/>
        <v>0</v>
      </c>
      <c r="AO104" s="386"/>
      <c r="AP104" s="387">
        <f t="shared" si="30"/>
        <v>0</v>
      </c>
      <c r="AQ104" s="386"/>
      <c r="AR104" s="387">
        <f t="shared" si="31"/>
        <v>0</v>
      </c>
      <c r="AS104" s="386"/>
      <c r="AT104" s="387">
        <f t="shared" si="32"/>
        <v>0</v>
      </c>
    </row>
    <row r="105" spans="2:46">
      <c r="B105" s="430"/>
      <c r="C105" s="430"/>
      <c r="D105" s="431"/>
      <c r="E105" s="432"/>
      <c r="F105" s="432"/>
      <c r="G105" s="432"/>
      <c r="H105" s="432"/>
      <c r="I105" s="432"/>
      <c r="J105" s="432"/>
      <c r="K105" s="465">
        <f t="shared" si="17"/>
        <v>0</v>
      </c>
      <c r="L105" s="433"/>
      <c r="M105" s="433"/>
      <c r="N105" s="434"/>
      <c r="O105" s="383" t="str">
        <f t="shared" si="18"/>
        <v/>
      </c>
      <c r="P105" s="434"/>
      <c r="Q105" s="434"/>
      <c r="R105" s="434"/>
      <c r="S105" s="433"/>
      <c r="T105" s="434"/>
      <c r="U105" s="415" t="str">
        <f t="shared" si="20"/>
        <v/>
      </c>
      <c r="V105" s="415" t="str">
        <f t="shared" si="21"/>
        <v/>
      </c>
      <c r="W105" s="415" t="str">
        <f t="shared" si="22"/>
        <v/>
      </c>
      <c r="X105" s="415" t="str">
        <f t="shared" si="23"/>
        <v/>
      </c>
      <c r="Y105" s="415" t="str">
        <f t="shared" si="24"/>
        <v/>
      </c>
      <c r="Z105" s="415" t="str">
        <f t="shared" si="25"/>
        <v/>
      </c>
      <c r="AA105" s="384">
        <f t="shared" si="19"/>
        <v>0</v>
      </c>
      <c r="AB105" s="385" t="b">
        <f t="shared" si="26"/>
        <v>1</v>
      </c>
      <c r="AC105" s="384" t="str">
        <f>IF($N105="","",IF($C$7="Northern Ireland",INDEX('Fixed inputs'!$H$18:$H$58,MATCH($N105,'Fixed inputs'!$C$18:$C$58,0)),INDEX('Fixed inputs'!$I$18:$I$58,MATCH($N105,'Fixed inputs'!$C$18:$C$58,0))))</f>
        <v/>
      </c>
      <c r="AD105" s="384" t="str">
        <f>IF($C105="","",INDEX('Fixed inputs'!$C$8:$E$10,MATCH($C105,'Fixed inputs'!$B$8:$B$10,0),MATCH(IF($C$7="Northern Ireland","GBP","EUR"),'Fixed inputs'!$C$7:$E$7,0)))</f>
        <v/>
      </c>
      <c r="AE105" s="386"/>
      <c r="AF105" s="386"/>
      <c r="AG105" s="386"/>
      <c r="AH105" s="386"/>
      <c r="AI105" s="386"/>
      <c r="AJ105" s="416">
        <f t="shared" si="27"/>
        <v>0</v>
      </c>
      <c r="AK105" s="386"/>
      <c r="AL105" s="387">
        <f t="shared" si="28"/>
        <v>0</v>
      </c>
      <c r="AM105" s="386"/>
      <c r="AN105" s="387">
        <f t="shared" si="29"/>
        <v>0</v>
      </c>
      <c r="AO105" s="386"/>
      <c r="AP105" s="387">
        <f t="shared" si="30"/>
        <v>0</v>
      </c>
      <c r="AQ105" s="386"/>
      <c r="AR105" s="387">
        <f t="shared" si="31"/>
        <v>0</v>
      </c>
      <c r="AS105" s="386"/>
      <c r="AT105" s="387">
        <f t="shared" si="32"/>
        <v>0</v>
      </c>
    </row>
    <row r="106" spans="2:46">
      <c r="B106" s="435"/>
      <c r="C106" s="435"/>
      <c r="D106" s="436"/>
      <c r="E106" s="437"/>
      <c r="F106" s="437"/>
      <c r="G106" s="437"/>
      <c r="H106" s="437"/>
      <c r="I106" s="437"/>
      <c r="J106" s="437"/>
      <c r="K106" s="465">
        <f t="shared" si="17"/>
        <v>0</v>
      </c>
      <c r="L106" s="433"/>
      <c r="M106" s="433"/>
      <c r="N106" s="434"/>
      <c r="O106" s="383" t="str">
        <f t="shared" si="18"/>
        <v/>
      </c>
      <c r="P106" s="434"/>
      <c r="Q106" s="434"/>
      <c r="R106" s="434"/>
      <c r="S106" s="433"/>
      <c r="T106" s="434"/>
      <c r="U106" s="415" t="str">
        <f t="shared" si="20"/>
        <v/>
      </c>
      <c r="V106" s="415" t="str">
        <f t="shared" si="21"/>
        <v/>
      </c>
      <c r="W106" s="415" t="str">
        <f t="shared" si="22"/>
        <v/>
      </c>
      <c r="X106" s="415" t="str">
        <f t="shared" si="23"/>
        <v/>
      </c>
      <c r="Y106" s="415" t="str">
        <f t="shared" si="24"/>
        <v/>
      </c>
      <c r="Z106" s="415" t="str">
        <f t="shared" si="25"/>
        <v/>
      </c>
      <c r="AA106" s="384">
        <f t="shared" si="19"/>
        <v>0</v>
      </c>
      <c r="AB106" s="385" t="b">
        <f t="shared" si="26"/>
        <v>1</v>
      </c>
      <c r="AC106" s="384" t="str">
        <f>IF($N106="","",IF($C$7="Northern Ireland",INDEX('Fixed inputs'!$H$18:$H$58,MATCH($N106,'Fixed inputs'!$C$18:$C$58,0)),INDEX('Fixed inputs'!$I$18:$I$58,MATCH($N106,'Fixed inputs'!$C$18:$C$58,0))))</f>
        <v/>
      </c>
      <c r="AD106" s="384" t="str">
        <f>IF($C106="","",INDEX('Fixed inputs'!$C$8:$E$10,MATCH($C106,'Fixed inputs'!$B$8:$B$10,0),MATCH(IF($C$7="Northern Ireland","GBP","EUR"),'Fixed inputs'!$C$7:$E$7,0)))</f>
        <v/>
      </c>
      <c r="AE106" s="386"/>
      <c r="AF106" s="386"/>
      <c r="AG106" s="386"/>
      <c r="AH106" s="386"/>
      <c r="AI106" s="386"/>
      <c r="AJ106" s="416">
        <f t="shared" si="27"/>
        <v>0</v>
      </c>
      <c r="AK106" s="386"/>
      <c r="AL106" s="387">
        <f t="shared" si="28"/>
        <v>0</v>
      </c>
      <c r="AM106" s="386"/>
      <c r="AN106" s="387">
        <f t="shared" si="29"/>
        <v>0</v>
      </c>
      <c r="AO106" s="386"/>
      <c r="AP106" s="387">
        <f t="shared" si="30"/>
        <v>0</v>
      </c>
      <c r="AQ106" s="386"/>
      <c r="AR106" s="387">
        <f t="shared" si="31"/>
        <v>0</v>
      </c>
      <c r="AS106" s="386"/>
      <c r="AT106" s="387">
        <f t="shared" si="32"/>
        <v>0</v>
      </c>
    </row>
    <row r="107" spans="2:46">
      <c r="B107" s="435"/>
      <c r="C107" s="435"/>
      <c r="D107" s="436"/>
      <c r="E107" s="437"/>
      <c r="F107" s="437"/>
      <c r="G107" s="437"/>
      <c r="H107" s="437"/>
      <c r="I107" s="437"/>
      <c r="J107" s="437"/>
      <c r="K107" s="465">
        <f t="shared" si="17"/>
        <v>0</v>
      </c>
      <c r="L107" s="433"/>
      <c r="M107" s="433"/>
      <c r="N107" s="434"/>
      <c r="O107" s="383" t="str">
        <f t="shared" si="18"/>
        <v/>
      </c>
      <c r="P107" s="434"/>
      <c r="Q107" s="434"/>
      <c r="R107" s="434"/>
      <c r="S107" s="433"/>
      <c r="T107" s="434"/>
      <c r="U107" s="415" t="str">
        <f t="shared" si="20"/>
        <v/>
      </c>
      <c r="V107" s="415" t="str">
        <f t="shared" si="21"/>
        <v/>
      </c>
      <c r="W107" s="415" t="str">
        <f t="shared" si="22"/>
        <v/>
      </c>
      <c r="X107" s="415" t="str">
        <f t="shared" si="23"/>
        <v/>
      </c>
      <c r="Y107" s="415" t="str">
        <f t="shared" si="24"/>
        <v/>
      </c>
      <c r="Z107" s="415" t="str">
        <f t="shared" si="25"/>
        <v/>
      </c>
      <c r="AA107" s="384">
        <f t="shared" si="19"/>
        <v>0</v>
      </c>
      <c r="AB107" s="385" t="b">
        <f t="shared" si="26"/>
        <v>1</v>
      </c>
      <c r="AC107" s="384" t="str">
        <f>IF($N107="","",IF($C$7="Northern Ireland",INDEX('Fixed inputs'!$H$18:$H$58,MATCH($N107,'Fixed inputs'!$C$18:$C$58,0)),INDEX('Fixed inputs'!$I$18:$I$58,MATCH($N107,'Fixed inputs'!$C$18:$C$58,0))))</f>
        <v/>
      </c>
      <c r="AD107" s="384" t="str">
        <f>IF($C107="","",INDEX('Fixed inputs'!$C$8:$E$10,MATCH($C107,'Fixed inputs'!$B$8:$B$10,0),MATCH(IF($C$7="Northern Ireland","GBP","EUR"),'Fixed inputs'!$C$7:$E$7,0)))</f>
        <v/>
      </c>
      <c r="AE107" s="386"/>
      <c r="AF107" s="386"/>
      <c r="AG107" s="386"/>
      <c r="AH107" s="386"/>
      <c r="AI107" s="386"/>
      <c r="AJ107" s="416">
        <f t="shared" si="27"/>
        <v>0</v>
      </c>
      <c r="AK107" s="386"/>
      <c r="AL107" s="387">
        <f t="shared" si="28"/>
        <v>0</v>
      </c>
      <c r="AM107" s="386"/>
      <c r="AN107" s="387">
        <f t="shared" si="29"/>
        <v>0</v>
      </c>
      <c r="AO107" s="386"/>
      <c r="AP107" s="387">
        <f t="shared" si="30"/>
        <v>0</v>
      </c>
      <c r="AQ107" s="386"/>
      <c r="AR107" s="387">
        <f t="shared" si="31"/>
        <v>0</v>
      </c>
      <c r="AS107" s="386"/>
      <c r="AT107" s="387">
        <f t="shared" si="32"/>
        <v>0</v>
      </c>
    </row>
    <row r="108" spans="2:46">
      <c r="B108" s="435"/>
      <c r="C108" s="435"/>
      <c r="D108" s="436"/>
      <c r="E108" s="437"/>
      <c r="F108" s="437"/>
      <c r="G108" s="437"/>
      <c r="H108" s="437"/>
      <c r="I108" s="437"/>
      <c r="J108" s="437"/>
      <c r="K108" s="465">
        <f t="shared" si="17"/>
        <v>0</v>
      </c>
      <c r="L108" s="433"/>
      <c r="M108" s="433"/>
      <c r="N108" s="434"/>
      <c r="O108" s="383" t="str">
        <f t="shared" si="18"/>
        <v/>
      </c>
      <c r="P108" s="434"/>
      <c r="Q108" s="434"/>
      <c r="R108" s="434"/>
      <c r="S108" s="433"/>
      <c r="T108" s="434"/>
      <c r="U108" s="415" t="str">
        <f t="shared" si="20"/>
        <v/>
      </c>
      <c r="V108" s="415" t="str">
        <f t="shared" si="21"/>
        <v/>
      </c>
      <c r="W108" s="415" t="str">
        <f t="shared" si="22"/>
        <v/>
      </c>
      <c r="X108" s="415" t="str">
        <f t="shared" si="23"/>
        <v/>
      </c>
      <c r="Y108" s="415" t="str">
        <f t="shared" si="24"/>
        <v/>
      </c>
      <c r="Z108" s="415" t="str">
        <f t="shared" si="25"/>
        <v/>
      </c>
      <c r="AA108" s="384">
        <f t="shared" si="19"/>
        <v>0</v>
      </c>
      <c r="AB108" s="385" t="b">
        <f t="shared" si="26"/>
        <v>1</v>
      </c>
      <c r="AC108" s="384" t="str">
        <f>IF($N108="","",IF($C$7="Northern Ireland",INDEX('Fixed inputs'!$H$18:$H$58,MATCH($N108,'Fixed inputs'!$C$18:$C$58,0)),INDEX('Fixed inputs'!$I$18:$I$58,MATCH($N108,'Fixed inputs'!$C$18:$C$58,0))))</f>
        <v/>
      </c>
      <c r="AD108" s="384" t="str">
        <f>IF($C108="","",INDEX('Fixed inputs'!$C$8:$E$10,MATCH($C108,'Fixed inputs'!$B$8:$B$10,0),MATCH(IF($C$7="Northern Ireland","GBP","EUR"),'Fixed inputs'!$C$7:$E$7,0)))</f>
        <v/>
      </c>
      <c r="AE108" s="386"/>
      <c r="AF108" s="386"/>
      <c r="AG108" s="386"/>
      <c r="AH108" s="386"/>
      <c r="AI108" s="386"/>
      <c r="AJ108" s="416">
        <f t="shared" si="27"/>
        <v>0</v>
      </c>
      <c r="AK108" s="386"/>
      <c r="AL108" s="387">
        <f t="shared" si="28"/>
        <v>0</v>
      </c>
      <c r="AM108" s="386"/>
      <c r="AN108" s="387">
        <f t="shared" si="29"/>
        <v>0</v>
      </c>
      <c r="AO108" s="386"/>
      <c r="AP108" s="387">
        <f t="shared" si="30"/>
        <v>0</v>
      </c>
      <c r="AQ108" s="386"/>
      <c r="AR108" s="387">
        <f t="shared" si="31"/>
        <v>0</v>
      </c>
      <c r="AS108" s="386"/>
      <c r="AT108" s="387">
        <f t="shared" si="32"/>
        <v>0</v>
      </c>
    </row>
    <row r="109" spans="2:46">
      <c r="B109" s="435"/>
      <c r="C109" s="435"/>
      <c r="D109" s="436"/>
      <c r="E109" s="437"/>
      <c r="F109" s="437"/>
      <c r="G109" s="437"/>
      <c r="H109" s="437"/>
      <c r="I109" s="437"/>
      <c r="J109" s="437"/>
      <c r="K109" s="465">
        <f t="shared" si="17"/>
        <v>0</v>
      </c>
      <c r="L109" s="433"/>
      <c r="M109" s="433"/>
      <c r="N109" s="434"/>
      <c r="O109" s="383" t="str">
        <f t="shared" si="18"/>
        <v/>
      </c>
      <c r="P109" s="434"/>
      <c r="Q109" s="434"/>
      <c r="R109" s="434"/>
      <c r="S109" s="433"/>
      <c r="T109" s="434"/>
      <c r="U109" s="415" t="str">
        <f t="shared" si="20"/>
        <v/>
      </c>
      <c r="V109" s="415" t="str">
        <f t="shared" si="21"/>
        <v/>
      </c>
      <c r="W109" s="415" t="str">
        <f t="shared" si="22"/>
        <v/>
      </c>
      <c r="X109" s="415" t="str">
        <f t="shared" si="23"/>
        <v/>
      </c>
      <c r="Y109" s="415" t="str">
        <f t="shared" si="24"/>
        <v/>
      </c>
      <c r="Z109" s="415" t="str">
        <f t="shared" si="25"/>
        <v/>
      </c>
      <c r="AA109" s="384">
        <f t="shared" si="19"/>
        <v>0</v>
      </c>
      <c r="AB109" s="385" t="b">
        <f t="shared" si="26"/>
        <v>1</v>
      </c>
      <c r="AC109" s="384" t="str">
        <f>IF($N109="","",IF($C$7="Northern Ireland",INDEX('Fixed inputs'!$H$18:$H$58,MATCH($N109,'Fixed inputs'!$C$18:$C$58,0)),INDEX('Fixed inputs'!$I$18:$I$58,MATCH($N109,'Fixed inputs'!$C$18:$C$58,0))))</f>
        <v/>
      </c>
      <c r="AD109" s="384" t="str">
        <f>IF($C109="","",INDEX('Fixed inputs'!$C$8:$E$10,MATCH($C109,'Fixed inputs'!$B$8:$B$10,0),MATCH(IF($C$7="Northern Ireland","GBP","EUR"),'Fixed inputs'!$C$7:$E$7,0)))</f>
        <v/>
      </c>
      <c r="AE109" s="386"/>
      <c r="AF109" s="386"/>
      <c r="AG109" s="386"/>
      <c r="AH109" s="386"/>
      <c r="AI109" s="386"/>
      <c r="AJ109" s="416">
        <f t="shared" si="27"/>
        <v>0</v>
      </c>
      <c r="AK109" s="386"/>
      <c r="AL109" s="387">
        <f t="shared" si="28"/>
        <v>0</v>
      </c>
      <c r="AM109" s="386"/>
      <c r="AN109" s="387">
        <f t="shared" si="29"/>
        <v>0</v>
      </c>
      <c r="AO109" s="386"/>
      <c r="AP109" s="387">
        <f t="shared" si="30"/>
        <v>0</v>
      </c>
      <c r="AQ109" s="386"/>
      <c r="AR109" s="387">
        <f t="shared" si="31"/>
        <v>0</v>
      </c>
      <c r="AS109" s="386"/>
      <c r="AT109" s="387">
        <f t="shared" si="32"/>
        <v>0</v>
      </c>
    </row>
    <row r="110" spans="2:46">
      <c r="B110" s="435"/>
      <c r="C110" s="435"/>
      <c r="D110" s="436"/>
      <c r="E110" s="437"/>
      <c r="F110" s="437"/>
      <c r="G110" s="437"/>
      <c r="H110" s="437"/>
      <c r="I110" s="437"/>
      <c r="J110" s="437"/>
      <c r="K110" s="465">
        <f t="shared" si="17"/>
        <v>0</v>
      </c>
      <c r="L110" s="433"/>
      <c r="M110" s="433"/>
      <c r="N110" s="434"/>
      <c r="O110" s="383" t="str">
        <f t="shared" si="18"/>
        <v/>
      </c>
      <c r="P110" s="434"/>
      <c r="Q110" s="434"/>
      <c r="R110" s="434"/>
      <c r="S110" s="433"/>
      <c r="T110" s="434"/>
      <c r="U110" s="415" t="str">
        <f t="shared" si="20"/>
        <v/>
      </c>
      <c r="V110" s="415" t="str">
        <f t="shared" si="21"/>
        <v/>
      </c>
      <c r="W110" s="415" t="str">
        <f t="shared" si="22"/>
        <v/>
      </c>
      <c r="X110" s="415" t="str">
        <f t="shared" si="23"/>
        <v/>
      </c>
      <c r="Y110" s="415" t="str">
        <f t="shared" si="24"/>
        <v/>
      </c>
      <c r="Z110" s="415" t="str">
        <f t="shared" si="25"/>
        <v/>
      </c>
      <c r="AA110" s="384">
        <f t="shared" si="19"/>
        <v>0</v>
      </c>
      <c r="AB110" s="385" t="b">
        <f t="shared" si="26"/>
        <v>1</v>
      </c>
      <c r="AC110" s="384" t="str">
        <f>IF($N110="","",IF($C$7="Northern Ireland",INDEX('Fixed inputs'!$H$18:$H$58,MATCH($N110,'Fixed inputs'!$C$18:$C$58,0)),INDEX('Fixed inputs'!$I$18:$I$58,MATCH($N110,'Fixed inputs'!$C$18:$C$58,0))))</f>
        <v/>
      </c>
      <c r="AD110" s="384" t="str">
        <f>IF($C110="","",INDEX('Fixed inputs'!$C$8:$E$10,MATCH($C110,'Fixed inputs'!$B$8:$B$10,0),MATCH(IF($C$7="Northern Ireland","GBP","EUR"),'Fixed inputs'!$C$7:$E$7,0)))</f>
        <v/>
      </c>
      <c r="AE110" s="386"/>
      <c r="AF110" s="386"/>
      <c r="AG110" s="386"/>
      <c r="AH110" s="386"/>
      <c r="AI110" s="386"/>
      <c r="AJ110" s="416">
        <f t="shared" si="27"/>
        <v>0</v>
      </c>
      <c r="AK110" s="386"/>
      <c r="AL110" s="387">
        <f t="shared" si="28"/>
        <v>0</v>
      </c>
      <c r="AM110" s="386"/>
      <c r="AN110" s="387">
        <f t="shared" si="29"/>
        <v>0</v>
      </c>
      <c r="AO110" s="386"/>
      <c r="AP110" s="387">
        <f t="shared" si="30"/>
        <v>0</v>
      </c>
      <c r="AQ110" s="386"/>
      <c r="AR110" s="387">
        <f t="shared" si="31"/>
        <v>0</v>
      </c>
      <c r="AS110" s="386"/>
      <c r="AT110" s="387">
        <f t="shared" si="32"/>
        <v>0</v>
      </c>
    </row>
    <row r="111" spans="2:46">
      <c r="B111" s="435"/>
      <c r="C111" s="435"/>
      <c r="D111" s="436"/>
      <c r="E111" s="437"/>
      <c r="F111" s="437"/>
      <c r="G111" s="437"/>
      <c r="H111" s="437"/>
      <c r="I111" s="437"/>
      <c r="J111" s="437"/>
      <c r="K111" s="465">
        <f t="shared" si="17"/>
        <v>0</v>
      </c>
      <c r="L111" s="433"/>
      <c r="M111" s="433"/>
      <c r="N111" s="434"/>
      <c r="O111" s="383" t="str">
        <f t="shared" si="18"/>
        <v/>
      </c>
      <c r="P111" s="434"/>
      <c r="Q111" s="434"/>
      <c r="R111" s="434"/>
      <c r="S111" s="433"/>
      <c r="T111" s="434"/>
      <c r="U111" s="415" t="str">
        <f t="shared" si="20"/>
        <v/>
      </c>
      <c r="V111" s="415" t="str">
        <f t="shared" si="21"/>
        <v/>
      </c>
      <c r="W111" s="415" t="str">
        <f t="shared" si="22"/>
        <v/>
      </c>
      <c r="X111" s="415" t="str">
        <f t="shared" si="23"/>
        <v/>
      </c>
      <c r="Y111" s="415" t="str">
        <f t="shared" si="24"/>
        <v/>
      </c>
      <c r="Z111" s="415" t="str">
        <f t="shared" si="25"/>
        <v/>
      </c>
      <c r="AA111" s="384">
        <f t="shared" si="19"/>
        <v>0</v>
      </c>
      <c r="AB111" s="385" t="b">
        <f t="shared" si="26"/>
        <v>1</v>
      </c>
      <c r="AC111" s="384" t="str">
        <f>IF($N111="","",IF($C$7="Northern Ireland",INDEX('Fixed inputs'!$H$18:$H$58,MATCH($N111,'Fixed inputs'!$C$18:$C$58,0)),INDEX('Fixed inputs'!$I$18:$I$58,MATCH($N111,'Fixed inputs'!$C$18:$C$58,0))))</f>
        <v/>
      </c>
      <c r="AD111" s="384" t="str">
        <f>IF($C111="","",INDEX('Fixed inputs'!$C$8:$E$10,MATCH($C111,'Fixed inputs'!$B$8:$B$10,0),MATCH(IF($C$7="Northern Ireland","GBP","EUR"),'Fixed inputs'!$C$7:$E$7,0)))</f>
        <v/>
      </c>
      <c r="AE111" s="386"/>
      <c r="AF111" s="386"/>
      <c r="AG111" s="386"/>
      <c r="AH111" s="386"/>
      <c r="AI111" s="386"/>
      <c r="AJ111" s="416">
        <f t="shared" si="27"/>
        <v>0</v>
      </c>
      <c r="AK111" s="386"/>
      <c r="AL111" s="387">
        <f t="shared" si="28"/>
        <v>0</v>
      </c>
      <c r="AM111" s="386"/>
      <c r="AN111" s="387">
        <f t="shared" si="29"/>
        <v>0</v>
      </c>
      <c r="AO111" s="386"/>
      <c r="AP111" s="387">
        <f t="shared" si="30"/>
        <v>0</v>
      </c>
      <c r="AQ111" s="386"/>
      <c r="AR111" s="387">
        <f t="shared" si="31"/>
        <v>0</v>
      </c>
      <c r="AS111" s="386"/>
      <c r="AT111" s="387">
        <f t="shared" si="32"/>
        <v>0</v>
      </c>
    </row>
    <row r="112" spans="2:46">
      <c r="B112" s="435"/>
      <c r="C112" s="435"/>
      <c r="D112" s="436"/>
      <c r="E112" s="437"/>
      <c r="F112" s="437"/>
      <c r="G112" s="437"/>
      <c r="H112" s="437"/>
      <c r="I112" s="437"/>
      <c r="J112" s="437"/>
      <c r="K112" s="465">
        <f t="shared" si="17"/>
        <v>0</v>
      </c>
      <c r="L112" s="433"/>
      <c r="M112" s="433"/>
      <c r="N112" s="434"/>
      <c r="O112" s="383" t="str">
        <f t="shared" si="18"/>
        <v/>
      </c>
      <c r="P112" s="434"/>
      <c r="Q112" s="434"/>
      <c r="R112" s="434"/>
      <c r="S112" s="433"/>
      <c r="T112" s="434"/>
      <c r="U112" s="415" t="str">
        <f t="shared" si="20"/>
        <v/>
      </c>
      <c r="V112" s="415" t="str">
        <f t="shared" si="21"/>
        <v/>
      </c>
      <c r="W112" s="415" t="str">
        <f t="shared" si="22"/>
        <v/>
      </c>
      <c r="X112" s="415" t="str">
        <f t="shared" si="23"/>
        <v/>
      </c>
      <c r="Y112" s="415" t="str">
        <f t="shared" si="24"/>
        <v/>
      </c>
      <c r="Z112" s="415" t="str">
        <f t="shared" si="25"/>
        <v/>
      </c>
      <c r="AA112" s="384">
        <f t="shared" si="19"/>
        <v>0</v>
      </c>
      <c r="AB112" s="385" t="b">
        <f t="shared" si="26"/>
        <v>1</v>
      </c>
      <c r="AC112" s="384" t="str">
        <f>IF($N112="","",IF($C$7="Northern Ireland",INDEX('Fixed inputs'!$H$18:$H$58,MATCH($N112,'Fixed inputs'!$C$18:$C$58,0)),INDEX('Fixed inputs'!$I$18:$I$58,MATCH($N112,'Fixed inputs'!$C$18:$C$58,0))))</f>
        <v/>
      </c>
      <c r="AD112" s="384" t="str">
        <f>IF($C112="","",INDEX('Fixed inputs'!$C$8:$E$10,MATCH($C112,'Fixed inputs'!$B$8:$B$10,0),MATCH(IF($C$7="Northern Ireland","GBP","EUR"),'Fixed inputs'!$C$7:$E$7,0)))</f>
        <v/>
      </c>
      <c r="AE112" s="386"/>
      <c r="AF112" s="386"/>
      <c r="AG112" s="386"/>
      <c r="AH112" s="386"/>
      <c r="AI112" s="386"/>
      <c r="AJ112" s="416">
        <f t="shared" si="27"/>
        <v>0</v>
      </c>
      <c r="AK112" s="386"/>
      <c r="AL112" s="387">
        <f t="shared" si="28"/>
        <v>0</v>
      </c>
      <c r="AM112" s="386"/>
      <c r="AN112" s="387">
        <f t="shared" si="29"/>
        <v>0</v>
      </c>
      <c r="AO112" s="386"/>
      <c r="AP112" s="387">
        <f t="shared" si="30"/>
        <v>0</v>
      </c>
      <c r="AQ112" s="386"/>
      <c r="AR112" s="387">
        <f t="shared" si="31"/>
        <v>0</v>
      </c>
      <c r="AS112" s="386"/>
      <c r="AT112" s="387">
        <f t="shared" si="32"/>
        <v>0</v>
      </c>
    </row>
    <row r="113" spans="2:46">
      <c r="B113" s="435"/>
      <c r="C113" s="435"/>
      <c r="D113" s="436"/>
      <c r="E113" s="437"/>
      <c r="F113" s="437"/>
      <c r="G113" s="437"/>
      <c r="H113" s="437"/>
      <c r="I113" s="437"/>
      <c r="J113" s="437"/>
      <c r="K113" s="465">
        <f t="shared" si="17"/>
        <v>0</v>
      </c>
      <c r="L113" s="433"/>
      <c r="M113" s="433"/>
      <c r="N113" s="434"/>
      <c r="O113" s="383" t="str">
        <f t="shared" si="18"/>
        <v/>
      </c>
      <c r="P113" s="434"/>
      <c r="Q113" s="434"/>
      <c r="R113" s="434"/>
      <c r="S113" s="433"/>
      <c r="T113" s="434"/>
      <c r="U113" s="415" t="str">
        <f t="shared" si="20"/>
        <v/>
      </c>
      <c r="V113" s="415" t="str">
        <f t="shared" si="21"/>
        <v/>
      </c>
      <c r="W113" s="415" t="str">
        <f t="shared" si="22"/>
        <v/>
      </c>
      <c r="X113" s="415" t="str">
        <f t="shared" si="23"/>
        <v/>
      </c>
      <c r="Y113" s="415" t="str">
        <f t="shared" si="24"/>
        <v/>
      </c>
      <c r="Z113" s="415" t="str">
        <f t="shared" si="25"/>
        <v/>
      </c>
      <c r="AA113" s="384">
        <f t="shared" si="19"/>
        <v>0</v>
      </c>
      <c r="AB113" s="385" t="b">
        <f t="shared" si="26"/>
        <v>1</v>
      </c>
      <c r="AC113" s="384" t="str">
        <f>IF($N113="","",IF($C$7="Northern Ireland",INDEX('Fixed inputs'!$H$18:$H$58,MATCH($N113,'Fixed inputs'!$C$18:$C$58,0)),INDEX('Fixed inputs'!$I$18:$I$58,MATCH($N113,'Fixed inputs'!$C$18:$C$58,0))))</f>
        <v/>
      </c>
      <c r="AD113" s="384" t="str">
        <f>IF($C113="","",INDEX('Fixed inputs'!$C$8:$E$10,MATCH($C113,'Fixed inputs'!$B$8:$B$10,0),MATCH(IF($C$7="Northern Ireland","GBP","EUR"),'Fixed inputs'!$C$7:$E$7,0)))</f>
        <v/>
      </c>
      <c r="AE113" s="386"/>
      <c r="AF113" s="386"/>
      <c r="AG113" s="386"/>
      <c r="AH113" s="386"/>
      <c r="AI113" s="386"/>
      <c r="AJ113" s="416">
        <f t="shared" si="27"/>
        <v>0</v>
      </c>
      <c r="AK113" s="386"/>
      <c r="AL113" s="387">
        <f t="shared" si="28"/>
        <v>0</v>
      </c>
      <c r="AM113" s="386"/>
      <c r="AN113" s="387">
        <f t="shared" si="29"/>
        <v>0</v>
      </c>
      <c r="AO113" s="386"/>
      <c r="AP113" s="387">
        <f t="shared" si="30"/>
        <v>0</v>
      </c>
      <c r="AQ113" s="386"/>
      <c r="AR113" s="387">
        <f t="shared" si="31"/>
        <v>0</v>
      </c>
      <c r="AS113" s="386"/>
      <c r="AT113" s="387">
        <f t="shared" si="32"/>
        <v>0</v>
      </c>
    </row>
    <row r="114" spans="2:46">
      <c r="B114" s="435"/>
      <c r="C114" s="435"/>
      <c r="D114" s="436"/>
      <c r="E114" s="437"/>
      <c r="F114" s="437"/>
      <c r="G114" s="437"/>
      <c r="H114" s="437"/>
      <c r="I114" s="437"/>
      <c r="J114" s="437"/>
      <c r="K114" s="465">
        <f t="shared" si="17"/>
        <v>0</v>
      </c>
      <c r="L114" s="433"/>
      <c r="M114" s="433"/>
      <c r="N114" s="434"/>
      <c r="O114" s="383" t="str">
        <f t="shared" si="18"/>
        <v/>
      </c>
      <c r="P114" s="434"/>
      <c r="Q114" s="434"/>
      <c r="R114" s="434"/>
      <c r="S114" s="433"/>
      <c r="T114" s="434"/>
      <c r="U114" s="415" t="str">
        <f t="shared" si="20"/>
        <v/>
      </c>
      <c r="V114" s="415" t="str">
        <f t="shared" si="21"/>
        <v/>
      </c>
      <c r="W114" s="415" t="str">
        <f t="shared" si="22"/>
        <v/>
      </c>
      <c r="X114" s="415" t="str">
        <f t="shared" si="23"/>
        <v/>
      </c>
      <c r="Y114" s="415" t="str">
        <f t="shared" si="24"/>
        <v/>
      </c>
      <c r="Z114" s="415" t="str">
        <f t="shared" si="25"/>
        <v/>
      </c>
      <c r="AA114" s="384">
        <f t="shared" si="19"/>
        <v>0</v>
      </c>
      <c r="AB114" s="385" t="b">
        <f t="shared" si="26"/>
        <v>1</v>
      </c>
      <c r="AC114" s="384" t="str">
        <f>IF($N114="","",IF($C$7="Northern Ireland",INDEX('Fixed inputs'!$H$18:$H$58,MATCH($N114,'Fixed inputs'!$C$18:$C$58,0)),INDEX('Fixed inputs'!$I$18:$I$58,MATCH($N114,'Fixed inputs'!$C$18:$C$58,0))))</f>
        <v/>
      </c>
      <c r="AD114" s="384" t="str">
        <f>IF($C114="","",INDEX('Fixed inputs'!$C$8:$E$10,MATCH($C114,'Fixed inputs'!$B$8:$B$10,0),MATCH(IF($C$7="Northern Ireland","GBP","EUR"),'Fixed inputs'!$C$7:$E$7,0)))</f>
        <v/>
      </c>
      <c r="AE114" s="386"/>
      <c r="AF114" s="386"/>
      <c r="AG114" s="386"/>
      <c r="AH114" s="386"/>
      <c r="AI114" s="386"/>
      <c r="AJ114" s="416">
        <f t="shared" si="27"/>
        <v>0</v>
      </c>
      <c r="AK114" s="386"/>
      <c r="AL114" s="387">
        <f t="shared" si="28"/>
        <v>0</v>
      </c>
      <c r="AM114" s="386"/>
      <c r="AN114" s="387">
        <f t="shared" si="29"/>
        <v>0</v>
      </c>
      <c r="AO114" s="386"/>
      <c r="AP114" s="387">
        <f t="shared" si="30"/>
        <v>0</v>
      </c>
      <c r="AQ114" s="386"/>
      <c r="AR114" s="387">
        <f t="shared" si="31"/>
        <v>0</v>
      </c>
      <c r="AS114" s="386"/>
      <c r="AT114" s="387">
        <f t="shared" si="32"/>
        <v>0</v>
      </c>
    </row>
    <row r="115" spans="2:46">
      <c r="B115" s="435"/>
      <c r="C115" s="435"/>
      <c r="D115" s="436"/>
      <c r="E115" s="437"/>
      <c r="F115" s="437"/>
      <c r="G115" s="437"/>
      <c r="H115" s="437"/>
      <c r="I115" s="437"/>
      <c r="J115" s="437"/>
      <c r="K115" s="465">
        <f t="shared" si="17"/>
        <v>0</v>
      </c>
      <c r="L115" s="433"/>
      <c r="M115" s="433"/>
      <c r="N115" s="434"/>
      <c r="O115" s="383" t="str">
        <f t="shared" si="18"/>
        <v/>
      </c>
      <c r="P115" s="434"/>
      <c r="Q115" s="434"/>
      <c r="R115" s="434"/>
      <c r="S115" s="433"/>
      <c r="T115" s="434"/>
      <c r="U115" s="415" t="str">
        <f t="shared" si="20"/>
        <v/>
      </c>
      <c r="V115" s="415" t="str">
        <f t="shared" si="21"/>
        <v/>
      </c>
      <c r="W115" s="415" t="str">
        <f t="shared" si="22"/>
        <v/>
      </c>
      <c r="X115" s="415" t="str">
        <f t="shared" si="23"/>
        <v/>
      </c>
      <c r="Y115" s="415" t="str">
        <f t="shared" si="24"/>
        <v/>
      </c>
      <c r="Z115" s="415" t="str">
        <f t="shared" si="25"/>
        <v/>
      </c>
      <c r="AA115" s="384">
        <f t="shared" si="19"/>
        <v>0</v>
      </c>
      <c r="AB115" s="385" t="b">
        <f t="shared" si="26"/>
        <v>1</v>
      </c>
      <c r="AC115" s="384" t="str">
        <f>IF($N115="","",IF($C$7="Northern Ireland",INDEX('Fixed inputs'!$H$18:$H$58,MATCH($N115,'Fixed inputs'!$C$18:$C$58,0)),INDEX('Fixed inputs'!$I$18:$I$58,MATCH($N115,'Fixed inputs'!$C$18:$C$58,0))))</f>
        <v/>
      </c>
      <c r="AD115" s="384" t="str">
        <f>IF($C115="","",INDEX('Fixed inputs'!$C$8:$E$10,MATCH($C115,'Fixed inputs'!$B$8:$B$10,0),MATCH(IF($C$7="Northern Ireland","GBP","EUR"),'Fixed inputs'!$C$7:$E$7,0)))</f>
        <v/>
      </c>
      <c r="AE115" s="386"/>
      <c r="AF115" s="386"/>
      <c r="AG115" s="386"/>
      <c r="AH115" s="386"/>
      <c r="AI115" s="386"/>
      <c r="AJ115" s="416">
        <f t="shared" si="27"/>
        <v>0</v>
      </c>
      <c r="AK115" s="386"/>
      <c r="AL115" s="387">
        <f t="shared" si="28"/>
        <v>0</v>
      </c>
      <c r="AM115" s="386"/>
      <c r="AN115" s="387">
        <f t="shared" si="29"/>
        <v>0</v>
      </c>
      <c r="AO115" s="386"/>
      <c r="AP115" s="387">
        <f t="shared" si="30"/>
        <v>0</v>
      </c>
      <c r="AQ115" s="386"/>
      <c r="AR115" s="387">
        <f t="shared" si="31"/>
        <v>0</v>
      </c>
      <c r="AS115" s="386"/>
      <c r="AT115" s="387">
        <f t="shared" si="32"/>
        <v>0</v>
      </c>
    </row>
    <row r="116" spans="2:46">
      <c r="B116" s="435"/>
      <c r="C116" s="435"/>
      <c r="D116" s="436"/>
      <c r="E116" s="437"/>
      <c r="F116" s="437"/>
      <c r="G116" s="437"/>
      <c r="H116" s="437"/>
      <c r="I116" s="437"/>
      <c r="J116" s="437"/>
      <c r="K116" s="465">
        <f t="shared" si="17"/>
        <v>0</v>
      </c>
      <c r="L116" s="433"/>
      <c r="M116" s="433"/>
      <c r="N116" s="434"/>
      <c r="O116" s="383" t="str">
        <f t="shared" si="18"/>
        <v/>
      </c>
      <c r="P116" s="434"/>
      <c r="Q116" s="434"/>
      <c r="R116" s="434"/>
      <c r="S116" s="433"/>
      <c r="T116" s="434"/>
      <c r="U116" s="415" t="str">
        <f t="shared" si="20"/>
        <v/>
      </c>
      <c r="V116" s="415" t="str">
        <f t="shared" si="21"/>
        <v/>
      </c>
      <c r="W116" s="415" t="str">
        <f t="shared" si="22"/>
        <v/>
      </c>
      <c r="X116" s="415" t="str">
        <f t="shared" si="23"/>
        <v/>
      </c>
      <c r="Y116" s="415" t="str">
        <f t="shared" si="24"/>
        <v/>
      </c>
      <c r="Z116" s="415" t="str">
        <f t="shared" si="25"/>
        <v/>
      </c>
      <c r="AA116" s="384">
        <f t="shared" si="19"/>
        <v>0</v>
      </c>
      <c r="AB116" s="385" t="b">
        <f t="shared" si="26"/>
        <v>1</v>
      </c>
      <c r="AC116" s="384" t="str">
        <f>IF($N116="","",IF($C$7="Northern Ireland",INDEX('Fixed inputs'!$H$18:$H$58,MATCH($N116,'Fixed inputs'!$C$18:$C$58,0)),INDEX('Fixed inputs'!$I$18:$I$58,MATCH($N116,'Fixed inputs'!$C$18:$C$58,0))))</f>
        <v/>
      </c>
      <c r="AD116" s="384" t="str">
        <f>IF($C116="","",INDEX('Fixed inputs'!$C$8:$E$10,MATCH($C116,'Fixed inputs'!$B$8:$B$10,0),MATCH(IF($C$7="Northern Ireland","GBP","EUR"),'Fixed inputs'!$C$7:$E$7,0)))</f>
        <v/>
      </c>
      <c r="AE116" s="386"/>
      <c r="AF116" s="386"/>
      <c r="AG116" s="386"/>
      <c r="AH116" s="386"/>
      <c r="AI116" s="386"/>
      <c r="AJ116" s="416">
        <f t="shared" si="27"/>
        <v>0</v>
      </c>
      <c r="AK116" s="386"/>
      <c r="AL116" s="387">
        <f t="shared" si="28"/>
        <v>0</v>
      </c>
      <c r="AM116" s="386"/>
      <c r="AN116" s="387">
        <f t="shared" si="29"/>
        <v>0</v>
      </c>
      <c r="AO116" s="386"/>
      <c r="AP116" s="387">
        <f t="shared" si="30"/>
        <v>0</v>
      </c>
      <c r="AQ116" s="386"/>
      <c r="AR116" s="387">
        <f t="shared" si="31"/>
        <v>0</v>
      </c>
      <c r="AS116" s="386"/>
      <c r="AT116" s="387">
        <f t="shared" si="32"/>
        <v>0</v>
      </c>
    </row>
    <row r="117" spans="2:46">
      <c r="B117" s="435"/>
      <c r="C117" s="435"/>
      <c r="D117" s="436"/>
      <c r="E117" s="437"/>
      <c r="F117" s="437"/>
      <c r="G117" s="437"/>
      <c r="H117" s="437"/>
      <c r="I117" s="437"/>
      <c r="J117" s="437"/>
      <c r="K117" s="465">
        <f t="shared" si="17"/>
        <v>0</v>
      </c>
      <c r="L117" s="433"/>
      <c r="M117" s="433"/>
      <c r="N117" s="434"/>
      <c r="O117" s="383" t="str">
        <f t="shared" si="18"/>
        <v/>
      </c>
      <c r="P117" s="434"/>
      <c r="Q117" s="434"/>
      <c r="R117" s="434"/>
      <c r="S117" s="433"/>
      <c r="T117" s="434"/>
      <c r="U117" s="415" t="str">
        <f t="shared" si="20"/>
        <v/>
      </c>
      <c r="V117" s="415" t="str">
        <f t="shared" si="21"/>
        <v/>
      </c>
      <c r="W117" s="415" t="str">
        <f t="shared" si="22"/>
        <v/>
      </c>
      <c r="X117" s="415" t="str">
        <f t="shared" si="23"/>
        <v/>
      </c>
      <c r="Y117" s="415" t="str">
        <f t="shared" si="24"/>
        <v/>
      </c>
      <c r="Z117" s="415" t="str">
        <f t="shared" si="25"/>
        <v/>
      </c>
      <c r="AA117" s="384">
        <f t="shared" si="19"/>
        <v>0</v>
      </c>
      <c r="AB117" s="385" t="b">
        <f t="shared" si="26"/>
        <v>1</v>
      </c>
      <c r="AC117" s="384" t="str">
        <f>IF($N117="","",IF($C$7="Northern Ireland",INDEX('Fixed inputs'!$H$18:$H$58,MATCH($N117,'Fixed inputs'!$C$18:$C$58,0)),INDEX('Fixed inputs'!$I$18:$I$58,MATCH($N117,'Fixed inputs'!$C$18:$C$58,0))))</f>
        <v/>
      </c>
      <c r="AD117" s="384" t="str">
        <f>IF($C117="","",INDEX('Fixed inputs'!$C$8:$E$10,MATCH($C117,'Fixed inputs'!$B$8:$B$10,0),MATCH(IF($C$7="Northern Ireland","GBP","EUR"),'Fixed inputs'!$C$7:$E$7,0)))</f>
        <v/>
      </c>
      <c r="AE117" s="386"/>
      <c r="AF117" s="386"/>
      <c r="AG117" s="386"/>
      <c r="AH117" s="386"/>
      <c r="AI117" s="386"/>
      <c r="AJ117" s="416">
        <f t="shared" si="27"/>
        <v>0</v>
      </c>
      <c r="AK117" s="386"/>
      <c r="AL117" s="387">
        <f t="shared" si="28"/>
        <v>0</v>
      </c>
      <c r="AM117" s="386"/>
      <c r="AN117" s="387">
        <f t="shared" si="29"/>
        <v>0</v>
      </c>
      <c r="AO117" s="386"/>
      <c r="AP117" s="387">
        <f t="shared" si="30"/>
        <v>0</v>
      </c>
      <c r="AQ117" s="386"/>
      <c r="AR117" s="387">
        <f t="shared" si="31"/>
        <v>0</v>
      </c>
      <c r="AS117" s="386"/>
      <c r="AT117" s="387">
        <f t="shared" si="32"/>
        <v>0</v>
      </c>
    </row>
    <row r="118" spans="2:46">
      <c r="B118" s="435"/>
      <c r="C118" s="435"/>
      <c r="D118" s="436"/>
      <c r="E118" s="437"/>
      <c r="F118" s="437"/>
      <c r="G118" s="437"/>
      <c r="H118" s="437"/>
      <c r="I118" s="437"/>
      <c r="J118" s="437"/>
      <c r="K118" s="465">
        <f t="shared" si="17"/>
        <v>0</v>
      </c>
      <c r="L118" s="433"/>
      <c r="M118" s="433"/>
      <c r="N118" s="434"/>
      <c r="O118" s="383" t="str">
        <f t="shared" si="18"/>
        <v/>
      </c>
      <c r="P118" s="434"/>
      <c r="Q118" s="434"/>
      <c r="R118" s="434"/>
      <c r="S118" s="433"/>
      <c r="T118" s="434"/>
      <c r="U118" s="415" t="str">
        <f t="shared" si="20"/>
        <v/>
      </c>
      <c r="V118" s="415" t="str">
        <f t="shared" si="21"/>
        <v/>
      </c>
      <c r="W118" s="415" t="str">
        <f t="shared" si="22"/>
        <v/>
      </c>
      <c r="X118" s="415" t="str">
        <f t="shared" si="23"/>
        <v/>
      </c>
      <c r="Y118" s="415" t="str">
        <f t="shared" si="24"/>
        <v/>
      </c>
      <c r="Z118" s="415" t="str">
        <f t="shared" si="25"/>
        <v/>
      </c>
      <c r="AA118" s="384">
        <f t="shared" si="19"/>
        <v>0</v>
      </c>
      <c r="AB118" s="385" t="b">
        <f t="shared" si="26"/>
        <v>1</v>
      </c>
      <c r="AC118" s="384" t="str">
        <f>IF($N118="","",IF($C$7="Northern Ireland",INDEX('Fixed inputs'!$H$18:$H$58,MATCH($N118,'Fixed inputs'!$C$18:$C$58,0)),INDEX('Fixed inputs'!$I$18:$I$58,MATCH($N118,'Fixed inputs'!$C$18:$C$58,0))))</f>
        <v/>
      </c>
      <c r="AD118" s="384" t="str">
        <f>IF($C118="","",INDEX('Fixed inputs'!$C$8:$E$10,MATCH($C118,'Fixed inputs'!$B$8:$B$10,0),MATCH(IF($C$7="Northern Ireland","GBP","EUR"),'Fixed inputs'!$C$7:$E$7,0)))</f>
        <v/>
      </c>
      <c r="AE118" s="386"/>
      <c r="AF118" s="386"/>
      <c r="AG118" s="386"/>
      <c r="AH118" s="386"/>
      <c r="AI118" s="386"/>
      <c r="AJ118" s="416">
        <f t="shared" si="27"/>
        <v>0</v>
      </c>
      <c r="AK118" s="386"/>
      <c r="AL118" s="387">
        <f t="shared" si="28"/>
        <v>0</v>
      </c>
      <c r="AM118" s="386"/>
      <c r="AN118" s="387">
        <f t="shared" si="29"/>
        <v>0</v>
      </c>
      <c r="AO118" s="386"/>
      <c r="AP118" s="387">
        <f t="shared" si="30"/>
        <v>0</v>
      </c>
      <c r="AQ118" s="386"/>
      <c r="AR118" s="387">
        <f t="shared" si="31"/>
        <v>0</v>
      </c>
      <c r="AS118" s="386"/>
      <c r="AT118" s="387">
        <f t="shared" si="32"/>
        <v>0</v>
      </c>
    </row>
    <row r="119" spans="2:46">
      <c r="B119" s="435"/>
      <c r="C119" s="435"/>
      <c r="D119" s="436"/>
      <c r="E119" s="437"/>
      <c r="F119" s="437"/>
      <c r="G119" s="437"/>
      <c r="H119" s="437"/>
      <c r="I119" s="437"/>
      <c r="J119" s="437"/>
      <c r="K119" s="465">
        <f t="shared" si="17"/>
        <v>0</v>
      </c>
      <c r="L119" s="433"/>
      <c r="M119" s="433"/>
      <c r="N119" s="434"/>
      <c r="O119" s="383" t="str">
        <f t="shared" si="18"/>
        <v/>
      </c>
      <c r="P119" s="434"/>
      <c r="Q119" s="434"/>
      <c r="R119" s="434"/>
      <c r="S119" s="433"/>
      <c r="T119" s="434"/>
      <c r="U119" s="415" t="str">
        <f t="shared" si="20"/>
        <v/>
      </c>
      <c r="V119" s="415" t="str">
        <f t="shared" si="21"/>
        <v/>
      </c>
      <c r="W119" s="415" t="str">
        <f t="shared" si="22"/>
        <v/>
      </c>
      <c r="X119" s="415" t="str">
        <f t="shared" si="23"/>
        <v/>
      </c>
      <c r="Y119" s="415" t="str">
        <f t="shared" si="24"/>
        <v/>
      </c>
      <c r="Z119" s="415" t="str">
        <f t="shared" si="25"/>
        <v/>
      </c>
      <c r="AA119" s="384">
        <f t="shared" si="19"/>
        <v>0</v>
      </c>
      <c r="AB119" s="385" t="b">
        <f t="shared" si="26"/>
        <v>1</v>
      </c>
      <c r="AC119" s="384" t="str">
        <f>IF($N119="","",IF($C$7="Northern Ireland",INDEX('Fixed inputs'!$H$18:$H$58,MATCH($N119,'Fixed inputs'!$C$18:$C$58,0)),INDEX('Fixed inputs'!$I$18:$I$58,MATCH($N119,'Fixed inputs'!$C$18:$C$58,0))))</f>
        <v/>
      </c>
      <c r="AD119" s="384" t="str">
        <f>IF($C119="","",INDEX('Fixed inputs'!$C$8:$E$10,MATCH($C119,'Fixed inputs'!$B$8:$B$10,0),MATCH(IF($C$7="Northern Ireland","GBP","EUR"),'Fixed inputs'!$C$7:$E$7,0)))</f>
        <v/>
      </c>
      <c r="AE119" s="386"/>
      <c r="AF119" s="386"/>
      <c r="AG119" s="386"/>
      <c r="AH119" s="386"/>
      <c r="AI119" s="386"/>
      <c r="AJ119" s="416">
        <f t="shared" si="27"/>
        <v>0</v>
      </c>
      <c r="AK119" s="386"/>
      <c r="AL119" s="387">
        <f t="shared" si="28"/>
        <v>0</v>
      </c>
      <c r="AM119" s="386"/>
      <c r="AN119" s="387">
        <f t="shared" si="29"/>
        <v>0</v>
      </c>
      <c r="AO119" s="386"/>
      <c r="AP119" s="387">
        <f t="shared" si="30"/>
        <v>0</v>
      </c>
      <c r="AQ119" s="386"/>
      <c r="AR119" s="387">
        <f t="shared" si="31"/>
        <v>0</v>
      </c>
      <c r="AS119" s="386"/>
      <c r="AT119" s="387">
        <f t="shared" si="32"/>
        <v>0</v>
      </c>
    </row>
    <row r="120" spans="2:46">
      <c r="B120" s="435"/>
      <c r="C120" s="435"/>
      <c r="D120" s="436"/>
      <c r="E120" s="437"/>
      <c r="F120" s="437"/>
      <c r="G120" s="437"/>
      <c r="H120" s="437"/>
      <c r="I120" s="437"/>
      <c r="J120" s="437"/>
      <c r="K120" s="465">
        <f t="shared" si="17"/>
        <v>0</v>
      </c>
      <c r="L120" s="433"/>
      <c r="M120" s="433"/>
      <c r="N120" s="434"/>
      <c r="O120" s="383" t="str">
        <f t="shared" si="18"/>
        <v/>
      </c>
      <c r="P120" s="434"/>
      <c r="Q120" s="434"/>
      <c r="R120" s="434"/>
      <c r="S120" s="433"/>
      <c r="T120" s="434"/>
      <c r="U120" s="415" t="str">
        <f t="shared" si="20"/>
        <v/>
      </c>
      <c r="V120" s="415" t="str">
        <f t="shared" si="21"/>
        <v/>
      </c>
      <c r="W120" s="415" t="str">
        <f t="shared" si="22"/>
        <v/>
      </c>
      <c r="X120" s="415" t="str">
        <f t="shared" si="23"/>
        <v/>
      </c>
      <c r="Y120" s="415" t="str">
        <f t="shared" si="24"/>
        <v/>
      </c>
      <c r="Z120" s="415" t="str">
        <f t="shared" si="25"/>
        <v/>
      </c>
      <c r="AA120" s="384">
        <f t="shared" si="19"/>
        <v>0</v>
      </c>
      <c r="AB120" s="385" t="b">
        <f t="shared" si="26"/>
        <v>1</v>
      </c>
      <c r="AC120" s="384" t="str">
        <f>IF($N120="","",IF($C$7="Northern Ireland",INDEX('Fixed inputs'!$H$18:$H$58,MATCH($N120,'Fixed inputs'!$C$18:$C$58,0)),INDEX('Fixed inputs'!$I$18:$I$58,MATCH($N120,'Fixed inputs'!$C$18:$C$58,0))))</f>
        <v/>
      </c>
      <c r="AD120" s="384" t="str">
        <f>IF($C120="","",INDEX('Fixed inputs'!$C$8:$E$10,MATCH($C120,'Fixed inputs'!$B$8:$B$10,0),MATCH(IF($C$7="Northern Ireland","GBP","EUR"),'Fixed inputs'!$C$7:$E$7,0)))</f>
        <v/>
      </c>
      <c r="AE120" s="386"/>
      <c r="AF120" s="386"/>
      <c r="AG120" s="386"/>
      <c r="AH120" s="386"/>
      <c r="AI120" s="386"/>
      <c r="AJ120" s="416">
        <f t="shared" si="27"/>
        <v>0</v>
      </c>
      <c r="AK120" s="386"/>
      <c r="AL120" s="387">
        <f t="shared" si="28"/>
        <v>0</v>
      </c>
      <c r="AM120" s="386"/>
      <c r="AN120" s="387">
        <f t="shared" si="29"/>
        <v>0</v>
      </c>
      <c r="AO120" s="386"/>
      <c r="AP120" s="387">
        <f t="shared" si="30"/>
        <v>0</v>
      </c>
      <c r="AQ120" s="386"/>
      <c r="AR120" s="387">
        <f t="shared" si="31"/>
        <v>0</v>
      </c>
      <c r="AS120" s="386"/>
      <c r="AT120" s="387">
        <f t="shared" si="32"/>
        <v>0</v>
      </c>
    </row>
    <row r="121" spans="2:46">
      <c r="B121" s="435"/>
      <c r="C121" s="435"/>
      <c r="D121" s="436"/>
      <c r="E121" s="437"/>
      <c r="F121" s="437"/>
      <c r="G121" s="437"/>
      <c r="H121" s="437"/>
      <c r="I121" s="437"/>
      <c r="J121" s="437"/>
      <c r="K121" s="465">
        <f t="shared" si="17"/>
        <v>0</v>
      </c>
      <c r="L121" s="433"/>
      <c r="M121" s="433"/>
      <c r="N121" s="434"/>
      <c r="O121" s="383" t="str">
        <f t="shared" si="18"/>
        <v/>
      </c>
      <c r="P121" s="434"/>
      <c r="Q121" s="434"/>
      <c r="R121" s="434"/>
      <c r="S121" s="433"/>
      <c r="T121" s="434"/>
      <c r="U121" s="415" t="str">
        <f t="shared" si="20"/>
        <v/>
      </c>
      <c r="V121" s="415" t="str">
        <f t="shared" si="21"/>
        <v/>
      </c>
      <c r="W121" s="415" t="str">
        <f t="shared" si="22"/>
        <v/>
      </c>
      <c r="X121" s="415" t="str">
        <f t="shared" si="23"/>
        <v/>
      </c>
      <c r="Y121" s="415" t="str">
        <f t="shared" si="24"/>
        <v/>
      </c>
      <c r="Z121" s="415" t="str">
        <f t="shared" si="25"/>
        <v/>
      </c>
      <c r="AA121" s="384">
        <f t="shared" si="19"/>
        <v>0</v>
      </c>
      <c r="AB121" s="385" t="b">
        <f t="shared" si="26"/>
        <v>1</v>
      </c>
      <c r="AC121" s="384" t="str">
        <f>IF($N121="","",IF($C$7="Northern Ireland",INDEX('Fixed inputs'!$H$18:$H$58,MATCH($N121,'Fixed inputs'!$C$18:$C$58,0)),INDEX('Fixed inputs'!$I$18:$I$58,MATCH($N121,'Fixed inputs'!$C$18:$C$58,0))))</f>
        <v/>
      </c>
      <c r="AD121" s="384" t="str">
        <f>IF($C121="","",INDEX('Fixed inputs'!$C$8:$E$10,MATCH($C121,'Fixed inputs'!$B$8:$B$10,0),MATCH(IF($C$7="Northern Ireland","GBP","EUR"),'Fixed inputs'!$C$7:$E$7,0)))</f>
        <v/>
      </c>
      <c r="AE121" s="386"/>
      <c r="AF121" s="386"/>
      <c r="AG121" s="386"/>
      <c r="AH121" s="386"/>
      <c r="AI121" s="386"/>
      <c r="AJ121" s="416">
        <f t="shared" si="27"/>
        <v>0</v>
      </c>
      <c r="AK121" s="386"/>
      <c r="AL121" s="387">
        <f t="shared" si="28"/>
        <v>0</v>
      </c>
      <c r="AM121" s="386"/>
      <c r="AN121" s="387">
        <f t="shared" si="29"/>
        <v>0</v>
      </c>
      <c r="AO121" s="386"/>
      <c r="AP121" s="387">
        <f t="shared" si="30"/>
        <v>0</v>
      </c>
      <c r="AQ121" s="386"/>
      <c r="AR121" s="387">
        <f t="shared" si="31"/>
        <v>0</v>
      </c>
      <c r="AS121" s="386"/>
      <c r="AT121" s="387">
        <f t="shared" si="32"/>
        <v>0</v>
      </c>
    </row>
    <row r="122" spans="2:46">
      <c r="B122" s="435"/>
      <c r="C122" s="435"/>
      <c r="D122" s="436"/>
      <c r="E122" s="437"/>
      <c r="F122" s="437"/>
      <c r="G122" s="437"/>
      <c r="H122" s="437"/>
      <c r="I122" s="437"/>
      <c r="J122" s="437"/>
      <c r="K122" s="465">
        <f t="shared" si="17"/>
        <v>0</v>
      </c>
      <c r="L122" s="433"/>
      <c r="M122" s="433"/>
      <c r="N122" s="434"/>
      <c r="O122" s="383" t="str">
        <f t="shared" si="18"/>
        <v/>
      </c>
      <c r="P122" s="434"/>
      <c r="Q122" s="434"/>
      <c r="R122" s="434"/>
      <c r="S122" s="433"/>
      <c r="T122" s="434"/>
      <c r="U122" s="415" t="str">
        <f t="shared" si="20"/>
        <v/>
      </c>
      <c r="V122" s="415" t="str">
        <f t="shared" si="21"/>
        <v/>
      </c>
      <c r="W122" s="415" t="str">
        <f t="shared" si="22"/>
        <v/>
      </c>
      <c r="X122" s="415" t="str">
        <f t="shared" si="23"/>
        <v/>
      </c>
      <c r="Y122" s="415" t="str">
        <f t="shared" si="24"/>
        <v/>
      </c>
      <c r="Z122" s="415" t="str">
        <f t="shared" si="25"/>
        <v/>
      </c>
      <c r="AA122" s="384">
        <f t="shared" si="19"/>
        <v>0</v>
      </c>
      <c r="AB122" s="385" t="b">
        <f t="shared" si="26"/>
        <v>1</v>
      </c>
      <c r="AC122" s="384" t="str">
        <f>IF($N122="","",IF($C$7="Northern Ireland",INDEX('Fixed inputs'!$H$18:$H$58,MATCH($N122,'Fixed inputs'!$C$18:$C$58,0)),INDEX('Fixed inputs'!$I$18:$I$58,MATCH($N122,'Fixed inputs'!$C$18:$C$58,0))))</f>
        <v/>
      </c>
      <c r="AD122" s="384" t="str">
        <f>IF($C122="","",INDEX('Fixed inputs'!$C$8:$E$10,MATCH($C122,'Fixed inputs'!$B$8:$B$10,0),MATCH(IF($C$7="Northern Ireland","GBP","EUR"),'Fixed inputs'!$C$7:$E$7,0)))</f>
        <v/>
      </c>
      <c r="AE122" s="386"/>
      <c r="AF122" s="386"/>
      <c r="AG122" s="386"/>
      <c r="AH122" s="386"/>
      <c r="AI122" s="386"/>
      <c r="AJ122" s="416">
        <f t="shared" si="27"/>
        <v>0</v>
      </c>
      <c r="AK122" s="386"/>
      <c r="AL122" s="387">
        <f t="shared" si="28"/>
        <v>0</v>
      </c>
      <c r="AM122" s="386"/>
      <c r="AN122" s="387">
        <f t="shared" si="29"/>
        <v>0</v>
      </c>
      <c r="AO122" s="386"/>
      <c r="AP122" s="387">
        <f t="shared" si="30"/>
        <v>0</v>
      </c>
      <c r="AQ122" s="386"/>
      <c r="AR122" s="387">
        <f t="shared" si="31"/>
        <v>0</v>
      </c>
      <c r="AS122" s="386"/>
      <c r="AT122" s="387">
        <f t="shared" si="32"/>
        <v>0</v>
      </c>
    </row>
    <row r="123" spans="2:46">
      <c r="B123" s="435"/>
      <c r="C123" s="435"/>
      <c r="D123" s="436"/>
      <c r="E123" s="437"/>
      <c r="F123" s="437"/>
      <c r="G123" s="437"/>
      <c r="H123" s="437"/>
      <c r="I123" s="437"/>
      <c r="J123" s="437"/>
      <c r="K123" s="465">
        <f t="shared" si="17"/>
        <v>0</v>
      </c>
      <c r="L123" s="433"/>
      <c r="M123" s="433"/>
      <c r="N123" s="434"/>
      <c r="O123" s="383" t="str">
        <f t="shared" si="18"/>
        <v/>
      </c>
      <c r="P123" s="434"/>
      <c r="Q123" s="434"/>
      <c r="R123" s="434"/>
      <c r="S123" s="433"/>
      <c r="T123" s="434"/>
      <c r="U123" s="415" t="str">
        <f t="shared" si="20"/>
        <v/>
      </c>
      <c r="V123" s="415" t="str">
        <f t="shared" si="21"/>
        <v/>
      </c>
      <c r="W123" s="415" t="str">
        <f t="shared" si="22"/>
        <v/>
      </c>
      <c r="X123" s="415" t="str">
        <f t="shared" si="23"/>
        <v/>
      </c>
      <c r="Y123" s="415" t="str">
        <f t="shared" si="24"/>
        <v/>
      </c>
      <c r="Z123" s="415" t="str">
        <f t="shared" si="25"/>
        <v/>
      </c>
      <c r="AA123" s="384">
        <f t="shared" si="19"/>
        <v>0</v>
      </c>
      <c r="AB123" s="385" t="b">
        <f t="shared" si="26"/>
        <v>1</v>
      </c>
      <c r="AC123" s="384" t="str">
        <f>IF($N123="","",IF($C$7="Northern Ireland",INDEX('Fixed inputs'!$H$18:$H$58,MATCH($N123,'Fixed inputs'!$C$18:$C$58,0)),INDEX('Fixed inputs'!$I$18:$I$58,MATCH($N123,'Fixed inputs'!$C$18:$C$58,0))))</f>
        <v/>
      </c>
      <c r="AD123" s="384" t="str">
        <f>IF($C123="","",INDEX('Fixed inputs'!$C$8:$E$10,MATCH($C123,'Fixed inputs'!$B$8:$B$10,0),MATCH(IF($C$7="Northern Ireland","GBP","EUR"),'Fixed inputs'!$C$7:$E$7,0)))</f>
        <v/>
      </c>
      <c r="AE123" s="386"/>
      <c r="AF123" s="386"/>
      <c r="AG123" s="386"/>
      <c r="AH123" s="386"/>
      <c r="AI123" s="386"/>
      <c r="AJ123" s="416">
        <f t="shared" si="27"/>
        <v>0</v>
      </c>
      <c r="AK123" s="386"/>
      <c r="AL123" s="387">
        <f t="shared" si="28"/>
        <v>0</v>
      </c>
      <c r="AM123" s="386"/>
      <c r="AN123" s="387">
        <f t="shared" si="29"/>
        <v>0</v>
      </c>
      <c r="AO123" s="386"/>
      <c r="AP123" s="387">
        <f t="shared" si="30"/>
        <v>0</v>
      </c>
      <c r="AQ123" s="386"/>
      <c r="AR123" s="387">
        <f t="shared" si="31"/>
        <v>0</v>
      </c>
      <c r="AS123" s="386"/>
      <c r="AT123" s="387">
        <f t="shared" si="32"/>
        <v>0</v>
      </c>
    </row>
    <row r="124" spans="2:46">
      <c r="B124" s="435"/>
      <c r="C124" s="435"/>
      <c r="D124" s="436"/>
      <c r="E124" s="437"/>
      <c r="F124" s="437"/>
      <c r="G124" s="437"/>
      <c r="H124" s="437"/>
      <c r="I124" s="437"/>
      <c r="J124" s="437"/>
      <c r="K124" s="465">
        <f t="shared" si="17"/>
        <v>0</v>
      </c>
      <c r="L124" s="433"/>
      <c r="M124" s="433"/>
      <c r="N124" s="434"/>
      <c r="O124" s="383" t="str">
        <f t="shared" si="18"/>
        <v/>
      </c>
      <c r="P124" s="434"/>
      <c r="Q124" s="434"/>
      <c r="R124" s="434"/>
      <c r="S124" s="433"/>
      <c r="T124" s="434"/>
      <c r="U124" s="415" t="str">
        <f t="shared" si="20"/>
        <v/>
      </c>
      <c r="V124" s="415" t="str">
        <f t="shared" si="21"/>
        <v/>
      </c>
      <c r="W124" s="415" t="str">
        <f t="shared" si="22"/>
        <v/>
      </c>
      <c r="X124" s="415" t="str">
        <f t="shared" si="23"/>
        <v/>
      </c>
      <c r="Y124" s="415" t="str">
        <f t="shared" si="24"/>
        <v/>
      </c>
      <c r="Z124" s="415" t="str">
        <f t="shared" si="25"/>
        <v/>
      </c>
      <c r="AA124" s="384">
        <f t="shared" si="19"/>
        <v>0</v>
      </c>
      <c r="AB124" s="385" t="b">
        <f t="shared" si="26"/>
        <v>1</v>
      </c>
      <c r="AC124" s="384" t="str">
        <f>IF($N124="","",IF($C$7="Northern Ireland",INDEX('Fixed inputs'!$H$18:$H$58,MATCH($N124,'Fixed inputs'!$C$18:$C$58,0)),INDEX('Fixed inputs'!$I$18:$I$58,MATCH($N124,'Fixed inputs'!$C$18:$C$58,0))))</f>
        <v/>
      </c>
      <c r="AD124" s="384" t="str">
        <f>IF($C124="","",INDEX('Fixed inputs'!$C$8:$E$10,MATCH($C124,'Fixed inputs'!$B$8:$B$10,0),MATCH(IF($C$7="Northern Ireland","GBP","EUR"),'Fixed inputs'!$C$7:$E$7,0)))</f>
        <v/>
      </c>
      <c r="AE124" s="386"/>
      <c r="AF124" s="386"/>
      <c r="AG124" s="386"/>
      <c r="AH124" s="386"/>
      <c r="AI124" s="386"/>
      <c r="AJ124" s="416">
        <f t="shared" si="27"/>
        <v>0</v>
      </c>
      <c r="AK124" s="386"/>
      <c r="AL124" s="387">
        <f t="shared" si="28"/>
        <v>0</v>
      </c>
      <c r="AM124" s="386"/>
      <c r="AN124" s="387">
        <f t="shared" si="29"/>
        <v>0</v>
      </c>
      <c r="AO124" s="386"/>
      <c r="AP124" s="387">
        <f t="shared" si="30"/>
        <v>0</v>
      </c>
      <c r="AQ124" s="386"/>
      <c r="AR124" s="387">
        <f t="shared" si="31"/>
        <v>0</v>
      </c>
      <c r="AS124" s="386"/>
      <c r="AT124" s="387">
        <f t="shared" si="32"/>
        <v>0</v>
      </c>
    </row>
    <row r="125" spans="2:46">
      <c r="B125" s="435"/>
      <c r="C125" s="435"/>
      <c r="D125" s="436"/>
      <c r="E125" s="437"/>
      <c r="F125" s="437"/>
      <c r="G125" s="437"/>
      <c r="H125" s="437"/>
      <c r="I125" s="437"/>
      <c r="J125" s="437"/>
      <c r="K125" s="465">
        <f t="shared" si="17"/>
        <v>0</v>
      </c>
      <c r="L125" s="433"/>
      <c r="M125" s="433"/>
      <c r="N125" s="434"/>
      <c r="O125" s="383" t="str">
        <f t="shared" si="18"/>
        <v/>
      </c>
      <c r="P125" s="434"/>
      <c r="Q125" s="434"/>
      <c r="R125" s="434"/>
      <c r="S125" s="433"/>
      <c r="T125" s="434"/>
      <c r="U125" s="415" t="str">
        <f t="shared" si="20"/>
        <v/>
      </c>
      <c r="V125" s="415" t="str">
        <f t="shared" si="21"/>
        <v/>
      </c>
      <c r="W125" s="415" t="str">
        <f t="shared" si="22"/>
        <v/>
      </c>
      <c r="X125" s="415" t="str">
        <f t="shared" si="23"/>
        <v/>
      </c>
      <c r="Y125" s="415" t="str">
        <f t="shared" si="24"/>
        <v/>
      </c>
      <c r="Z125" s="415" t="str">
        <f t="shared" si="25"/>
        <v/>
      </c>
      <c r="AA125" s="384">
        <f t="shared" si="19"/>
        <v>0</v>
      </c>
      <c r="AB125" s="385" t="b">
        <f t="shared" si="26"/>
        <v>1</v>
      </c>
      <c r="AC125" s="384" t="str">
        <f>IF($N125="","",IF($C$7="Northern Ireland",INDEX('Fixed inputs'!$H$18:$H$58,MATCH($N125,'Fixed inputs'!$C$18:$C$58,0)),INDEX('Fixed inputs'!$I$18:$I$58,MATCH($N125,'Fixed inputs'!$C$18:$C$58,0))))</f>
        <v/>
      </c>
      <c r="AD125" s="384" t="str">
        <f>IF($C125="","",INDEX('Fixed inputs'!$C$8:$E$10,MATCH($C125,'Fixed inputs'!$B$8:$B$10,0),MATCH(IF($C$7="Northern Ireland","GBP","EUR"),'Fixed inputs'!$C$7:$E$7,0)))</f>
        <v/>
      </c>
      <c r="AE125" s="386"/>
      <c r="AF125" s="386"/>
      <c r="AG125" s="386"/>
      <c r="AH125" s="386"/>
      <c r="AI125" s="386"/>
      <c r="AJ125" s="416">
        <f t="shared" si="27"/>
        <v>0</v>
      </c>
      <c r="AK125" s="386"/>
      <c r="AL125" s="387">
        <f t="shared" si="28"/>
        <v>0</v>
      </c>
      <c r="AM125" s="386"/>
      <c r="AN125" s="387">
        <f t="shared" si="29"/>
        <v>0</v>
      </c>
      <c r="AO125" s="386"/>
      <c r="AP125" s="387">
        <f t="shared" si="30"/>
        <v>0</v>
      </c>
      <c r="AQ125" s="386"/>
      <c r="AR125" s="387">
        <f t="shared" si="31"/>
        <v>0</v>
      </c>
      <c r="AS125" s="386"/>
      <c r="AT125" s="387">
        <f t="shared" si="32"/>
        <v>0</v>
      </c>
    </row>
    <row r="126" spans="2:46">
      <c r="B126" s="435"/>
      <c r="C126" s="435"/>
      <c r="D126" s="436"/>
      <c r="E126" s="437"/>
      <c r="F126" s="437"/>
      <c r="G126" s="437"/>
      <c r="H126" s="437"/>
      <c r="I126" s="437"/>
      <c r="J126" s="437"/>
      <c r="K126" s="465">
        <f t="shared" si="17"/>
        <v>0</v>
      </c>
      <c r="L126" s="433"/>
      <c r="M126" s="433"/>
      <c r="N126" s="434"/>
      <c r="O126" s="383" t="str">
        <f t="shared" si="18"/>
        <v/>
      </c>
      <c r="P126" s="434"/>
      <c r="Q126" s="434"/>
      <c r="R126" s="434"/>
      <c r="S126" s="433"/>
      <c r="T126" s="434"/>
      <c r="U126" s="415" t="str">
        <f t="shared" si="20"/>
        <v/>
      </c>
      <c r="V126" s="415" t="str">
        <f t="shared" si="21"/>
        <v/>
      </c>
      <c r="W126" s="415" t="str">
        <f t="shared" si="22"/>
        <v/>
      </c>
      <c r="X126" s="415" t="str">
        <f t="shared" si="23"/>
        <v/>
      </c>
      <c r="Y126" s="415" t="str">
        <f t="shared" si="24"/>
        <v/>
      </c>
      <c r="Z126" s="415" t="str">
        <f t="shared" si="25"/>
        <v/>
      </c>
      <c r="AA126" s="384">
        <f t="shared" si="19"/>
        <v>0</v>
      </c>
      <c r="AB126" s="385" t="b">
        <f t="shared" si="26"/>
        <v>1</v>
      </c>
      <c r="AC126" s="384" t="str">
        <f>IF($N126="","",IF($C$7="Northern Ireland",INDEX('Fixed inputs'!$H$18:$H$58,MATCH($N126,'Fixed inputs'!$C$18:$C$58,0)),INDEX('Fixed inputs'!$I$18:$I$58,MATCH($N126,'Fixed inputs'!$C$18:$C$58,0))))</f>
        <v/>
      </c>
      <c r="AD126" s="384" t="str">
        <f>IF($C126="","",INDEX('Fixed inputs'!$C$8:$E$10,MATCH($C126,'Fixed inputs'!$B$8:$B$10,0),MATCH(IF($C$7="Northern Ireland","GBP","EUR"),'Fixed inputs'!$C$7:$E$7,0)))</f>
        <v/>
      </c>
      <c r="AE126" s="386"/>
      <c r="AF126" s="386"/>
      <c r="AG126" s="386"/>
      <c r="AH126" s="386"/>
      <c r="AI126" s="386"/>
      <c r="AJ126" s="416">
        <f t="shared" si="27"/>
        <v>0</v>
      </c>
      <c r="AK126" s="386"/>
      <c r="AL126" s="387">
        <f t="shared" si="28"/>
        <v>0</v>
      </c>
      <c r="AM126" s="386"/>
      <c r="AN126" s="387">
        <f t="shared" si="29"/>
        <v>0</v>
      </c>
      <c r="AO126" s="386"/>
      <c r="AP126" s="387">
        <f t="shared" si="30"/>
        <v>0</v>
      </c>
      <c r="AQ126" s="386"/>
      <c r="AR126" s="387">
        <f t="shared" si="31"/>
        <v>0</v>
      </c>
      <c r="AS126" s="386"/>
      <c r="AT126" s="387">
        <f t="shared" si="32"/>
        <v>0</v>
      </c>
    </row>
    <row r="127" spans="2:46">
      <c r="B127" s="435"/>
      <c r="C127" s="435"/>
      <c r="D127" s="436"/>
      <c r="E127" s="437"/>
      <c r="F127" s="437"/>
      <c r="G127" s="437"/>
      <c r="H127" s="437"/>
      <c r="I127" s="437"/>
      <c r="J127" s="437"/>
      <c r="K127" s="465">
        <f t="shared" si="17"/>
        <v>0</v>
      </c>
      <c r="L127" s="433"/>
      <c r="M127" s="433"/>
      <c r="N127" s="434"/>
      <c r="O127" s="383" t="str">
        <f t="shared" si="18"/>
        <v/>
      </c>
      <c r="P127" s="434"/>
      <c r="Q127" s="434"/>
      <c r="R127" s="434"/>
      <c r="S127" s="433"/>
      <c r="T127" s="434"/>
      <c r="U127" s="415" t="str">
        <f t="shared" si="20"/>
        <v/>
      </c>
      <c r="V127" s="415" t="str">
        <f t="shared" si="21"/>
        <v/>
      </c>
      <c r="W127" s="415" t="str">
        <f t="shared" si="22"/>
        <v/>
      </c>
      <c r="X127" s="415" t="str">
        <f t="shared" si="23"/>
        <v/>
      </c>
      <c r="Y127" s="415" t="str">
        <f t="shared" si="24"/>
        <v/>
      </c>
      <c r="Z127" s="415" t="str">
        <f t="shared" si="25"/>
        <v/>
      </c>
      <c r="AA127" s="384">
        <f t="shared" si="19"/>
        <v>0</v>
      </c>
      <c r="AB127" s="385" t="b">
        <f t="shared" si="26"/>
        <v>1</v>
      </c>
      <c r="AC127" s="384" t="str">
        <f>IF($N127="","",IF($C$7="Northern Ireland",INDEX('Fixed inputs'!$H$18:$H$58,MATCH($N127,'Fixed inputs'!$C$18:$C$58,0)),INDEX('Fixed inputs'!$I$18:$I$58,MATCH($N127,'Fixed inputs'!$C$18:$C$58,0))))</f>
        <v/>
      </c>
      <c r="AD127" s="384" t="str">
        <f>IF($C127="","",INDEX('Fixed inputs'!$C$8:$E$10,MATCH($C127,'Fixed inputs'!$B$8:$B$10,0),MATCH(IF($C$7="Northern Ireland","GBP","EUR"),'Fixed inputs'!$C$7:$E$7,0)))</f>
        <v/>
      </c>
      <c r="AE127" s="386"/>
      <c r="AF127" s="386"/>
      <c r="AG127" s="386"/>
      <c r="AH127" s="386"/>
      <c r="AI127" s="386"/>
      <c r="AJ127" s="416">
        <f t="shared" si="27"/>
        <v>0</v>
      </c>
      <c r="AK127" s="386"/>
      <c r="AL127" s="387">
        <f t="shared" si="28"/>
        <v>0</v>
      </c>
      <c r="AM127" s="386"/>
      <c r="AN127" s="387">
        <f t="shared" si="29"/>
        <v>0</v>
      </c>
      <c r="AO127" s="386"/>
      <c r="AP127" s="387">
        <f t="shared" si="30"/>
        <v>0</v>
      </c>
      <c r="AQ127" s="386"/>
      <c r="AR127" s="387">
        <f t="shared" si="31"/>
        <v>0</v>
      </c>
      <c r="AS127" s="386"/>
      <c r="AT127" s="387">
        <f t="shared" si="32"/>
        <v>0</v>
      </c>
    </row>
    <row r="128" spans="2:46">
      <c r="B128" s="435"/>
      <c r="C128" s="435"/>
      <c r="D128" s="436"/>
      <c r="E128" s="437"/>
      <c r="F128" s="437"/>
      <c r="G128" s="437"/>
      <c r="H128" s="437"/>
      <c r="I128" s="437"/>
      <c r="J128" s="437"/>
      <c r="K128" s="465">
        <f t="shared" si="17"/>
        <v>0</v>
      </c>
      <c r="L128" s="433"/>
      <c r="M128" s="433"/>
      <c r="N128" s="434"/>
      <c r="O128" s="383" t="str">
        <f t="shared" si="18"/>
        <v/>
      </c>
      <c r="P128" s="434"/>
      <c r="Q128" s="434"/>
      <c r="R128" s="434"/>
      <c r="S128" s="433"/>
      <c r="T128" s="434"/>
      <c r="U128" s="415" t="str">
        <f t="shared" si="20"/>
        <v/>
      </c>
      <c r="V128" s="415" t="str">
        <f t="shared" si="21"/>
        <v/>
      </c>
      <c r="W128" s="415" t="str">
        <f t="shared" si="22"/>
        <v/>
      </c>
      <c r="X128" s="415" t="str">
        <f t="shared" si="23"/>
        <v/>
      </c>
      <c r="Y128" s="415" t="str">
        <f t="shared" si="24"/>
        <v/>
      </c>
      <c r="Z128" s="415" t="str">
        <f t="shared" si="25"/>
        <v/>
      </c>
      <c r="AA128" s="384">
        <f t="shared" si="19"/>
        <v>0</v>
      </c>
      <c r="AB128" s="385" t="b">
        <f t="shared" si="26"/>
        <v>1</v>
      </c>
      <c r="AC128" s="384" t="str">
        <f>IF($N128="","",IF($C$7="Northern Ireland",INDEX('Fixed inputs'!$H$18:$H$58,MATCH($N128,'Fixed inputs'!$C$18:$C$58,0)),INDEX('Fixed inputs'!$I$18:$I$58,MATCH($N128,'Fixed inputs'!$C$18:$C$58,0))))</f>
        <v/>
      </c>
      <c r="AD128" s="384" t="str">
        <f>IF($C128="","",INDEX('Fixed inputs'!$C$8:$E$10,MATCH($C128,'Fixed inputs'!$B$8:$B$10,0),MATCH(IF($C$7="Northern Ireland","GBP","EUR"),'Fixed inputs'!$C$7:$E$7,0)))</f>
        <v/>
      </c>
      <c r="AE128" s="386"/>
      <c r="AF128" s="386"/>
      <c r="AG128" s="386"/>
      <c r="AH128" s="386"/>
      <c r="AI128" s="386"/>
      <c r="AJ128" s="416">
        <f t="shared" si="27"/>
        <v>0</v>
      </c>
      <c r="AK128" s="386"/>
      <c r="AL128" s="387">
        <f t="shared" si="28"/>
        <v>0</v>
      </c>
      <c r="AM128" s="386"/>
      <c r="AN128" s="387">
        <f t="shared" si="29"/>
        <v>0</v>
      </c>
      <c r="AO128" s="386"/>
      <c r="AP128" s="387">
        <f t="shared" si="30"/>
        <v>0</v>
      </c>
      <c r="AQ128" s="386"/>
      <c r="AR128" s="387">
        <f t="shared" si="31"/>
        <v>0</v>
      </c>
      <c r="AS128" s="386"/>
      <c r="AT128" s="387">
        <f t="shared" si="32"/>
        <v>0</v>
      </c>
    </row>
    <row r="129" spans="2:46">
      <c r="B129" s="435"/>
      <c r="C129" s="435"/>
      <c r="D129" s="436"/>
      <c r="E129" s="437"/>
      <c r="F129" s="437"/>
      <c r="G129" s="437"/>
      <c r="H129" s="437"/>
      <c r="I129" s="437"/>
      <c r="J129" s="437"/>
      <c r="K129" s="465">
        <f t="shared" si="17"/>
        <v>0</v>
      </c>
      <c r="L129" s="433"/>
      <c r="M129" s="433"/>
      <c r="N129" s="434"/>
      <c r="O129" s="383" t="str">
        <f t="shared" si="18"/>
        <v/>
      </c>
      <c r="P129" s="434"/>
      <c r="Q129" s="434"/>
      <c r="R129" s="434"/>
      <c r="S129" s="433"/>
      <c r="T129" s="434"/>
      <c r="U129" s="415" t="str">
        <f t="shared" si="20"/>
        <v/>
      </c>
      <c r="V129" s="415" t="str">
        <f t="shared" si="21"/>
        <v/>
      </c>
      <c r="W129" s="415" t="str">
        <f t="shared" si="22"/>
        <v/>
      </c>
      <c r="X129" s="415" t="str">
        <f t="shared" si="23"/>
        <v/>
      </c>
      <c r="Y129" s="415" t="str">
        <f t="shared" si="24"/>
        <v/>
      </c>
      <c r="Z129" s="415" t="str">
        <f t="shared" si="25"/>
        <v/>
      </c>
      <c r="AA129" s="384">
        <f t="shared" si="19"/>
        <v>0</v>
      </c>
      <c r="AB129" s="385" t="b">
        <f t="shared" si="26"/>
        <v>1</v>
      </c>
      <c r="AC129" s="384" t="str">
        <f>IF($N129="","",IF($C$7="Northern Ireland",INDEX('Fixed inputs'!$H$18:$H$58,MATCH($N129,'Fixed inputs'!$C$18:$C$58,0)),INDEX('Fixed inputs'!$I$18:$I$58,MATCH($N129,'Fixed inputs'!$C$18:$C$58,0))))</f>
        <v/>
      </c>
      <c r="AD129" s="384" t="str">
        <f>IF($C129="","",INDEX('Fixed inputs'!$C$8:$E$10,MATCH($C129,'Fixed inputs'!$B$8:$B$10,0),MATCH(IF($C$7="Northern Ireland","GBP","EUR"),'Fixed inputs'!$C$7:$E$7,0)))</f>
        <v/>
      </c>
      <c r="AE129" s="386"/>
      <c r="AF129" s="386"/>
      <c r="AG129" s="386"/>
      <c r="AH129" s="386"/>
      <c r="AI129" s="386"/>
      <c r="AJ129" s="416">
        <f t="shared" si="27"/>
        <v>0</v>
      </c>
      <c r="AK129" s="386"/>
      <c r="AL129" s="387">
        <f t="shared" si="28"/>
        <v>0</v>
      </c>
      <c r="AM129" s="386"/>
      <c r="AN129" s="387">
        <f t="shared" si="29"/>
        <v>0</v>
      </c>
      <c r="AO129" s="386"/>
      <c r="AP129" s="387">
        <f t="shared" si="30"/>
        <v>0</v>
      </c>
      <c r="AQ129" s="386"/>
      <c r="AR129" s="387">
        <f t="shared" si="31"/>
        <v>0</v>
      </c>
      <c r="AS129" s="386"/>
      <c r="AT129" s="387">
        <f t="shared" si="32"/>
        <v>0</v>
      </c>
    </row>
    <row r="130" spans="2:46">
      <c r="B130" s="435"/>
      <c r="C130" s="435"/>
      <c r="D130" s="436"/>
      <c r="E130" s="437"/>
      <c r="F130" s="437"/>
      <c r="G130" s="437"/>
      <c r="H130" s="437"/>
      <c r="I130" s="437"/>
      <c r="J130" s="437"/>
      <c r="K130" s="465">
        <f t="shared" si="17"/>
        <v>0</v>
      </c>
      <c r="L130" s="433"/>
      <c r="M130" s="433"/>
      <c r="N130" s="434"/>
      <c r="O130" s="383" t="str">
        <f t="shared" si="18"/>
        <v/>
      </c>
      <c r="P130" s="434"/>
      <c r="Q130" s="434"/>
      <c r="R130" s="434"/>
      <c r="S130" s="433"/>
      <c r="T130" s="434"/>
      <c r="U130" s="415" t="str">
        <f t="shared" si="20"/>
        <v/>
      </c>
      <c r="V130" s="415" t="str">
        <f t="shared" si="21"/>
        <v/>
      </c>
      <c r="W130" s="415" t="str">
        <f t="shared" si="22"/>
        <v/>
      </c>
      <c r="X130" s="415" t="str">
        <f t="shared" si="23"/>
        <v/>
      </c>
      <c r="Y130" s="415" t="str">
        <f t="shared" si="24"/>
        <v/>
      </c>
      <c r="Z130" s="415" t="str">
        <f t="shared" si="25"/>
        <v/>
      </c>
      <c r="AA130" s="384">
        <f t="shared" si="19"/>
        <v>0</v>
      </c>
      <c r="AB130" s="385" t="b">
        <f t="shared" si="26"/>
        <v>1</v>
      </c>
      <c r="AC130" s="384" t="str">
        <f>IF($N130="","",IF($C$7="Northern Ireland",INDEX('Fixed inputs'!$H$18:$H$58,MATCH($N130,'Fixed inputs'!$C$18:$C$58,0)),INDEX('Fixed inputs'!$I$18:$I$58,MATCH($N130,'Fixed inputs'!$C$18:$C$58,0))))</f>
        <v/>
      </c>
      <c r="AD130" s="384" t="str">
        <f>IF($C130="","",INDEX('Fixed inputs'!$C$8:$E$10,MATCH($C130,'Fixed inputs'!$B$8:$B$10,0),MATCH(IF($C$7="Northern Ireland","GBP","EUR"),'Fixed inputs'!$C$7:$E$7,0)))</f>
        <v/>
      </c>
      <c r="AE130" s="386"/>
      <c r="AF130" s="386"/>
      <c r="AG130" s="386"/>
      <c r="AH130" s="386"/>
      <c r="AI130" s="386"/>
      <c r="AJ130" s="416">
        <f t="shared" si="27"/>
        <v>0</v>
      </c>
      <c r="AK130" s="386"/>
      <c r="AL130" s="387">
        <f t="shared" si="28"/>
        <v>0</v>
      </c>
      <c r="AM130" s="386"/>
      <c r="AN130" s="387">
        <f t="shared" si="29"/>
        <v>0</v>
      </c>
      <c r="AO130" s="386"/>
      <c r="AP130" s="387">
        <f t="shared" si="30"/>
        <v>0</v>
      </c>
      <c r="AQ130" s="386"/>
      <c r="AR130" s="387">
        <f t="shared" si="31"/>
        <v>0</v>
      </c>
      <c r="AS130" s="386"/>
      <c r="AT130" s="387">
        <f t="shared" si="32"/>
        <v>0</v>
      </c>
    </row>
    <row r="131" spans="2:46">
      <c r="B131" s="435"/>
      <c r="C131" s="435"/>
      <c r="D131" s="436"/>
      <c r="E131" s="437"/>
      <c r="F131" s="437"/>
      <c r="G131" s="437"/>
      <c r="H131" s="437"/>
      <c r="I131" s="437"/>
      <c r="J131" s="437"/>
      <c r="K131" s="465">
        <f t="shared" si="17"/>
        <v>0</v>
      </c>
      <c r="L131" s="433"/>
      <c r="M131" s="433"/>
      <c r="N131" s="434"/>
      <c r="O131" s="383" t="str">
        <f t="shared" si="18"/>
        <v/>
      </c>
      <c r="P131" s="434"/>
      <c r="Q131" s="434"/>
      <c r="R131" s="434"/>
      <c r="S131" s="433"/>
      <c r="T131" s="434"/>
      <c r="U131" s="415" t="str">
        <f t="shared" si="20"/>
        <v/>
      </c>
      <c r="V131" s="415" t="str">
        <f t="shared" si="21"/>
        <v/>
      </c>
      <c r="W131" s="415" t="str">
        <f t="shared" si="22"/>
        <v/>
      </c>
      <c r="X131" s="415" t="str">
        <f t="shared" si="23"/>
        <v/>
      </c>
      <c r="Y131" s="415" t="str">
        <f t="shared" si="24"/>
        <v/>
      </c>
      <c r="Z131" s="415" t="str">
        <f t="shared" si="25"/>
        <v/>
      </c>
      <c r="AA131" s="384">
        <f t="shared" si="19"/>
        <v>0</v>
      </c>
      <c r="AB131" s="385" t="b">
        <f t="shared" si="26"/>
        <v>1</v>
      </c>
      <c r="AC131" s="384" t="str">
        <f>IF($N131="","",IF($C$7="Northern Ireland",INDEX('Fixed inputs'!$H$18:$H$58,MATCH($N131,'Fixed inputs'!$C$18:$C$58,0)),INDEX('Fixed inputs'!$I$18:$I$58,MATCH($N131,'Fixed inputs'!$C$18:$C$58,0))))</f>
        <v/>
      </c>
      <c r="AD131" s="384" t="str">
        <f>IF($C131="","",INDEX('Fixed inputs'!$C$8:$E$10,MATCH($C131,'Fixed inputs'!$B$8:$B$10,0),MATCH(IF($C$7="Northern Ireland","GBP","EUR"),'Fixed inputs'!$C$7:$E$7,0)))</f>
        <v/>
      </c>
      <c r="AE131" s="386"/>
      <c r="AF131" s="386"/>
      <c r="AG131" s="386"/>
      <c r="AH131" s="386"/>
      <c r="AI131" s="386"/>
      <c r="AJ131" s="416">
        <f t="shared" si="27"/>
        <v>0</v>
      </c>
      <c r="AK131" s="386"/>
      <c r="AL131" s="387">
        <f t="shared" si="28"/>
        <v>0</v>
      </c>
      <c r="AM131" s="386"/>
      <c r="AN131" s="387">
        <f t="shared" si="29"/>
        <v>0</v>
      </c>
      <c r="AO131" s="386"/>
      <c r="AP131" s="387">
        <f t="shared" si="30"/>
        <v>0</v>
      </c>
      <c r="AQ131" s="386"/>
      <c r="AR131" s="387">
        <f t="shared" si="31"/>
        <v>0</v>
      </c>
      <c r="AS131" s="386"/>
      <c r="AT131" s="387">
        <f t="shared" si="32"/>
        <v>0</v>
      </c>
    </row>
    <row r="132" spans="2:46">
      <c r="B132" s="435"/>
      <c r="C132" s="435"/>
      <c r="D132" s="436"/>
      <c r="E132" s="437"/>
      <c r="F132" s="437"/>
      <c r="G132" s="437"/>
      <c r="H132" s="437"/>
      <c r="I132" s="437"/>
      <c r="J132" s="437"/>
      <c r="K132" s="465">
        <f t="shared" si="17"/>
        <v>0</v>
      </c>
      <c r="L132" s="433"/>
      <c r="M132" s="433"/>
      <c r="N132" s="434"/>
      <c r="O132" s="383" t="str">
        <f t="shared" si="18"/>
        <v/>
      </c>
      <c r="P132" s="434"/>
      <c r="Q132" s="434"/>
      <c r="R132" s="434"/>
      <c r="S132" s="433"/>
      <c r="T132" s="434"/>
      <c r="U132" s="415" t="str">
        <f t="shared" si="20"/>
        <v/>
      </c>
      <c r="V132" s="415" t="str">
        <f t="shared" si="21"/>
        <v/>
      </c>
      <c r="W132" s="415" t="str">
        <f t="shared" si="22"/>
        <v/>
      </c>
      <c r="X132" s="415" t="str">
        <f t="shared" si="23"/>
        <v/>
      </c>
      <c r="Y132" s="415" t="str">
        <f t="shared" si="24"/>
        <v/>
      </c>
      <c r="Z132" s="415" t="str">
        <f t="shared" si="25"/>
        <v/>
      </c>
      <c r="AA132" s="384">
        <f t="shared" si="19"/>
        <v>0</v>
      </c>
      <c r="AB132" s="385" t="b">
        <f t="shared" si="26"/>
        <v>1</v>
      </c>
      <c r="AC132" s="384" t="str">
        <f>IF($N132="","",IF($C$7="Northern Ireland",INDEX('Fixed inputs'!$H$18:$H$58,MATCH($N132,'Fixed inputs'!$C$18:$C$58,0)),INDEX('Fixed inputs'!$I$18:$I$58,MATCH($N132,'Fixed inputs'!$C$18:$C$58,0))))</f>
        <v/>
      </c>
      <c r="AD132" s="384" t="str">
        <f>IF($C132="","",INDEX('Fixed inputs'!$C$8:$E$10,MATCH($C132,'Fixed inputs'!$B$8:$B$10,0),MATCH(IF($C$7="Northern Ireland","GBP","EUR"),'Fixed inputs'!$C$7:$E$7,0)))</f>
        <v/>
      </c>
      <c r="AE132" s="386"/>
      <c r="AF132" s="386"/>
      <c r="AG132" s="386"/>
      <c r="AH132" s="386"/>
      <c r="AI132" s="386"/>
      <c r="AJ132" s="416">
        <f t="shared" si="27"/>
        <v>0</v>
      </c>
      <c r="AK132" s="386"/>
      <c r="AL132" s="387">
        <f t="shared" si="28"/>
        <v>0</v>
      </c>
      <c r="AM132" s="386"/>
      <c r="AN132" s="387">
        <f t="shared" si="29"/>
        <v>0</v>
      </c>
      <c r="AO132" s="386"/>
      <c r="AP132" s="387">
        <f t="shared" si="30"/>
        <v>0</v>
      </c>
      <c r="AQ132" s="386"/>
      <c r="AR132" s="387">
        <f t="shared" si="31"/>
        <v>0</v>
      </c>
      <c r="AS132" s="386"/>
      <c r="AT132" s="387">
        <f t="shared" si="32"/>
        <v>0</v>
      </c>
    </row>
    <row r="133" spans="2:46">
      <c r="B133" s="435"/>
      <c r="C133" s="435"/>
      <c r="D133" s="436"/>
      <c r="E133" s="437"/>
      <c r="F133" s="437"/>
      <c r="G133" s="437"/>
      <c r="H133" s="437"/>
      <c r="I133" s="437"/>
      <c r="J133" s="437"/>
      <c r="K133" s="465">
        <f t="shared" si="17"/>
        <v>0</v>
      </c>
      <c r="L133" s="433"/>
      <c r="M133" s="433"/>
      <c r="N133" s="434"/>
      <c r="O133" s="383" t="str">
        <f t="shared" si="18"/>
        <v/>
      </c>
      <c r="P133" s="434"/>
      <c r="Q133" s="434"/>
      <c r="R133" s="434"/>
      <c r="S133" s="433"/>
      <c r="T133" s="434"/>
      <c r="U133" s="415" t="str">
        <f t="shared" si="20"/>
        <v/>
      </c>
      <c r="V133" s="415" t="str">
        <f t="shared" si="21"/>
        <v/>
      </c>
      <c r="W133" s="415" t="str">
        <f t="shared" si="22"/>
        <v/>
      </c>
      <c r="X133" s="415" t="str">
        <f t="shared" si="23"/>
        <v/>
      </c>
      <c r="Y133" s="415" t="str">
        <f t="shared" si="24"/>
        <v/>
      </c>
      <c r="Z133" s="415" t="str">
        <f t="shared" si="25"/>
        <v/>
      </c>
      <c r="AA133" s="384">
        <f t="shared" si="19"/>
        <v>0</v>
      </c>
      <c r="AB133" s="385" t="b">
        <f t="shared" si="26"/>
        <v>1</v>
      </c>
      <c r="AC133" s="384" t="str">
        <f>IF($N133="","",IF($C$7="Northern Ireland",INDEX('Fixed inputs'!$H$18:$H$58,MATCH($N133,'Fixed inputs'!$C$18:$C$58,0)),INDEX('Fixed inputs'!$I$18:$I$58,MATCH($N133,'Fixed inputs'!$C$18:$C$58,0))))</f>
        <v/>
      </c>
      <c r="AD133" s="384" t="str">
        <f>IF($C133="","",INDEX('Fixed inputs'!$C$8:$E$10,MATCH($C133,'Fixed inputs'!$B$8:$B$10,0),MATCH(IF($C$7="Northern Ireland","GBP","EUR"),'Fixed inputs'!$C$7:$E$7,0)))</f>
        <v/>
      </c>
      <c r="AE133" s="386"/>
      <c r="AF133" s="386"/>
      <c r="AG133" s="386"/>
      <c r="AH133" s="386"/>
      <c r="AI133" s="386"/>
      <c r="AJ133" s="416">
        <f t="shared" si="27"/>
        <v>0</v>
      </c>
      <c r="AK133" s="386"/>
      <c r="AL133" s="387">
        <f t="shared" si="28"/>
        <v>0</v>
      </c>
      <c r="AM133" s="386"/>
      <c r="AN133" s="387">
        <f t="shared" si="29"/>
        <v>0</v>
      </c>
      <c r="AO133" s="386"/>
      <c r="AP133" s="387">
        <f t="shared" si="30"/>
        <v>0</v>
      </c>
      <c r="AQ133" s="386"/>
      <c r="AR133" s="387">
        <f t="shared" si="31"/>
        <v>0</v>
      </c>
      <c r="AS133" s="386"/>
      <c r="AT133" s="387">
        <f t="shared" si="32"/>
        <v>0</v>
      </c>
    </row>
    <row r="134" spans="2:46">
      <c r="B134" s="435"/>
      <c r="C134" s="435"/>
      <c r="D134" s="436"/>
      <c r="E134" s="437"/>
      <c r="F134" s="437"/>
      <c r="G134" s="437"/>
      <c r="H134" s="437"/>
      <c r="I134" s="437"/>
      <c r="J134" s="437"/>
      <c r="K134" s="465">
        <f t="shared" si="17"/>
        <v>0</v>
      </c>
      <c r="L134" s="433"/>
      <c r="M134" s="433"/>
      <c r="N134" s="434"/>
      <c r="O134" s="383" t="str">
        <f t="shared" si="18"/>
        <v/>
      </c>
      <c r="P134" s="434"/>
      <c r="Q134" s="434"/>
      <c r="R134" s="434"/>
      <c r="S134" s="433"/>
      <c r="T134" s="434"/>
      <c r="U134" s="415" t="str">
        <f t="shared" si="20"/>
        <v/>
      </c>
      <c r="V134" s="415" t="str">
        <f t="shared" si="21"/>
        <v/>
      </c>
      <c r="W134" s="415" t="str">
        <f t="shared" si="22"/>
        <v/>
      </c>
      <c r="X134" s="415" t="str">
        <f t="shared" si="23"/>
        <v/>
      </c>
      <c r="Y134" s="415" t="str">
        <f t="shared" si="24"/>
        <v/>
      </c>
      <c r="Z134" s="415" t="str">
        <f t="shared" si="25"/>
        <v/>
      </c>
      <c r="AA134" s="384">
        <f t="shared" si="19"/>
        <v>0</v>
      </c>
      <c r="AB134" s="385" t="b">
        <f t="shared" si="26"/>
        <v>1</v>
      </c>
      <c r="AC134" s="384" t="str">
        <f>IF($N134="","",IF($C$7="Northern Ireland",INDEX('Fixed inputs'!$H$18:$H$58,MATCH($N134,'Fixed inputs'!$C$18:$C$58,0)),INDEX('Fixed inputs'!$I$18:$I$58,MATCH($N134,'Fixed inputs'!$C$18:$C$58,0))))</f>
        <v/>
      </c>
      <c r="AD134" s="384" t="str">
        <f>IF($C134="","",INDEX('Fixed inputs'!$C$8:$E$10,MATCH($C134,'Fixed inputs'!$B$8:$B$10,0),MATCH(IF($C$7="Northern Ireland","GBP","EUR"),'Fixed inputs'!$C$7:$E$7,0)))</f>
        <v/>
      </c>
      <c r="AE134" s="386"/>
      <c r="AF134" s="386"/>
      <c r="AG134" s="386"/>
      <c r="AH134" s="386"/>
      <c r="AI134" s="386"/>
      <c r="AJ134" s="416">
        <f t="shared" si="27"/>
        <v>0</v>
      </c>
      <c r="AK134" s="386"/>
      <c r="AL134" s="387">
        <f t="shared" si="28"/>
        <v>0</v>
      </c>
      <c r="AM134" s="386"/>
      <c r="AN134" s="387">
        <f t="shared" si="29"/>
        <v>0</v>
      </c>
      <c r="AO134" s="386"/>
      <c r="AP134" s="387">
        <f t="shared" si="30"/>
        <v>0</v>
      </c>
      <c r="AQ134" s="386"/>
      <c r="AR134" s="387">
        <f t="shared" si="31"/>
        <v>0</v>
      </c>
      <c r="AS134" s="386"/>
      <c r="AT134" s="387">
        <f t="shared" si="32"/>
        <v>0</v>
      </c>
    </row>
    <row r="135" spans="2:46">
      <c r="B135" s="435"/>
      <c r="C135" s="435"/>
      <c r="D135" s="436"/>
      <c r="E135" s="437"/>
      <c r="F135" s="437"/>
      <c r="G135" s="437"/>
      <c r="H135" s="437"/>
      <c r="I135" s="437"/>
      <c r="J135" s="437"/>
      <c r="K135" s="465">
        <f t="shared" si="17"/>
        <v>0</v>
      </c>
      <c r="L135" s="433"/>
      <c r="M135" s="433"/>
      <c r="N135" s="434"/>
      <c r="O135" s="383" t="str">
        <f t="shared" si="18"/>
        <v/>
      </c>
      <c r="P135" s="434"/>
      <c r="Q135" s="434"/>
      <c r="R135" s="434"/>
      <c r="S135" s="433"/>
      <c r="T135" s="434"/>
      <c r="U135" s="415" t="str">
        <f t="shared" si="20"/>
        <v/>
      </c>
      <c r="V135" s="415" t="str">
        <f t="shared" si="21"/>
        <v/>
      </c>
      <c r="W135" s="415" t="str">
        <f t="shared" si="22"/>
        <v/>
      </c>
      <c r="X135" s="415" t="str">
        <f t="shared" si="23"/>
        <v/>
      </c>
      <c r="Y135" s="415" t="str">
        <f t="shared" si="24"/>
        <v/>
      </c>
      <c r="Z135" s="415" t="str">
        <f t="shared" si="25"/>
        <v/>
      </c>
      <c r="AA135" s="384">
        <f t="shared" si="19"/>
        <v>0</v>
      </c>
      <c r="AB135" s="385" t="b">
        <f t="shared" si="26"/>
        <v>1</v>
      </c>
      <c r="AC135" s="384" t="str">
        <f>IF($N135="","",IF($C$7="Northern Ireland",INDEX('Fixed inputs'!$H$18:$H$58,MATCH($N135,'Fixed inputs'!$C$18:$C$58,0)),INDEX('Fixed inputs'!$I$18:$I$58,MATCH($N135,'Fixed inputs'!$C$18:$C$58,0))))</f>
        <v/>
      </c>
      <c r="AD135" s="384" t="str">
        <f>IF($C135="","",INDEX('Fixed inputs'!$C$8:$E$10,MATCH($C135,'Fixed inputs'!$B$8:$B$10,0),MATCH(IF($C$7="Northern Ireland","GBP","EUR"),'Fixed inputs'!$C$7:$E$7,0)))</f>
        <v/>
      </c>
      <c r="AE135" s="386"/>
      <c r="AF135" s="386"/>
      <c r="AG135" s="386"/>
      <c r="AH135" s="386"/>
      <c r="AI135" s="386"/>
      <c r="AJ135" s="416">
        <f t="shared" si="27"/>
        <v>0</v>
      </c>
      <c r="AK135" s="386"/>
      <c r="AL135" s="387">
        <f t="shared" si="28"/>
        <v>0</v>
      </c>
      <c r="AM135" s="386"/>
      <c r="AN135" s="387">
        <f t="shared" si="29"/>
        <v>0</v>
      </c>
      <c r="AO135" s="386"/>
      <c r="AP135" s="387">
        <f t="shared" si="30"/>
        <v>0</v>
      </c>
      <c r="AQ135" s="386"/>
      <c r="AR135" s="387">
        <f t="shared" si="31"/>
        <v>0</v>
      </c>
      <c r="AS135" s="386"/>
      <c r="AT135" s="387">
        <f t="shared" si="32"/>
        <v>0</v>
      </c>
    </row>
    <row r="136" spans="2:46">
      <c r="B136" s="435"/>
      <c r="C136" s="435"/>
      <c r="D136" s="436"/>
      <c r="E136" s="437"/>
      <c r="F136" s="437"/>
      <c r="G136" s="437"/>
      <c r="H136" s="437"/>
      <c r="I136" s="437"/>
      <c r="J136" s="437"/>
      <c r="K136" s="465">
        <f t="shared" si="17"/>
        <v>0</v>
      </c>
      <c r="L136" s="433"/>
      <c r="M136" s="433"/>
      <c r="N136" s="434"/>
      <c r="O136" s="383" t="str">
        <f t="shared" si="18"/>
        <v/>
      </c>
      <c r="P136" s="434"/>
      <c r="Q136" s="434"/>
      <c r="R136" s="434"/>
      <c r="S136" s="433"/>
      <c r="T136" s="434"/>
      <c r="U136" s="415" t="str">
        <f t="shared" si="20"/>
        <v/>
      </c>
      <c r="V136" s="415" t="str">
        <f t="shared" si="21"/>
        <v/>
      </c>
      <c r="W136" s="415" t="str">
        <f t="shared" si="22"/>
        <v/>
      </c>
      <c r="X136" s="415" t="str">
        <f t="shared" si="23"/>
        <v/>
      </c>
      <c r="Y136" s="415" t="str">
        <f t="shared" si="24"/>
        <v/>
      </c>
      <c r="Z136" s="415" t="str">
        <f t="shared" si="25"/>
        <v/>
      </c>
      <c r="AA136" s="384">
        <f t="shared" si="19"/>
        <v>0</v>
      </c>
      <c r="AB136" s="385" t="b">
        <f t="shared" si="26"/>
        <v>1</v>
      </c>
      <c r="AC136" s="384" t="str">
        <f>IF($N136="","",IF($C$7="Northern Ireland",INDEX('Fixed inputs'!$H$18:$H$58,MATCH($N136,'Fixed inputs'!$C$18:$C$58,0)),INDEX('Fixed inputs'!$I$18:$I$58,MATCH($N136,'Fixed inputs'!$C$18:$C$58,0))))</f>
        <v/>
      </c>
      <c r="AD136" s="384" t="str">
        <f>IF($C136="","",INDEX('Fixed inputs'!$C$8:$E$10,MATCH($C136,'Fixed inputs'!$B$8:$B$10,0),MATCH(IF($C$7="Northern Ireland","GBP","EUR"),'Fixed inputs'!$C$7:$E$7,0)))</f>
        <v/>
      </c>
      <c r="AE136" s="386"/>
      <c r="AF136" s="386"/>
      <c r="AG136" s="386"/>
      <c r="AH136" s="386"/>
      <c r="AI136" s="386"/>
      <c r="AJ136" s="416">
        <f t="shared" si="27"/>
        <v>0</v>
      </c>
      <c r="AK136" s="386"/>
      <c r="AL136" s="387">
        <f t="shared" si="28"/>
        <v>0</v>
      </c>
      <c r="AM136" s="386"/>
      <c r="AN136" s="387">
        <f t="shared" si="29"/>
        <v>0</v>
      </c>
      <c r="AO136" s="386"/>
      <c r="AP136" s="387">
        <f t="shared" si="30"/>
        <v>0</v>
      </c>
      <c r="AQ136" s="386"/>
      <c r="AR136" s="387">
        <f t="shared" si="31"/>
        <v>0</v>
      </c>
      <c r="AS136" s="386"/>
      <c r="AT136" s="387">
        <f t="shared" si="32"/>
        <v>0</v>
      </c>
    </row>
    <row r="137" spans="2:46">
      <c r="B137" s="435"/>
      <c r="C137" s="435"/>
      <c r="D137" s="436"/>
      <c r="E137" s="437"/>
      <c r="F137" s="437"/>
      <c r="G137" s="437"/>
      <c r="H137" s="437"/>
      <c r="I137" s="437"/>
      <c r="J137" s="437"/>
      <c r="K137" s="465">
        <f t="shared" si="17"/>
        <v>0</v>
      </c>
      <c r="L137" s="433"/>
      <c r="M137" s="433"/>
      <c r="N137" s="434"/>
      <c r="O137" s="383" t="str">
        <f t="shared" si="18"/>
        <v/>
      </c>
      <c r="P137" s="434"/>
      <c r="Q137" s="434"/>
      <c r="R137" s="434"/>
      <c r="S137" s="433"/>
      <c r="T137" s="434"/>
      <c r="U137" s="415" t="str">
        <f t="shared" si="20"/>
        <v/>
      </c>
      <c r="V137" s="415" t="str">
        <f t="shared" si="21"/>
        <v/>
      </c>
      <c r="W137" s="415" t="str">
        <f t="shared" si="22"/>
        <v/>
      </c>
      <c r="X137" s="415" t="str">
        <f t="shared" si="23"/>
        <v/>
      </c>
      <c r="Y137" s="415" t="str">
        <f t="shared" si="24"/>
        <v/>
      </c>
      <c r="Z137" s="415" t="str">
        <f t="shared" si="25"/>
        <v/>
      </c>
      <c r="AA137" s="384">
        <f t="shared" si="19"/>
        <v>0</v>
      </c>
      <c r="AB137" s="385" t="b">
        <f t="shared" si="26"/>
        <v>1</v>
      </c>
      <c r="AC137" s="384" t="str">
        <f>IF($N137="","",IF($C$7="Northern Ireland",INDEX('Fixed inputs'!$H$18:$H$58,MATCH($N137,'Fixed inputs'!$C$18:$C$58,0)),INDEX('Fixed inputs'!$I$18:$I$58,MATCH($N137,'Fixed inputs'!$C$18:$C$58,0))))</f>
        <v/>
      </c>
      <c r="AD137" s="384" t="str">
        <f>IF($C137="","",INDEX('Fixed inputs'!$C$8:$E$10,MATCH($C137,'Fixed inputs'!$B$8:$B$10,0),MATCH(IF($C$7="Northern Ireland","GBP","EUR"),'Fixed inputs'!$C$7:$E$7,0)))</f>
        <v/>
      </c>
      <c r="AE137" s="386"/>
      <c r="AF137" s="386"/>
      <c r="AG137" s="386"/>
      <c r="AH137" s="386"/>
      <c r="AI137" s="386"/>
      <c r="AJ137" s="416">
        <f t="shared" si="27"/>
        <v>0</v>
      </c>
      <c r="AK137" s="386"/>
      <c r="AL137" s="387">
        <f t="shared" si="28"/>
        <v>0</v>
      </c>
      <c r="AM137" s="386"/>
      <c r="AN137" s="387">
        <f t="shared" si="29"/>
        <v>0</v>
      </c>
      <c r="AO137" s="386"/>
      <c r="AP137" s="387">
        <f t="shared" si="30"/>
        <v>0</v>
      </c>
      <c r="AQ137" s="386"/>
      <c r="AR137" s="387">
        <f t="shared" si="31"/>
        <v>0</v>
      </c>
      <c r="AS137" s="386"/>
      <c r="AT137" s="387">
        <f t="shared" si="32"/>
        <v>0</v>
      </c>
    </row>
    <row r="138" spans="2:46">
      <c r="B138" s="435"/>
      <c r="C138" s="435"/>
      <c r="D138" s="436"/>
      <c r="E138" s="437"/>
      <c r="F138" s="437"/>
      <c r="G138" s="437"/>
      <c r="H138" s="437"/>
      <c r="I138" s="437"/>
      <c r="J138" s="437"/>
      <c r="K138" s="465">
        <f t="shared" si="17"/>
        <v>0</v>
      </c>
      <c r="L138" s="433"/>
      <c r="M138" s="433"/>
      <c r="N138" s="434"/>
      <c r="O138" s="383" t="str">
        <f t="shared" si="18"/>
        <v/>
      </c>
      <c r="P138" s="434"/>
      <c r="Q138" s="434"/>
      <c r="R138" s="434"/>
      <c r="S138" s="433"/>
      <c r="T138" s="434"/>
      <c r="U138" s="415" t="str">
        <f t="shared" si="20"/>
        <v/>
      </c>
      <c r="V138" s="415" t="str">
        <f t="shared" si="21"/>
        <v/>
      </c>
      <c r="W138" s="415" t="str">
        <f t="shared" si="22"/>
        <v/>
      </c>
      <c r="X138" s="415" t="str">
        <f t="shared" si="23"/>
        <v/>
      </c>
      <c r="Y138" s="415" t="str">
        <f t="shared" si="24"/>
        <v/>
      </c>
      <c r="Z138" s="415" t="str">
        <f t="shared" si="25"/>
        <v/>
      </c>
      <c r="AA138" s="384">
        <f t="shared" si="19"/>
        <v>0</v>
      </c>
      <c r="AB138" s="385" t="b">
        <f t="shared" si="26"/>
        <v>1</v>
      </c>
      <c r="AC138" s="384" t="str">
        <f>IF($N138="","",IF($C$7="Northern Ireland",INDEX('Fixed inputs'!$H$18:$H$58,MATCH($N138,'Fixed inputs'!$C$18:$C$58,0)),INDEX('Fixed inputs'!$I$18:$I$58,MATCH($N138,'Fixed inputs'!$C$18:$C$58,0))))</f>
        <v/>
      </c>
      <c r="AD138" s="384" t="str">
        <f>IF($C138="","",INDEX('Fixed inputs'!$C$8:$E$10,MATCH($C138,'Fixed inputs'!$B$8:$B$10,0),MATCH(IF($C$7="Northern Ireland","GBP","EUR"),'Fixed inputs'!$C$7:$E$7,0)))</f>
        <v/>
      </c>
      <c r="AE138" s="386"/>
      <c r="AF138" s="386"/>
      <c r="AG138" s="386"/>
      <c r="AH138" s="386"/>
      <c r="AI138" s="386"/>
      <c r="AJ138" s="416">
        <f t="shared" si="27"/>
        <v>0</v>
      </c>
      <c r="AK138" s="386"/>
      <c r="AL138" s="387">
        <f t="shared" si="28"/>
        <v>0</v>
      </c>
      <c r="AM138" s="386"/>
      <c r="AN138" s="387">
        <f t="shared" si="29"/>
        <v>0</v>
      </c>
      <c r="AO138" s="386"/>
      <c r="AP138" s="387">
        <f t="shared" si="30"/>
        <v>0</v>
      </c>
      <c r="AQ138" s="386"/>
      <c r="AR138" s="387">
        <f t="shared" si="31"/>
        <v>0</v>
      </c>
      <c r="AS138" s="386"/>
      <c r="AT138" s="387">
        <f t="shared" si="32"/>
        <v>0</v>
      </c>
    </row>
    <row r="139" spans="2:46">
      <c r="B139" s="435"/>
      <c r="C139" s="435"/>
      <c r="D139" s="436"/>
      <c r="E139" s="437"/>
      <c r="F139" s="437"/>
      <c r="G139" s="437"/>
      <c r="H139" s="437"/>
      <c r="I139" s="437"/>
      <c r="J139" s="437"/>
      <c r="K139" s="465">
        <f t="shared" si="17"/>
        <v>0</v>
      </c>
      <c r="L139" s="433"/>
      <c r="M139" s="433"/>
      <c r="N139" s="434"/>
      <c r="O139" s="383" t="str">
        <f t="shared" si="18"/>
        <v/>
      </c>
      <c r="P139" s="434"/>
      <c r="Q139" s="434"/>
      <c r="R139" s="434"/>
      <c r="S139" s="433"/>
      <c r="T139" s="434"/>
      <c r="U139" s="415" t="str">
        <f t="shared" si="20"/>
        <v/>
      </c>
      <c r="V139" s="415" t="str">
        <f t="shared" si="21"/>
        <v/>
      </c>
      <c r="W139" s="415" t="str">
        <f t="shared" si="22"/>
        <v/>
      </c>
      <c r="X139" s="415" t="str">
        <f t="shared" si="23"/>
        <v/>
      </c>
      <c r="Y139" s="415" t="str">
        <f t="shared" si="24"/>
        <v/>
      </c>
      <c r="Z139" s="415" t="str">
        <f t="shared" si="25"/>
        <v/>
      </c>
      <c r="AA139" s="384">
        <f t="shared" si="19"/>
        <v>0</v>
      </c>
      <c r="AB139" s="385" t="b">
        <f t="shared" si="26"/>
        <v>1</v>
      </c>
      <c r="AC139" s="384" t="str">
        <f>IF($N139="","",IF($C$7="Northern Ireland",INDEX('Fixed inputs'!$H$18:$H$58,MATCH($N139,'Fixed inputs'!$C$18:$C$58,0)),INDEX('Fixed inputs'!$I$18:$I$58,MATCH($N139,'Fixed inputs'!$C$18:$C$58,0))))</f>
        <v/>
      </c>
      <c r="AD139" s="384" t="str">
        <f>IF($C139="","",INDEX('Fixed inputs'!$C$8:$E$10,MATCH($C139,'Fixed inputs'!$B$8:$B$10,0),MATCH(IF($C$7="Northern Ireland","GBP","EUR"),'Fixed inputs'!$C$7:$E$7,0)))</f>
        <v/>
      </c>
      <c r="AE139" s="386"/>
      <c r="AF139" s="386"/>
      <c r="AG139" s="386"/>
      <c r="AH139" s="386"/>
      <c r="AI139" s="386"/>
      <c r="AJ139" s="416">
        <f t="shared" si="27"/>
        <v>0</v>
      </c>
      <c r="AK139" s="386"/>
      <c r="AL139" s="387">
        <f t="shared" si="28"/>
        <v>0</v>
      </c>
      <c r="AM139" s="386"/>
      <c r="AN139" s="387">
        <f t="shared" si="29"/>
        <v>0</v>
      </c>
      <c r="AO139" s="386"/>
      <c r="AP139" s="387">
        <f t="shared" si="30"/>
        <v>0</v>
      </c>
      <c r="AQ139" s="386"/>
      <c r="AR139" s="387">
        <f t="shared" si="31"/>
        <v>0</v>
      </c>
      <c r="AS139" s="386"/>
      <c r="AT139" s="387">
        <f t="shared" si="32"/>
        <v>0</v>
      </c>
    </row>
    <row r="140" spans="2:46">
      <c r="B140" s="435"/>
      <c r="C140" s="435"/>
      <c r="D140" s="436"/>
      <c r="E140" s="437"/>
      <c r="F140" s="437"/>
      <c r="G140" s="437"/>
      <c r="H140" s="437"/>
      <c r="I140" s="437"/>
      <c r="J140" s="437"/>
      <c r="K140" s="465">
        <f t="shared" ref="K140:K203" si="33">SUM(E140:J140)</f>
        <v>0</v>
      </c>
      <c r="L140" s="433"/>
      <c r="M140" s="433"/>
      <c r="N140" s="434"/>
      <c r="O140" s="383" t="str">
        <f t="shared" ref="O140:O203" si="34">IF($N140="","",IF($N140&lt;2024,"Yes","No"))</f>
        <v/>
      </c>
      <c r="P140" s="434"/>
      <c r="Q140" s="434"/>
      <c r="R140" s="434"/>
      <c r="S140" s="433"/>
      <c r="T140" s="434"/>
      <c r="U140" s="415" t="str">
        <f t="shared" si="20"/>
        <v/>
      </c>
      <c r="V140" s="415" t="str">
        <f t="shared" si="21"/>
        <v/>
      </c>
      <c r="W140" s="415" t="str">
        <f t="shared" si="22"/>
        <v/>
      </c>
      <c r="X140" s="415" t="str">
        <f t="shared" si="23"/>
        <v/>
      </c>
      <c r="Y140" s="415" t="str">
        <f t="shared" si="24"/>
        <v/>
      </c>
      <c r="Z140" s="415" t="str">
        <f t="shared" si="25"/>
        <v/>
      </c>
      <c r="AA140" s="384">
        <f t="shared" ref="AA140:AA203" si="35">SUM(U140:Z140)</f>
        <v>0</v>
      </c>
      <c r="AB140" s="385" t="b">
        <f t="shared" si="26"/>
        <v>1</v>
      </c>
      <c r="AC140" s="384" t="str">
        <f>IF($N140="","",IF($C$7="Northern Ireland",INDEX('Fixed inputs'!$H$18:$H$58,MATCH($N140,'Fixed inputs'!$C$18:$C$58,0)),INDEX('Fixed inputs'!$I$18:$I$58,MATCH($N140,'Fixed inputs'!$C$18:$C$58,0))))</f>
        <v/>
      </c>
      <c r="AD140" s="384" t="str">
        <f>IF($C140="","",INDEX('Fixed inputs'!$C$8:$E$10,MATCH($C140,'Fixed inputs'!$B$8:$B$10,0),MATCH(IF($C$7="Northern Ireland","GBP","EUR"),'Fixed inputs'!$C$7:$E$7,0)))</f>
        <v/>
      </c>
      <c r="AE140" s="386"/>
      <c r="AF140" s="386"/>
      <c r="AG140" s="386"/>
      <c r="AH140" s="386"/>
      <c r="AI140" s="386"/>
      <c r="AJ140" s="416">
        <f t="shared" si="27"/>
        <v>0</v>
      </c>
      <c r="AK140" s="386"/>
      <c r="AL140" s="387">
        <f t="shared" si="28"/>
        <v>0</v>
      </c>
      <c r="AM140" s="386"/>
      <c r="AN140" s="387">
        <f t="shared" si="29"/>
        <v>0</v>
      </c>
      <c r="AO140" s="386"/>
      <c r="AP140" s="387">
        <f t="shared" si="30"/>
        <v>0</v>
      </c>
      <c r="AQ140" s="386"/>
      <c r="AR140" s="387">
        <f t="shared" si="31"/>
        <v>0</v>
      </c>
      <c r="AS140" s="386"/>
      <c r="AT140" s="387">
        <f t="shared" si="32"/>
        <v>0</v>
      </c>
    </row>
    <row r="141" spans="2:46">
      <c r="B141" s="435"/>
      <c r="C141" s="435"/>
      <c r="D141" s="436"/>
      <c r="E141" s="437"/>
      <c r="F141" s="437"/>
      <c r="G141" s="437"/>
      <c r="H141" s="437"/>
      <c r="I141" s="437"/>
      <c r="J141" s="437"/>
      <c r="K141" s="465">
        <f t="shared" si="33"/>
        <v>0</v>
      </c>
      <c r="L141" s="433"/>
      <c r="M141" s="433"/>
      <c r="N141" s="434"/>
      <c r="O141" s="383" t="str">
        <f t="shared" si="34"/>
        <v/>
      </c>
      <c r="P141" s="434"/>
      <c r="Q141" s="434"/>
      <c r="R141" s="434"/>
      <c r="S141" s="433"/>
      <c r="T141" s="434"/>
      <c r="U141" s="415" t="str">
        <f t="shared" ref="U141:U204" si="36">IF($B141="","",IFERROR(E141*$AC141*$AD141,0))</f>
        <v/>
      </c>
      <c r="V141" s="415" t="str">
        <f t="shared" ref="V141:V204" si="37">IF($B141="","",IFERROR(F141*$AC141*$AD141,0))</f>
        <v/>
      </c>
      <c r="W141" s="415" t="str">
        <f t="shared" ref="W141:W204" si="38">IF($B141="","",IFERROR(G141*$AC141*$AD141,0))</f>
        <v/>
      </c>
      <c r="X141" s="415" t="str">
        <f t="shared" ref="X141:X204" si="39">IF($B141="","",IFERROR(H141*$AC141*$AD141,0))</f>
        <v/>
      </c>
      <c r="Y141" s="415" t="str">
        <f t="shared" ref="Y141:Y204" si="40">IF($B141="","",IFERROR(I141*$AC141*$AD141,0))</f>
        <v/>
      </c>
      <c r="Z141" s="415" t="str">
        <f t="shared" ref="Z141:Z204" si="41">IF($B141="","",IFERROR(J141*$AC141*$AD141,0))</f>
        <v/>
      </c>
      <c r="AA141" s="384">
        <f t="shared" si="35"/>
        <v>0</v>
      </c>
      <c r="AB141" s="385" t="b">
        <f t="shared" ref="AB141:AB204" si="42">IF(COUNTA($B141:$J141)=0,TRUE,AND($B141&lt;&gt;"",$C141&lt;&gt;"",$D141&lt;&gt;"",$N141&lt;&gt;"",$L141&lt;&gt;"",$M141&lt;&gt;"",$Q141&lt;&gt;"",$R141&lt;&gt;"",$S141&lt;&gt;"",IF($O141="Yes",$P141&lt;&gt;"",TRUE)))</f>
        <v>1</v>
      </c>
      <c r="AC141" s="384" t="str">
        <f>IF($N141="","",IF($C$7="Northern Ireland",INDEX('Fixed inputs'!$H$18:$H$58,MATCH($N141,'Fixed inputs'!$C$18:$C$58,0)),INDEX('Fixed inputs'!$I$18:$I$58,MATCH($N141,'Fixed inputs'!$C$18:$C$58,0))))</f>
        <v/>
      </c>
      <c r="AD141" s="384" t="str">
        <f>IF($C141="","",INDEX('Fixed inputs'!$C$8:$E$10,MATCH($C141,'Fixed inputs'!$B$8:$B$10,0),MATCH(IF($C$7="Northern Ireland","GBP","EUR"),'Fixed inputs'!$C$7:$E$7,0)))</f>
        <v/>
      </c>
      <c r="AE141" s="386"/>
      <c r="AF141" s="386"/>
      <c r="AG141" s="386"/>
      <c r="AH141" s="386"/>
      <c r="AI141" s="386"/>
      <c r="AJ141" s="416">
        <f t="shared" ref="AJ141:AJ204" si="43">IF(AI141&lt;&gt;"",AI141,IF(AND($AE141="Yes",$AF141="Yes",$AG141="Yes",$AH141="Yes"),U141,0))</f>
        <v>0</v>
      </c>
      <c r="AK141" s="386"/>
      <c r="AL141" s="387">
        <f t="shared" ref="AL141:AL204" si="44">IF(AK141&lt;&gt;"",AK141,IF(AND($AE141="Yes",$AF141="Yes",$AG141="Yes",$AH141="Yes"),V141,0))</f>
        <v>0</v>
      </c>
      <c r="AM141" s="386"/>
      <c r="AN141" s="387">
        <f t="shared" ref="AN141:AN204" si="45">IF(AM141&lt;&gt;"",AM141,IF(AND($AE141="Yes",$AF141="Yes",$AG141="Yes",$AH141="Yes"),W141,0))</f>
        <v>0</v>
      </c>
      <c r="AO141" s="386"/>
      <c r="AP141" s="387">
        <f t="shared" ref="AP141:AP204" si="46">IF(AO141&lt;&gt;"",AO141,IF(AND($AE141="Yes",$AF141="Yes",$AG141="Yes",$AH141="Yes"),X141,0))</f>
        <v>0</v>
      </c>
      <c r="AQ141" s="386"/>
      <c r="AR141" s="387">
        <f t="shared" ref="AR141:AR204" si="47">IF(AQ141&lt;&gt;"",AQ141,IF(AND($AE141="Yes",$AF141="Yes",$AG141="Yes",$AH141="Yes"),Y141,0))</f>
        <v>0</v>
      </c>
      <c r="AS141" s="386"/>
      <c r="AT141" s="387">
        <f t="shared" ref="AT141:AT204" si="48">IF(AS141&lt;&gt;"",AS141,IF(AND($AE141="Yes",$AF141="Yes",$AG141="Yes",$AH141="Yes"),Z141,0))</f>
        <v>0</v>
      </c>
    </row>
    <row r="142" spans="2:46">
      <c r="B142" s="435"/>
      <c r="C142" s="435"/>
      <c r="D142" s="436"/>
      <c r="E142" s="437"/>
      <c r="F142" s="437"/>
      <c r="G142" s="437"/>
      <c r="H142" s="437"/>
      <c r="I142" s="437"/>
      <c r="J142" s="437"/>
      <c r="K142" s="465">
        <f t="shared" si="33"/>
        <v>0</v>
      </c>
      <c r="L142" s="433"/>
      <c r="M142" s="433"/>
      <c r="N142" s="434"/>
      <c r="O142" s="383" t="str">
        <f t="shared" si="34"/>
        <v/>
      </c>
      <c r="P142" s="434"/>
      <c r="Q142" s="434"/>
      <c r="R142" s="434"/>
      <c r="S142" s="433"/>
      <c r="T142" s="434"/>
      <c r="U142" s="415" t="str">
        <f t="shared" si="36"/>
        <v/>
      </c>
      <c r="V142" s="415" t="str">
        <f t="shared" si="37"/>
        <v/>
      </c>
      <c r="W142" s="415" t="str">
        <f t="shared" si="38"/>
        <v/>
      </c>
      <c r="X142" s="415" t="str">
        <f t="shared" si="39"/>
        <v/>
      </c>
      <c r="Y142" s="415" t="str">
        <f t="shared" si="40"/>
        <v/>
      </c>
      <c r="Z142" s="415" t="str">
        <f t="shared" si="41"/>
        <v/>
      </c>
      <c r="AA142" s="384">
        <f t="shared" si="35"/>
        <v>0</v>
      </c>
      <c r="AB142" s="385" t="b">
        <f t="shared" si="42"/>
        <v>1</v>
      </c>
      <c r="AC142" s="384" t="str">
        <f>IF($N142="","",IF($C$7="Northern Ireland",INDEX('Fixed inputs'!$H$18:$H$58,MATCH($N142,'Fixed inputs'!$C$18:$C$58,0)),INDEX('Fixed inputs'!$I$18:$I$58,MATCH($N142,'Fixed inputs'!$C$18:$C$58,0))))</f>
        <v/>
      </c>
      <c r="AD142" s="384" t="str">
        <f>IF($C142="","",INDEX('Fixed inputs'!$C$8:$E$10,MATCH($C142,'Fixed inputs'!$B$8:$B$10,0),MATCH(IF($C$7="Northern Ireland","GBP","EUR"),'Fixed inputs'!$C$7:$E$7,0)))</f>
        <v/>
      </c>
      <c r="AE142" s="386"/>
      <c r="AF142" s="386"/>
      <c r="AG142" s="386"/>
      <c r="AH142" s="386"/>
      <c r="AI142" s="386"/>
      <c r="AJ142" s="416">
        <f t="shared" si="43"/>
        <v>0</v>
      </c>
      <c r="AK142" s="386"/>
      <c r="AL142" s="387">
        <f t="shared" si="44"/>
        <v>0</v>
      </c>
      <c r="AM142" s="386"/>
      <c r="AN142" s="387">
        <f t="shared" si="45"/>
        <v>0</v>
      </c>
      <c r="AO142" s="386"/>
      <c r="AP142" s="387">
        <f t="shared" si="46"/>
        <v>0</v>
      </c>
      <c r="AQ142" s="386"/>
      <c r="AR142" s="387">
        <f t="shared" si="47"/>
        <v>0</v>
      </c>
      <c r="AS142" s="386"/>
      <c r="AT142" s="387">
        <f t="shared" si="48"/>
        <v>0</v>
      </c>
    </row>
    <row r="143" spans="2:46">
      <c r="B143" s="435"/>
      <c r="C143" s="435"/>
      <c r="D143" s="436"/>
      <c r="E143" s="437"/>
      <c r="F143" s="437"/>
      <c r="G143" s="437"/>
      <c r="H143" s="437"/>
      <c r="I143" s="437"/>
      <c r="J143" s="437"/>
      <c r="K143" s="465">
        <f t="shared" si="33"/>
        <v>0</v>
      </c>
      <c r="L143" s="433"/>
      <c r="M143" s="433"/>
      <c r="N143" s="434"/>
      <c r="O143" s="383" t="str">
        <f t="shared" si="34"/>
        <v/>
      </c>
      <c r="P143" s="434"/>
      <c r="Q143" s="434"/>
      <c r="R143" s="434"/>
      <c r="S143" s="433"/>
      <c r="T143" s="434"/>
      <c r="U143" s="415" t="str">
        <f t="shared" si="36"/>
        <v/>
      </c>
      <c r="V143" s="415" t="str">
        <f t="shared" si="37"/>
        <v/>
      </c>
      <c r="W143" s="415" t="str">
        <f t="shared" si="38"/>
        <v/>
      </c>
      <c r="X143" s="415" t="str">
        <f t="shared" si="39"/>
        <v/>
      </c>
      <c r="Y143" s="415" t="str">
        <f t="shared" si="40"/>
        <v/>
      </c>
      <c r="Z143" s="415" t="str">
        <f t="shared" si="41"/>
        <v/>
      </c>
      <c r="AA143" s="384">
        <f t="shared" si="35"/>
        <v>0</v>
      </c>
      <c r="AB143" s="385" t="b">
        <f t="shared" si="42"/>
        <v>1</v>
      </c>
      <c r="AC143" s="384" t="str">
        <f>IF($N143="","",IF($C$7="Northern Ireland",INDEX('Fixed inputs'!$H$18:$H$58,MATCH($N143,'Fixed inputs'!$C$18:$C$58,0)),INDEX('Fixed inputs'!$I$18:$I$58,MATCH($N143,'Fixed inputs'!$C$18:$C$58,0))))</f>
        <v/>
      </c>
      <c r="AD143" s="384" t="str">
        <f>IF($C143="","",INDEX('Fixed inputs'!$C$8:$E$10,MATCH($C143,'Fixed inputs'!$B$8:$B$10,0),MATCH(IF($C$7="Northern Ireland","GBP","EUR"),'Fixed inputs'!$C$7:$E$7,0)))</f>
        <v/>
      </c>
      <c r="AE143" s="386"/>
      <c r="AF143" s="386"/>
      <c r="AG143" s="386"/>
      <c r="AH143" s="386"/>
      <c r="AI143" s="386"/>
      <c r="AJ143" s="416">
        <f t="shared" si="43"/>
        <v>0</v>
      </c>
      <c r="AK143" s="386"/>
      <c r="AL143" s="387">
        <f t="shared" si="44"/>
        <v>0</v>
      </c>
      <c r="AM143" s="386"/>
      <c r="AN143" s="387">
        <f t="shared" si="45"/>
        <v>0</v>
      </c>
      <c r="AO143" s="386"/>
      <c r="AP143" s="387">
        <f t="shared" si="46"/>
        <v>0</v>
      </c>
      <c r="AQ143" s="386"/>
      <c r="AR143" s="387">
        <f t="shared" si="47"/>
        <v>0</v>
      </c>
      <c r="AS143" s="386"/>
      <c r="AT143" s="387">
        <f t="shared" si="48"/>
        <v>0</v>
      </c>
    </row>
    <row r="144" spans="2:46">
      <c r="B144" s="435"/>
      <c r="C144" s="435"/>
      <c r="D144" s="436"/>
      <c r="E144" s="437"/>
      <c r="F144" s="437"/>
      <c r="G144" s="437"/>
      <c r="H144" s="437"/>
      <c r="I144" s="437"/>
      <c r="J144" s="437"/>
      <c r="K144" s="465">
        <f t="shared" si="33"/>
        <v>0</v>
      </c>
      <c r="L144" s="433"/>
      <c r="M144" s="433"/>
      <c r="N144" s="434"/>
      <c r="O144" s="383" t="str">
        <f t="shared" si="34"/>
        <v/>
      </c>
      <c r="P144" s="434"/>
      <c r="Q144" s="434"/>
      <c r="R144" s="434"/>
      <c r="S144" s="433"/>
      <c r="T144" s="434"/>
      <c r="U144" s="415" t="str">
        <f t="shared" si="36"/>
        <v/>
      </c>
      <c r="V144" s="415" t="str">
        <f t="shared" si="37"/>
        <v/>
      </c>
      <c r="W144" s="415" t="str">
        <f t="shared" si="38"/>
        <v/>
      </c>
      <c r="X144" s="415" t="str">
        <f t="shared" si="39"/>
        <v/>
      </c>
      <c r="Y144" s="415" t="str">
        <f t="shared" si="40"/>
        <v/>
      </c>
      <c r="Z144" s="415" t="str">
        <f t="shared" si="41"/>
        <v/>
      </c>
      <c r="AA144" s="384">
        <f t="shared" si="35"/>
        <v>0</v>
      </c>
      <c r="AB144" s="385" t="b">
        <f t="shared" si="42"/>
        <v>1</v>
      </c>
      <c r="AC144" s="384" t="str">
        <f>IF($N144="","",IF($C$7="Northern Ireland",INDEX('Fixed inputs'!$H$18:$H$58,MATCH($N144,'Fixed inputs'!$C$18:$C$58,0)),INDEX('Fixed inputs'!$I$18:$I$58,MATCH($N144,'Fixed inputs'!$C$18:$C$58,0))))</f>
        <v/>
      </c>
      <c r="AD144" s="384" t="str">
        <f>IF($C144="","",INDEX('Fixed inputs'!$C$8:$E$10,MATCH($C144,'Fixed inputs'!$B$8:$B$10,0),MATCH(IF($C$7="Northern Ireland","GBP","EUR"),'Fixed inputs'!$C$7:$E$7,0)))</f>
        <v/>
      </c>
      <c r="AE144" s="386"/>
      <c r="AF144" s="386"/>
      <c r="AG144" s="386"/>
      <c r="AH144" s="386"/>
      <c r="AI144" s="386"/>
      <c r="AJ144" s="416">
        <f t="shared" si="43"/>
        <v>0</v>
      </c>
      <c r="AK144" s="386"/>
      <c r="AL144" s="387">
        <f t="shared" si="44"/>
        <v>0</v>
      </c>
      <c r="AM144" s="386"/>
      <c r="AN144" s="387">
        <f t="shared" si="45"/>
        <v>0</v>
      </c>
      <c r="AO144" s="386"/>
      <c r="AP144" s="387">
        <f t="shared" si="46"/>
        <v>0</v>
      </c>
      <c r="AQ144" s="386"/>
      <c r="AR144" s="387">
        <f t="shared" si="47"/>
        <v>0</v>
      </c>
      <c r="AS144" s="386"/>
      <c r="AT144" s="387">
        <f t="shared" si="48"/>
        <v>0</v>
      </c>
    </row>
    <row r="145" spans="2:46">
      <c r="B145" s="435"/>
      <c r="C145" s="435"/>
      <c r="D145" s="436"/>
      <c r="E145" s="437"/>
      <c r="F145" s="437"/>
      <c r="G145" s="437"/>
      <c r="H145" s="437"/>
      <c r="I145" s="437"/>
      <c r="J145" s="437"/>
      <c r="K145" s="465">
        <f t="shared" si="33"/>
        <v>0</v>
      </c>
      <c r="L145" s="433"/>
      <c r="M145" s="433"/>
      <c r="N145" s="434"/>
      <c r="O145" s="383" t="str">
        <f t="shared" si="34"/>
        <v/>
      </c>
      <c r="P145" s="434"/>
      <c r="Q145" s="434"/>
      <c r="R145" s="434"/>
      <c r="S145" s="433"/>
      <c r="T145" s="434"/>
      <c r="U145" s="415" t="str">
        <f t="shared" si="36"/>
        <v/>
      </c>
      <c r="V145" s="415" t="str">
        <f t="shared" si="37"/>
        <v/>
      </c>
      <c r="W145" s="415" t="str">
        <f t="shared" si="38"/>
        <v/>
      </c>
      <c r="X145" s="415" t="str">
        <f t="shared" si="39"/>
        <v/>
      </c>
      <c r="Y145" s="415" t="str">
        <f t="shared" si="40"/>
        <v/>
      </c>
      <c r="Z145" s="415" t="str">
        <f t="shared" si="41"/>
        <v/>
      </c>
      <c r="AA145" s="384">
        <f t="shared" si="35"/>
        <v>0</v>
      </c>
      <c r="AB145" s="385" t="b">
        <f t="shared" si="42"/>
        <v>1</v>
      </c>
      <c r="AC145" s="384" t="str">
        <f>IF($N145="","",IF($C$7="Northern Ireland",INDEX('Fixed inputs'!$H$18:$H$58,MATCH($N145,'Fixed inputs'!$C$18:$C$58,0)),INDEX('Fixed inputs'!$I$18:$I$58,MATCH($N145,'Fixed inputs'!$C$18:$C$58,0))))</f>
        <v/>
      </c>
      <c r="AD145" s="384" t="str">
        <f>IF($C145="","",INDEX('Fixed inputs'!$C$8:$E$10,MATCH($C145,'Fixed inputs'!$B$8:$B$10,0),MATCH(IF($C$7="Northern Ireland","GBP","EUR"),'Fixed inputs'!$C$7:$E$7,0)))</f>
        <v/>
      </c>
      <c r="AE145" s="386"/>
      <c r="AF145" s="386"/>
      <c r="AG145" s="386"/>
      <c r="AH145" s="386"/>
      <c r="AI145" s="386"/>
      <c r="AJ145" s="416">
        <f t="shared" si="43"/>
        <v>0</v>
      </c>
      <c r="AK145" s="386"/>
      <c r="AL145" s="387">
        <f t="shared" si="44"/>
        <v>0</v>
      </c>
      <c r="AM145" s="386"/>
      <c r="AN145" s="387">
        <f t="shared" si="45"/>
        <v>0</v>
      </c>
      <c r="AO145" s="386"/>
      <c r="AP145" s="387">
        <f t="shared" si="46"/>
        <v>0</v>
      </c>
      <c r="AQ145" s="386"/>
      <c r="AR145" s="387">
        <f t="shared" si="47"/>
        <v>0</v>
      </c>
      <c r="AS145" s="386"/>
      <c r="AT145" s="387">
        <f t="shared" si="48"/>
        <v>0</v>
      </c>
    </row>
    <row r="146" spans="2:46">
      <c r="B146" s="435"/>
      <c r="C146" s="435"/>
      <c r="D146" s="436"/>
      <c r="E146" s="437"/>
      <c r="F146" s="437"/>
      <c r="G146" s="437"/>
      <c r="H146" s="437"/>
      <c r="I146" s="437"/>
      <c r="J146" s="437"/>
      <c r="K146" s="465">
        <f t="shared" si="33"/>
        <v>0</v>
      </c>
      <c r="L146" s="433"/>
      <c r="M146" s="433"/>
      <c r="N146" s="434"/>
      <c r="O146" s="383" t="str">
        <f t="shared" si="34"/>
        <v/>
      </c>
      <c r="P146" s="434"/>
      <c r="Q146" s="434"/>
      <c r="R146" s="434"/>
      <c r="S146" s="433"/>
      <c r="T146" s="434"/>
      <c r="U146" s="415" t="str">
        <f t="shared" si="36"/>
        <v/>
      </c>
      <c r="V146" s="415" t="str">
        <f t="shared" si="37"/>
        <v/>
      </c>
      <c r="W146" s="415" t="str">
        <f t="shared" si="38"/>
        <v/>
      </c>
      <c r="X146" s="415" t="str">
        <f t="shared" si="39"/>
        <v/>
      </c>
      <c r="Y146" s="415" t="str">
        <f t="shared" si="40"/>
        <v/>
      </c>
      <c r="Z146" s="415" t="str">
        <f t="shared" si="41"/>
        <v/>
      </c>
      <c r="AA146" s="384">
        <f t="shared" si="35"/>
        <v>0</v>
      </c>
      <c r="AB146" s="385" t="b">
        <f t="shared" si="42"/>
        <v>1</v>
      </c>
      <c r="AC146" s="384" t="str">
        <f>IF($N146="","",IF($C$7="Northern Ireland",INDEX('Fixed inputs'!$H$18:$H$58,MATCH($N146,'Fixed inputs'!$C$18:$C$58,0)),INDEX('Fixed inputs'!$I$18:$I$58,MATCH($N146,'Fixed inputs'!$C$18:$C$58,0))))</f>
        <v/>
      </c>
      <c r="AD146" s="384" t="str">
        <f>IF($C146="","",INDEX('Fixed inputs'!$C$8:$E$10,MATCH($C146,'Fixed inputs'!$B$8:$B$10,0),MATCH(IF($C$7="Northern Ireland","GBP","EUR"),'Fixed inputs'!$C$7:$E$7,0)))</f>
        <v/>
      </c>
      <c r="AE146" s="386"/>
      <c r="AF146" s="386"/>
      <c r="AG146" s="386"/>
      <c r="AH146" s="386"/>
      <c r="AI146" s="386"/>
      <c r="AJ146" s="416">
        <f t="shared" si="43"/>
        <v>0</v>
      </c>
      <c r="AK146" s="386"/>
      <c r="AL146" s="387">
        <f t="shared" si="44"/>
        <v>0</v>
      </c>
      <c r="AM146" s="386"/>
      <c r="AN146" s="387">
        <f t="shared" si="45"/>
        <v>0</v>
      </c>
      <c r="AO146" s="386"/>
      <c r="AP146" s="387">
        <f t="shared" si="46"/>
        <v>0</v>
      </c>
      <c r="AQ146" s="386"/>
      <c r="AR146" s="387">
        <f t="shared" si="47"/>
        <v>0</v>
      </c>
      <c r="AS146" s="386"/>
      <c r="AT146" s="387">
        <f t="shared" si="48"/>
        <v>0</v>
      </c>
    </row>
    <row r="147" spans="2:46">
      <c r="B147" s="435"/>
      <c r="C147" s="435"/>
      <c r="D147" s="436"/>
      <c r="E147" s="437"/>
      <c r="F147" s="437"/>
      <c r="G147" s="437"/>
      <c r="H147" s="437"/>
      <c r="I147" s="437"/>
      <c r="J147" s="437"/>
      <c r="K147" s="465">
        <f t="shared" si="33"/>
        <v>0</v>
      </c>
      <c r="L147" s="433"/>
      <c r="M147" s="433"/>
      <c r="N147" s="434"/>
      <c r="O147" s="383" t="str">
        <f t="shared" si="34"/>
        <v/>
      </c>
      <c r="P147" s="434"/>
      <c r="Q147" s="434"/>
      <c r="R147" s="434"/>
      <c r="S147" s="433"/>
      <c r="T147" s="434"/>
      <c r="U147" s="415" t="str">
        <f t="shared" si="36"/>
        <v/>
      </c>
      <c r="V147" s="415" t="str">
        <f t="shared" si="37"/>
        <v/>
      </c>
      <c r="W147" s="415" t="str">
        <f t="shared" si="38"/>
        <v/>
      </c>
      <c r="X147" s="415" t="str">
        <f t="shared" si="39"/>
        <v/>
      </c>
      <c r="Y147" s="415" t="str">
        <f t="shared" si="40"/>
        <v/>
      </c>
      <c r="Z147" s="415" t="str">
        <f t="shared" si="41"/>
        <v/>
      </c>
      <c r="AA147" s="384">
        <f t="shared" si="35"/>
        <v>0</v>
      </c>
      <c r="AB147" s="385" t="b">
        <f t="shared" si="42"/>
        <v>1</v>
      </c>
      <c r="AC147" s="384" t="str">
        <f>IF($N147="","",IF($C$7="Northern Ireland",INDEX('Fixed inputs'!$H$18:$H$58,MATCH($N147,'Fixed inputs'!$C$18:$C$58,0)),INDEX('Fixed inputs'!$I$18:$I$58,MATCH($N147,'Fixed inputs'!$C$18:$C$58,0))))</f>
        <v/>
      </c>
      <c r="AD147" s="384" t="str">
        <f>IF($C147="","",INDEX('Fixed inputs'!$C$8:$E$10,MATCH($C147,'Fixed inputs'!$B$8:$B$10,0),MATCH(IF($C$7="Northern Ireland","GBP","EUR"),'Fixed inputs'!$C$7:$E$7,0)))</f>
        <v/>
      </c>
      <c r="AE147" s="386"/>
      <c r="AF147" s="386"/>
      <c r="AG147" s="386"/>
      <c r="AH147" s="386"/>
      <c r="AI147" s="386"/>
      <c r="AJ147" s="416">
        <f t="shared" si="43"/>
        <v>0</v>
      </c>
      <c r="AK147" s="386"/>
      <c r="AL147" s="387">
        <f t="shared" si="44"/>
        <v>0</v>
      </c>
      <c r="AM147" s="386"/>
      <c r="AN147" s="387">
        <f t="shared" si="45"/>
        <v>0</v>
      </c>
      <c r="AO147" s="386"/>
      <c r="AP147" s="387">
        <f t="shared" si="46"/>
        <v>0</v>
      </c>
      <c r="AQ147" s="386"/>
      <c r="AR147" s="387">
        <f t="shared" si="47"/>
        <v>0</v>
      </c>
      <c r="AS147" s="386"/>
      <c r="AT147" s="387">
        <f t="shared" si="48"/>
        <v>0</v>
      </c>
    </row>
    <row r="148" spans="2:46">
      <c r="B148" s="435"/>
      <c r="C148" s="435"/>
      <c r="D148" s="436"/>
      <c r="E148" s="437"/>
      <c r="F148" s="437"/>
      <c r="G148" s="437"/>
      <c r="H148" s="437"/>
      <c r="I148" s="437"/>
      <c r="J148" s="437"/>
      <c r="K148" s="465">
        <f t="shared" si="33"/>
        <v>0</v>
      </c>
      <c r="L148" s="433"/>
      <c r="M148" s="433"/>
      <c r="N148" s="434"/>
      <c r="O148" s="383" t="str">
        <f t="shared" si="34"/>
        <v/>
      </c>
      <c r="P148" s="434"/>
      <c r="Q148" s="434"/>
      <c r="R148" s="434"/>
      <c r="S148" s="433"/>
      <c r="T148" s="434"/>
      <c r="U148" s="415" t="str">
        <f t="shared" si="36"/>
        <v/>
      </c>
      <c r="V148" s="415" t="str">
        <f t="shared" si="37"/>
        <v/>
      </c>
      <c r="W148" s="415" t="str">
        <f t="shared" si="38"/>
        <v/>
      </c>
      <c r="X148" s="415" t="str">
        <f t="shared" si="39"/>
        <v/>
      </c>
      <c r="Y148" s="415" t="str">
        <f t="shared" si="40"/>
        <v/>
      </c>
      <c r="Z148" s="415" t="str">
        <f t="shared" si="41"/>
        <v/>
      </c>
      <c r="AA148" s="384">
        <f t="shared" si="35"/>
        <v>0</v>
      </c>
      <c r="AB148" s="385" t="b">
        <f t="shared" si="42"/>
        <v>1</v>
      </c>
      <c r="AC148" s="384" t="str">
        <f>IF($N148="","",IF($C$7="Northern Ireland",INDEX('Fixed inputs'!$H$18:$H$58,MATCH($N148,'Fixed inputs'!$C$18:$C$58,0)),INDEX('Fixed inputs'!$I$18:$I$58,MATCH($N148,'Fixed inputs'!$C$18:$C$58,0))))</f>
        <v/>
      </c>
      <c r="AD148" s="384" t="str">
        <f>IF($C148="","",INDEX('Fixed inputs'!$C$8:$E$10,MATCH($C148,'Fixed inputs'!$B$8:$B$10,0),MATCH(IF($C$7="Northern Ireland","GBP","EUR"),'Fixed inputs'!$C$7:$E$7,0)))</f>
        <v/>
      </c>
      <c r="AE148" s="386"/>
      <c r="AF148" s="386"/>
      <c r="AG148" s="386"/>
      <c r="AH148" s="386"/>
      <c r="AI148" s="386"/>
      <c r="AJ148" s="416">
        <f t="shared" si="43"/>
        <v>0</v>
      </c>
      <c r="AK148" s="386"/>
      <c r="AL148" s="387">
        <f t="shared" si="44"/>
        <v>0</v>
      </c>
      <c r="AM148" s="386"/>
      <c r="AN148" s="387">
        <f t="shared" si="45"/>
        <v>0</v>
      </c>
      <c r="AO148" s="386"/>
      <c r="AP148" s="387">
        <f t="shared" si="46"/>
        <v>0</v>
      </c>
      <c r="AQ148" s="386"/>
      <c r="AR148" s="387">
        <f t="shared" si="47"/>
        <v>0</v>
      </c>
      <c r="AS148" s="386"/>
      <c r="AT148" s="387">
        <f t="shared" si="48"/>
        <v>0</v>
      </c>
    </row>
    <row r="149" spans="2:46">
      <c r="B149" s="435"/>
      <c r="C149" s="435"/>
      <c r="D149" s="436"/>
      <c r="E149" s="437"/>
      <c r="F149" s="437"/>
      <c r="G149" s="437"/>
      <c r="H149" s="437"/>
      <c r="I149" s="437"/>
      <c r="J149" s="437"/>
      <c r="K149" s="465">
        <f t="shared" si="33"/>
        <v>0</v>
      </c>
      <c r="L149" s="433"/>
      <c r="M149" s="433"/>
      <c r="N149" s="434"/>
      <c r="O149" s="383" t="str">
        <f t="shared" si="34"/>
        <v/>
      </c>
      <c r="P149" s="434"/>
      <c r="Q149" s="434"/>
      <c r="R149" s="434"/>
      <c r="S149" s="433"/>
      <c r="T149" s="434"/>
      <c r="U149" s="415" t="str">
        <f t="shared" si="36"/>
        <v/>
      </c>
      <c r="V149" s="415" t="str">
        <f t="shared" si="37"/>
        <v/>
      </c>
      <c r="W149" s="415" t="str">
        <f t="shared" si="38"/>
        <v/>
      </c>
      <c r="X149" s="415" t="str">
        <f t="shared" si="39"/>
        <v/>
      </c>
      <c r="Y149" s="415" t="str">
        <f t="shared" si="40"/>
        <v/>
      </c>
      <c r="Z149" s="415" t="str">
        <f t="shared" si="41"/>
        <v/>
      </c>
      <c r="AA149" s="384">
        <f t="shared" si="35"/>
        <v>0</v>
      </c>
      <c r="AB149" s="385" t="b">
        <f t="shared" si="42"/>
        <v>1</v>
      </c>
      <c r="AC149" s="384" t="str">
        <f>IF($N149="","",IF($C$7="Northern Ireland",INDEX('Fixed inputs'!$H$18:$H$58,MATCH($N149,'Fixed inputs'!$C$18:$C$58,0)),INDEX('Fixed inputs'!$I$18:$I$58,MATCH($N149,'Fixed inputs'!$C$18:$C$58,0))))</f>
        <v/>
      </c>
      <c r="AD149" s="384" t="str">
        <f>IF($C149="","",INDEX('Fixed inputs'!$C$8:$E$10,MATCH($C149,'Fixed inputs'!$B$8:$B$10,0),MATCH(IF($C$7="Northern Ireland","GBP","EUR"),'Fixed inputs'!$C$7:$E$7,0)))</f>
        <v/>
      </c>
      <c r="AE149" s="386"/>
      <c r="AF149" s="386"/>
      <c r="AG149" s="386"/>
      <c r="AH149" s="386"/>
      <c r="AI149" s="386"/>
      <c r="AJ149" s="416">
        <f t="shared" si="43"/>
        <v>0</v>
      </c>
      <c r="AK149" s="386"/>
      <c r="AL149" s="387">
        <f t="shared" si="44"/>
        <v>0</v>
      </c>
      <c r="AM149" s="386"/>
      <c r="AN149" s="387">
        <f t="shared" si="45"/>
        <v>0</v>
      </c>
      <c r="AO149" s="386"/>
      <c r="AP149" s="387">
        <f t="shared" si="46"/>
        <v>0</v>
      </c>
      <c r="AQ149" s="386"/>
      <c r="AR149" s="387">
        <f t="shared" si="47"/>
        <v>0</v>
      </c>
      <c r="AS149" s="386"/>
      <c r="AT149" s="387">
        <f t="shared" si="48"/>
        <v>0</v>
      </c>
    </row>
    <row r="150" spans="2:46">
      <c r="B150" s="435"/>
      <c r="C150" s="435"/>
      <c r="D150" s="436"/>
      <c r="E150" s="437"/>
      <c r="F150" s="437"/>
      <c r="G150" s="437"/>
      <c r="H150" s="437"/>
      <c r="I150" s="437"/>
      <c r="J150" s="437"/>
      <c r="K150" s="465">
        <f t="shared" si="33"/>
        <v>0</v>
      </c>
      <c r="L150" s="433"/>
      <c r="M150" s="433"/>
      <c r="N150" s="434"/>
      <c r="O150" s="383" t="str">
        <f t="shared" si="34"/>
        <v/>
      </c>
      <c r="P150" s="434"/>
      <c r="Q150" s="434"/>
      <c r="R150" s="434"/>
      <c r="S150" s="433"/>
      <c r="T150" s="434"/>
      <c r="U150" s="415" t="str">
        <f t="shared" si="36"/>
        <v/>
      </c>
      <c r="V150" s="415" t="str">
        <f t="shared" si="37"/>
        <v/>
      </c>
      <c r="W150" s="415" t="str">
        <f t="shared" si="38"/>
        <v/>
      </c>
      <c r="X150" s="415" t="str">
        <f t="shared" si="39"/>
        <v/>
      </c>
      <c r="Y150" s="415" t="str">
        <f t="shared" si="40"/>
        <v/>
      </c>
      <c r="Z150" s="415" t="str">
        <f t="shared" si="41"/>
        <v/>
      </c>
      <c r="AA150" s="384">
        <f t="shared" si="35"/>
        <v>0</v>
      </c>
      <c r="AB150" s="385" t="b">
        <f t="shared" si="42"/>
        <v>1</v>
      </c>
      <c r="AC150" s="384" t="str">
        <f>IF($N150="","",IF($C$7="Northern Ireland",INDEX('Fixed inputs'!$H$18:$H$58,MATCH($N150,'Fixed inputs'!$C$18:$C$58,0)),INDEX('Fixed inputs'!$I$18:$I$58,MATCH($N150,'Fixed inputs'!$C$18:$C$58,0))))</f>
        <v/>
      </c>
      <c r="AD150" s="384" t="str">
        <f>IF($C150="","",INDEX('Fixed inputs'!$C$8:$E$10,MATCH($C150,'Fixed inputs'!$B$8:$B$10,0),MATCH(IF($C$7="Northern Ireland","GBP","EUR"),'Fixed inputs'!$C$7:$E$7,0)))</f>
        <v/>
      </c>
      <c r="AE150" s="386"/>
      <c r="AF150" s="386"/>
      <c r="AG150" s="386"/>
      <c r="AH150" s="386"/>
      <c r="AI150" s="386"/>
      <c r="AJ150" s="416">
        <f t="shared" si="43"/>
        <v>0</v>
      </c>
      <c r="AK150" s="386"/>
      <c r="AL150" s="387">
        <f t="shared" si="44"/>
        <v>0</v>
      </c>
      <c r="AM150" s="386"/>
      <c r="AN150" s="387">
        <f t="shared" si="45"/>
        <v>0</v>
      </c>
      <c r="AO150" s="386"/>
      <c r="AP150" s="387">
        <f t="shared" si="46"/>
        <v>0</v>
      </c>
      <c r="AQ150" s="386"/>
      <c r="AR150" s="387">
        <f t="shared" si="47"/>
        <v>0</v>
      </c>
      <c r="AS150" s="386"/>
      <c r="AT150" s="387">
        <f t="shared" si="48"/>
        <v>0</v>
      </c>
    </row>
    <row r="151" spans="2:46">
      <c r="B151" s="435"/>
      <c r="C151" s="435"/>
      <c r="D151" s="436"/>
      <c r="E151" s="437"/>
      <c r="F151" s="437"/>
      <c r="G151" s="437"/>
      <c r="H151" s="437"/>
      <c r="I151" s="437"/>
      <c r="J151" s="437"/>
      <c r="K151" s="465">
        <f t="shared" si="33"/>
        <v>0</v>
      </c>
      <c r="L151" s="433"/>
      <c r="M151" s="433"/>
      <c r="N151" s="434"/>
      <c r="O151" s="383" t="str">
        <f t="shared" si="34"/>
        <v/>
      </c>
      <c r="P151" s="434"/>
      <c r="Q151" s="434"/>
      <c r="R151" s="434"/>
      <c r="S151" s="433"/>
      <c r="T151" s="434"/>
      <c r="U151" s="415" t="str">
        <f t="shared" si="36"/>
        <v/>
      </c>
      <c r="V151" s="415" t="str">
        <f t="shared" si="37"/>
        <v/>
      </c>
      <c r="W151" s="415" t="str">
        <f t="shared" si="38"/>
        <v/>
      </c>
      <c r="X151" s="415" t="str">
        <f t="shared" si="39"/>
        <v/>
      </c>
      <c r="Y151" s="415" t="str">
        <f t="shared" si="40"/>
        <v/>
      </c>
      <c r="Z151" s="415" t="str">
        <f t="shared" si="41"/>
        <v/>
      </c>
      <c r="AA151" s="384">
        <f t="shared" si="35"/>
        <v>0</v>
      </c>
      <c r="AB151" s="385" t="b">
        <f t="shared" si="42"/>
        <v>1</v>
      </c>
      <c r="AC151" s="384" t="str">
        <f>IF($N151="","",IF($C$7="Northern Ireland",INDEX('Fixed inputs'!$H$18:$H$58,MATCH($N151,'Fixed inputs'!$C$18:$C$58,0)),INDEX('Fixed inputs'!$I$18:$I$58,MATCH($N151,'Fixed inputs'!$C$18:$C$58,0))))</f>
        <v/>
      </c>
      <c r="AD151" s="384" t="str">
        <f>IF($C151="","",INDEX('Fixed inputs'!$C$8:$E$10,MATCH($C151,'Fixed inputs'!$B$8:$B$10,0),MATCH(IF($C$7="Northern Ireland","GBP","EUR"),'Fixed inputs'!$C$7:$E$7,0)))</f>
        <v/>
      </c>
      <c r="AE151" s="386"/>
      <c r="AF151" s="386"/>
      <c r="AG151" s="386"/>
      <c r="AH151" s="386"/>
      <c r="AI151" s="386"/>
      <c r="AJ151" s="416">
        <f t="shared" si="43"/>
        <v>0</v>
      </c>
      <c r="AK151" s="386"/>
      <c r="AL151" s="387">
        <f t="shared" si="44"/>
        <v>0</v>
      </c>
      <c r="AM151" s="386"/>
      <c r="AN151" s="387">
        <f t="shared" si="45"/>
        <v>0</v>
      </c>
      <c r="AO151" s="386"/>
      <c r="AP151" s="387">
        <f t="shared" si="46"/>
        <v>0</v>
      </c>
      <c r="AQ151" s="386"/>
      <c r="AR151" s="387">
        <f t="shared" si="47"/>
        <v>0</v>
      </c>
      <c r="AS151" s="386"/>
      <c r="AT151" s="387">
        <f t="shared" si="48"/>
        <v>0</v>
      </c>
    </row>
    <row r="152" spans="2:46">
      <c r="B152" s="435"/>
      <c r="C152" s="435"/>
      <c r="D152" s="436"/>
      <c r="E152" s="437"/>
      <c r="F152" s="437"/>
      <c r="G152" s="437"/>
      <c r="H152" s="437"/>
      <c r="I152" s="437"/>
      <c r="J152" s="437"/>
      <c r="K152" s="465">
        <f t="shared" si="33"/>
        <v>0</v>
      </c>
      <c r="L152" s="433"/>
      <c r="M152" s="433"/>
      <c r="N152" s="434"/>
      <c r="O152" s="383" t="str">
        <f t="shared" si="34"/>
        <v/>
      </c>
      <c r="P152" s="434"/>
      <c r="Q152" s="434"/>
      <c r="R152" s="434"/>
      <c r="S152" s="433"/>
      <c r="T152" s="434"/>
      <c r="U152" s="415" t="str">
        <f t="shared" si="36"/>
        <v/>
      </c>
      <c r="V152" s="415" t="str">
        <f t="shared" si="37"/>
        <v/>
      </c>
      <c r="W152" s="415" t="str">
        <f t="shared" si="38"/>
        <v/>
      </c>
      <c r="X152" s="415" t="str">
        <f t="shared" si="39"/>
        <v/>
      </c>
      <c r="Y152" s="415" t="str">
        <f t="shared" si="40"/>
        <v/>
      </c>
      <c r="Z152" s="415" t="str">
        <f t="shared" si="41"/>
        <v/>
      </c>
      <c r="AA152" s="384">
        <f t="shared" si="35"/>
        <v>0</v>
      </c>
      <c r="AB152" s="385" t="b">
        <f t="shared" si="42"/>
        <v>1</v>
      </c>
      <c r="AC152" s="384" t="str">
        <f>IF($N152="","",IF($C$7="Northern Ireland",INDEX('Fixed inputs'!$H$18:$H$58,MATCH($N152,'Fixed inputs'!$C$18:$C$58,0)),INDEX('Fixed inputs'!$I$18:$I$58,MATCH($N152,'Fixed inputs'!$C$18:$C$58,0))))</f>
        <v/>
      </c>
      <c r="AD152" s="384" t="str">
        <f>IF($C152="","",INDEX('Fixed inputs'!$C$8:$E$10,MATCH($C152,'Fixed inputs'!$B$8:$B$10,0),MATCH(IF($C$7="Northern Ireland","GBP","EUR"),'Fixed inputs'!$C$7:$E$7,0)))</f>
        <v/>
      </c>
      <c r="AE152" s="386"/>
      <c r="AF152" s="386"/>
      <c r="AG152" s="386"/>
      <c r="AH152" s="386"/>
      <c r="AI152" s="386"/>
      <c r="AJ152" s="416">
        <f t="shared" si="43"/>
        <v>0</v>
      </c>
      <c r="AK152" s="386"/>
      <c r="AL152" s="387">
        <f t="shared" si="44"/>
        <v>0</v>
      </c>
      <c r="AM152" s="386"/>
      <c r="AN152" s="387">
        <f t="shared" si="45"/>
        <v>0</v>
      </c>
      <c r="AO152" s="386"/>
      <c r="AP152" s="387">
        <f t="shared" si="46"/>
        <v>0</v>
      </c>
      <c r="AQ152" s="386"/>
      <c r="AR152" s="387">
        <f t="shared" si="47"/>
        <v>0</v>
      </c>
      <c r="AS152" s="386"/>
      <c r="AT152" s="387">
        <f t="shared" si="48"/>
        <v>0</v>
      </c>
    </row>
    <row r="153" spans="2:46">
      <c r="B153" s="435"/>
      <c r="C153" s="435"/>
      <c r="D153" s="436"/>
      <c r="E153" s="437"/>
      <c r="F153" s="437"/>
      <c r="G153" s="437"/>
      <c r="H153" s="437"/>
      <c r="I153" s="437"/>
      <c r="J153" s="437"/>
      <c r="K153" s="465">
        <f t="shared" si="33"/>
        <v>0</v>
      </c>
      <c r="L153" s="433"/>
      <c r="M153" s="433"/>
      <c r="N153" s="434"/>
      <c r="O153" s="383" t="str">
        <f t="shared" si="34"/>
        <v/>
      </c>
      <c r="P153" s="434"/>
      <c r="Q153" s="434"/>
      <c r="R153" s="434"/>
      <c r="S153" s="433"/>
      <c r="T153" s="434"/>
      <c r="U153" s="415" t="str">
        <f t="shared" si="36"/>
        <v/>
      </c>
      <c r="V153" s="415" t="str">
        <f t="shared" si="37"/>
        <v/>
      </c>
      <c r="W153" s="415" t="str">
        <f t="shared" si="38"/>
        <v/>
      </c>
      <c r="X153" s="415" t="str">
        <f t="shared" si="39"/>
        <v/>
      </c>
      <c r="Y153" s="415" t="str">
        <f t="shared" si="40"/>
        <v/>
      </c>
      <c r="Z153" s="415" t="str">
        <f t="shared" si="41"/>
        <v/>
      </c>
      <c r="AA153" s="384">
        <f t="shared" si="35"/>
        <v>0</v>
      </c>
      <c r="AB153" s="385" t="b">
        <f t="shared" si="42"/>
        <v>1</v>
      </c>
      <c r="AC153" s="384" t="str">
        <f>IF($N153="","",IF($C$7="Northern Ireland",INDEX('Fixed inputs'!$H$18:$H$58,MATCH($N153,'Fixed inputs'!$C$18:$C$58,0)),INDEX('Fixed inputs'!$I$18:$I$58,MATCH($N153,'Fixed inputs'!$C$18:$C$58,0))))</f>
        <v/>
      </c>
      <c r="AD153" s="384" t="str">
        <f>IF($C153="","",INDEX('Fixed inputs'!$C$8:$E$10,MATCH($C153,'Fixed inputs'!$B$8:$B$10,0),MATCH(IF($C$7="Northern Ireland","GBP","EUR"),'Fixed inputs'!$C$7:$E$7,0)))</f>
        <v/>
      </c>
      <c r="AE153" s="386"/>
      <c r="AF153" s="386"/>
      <c r="AG153" s="386"/>
      <c r="AH153" s="386"/>
      <c r="AI153" s="386"/>
      <c r="AJ153" s="416">
        <f t="shared" si="43"/>
        <v>0</v>
      </c>
      <c r="AK153" s="386"/>
      <c r="AL153" s="387">
        <f t="shared" si="44"/>
        <v>0</v>
      </c>
      <c r="AM153" s="386"/>
      <c r="AN153" s="387">
        <f t="shared" si="45"/>
        <v>0</v>
      </c>
      <c r="AO153" s="386"/>
      <c r="AP153" s="387">
        <f t="shared" si="46"/>
        <v>0</v>
      </c>
      <c r="AQ153" s="386"/>
      <c r="AR153" s="387">
        <f t="shared" si="47"/>
        <v>0</v>
      </c>
      <c r="AS153" s="386"/>
      <c r="AT153" s="387">
        <f t="shared" si="48"/>
        <v>0</v>
      </c>
    </row>
    <row r="154" spans="2:46">
      <c r="B154" s="435"/>
      <c r="C154" s="435"/>
      <c r="D154" s="436"/>
      <c r="E154" s="437"/>
      <c r="F154" s="437"/>
      <c r="G154" s="437"/>
      <c r="H154" s="437"/>
      <c r="I154" s="437"/>
      <c r="J154" s="437"/>
      <c r="K154" s="465">
        <f t="shared" si="33"/>
        <v>0</v>
      </c>
      <c r="L154" s="433"/>
      <c r="M154" s="433"/>
      <c r="N154" s="434"/>
      <c r="O154" s="383" t="str">
        <f t="shared" si="34"/>
        <v/>
      </c>
      <c r="P154" s="434"/>
      <c r="Q154" s="434"/>
      <c r="R154" s="434"/>
      <c r="S154" s="433"/>
      <c r="T154" s="434"/>
      <c r="U154" s="415" t="str">
        <f t="shared" si="36"/>
        <v/>
      </c>
      <c r="V154" s="415" t="str">
        <f t="shared" si="37"/>
        <v/>
      </c>
      <c r="W154" s="415" t="str">
        <f t="shared" si="38"/>
        <v/>
      </c>
      <c r="X154" s="415" t="str">
        <f t="shared" si="39"/>
        <v/>
      </c>
      <c r="Y154" s="415" t="str">
        <f t="shared" si="40"/>
        <v/>
      </c>
      <c r="Z154" s="415" t="str">
        <f t="shared" si="41"/>
        <v/>
      </c>
      <c r="AA154" s="384">
        <f t="shared" si="35"/>
        <v>0</v>
      </c>
      <c r="AB154" s="385" t="b">
        <f t="shared" si="42"/>
        <v>1</v>
      </c>
      <c r="AC154" s="384" t="str">
        <f>IF($N154="","",IF($C$7="Northern Ireland",INDEX('Fixed inputs'!$H$18:$H$58,MATCH($N154,'Fixed inputs'!$C$18:$C$58,0)),INDEX('Fixed inputs'!$I$18:$I$58,MATCH($N154,'Fixed inputs'!$C$18:$C$58,0))))</f>
        <v/>
      </c>
      <c r="AD154" s="384" t="str">
        <f>IF($C154="","",INDEX('Fixed inputs'!$C$8:$E$10,MATCH($C154,'Fixed inputs'!$B$8:$B$10,0),MATCH(IF($C$7="Northern Ireland","GBP","EUR"),'Fixed inputs'!$C$7:$E$7,0)))</f>
        <v/>
      </c>
      <c r="AE154" s="386"/>
      <c r="AF154" s="386"/>
      <c r="AG154" s="386"/>
      <c r="AH154" s="386"/>
      <c r="AI154" s="386"/>
      <c r="AJ154" s="416">
        <f t="shared" si="43"/>
        <v>0</v>
      </c>
      <c r="AK154" s="386"/>
      <c r="AL154" s="387">
        <f t="shared" si="44"/>
        <v>0</v>
      </c>
      <c r="AM154" s="386"/>
      <c r="AN154" s="387">
        <f t="shared" si="45"/>
        <v>0</v>
      </c>
      <c r="AO154" s="386"/>
      <c r="AP154" s="387">
        <f t="shared" si="46"/>
        <v>0</v>
      </c>
      <c r="AQ154" s="386"/>
      <c r="AR154" s="387">
        <f t="shared" si="47"/>
        <v>0</v>
      </c>
      <c r="AS154" s="386"/>
      <c r="AT154" s="387">
        <f t="shared" si="48"/>
        <v>0</v>
      </c>
    </row>
    <row r="155" spans="2:46">
      <c r="B155" s="435"/>
      <c r="C155" s="435"/>
      <c r="D155" s="436"/>
      <c r="E155" s="437"/>
      <c r="F155" s="437"/>
      <c r="G155" s="437"/>
      <c r="H155" s="437"/>
      <c r="I155" s="437"/>
      <c r="J155" s="437"/>
      <c r="K155" s="465">
        <f t="shared" si="33"/>
        <v>0</v>
      </c>
      <c r="L155" s="433"/>
      <c r="M155" s="433"/>
      <c r="N155" s="434"/>
      <c r="O155" s="383" t="str">
        <f t="shared" si="34"/>
        <v/>
      </c>
      <c r="P155" s="434"/>
      <c r="Q155" s="434"/>
      <c r="R155" s="434"/>
      <c r="S155" s="433"/>
      <c r="T155" s="434"/>
      <c r="U155" s="415" t="str">
        <f t="shared" si="36"/>
        <v/>
      </c>
      <c r="V155" s="415" t="str">
        <f t="shared" si="37"/>
        <v/>
      </c>
      <c r="W155" s="415" t="str">
        <f t="shared" si="38"/>
        <v/>
      </c>
      <c r="X155" s="415" t="str">
        <f t="shared" si="39"/>
        <v/>
      </c>
      <c r="Y155" s="415" t="str">
        <f t="shared" si="40"/>
        <v/>
      </c>
      <c r="Z155" s="415" t="str">
        <f t="shared" si="41"/>
        <v/>
      </c>
      <c r="AA155" s="384">
        <f t="shared" si="35"/>
        <v>0</v>
      </c>
      <c r="AB155" s="385" t="b">
        <f t="shared" si="42"/>
        <v>1</v>
      </c>
      <c r="AC155" s="384" t="str">
        <f>IF($N155="","",IF($C$7="Northern Ireland",INDEX('Fixed inputs'!$H$18:$H$58,MATCH($N155,'Fixed inputs'!$C$18:$C$58,0)),INDEX('Fixed inputs'!$I$18:$I$58,MATCH($N155,'Fixed inputs'!$C$18:$C$58,0))))</f>
        <v/>
      </c>
      <c r="AD155" s="384" t="str">
        <f>IF($C155="","",INDEX('Fixed inputs'!$C$8:$E$10,MATCH($C155,'Fixed inputs'!$B$8:$B$10,0),MATCH(IF($C$7="Northern Ireland","GBP","EUR"),'Fixed inputs'!$C$7:$E$7,0)))</f>
        <v/>
      </c>
      <c r="AE155" s="386"/>
      <c r="AF155" s="386"/>
      <c r="AG155" s="386"/>
      <c r="AH155" s="386"/>
      <c r="AI155" s="386"/>
      <c r="AJ155" s="416">
        <f t="shared" si="43"/>
        <v>0</v>
      </c>
      <c r="AK155" s="386"/>
      <c r="AL155" s="387">
        <f t="shared" si="44"/>
        <v>0</v>
      </c>
      <c r="AM155" s="386"/>
      <c r="AN155" s="387">
        <f t="shared" si="45"/>
        <v>0</v>
      </c>
      <c r="AO155" s="386"/>
      <c r="AP155" s="387">
        <f t="shared" si="46"/>
        <v>0</v>
      </c>
      <c r="AQ155" s="386"/>
      <c r="AR155" s="387">
        <f t="shared" si="47"/>
        <v>0</v>
      </c>
      <c r="AS155" s="386"/>
      <c r="AT155" s="387">
        <f t="shared" si="48"/>
        <v>0</v>
      </c>
    </row>
    <row r="156" spans="2:46">
      <c r="B156" s="435"/>
      <c r="C156" s="435"/>
      <c r="D156" s="436"/>
      <c r="E156" s="437"/>
      <c r="F156" s="437"/>
      <c r="G156" s="437"/>
      <c r="H156" s="437"/>
      <c r="I156" s="437"/>
      <c r="J156" s="437"/>
      <c r="K156" s="465">
        <f t="shared" si="33"/>
        <v>0</v>
      </c>
      <c r="L156" s="433"/>
      <c r="M156" s="433"/>
      <c r="N156" s="434"/>
      <c r="O156" s="383" t="str">
        <f t="shared" si="34"/>
        <v/>
      </c>
      <c r="P156" s="434"/>
      <c r="Q156" s="434"/>
      <c r="R156" s="434"/>
      <c r="S156" s="433"/>
      <c r="T156" s="434"/>
      <c r="U156" s="415" t="str">
        <f t="shared" si="36"/>
        <v/>
      </c>
      <c r="V156" s="415" t="str">
        <f t="shared" si="37"/>
        <v/>
      </c>
      <c r="W156" s="415" t="str">
        <f t="shared" si="38"/>
        <v/>
      </c>
      <c r="X156" s="415" t="str">
        <f t="shared" si="39"/>
        <v/>
      </c>
      <c r="Y156" s="415" t="str">
        <f t="shared" si="40"/>
        <v/>
      </c>
      <c r="Z156" s="415" t="str">
        <f t="shared" si="41"/>
        <v/>
      </c>
      <c r="AA156" s="384">
        <f t="shared" si="35"/>
        <v>0</v>
      </c>
      <c r="AB156" s="385" t="b">
        <f t="shared" si="42"/>
        <v>1</v>
      </c>
      <c r="AC156" s="384" t="str">
        <f>IF($N156="","",IF($C$7="Northern Ireland",INDEX('Fixed inputs'!$H$18:$H$58,MATCH($N156,'Fixed inputs'!$C$18:$C$58,0)),INDEX('Fixed inputs'!$I$18:$I$58,MATCH($N156,'Fixed inputs'!$C$18:$C$58,0))))</f>
        <v/>
      </c>
      <c r="AD156" s="384" t="str">
        <f>IF($C156="","",INDEX('Fixed inputs'!$C$8:$E$10,MATCH($C156,'Fixed inputs'!$B$8:$B$10,0),MATCH(IF($C$7="Northern Ireland","GBP","EUR"),'Fixed inputs'!$C$7:$E$7,0)))</f>
        <v/>
      </c>
      <c r="AE156" s="386"/>
      <c r="AF156" s="386"/>
      <c r="AG156" s="386"/>
      <c r="AH156" s="386"/>
      <c r="AI156" s="386"/>
      <c r="AJ156" s="416">
        <f t="shared" si="43"/>
        <v>0</v>
      </c>
      <c r="AK156" s="386"/>
      <c r="AL156" s="387">
        <f t="shared" si="44"/>
        <v>0</v>
      </c>
      <c r="AM156" s="386"/>
      <c r="AN156" s="387">
        <f t="shared" si="45"/>
        <v>0</v>
      </c>
      <c r="AO156" s="386"/>
      <c r="AP156" s="387">
        <f t="shared" si="46"/>
        <v>0</v>
      </c>
      <c r="AQ156" s="386"/>
      <c r="AR156" s="387">
        <f t="shared" si="47"/>
        <v>0</v>
      </c>
      <c r="AS156" s="386"/>
      <c r="AT156" s="387">
        <f t="shared" si="48"/>
        <v>0</v>
      </c>
    </row>
    <row r="157" spans="2:46">
      <c r="B157" s="435"/>
      <c r="C157" s="435"/>
      <c r="D157" s="436"/>
      <c r="E157" s="437"/>
      <c r="F157" s="437"/>
      <c r="G157" s="437"/>
      <c r="H157" s="437"/>
      <c r="I157" s="437"/>
      <c r="J157" s="437"/>
      <c r="K157" s="465">
        <f t="shared" si="33"/>
        <v>0</v>
      </c>
      <c r="L157" s="433"/>
      <c r="M157" s="433"/>
      <c r="N157" s="434"/>
      <c r="O157" s="383" t="str">
        <f t="shared" si="34"/>
        <v/>
      </c>
      <c r="P157" s="434"/>
      <c r="Q157" s="434"/>
      <c r="R157" s="434"/>
      <c r="S157" s="433"/>
      <c r="T157" s="434"/>
      <c r="U157" s="415" t="str">
        <f t="shared" si="36"/>
        <v/>
      </c>
      <c r="V157" s="415" t="str">
        <f t="shared" si="37"/>
        <v/>
      </c>
      <c r="W157" s="415" t="str">
        <f t="shared" si="38"/>
        <v/>
      </c>
      <c r="X157" s="415" t="str">
        <f t="shared" si="39"/>
        <v/>
      </c>
      <c r="Y157" s="415" t="str">
        <f t="shared" si="40"/>
        <v/>
      </c>
      <c r="Z157" s="415" t="str">
        <f t="shared" si="41"/>
        <v/>
      </c>
      <c r="AA157" s="384">
        <f t="shared" si="35"/>
        <v>0</v>
      </c>
      <c r="AB157" s="385" t="b">
        <f t="shared" si="42"/>
        <v>1</v>
      </c>
      <c r="AC157" s="384" t="str">
        <f>IF($N157="","",IF($C$7="Northern Ireland",INDEX('Fixed inputs'!$H$18:$H$58,MATCH($N157,'Fixed inputs'!$C$18:$C$58,0)),INDEX('Fixed inputs'!$I$18:$I$58,MATCH($N157,'Fixed inputs'!$C$18:$C$58,0))))</f>
        <v/>
      </c>
      <c r="AD157" s="384" t="str">
        <f>IF($C157="","",INDEX('Fixed inputs'!$C$8:$E$10,MATCH($C157,'Fixed inputs'!$B$8:$B$10,0),MATCH(IF($C$7="Northern Ireland","GBP","EUR"),'Fixed inputs'!$C$7:$E$7,0)))</f>
        <v/>
      </c>
      <c r="AE157" s="386"/>
      <c r="AF157" s="386"/>
      <c r="AG157" s="386"/>
      <c r="AH157" s="386"/>
      <c r="AI157" s="386"/>
      <c r="AJ157" s="416">
        <f t="shared" si="43"/>
        <v>0</v>
      </c>
      <c r="AK157" s="386"/>
      <c r="AL157" s="387">
        <f t="shared" si="44"/>
        <v>0</v>
      </c>
      <c r="AM157" s="386"/>
      <c r="AN157" s="387">
        <f t="shared" si="45"/>
        <v>0</v>
      </c>
      <c r="AO157" s="386"/>
      <c r="AP157" s="387">
        <f t="shared" si="46"/>
        <v>0</v>
      </c>
      <c r="AQ157" s="386"/>
      <c r="AR157" s="387">
        <f t="shared" si="47"/>
        <v>0</v>
      </c>
      <c r="AS157" s="386"/>
      <c r="AT157" s="387">
        <f t="shared" si="48"/>
        <v>0</v>
      </c>
    </row>
    <row r="158" spans="2:46">
      <c r="B158" s="435"/>
      <c r="C158" s="435"/>
      <c r="D158" s="436"/>
      <c r="E158" s="437"/>
      <c r="F158" s="437"/>
      <c r="G158" s="437"/>
      <c r="H158" s="437"/>
      <c r="I158" s="437"/>
      <c r="J158" s="437"/>
      <c r="K158" s="465">
        <f t="shared" si="33"/>
        <v>0</v>
      </c>
      <c r="L158" s="433"/>
      <c r="M158" s="433"/>
      <c r="N158" s="434"/>
      <c r="O158" s="383" t="str">
        <f t="shared" si="34"/>
        <v/>
      </c>
      <c r="P158" s="434"/>
      <c r="Q158" s="434"/>
      <c r="R158" s="434"/>
      <c r="S158" s="433"/>
      <c r="T158" s="434"/>
      <c r="U158" s="415" t="str">
        <f t="shared" si="36"/>
        <v/>
      </c>
      <c r="V158" s="415" t="str">
        <f t="shared" si="37"/>
        <v/>
      </c>
      <c r="W158" s="415" t="str">
        <f t="shared" si="38"/>
        <v/>
      </c>
      <c r="X158" s="415" t="str">
        <f t="shared" si="39"/>
        <v/>
      </c>
      <c r="Y158" s="415" t="str">
        <f t="shared" si="40"/>
        <v/>
      </c>
      <c r="Z158" s="415" t="str">
        <f t="shared" si="41"/>
        <v/>
      </c>
      <c r="AA158" s="384">
        <f t="shared" si="35"/>
        <v>0</v>
      </c>
      <c r="AB158" s="385" t="b">
        <f t="shared" si="42"/>
        <v>1</v>
      </c>
      <c r="AC158" s="384" t="str">
        <f>IF($N158="","",IF($C$7="Northern Ireland",INDEX('Fixed inputs'!$H$18:$H$58,MATCH($N158,'Fixed inputs'!$C$18:$C$58,0)),INDEX('Fixed inputs'!$I$18:$I$58,MATCH($N158,'Fixed inputs'!$C$18:$C$58,0))))</f>
        <v/>
      </c>
      <c r="AD158" s="384" t="str">
        <f>IF($C158="","",INDEX('Fixed inputs'!$C$8:$E$10,MATCH($C158,'Fixed inputs'!$B$8:$B$10,0),MATCH(IF($C$7="Northern Ireland","GBP","EUR"),'Fixed inputs'!$C$7:$E$7,0)))</f>
        <v/>
      </c>
      <c r="AE158" s="386"/>
      <c r="AF158" s="386"/>
      <c r="AG158" s="386"/>
      <c r="AH158" s="386"/>
      <c r="AI158" s="386"/>
      <c r="AJ158" s="416">
        <f t="shared" si="43"/>
        <v>0</v>
      </c>
      <c r="AK158" s="386"/>
      <c r="AL158" s="387">
        <f t="shared" si="44"/>
        <v>0</v>
      </c>
      <c r="AM158" s="386"/>
      <c r="AN158" s="387">
        <f t="shared" si="45"/>
        <v>0</v>
      </c>
      <c r="AO158" s="386"/>
      <c r="AP158" s="387">
        <f t="shared" si="46"/>
        <v>0</v>
      </c>
      <c r="AQ158" s="386"/>
      <c r="AR158" s="387">
        <f t="shared" si="47"/>
        <v>0</v>
      </c>
      <c r="AS158" s="386"/>
      <c r="AT158" s="387">
        <f t="shared" si="48"/>
        <v>0</v>
      </c>
    </row>
    <row r="159" spans="2:46">
      <c r="B159" s="435"/>
      <c r="C159" s="435"/>
      <c r="D159" s="436"/>
      <c r="E159" s="437"/>
      <c r="F159" s="437"/>
      <c r="G159" s="437"/>
      <c r="H159" s="437"/>
      <c r="I159" s="437"/>
      <c r="J159" s="437"/>
      <c r="K159" s="465">
        <f t="shared" si="33"/>
        <v>0</v>
      </c>
      <c r="L159" s="433"/>
      <c r="M159" s="433"/>
      <c r="N159" s="434"/>
      <c r="O159" s="383" t="str">
        <f t="shared" si="34"/>
        <v/>
      </c>
      <c r="P159" s="434"/>
      <c r="Q159" s="434"/>
      <c r="R159" s="434"/>
      <c r="S159" s="433"/>
      <c r="T159" s="434"/>
      <c r="U159" s="415" t="str">
        <f t="shared" si="36"/>
        <v/>
      </c>
      <c r="V159" s="415" t="str">
        <f t="shared" si="37"/>
        <v/>
      </c>
      <c r="W159" s="415" t="str">
        <f t="shared" si="38"/>
        <v/>
      </c>
      <c r="X159" s="415" t="str">
        <f t="shared" si="39"/>
        <v/>
      </c>
      <c r="Y159" s="415" t="str">
        <f t="shared" si="40"/>
        <v/>
      </c>
      <c r="Z159" s="415" t="str">
        <f t="shared" si="41"/>
        <v/>
      </c>
      <c r="AA159" s="384">
        <f t="shared" si="35"/>
        <v>0</v>
      </c>
      <c r="AB159" s="385" t="b">
        <f t="shared" si="42"/>
        <v>1</v>
      </c>
      <c r="AC159" s="384" t="str">
        <f>IF($N159="","",IF($C$7="Northern Ireland",INDEX('Fixed inputs'!$H$18:$H$58,MATCH($N159,'Fixed inputs'!$C$18:$C$58,0)),INDEX('Fixed inputs'!$I$18:$I$58,MATCH($N159,'Fixed inputs'!$C$18:$C$58,0))))</f>
        <v/>
      </c>
      <c r="AD159" s="384" t="str">
        <f>IF($C159="","",INDEX('Fixed inputs'!$C$8:$E$10,MATCH($C159,'Fixed inputs'!$B$8:$B$10,0),MATCH(IF($C$7="Northern Ireland","GBP","EUR"),'Fixed inputs'!$C$7:$E$7,0)))</f>
        <v/>
      </c>
      <c r="AE159" s="386"/>
      <c r="AF159" s="386"/>
      <c r="AG159" s="386"/>
      <c r="AH159" s="386"/>
      <c r="AI159" s="386"/>
      <c r="AJ159" s="416">
        <f t="shared" si="43"/>
        <v>0</v>
      </c>
      <c r="AK159" s="386"/>
      <c r="AL159" s="387">
        <f t="shared" si="44"/>
        <v>0</v>
      </c>
      <c r="AM159" s="386"/>
      <c r="AN159" s="387">
        <f t="shared" si="45"/>
        <v>0</v>
      </c>
      <c r="AO159" s="386"/>
      <c r="AP159" s="387">
        <f t="shared" si="46"/>
        <v>0</v>
      </c>
      <c r="AQ159" s="386"/>
      <c r="AR159" s="387">
        <f t="shared" si="47"/>
        <v>0</v>
      </c>
      <c r="AS159" s="386"/>
      <c r="AT159" s="387">
        <f t="shared" si="48"/>
        <v>0</v>
      </c>
    </row>
    <row r="160" spans="2:46">
      <c r="B160" s="435"/>
      <c r="C160" s="435"/>
      <c r="D160" s="436"/>
      <c r="E160" s="437"/>
      <c r="F160" s="437"/>
      <c r="G160" s="437"/>
      <c r="H160" s="437"/>
      <c r="I160" s="437"/>
      <c r="J160" s="437"/>
      <c r="K160" s="465">
        <f t="shared" si="33"/>
        <v>0</v>
      </c>
      <c r="L160" s="433"/>
      <c r="M160" s="433"/>
      <c r="N160" s="434"/>
      <c r="O160" s="383" t="str">
        <f t="shared" si="34"/>
        <v/>
      </c>
      <c r="P160" s="434"/>
      <c r="Q160" s="434"/>
      <c r="R160" s="434"/>
      <c r="S160" s="433"/>
      <c r="T160" s="434"/>
      <c r="U160" s="415" t="str">
        <f t="shared" si="36"/>
        <v/>
      </c>
      <c r="V160" s="415" t="str">
        <f t="shared" si="37"/>
        <v/>
      </c>
      <c r="W160" s="415" t="str">
        <f t="shared" si="38"/>
        <v/>
      </c>
      <c r="X160" s="415" t="str">
        <f t="shared" si="39"/>
        <v/>
      </c>
      <c r="Y160" s="415" t="str">
        <f t="shared" si="40"/>
        <v/>
      </c>
      <c r="Z160" s="415" t="str">
        <f t="shared" si="41"/>
        <v/>
      </c>
      <c r="AA160" s="384">
        <f t="shared" si="35"/>
        <v>0</v>
      </c>
      <c r="AB160" s="385" t="b">
        <f t="shared" si="42"/>
        <v>1</v>
      </c>
      <c r="AC160" s="384" t="str">
        <f>IF($N160="","",IF($C$7="Northern Ireland",INDEX('Fixed inputs'!$H$18:$H$58,MATCH($N160,'Fixed inputs'!$C$18:$C$58,0)),INDEX('Fixed inputs'!$I$18:$I$58,MATCH($N160,'Fixed inputs'!$C$18:$C$58,0))))</f>
        <v/>
      </c>
      <c r="AD160" s="384" t="str">
        <f>IF($C160="","",INDEX('Fixed inputs'!$C$8:$E$10,MATCH($C160,'Fixed inputs'!$B$8:$B$10,0),MATCH(IF($C$7="Northern Ireland","GBP","EUR"),'Fixed inputs'!$C$7:$E$7,0)))</f>
        <v/>
      </c>
      <c r="AE160" s="386"/>
      <c r="AF160" s="386"/>
      <c r="AG160" s="386"/>
      <c r="AH160" s="386"/>
      <c r="AI160" s="386"/>
      <c r="AJ160" s="416">
        <f t="shared" si="43"/>
        <v>0</v>
      </c>
      <c r="AK160" s="386"/>
      <c r="AL160" s="387">
        <f t="shared" si="44"/>
        <v>0</v>
      </c>
      <c r="AM160" s="386"/>
      <c r="AN160" s="387">
        <f t="shared" si="45"/>
        <v>0</v>
      </c>
      <c r="AO160" s="386"/>
      <c r="AP160" s="387">
        <f t="shared" si="46"/>
        <v>0</v>
      </c>
      <c r="AQ160" s="386"/>
      <c r="AR160" s="387">
        <f t="shared" si="47"/>
        <v>0</v>
      </c>
      <c r="AS160" s="386"/>
      <c r="AT160" s="387">
        <f t="shared" si="48"/>
        <v>0</v>
      </c>
    </row>
    <row r="161" spans="2:46">
      <c r="B161" s="435"/>
      <c r="C161" s="435"/>
      <c r="D161" s="436"/>
      <c r="E161" s="437"/>
      <c r="F161" s="437"/>
      <c r="G161" s="437"/>
      <c r="H161" s="437"/>
      <c r="I161" s="437"/>
      <c r="J161" s="437"/>
      <c r="K161" s="465">
        <f t="shared" si="33"/>
        <v>0</v>
      </c>
      <c r="L161" s="433"/>
      <c r="M161" s="433"/>
      <c r="N161" s="434"/>
      <c r="O161" s="383" t="str">
        <f t="shared" si="34"/>
        <v/>
      </c>
      <c r="P161" s="434"/>
      <c r="Q161" s="434"/>
      <c r="R161" s="434"/>
      <c r="S161" s="433"/>
      <c r="T161" s="434"/>
      <c r="U161" s="415" t="str">
        <f t="shared" si="36"/>
        <v/>
      </c>
      <c r="V161" s="415" t="str">
        <f t="shared" si="37"/>
        <v/>
      </c>
      <c r="W161" s="415" t="str">
        <f t="shared" si="38"/>
        <v/>
      </c>
      <c r="X161" s="415" t="str">
        <f t="shared" si="39"/>
        <v/>
      </c>
      <c r="Y161" s="415" t="str">
        <f t="shared" si="40"/>
        <v/>
      </c>
      <c r="Z161" s="415" t="str">
        <f t="shared" si="41"/>
        <v/>
      </c>
      <c r="AA161" s="384">
        <f t="shared" si="35"/>
        <v>0</v>
      </c>
      <c r="AB161" s="385" t="b">
        <f t="shared" si="42"/>
        <v>1</v>
      </c>
      <c r="AC161" s="384" t="str">
        <f>IF($N161="","",IF($C$7="Northern Ireland",INDEX('Fixed inputs'!$H$18:$H$58,MATCH($N161,'Fixed inputs'!$C$18:$C$58,0)),INDEX('Fixed inputs'!$I$18:$I$58,MATCH($N161,'Fixed inputs'!$C$18:$C$58,0))))</f>
        <v/>
      </c>
      <c r="AD161" s="384" t="str">
        <f>IF($C161="","",INDEX('Fixed inputs'!$C$8:$E$10,MATCH($C161,'Fixed inputs'!$B$8:$B$10,0),MATCH(IF($C$7="Northern Ireland","GBP","EUR"),'Fixed inputs'!$C$7:$E$7,0)))</f>
        <v/>
      </c>
      <c r="AE161" s="386"/>
      <c r="AF161" s="386"/>
      <c r="AG161" s="386"/>
      <c r="AH161" s="386"/>
      <c r="AI161" s="386"/>
      <c r="AJ161" s="416">
        <f t="shared" si="43"/>
        <v>0</v>
      </c>
      <c r="AK161" s="386"/>
      <c r="AL161" s="387">
        <f t="shared" si="44"/>
        <v>0</v>
      </c>
      <c r="AM161" s="386"/>
      <c r="AN161" s="387">
        <f t="shared" si="45"/>
        <v>0</v>
      </c>
      <c r="AO161" s="386"/>
      <c r="AP161" s="387">
        <f t="shared" si="46"/>
        <v>0</v>
      </c>
      <c r="AQ161" s="386"/>
      <c r="AR161" s="387">
        <f t="shared" si="47"/>
        <v>0</v>
      </c>
      <c r="AS161" s="386"/>
      <c r="AT161" s="387">
        <f t="shared" si="48"/>
        <v>0</v>
      </c>
    </row>
    <row r="162" spans="2:46">
      <c r="B162" s="435"/>
      <c r="C162" s="435"/>
      <c r="D162" s="436"/>
      <c r="E162" s="437"/>
      <c r="F162" s="437"/>
      <c r="G162" s="437"/>
      <c r="H162" s="437"/>
      <c r="I162" s="437"/>
      <c r="J162" s="437"/>
      <c r="K162" s="465">
        <f t="shared" si="33"/>
        <v>0</v>
      </c>
      <c r="L162" s="433"/>
      <c r="M162" s="433"/>
      <c r="N162" s="434"/>
      <c r="O162" s="383" t="str">
        <f t="shared" si="34"/>
        <v/>
      </c>
      <c r="P162" s="434"/>
      <c r="Q162" s="434"/>
      <c r="R162" s="434"/>
      <c r="S162" s="433"/>
      <c r="T162" s="434"/>
      <c r="U162" s="415" t="str">
        <f t="shared" si="36"/>
        <v/>
      </c>
      <c r="V162" s="415" t="str">
        <f t="shared" si="37"/>
        <v/>
      </c>
      <c r="W162" s="415" t="str">
        <f t="shared" si="38"/>
        <v/>
      </c>
      <c r="X162" s="415" t="str">
        <f t="shared" si="39"/>
        <v/>
      </c>
      <c r="Y162" s="415" t="str">
        <f t="shared" si="40"/>
        <v/>
      </c>
      <c r="Z162" s="415" t="str">
        <f t="shared" si="41"/>
        <v/>
      </c>
      <c r="AA162" s="384">
        <f t="shared" si="35"/>
        <v>0</v>
      </c>
      <c r="AB162" s="385" t="b">
        <f t="shared" si="42"/>
        <v>1</v>
      </c>
      <c r="AC162" s="384" t="str">
        <f>IF($N162="","",IF($C$7="Northern Ireland",INDEX('Fixed inputs'!$H$18:$H$58,MATCH($N162,'Fixed inputs'!$C$18:$C$58,0)),INDEX('Fixed inputs'!$I$18:$I$58,MATCH($N162,'Fixed inputs'!$C$18:$C$58,0))))</f>
        <v/>
      </c>
      <c r="AD162" s="384" t="str">
        <f>IF($C162="","",INDEX('Fixed inputs'!$C$8:$E$10,MATCH($C162,'Fixed inputs'!$B$8:$B$10,0),MATCH(IF($C$7="Northern Ireland","GBP","EUR"),'Fixed inputs'!$C$7:$E$7,0)))</f>
        <v/>
      </c>
      <c r="AE162" s="386"/>
      <c r="AF162" s="386"/>
      <c r="AG162" s="386"/>
      <c r="AH162" s="386"/>
      <c r="AI162" s="386"/>
      <c r="AJ162" s="416">
        <f t="shared" si="43"/>
        <v>0</v>
      </c>
      <c r="AK162" s="386"/>
      <c r="AL162" s="387">
        <f t="shared" si="44"/>
        <v>0</v>
      </c>
      <c r="AM162" s="386"/>
      <c r="AN162" s="387">
        <f t="shared" si="45"/>
        <v>0</v>
      </c>
      <c r="AO162" s="386"/>
      <c r="AP162" s="387">
        <f t="shared" si="46"/>
        <v>0</v>
      </c>
      <c r="AQ162" s="386"/>
      <c r="AR162" s="387">
        <f t="shared" si="47"/>
        <v>0</v>
      </c>
      <c r="AS162" s="386"/>
      <c r="AT162" s="387">
        <f t="shared" si="48"/>
        <v>0</v>
      </c>
    </row>
    <row r="163" spans="2:46">
      <c r="B163" s="435"/>
      <c r="C163" s="435"/>
      <c r="D163" s="436"/>
      <c r="E163" s="437"/>
      <c r="F163" s="437"/>
      <c r="G163" s="437"/>
      <c r="H163" s="437"/>
      <c r="I163" s="437"/>
      <c r="J163" s="437"/>
      <c r="K163" s="465">
        <f t="shared" si="33"/>
        <v>0</v>
      </c>
      <c r="L163" s="433"/>
      <c r="M163" s="433"/>
      <c r="N163" s="434"/>
      <c r="O163" s="383" t="str">
        <f t="shared" si="34"/>
        <v/>
      </c>
      <c r="P163" s="434"/>
      <c r="Q163" s="434"/>
      <c r="R163" s="434"/>
      <c r="S163" s="433"/>
      <c r="T163" s="434"/>
      <c r="U163" s="415" t="str">
        <f t="shared" si="36"/>
        <v/>
      </c>
      <c r="V163" s="415" t="str">
        <f t="shared" si="37"/>
        <v/>
      </c>
      <c r="W163" s="415" t="str">
        <f t="shared" si="38"/>
        <v/>
      </c>
      <c r="X163" s="415" t="str">
        <f t="shared" si="39"/>
        <v/>
      </c>
      <c r="Y163" s="415" t="str">
        <f t="shared" si="40"/>
        <v/>
      </c>
      <c r="Z163" s="415" t="str">
        <f t="shared" si="41"/>
        <v/>
      </c>
      <c r="AA163" s="384">
        <f t="shared" si="35"/>
        <v>0</v>
      </c>
      <c r="AB163" s="385" t="b">
        <f t="shared" si="42"/>
        <v>1</v>
      </c>
      <c r="AC163" s="384" t="str">
        <f>IF($N163="","",IF($C$7="Northern Ireland",INDEX('Fixed inputs'!$H$18:$H$58,MATCH($N163,'Fixed inputs'!$C$18:$C$58,0)),INDEX('Fixed inputs'!$I$18:$I$58,MATCH($N163,'Fixed inputs'!$C$18:$C$58,0))))</f>
        <v/>
      </c>
      <c r="AD163" s="384" t="str">
        <f>IF($C163="","",INDEX('Fixed inputs'!$C$8:$E$10,MATCH($C163,'Fixed inputs'!$B$8:$B$10,0),MATCH(IF($C$7="Northern Ireland","GBP","EUR"),'Fixed inputs'!$C$7:$E$7,0)))</f>
        <v/>
      </c>
      <c r="AE163" s="386"/>
      <c r="AF163" s="386"/>
      <c r="AG163" s="386"/>
      <c r="AH163" s="386"/>
      <c r="AI163" s="386"/>
      <c r="AJ163" s="416">
        <f t="shared" si="43"/>
        <v>0</v>
      </c>
      <c r="AK163" s="386"/>
      <c r="AL163" s="387">
        <f t="shared" si="44"/>
        <v>0</v>
      </c>
      <c r="AM163" s="386"/>
      <c r="AN163" s="387">
        <f t="shared" si="45"/>
        <v>0</v>
      </c>
      <c r="AO163" s="386"/>
      <c r="AP163" s="387">
        <f t="shared" si="46"/>
        <v>0</v>
      </c>
      <c r="AQ163" s="386"/>
      <c r="AR163" s="387">
        <f t="shared" si="47"/>
        <v>0</v>
      </c>
      <c r="AS163" s="386"/>
      <c r="AT163" s="387">
        <f t="shared" si="48"/>
        <v>0</v>
      </c>
    </row>
    <row r="164" spans="2:46">
      <c r="B164" s="435"/>
      <c r="C164" s="435"/>
      <c r="D164" s="436"/>
      <c r="E164" s="437"/>
      <c r="F164" s="437"/>
      <c r="G164" s="437"/>
      <c r="H164" s="437"/>
      <c r="I164" s="437"/>
      <c r="J164" s="437"/>
      <c r="K164" s="465">
        <f t="shared" si="33"/>
        <v>0</v>
      </c>
      <c r="L164" s="433"/>
      <c r="M164" s="433"/>
      <c r="N164" s="434"/>
      <c r="O164" s="383" t="str">
        <f t="shared" si="34"/>
        <v/>
      </c>
      <c r="P164" s="434"/>
      <c r="Q164" s="434"/>
      <c r="R164" s="434"/>
      <c r="S164" s="433"/>
      <c r="T164" s="434"/>
      <c r="U164" s="415" t="str">
        <f t="shared" si="36"/>
        <v/>
      </c>
      <c r="V164" s="415" t="str">
        <f t="shared" si="37"/>
        <v/>
      </c>
      <c r="W164" s="415" t="str">
        <f t="shared" si="38"/>
        <v/>
      </c>
      <c r="X164" s="415" t="str">
        <f t="shared" si="39"/>
        <v/>
      </c>
      <c r="Y164" s="415" t="str">
        <f t="shared" si="40"/>
        <v/>
      </c>
      <c r="Z164" s="415" t="str">
        <f t="shared" si="41"/>
        <v/>
      </c>
      <c r="AA164" s="384">
        <f t="shared" si="35"/>
        <v>0</v>
      </c>
      <c r="AB164" s="385" t="b">
        <f t="shared" si="42"/>
        <v>1</v>
      </c>
      <c r="AC164" s="384" t="str">
        <f>IF($N164="","",IF($C$7="Northern Ireland",INDEX('Fixed inputs'!$H$18:$H$58,MATCH($N164,'Fixed inputs'!$C$18:$C$58,0)),INDEX('Fixed inputs'!$I$18:$I$58,MATCH($N164,'Fixed inputs'!$C$18:$C$58,0))))</f>
        <v/>
      </c>
      <c r="AD164" s="384" t="str">
        <f>IF($C164="","",INDEX('Fixed inputs'!$C$8:$E$10,MATCH($C164,'Fixed inputs'!$B$8:$B$10,0),MATCH(IF($C$7="Northern Ireland","GBP","EUR"),'Fixed inputs'!$C$7:$E$7,0)))</f>
        <v/>
      </c>
      <c r="AE164" s="386"/>
      <c r="AF164" s="386"/>
      <c r="AG164" s="386"/>
      <c r="AH164" s="386"/>
      <c r="AI164" s="386"/>
      <c r="AJ164" s="416">
        <f t="shared" si="43"/>
        <v>0</v>
      </c>
      <c r="AK164" s="386"/>
      <c r="AL164" s="387">
        <f t="shared" si="44"/>
        <v>0</v>
      </c>
      <c r="AM164" s="386"/>
      <c r="AN164" s="387">
        <f t="shared" si="45"/>
        <v>0</v>
      </c>
      <c r="AO164" s="386"/>
      <c r="AP164" s="387">
        <f t="shared" si="46"/>
        <v>0</v>
      </c>
      <c r="AQ164" s="386"/>
      <c r="AR164" s="387">
        <f t="shared" si="47"/>
        <v>0</v>
      </c>
      <c r="AS164" s="386"/>
      <c r="AT164" s="387">
        <f t="shared" si="48"/>
        <v>0</v>
      </c>
    </row>
    <row r="165" spans="2:46">
      <c r="B165" s="435"/>
      <c r="C165" s="435"/>
      <c r="D165" s="436"/>
      <c r="E165" s="437"/>
      <c r="F165" s="437"/>
      <c r="G165" s="437"/>
      <c r="H165" s="437"/>
      <c r="I165" s="437"/>
      <c r="J165" s="437"/>
      <c r="K165" s="465">
        <f t="shared" si="33"/>
        <v>0</v>
      </c>
      <c r="L165" s="433"/>
      <c r="M165" s="433"/>
      <c r="N165" s="434"/>
      <c r="O165" s="383" t="str">
        <f t="shared" si="34"/>
        <v/>
      </c>
      <c r="P165" s="434"/>
      <c r="Q165" s="434"/>
      <c r="R165" s="434"/>
      <c r="S165" s="433"/>
      <c r="T165" s="434"/>
      <c r="U165" s="415" t="str">
        <f t="shared" si="36"/>
        <v/>
      </c>
      <c r="V165" s="415" t="str">
        <f t="shared" si="37"/>
        <v/>
      </c>
      <c r="W165" s="415" t="str">
        <f t="shared" si="38"/>
        <v/>
      </c>
      <c r="X165" s="415" t="str">
        <f t="shared" si="39"/>
        <v/>
      </c>
      <c r="Y165" s="415" t="str">
        <f t="shared" si="40"/>
        <v/>
      </c>
      <c r="Z165" s="415" t="str">
        <f t="shared" si="41"/>
        <v/>
      </c>
      <c r="AA165" s="384">
        <f t="shared" si="35"/>
        <v>0</v>
      </c>
      <c r="AB165" s="385" t="b">
        <f t="shared" si="42"/>
        <v>1</v>
      </c>
      <c r="AC165" s="384" t="str">
        <f>IF($N165="","",IF($C$7="Northern Ireland",INDEX('Fixed inputs'!$H$18:$H$58,MATCH($N165,'Fixed inputs'!$C$18:$C$58,0)),INDEX('Fixed inputs'!$I$18:$I$58,MATCH($N165,'Fixed inputs'!$C$18:$C$58,0))))</f>
        <v/>
      </c>
      <c r="AD165" s="384" t="str">
        <f>IF($C165="","",INDEX('Fixed inputs'!$C$8:$E$10,MATCH($C165,'Fixed inputs'!$B$8:$B$10,0),MATCH(IF($C$7="Northern Ireland","GBP","EUR"),'Fixed inputs'!$C$7:$E$7,0)))</f>
        <v/>
      </c>
      <c r="AE165" s="386"/>
      <c r="AF165" s="386"/>
      <c r="AG165" s="386"/>
      <c r="AH165" s="386"/>
      <c r="AI165" s="386"/>
      <c r="AJ165" s="416">
        <f t="shared" si="43"/>
        <v>0</v>
      </c>
      <c r="AK165" s="386"/>
      <c r="AL165" s="387">
        <f t="shared" si="44"/>
        <v>0</v>
      </c>
      <c r="AM165" s="386"/>
      <c r="AN165" s="387">
        <f t="shared" si="45"/>
        <v>0</v>
      </c>
      <c r="AO165" s="386"/>
      <c r="AP165" s="387">
        <f t="shared" si="46"/>
        <v>0</v>
      </c>
      <c r="AQ165" s="386"/>
      <c r="AR165" s="387">
        <f t="shared" si="47"/>
        <v>0</v>
      </c>
      <c r="AS165" s="386"/>
      <c r="AT165" s="387">
        <f t="shared" si="48"/>
        <v>0</v>
      </c>
    </row>
    <row r="166" spans="2:46">
      <c r="B166" s="435"/>
      <c r="C166" s="435"/>
      <c r="D166" s="436"/>
      <c r="E166" s="437"/>
      <c r="F166" s="437"/>
      <c r="G166" s="437"/>
      <c r="H166" s="437"/>
      <c r="I166" s="437"/>
      <c r="J166" s="437"/>
      <c r="K166" s="465">
        <f t="shared" si="33"/>
        <v>0</v>
      </c>
      <c r="L166" s="433"/>
      <c r="M166" s="433"/>
      <c r="N166" s="434"/>
      <c r="O166" s="383" t="str">
        <f t="shared" si="34"/>
        <v/>
      </c>
      <c r="P166" s="434"/>
      <c r="Q166" s="434"/>
      <c r="R166" s="434"/>
      <c r="S166" s="433"/>
      <c r="T166" s="434"/>
      <c r="U166" s="415" t="str">
        <f t="shared" si="36"/>
        <v/>
      </c>
      <c r="V166" s="415" t="str">
        <f t="shared" si="37"/>
        <v/>
      </c>
      <c r="W166" s="415" t="str">
        <f t="shared" si="38"/>
        <v/>
      </c>
      <c r="X166" s="415" t="str">
        <f t="shared" si="39"/>
        <v/>
      </c>
      <c r="Y166" s="415" t="str">
        <f t="shared" si="40"/>
        <v/>
      </c>
      <c r="Z166" s="415" t="str">
        <f t="shared" si="41"/>
        <v/>
      </c>
      <c r="AA166" s="384">
        <f t="shared" si="35"/>
        <v>0</v>
      </c>
      <c r="AB166" s="385" t="b">
        <f t="shared" si="42"/>
        <v>1</v>
      </c>
      <c r="AC166" s="384" t="str">
        <f>IF($N166="","",IF($C$7="Northern Ireland",INDEX('Fixed inputs'!$H$18:$H$58,MATCH($N166,'Fixed inputs'!$C$18:$C$58,0)),INDEX('Fixed inputs'!$I$18:$I$58,MATCH($N166,'Fixed inputs'!$C$18:$C$58,0))))</f>
        <v/>
      </c>
      <c r="AD166" s="384" t="str">
        <f>IF($C166="","",INDEX('Fixed inputs'!$C$8:$E$10,MATCH($C166,'Fixed inputs'!$B$8:$B$10,0),MATCH(IF($C$7="Northern Ireland","GBP","EUR"),'Fixed inputs'!$C$7:$E$7,0)))</f>
        <v/>
      </c>
      <c r="AE166" s="386"/>
      <c r="AF166" s="386"/>
      <c r="AG166" s="386"/>
      <c r="AH166" s="386"/>
      <c r="AI166" s="386"/>
      <c r="AJ166" s="416">
        <f t="shared" si="43"/>
        <v>0</v>
      </c>
      <c r="AK166" s="386"/>
      <c r="AL166" s="387">
        <f t="shared" si="44"/>
        <v>0</v>
      </c>
      <c r="AM166" s="386"/>
      <c r="AN166" s="387">
        <f t="shared" si="45"/>
        <v>0</v>
      </c>
      <c r="AO166" s="386"/>
      <c r="AP166" s="387">
        <f t="shared" si="46"/>
        <v>0</v>
      </c>
      <c r="AQ166" s="386"/>
      <c r="AR166" s="387">
        <f t="shared" si="47"/>
        <v>0</v>
      </c>
      <c r="AS166" s="386"/>
      <c r="AT166" s="387">
        <f t="shared" si="48"/>
        <v>0</v>
      </c>
    </row>
    <row r="167" spans="2:46">
      <c r="B167" s="435"/>
      <c r="C167" s="435"/>
      <c r="D167" s="436"/>
      <c r="E167" s="437"/>
      <c r="F167" s="437"/>
      <c r="G167" s="437"/>
      <c r="H167" s="437"/>
      <c r="I167" s="437"/>
      <c r="J167" s="437"/>
      <c r="K167" s="465">
        <f t="shared" si="33"/>
        <v>0</v>
      </c>
      <c r="L167" s="433"/>
      <c r="M167" s="433"/>
      <c r="N167" s="434"/>
      <c r="O167" s="383" t="str">
        <f t="shared" si="34"/>
        <v/>
      </c>
      <c r="P167" s="434"/>
      <c r="Q167" s="434"/>
      <c r="R167" s="434"/>
      <c r="S167" s="433"/>
      <c r="T167" s="434"/>
      <c r="U167" s="415" t="str">
        <f t="shared" si="36"/>
        <v/>
      </c>
      <c r="V167" s="415" t="str">
        <f t="shared" si="37"/>
        <v/>
      </c>
      <c r="W167" s="415" t="str">
        <f t="shared" si="38"/>
        <v/>
      </c>
      <c r="X167" s="415" t="str">
        <f t="shared" si="39"/>
        <v/>
      </c>
      <c r="Y167" s="415" t="str">
        <f t="shared" si="40"/>
        <v/>
      </c>
      <c r="Z167" s="415" t="str">
        <f t="shared" si="41"/>
        <v/>
      </c>
      <c r="AA167" s="384">
        <f t="shared" si="35"/>
        <v>0</v>
      </c>
      <c r="AB167" s="385" t="b">
        <f t="shared" si="42"/>
        <v>1</v>
      </c>
      <c r="AC167" s="384" t="str">
        <f>IF($N167="","",IF($C$7="Northern Ireland",INDEX('Fixed inputs'!$H$18:$H$58,MATCH($N167,'Fixed inputs'!$C$18:$C$58,0)),INDEX('Fixed inputs'!$I$18:$I$58,MATCH($N167,'Fixed inputs'!$C$18:$C$58,0))))</f>
        <v/>
      </c>
      <c r="AD167" s="384" t="str">
        <f>IF($C167="","",INDEX('Fixed inputs'!$C$8:$E$10,MATCH($C167,'Fixed inputs'!$B$8:$B$10,0),MATCH(IF($C$7="Northern Ireland","GBP","EUR"),'Fixed inputs'!$C$7:$E$7,0)))</f>
        <v/>
      </c>
      <c r="AE167" s="386"/>
      <c r="AF167" s="386"/>
      <c r="AG167" s="386"/>
      <c r="AH167" s="386"/>
      <c r="AI167" s="386"/>
      <c r="AJ167" s="416">
        <f t="shared" si="43"/>
        <v>0</v>
      </c>
      <c r="AK167" s="386"/>
      <c r="AL167" s="387">
        <f t="shared" si="44"/>
        <v>0</v>
      </c>
      <c r="AM167" s="386"/>
      <c r="AN167" s="387">
        <f t="shared" si="45"/>
        <v>0</v>
      </c>
      <c r="AO167" s="386"/>
      <c r="AP167" s="387">
        <f t="shared" si="46"/>
        <v>0</v>
      </c>
      <c r="AQ167" s="386"/>
      <c r="AR167" s="387">
        <f t="shared" si="47"/>
        <v>0</v>
      </c>
      <c r="AS167" s="386"/>
      <c r="AT167" s="387">
        <f t="shared" si="48"/>
        <v>0</v>
      </c>
    </row>
    <row r="168" spans="2:46">
      <c r="B168" s="435"/>
      <c r="C168" s="435"/>
      <c r="D168" s="436"/>
      <c r="E168" s="437"/>
      <c r="F168" s="437"/>
      <c r="G168" s="437"/>
      <c r="H168" s="437"/>
      <c r="I168" s="437"/>
      <c r="J168" s="437"/>
      <c r="K168" s="465">
        <f t="shared" si="33"/>
        <v>0</v>
      </c>
      <c r="L168" s="433"/>
      <c r="M168" s="433"/>
      <c r="N168" s="434"/>
      <c r="O168" s="383" t="str">
        <f t="shared" si="34"/>
        <v/>
      </c>
      <c r="P168" s="434"/>
      <c r="Q168" s="434"/>
      <c r="R168" s="434"/>
      <c r="S168" s="433"/>
      <c r="T168" s="434"/>
      <c r="U168" s="415" t="str">
        <f t="shared" si="36"/>
        <v/>
      </c>
      <c r="V168" s="415" t="str">
        <f t="shared" si="37"/>
        <v/>
      </c>
      <c r="W168" s="415" t="str">
        <f t="shared" si="38"/>
        <v/>
      </c>
      <c r="X168" s="415" t="str">
        <f t="shared" si="39"/>
        <v/>
      </c>
      <c r="Y168" s="415" t="str">
        <f t="shared" si="40"/>
        <v/>
      </c>
      <c r="Z168" s="415" t="str">
        <f t="shared" si="41"/>
        <v/>
      </c>
      <c r="AA168" s="384">
        <f t="shared" si="35"/>
        <v>0</v>
      </c>
      <c r="AB168" s="385" t="b">
        <f t="shared" si="42"/>
        <v>1</v>
      </c>
      <c r="AC168" s="384" t="str">
        <f>IF($N168="","",IF($C$7="Northern Ireland",INDEX('Fixed inputs'!$H$18:$H$58,MATCH($N168,'Fixed inputs'!$C$18:$C$58,0)),INDEX('Fixed inputs'!$I$18:$I$58,MATCH($N168,'Fixed inputs'!$C$18:$C$58,0))))</f>
        <v/>
      </c>
      <c r="AD168" s="384" t="str">
        <f>IF($C168="","",INDEX('Fixed inputs'!$C$8:$E$10,MATCH($C168,'Fixed inputs'!$B$8:$B$10,0),MATCH(IF($C$7="Northern Ireland","GBP","EUR"),'Fixed inputs'!$C$7:$E$7,0)))</f>
        <v/>
      </c>
      <c r="AE168" s="386"/>
      <c r="AF168" s="386"/>
      <c r="AG168" s="386"/>
      <c r="AH168" s="386"/>
      <c r="AI168" s="386"/>
      <c r="AJ168" s="416">
        <f t="shared" si="43"/>
        <v>0</v>
      </c>
      <c r="AK168" s="386"/>
      <c r="AL168" s="387">
        <f t="shared" si="44"/>
        <v>0</v>
      </c>
      <c r="AM168" s="386"/>
      <c r="AN168" s="387">
        <f t="shared" si="45"/>
        <v>0</v>
      </c>
      <c r="AO168" s="386"/>
      <c r="AP168" s="387">
        <f t="shared" si="46"/>
        <v>0</v>
      </c>
      <c r="AQ168" s="386"/>
      <c r="AR168" s="387">
        <f t="shared" si="47"/>
        <v>0</v>
      </c>
      <c r="AS168" s="386"/>
      <c r="AT168" s="387">
        <f t="shared" si="48"/>
        <v>0</v>
      </c>
    </row>
    <row r="169" spans="2:46">
      <c r="B169" s="435"/>
      <c r="C169" s="435"/>
      <c r="D169" s="436"/>
      <c r="E169" s="437"/>
      <c r="F169" s="437"/>
      <c r="G169" s="437"/>
      <c r="H169" s="437"/>
      <c r="I169" s="437"/>
      <c r="J169" s="437"/>
      <c r="K169" s="465">
        <f t="shared" si="33"/>
        <v>0</v>
      </c>
      <c r="L169" s="433"/>
      <c r="M169" s="433"/>
      <c r="N169" s="434"/>
      <c r="O169" s="383" t="str">
        <f t="shared" si="34"/>
        <v/>
      </c>
      <c r="P169" s="434"/>
      <c r="Q169" s="434"/>
      <c r="R169" s="434"/>
      <c r="S169" s="433"/>
      <c r="T169" s="434"/>
      <c r="U169" s="415" t="str">
        <f t="shared" si="36"/>
        <v/>
      </c>
      <c r="V169" s="415" t="str">
        <f t="shared" si="37"/>
        <v/>
      </c>
      <c r="W169" s="415" t="str">
        <f t="shared" si="38"/>
        <v/>
      </c>
      <c r="X169" s="415" t="str">
        <f t="shared" si="39"/>
        <v/>
      </c>
      <c r="Y169" s="415" t="str">
        <f t="shared" si="40"/>
        <v/>
      </c>
      <c r="Z169" s="415" t="str">
        <f t="shared" si="41"/>
        <v/>
      </c>
      <c r="AA169" s="384">
        <f t="shared" si="35"/>
        <v>0</v>
      </c>
      <c r="AB169" s="385" t="b">
        <f t="shared" si="42"/>
        <v>1</v>
      </c>
      <c r="AC169" s="384" t="str">
        <f>IF($N169="","",IF($C$7="Northern Ireland",INDEX('Fixed inputs'!$H$18:$H$58,MATCH($N169,'Fixed inputs'!$C$18:$C$58,0)),INDEX('Fixed inputs'!$I$18:$I$58,MATCH($N169,'Fixed inputs'!$C$18:$C$58,0))))</f>
        <v/>
      </c>
      <c r="AD169" s="384" t="str">
        <f>IF($C169="","",INDEX('Fixed inputs'!$C$8:$E$10,MATCH($C169,'Fixed inputs'!$B$8:$B$10,0),MATCH(IF($C$7="Northern Ireland","GBP","EUR"),'Fixed inputs'!$C$7:$E$7,0)))</f>
        <v/>
      </c>
      <c r="AE169" s="386"/>
      <c r="AF169" s="386"/>
      <c r="AG169" s="386"/>
      <c r="AH169" s="386"/>
      <c r="AI169" s="386"/>
      <c r="AJ169" s="416">
        <f t="shared" si="43"/>
        <v>0</v>
      </c>
      <c r="AK169" s="386"/>
      <c r="AL169" s="387">
        <f t="shared" si="44"/>
        <v>0</v>
      </c>
      <c r="AM169" s="386"/>
      <c r="AN169" s="387">
        <f t="shared" si="45"/>
        <v>0</v>
      </c>
      <c r="AO169" s="386"/>
      <c r="AP169" s="387">
        <f t="shared" si="46"/>
        <v>0</v>
      </c>
      <c r="AQ169" s="386"/>
      <c r="AR169" s="387">
        <f t="shared" si="47"/>
        <v>0</v>
      </c>
      <c r="AS169" s="386"/>
      <c r="AT169" s="387">
        <f t="shared" si="48"/>
        <v>0</v>
      </c>
    </row>
    <row r="170" spans="2:46">
      <c r="B170" s="435"/>
      <c r="C170" s="435"/>
      <c r="D170" s="436"/>
      <c r="E170" s="437"/>
      <c r="F170" s="437"/>
      <c r="G170" s="437"/>
      <c r="H170" s="437"/>
      <c r="I170" s="437"/>
      <c r="J170" s="437"/>
      <c r="K170" s="465">
        <f t="shared" si="33"/>
        <v>0</v>
      </c>
      <c r="L170" s="433"/>
      <c r="M170" s="433"/>
      <c r="N170" s="434"/>
      <c r="O170" s="383" t="str">
        <f t="shared" si="34"/>
        <v/>
      </c>
      <c r="P170" s="434"/>
      <c r="Q170" s="434"/>
      <c r="R170" s="434"/>
      <c r="S170" s="433"/>
      <c r="T170" s="434"/>
      <c r="U170" s="415" t="str">
        <f t="shared" si="36"/>
        <v/>
      </c>
      <c r="V170" s="415" t="str">
        <f t="shared" si="37"/>
        <v/>
      </c>
      <c r="W170" s="415" t="str">
        <f t="shared" si="38"/>
        <v/>
      </c>
      <c r="X170" s="415" t="str">
        <f t="shared" si="39"/>
        <v/>
      </c>
      <c r="Y170" s="415" t="str">
        <f t="shared" si="40"/>
        <v/>
      </c>
      <c r="Z170" s="415" t="str">
        <f t="shared" si="41"/>
        <v/>
      </c>
      <c r="AA170" s="384">
        <f t="shared" si="35"/>
        <v>0</v>
      </c>
      <c r="AB170" s="385" t="b">
        <f t="shared" si="42"/>
        <v>1</v>
      </c>
      <c r="AC170" s="384" t="str">
        <f>IF($N170="","",IF($C$7="Northern Ireland",INDEX('Fixed inputs'!$H$18:$H$58,MATCH($N170,'Fixed inputs'!$C$18:$C$58,0)),INDEX('Fixed inputs'!$I$18:$I$58,MATCH($N170,'Fixed inputs'!$C$18:$C$58,0))))</f>
        <v/>
      </c>
      <c r="AD170" s="384" t="str">
        <f>IF($C170="","",INDEX('Fixed inputs'!$C$8:$E$10,MATCH($C170,'Fixed inputs'!$B$8:$B$10,0),MATCH(IF($C$7="Northern Ireland","GBP","EUR"),'Fixed inputs'!$C$7:$E$7,0)))</f>
        <v/>
      </c>
      <c r="AE170" s="386"/>
      <c r="AF170" s="386"/>
      <c r="AG170" s="386"/>
      <c r="AH170" s="386"/>
      <c r="AI170" s="386"/>
      <c r="AJ170" s="416">
        <f t="shared" si="43"/>
        <v>0</v>
      </c>
      <c r="AK170" s="386"/>
      <c r="AL170" s="387">
        <f t="shared" si="44"/>
        <v>0</v>
      </c>
      <c r="AM170" s="386"/>
      <c r="AN170" s="387">
        <f t="shared" si="45"/>
        <v>0</v>
      </c>
      <c r="AO170" s="386"/>
      <c r="AP170" s="387">
        <f t="shared" si="46"/>
        <v>0</v>
      </c>
      <c r="AQ170" s="386"/>
      <c r="AR170" s="387">
        <f t="shared" si="47"/>
        <v>0</v>
      </c>
      <c r="AS170" s="386"/>
      <c r="AT170" s="387">
        <f t="shared" si="48"/>
        <v>0</v>
      </c>
    </row>
    <row r="171" spans="2:46">
      <c r="B171" s="435"/>
      <c r="C171" s="435"/>
      <c r="D171" s="436"/>
      <c r="E171" s="437"/>
      <c r="F171" s="437"/>
      <c r="G171" s="437"/>
      <c r="H171" s="437"/>
      <c r="I171" s="437"/>
      <c r="J171" s="437"/>
      <c r="K171" s="465">
        <f t="shared" si="33"/>
        <v>0</v>
      </c>
      <c r="L171" s="433"/>
      <c r="M171" s="433"/>
      <c r="N171" s="434"/>
      <c r="O171" s="383" t="str">
        <f t="shared" si="34"/>
        <v/>
      </c>
      <c r="P171" s="434"/>
      <c r="Q171" s="434"/>
      <c r="R171" s="434"/>
      <c r="S171" s="433"/>
      <c r="T171" s="434"/>
      <c r="U171" s="415" t="str">
        <f t="shared" si="36"/>
        <v/>
      </c>
      <c r="V171" s="415" t="str">
        <f t="shared" si="37"/>
        <v/>
      </c>
      <c r="W171" s="415" t="str">
        <f t="shared" si="38"/>
        <v/>
      </c>
      <c r="X171" s="415" t="str">
        <f t="shared" si="39"/>
        <v/>
      </c>
      <c r="Y171" s="415" t="str">
        <f t="shared" si="40"/>
        <v/>
      </c>
      <c r="Z171" s="415" t="str">
        <f t="shared" si="41"/>
        <v/>
      </c>
      <c r="AA171" s="384">
        <f t="shared" si="35"/>
        <v>0</v>
      </c>
      <c r="AB171" s="385" t="b">
        <f t="shared" si="42"/>
        <v>1</v>
      </c>
      <c r="AC171" s="384" t="str">
        <f>IF($N171="","",IF($C$7="Northern Ireland",INDEX('Fixed inputs'!$H$18:$H$58,MATCH($N171,'Fixed inputs'!$C$18:$C$58,0)),INDEX('Fixed inputs'!$I$18:$I$58,MATCH($N171,'Fixed inputs'!$C$18:$C$58,0))))</f>
        <v/>
      </c>
      <c r="AD171" s="384" t="str">
        <f>IF($C171="","",INDEX('Fixed inputs'!$C$8:$E$10,MATCH($C171,'Fixed inputs'!$B$8:$B$10,0),MATCH(IF($C$7="Northern Ireland","GBP","EUR"),'Fixed inputs'!$C$7:$E$7,0)))</f>
        <v/>
      </c>
      <c r="AE171" s="386"/>
      <c r="AF171" s="386"/>
      <c r="AG171" s="386"/>
      <c r="AH171" s="386"/>
      <c r="AI171" s="386"/>
      <c r="AJ171" s="416">
        <f t="shared" si="43"/>
        <v>0</v>
      </c>
      <c r="AK171" s="386"/>
      <c r="AL171" s="387">
        <f t="shared" si="44"/>
        <v>0</v>
      </c>
      <c r="AM171" s="386"/>
      <c r="AN171" s="387">
        <f t="shared" si="45"/>
        <v>0</v>
      </c>
      <c r="AO171" s="386"/>
      <c r="AP171" s="387">
        <f t="shared" si="46"/>
        <v>0</v>
      </c>
      <c r="AQ171" s="386"/>
      <c r="AR171" s="387">
        <f t="shared" si="47"/>
        <v>0</v>
      </c>
      <c r="AS171" s="386"/>
      <c r="AT171" s="387">
        <f t="shared" si="48"/>
        <v>0</v>
      </c>
    </row>
    <row r="172" spans="2:46">
      <c r="B172" s="435"/>
      <c r="C172" s="435"/>
      <c r="D172" s="436"/>
      <c r="E172" s="437"/>
      <c r="F172" s="437"/>
      <c r="G172" s="437"/>
      <c r="H172" s="437"/>
      <c r="I172" s="437"/>
      <c r="J172" s="437"/>
      <c r="K172" s="465">
        <f t="shared" si="33"/>
        <v>0</v>
      </c>
      <c r="L172" s="433"/>
      <c r="M172" s="433"/>
      <c r="N172" s="434"/>
      <c r="O172" s="383" t="str">
        <f t="shared" si="34"/>
        <v/>
      </c>
      <c r="P172" s="434"/>
      <c r="Q172" s="434"/>
      <c r="R172" s="434"/>
      <c r="S172" s="433"/>
      <c r="T172" s="434"/>
      <c r="U172" s="415" t="str">
        <f t="shared" si="36"/>
        <v/>
      </c>
      <c r="V172" s="415" t="str">
        <f t="shared" si="37"/>
        <v/>
      </c>
      <c r="W172" s="415" t="str">
        <f t="shared" si="38"/>
        <v/>
      </c>
      <c r="X172" s="415" t="str">
        <f t="shared" si="39"/>
        <v/>
      </c>
      <c r="Y172" s="415" t="str">
        <f t="shared" si="40"/>
        <v/>
      </c>
      <c r="Z172" s="415" t="str">
        <f t="shared" si="41"/>
        <v/>
      </c>
      <c r="AA172" s="384">
        <f t="shared" si="35"/>
        <v>0</v>
      </c>
      <c r="AB172" s="385" t="b">
        <f t="shared" si="42"/>
        <v>1</v>
      </c>
      <c r="AC172" s="384" t="str">
        <f>IF($N172="","",IF($C$7="Northern Ireland",INDEX('Fixed inputs'!$H$18:$H$58,MATCH($N172,'Fixed inputs'!$C$18:$C$58,0)),INDEX('Fixed inputs'!$I$18:$I$58,MATCH($N172,'Fixed inputs'!$C$18:$C$58,0))))</f>
        <v/>
      </c>
      <c r="AD172" s="384" t="str">
        <f>IF($C172="","",INDEX('Fixed inputs'!$C$8:$E$10,MATCH($C172,'Fixed inputs'!$B$8:$B$10,0),MATCH(IF($C$7="Northern Ireland","GBP","EUR"),'Fixed inputs'!$C$7:$E$7,0)))</f>
        <v/>
      </c>
      <c r="AE172" s="386"/>
      <c r="AF172" s="386"/>
      <c r="AG172" s="386"/>
      <c r="AH172" s="386"/>
      <c r="AI172" s="386"/>
      <c r="AJ172" s="416">
        <f t="shared" si="43"/>
        <v>0</v>
      </c>
      <c r="AK172" s="386"/>
      <c r="AL172" s="387">
        <f t="shared" si="44"/>
        <v>0</v>
      </c>
      <c r="AM172" s="386"/>
      <c r="AN172" s="387">
        <f t="shared" si="45"/>
        <v>0</v>
      </c>
      <c r="AO172" s="386"/>
      <c r="AP172" s="387">
        <f t="shared" si="46"/>
        <v>0</v>
      </c>
      <c r="AQ172" s="386"/>
      <c r="AR172" s="387">
        <f t="shared" si="47"/>
        <v>0</v>
      </c>
      <c r="AS172" s="386"/>
      <c r="AT172" s="387">
        <f t="shared" si="48"/>
        <v>0</v>
      </c>
    </row>
    <row r="173" spans="2:46">
      <c r="B173" s="435"/>
      <c r="C173" s="435"/>
      <c r="D173" s="436"/>
      <c r="E173" s="437"/>
      <c r="F173" s="437"/>
      <c r="G173" s="437"/>
      <c r="H173" s="437"/>
      <c r="I173" s="437"/>
      <c r="J173" s="437"/>
      <c r="K173" s="465">
        <f t="shared" si="33"/>
        <v>0</v>
      </c>
      <c r="L173" s="433"/>
      <c r="M173" s="433"/>
      <c r="N173" s="434"/>
      <c r="O173" s="383" t="str">
        <f t="shared" si="34"/>
        <v/>
      </c>
      <c r="P173" s="434"/>
      <c r="Q173" s="434"/>
      <c r="R173" s="434"/>
      <c r="S173" s="433"/>
      <c r="T173" s="434"/>
      <c r="U173" s="415" t="str">
        <f t="shared" si="36"/>
        <v/>
      </c>
      <c r="V173" s="415" t="str">
        <f t="shared" si="37"/>
        <v/>
      </c>
      <c r="W173" s="415" t="str">
        <f t="shared" si="38"/>
        <v/>
      </c>
      <c r="X173" s="415" t="str">
        <f t="shared" si="39"/>
        <v/>
      </c>
      <c r="Y173" s="415" t="str">
        <f t="shared" si="40"/>
        <v/>
      </c>
      <c r="Z173" s="415" t="str">
        <f t="shared" si="41"/>
        <v/>
      </c>
      <c r="AA173" s="384">
        <f t="shared" si="35"/>
        <v>0</v>
      </c>
      <c r="AB173" s="385" t="b">
        <f t="shared" si="42"/>
        <v>1</v>
      </c>
      <c r="AC173" s="384" t="str">
        <f>IF($N173="","",IF($C$7="Northern Ireland",INDEX('Fixed inputs'!$H$18:$H$58,MATCH($N173,'Fixed inputs'!$C$18:$C$58,0)),INDEX('Fixed inputs'!$I$18:$I$58,MATCH($N173,'Fixed inputs'!$C$18:$C$58,0))))</f>
        <v/>
      </c>
      <c r="AD173" s="384" t="str">
        <f>IF($C173="","",INDEX('Fixed inputs'!$C$8:$E$10,MATCH($C173,'Fixed inputs'!$B$8:$B$10,0),MATCH(IF($C$7="Northern Ireland","GBP","EUR"),'Fixed inputs'!$C$7:$E$7,0)))</f>
        <v/>
      </c>
      <c r="AE173" s="386"/>
      <c r="AF173" s="386"/>
      <c r="AG173" s="386"/>
      <c r="AH173" s="386"/>
      <c r="AI173" s="386"/>
      <c r="AJ173" s="416">
        <f t="shared" si="43"/>
        <v>0</v>
      </c>
      <c r="AK173" s="386"/>
      <c r="AL173" s="387">
        <f t="shared" si="44"/>
        <v>0</v>
      </c>
      <c r="AM173" s="386"/>
      <c r="AN173" s="387">
        <f t="shared" si="45"/>
        <v>0</v>
      </c>
      <c r="AO173" s="386"/>
      <c r="AP173" s="387">
        <f t="shared" si="46"/>
        <v>0</v>
      </c>
      <c r="AQ173" s="386"/>
      <c r="AR173" s="387">
        <f t="shared" si="47"/>
        <v>0</v>
      </c>
      <c r="AS173" s="386"/>
      <c r="AT173" s="387">
        <f t="shared" si="48"/>
        <v>0</v>
      </c>
    </row>
    <row r="174" spans="2:46">
      <c r="B174" s="435"/>
      <c r="C174" s="435"/>
      <c r="D174" s="436"/>
      <c r="E174" s="437"/>
      <c r="F174" s="437"/>
      <c r="G174" s="437"/>
      <c r="H174" s="437"/>
      <c r="I174" s="437"/>
      <c r="J174" s="437"/>
      <c r="K174" s="465">
        <f t="shared" si="33"/>
        <v>0</v>
      </c>
      <c r="L174" s="433"/>
      <c r="M174" s="433"/>
      <c r="N174" s="434"/>
      <c r="O174" s="383" t="str">
        <f t="shared" si="34"/>
        <v/>
      </c>
      <c r="P174" s="434"/>
      <c r="Q174" s="434"/>
      <c r="R174" s="434"/>
      <c r="S174" s="433"/>
      <c r="T174" s="434"/>
      <c r="U174" s="415" t="str">
        <f t="shared" si="36"/>
        <v/>
      </c>
      <c r="V174" s="415" t="str">
        <f t="shared" si="37"/>
        <v/>
      </c>
      <c r="W174" s="415" t="str">
        <f t="shared" si="38"/>
        <v/>
      </c>
      <c r="X174" s="415" t="str">
        <f t="shared" si="39"/>
        <v/>
      </c>
      <c r="Y174" s="415" t="str">
        <f t="shared" si="40"/>
        <v/>
      </c>
      <c r="Z174" s="415" t="str">
        <f t="shared" si="41"/>
        <v/>
      </c>
      <c r="AA174" s="384">
        <f t="shared" si="35"/>
        <v>0</v>
      </c>
      <c r="AB174" s="385" t="b">
        <f t="shared" si="42"/>
        <v>1</v>
      </c>
      <c r="AC174" s="384" t="str">
        <f>IF($N174="","",IF($C$7="Northern Ireland",INDEX('Fixed inputs'!$H$18:$H$58,MATCH($N174,'Fixed inputs'!$C$18:$C$58,0)),INDEX('Fixed inputs'!$I$18:$I$58,MATCH($N174,'Fixed inputs'!$C$18:$C$58,0))))</f>
        <v/>
      </c>
      <c r="AD174" s="384" t="str">
        <f>IF($C174="","",INDEX('Fixed inputs'!$C$8:$E$10,MATCH($C174,'Fixed inputs'!$B$8:$B$10,0),MATCH(IF($C$7="Northern Ireland","GBP","EUR"),'Fixed inputs'!$C$7:$E$7,0)))</f>
        <v/>
      </c>
      <c r="AE174" s="386"/>
      <c r="AF174" s="386"/>
      <c r="AG174" s="386"/>
      <c r="AH174" s="386"/>
      <c r="AI174" s="386"/>
      <c r="AJ174" s="416">
        <f t="shared" si="43"/>
        <v>0</v>
      </c>
      <c r="AK174" s="386"/>
      <c r="AL174" s="387">
        <f t="shared" si="44"/>
        <v>0</v>
      </c>
      <c r="AM174" s="386"/>
      <c r="AN174" s="387">
        <f t="shared" si="45"/>
        <v>0</v>
      </c>
      <c r="AO174" s="386"/>
      <c r="AP174" s="387">
        <f t="shared" si="46"/>
        <v>0</v>
      </c>
      <c r="AQ174" s="386"/>
      <c r="AR174" s="387">
        <f t="shared" si="47"/>
        <v>0</v>
      </c>
      <c r="AS174" s="386"/>
      <c r="AT174" s="387">
        <f t="shared" si="48"/>
        <v>0</v>
      </c>
    </row>
    <row r="175" spans="2:46">
      <c r="B175" s="435"/>
      <c r="C175" s="435"/>
      <c r="D175" s="436"/>
      <c r="E175" s="437"/>
      <c r="F175" s="437"/>
      <c r="G175" s="437"/>
      <c r="H175" s="437"/>
      <c r="I175" s="437"/>
      <c r="J175" s="437"/>
      <c r="K175" s="465">
        <f t="shared" si="33"/>
        <v>0</v>
      </c>
      <c r="L175" s="433"/>
      <c r="M175" s="433"/>
      <c r="N175" s="434"/>
      <c r="O175" s="383" t="str">
        <f t="shared" si="34"/>
        <v/>
      </c>
      <c r="P175" s="434"/>
      <c r="Q175" s="434"/>
      <c r="R175" s="434"/>
      <c r="S175" s="433"/>
      <c r="T175" s="434"/>
      <c r="U175" s="415" t="str">
        <f t="shared" si="36"/>
        <v/>
      </c>
      <c r="V175" s="415" t="str">
        <f t="shared" si="37"/>
        <v/>
      </c>
      <c r="W175" s="415" t="str">
        <f t="shared" si="38"/>
        <v/>
      </c>
      <c r="X175" s="415" t="str">
        <f t="shared" si="39"/>
        <v/>
      </c>
      <c r="Y175" s="415" t="str">
        <f t="shared" si="40"/>
        <v/>
      </c>
      <c r="Z175" s="415" t="str">
        <f t="shared" si="41"/>
        <v/>
      </c>
      <c r="AA175" s="384">
        <f t="shared" si="35"/>
        <v>0</v>
      </c>
      <c r="AB175" s="385" t="b">
        <f t="shared" si="42"/>
        <v>1</v>
      </c>
      <c r="AC175" s="384" t="str">
        <f>IF($N175="","",IF($C$7="Northern Ireland",INDEX('Fixed inputs'!$H$18:$H$58,MATCH($N175,'Fixed inputs'!$C$18:$C$58,0)),INDEX('Fixed inputs'!$I$18:$I$58,MATCH($N175,'Fixed inputs'!$C$18:$C$58,0))))</f>
        <v/>
      </c>
      <c r="AD175" s="384" t="str">
        <f>IF($C175="","",INDEX('Fixed inputs'!$C$8:$E$10,MATCH($C175,'Fixed inputs'!$B$8:$B$10,0),MATCH(IF($C$7="Northern Ireland","GBP","EUR"),'Fixed inputs'!$C$7:$E$7,0)))</f>
        <v/>
      </c>
      <c r="AE175" s="386"/>
      <c r="AF175" s="386"/>
      <c r="AG175" s="386"/>
      <c r="AH175" s="386"/>
      <c r="AI175" s="386"/>
      <c r="AJ175" s="416">
        <f t="shared" si="43"/>
        <v>0</v>
      </c>
      <c r="AK175" s="386"/>
      <c r="AL175" s="387">
        <f t="shared" si="44"/>
        <v>0</v>
      </c>
      <c r="AM175" s="386"/>
      <c r="AN175" s="387">
        <f t="shared" si="45"/>
        <v>0</v>
      </c>
      <c r="AO175" s="386"/>
      <c r="AP175" s="387">
        <f t="shared" si="46"/>
        <v>0</v>
      </c>
      <c r="AQ175" s="386"/>
      <c r="AR175" s="387">
        <f t="shared" si="47"/>
        <v>0</v>
      </c>
      <c r="AS175" s="386"/>
      <c r="AT175" s="387">
        <f t="shared" si="48"/>
        <v>0</v>
      </c>
    </row>
    <row r="176" spans="2:46">
      <c r="B176" s="435"/>
      <c r="C176" s="435"/>
      <c r="D176" s="436"/>
      <c r="E176" s="437"/>
      <c r="F176" s="437"/>
      <c r="G176" s="437"/>
      <c r="H176" s="437"/>
      <c r="I176" s="437"/>
      <c r="J176" s="437"/>
      <c r="K176" s="465">
        <f t="shared" si="33"/>
        <v>0</v>
      </c>
      <c r="L176" s="433"/>
      <c r="M176" s="433"/>
      <c r="N176" s="434"/>
      <c r="O176" s="383" t="str">
        <f t="shared" si="34"/>
        <v/>
      </c>
      <c r="P176" s="434"/>
      <c r="Q176" s="434"/>
      <c r="R176" s="434"/>
      <c r="S176" s="433"/>
      <c r="T176" s="434"/>
      <c r="U176" s="415" t="str">
        <f t="shared" si="36"/>
        <v/>
      </c>
      <c r="V176" s="415" t="str">
        <f t="shared" si="37"/>
        <v/>
      </c>
      <c r="W176" s="415" t="str">
        <f t="shared" si="38"/>
        <v/>
      </c>
      <c r="X176" s="415" t="str">
        <f t="shared" si="39"/>
        <v/>
      </c>
      <c r="Y176" s="415" t="str">
        <f t="shared" si="40"/>
        <v/>
      </c>
      <c r="Z176" s="415" t="str">
        <f t="shared" si="41"/>
        <v/>
      </c>
      <c r="AA176" s="384">
        <f t="shared" si="35"/>
        <v>0</v>
      </c>
      <c r="AB176" s="385" t="b">
        <f t="shared" si="42"/>
        <v>1</v>
      </c>
      <c r="AC176" s="384" t="str">
        <f>IF($N176="","",IF($C$7="Northern Ireland",INDEX('Fixed inputs'!$H$18:$H$58,MATCH($N176,'Fixed inputs'!$C$18:$C$58,0)),INDEX('Fixed inputs'!$I$18:$I$58,MATCH($N176,'Fixed inputs'!$C$18:$C$58,0))))</f>
        <v/>
      </c>
      <c r="AD176" s="384" t="str">
        <f>IF($C176="","",INDEX('Fixed inputs'!$C$8:$E$10,MATCH($C176,'Fixed inputs'!$B$8:$B$10,0),MATCH(IF($C$7="Northern Ireland","GBP","EUR"),'Fixed inputs'!$C$7:$E$7,0)))</f>
        <v/>
      </c>
      <c r="AE176" s="386"/>
      <c r="AF176" s="386"/>
      <c r="AG176" s="386"/>
      <c r="AH176" s="386"/>
      <c r="AI176" s="386"/>
      <c r="AJ176" s="416">
        <f t="shared" si="43"/>
        <v>0</v>
      </c>
      <c r="AK176" s="386"/>
      <c r="AL176" s="387">
        <f t="shared" si="44"/>
        <v>0</v>
      </c>
      <c r="AM176" s="386"/>
      <c r="AN176" s="387">
        <f t="shared" si="45"/>
        <v>0</v>
      </c>
      <c r="AO176" s="386"/>
      <c r="AP176" s="387">
        <f t="shared" si="46"/>
        <v>0</v>
      </c>
      <c r="AQ176" s="386"/>
      <c r="AR176" s="387">
        <f t="shared" si="47"/>
        <v>0</v>
      </c>
      <c r="AS176" s="386"/>
      <c r="AT176" s="387">
        <f t="shared" si="48"/>
        <v>0</v>
      </c>
    </row>
    <row r="177" spans="2:46">
      <c r="B177" s="435"/>
      <c r="C177" s="435"/>
      <c r="D177" s="436"/>
      <c r="E177" s="437"/>
      <c r="F177" s="437"/>
      <c r="G177" s="437"/>
      <c r="H177" s="437"/>
      <c r="I177" s="437"/>
      <c r="J177" s="437"/>
      <c r="K177" s="465">
        <f t="shared" si="33"/>
        <v>0</v>
      </c>
      <c r="L177" s="433"/>
      <c r="M177" s="433"/>
      <c r="N177" s="434"/>
      <c r="O177" s="383" t="str">
        <f t="shared" si="34"/>
        <v/>
      </c>
      <c r="P177" s="434"/>
      <c r="Q177" s="434"/>
      <c r="R177" s="434"/>
      <c r="S177" s="433"/>
      <c r="T177" s="434"/>
      <c r="U177" s="415" t="str">
        <f t="shared" si="36"/>
        <v/>
      </c>
      <c r="V177" s="415" t="str">
        <f t="shared" si="37"/>
        <v/>
      </c>
      <c r="W177" s="415" t="str">
        <f t="shared" si="38"/>
        <v/>
      </c>
      <c r="X177" s="415" t="str">
        <f t="shared" si="39"/>
        <v/>
      </c>
      <c r="Y177" s="415" t="str">
        <f t="shared" si="40"/>
        <v/>
      </c>
      <c r="Z177" s="415" t="str">
        <f t="shared" si="41"/>
        <v/>
      </c>
      <c r="AA177" s="384">
        <f t="shared" si="35"/>
        <v>0</v>
      </c>
      <c r="AB177" s="385" t="b">
        <f t="shared" si="42"/>
        <v>1</v>
      </c>
      <c r="AC177" s="384" t="str">
        <f>IF($N177="","",IF($C$7="Northern Ireland",INDEX('Fixed inputs'!$H$18:$H$58,MATCH($N177,'Fixed inputs'!$C$18:$C$58,0)),INDEX('Fixed inputs'!$I$18:$I$58,MATCH($N177,'Fixed inputs'!$C$18:$C$58,0))))</f>
        <v/>
      </c>
      <c r="AD177" s="384" t="str">
        <f>IF($C177="","",INDEX('Fixed inputs'!$C$8:$E$10,MATCH($C177,'Fixed inputs'!$B$8:$B$10,0),MATCH(IF($C$7="Northern Ireland","GBP","EUR"),'Fixed inputs'!$C$7:$E$7,0)))</f>
        <v/>
      </c>
      <c r="AE177" s="386"/>
      <c r="AF177" s="386"/>
      <c r="AG177" s="386"/>
      <c r="AH177" s="386"/>
      <c r="AI177" s="386"/>
      <c r="AJ177" s="416">
        <f t="shared" si="43"/>
        <v>0</v>
      </c>
      <c r="AK177" s="386"/>
      <c r="AL177" s="387">
        <f t="shared" si="44"/>
        <v>0</v>
      </c>
      <c r="AM177" s="386"/>
      <c r="AN177" s="387">
        <f t="shared" si="45"/>
        <v>0</v>
      </c>
      <c r="AO177" s="386"/>
      <c r="AP177" s="387">
        <f t="shared" si="46"/>
        <v>0</v>
      </c>
      <c r="AQ177" s="386"/>
      <c r="AR177" s="387">
        <f t="shared" si="47"/>
        <v>0</v>
      </c>
      <c r="AS177" s="386"/>
      <c r="AT177" s="387">
        <f t="shared" si="48"/>
        <v>0</v>
      </c>
    </row>
    <row r="178" spans="2:46">
      <c r="B178" s="435"/>
      <c r="C178" s="435"/>
      <c r="D178" s="436"/>
      <c r="E178" s="437"/>
      <c r="F178" s="437"/>
      <c r="G178" s="437"/>
      <c r="H178" s="437"/>
      <c r="I178" s="437"/>
      <c r="J178" s="437"/>
      <c r="K178" s="465">
        <f t="shared" si="33"/>
        <v>0</v>
      </c>
      <c r="L178" s="433"/>
      <c r="M178" s="433"/>
      <c r="N178" s="434"/>
      <c r="O178" s="383" t="str">
        <f t="shared" si="34"/>
        <v/>
      </c>
      <c r="P178" s="434"/>
      <c r="Q178" s="434"/>
      <c r="R178" s="434"/>
      <c r="S178" s="433"/>
      <c r="T178" s="434"/>
      <c r="U178" s="415" t="str">
        <f t="shared" si="36"/>
        <v/>
      </c>
      <c r="V178" s="415" t="str">
        <f t="shared" si="37"/>
        <v/>
      </c>
      <c r="W178" s="415" t="str">
        <f t="shared" si="38"/>
        <v/>
      </c>
      <c r="X178" s="415" t="str">
        <f t="shared" si="39"/>
        <v/>
      </c>
      <c r="Y178" s="415" t="str">
        <f t="shared" si="40"/>
        <v/>
      </c>
      <c r="Z178" s="415" t="str">
        <f t="shared" si="41"/>
        <v/>
      </c>
      <c r="AA178" s="384">
        <f t="shared" si="35"/>
        <v>0</v>
      </c>
      <c r="AB178" s="385" t="b">
        <f t="shared" si="42"/>
        <v>1</v>
      </c>
      <c r="AC178" s="384" t="str">
        <f>IF($N178="","",IF($C$7="Northern Ireland",INDEX('Fixed inputs'!$H$18:$H$58,MATCH($N178,'Fixed inputs'!$C$18:$C$58,0)),INDEX('Fixed inputs'!$I$18:$I$58,MATCH($N178,'Fixed inputs'!$C$18:$C$58,0))))</f>
        <v/>
      </c>
      <c r="AD178" s="384" t="str">
        <f>IF($C178="","",INDEX('Fixed inputs'!$C$8:$E$10,MATCH($C178,'Fixed inputs'!$B$8:$B$10,0),MATCH(IF($C$7="Northern Ireland","GBP","EUR"),'Fixed inputs'!$C$7:$E$7,0)))</f>
        <v/>
      </c>
      <c r="AE178" s="386"/>
      <c r="AF178" s="386"/>
      <c r="AG178" s="386"/>
      <c r="AH178" s="386"/>
      <c r="AI178" s="386"/>
      <c r="AJ178" s="416">
        <f t="shared" si="43"/>
        <v>0</v>
      </c>
      <c r="AK178" s="386"/>
      <c r="AL178" s="387">
        <f t="shared" si="44"/>
        <v>0</v>
      </c>
      <c r="AM178" s="386"/>
      <c r="AN178" s="387">
        <f t="shared" si="45"/>
        <v>0</v>
      </c>
      <c r="AO178" s="386"/>
      <c r="AP178" s="387">
        <f t="shared" si="46"/>
        <v>0</v>
      </c>
      <c r="AQ178" s="386"/>
      <c r="AR178" s="387">
        <f t="shared" si="47"/>
        <v>0</v>
      </c>
      <c r="AS178" s="386"/>
      <c r="AT178" s="387">
        <f t="shared" si="48"/>
        <v>0</v>
      </c>
    </row>
    <row r="179" spans="2:46">
      <c r="B179" s="435"/>
      <c r="C179" s="435"/>
      <c r="D179" s="436"/>
      <c r="E179" s="437"/>
      <c r="F179" s="437"/>
      <c r="G179" s="437"/>
      <c r="H179" s="437"/>
      <c r="I179" s="437"/>
      <c r="J179" s="437"/>
      <c r="K179" s="465">
        <f t="shared" si="33"/>
        <v>0</v>
      </c>
      <c r="L179" s="433"/>
      <c r="M179" s="433"/>
      <c r="N179" s="434"/>
      <c r="O179" s="383" t="str">
        <f t="shared" si="34"/>
        <v/>
      </c>
      <c r="P179" s="434"/>
      <c r="Q179" s="434"/>
      <c r="R179" s="434"/>
      <c r="S179" s="433"/>
      <c r="T179" s="434"/>
      <c r="U179" s="415" t="str">
        <f t="shared" si="36"/>
        <v/>
      </c>
      <c r="V179" s="415" t="str">
        <f t="shared" si="37"/>
        <v/>
      </c>
      <c r="W179" s="415" t="str">
        <f t="shared" si="38"/>
        <v/>
      </c>
      <c r="X179" s="415" t="str">
        <f t="shared" si="39"/>
        <v/>
      </c>
      <c r="Y179" s="415" t="str">
        <f t="shared" si="40"/>
        <v/>
      </c>
      <c r="Z179" s="415" t="str">
        <f t="shared" si="41"/>
        <v/>
      </c>
      <c r="AA179" s="384">
        <f t="shared" si="35"/>
        <v>0</v>
      </c>
      <c r="AB179" s="385" t="b">
        <f t="shared" si="42"/>
        <v>1</v>
      </c>
      <c r="AC179" s="384" t="str">
        <f>IF($N179="","",IF($C$7="Northern Ireland",INDEX('Fixed inputs'!$H$18:$H$58,MATCH($N179,'Fixed inputs'!$C$18:$C$58,0)),INDEX('Fixed inputs'!$I$18:$I$58,MATCH($N179,'Fixed inputs'!$C$18:$C$58,0))))</f>
        <v/>
      </c>
      <c r="AD179" s="384" t="str">
        <f>IF($C179="","",INDEX('Fixed inputs'!$C$8:$E$10,MATCH($C179,'Fixed inputs'!$B$8:$B$10,0),MATCH(IF($C$7="Northern Ireland","GBP","EUR"),'Fixed inputs'!$C$7:$E$7,0)))</f>
        <v/>
      </c>
      <c r="AE179" s="386"/>
      <c r="AF179" s="386"/>
      <c r="AG179" s="386"/>
      <c r="AH179" s="386"/>
      <c r="AI179" s="386"/>
      <c r="AJ179" s="416">
        <f t="shared" si="43"/>
        <v>0</v>
      </c>
      <c r="AK179" s="386"/>
      <c r="AL179" s="387">
        <f t="shared" si="44"/>
        <v>0</v>
      </c>
      <c r="AM179" s="386"/>
      <c r="AN179" s="387">
        <f t="shared" si="45"/>
        <v>0</v>
      </c>
      <c r="AO179" s="386"/>
      <c r="AP179" s="387">
        <f t="shared" si="46"/>
        <v>0</v>
      </c>
      <c r="AQ179" s="386"/>
      <c r="AR179" s="387">
        <f t="shared" si="47"/>
        <v>0</v>
      </c>
      <c r="AS179" s="386"/>
      <c r="AT179" s="387">
        <f t="shared" si="48"/>
        <v>0</v>
      </c>
    </row>
    <row r="180" spans="2:46">
      <c r="B180" s="435"/>
      <c r="C180" s="435"/>
      <c r="D180" s="436"/>
      <c r="E180" s="437"/>
      <c r="F180" s="437"/>
      <c r="G180" s="437"/>
      <c r="H180" s="437"/>
      <c r="I180" s="437"/>
      <c r="J180" s="437"/>
      <c r="K180" s="465">
        <f t="shared" si="33"/>
        <v>0</v>
      </c>
      <c r="L180" s="433"/>
      <c r="M180" s="433"/>
      <c r="N180" s="434"/>
      <c r="O180" s="383" t="str">
        <f t="shared" si="34"/>
        <v/>
      </c>
      <c r="P180" s="434"/>
      <c r="Q180" s="434"/>
      <c r="R180" s="434"/>
      <c r="S180" s="433"/>
      <c r="T180" s="434"/>
      <c r="U180" s="415" t="str">
        <f t="shared" si="36"/>
        <v/>
      </c>
      <c r="V180" s="415" t="str">
        <f t="shared" si="37"/>
        <v/>
      </c>
      <c r="W180" s="415" t="str">
        <f t="shared" si="38"/>
        <v/>
      </c>
      <c r="X180" s="415" t="str">
        <f t="shared" si="39"/>
        <v/>
      </c>
      <c r="Y180" s="415" t="str">
        <f t="shared" si="40"/>
        <v/>
      </c>
      <c r="Z180" s="415" t="str">
        <f t="shared" si="41"/>
        <v/>
      </c>
      <c r="AA180" s="384">
        <f t="shared" si="35"/>
        <v>0</v>
      </c>
      <c r="AB180" s="385" t="b">
        <f t="shared" si="42"/>
        <v>1</v>
      </c>
      <c r="AC180" s="384" t="str">
        <f>IF($N180="","",IF($C$7="Northern Ireland",INDEX('Fixed inputs'!$H$18:$H$58,MATCH($N180,'Fixed inputs'!$C$18:$C$58,0)),INDEX('Fixed inputs'!$I$18:$I$58,MATCH($N180,'Fixed inputs'!$C$18:$C$58,0))))</f>
        <v/>
      </c>
      <c r="AD180" s="384" t="str">
        <f>IF($C180="","",INDEX('Fixed inputs'!$C$8:$E$10,MATCH($C180,'Fixed inputs'!$B$8:$B$10,0),MATCH(IF($C$7="Northern Ireland","GBP","EUR"),'Fixed inputs'!$C$7:$E$7,0)))</f>
        <v/>
      </c>
      <c r="AE180" s="386"/>
      <c r="AF180" s="386"/>
      <c r="AG180" s="386"/>
      <c r="AH180" s="386"/>
      <c r="AI180" s="386"/>
      <c r="AJ180" s="416">
        <f t="shared" si="43"/>
        <v>0</v>
      </c>
      <c r="AK180" s="386"/>
      <c r="AL180" s="387">
        <f t="shared" si="44"/>
        <v>0</v>
      </c>
      <c r="AM180" s="386"/>
      <c r="AN180" s="387">
        <f t="shared" si="45"/>
        <v>0</v>
      </c>
      <c r="AO180" s="386"/>
      <c r="AP180" s="387">
        <f t="shared" si="46"/>
        <v>0</v>
      </c>
      <c r="AQ180" s="386"/>
      <c r="AR180" s="387">
        <f t="shared" si="47"/>
        <v>0</v>
      </c>
      <c r="AS180" s="386"/>
      <c r="AT180" s="387">
        <f t="shared" si="48"/>
        <v>0</v>
      </c>
    </row>
    <row r="181" spans="2:46">
      <c r="B181" s="435"/>
      <c r="C181" s="435"/>
      <c r="D181" s="436"/>
      <c r="E181" s="437"/>
      <c r="F181" s="437"/>
      <c r="G181" s="437"/>
      <c r="H181" s="437"/>
      <c r="I181" s="437"/>
      <c r="J181" s="437"/>
      <c r="K181" s="465">
        <f t="shared" si="33"/>
        <v>0</v>
      </c>
      <c r="L181" s="433"/>
      <c r="M181" s="433"/>
      <c r="N181" s="434"/>
      <c r="O181" s="383" t="str">
        <f t="shared" si="34"/>
        <v/>
      </c>
      <c r="P181" s="434"/>
      <c r="Q181" s="434"/>
      <c r="R181" s="434"/>
      <c r="S181" s="433"/>
      <c r="T181" s="434"/>
      <c r="U181" s="415" t="str">
        <f t="shared" si="36"/>
        <v/>
      </c>
      <c r="V181" s="415" t="str">
        <f t="shared" si="37"/>
        <v/>
      </c>
      <c r="W181" s="415" t="str">
        <f t="shared" si="38"/>
        <v/>
      </c>
      <c r="X181" s="415" t="str">
        <f t="shared" si="39"/>
        <v/>
      </c>
      <c r="Y181" s="415" t="str">
        <f t="shared" si="40"/>
        <v/>
      </c>
      <c r="Z181" s="415" t="str">
        <f t="shared" si="41"/>
        <v/>
      </c>
      <c r="AA181" s="384">
        <f t="shared" si="35"/>
        <v>0</v>
      </c>
      <c r="AB181" s="385" t="b">
        <f t="shared" si="42"/>
        <v>1</v>
      </c>
      <c r="AC181" s="384" t="str">
        <f>IF($N181="","",IF($C$7="Northern Ireland",INDEX('Fixed inputs'!$H$18:$H$58,MATCH($N181,'Fixed inputs'!$C$18:$C$58,0)),INDEX('Fixed inputs'!$I$18:$I$58,MATCH($N181,'Fixed inputs'!$C$18:$C$58,0))))</f>
        <v/>
      </c>
      <c r="AD181" s="384" t="str">
        <f>IF($C181="","",INDEX('Fixed inputs'!$C$8:$E$10,MATCH($C181,'Fixed inputs'!$B$8:$B$10,0),MATCH(IF($C$7="Northern Ireland","GBP","EUR"),'Fixed inputs'!$C$7:$E$7,0)))</f>
        <v/>
      </c>
      <c r="AE181" s="386"/>
      <c r="AF181" s="386"/>
      <c r="AG181" s="386"/>
      <c r="AH181" s="386"/>
      <c r="AI181" s="386"/>
      <c r="AJ181" s="416">
        <f t="shared" si="43"/>
        <v>0</v>
      </c>
      <c r="AK181" s="386"/>
      <c r="AL181" s="387">
        <f t="shared" si="44"/>
        <v>0</v>
      </c>
      <c r="AM181" s="386"/>
      <c r="AN181" s="387">
        <f t="shared" si="45"/>
        <v>0</v>
      </c>
      <c r="AO181" s="386"/>
      <c r="AP181" s="387">
        <f t="shared" si="46"/>
        <v>0</v>
      </c>
      <c r="AQ181" s="386"/>
      <c r="AR181" s="387">
        <f t="shared" si="47"/>
        <v>0</v>
      </c>
      <c r="AS181" s="386"/>
      <c r="AT181" s="387">
        <f t="shared" si="48"/>
        <v>0</v>
      </c>
    </row>
    <row r="182" spans="2:46">
      <c r="B182" s="435"/>
      <c r="C182" s="435"/>
      <c r="D182" s="436"/>
      <c r="E182" s="437"/>
      <c r="F182" s="437"/>
      <c r="G182" s="437"/>
      <c r="H182" s="437"/>
      <c r="I182" s="437"/>
      <c r="J182" s="437"/>
      <c r="K182" s="465">
        <f t="shared" si="33"/>
        <v>0</v>
      </c>
      <c r="L182" s="433"/>
      <c r="M182" s="433"/>
      <c r="N182" s="434"/>
      <c r="O182" s="383" t="str">
        <f t="shared" si="34"/>
        <v/>
      </c>
      <c r="P182" s="434"/>
      <c r="Q182" s="434"/>
      <c r="R182" s="434"/>
      <c r="S182" s="433"/>
      <c r="T182" s="434"/>
      <c r="U182" s="415" t="str">
        <f t="shared" si="36"/>
        <v/>
      </c>
      <c r="V182" s="415" t="str">
        <f t="shared" si="37"/>
        <v/>
      </c>
      <c r="W182" s="415" t="str">
        <f t="shared" si="38"/>
        <v/>
      </c>
      <c r="X182" s="415" t="str">
        <f t="shared" si="39"/>
        <v/>
      </c>
      <c r="Y182" s="415" t="str">
        <f t="shared" si="40"/>
        <v/>
      </c>
      <c r="Z182" s="415" t="str">
        <f t="shared" si="41"/>
        <v/>
      </c>
      <c r="AA182" s="384">
        <f t="shared" si="35"/>
        <v>0</v>
      </c>
      <c r="AB182" s="385" t="b">
        <f t="shared" si="42"/>
        <v>1</v>
      </c>
      <c r="AC182" s="384" t="str">
        <f>IF($N182="","",IF($C$7="Northern Ireland",INDEX('Fixed inputs'!$H$18:$H$58,MATCH($N182,'Fixed inputs'!$C$18:$C$58,0)),INDEX('Fixed inputs'!$I$18:$I$58,MATCH($N182,'Fixed inputs'!$C$18:$C$58,0))))</f>
        <v/>
      </c>
      <c r="AD182" s="384" t="str">
        <f>IF($C182="","",INDEX('Fixed inputs'!$C$8:$E$10,MATCH($C182,'Fixed inputs'!$B$8:$B$10,0),MATCH(IF($C$7="Northern Ireland","GBP","EUR"),'Fixed inputs'!$C$7:$E$7,0)))</f>
        <v/>
      </c>
      <c r="AE182" s="386"/>
      <c r="AF182" s="386"/>
      <c r="AG182" s="386"/>
      <c r="AH182" s="386"/>
      <c r="AI182" s="386"/>
      <c r="AJ182" s="416">
        <f t="shared" si="43"/>
        <v>0</v>
      </c>
      <c r="AK182" s="386"/>
      <c r="AL182" s="387">
        <f t="shared" si="44"/>
        <v>0</v>
      </c>
      <c r="AM182" s="386"/>
      <c r="AN182" s="387">
        <f t="shared" si="45"/>
        <v>0</v>
      </c>
      <c r="AO182" s="386"/>
      <c r="AP182" s="387">
        <f t="shared" si="46"/>
        <v>0</v>
      </c>
      <c r="AQ182" s="386"/>
      <c r="AR182" s="387">
        <f t="shared" si="47"/>
        <v>0</v>
      </c>
      <c r="AS182" s="386"/>
      <c r="AT182" s="387">
        <f t="shared" si="48"/>
        <v>0</v>
      </c>
    </row>
    <row r="183" spans="2:46">
      <c r="B183" s="435"/>
      <c r="C183" s="435"/>
      <c r="D183" s="436"/>
      <c r="E183" s="437"/>
      <c r="F183" s="437"/>
      <c r="G183" s="437"/>
      <c r="H183" s="437"/>
      <c r="I183" s="437"/>
      <c r="J183" s="437"/>
      <c r="K183" s="465">
        <f t="shared" si="33"/>
        <v>0</v>
      </c>
      <c r="L183" s="433"/>
      <c r="M183" s="433"/>
      <c r="N183" s="434"/>
      <c r="O183" s="383" t="str">
        <f t="shared" si="34"/>
        <v/>
      </c>
      <c r="P183" s="434"/>
      <c r="Q183" s="434"/>
      <c r="R183" s="434"/>
      <c r="S183" s="433"/>
      <c r="T183" s="434"/>
      <c r="U183" s="415" t="str">
        <f t="shared" si="36"/>
        <v/>
      </c>
      <c r="V183" s="415" t="str">
        <f t="shared" si="37"/>
        <v/>
      </c>
      <c r="W183" s="415" t="str">
        <f t="shared" si="38"/>
        <v/>
      </c>
      <c r="X183" s="415" t="str">
        <f t="shared" si="39"/>
        <v/>
      </c>
      <c r="Y183" s="415" t="str">
        <f t="shared" si="40"/>
        <v/>
      </c>
      <c r="Z183" s="415" t="str">
        <f t="shared" si="41"/>
        <v/>
      </c>
      <c r="AA183" s="384">
        <f t="shared" si="35"/>
        <v>0</v>
      </c>
      <c r="AB183" s="385" t="b">
        <f t="shared" si="42"/>
        <v>1</v>
      </c>
      <c r="AC183" s="384" t="str">
        <f>IF($N183="","",IF($C$7="Northern Ireland",INDEX('Fixed inputs'!$H$18:$H$58,MATCH($N183,'Fixed inputs'!$C$18:$C$58,0)),INDEX('Fixed inputs'!$I$18:$I$58,MATCH($N183,'Fixed inputs'!$C$18:$C$58,0))))</f>
        <v/>
      </c>
      <c r="AD183" s="384" t="str">
        <f>IF($C183="","",INDEX('Fixed inputs'!$C$8:$E$10,MATCH($C183,'Fixed inputs'!$B$8:$B$10,0),MATCH(IF($C$7="Northern Ireland","GBP","EUR"),'Fixed inputs'!$C$7:$E$7,0)))</f>
        <v/>
      </c>
      <c r="AE183" s="386"/>
      <c r="AF183" s="386"/>
      <c r="AG183" s="386"/>
      <c r="AH183" s="386"/>
      <c r="AI183" s="386"/>
      <c r="AJ183" s="416">
        <f t="shared" si="43"/>
        <v>0</v>
      </c>
      <c r="AK183" s="386"/>
      <c r="AL183" s="387">
        <f t="shared" si="44"/>
        <v>0</v>
      </c>
      <c r="AM183" s="386"/>
      <c r="AN183" s="387">
        <f t="shared" si="45"/>
        <v>0</v>
      </c>
      <c r="AO183" s="386"/>
      <c r="AP183" s="387">
        <f t="shared" si="46"/>
        <v>0</v>
      </c>
      <c r="AQ183" s="386"/>
      <c r="AR183" s="387">
        <f t="shared" si="47"/>
        <v>0</v>
      </c>
      <c r="AS183" s="386"/>
      <c r="AT183" s="387">
        <f t="shared" si="48"/>
        <v>0</v>
      </c>
    </row>
    <row r="184" spans="2:46">
      <c r="B184" s="435"/>
      <c r="C184" s="435"/>
      <c r="D184" s="436"/>
      <c r="E184" s="437"/>
      <c r="F184" s="437"/>
      <c r="G184" s="437"/>
      <c r="H184" s="437"/>
      <c r="I184" s="437"/>
      <c r="J184" s="437"/>
      <c r="K184" s="465">
        <f t="shared" si="33"/>
        <v>0</v>
      </c>
      <c r="L184" s="433"/>
      <c r="M184" s="433"/>
      <c r="N184" s="434"/>
      <c r="O184" s="383" t="str">
        <f t="shared" si="34"/>
        <v/>
      </c>
      <c r="P184" s="434"/>
      <c r="Q184" s="434"/>
      <c r="R184" s="434"/>
      <c r="S184" s="433"/>
      <c r="T184" s="434"/>
      <c r="U184" s="415" t="str">
        <f t="shared" si="36"/>
        <v/>
      </c>
      <c r="V184" s="415" t="str">
        <f t="shared" si="37"/>
        <v/>
      </c>
      <c r="W184" s="415" t="str">
        <f t="shared" si="38"/>
        <v/>
      </c>
      <c r="X184" s="415" t="str">
        <f t="shared" si="39"/>
        <v/>
      </c>
      <c r="Y184" s="415" t="str">
        <f t="shared" si="40"/>
        <v/>
      </c>
      <c r="Z184" s="415" t="str">
        <f t="shared" si="41"/>
        <v/>
      </c>
      <c r="AA184" s="384">
        <f t="shared" si="35"/>
        <v>0</v>
      </c>
      <c r="AB184" s="385" t="b">
        <f t="shared" si="42"/>
        <v>1</v>
      </c>
      <c r="AC184" s="384" t="str">
        <f>IF($N184="","",IF($C$7="Northern Ireland",INDEX('Fixed inputs'!$H$18:$H$58,MATCH($N184,'Fixed inputs'!$C$18:$C$58,0)),INDEX('Fixed inputs'!$I$18:$I$58,MATCH($N184,'Fixed inputs'!$C$18:$C$58,0))))</f>
        <v/>
      </c>
      <c r="AD184" s="384" t="str">
        <f>IF($C184="","",INDEX('Fixed inputs'!$C$8:$E$10,MATCH($C184,'Fixed inputs'!$B$8:$B$10,0),MATCH(IF($C$7="Northern Ireland","GBP","EUR"),'Fixed inputs'!$C$7:$E$7,0)))</f>
        <v/>
      </c>
      <c r="AE184" s="386"/>
      <c r="AF184" s="386"/>
      <c r="AG184" s="386"/>
      <c r="AH184" s="386"/>
      <c r="AI184" s="386"/>
      <c r="AJ184" s="416">
        <f t="shared" si="43"/>
        <v>0</v>
      </c>
      <c r="AK184" s="386"/>
      <c r="AL184" s="387">
        <f t="shared" si="44"/>
        <v>0</v>
      </c>
      <c r="AM184" s="386"/>
      <c r="AN184" s="387">
        <f t="shared" si="45"/>
        <v>0</v>
      </c>
      <c r="AO184" s="386"/>
      <c r="AP184" s="387">
        <f t="shared" si="46"/>
        <v>0</v>
      </c>
      <c r="AQ184" s="386"/>
      <c r="AR184" s="387">
        <f t="shared" si="47"/>
        <v>0</v>
      </c>
      <c r="AS184" s="386"/>
      <c r="AT184" s="387">
        <f t="shared" si="48"/>
        <v>0</v>
      </c>
    </row>
    <row r="185" spans="2:46">
      <c r="B185" s="435"/>
      <c r="C185" s="435"/>
      <c r="D185" s="436"/>
      <c r="E185" s="437"/>
      <c r="F185" s="437"/>
      <c r="G185" s="437"/>
      <c r="H185" s="437"/>
      <c r="I185" s="437"/>
      <c r="J185" s="437"/>
      <c r="K185" s="465">
        <f t="shared" si="33"/>
        <v>0</v>
      </c>
      <c r="L185" s="433"/>
      <c r="M185" s="433"/>
      <c r="N185" s="434"/>
      <c r="O185" s="383" t="str">
        <f t="shared" si="34"/>
        <v/>
      </c>
      <c r="P185" s="434"/>
      <c r="Q185" s="434"/>
      <c r="R185" s="434"/>
      <c r="S185" s="433"/>
      <c r="T185" s="434"/>
      <c r="U185" s="415" t="str">
        <f t="shared" si="36"/>
        <v/>
      </c>
      <c r="V185" s="415" t="str">
        <f t="shared" si="37"/>
        <v/>
      </c>
      <c r="W185" s="415" t="str">
        <f t="shared" si="38"/>
        <v/>
      </c>
      <c r="X185" s="415" t="str">
        <f t="shared" si="39"/>
        <v/>
      </c>
      <c r="Y185" s="415" t="str">
        <f t="shared" si="40"/>
        <v/>
      </c>
      <c r="Z185" s="415" t="str">
        <f t="shared" si="41"/>
        <v/>
      </c>
      <c r="AA185" s="384">
        <f t="shared" si="35"/>
        <v>0</v>
      </c>
      <c r="AB185" s="385" t="b">
        <f t="shared" si="42"/>
        <v>1</v>
      </c>
      <c r="AC185" s="384" t="str">
        <f>IF($N185="","",IF($C$7="Northern Ireland",INDEX('Fixed inputs'!$H$18:$H$58,MATCH($N185,'Fixed inputs'!$C$18:$C$58,0)),INDEX('Fixed inputs'!$I$18:$I$58,MATCH($N185,'Fixed inputs'!$C$18:$C$58,0))))</f>
        <v/>
      </c>
      <c r="AD185" s="384" t="str">
        <f>IF($C185="","",INDEX('Fixed inputs'!$C$8:$E$10,MATCH($C185,'Fixed inputs'!$B$8:$B$10,0),MATCH(IF($C$7="Northern Ireland","GBP","EUR"),'Fixed inputs'!$C$7:$E$7,0)))</f>
        <v/>
      </c>
      <c r="AE185" s="386"/>
      <c r="AF185" s="386"/>
      <c r="AG185" s="386"/>
      <c r="AH185" s="386"/>
      <c r="AI185" s="386"/>
      <c r="AJ185" s="416">
        <f t="shared" si="43"/>
        <v>0</v>
      </c>
      <c r="AK185" s="386"/>
      <c r="AL185" s="387">
        <f t="shared" si="44"/>
        <v>0</v>
      </c>
      <c r="AM185" s="386"/>
      <c r="AN185" s="387">
        <f t="shared" si="45"/>
        <v>0</v>
      </c>
      <c r="AO185" s="386"/>
      <c r="AP185" s="387">
        <f t="shared" si="46"/>
        <v>0</v>
      </c>
      <c r="AQ185" s="386"/>
      <c r="AR185" s="387">
        <f t="shared" si="47"/>
        <v>0</v>
      </c>
      <c r="AS185" s="386"/>
      <c r="AT185" s="387">
        <f t="shared" si="48"/>
        <v>0</v>
      </c>
    </row>
    <row r="186" spans="2:46">
      <c r="B186" s="435"/>
      <c r="C186" s="435"/>
      <c r="D186" s="436"/>
      <c r="E186" s="437"/>
      <c r="F186" s="437"/>
      <c r="G186" s="437"/>
      <c r="H186" s="437"/>
      <c r="I186" s="437"/>
      <c r="J186" s="437"/>
      <c r="K186" s="465">
        <f t="shared" si="33"/>
        <v>0</v>
      </c>
      <c r="L186" s="433"/>
      <c r="M186" s="433"/>
      <c r="N186" s="434"/>
      <c r="O186" s="383" t="str">
        <f t="shared" si="34"/>
        <v/>
      </c>
      <c r="P186" s="434"/>
      <c r="Q186" s="434"/>
      <c r="R186" s="434"/>
      <c r="S186" s="433"/>
      <c r="T186" s="434"/>
      <c r="U186" s="415" t="str">
        <f t="shared" si="36"/>
        <v/>
      </c>
      <c r="V186" s="415" t="str">
        <f t="shared" si="37"/>
        <v/>
      </c>
      <c r="W186" s="415" t="str">
        <f t="shared" si="38"/>
        <v/>
      </c>
      <c r="X186" s="415" t="str">
        <f t="shared" si="39"/>
        <v/>
      </c>
      <c r="Y186" s="415" t="str">
        <f t="shared" si="40"/>
        <v/>
      </c>
      <c r="Z186" s="415" t="str">
        <f t="shared" si="41"/>
        <v/>
      </c>
      <c r="AA186" s="384">
        <f t="shared" si="35"/>
        <v>0</v>
      </c>
      <c r="AB186" s="385" t="b">
        <f t="shared" si="42"/>
        <v>1</v>
      </c>
      <c r="AC186" s="384" t="str">
        <f>IF($N186="","",IF($C$7="Northern Ireland",INDEX('Fixed inputs'!$H$18:$H$58,MATCH($N186,'Fixed inputs'!$C$18:$C$58,0)),INDEX('Fixed inputs'!$I$18:$I$58,MATCH($N186,'Fixed inputs'!$C$18:$C$58,0))))</f>
        <v/>
      </c>
      <c r="AD186" s="384" t="str">
        <f>IF($C186="","",INDEX('Fixed inputs'!$C$8:$E$10,MATCH($C186,'Fixed inputs'!$B$8:$B$10,0),MATCH(IF($C$7="Northern Ireland","GBP","EUR"),'Fixed inputs'!$C$7:$E$7,0)))</f>
        <v/>
      </c>
      <c r="AE186" s="386"/>
      <c r="AF186" s="386"/>
      <c r="AG186" s="386"/>
      <c r="AH186" s="386"/>
      <c r="AI186" s="386"/>
      <c r="AJ186" s="416">
        <f t="shared" si="43"/>
        <v>0</v>
      </c>
      <c r="AK186" s="386"/>
      <c r="AL186" s="387">
        <f t="shared" si="44"/>
        <v>0</v>
      </c>
      <c r="AM186" s="386"/>
      <c r="AN186" s="387">
        <f t="shared" si="45"/>
        <v>0</v>
      </c>
      <c r="AO186" s="386"/>
      <c r="AP186" s="387">
        <f t="shared" si="46"/>
        <v>0</v>
      </c>
      <c r="AQ186" s="386"/>
      <c r="AR186" s="387">
        <f t="shared" si="47"/>
        <v>0</v>
      </c>
      <c r="AS186" s="386"/>
      <c r="AT186" s="387">
        <f t="shared" si="48"/>
        <v>0</v>
      </c>
    </row>
    <row r="187" spans="2:46">
      <c r="B187" s="435"/>
      <c r="C187" s="435"/>
      <c r="D187" s="436"/>
      <c r="E187" s="437"/>
      <c r="F187" s="437"/>
      <c r="G187" s="437"/>
      <c r="H187" s="437"/>
      <c r="I187" s="437"/>
      <c r="J187" s="437"/>
      <c r="K187" s="465">
        <f t="shared" si="33"/>
        <v>0</v>
      </c>
      <c r="L187" s="433"/>
      <c r="M187" s="433"/>
      <c r="N187" s="434"/>
      <c r="O187" s="383" t="str">
        <f t="shared" si="34"/>
        <v/>
      </c>
      <c r="P187" s="434"/>
      <c r="Q187" s="434"/>
      <c r="R187" s="434"/>
      <c r="S187" s="433"/>
      <c r="T187" s="434"/>
      <c r="U187" s="415" t="str">
        <f t="shared" si="36"/>
        <v/>
      </c>
      <c r="V187" s="415" t="str">
        <f t="shared" si="37"/>
        <v/>
      </c>
      <c r="W187" s="415" t="str">
        <f t="shared" si="38"/>
        <v/>
      </c>
      <c r="X187" s="415" t="str">
        <f t="shared" si="39"/>
        <v/>
      </c>
      <c r="Y187" s="415" t="str">
        <f t="shared" si="40"/>
        <v/>
      </c>
      <c r="Z187" s="415" t="str">
        <f t="shared" si="41"/>
        <v/>
      </c>
      <c r="AA187" s="384">
        <f t="shared" si="35"/>
        <v>0</v>
      </c>
      <c r="AB187" s="385" t="b">
        <f t="shared" si="42"/>
        <v>1</v>
      </c>
      <c r="AC187" s="384" t="str">
        <f>IF($N187="","",IF($C$7="Northern Ireland",INDEX('Fixed inputs'!$H$18:$H$58,MATCH($N187,'Fixed inputs'!$C$18:$C$58,0)),INDEX('Fixed inputs'!$I$18:$I$58,MATCH($N187,'Fixed inputs'!$C$18:$C$58,0))))</f>
        <v/>
      </c>
      <c r="AD187" s="384" t="str">
        <f>IF($C187="","",INDEX('Fixed inputs'!$C$8:$E$10,MATCH($C187,'Fixed inputs'!$B$8:$B$10,0),MATCH(IF($C$7="Northern Ireland","GBP","EUR"),'Fixed inputs'!$C$7:$E$7,0)))</f>
        <v/>
      </c>
      <c r="AE187" s="386"/>
      <c r="AF187" s="386"/>
      <c r="AG187" s="386"/>
      <c r="AH187" s="386"/>
      <c r="AI187" s="386"/>
      <c r="AJ187" s="416">
        <f t="shared" si="43"/>
        <v>0</v>
      </c>
      <c r="AK187" s="386"/>
      <c r="AL187" s="387">
        <f t="shared" si="44"/>
        <v>0</v>
      </c>
      <c r="AM187" s="386"/>
      <c r="AN187" s="387">
        <f t="shared" si="45"/>
        <v>0</v>
      </c>
      <c r="AO187" s="386"/>
      <c r="AP187" s="387">
        <f t="shared" si="46"/>
        <v>0</v>
      </c>
      <c r="AQ187" s="386"/>
      <c r="AR187" s="387">
        <f t="shared" si="47"/>
        <v>0</v>
      </c>
      <c r="AS187" s="386"/>
      <c r="AT187" s="387">
        <f t="shared" si="48"/>
        <v>0</v>
      </c>
    </row>
    <row r="188" spans="2:46">
      <c r="B188" s="435"/>
      <c r="C188" s="435"/>
      <c r="D188" s="436"/>
      <c r="E188" s="437"/>
      <c r="F188" s="437"/>
      <c r="G188" s="437"/>
      <c r="H188" s="437"/>
      <c r="I188" s="437"/>
      <c r="J188" s="437"/>
      <c r="K188" s="465">
        <f t="shared" si="33"/>
        <v>0</v>
      </c>
      <c r="L188" s="433"/>
      <c r="M188" s="433"/>
      <c r="N188" s="434"/>
      <c r="O188" s="383" t="str">
        <f t="shared" si="34"/>
        <v/>
      </c>
      <c r="P188" s="434"/>
      <c r="Q188" s="434"/>
      <c r="R188" s="434"/>
      <c r="S188" s="433"/>
      <c r="T188" s="434"/>
      <c r="U188" s="415" t="str">
        <f t="shared" si="36"/>
        <v/>
      </c>
      <c r="V188" s="415" t="str">
        <f t="shared" si="37"/>
        <v/>
      </c>
      <c r="W188" s="415" t="str">
        <f t="shared" si="38"/>
        <v/>
      </c>
      <c r="X188" s="415" t="str">
        <f t="shared" si="39"/>
        <v/>
      </c>
      <c r="Y188" s="415" t="str">
        <f t="shared" si="40"/>
        <v/>
      </c>
      <c r="Z188" s="415" t="str">
        <f t="shared" si="41"/>
        <v/>
      </c>
      <c r="AA188" s="384">
        <f t="shared" si="35"/>
        <v>0</v>
      </c>
      <c r="AB188" s="385" t="b">
        <f t="shared" si="42"/>
        <v>1</v>
      </c>
      <c r="AC188" s="384" t="str">
        <f>IF($N188="","",IF($C$7="Northern Ireland",INDEX('Fixed inputs'!$H$18:$H$58,MATCH($N188,'Fixed inputs'!$C$18:$C$58,0)),INDEX('Fixed inputs'!$I$18:$I$58,MATCH($N188,'Fixed inputs'!$C$18:$C$58,0))))</f>
        <v/>
      </c>
      <c r="AD188" s="384" t="str">
        <f>IF($C188="","",INDEX('Fixed inputs'!$C$8:$E$10,MATCH($C188,'Fixed inputs'!$B$8:$B$10,0),MATCH(IF($C$7="Northern Ireland","GBP","EUR"),'Fixed inputs'!$C$7:$E$7,0)))</f>
        <v/>
      </c>
      <c r="AE188" s="386"/>
      <c r="AF188" s="386"/>
      <c r="AG188" s="386"/>
      <c r="AH188" s="386"/>
      <c r="AI188" s="386"/>
      <c r="AJ188" s="416">
        <f t="shared" si="43"/>
        <v>0</v>
      </c>
      <c r="AK188" s="386"/>
      <c r="AL188" s="387">
        <f t="shared" si="44"/>
        <v>0</v>
      </c>
      <c r="AM188" s="386"/>
      <c r="AN188" s="387">
        <f t="shared" si="45"/>
        <v>0</v>
      </c>
      <c r="AO188" s="386"/>
      <c r="AP188" s="387">
        <f t="shared" si="46"/>
        <v>0</v>
      </c>
      <c r="AQ188" s="386"/>
      <c r="AR188" s="387">
        <f t="shared" si="47"/>
        <v>0</v>
      </c>
      <c r="AS188" s="386"/>
      <c r="AT188" s="387">
        <f t="shared" si="48"/>
        <v>0</v>
      </c>
    </row>
    <row r="189" spans="2:46">
      <c r="B189" s="435"/>
      <c r="C189" s="435"/>
      <c r="D189" s="436"/>
      <c r="E189" s="437"/>
      <c r="F189" s="437"/>
      <c r="G189" s="437"/>
      <c r="H189" s="437"/>
      <c r="I189" s="437"/>
      <c r="J189" s="437"/>
      <c r="K189" s="465">
        <f t="shared" si="33"/>
        <v>0</v>
      </c>
      <c r="L189" s="433"/>
      <c r="M189" s="433"/>
      <c r="N189" s="434"/>
      <c r="O189" s="383" t="str">
        <f t="shared" si="34"/>
        <v/>
      </c>
      <c r="P189" s="434"/>
      <c r="Q189" s="434"/>
      <c r="R189" s="434"/>
      <c r="S189" s="433"/>
      <c r="T189" s="434"/>
      <c r="U189" s="415" t="str">
        <f t="shared" si="36"/>
        <v/>
      </c>
      <c r="V189" s="415" t="str">
        <f t="shared" si="37"/>
        <v/>
      </c>
      <c r="W189" s="415" t="str">
        <f t="shared" si="38"/>
        <v/>
      </c>
      <c r="X189" s="415" t="str">
        <f t="shared" si="39"/>
        <v/>
      </c>
      <c r="Y189" s="415" t="str">
        <f t="shared" si="40"/>
        <v/>
      </c>
      <c r="Z189" s="415" t="str">
        <f t="shared" si="41"/>
        <v/>
      </c>
      <c r="AA189" s="384">
        <f t="shared" si="35"/>
        <v>0</v>
      </c>
      <c r="AB189" s="385" t="b">
        <f t="shared" si="42"/>
        <v>1</v>
      </c>
      <c r="AC189" s="384" t="str">
        <f>IF($N189="","",IF($C$7="Northern Ireland",INDEX('Fixed inputs'!$H$18:$H$58,MATCH($N189,'Fixed inputs'!$C$18:$C$58,0)),INDEX('Fixed inputs'!$I$18:$I$58,MATCH($N189,'Fixed inputs'!$C$18:$C$58,0))))</f>
        <v/>
      </c>
      <c r="AD189" s="384" t="str">
        <f>IF($C189="","",INDEX('Fixed inputs'!$C$8:$E$10,MATCH($C189,'Fixed inputs'!$B$8:$B$10,0),MATCH(IF($C$7="Northern Ireland","GBP","EUR"),'Fixed inputs'!$C$7:$E$7,0)))</f>
        <v/>
      </c>
      <c r="AE189" s="386"/>
      <c r="AF189" s="386"/>
      <c r="AG189" s="386"/>
      <c r="AH189" s="386"/>
      <c r="AI189" s="386"/>
      <c r="AJ189" s="416">
        <f t="shared" si="43"/>
        <v>0</v>
      </c>
      <c r="AK189" s="386"/>
      <c r="AL189" s="387">
        <f t="shared" si="44"/>
        <v>0</v>
      </c>
      <c r="AM189" s="386"/>
      <c r="AN189" s="387">
        <f t="shared" si="45"/>
        <v>0</v>
      </c>
      <c r="AO189" s="386"/>
      <c r="AP189" s="387">
        <f t="shared" si="46"/>
        <v>0</v>
      </c>
      <c r="AQ189" s="386"/>
      <c r="AR189" s="387">
        <f t="shared" si="47"/>
        <v>0</v>
      </c>
      <c r="AS189" s="386"/>
      <c r="AT189" s="387">
        <f t="shared" si="48"/>
        <v>0</v>
      </c>
    </row>
    <row r="190" spans="2:46">
      <c r="B190" s="435"/>
      <c r="C190" s="435"/>
      <c r="D190" s="436"/>
      <c r="E190" s="437"/>
      <c r="F190" s="437"/>
      <c r="G190" s="437"/>
      <c r="H190" s="437"/>
      <c r="I190" s="437"/>
      <c r="J190" s="437"/>
      <c r="K190" s="465">
        <f t="shared" si="33"/>
        <v>0</v>
      </c>
      <c r="L190" s="433"/>
      <c r="M190" s="433"/>
      <c r="N190" s="434"/>
      <c r="O190" s="383" t="str">
        <f t="shared" si="34"/>
        <v/>
      </c>
      <c r="P190" s="434"/>
      <c r="Q190" s="434"/>
      <c r="R190" s="434"/>
      <c r="S190" s="433"/>
      <c r="T190" s="434"/>
      <c r="U190" s="415" t="str">
        <f t="shared" si="36"/>
        <v/>
      </c>
      <c r="V190" s="415" t="str">
        <f t="shared" si="37"/>
        <v/>
      </c>
      <c r="W190" s="415" t="str">
        <f t="shared" si="38"/>
        <v/>
      </c>
      <c r="X190" s="415" t="str">
        <f t="shared" si="39"/>
        <v/>
      </c>
      <c r="Y190" s="415" t="str">
        <f t="shared" si="40"/>
        <v/>
      </c>
      <c r="Z190" s="415" t="str">
        <f t="shared" si="41"/>
        <v/>
      </c>
      <c r="AA190" s="384">
        <f t="shared" si="35"/>
        <v>0</v>
      </c>
      <c r="AB190" s="385" t="b">
        <f t="shared" si="42"/>
        <v>1</v>
      </c>
      <c r="AC190" s="384" t="str">
        <f>IF($N190="","",IF($C$7="Northern Ireland",INDEX('Fixed inputs'!$H$18:$H$58,MATCH($N190,'Fixed inputs'!$C$18:$C$58,0)),INDEX('Fixed inputs'!$I$18:$I$58,MATCH($N190,'Fixed inputs'!$C$18:$C$58,0))))</f>
        <v/>
      </c>
      <c r="AD190" s="384" t="str">
        <f>IF($C190="","",INDEX('Fixed inputs'!$C$8:$E$10,MATCH($C190,'Fixed inputs'!$B$8:$B$10,0),MATCH(IF($C$7="Northern Ireland","GBP","EUR"),'Fixed inputs'!$C$7:$E$7,0)))</f>
        <v/>
      </c>
      <c r="AE190" s="386"/>
      <c r="AF190" s="386"/>
      <c r="AG190" s="386"/>
      <c r="AH190" s="386"/>
      <c r="AI190" s="386"/>
      <c r="AJ190" s="416">
        <f t="shared" si="43"/>
        <v>0</v>
      </c>
      <c r="AK190" s="386"/>
      <c r="AL190" s="387">
        <f t="shared" si="44"/>
        <v>0</v>
      </c>
      <c r="AM190" s="386"/>
      <c r="AN190" s="387">
        <f t="shared" si="45"/>
        <v>0</v>
      </c>
      <c r="AO190" s="386"/>
      <c r="AP190" s="387">
        <f t="shared" si="46"/>
        <v>0</v>
      </c>
      <c r="AQ190" s="386"/>
      <c r="AR190" s="387">
        <f t="shared" si="47"/>
        <v>0</v>
      </c>
      <c r="AS190" s="386"/>
      <c r="AT190" s="387">
        <f t="shared" si="48"/>
        <v>0</v>
      </c>
    </row>
    <row r="191" spans="2:46">
      <c r="B191" s="435"/>
      <c r="C191" s="435"/>
      <c r="D191" s="436"/>
      <c r="E191" s="437"/>
      <c r="F191" s="437"/>
      <c r="G191" s="437"/>
      <c r="H191" s="437"/>
      <c r="I191" s="437"/>
      <c r="J191" s="437"/>
      <c r="K191" s="465">
        <f t="shared" si="33"/>
        <v>0</v>
      </c>
      <c r="L191" s="433"/>
      <c r="M191" s="433"/>
      <c r="N191" s="434"/>
      <c r="O191" s="383" t="str">
        <f t="shared" si="34"/>
        <v/>
      </c>
      <c r="P191" s="434"/>
      <c r="Q191" s="434"/>
      <c r="R191" s="434"/>
      <c r="S191" s="433"/>
      <c r="T191" s="434"/>
      <c r="U191" s="415" t="str">
        <f t="shared" si="36"/>
        <v/>
      </c>
      <c r="V191" s="415" t="str">
        <f t="shared" si="37"/>
        <v/>
      </c>
      <c r="W191" s="415" t="str">
        <f t="shared" si="38"/>
        <v/>
      </c>
      <c r="X191" s="415" t="str">
        <f t="shared" si="39"/>
        <v/>
      </c>
      <c r="Y191" s="415" t="str">
        <f t="shared" si="40"/>
        <v/>
      </c>
      <c r="Z191" s="415" t="str">
        <f t="shared" si="41"/>
        <v/>
      </c>
      <c r="AA191" s="384">
        <f t="shared" si="35"/>
        <v>0</v>
      </c>
      <c r="AB191" s="385" t="b">
        <f t="shared" si="42"/>
        <v>1</v>
      </c>
      <c r="AC191" s="384" t="str">
        <f>IF($N191="","",IF($C$7="Northern Ireland",INDEX('Fixed inputs'!$H$18:$H$58,MATCH($N191,'Fixed inputs'!$C$18:$C$58,0)),INDEX('Fixed inputs'!$I$18:$I$58,MATCH($N191,'Fixed inputs'!$C$18:$C$58,0))))</f>
        <v/>
      </c>
      <c r="AD191" s="384" t="str">
        <f>IF($C191="","",INDEX('Fixed inputs'!$C$8:$E$10,MATCH($C191,'Fixed inputs'!$B$8:$B$10,0),MATCH(IF($C$7="Northern Ireland","GBP","EUR"),'Fixed inputs'!$C$7:$E$7,0)))</f>
        <v/>
      </c>
      <c r="AE191" s="386"/>
      <c r="AF191" s="386"/>
      <c r="AG191" s="386"/>
      <c r="AH191" s="386"/>
      <c r="AI191" s="386"/>
      <c r="AJ191" s="416">
        <f t="shared" si="43"/>
        <v>0</v>
      </c>
      <c r="AK191" s="386"/>
      <c r="AL191" s="387">
        <f t="shared" si="44"/>
        <v>0</v>
      </c>
      <c r="AM191" s="386"/>
      <c r="AN191" s="387">
        <f t="shared" si="45"/>
        <v>0</v>
      </c>
      <c r="AO191" s="386"/>
      <c r="AP191" s="387">
        <f t="shared" si="46"/>
        <v>0</v>
      </c>
      <c r="AQ191" s="386"/>
      <c r="AR191" s="387">
        <f t="shared" si="47"/>
        <v>0</v>
      </c>
      <c r="AS191" s="386"/>
      <c r="AT191" s="387">
        <f t="shared" si="48"/>
        <v>0</v>
      </c>
    </row>
    <row r="192" spans="2:46">
      <c r="B192" s="435"/>
      <c r="C192" s="435"/>
      <c r="D192" s="436"/>
      <c r="E192" s="437"/>
      <c r="F192" s="437"/>
      <c r="G192" s="437"/>
      <c r="H192" s="437"/>
      <c r="I192" s="437"/>
      <c r="J192" s="437"/>
      <c r="K192" s="465">
        <f t="shared" si="33"/>
        <v>0</v>
      </c>
      <c r="L192" s="433"/>
      <c r="M192" s="433"/>
      <c r="N192" s="434"/>
      <c r="O192" s="383" t="str">
        <f t="shared" si="34"/>
        <v/>
      </c>
      <c r="P192" s="434"/>
      <c r="Q192" s="434"/>
      <c r="R192" s="434"/>
      <c r="S192" s="433"/>
      <c r="T192" s="434"/>
      <c r="U192" s="415" t="str">
        <f t="shared" si="36"/>
        <v/>
      </c>
      <c r="V192" s="415" t="str">
        <f t="shared" si="37"/>
        <v/>
      </c>
      <c r="W192" s="415" t="str">
        <f t="shared" si="38"/>
        <v/>
      </c>
      <c r="X192" s="415" t="str">
        <f t="shared" si="39"/>
        <v/>
      </c>
      <c r="Y192" s="415" t="str">
        <f t="shared" si="40"/>
        <v/>
      </c>
      <c r="Z192" s="415" t="str">
        <f t="shared" si="41"/>
        <v/>
      </c>
      <c r="AA192" s="384">
        <f t="shared" si="35"/>
        <v>0</v>
      </c>
      <c r="AB192" s="385" t="b">
        <f t="shared" si="42"/>
        <v>1</v>
      </c>
      <c r="AC192" s="384" t="str">
        <f>IF($N192="","",IF($C$7="Northern Ireland",INDEX('Fixed inputs'!$H$18:$H$58,MATCH($N192,'Fixed inputs'!$C$18:$C$58,0)),INDEX('Fixed inputs'!$I$18:$I$58,MATCH($N192,'Fixed inputs'!$C$18:$C$58,0))))</f>
        <v/>
      </c>
      <c r="AD192" s="384" t="str">
        <f>IF($C192="","",INDEX('Fixed inputs'!$C$8:$E$10,MATCH($C192,'Fixed inputs'!$B$8:$B$10,0),MATCH(IF($C$7="Northern Ireland","GBP","EUR"),'Fixed inputs'!$C$7:$E$7,0)))</f>
        <v/>
      </c>
      <c r="AE192" s="386"/>
      <c r="AF192" s="386"/>
      <c r="AG192" s="386"/>
      <c r="AH192" s="386"/>
      <c r="AI192" s="386"/>
      <c r="AJ192" s="416">
        <f t="shared" si="43"/>
        <v>0</v>
      </c>
      <c r="AK192" s="386"/>
      <c r="AL192" s="387">
        <f t="shared" si="44"/>
        <v>0</v>
      </c>
      <c r="AM192" s="386"/>
      <c r="AN192" s="387">
        <f t="shared" si="45"/>
        <v>0</v>
      </c>
      <c r="AO192" s="386"/>
      <c r="AP192" s="387">
        <f t="shared" si="46"/>
        <v>0</v>
      </c>
      <c r="AQ192" s="386"/>
      <c r="AR192" s="387">
        <f t="shared" si="47"/>
        <v>0</v>
      </c>
      <c r="AS192" s="386"/>
      <c r="AT192" s="387">
        <f t="shared" si="48"/>
        <v>0</v>
      </c>
    </row>
    <row r="193" spans="2:46">
      <c r="B193" s="435"/>
      <c r="C193" s="435"/>
      <c r="D193" s="436"/>
      <c r="E193" s="437"/>
      <c r="F193" s="437"/>
      <c r="G193" s="437"/>
      <c r="H193" s="437"/>
      <c r="I193" s="437"/>
      <c r="J193" s="437"/>
      <c r="K193" s="465">
        <f t="shared" si="33"/>
        <v>0</v>
      </c>
      <c r="L193" s="433"/>
      <c r="M193" s="433"/>
      <c r="N193" s="434"/>
      <c r="O193" s="383" t="str">
        <f t="shared" si="34"/>
        <v/>
      </c>
      <c r="P193" s="434"/>
      <c r="Q193" s="434"/>
      <c r="R193" s="434"/>
      <c r="S193" s="433"/>
      <c r="T193" s="434"/>
      <c r="U193" s="415" t="str">
        <f t="shared" si="36"/>
        <v/>
      </c>
      <c r="V193" s="415" t="str">
        <f t="shared" si="37"/>
        <v/>
      </c>
      <c r="W193" s="415" t="str">
        <f t="shared" si="38"/>
        <v/>
      </c>
      <c r="X193" s="415" t="str">
        <f t="shared" si="39"/>
        <v/>
      </c>
      <c r="Y193" s="415" t="str">
        <f t="shared" si="40"/>
        <v/>
      </c>
      <c r="Z193" s="415" t="str">
        <f t="shared" si="41"/>
        <v/>
      </c>
      <c r="AA193" s="384">
        <f t="shared" si="35"/>
        <v>0</v>
      </c>
      <c r="AB193" s="385" t="b">
        <f t="shared" si="42"/>
        <v>1</v>
      </c>
      <c r="AC193" s="384" t="str">
        <f>IF($N193="","",IF($C$7="Northern Ireland",INDEX('Fixed inputs'!$H$18:$H$58,MATCH($N193,'Fixed inputs'!$C$18:$C$58,0)),INDEX('Fixed inputs'!$I$18:$I$58,MATCH($N193,'Fixed inputs'!$C$18:$C$58,0))))</f>
        <v/>
      </c>
      <c r="AD193" s="384" t="str">
        <f>IF($C193="","",INDEX('Fixed inputs'!$C$8:$E$10,MATCH($C193,'Fixed inputs'!$B$8:$B$10,0),MATCH(IF($C$7="Northern Ireland","GBP","EUR"),'Fixed inputs'!$C$7:$E$7,0)))</f>
        <v/>
      </c>
      <c r="AE193" s="386"/>
      <c r="AF193" s="386"/>
      <c r="AG193" s="386"/>
      <c r="AH193" s="386"/>
      <c r="AI193" s="386"/>
      <c r="AJ193" s="416">
        <f t="shared" si="43"/>
        <v>0</v>
      </c>
      <c r="AK193" s="386"/>
      <c r="AL193" s="387">
        <f t="shared" si="44"/>
        <v>0</v>
      </c>
      <c r="AM193" s="386"/>
      <c r="AN193" s="387">
        <f t="shared" si="45"/>
        <v>0</v>
      </c>
      <c r="AO193" s="386"/>
      <c r="AP193" s="387">
        <f t="shared" si="46"/>
        <v>0</v>
      </c>
      <c r="AQ193" s="386"/>
      <c r="AR193" s="387">
        <f t="shared" si="47"/>
        <v>0</v>
      </c>
      <c r="AS193" s="386"/>
      <c r="AT193" s="387">
        <f t="shared" si="48"/>
        <v>0</v>
      </c>
    </row>
    <row r="194" spans="2:46">
      <c r="B194" s="435"/>
      <c r="C194" s="435"/>
      <c r="D194" s="436"/>
      <c r="E194" s="437"/>
      <c r="F194" s="437"/>
      <c r="G194" s="437"/>
      <c r="H194" s="437"/>
      <c r="I194" s="437"/>
      <c r="J194" s="437"/>
      <c r="K194" s="465">
        <f t="shared" si="33"/>
        <v>0</v>
      </c>
      <c r="L194" s="433"/>
      <c r="M194" s="433"/>
      <c r="N194" s="434"/>
      <c r="O194" s="383" t="str">
        <f t="shared" si="34"/>
        <v/>
      </c>
      <c r="P194" s="434"/>
      <c r="Q194" s="434"/>
      <c r="R194" s="434"/>
      <c r="S194" s="433"/>
      <c r="T194" s="434"/>
      <c r="U194" s="415" t="str">
        <f t="shared" si="36"/>
        <v/>
      </c>
      <c r="V194" s="415" t="str">
        <f t="shared" si="37"/>
        <v/>
      </c>
      <c r="W194" s="415" t="str">
        <f t="shared" si="38"/>
        <v/>
      </c>
      <c r="X194" s="415" t="str">
        <f t="shared" si="39"/>
        <v/>
      </c>
      <c r="Y194" s="415" t="str">
        <f t="shared" si="40"/>
        <v/>
      </c>
      <c r="Z194" s="415" t="str">
        <f t="shared" si="41"/>
        <v/>
      </c>
      <c r="AA194" s="384">
        <f t="shared" si="35"/>
        <v>0</v>
      </c>
      <c r="AB194" s="385" t="b">
        <f t="shared" si="42"/>
        <v>1</v>
      </c>
      <c r="AC194" s="384" t="str">
        <f>IF($N194="","",IF($C$7="Northern Ireland",INDEX('Fixed inputs'!$H$18:$H$58,MATCH($N194,'Fixed inputs'!$C$18:$C$58,0)),INDEX('Fixed inputs'!$I$18:$I$58,MATCH($N194,'Fixed inputs'!$C$18:$C$58,0))))</f>
        <v/>
      </c>
      <c r="AD194" s="384" t="str">
        <f>IF($C194="","",INDEX('Fixed inputs'!$C$8:$E$10,MATCH($C194,'Fixed inputs'!$B$8:$B$10,0),MATCH(IF($C$7="Northern Ireland","GBP","EUR"),'Fixed inputs'!$C$7:$E$7,0)))</f>
        <v/>
      </c>
      <c r="AE194" s="386"/>
      <c r="AF194" s="386"/>
      <c r="AG194" s="386"/>
      <c r="AH194" s="386"/>
      <c r="AI194" s="386"/>
      <c r="AJ194" s="416">
        <f t="shared" si="43"/>
        <v>0</v>
      </c>
      <c r="AK194" s="386"/>
      <c r="AL194" s="387">
        <f t="shared" si="44"/>
        <v>0</v>
      </c>
      <c r="AM194" s="386"/>
      <c r="AN194" s="387">
        <f t="shared" si="45"/>
        <v>0</v>
      </c>
      <c r="AO194" s="386"/>
      <c r="AP194" s="387">
        <f t="shared" si="46"/>
        <v>0</v>
      </c>
      <c r="AQ194" s="386"/>
      <c r="AR194" s="387">
        <f t="shared" si="47"/>
        <v>0</v>
      </c>
      <c r="AS194" s="386"/>
      <c r="AT194" s="387">
        <f t="shared" si="48"/>
        <v>0</v>
      </c>
    </row>
    <row r="195" spans="2:46">
      <c r="B195" s="435"/>
      <c r="C195" s="435"/>
      <c r="D195" s="436"/>
      <c r="E195" s="437"/>
      <c r="F195" s="437"/>
      <c r="G195" s="437"/>
      <c r="H195" s="437"/>
      <c r="I195" s="437"/>
      <c r="J195" s="437"/>
      <c r="K195" s="465">
        <f t="shared" si="33"/>
        <v>0</v>
      </c>
      <c r="L195" s="433"/>
      <c r="M195" s="433"/>
      <c r="N195" s="434"/>
      <c r="O195" s="383" t="str">
        <f t="shared" si="34"/>
        <v/>
      </c>
      <c r="P195" s="434"/>
      <c r="Q195" s="434"/>
      <c r="R195" s="434"/>
      <c r="S195" s="433"/>
      <c r="T195" s="434"/>
      <c r="U195" s="415" t="str">
        <f t="shared" si="36"/>
        <v/>
      </c>
      <c r="V195" s="415" t="str">
        <f t="shared" si="37"/>
        <v/>
      </c>
      <c r="W195" s="415" t="str">
        <f t="shared" si="38"/>
        <v/>
      </c>
      <c r="X195" s="415" t="str">
        <f t="shared" si="39"/>
        <v/>
      </c>
      <c r="Y195" s="415" t="str">
        <f t="shared" si="40"/>
        <v/>
      </c>
      <c r="Z195" s="415" t="str">
        <f t="shared" si="41"/>
        <v/>
      </c>
      <c r="AA195" s="384">
        <f t="shared" si="35"/>
        <v>0</v>
      </c>
      <c r="AB195" s="385" t="b">
        <f t="shared" si="42"/>
        <v>1</v>
      </c>
      <c r="AC195" s="384" t="str">
        <f>IF($N195="","",IF($C$7="Northern Ireland",INDEX('Fixed inputs'!$H$18:$H$58,MATCH($N195,'Fixed inputs'!$C$18:$C$58,0)),INDEX('Fixed inputs'!$I$18:$I$58,MATCH($N195,'Fixed inputs'!$C$18:$C$58,0))))</f>
        <v/>
      </c>
      <c r="AD195" s="384" t="str">
        <f>IF($C195="","",INDEX('Fixed inputs'!$C$8:$E$10,MATCH($C195,'Fixed inputs'!$B$8:$B$10,0),MATCH(IF($C$7="Northern Ireland","GBP","EUR"),'Fixed inputs'!$C$7:$E$7,0)))</f>
        <v/>
      </c>
      <c r="AE195" s="386"/>
      <c r="AF195" s="386"/>
      <c r="AG195" s="386"/>
      <c r="AH195" s="386"/>
      <c r="AI195" s="386"/>
      <c r="AJ195" s="416">
        <f t="shared" si="43"/>
        <v>0</v>
      </c>
      <c r="AK195" s="386"/>
      <c r="AL195" s="387">
        <f t="shared" si="44"/>
        <v>0</v>
      </c>
      <c r="AM195" s="386"/>
      <c r="AN195" s="387">
        <f t="shared" si="45"/>
        <v>0</v>
      </c>
      <c r="AO195" s="386"/>
      <c r="AP195" s="387">
        <f t="shared" si="46"/>
        <v>0</v>
      </c>
      <c r="AQ195" s="386"/>
      <c r="AR195" s="387">
        <f t="shared" si="47"/>
        <v>0</v>
      </c>
      <c r="AS195" s="386"/>
      <c r="AT195" s="387">
        <f t="shared" si="48"/>
        <v>0</v>
      </c>
    </row>
    <row r="196" spans="2:46">
      <c r="B196" s="435"/>
      <c r="C196" s="435"/>
      <c r="D196" s="436"/>
      <c r="E196" s="437"/>
      <c r="F196" s="437"/>
      <c r="G196" s="437"/>
      <c r="H196" s="437"/>
      <c r="I196" s="437"/>
      <c r="J196" s="437"/>
      <c r="K196" s="465">
        <f t="shared" si="33"/>
        <v>0</v>
      </c>
      <c r="L196" s="433"/>
      <c r="M196" s="433"/>
      <c r="N196" s="434"/>
      <c r="O196" s="383" t="str">
        <f t="shared" si="34"/>
        <v/>
      </c>
      <c r="P196" s="434"/>
      <c r="Q196" s="434"/>
      <c r="R196" s="434"/>
      <c r="S196" s="433"/>
      <c r="T196" s="434"/>
      <c r="U196" s="415" t="str">
        <f t="shared" si="36"/>
        <v/>
      </c>
      <c r="V196" s="415" t="str">
        <f t="shared" si="37"/>
        <v/>
      </c>
      <c r="W196" s="415" t="str">
        <f t="shared" si="38"/>
        <v/>
      </c>
      <c r="X196" s="415" t="str">
        <f t="shared" si="39"/>
        <v/>
      </c>
      <c r="Y196" s="415" t="str">
        <f t="shared" si="40"/>
        <v/>
      </c>
      <c r="Z196" s="415" t="str">
        <f t="shared" si="41"/>
        <v/>
      </c>
      <c r="AA196" s="384">
        <f t="shared" si="35"/>
        <v>0</v>
      </c>
      <c r="AB196" s="385" t="b">
        <f t="shared" si="42"/>
        <v>1</v>
      </c>
      <c r="AC196" s="384" t="str">
        <f>IF($N196="","",IF($C$7="Northern Ireland",INDEX('Fixed inputs'!$H$18:$H$58,MATCH($N196,'Fixed inputs'!$C$18:$C$58,0)),INDEX('Fixed inputs'!$I$18:$I$58,MATCH($N196,'Fixed inputs'!$C$18:$C$58,0))))</f>
        <v/>
      </c>
      <c r="AD196" s="384" t="str">
        <f>IF($C196="","",INDEX('Fixed inputs'!$C$8:$E$10,MATCH($C196,'Fixed inputs'!$B$8:$B$10,0),MATCH(IF($C$7="Northern Ireland","GBP","EUR"),'Fixed inputs'!$C$7:$E$7,0)))</f>
        <v/>
      </c>
      <c r="AE196" s="386"/>
      <c r="AF196" s="386"/>
      <c r="AG196" s="386"/>
      <c r="AH196" s="386"/>
      <c r="AI196" s="386"/>
      <c r="AJ196" s="416">
        <f t="shared" si="43"/>
        <v>0</v>
      </c>
      <c r="AK196" s="386"/>
      <c r="AL196" s="387">
        <f t="shared" si="44"/>
        <v>0</v>
      </c>
      <c r="AM196" s="386"/>
      <c r="AN196" s="387">
        <f t="shared" si="45"/>
        <v>0</v>
      </c>
      <c r="AO196" s="386"/>
      <c r="AP196" s="387">
        <f t="shared" si="46"/>
        <v>0</v>
      </c>
      <c r="AQ196" s="386"/>
      <c r="AR196" s="387">
        <f t="shared" si="47"/>
        <v>0</v>
      </c>
      <c r="AS196" s="386"/>
      <c r="AT196" s="387">
        <f t="shared" si="48"/>
        <v>0</v>
      </c>
    </row>
    <row r="197" spans="2:46">
      <c r="B197" s="435"/>
      <c r="C197" s="435"/>
      <c r="D197" s="436"/>
      <c r="E197" s="437"/>
      <c r="F197" s="437"/>
      <c r="G197" s="437"/>
      <c r="H197" s="437"/>
      <c r="I197" s="437"/>
      <c r="J197" s="437"/>
      <c r="K197" s="465">
        <f t="shared" si="33"/>
        <v>0</v>
      </c>
      <c r="L197" s="433"/>
      <c r="M197" s="433"/>
      <c r="N197" s="434"/>
      <c r="O197" s="383" t="str">
        <f t="shared" si="34"/>
        <v/>
      </c>
      <c r="P197" s="434"/>
      <c r="Q197" s="434"/>
      <c r="R197" s="434"/>
      <c r="S197" s="433"/>
      <c r="T197" s="434"/>
      <c r="U197" s="415" t="str">
        <f t="shared" si="36"/>
        <v/>
      </c>
      <c r="V197" s="415" t="str">
        <f t="shared" si="37"/>
        <v/>
      </c>
      <c r="W197" s="415" t="str">
        <f t="shared" si="38"/>
        <v/>
      </c>
      <c r="X197" s="415" t="str">
        <f t="shared" si="39"/>
        <v/>
      </c>
      <c r="Y197" s="415" t="str">
        <f t="shared" si="40"/>
        <v/>
      </c>
      <c r="Z197" s="415" t="str">
        <f t="shared" si="41"/>
        <v/>
      </c>
      <c r="AA197" s="384">
        <f t="shared" si="35"/>
        <v>0</v>
      </c>
      <c r="AB197" s="385" t="b">
        <f t="shared" si="42"/>
        <v>1</v>
      </c>
      <c r="AC197" s="384" t="str">
        <f>IF($N197="","",IF($C$7="Northern Ireland",INDEX('Fixed inputs'!$H$18:$H$58,MATCH($N197,'Fixed inputs'!$C$18:$C$58,0)),INDEX('Fixed inputs'!$I$18:$I$58,MATCH($N197,'Fixed inputs'!$C$18:$C$58,0))))</f>
        <v/>
      </c>
      <c r="AD197" s="384" t="str">
        <f>IF($C197="","",INDEX('Fixed inputs'!$C$8:$E$10,MATCH($C197,'Fixed inputs'!$B$8:$B$10,0),MATCH(IF($C$7="Northern Ireland","GBP","EUR"),'Fixed inputs'!$C$7:$E$7,0)))</f>
        <v/>
      </c>
      <c r="AE197" s="386"/>
      <c r="AF197" s="386"/>
      <c r="AG197" s="386"/>
      <c r="AH197" s="386"/>
      <c r="AI197" s="386"/>
      <c r="AJ197" s="416">
        <f t="shared" si="43"/>
        <v>0</v>
      </c>
      <c r="AK197" s="386"/>
      <c r="AL197" s="387">
        <f t="shared" si="44"/>
        <v>0</v>
      </c>
      <c r="AM197" s="386"/>
      <c r="AN197" s="387">
        <f t="shared" si="45"/>
        <v>0</v>
      </c>
      <c r="AO197" s="386"/>
      <c r="AP197" s="387">
        <f t="shared" si="46"/>
        <v>0</v>
      </c>
      <c r="AQ197" s="386"/>
      <c r="AR197" s="387">
        <f t="shared" si="47"/>
        <v>0</v>
      </c>
      <c r="AS197" s="386"/>
      <c r="AT197" s="387">
        <f t="shared" si="48"/>
        <v>0</v>
      </c>
    </row>
    <row r="198" spans="2:46">
      <c r="B198" s="435"/>
      <c r="C198" s="435"/>
      <c r="D198" s="436"/>
      <c r="E198" s="437"/>
      <c r="F198" s="437"/>
      <c r="G198" s="437"/>
      <c r="H198" s="437"/>
      <c r="I198" s="437"/>
      <c r="J198" s="437"/>
      <c r="K198" s="465">
        <f t="shared" si="33"/>
        <v>0</v>
      </c>
      <c r="L198" s="433"/>
      <c r="M198" s="433"/>
      <c r="N198" s="434"/>
      <c r="O198" s="383" t="str">
        <f t="shared" si="34"/>
        <v/>
      </c>
      <c r="P198" s="434"/>
      <c r="Q198" s="434"/>
      <c r="R198" s="434"/>
      <c r="S198" s="433"/>
      <c r="T198" s="434"/>
      <c r="U198" s="415" t="str">
        <f t="shared" si="36"/>
        <v/>
      </c>
      <c r="V198" s="415" t="str">
        <f t="shared" si="37"/>
        <v/>
      </c>
      <c r="W198" s="415" t="str">
        <f t="shared" si="38"/>
        <v/>
      </c>
      <c r="X198" s="415" t="str">
        <f t="shared" si="39"/>
        <v/>
      </c>
      <c r="Y198" s="415" t="str">
        <f t="shared" si="40"/>
        <v/>
      </c>
      <c r="Z198" s="415" t="str">
        <f t="shared" si="41"/>
        <v/>
      </c>
      <c r="AA198" s="384">
        <f t="shared" si="35"/>
        <v>0</v>
      </c>
      <c r="AB198" s="385" t="b">
        <f t="shared" si="42"/>
        <v>1</v>
      </c>
      <c r="AC198" s="384" t="str">
        <f>IF($N198="","",IF($C$7="Northern Ireland",INDEX('Fixed inputs'!$H$18:$H$58,MATCH($N198,'Fixed inputs'!$C$18:$C$58,0)),INDEX('Fixed inputs'!$I$18:$I$58,MATCH($N198,'Fixed inputs'!$C$18:$C$58,0))))</f>
        <v/>
      </c>
      <c r="AD198" s="384" t="str">
        <f>IF($C198="","",INDEX('Fixed inputs'!$C$8:$E$10,MATCH($C198,'Fixed inputs'!$B$8:$B$10,0),MATCH(IF($C$7="Northern Ireland","GBP","EUR"),'Fixed inputs'!$C$7:$E$7,0)))</f>
        <v/>
      </c>
      <c r="AE198" s="386"/>
      <c r="AF198" s="386"/>
      <c r="AG198" s="386"/>
      <c r="AH198" s="386"/>
      <c r="AI198" s="386"/>
      <c r="AJ198" s="416">
        <f t="shared" si="43"/>
        <v>0</v>
      </c>
      <c r="AK198" s="386"/>
      <c r="AL198" s="387">
        <f t="shared" si="44"/>
        <v>0</v>
      </c>
      <c r="AM198" s="386"/>
      <c r="AN198" s="387">
        <f t="shared" si="45"/>
        <v>0</v>
      </c>
      <c r="AO198" s="386"/>
      <c r="AP198" s="387">
        <f t="shared" si="46"/>
        <v>0</v>
      </c>
      <c r="AQ198" s="386"/>
      <c r="AR198" s="387">
        <f t="shared" si="47"/>
        <v>0</v>
      </c>
      <c r="AS198" s="386"/>
      <c r="AT198" s="387">
        <f t="shared" si="48"/>
        <v>0</v>
      </c>
    </row>
    <row r="199" spans="2:46">
      <c r="B199" s="435"/>
      <c r="C199" s="435"/>
      <c r="D199" s="436"/>
      <c r="E199" s="437"/>
      <c r="F199" s="437"/>
      <c r="G199" s="437"/>
      <c r="H199" s="437"/>
      <c r="I199" s="437"/>
      <c r="J199" s="437"/>
      <c r="K199" s="465">
        <f t="shared" si="33"/>
        <v>0</v>
      </c>
      <c r="L199" s="433"/>
      <c r="M199" s="433"/>
      <c r="N199" s="434"/>
      <c r="O199" s="383" t="str">
        <f t="shared" si="34"/>
        <v/>
      </c>
      <c r="P199" s="434"/>
      <c r="Q199" s="434"/>
      <c r="R199" s="434"/>
      <c r="S199" s="433"/>
      <c r="T199" s="434"/>
      <c r="U199" s="415" t="str">
        <f t="shared" si="36"/>
        <v/>
      </c>
      <c r="V199" s="415" t="str">
        <f t="shared" si="37"/>
        <v/>
      </c>
      <c r="W199" s="415" t="str">
        <f t="shared" si="38"/>
        <v/>
      </c>
      <c r="X199" s="415" t="str">
        <f t="shared" si="39"/>
        <v/>
      </c>
      <c r="Y199" s="415" t="str">
        <f t="shared" si="40"/>
        <v/>
      </c>
      <c r="Z199" s="415" t="str">
        <f t="shared" si="41"/>
        <v/>
      </c>
      <c r="AA199" s="384">
        <f t="shared" si="35"/>
        <v>0</v>
      </c>
      <c r="AB199" s="385" t="b">
        <f t="shared" si="42"/>
        <v>1</v>
      </c>
      <c r="AC199" s="384" t="str">
        <f>IF($N199="","",IF($C$7="Northern Ireland",INDEX('Fixed inputs'!$H$18:$H$58,MATCH($N199,'Fixed inputs'!$C$18:$C$58,0)),INDEX('Fixed inputs'!$I$18:$I$58,MATCH($N199,'Fixed inputs'!$C$18:$C$58,0))))</f>
        <v/>
      </c>
      <c r="AD199" s="384" t="str">
        <f>IF($C199="","",INDEX('Fixed inputs'!$C$8:$E$10,MATCH($C199,'Fixed inputs'!$B$8:$B$10,0),MATCH(IF($C$7="Northern Ireland","GBP","EUR"),'Fixed inputs'!$C$7:$E$7,0)))</f>
        <v/>
      </c>
      <c r="AE199" s="386"/>
      <c r="AF199" s="386"/>
      <c r="AG199" s="386"/>
      <c r="AH199" s="386"/>
      <c r="AI199" s="386"/>
      <c r="AJ199" s="416">
        <f t="shared" si="43"/>
        <v>0</v>
      </c>
      <c r="AK199" s="386"/>
      <c r="AL199" s="387">
        <f t="shared" si="44"/>
        <v>0</v>
      </c>
      <c r="AM199" s="386"/>
      <c r="AN199" s="387">
        <f t="shared" si="45"/>
        <v>0</v>
      </c>
      <c r="AO199" s="386"/>
      <c r="AP199" s="387">
        <f t="shared" si="46"/>
        <v>0</v>
      </c>
      <c r="AQ199" s="386"/>
      <c r="AR199" s="387">
        <f t="shared" si="47"/>
        <v>0</v>
      </c>
      <c r="AS199" s="386"/>
      <c r="AT199" s="387">
        <f t="shared" si="48"/>
        <v>0</v>
      </c>
    </row>
    <row r="200" spans="2:46">
      <c r="B200" s="435"/>
      <c r="C200" s="435"/>
      <c r="D200" s="436"/>
      <c r="E200" s="437"/>
      <c r="F200" s="437"/>
      <c r="G200" s="437"/>
      <c r="H200" s="437"/>
      <c r="I200" s="437"/>
      <c r="J200" s="437"/>
      <c r="K200" s="465">
        <f t="shared" si="33"/>
        <v>0</v>
      </c>
      <c r="L200" s="433"/>
      <c r="M200" s="433"/>
      <c r="N200" s="434"/>
      <c r="O200" s="383" t="str">
        <f t="shared" si="34"/>
        <v/>
      </c>
      <c r="P200" s="434"/>
      <c r="Q200" s="434"/>
      <c r="R200" s="434"/>
      <c r="S200" s="433"/>
      <c r="T200" s="434"/>
      <c r="U200" s="415" t="str">
        <f t="shared" si="36"/>
        <v/>
      </c>
      <c r="V200" s="415" t="str">
        <f t="shared" si="37"/>
        <v/>
      </c>
      <c r="W200" s="415" t="str">
        <f t="shared" si="38"/>
        <v/>
      </c>
      <c r="X200" s="415" t="str">
        <f t="shared" si="39"/>
        <v/>
      </c>
      <c r="Y200" s="415" t="str">
        <f t="shared" si="40"/>
        <v/>
      </c>
      <c r="Z200" s="415" t="str">
        <f t="shared" si="41"/>
        <v/>
      </c>
      <c r="AA200" s="384">
        <f t="shared" si="35"/>
        <v>0</v>
      </c>
      <c r="AB200" s="385" t="b">
        <f t="shared" si="42"/>
        <v>1</v>
      </c>
      <c r="AC200" s="384" t="str">
        <f>IF($N200="","",IF($C$7="Northern Ireland",INDEX('Fixed inputs'!$H$18:$H$58,MATCH($N200,'Fixed inputs'!$C$18:$C$58,0)),INDEX('Fixed inputs'!$I$18:$I$58,MATCH($N200,'Fixed inputs'!$C$18:$C$58,0))))</f>
        <v/>
      </c>
      <c r="AD200" s="384" t="str">
        <f>IF($C200="","",INDEX('Fixed inputs'!$C$8:$E$10,MATCH($C200,'Fixed inputs'!$B$8:$B$10,0),MATCH(IF($C$7="Northern Ireland","GBP","EUR"),'Fixed inputs'!$C$7:$E$7,0)))</f>
        <v/>
      </c>
      <c r="AE200" s="386"/>
      <c r="AF200" s="386"/>
      <c r="AG200" s="386"/>
      <c r="AH200" s="386"/>
      <c r="AI200" s="386"/>
      <c r="AJ200" s="416">
        <f t="shared" si="43"/>
        <v>0</v>
      </c>
      <c r="AK200" s="386"/>
      <c r="AL200" s="387">
        <f t="shared" si="44"/>
        <v>0</v>
      </c>
      <c r="AM200" s="386"/>
      <c r="AN200" s="387">
        <f t="shared" si="45"/>
        <v>0</v>
      </c>
      <c r="AO200" s="386"/>
      <c r="AP200" s="387">
        <f t="shared" si="46"/>
        <v>0</v>
      </c>
      <c r="AQ200" s="386"/>
      <c r="AR200" s="387">
        <f t="shared" si="47"/>
        <v>0</v>
      </c>
      <c r="AS200" s="386"/>
      <c r="AT200" s="387">
        <f t="shared" si="48"/>
        <v>0</v>
      </c>
    </row>
    <row r="201" spans="2:46">
      <c r="B201" s="435"/>
      <c r="C201" s="435"/>
      <c r="D201" s="436"/>
      <c r="E201" s="437"/>
      <c r="F201" s="437"/>
      <c r="G201" s="437"/>
      <c r="H201" s="437"/>
      <c r="I201" s="437"/>
      <c r="J201" s="437"/>
      <c r="K201" s="465">
        <f t="shared" si="33"/>
        <v>0</v>
      </c>
      <c r="L201" s="433"/>
      <c r="M201" s="433"/>
      <c r="N201" s="434"/>
      <c r="O201" s="383" t="str">
        <f t="shared" si="34"/>
        <v/>
      </c>
      <c r="P201" s="434"/>
      <c r="Q201" s="434"/>
      <c r="R201" s="434"/>
      <c r="S201" s="433"/>
      <c r="T201" s="434"/>
      <c r="U201" s="415" t="str">
        <f t="shared" si="36"/>
        <v/>
      </c>
      <c r="V201" s="415" t="str">
        <f t="shared" si="37"/>
        <v/>
      </c>
      <c r="W201" s="415" t="str">
        <f t="shared" si="38"/>
        <v/>
      </c>
      <c r="X201" s="415" t="str">
        <f t="shared" si="39"/>
        <v/>
      </c>
      <c r="Y201" s="415" t="str">
        <f t="shared" si="40"/>
        <v/>
      </c>
      <c r="Z201" s="415" t="str">
        <f t="shared" si="41"/>
        <v/>
      </c>
      <c r="AA201" s="384">
        <f t="shared" si="35"/>
        <v>0</v>
      </c>
      <c r="AB201" s="385" t="b">
        <f t="shared" si="42"/>
        <v>1</v>
      </c>
      <c r="AC201" s="384" t="str">
        <f>IF($N201="","",IF($C$7="Northern Ireland",INDEX('Fixed inputs'!$H$18:$H$58,MATCH($N201,'Fixed inputs'!$C$18:$C$58,0)),INDEX('Fixed inputs'!$I$18:$I$58,MATCH($N201,'Fixed inputs'!$C$18:$C$58,0))))</f>
        <v/>
      </c>
      <c r="AD201" s="384" t="str">
        <f>IF($C201="","",INDEX('Fixed inputs'!$C$8:$E$10,MATCH($C201,'Fixed inputs'!$B$8:$B$10,0),MATCH(IF($C$7="Northern Ireland","GBP","EUR"),'Fixed inputs'!$C$7:$E$7,0)))</f>
        <v/>
      </c>
      <c r="AE201" s="386"/>
      <c r="AF201" s="386"/>
      <c r="AG201" s="386"/>
      <c r="AH201" s="386"/>
      <c r="AI201" s="386"/>
      <c r="AJ201" s="416">
        <f t="shared" si="43"/>
        <v>0</v>
      </c>
      <c r="AK201" s="386"/>
      <c r="AL201" s="387">
        <f t="shared" si="44"/>
        <v>0</v>
      </c>
      <c r="AM201" s="386"/>
      <c r="AN201" s="387">
        <f t="shared" si="45"/>
        <v>0</v>
      </c>
      <c r="AO201" s="386"/>
      <c r="AP201" s="387">
        <f t="shared" si="46"/>
        <v>0</v>
      </c>
      <c r="AQ201" s="386"/>
      <c r="AR201" s="387">
        <f t="shared" si="47"/>
        <v>0</v>
      </c>
      <c r="AS201" s="386"/>
      <c r="AT201" s="387">
        <f t="shared" si="48"/>
        <v>0</v>
      </c>
    </row>
    <row r="202" spans="2:46">
      <c r="B202" s="435"/>
      <c r="C202" s="435"/>
      <c r="D202" s="436"/>
      <c r="E202" s="437"/>
      <c r="F202" s="437"/>
      <c r="G202" s="437"/>
      <c r="H202" s="437"/>
      <c r="I202" s="437"/>
      <c r="J202" s="437"/>
      <c r="K202" s="465">
        <f t="shared" si="33"/>
        <v>0</v>
      </c>
      <c r="L202" s="433"/>
      <c r="M202" s="433"/>
      <c r="N202" s="434"/>
      <c r="O202" s="383" t="str">
        <f t="shared" si="34"/>
        <v/>
      </c>
      <c r="P202" s="434"/>
      <c r="Q202" s="434"/>
      <c r="R202" s="434"/>
      <c r="S202" s="433"/>
      <c r="T202" s="434"/>
      <c r="U202" s="415" t="str">
        <f t="shared" si="36"/>
        <v/>
      </c>
      <c r="V202" s="415" t="str">
        <f t="shared" si="37"/>
        <v/>
      </c>
      <c r="W202" s="415" t="str">
        <f t="shared" si="38"/>
        <v/>
      </c>
      <c r="X202" s="415" t="str">
        <f t="shared" si="39"/>
        <v/>
      </c>
      <c r="Y202" s="415" t="str">
        <f t="shared" si="40"/>
        <v/>
      </c>
      <c r="Z202" s="415" t="str">
        <f t="shared" si="41"/>
        <v/>
      </c>
      <c r="AA202" s="384">
        <f t="shared" si="35"/>
        <v>0</v>
      </c>
      <c r="AB202" s="385" t="b">
        <f t="shared" si="42"/>
        <v>1</v>
      </c>
      <c r="AC202" s="384" t="str">
        <f>IF($N202="","",IF($C$7="Northern Ireland",INDEX('Fixed inputs'!$H$18:$H$58,MATCH($N202,'Fixed inputs'!$C$18:$C$58,0)),INDEX('Fixed inputs'!$I$18:$I$58,MATCH($N202,'Fixed inputs'!$C$18:$C$58,0))))</f>
        <v/>
      </c>
      <c r="AD202" s="384" t="str">
        <f>IF($C202="","",INDEX('Fixed inputs'!$C$8:$E$10,MATCH($C202,'Fixed inputs'!$B$8:$B$10,0),MATCH(IF($C$7="Northern Ireland","GBP","EUR"),'Fixed inputs'!$C$7:$E$7,0)))</f>
        <v/>
      </c>
      <c r="AE202" s="386"/>
      <c r="AF202" s="386"/>
      <c r="AG202" s="386"/>
      <c r="AH202" s="386"/>
      <c r="AI202" s="386"/>
      <c r="AJ202" s="416">
        <f t="shared" si="43"/>
        <v>0</v>
      </c>
      <c r="AK202" s="386"/>
      <c r="AL202" s="387">
        <f t="shared" si="44"/>
        <v>0</v>
      </c>
      <c r="AM202" s="386"/>
      <c r="AN202" s="387">
        <f t="shared" si="45"/>
        <v>0</v>
      </c>
      <c r="AO202" s="386"/>
      <c r="AP202" s="387">
        <f t="shared" si="46"/>
        <v>0</v>
      </c>
      <c r="AQ202" s="386"/>
      <c r="AR202" s="387">
        <f t="shared" si="47"/>
        <v>0</v>
      </c>
      <c r="AS202" s="386"/>
      <c r="AT202" s="387">
        <f t="shared" si="48"/>
        <v>0</v>
      </c>
    </row>
    <row r="203" spans="2:46">
      <c r="B203" s="435"/>
      <c r="C203" s="435"/>
      <c r="D203" s="436"/>
      <c r="E203" s="437"/>
      <c r="F203" s="437"/>
      <c r="G203" s="437"/>
      <c r="H203" s="437"/>
      <c r="I203" s="437"/>
      <c r="J203" s="437"/>
      <c r="K203" s="465">
        <f t="shared" si="33"/>
        <v>0</v>
      </c>
      <c r="L203" s="433"/>
      <c r="M203" s="433"/>
      <c r="N203" s="434"/>
      <c r="O203" s="383" t="str">
        <f t="shared" si="34"/>
        <v/>
      </c>
      <c r="P203" s="434"/>
      <c r="Q203" s="434"/>
      <c r="R203" s="434"/>
      <c r="S203" s="433"/>
      <c r="T203" s="434"/>
      <c r="U203" s="415" t="str">
        <f t="shared" si="36"/>
        <v/>
      </c>
      <c r="V203" s="415" t="str">
        <f t="shared" si="37"/>
        <v/>
      </c>
      <c r="W203" s="415" t="str">
        <f t="shared" si="38"/>
        <v/>
      </c>
      <c r="X203" s="415" t="str">
        <f t="shared" si="39"/>
        <v/>
      </c>
      <c r="Y203" s="415" t="str">
        <f t="shared" si="40"/>
        <v/>
      </c>
      <c r="Z203" s="415" t="str">
        <f t="shared" si="41"/>
        <v/>
      </c>
      <c r="AA203" s="384">
        <f t="shared" si="35"/>
        <v>0</v>
      </c>
      <c r="AB203" s="385" t="b">
        <f t="shared" si="42"/>
        <v>1</v>
      </c>
      <c r="AC203" s="384" t="str">
        <f>IF($N203="","",IF($C$7="Northern Ireland",INDEX('Fixed inputs'!$H$18:$H$58,MATCH($N203,'Fixed inputs'!$C$18:$C$58,0)),INDEX('Fixed inputs'!$I$18:$I$58,MATCH($N203,'Fixed inputs'!$C$18:$C$58,0))))</f>
        <v/>
      </c>
      <c r="AD203" s="384" t="str">
        <f>IF($C203="","",INDEX('Fixed inputs'!$C$8:$E$10,MATCH($C203,'Fixed inputs'!$B$8:$B$10,0),MATCH(IF($C$7="Northern Ireland","GBP","EUR"),'Fixed inputs'!$C$7:$E$7,0)))</f>
        <v/>
      </c>
      <c r="AE203" s="386"/>
      <c r="AF203" s="386"/>
      <c r="AG203" s="386"/>
      <c r="AH203" s="386"/>
      <c r="AI203" s="386"/>
      <c r="AJ203" s="416">
        <f t="shared" si="43"/>
        <v>0</v>
      </c>
      <c r="AK203" s="386"/>
      <c r="AL203" s="387">
        <f t="shared" si="44"/>
        <v>0</v>
      </c>
      <c r="AM203" s="386"/>
      <c r="AN203" s="387">
        <f t="shared" si="45"/>
        <v>0</v>
      </c>
      <c r="AO203" s="386"/>
      <c r="AP203" s="387">
        <f t="shared" si="46"/>
        <v>0</v>
      </c>
      <c r="AQ203" s="386"/>
      <c r="AR203" s="387">
        <f t="shared" si="47"/>
        <v>0</v>
      </c>
      <c r="AS203" s="386"/>
      <c r="AT203" s="387">
        <f t="shared" si="48"/>
        <v>0</v>
      </c>
    </row>
    <row r="204" spans="2:46">
      <c r="B204" s="435"/>
      <c r="C204" s="435"/>
      <c r="D204" s="436"/>
      <c r="E204" s="437"/>
      <c r="F204" s="437"/>
      <c r="G204" s="437"/>
      <c r="H204" s="437"/>
      <c r="I204" s="437"/>
      <c r="J204" s="437"/>
      <c r="K204" s="465">
        <f t="shared" ref="K204:K267" si="49">SUM(E204:J204)</f>
        <v>0</v>
      </c>
      <c r="L204" s="433"/>
      <c r="M204" s="433"/>
      <c r="N204" s="434"/>
      <c r="O204" s="383" t="str">
        <f t="shared" ref="O204:O267" si="50">IF($N204="","",IF($N204&lt;2024,"Yes","No"))</f>
        <v/>
      </c>
      <c r="P204" s="434"/>
      <c r="Q204" s="434"/>
      <c r="R204" s="434"/>
      <c r="S204" s="433"/>
      <c r="T204" s="434"/>
      <c r="U204" s="415" t="str">
        <f t="shared" si="36"/>
        <v/>
      </c>
      <c r="V204" s="415" t="str">
        <f t="shared" si="37"/>
        <v/>
      </c>
      <c r="W204" s="415" t="str">
        <f t="shared" si="38"/>
        <v/>
      </c>
      <c r="X204" s="415" t="str">
        <f t="shared" si="39"/>
        <v/>
      </c>
      <c r="Y204" s="415" t="str">
        <f t="shared" si="40"/>
        <v/>
      </c>
      <c r="Z204" s="415" t="str">
        <f t="shared" si="41"/>
        <v/>
      </c>
      <c r="AA204" s="384">
        <f t="shared" ref="AA204:AA267" si="51">SUM(U204:Z204)</f>
        <v>0</v>
      </c>
      <c r="AB204" s="385" t="b">
        <f t="shared" si="42"/>
        <v>1</v>
      </c>
      <c r="AC204" s="384" t="str">
        <f>IF($N204="","",IF($C$7="Northern Ireland",INDEX('Fixed inputs'!$H$18:$H$58,MATCH($N204,'Fixed inputs'!$C$18:$C$58,0)),INDEX('Fixed inputs'!$I$18:$I$58,MATCH($N204,'Fixed inputs'!$C$18:$C$58,0))))</f>
        <v/>
      </c>
      <c r="AD204" s="384" t="str">
        <f>IF($C204="","",INDEX('Fixed inputs'!$C$8:$E$10,MATCH($C204,'Fixed inputs'!$B$8:$B$10,0),MATCH(IF($C$7="Northern Ireland","GBP","EUR"),'Fixed inputs'!$C$7:$E$7,0)))</f>
        <v/>
      </c>
      <c r="AE204" s="386"/>
      <c r="AF204" s="386"/>
      <c r="AG204" s="386"/>
      <c r="AH204" s="386"/>
      <c r="AI204" s="386"/>
      <c r="AJ204" s="416">
        <f t="shared" si="43"/>
        <v>0</v>
      </c>
      <c r="AK204" s="386"/>
      <c r="AL204" s="387">
        <f t="shared" si="44"/>
        <v>0</v>
      </c>
      <c r="AM204" s="386"/>
      <c r="AN204" s="387">
        <f t="shared" si="45"/>
        <v>0</v>
      </c>
      <c r="AO204" s="386"/>
      <c r="AP204" s="387">
        <f t="shared" si="46"/>
        <v>0</v>
      </c>
      <c r="AQ204" s="386"/>
      <c r="AR204" s="387">
        <f t="shared" si="47"/>
        <v>0</v>
      </c>
      <c r="AS204" s="386"/>
      <c r="AT204" s="387">
        <f t="shared" si="48"/>
        <v>0</v>
      </c>
    </row>
    <row r="205" spans="2:46">
      <c r="B205" s="435"/>
      <c r="C205" s="435"/>
      <c r="D205" s="436"/>
      <c r="E205" s="437"/>
      <c r="F205" s="437"/>
      <c r="G205" s="437"/>
      <c r="H205" s="437"/>
      <c r="I205" s="437"/>
      <c r="J205" s="437"/>
      <c r="K205" s="465">
        <f t="shared" si="49"/>
        <v>0</v>
      </c>
      <c r="L205" s="433"/>
      <c r="M205" s="433"/>
      <c r="N205" s="434"/>
      <c r="O205" s="383" t="str">
        <f t="shared" si="50"/>
        <v/>
      </c>
      <c r="P205" s="434"/>
      <c r="Q205" s="434"/>
      <c r="R205" s="434"/>
      <c r="S205" s="433"/>
      <c r="T205" s="434"/>
      <c r="U205" s="415" t="str">
        <f t="shared" ref="U205:U268" si="52">IF($B205="","",IFERROR(E205*$AC205*$AD205,0))</f>
        <v/>
      </c>
      <c r="V205" s="415" t="str">
        <f t="shared" ref="V205:V268" si="53">IF($B205="","",IFERROR(F205*$AC205*$AD205,0))</f>
        <v/>
      </c>
      <c r="W205" s="415" t="str">
        <f t="shared" ref="W205:W268" si="54">IF($B205="","",IFERROR(G205*$AC205*$AD205,0))</f>
        <v/>
      </c>
      <c r="X205" s="415" t="str">
        <f t="shared" ref="X205:X268" si="55">IF($B205="","",IFERROR(H205*$AC205*$AD205,0))</f>
        <v/>
      </c>
      <c r="Y205" s="415" t="str">
        <f t="shared" ref="Y205:Y268" si="56">IF($B205="","",IFERROR(I205*$AC205*$AD205,0))</f>
        <v/>
      </c>
      <c r="Z205" s="415" t="str">
        <f t="shared" ref="Z205:Z268" si="57">IF($B205="","",IFERROR(J205*$AC205*$AD205,0))</f>
        <v/>
      </c>
      <c r="AA205" s="384">
        <f t="shared" si="51"/>
        <v>0</v>
      </c>
      <c r="AB205" s="385" t="b">
        <f t="shared" ref="AB205:AB268" si="58">IF(COUNTA($B205:$J205)=0,TRUE,AND($B205&lt;&gt;"",$C205&lt;&gt;"",$D205&lt;&gt;"",$N205&lt;&gt;"",$L205&lt;&gt;"",$M205&lt;&gt;"",$Q205&lt;&gt;"",$R205&lt;&gt;"",$S205&lt;&gt;"",IF($O205="Yes",$P205&lt;&gt;"",TRUE)))</f>
        <v>1</v>
      </c>
      <c r="AC205" s="384" t="str">
        <f>IF($N205="","",IF($C$7="Northern Ireland",INDEX('Fixed inputs'!$H$18:$H$58,MATCH($N205,'Fixed inputs'!$C$18:$C$58,0)),INDEX('Fixed inputs'!$I$18:$I$58,MATCH($N205,'Fixed inputs'!$C$18:$C$58,0))))</f>
        <v/>
      </c>
      <c r="AD205" s="384" t="str">
        <f>IF($C205="","",INDEX('Fixed inputs'!$C$8:$E$10,MATCH($C205,'Fixed inputs'!$B$8:$B$10,0),MATCH(IF($C$7="Northern Ireland","GBP","EUR"),'Fixed inputs'!$C$7:$E$7,0)))</f>
        <v/>
      </c>
      <c r="AE205" s="386"/>
      <c r="AF205" s="386"/>
      <c r="AG205" s="386"/>
      <c r="AH205" s="386"/>
      <c r="AI205" s="386"/>
      <c r="AJ205" s="416">
        <f t="shared" ref="AJ205:AJ268" si="59">IF(AI205&lt;&gt;"",AI205,IF(AND($AE205="Yes",$AF205="Yes",$AG205="Yes",$AH205="Yes"),U205,0))</f>
        <v>0</v>
      </c>
      <c r="AK205" s="386"/>
      <c r="AL205" s="387">
        <f t="shared" ref="AL205:AL268" si="60">IF(AK205&lt;&gt;"",AK205,IF(AND($AE205="Yes",$AF205="Yes",$AG205="Yes",$AH205="Yes"),V205,0))</f>
        <v>0</v>
      </c>
      <c r="AM205" s="386"/>
      <c r="AN205" s="387">
        <f t="shared" ref="AN205:AN268" si="61">IF(AM205&lt;&gt;"",AM205,IF(AND($AE205="Yes",$AF205="Yes",$AG205="Yes",$AH205="Yes"),W205,0))</f>
        <v>0</v>
      </c>
      <c r="AO205" s="386"/>
      <c r="AP205" s="387">
        <f t="shared" ref="AP205:AP268" si="62">IF(AO205&lt;&gt;"",AO205,IF(AND($AE205="Yes",$AF205="Yes",$AG205="Yes",$AH205="Yes"),X205,0))</f>
        <v>0</v>
      </c>
      <c r="AQ205" s="386"/>
      <c r="AR205" s="387">
        <f t="shared" ref="AR205:AR268" si="63">IF(AQ205&lt;&gt;"",AQ205,IF(AND($AE205="Yes",$AF205="Yes",$AG205="Yes",$AH205="Yes"),Y205,0))</f>
        <v>0</v>
      </c>
      <c r="AS205" s="386"/>
      <c r="AT205" s="387">
        <f t="shared" ref="AT205:AT268" si="64">IF(AS205&lt;&gt;"",AS205,IF(AND($AE205="Yes",$AF205="Yes",$AG205="Yes",$AH205="Yes"),Z205,0))</f>
        <v>0</v>
      </c>
    </row>
    <row r="206" spans="2:46">
      <c r="B206" s="435"/>
      <c r="C206" s="435"/>
      <c r="D206" s="436"/>
      <c r="E206" s="437"/>
      <c r="F206" s="437"/>
      <c r="G206" s="437"/>
      <c r="H206" s="437"/>
      <c r="I206" s="437"/>
      <c r="J206" s="437"/>
      <c r="K206" s="465">
        <f t="shared" si="49"/>
        <v>0</v>
      </c>
      <c r="L206" s="433"/>
      <c r="M206" s="433"/>
      <c r="N206" s="434"/>
      <c r="O206" s="383" t="str">
        <f t="shared" si="50"/>
        <v/>
      </c>
      <c r="P206" s="434"/>
      <c r="Q206" s="434"/>
      <c r="R206" s="434"/>
      <c r="S206" s="433"/>
      <c r="T206" s="434"/>
      <c r="U206" s="415" t="str">
        <f t="shared" si="52"/>
        <v/>
      </c>
      <c r="V206" s="415" t="str">
        <f t="shared" si="53"/>
        <v/>
      </c>
      <c r="W206" s="415" t="str">
        <f t="shared" si="54"/>
        <v/>
      </c>
      <c r="X206" s="415" t="str">
        <f t="shared" si="55"/>
        <v/>
      </c>
      <c r="Y206" s="415" t="str">
        <f t="shared" si="56"/>
        <v/>
      </c>
      <c r="Z206" s="415" t="str">
        <f t="shared" si="57"/>
        <v/>
      </c>
      <c r="AA206" s="384">
        <f t="shared" si="51"/>
        <v>0</v>
      </c>
      <c r="AB206" s="385" t="b">
        <f t="shared" si="58"/>
        <v>1</v>
      </c>
      <c r="AC206" s="384" t="str">
        <f>IF($N206="","",IF($C$7="Northern Ireland",INDEX('Fixed inputs'!$H$18:$H$58,MATCH($N206,'Fixed inputs'!$C$18:$C$58,0)),INDEX('Fixed inputs'!$I$18:$I$58,MATCH($N206,'Fixed inputs'!$C$18:$C$58,0))))</f>
        <v/>
      </c>
      <c r="AD206" s="384" t="str">
        <f>IF($C206="","",INDEX('Fixed inputs'!$C$8:$E$10,MATCH($C206,'Fixed inputs'!$B$8:$B$10,0),MATCH(IF($C$7="Northern Ireland","GBP","EUR"),'Fixed inputs'!$C$7:$E$7,0)))</f>
        <v/>
      </c>
      <c r="AE206" s="386"/>
      <c r="AF206" s="386"/>
      <c r="AG206" s="386"/>
      <c r="AH206" s="386"/>
      <c r="AI206" s="386"/>
      <c r="AJ206" s="416">
        <f t="shared" si="59"/>
        <v>0</v>
      </c>
      <c r="AK206" s="386"/>
      <c r="AL206" s="387">
        <f t="shared" si="60"/>
        <v>0</v>
      </c>
      <c r="AM206" s="386"/>
      <c r="AN206" s="387">
        <f t="shared" si="61"/>
        <v>0</v>
      </c>
      <c r="AO206" s="386"/>
      <c r="AP206" s="387">
        <f t="shared" si="62"/>
        <v>0</v>
      </c>
      <c r="AQ206" s="386"/>
      <c r="AR206" s="387">
        <f t="shared" si="63"/>
        <v>0</v>
      </c>
      <c r="AS206" s="386"/>
      <c r="AT206" s="387">
        <f t="shared" si="64"/>
        <v>0</v>
      </c>
    </row>
    <row r="207" spans="2:46">
      <c r="B207" s="435"/>
      <c r="C207" s="435"/>
      <c r="D207" s="436"/>
      <c r="E207" s="437"/>
      <c r="F207" s="437"/>
      <c r="G207" s="437"/>
      <c r="H207" s="437"/>
      <c r="I207" s="437"/>
      <c r="J207" s="437"/>
      <c r="K207" s="465">
        <f t="shared" si="49"/>
        <v>0</v>
      </c>
      <c r="L207" s="433"/>
      <c r="M207" s="433"/>
      <c r="N207" s="434"/>
      <c r="O207" s="383" t="str">
        <f t="shared" si="50"/>
        <v/>
      </c>
      <c r="P207" s="434"/>
      <c r="Q207" s="434"/>
      <c r="R207" s="434"/>
      <c r="S207" s="433"/>
      <c r="T207" s="434"/>
      <c r="U207" s="415" t="str">
        <f t="shared" si="52"/>
        <v/>
      </c>
      <c r="V207" s="415" t="str">
        <f t="shared" si="53"/>
        <v/>
      </c>
      <c r="W207" s="415" t="str">
        <f t="shared" si="54"/>
        <v/>
      </c>
      <c r="X207" s="415" t="str">
        <f t="shared" si="55"/>
        <v/>
      </c>
      <c r="Y207" s="415" t="str">
        <f t="shared" si="56"/>
        <v/>
      </c>
      <c r="Z207" s="415" t="str">
        <f t="shared" si="57"/>
        <v/>
      </c>
      <c r="AA207" s="384">
        <f t="shared" si="51"/>
        <v>0</v>
      </c>
      <c r="AB207" s="385" t="b">
        <f t="shared" si="58"/>
        <v>1</v>
      </c>
      <c r="AC207" s="384" t="str">
        <f>IF($N207="","",IF($C$7="Northern Ireland",INDEX('Fixed inputs'!$H$18:$H$58,MATCH($N207,'Fixed inputs'!$C$18:$C$58,0)),INDEX('Fixed inputs'!$I$18:$I$58,MATCH($N207,'Fixed inputs'!$C$18:$C$58,0))))</f>
        <v/>
      </c>
      <c r="AD207" s="384" t="str">
        <f>IF($C207="","",INDEX('Fixed inputs'!$C$8:$E$10,MATCH($C207,'Fixed inputs'!$B$8:$B$10,0),MATCH(IF($C$7="Northern Ireland","GBP","EUR"),'Fixed inputs'!$C$7:$E$7,0)))</f>
        <v/>
      </c>
      <c r="AE207" s="386"/>
      <c r="AF207" s="386"/>
      <c r="AG207" s="386"/>
      <c r="AH207" s="386"/>
      <c r="AI207" s="386"/>
      <c r="AJ207" s="416">
        <f t="shared" si="59"/>
        <v>0</v>
      </c>
      <c r="AK207" s="386"/>
      <c r="AL207" s="387">
        <f t="shared" si="60"/>
        <v>0</v>
      </c>
      <c r="AM207" s="386"/>
      <c r="AN207" s="387">
        <f t="shared" si="61"/>
        <v>0</v>
      </c>
      <c r="AO207" s="386"/>
      <c r="AP207" s="387">
        <f t="shared" si="62"/>
        <v>0</v>
      </c>
      <c r="AQ207" s="386"/>
      <c r="AR207" s="387">
        <f t="shared" si="63"/>
        <v>0</v>
      </c>
      <c r="AS207" s="386"/>
      <c r="AT207" s="387">
        <f t="shared" si="64"/>
        <v>0</v>
      </c>
    </row>
    <row r="208" spans="2:46">
      <c r="B208" s="435"/>
      <c r="C208" s="435"/>
      <c r="D208" s="436"/>
      <c r="E208" s="437"/>
      <c r="F208" s="437"/>
      <c r="G208" s="437"/>
      <c r="H208" s="437"/>
      <c r="I208" s="437"/>
      <c r="J208" s="437"/>
      <c r="K208" s="465">
        <f t="shared" si="49"/>
        <v>0</v>
      </c>
      <c r="L208" s="433"/>
      <c r="M208" s="433"/>
      <c r="N208" s="434"/>
      <c r="O208" s="383" t="str">
        <f t="shared" si="50"/>
        <v/>
      </c>
      <c r="P208" s="434"/>
      <c r="Q208" s="434"/>
      <c r="R208" s="434"/>
      <c r="S208" s="433"/>
      <c r="T208" s="434"/>
      <c r="U208" s="415" t="str">
        <f t="shared" si="52"/>
        <v/>
      </c>
      <c r="V208" s="415" t="str">
        <f t="shared" si="53"/>
        <v/>
      </c>
      <c r="W208" s="415" t="str">
        <f t="shared" si="54"/>
        <v/>
      </c>
      <c r="X208" s="415" t="str">
        <f t="shared" si="55"/>
        <v/>
      </c>
      <c r="Y208" s="415" t="str">
        <f t="shared" si="56"/>
        <v/>
      </c>
      <c r="Z208" s="415" t="str">
        <f t="shared" si="57"/>
        <v/>
      </c>
      <c r="AA208" s="384">
        <f t="shared" si="51"/>
        <v>0</v>
      </c>
      <c r="AB208" s="385" t="b">
        <f t="shared" si="58"/>
        <v>1</v>
      </c>
      <c r="AC208" s="384" t="str">
        <f>IF($N208="","",IF($C$7="Northern Ireland",INDEX('Fixed inputs'!$H$18:$H$58,MATCH($N208,'Fixed inputs'!$C$18:$C$58,0)),INDEX('Fixed inputs'!$I$18:$I$58,MATCH($N208,'Fixed inputs'!$C$18:$C$58,0))))</f>
        <v/>
      </c>
      <c r="AD208" s="384" t="str">
        <f>IF($C208="","",INDEX('Fixed inputs'!$C$8:$E$10,MATCH($C208,'Fixed inputs'!$B$8:$B$10,0),MATCH(IF($C$7="Northern Ireland","GBP","EUR"),'Fixed inputs'!$C$7:$E$7,0)))</f>
        <v/>
      </c>
      <c r="AE208" s="386"/>
      <c r="AF208" s="386"/>
      <c r="AG208" s="386"/>
      <c r="AH208" s="386"/>
      <c r="AI208" s="386"/>
      <c r="AJ208" s="416">
        <f t="shared" si="59"/>
        <v>0</v>
      </c>
      <c r="AK208" s="386"/>
      <c r="AL208" s="387">
        <f t="shared" si="60"/>
        <v>0</v>
      </c>
      <c r="AM208" s="386"/>
      <c r="AN208" s="387">
        <f t="shared" si="61"/>
        <v>0</v>
      </c>
      <c r="AO208" s="386"/>
      <c r="AP208" s="387">
        <f t="shared" si="62"/>
        <v>0</v>
      </c>
      <c r="AQ208" s="386"/>
      <c r="AR208" s="387">
        <f t="shared" si="63"/>
        <v>0</v>
      </c>
      <c r="AS208" s="386"/>
      <c r="AT208" s="387">
        <f t="shared" si="64"/>
        <v>0</v>
      </c>
    </row>
    <row r="209" spans="2:46">
      <c r="B209" s="435"/>
      <c r="C209" s="435"/>
      <c r="D209" s="436"/>
      <c r="E209" s="437"/>
      <c r="F209" s="437"/>
      <c r="G209" s="437"/>
      <c r="H209" s="437"/>
      <c r="I209" s="437"/>
      <c r="J209" s="437"/>
      <c r="K209" s="465">
        <f t="shared" si="49"/>
        <v>0</v>
      </c>
      <c r="L209" s="433"/>
      <c r="M209" s="433"/>
      <c r="N209" s="434"/>
      <c r="O209" s="383" t="str">
        <f t="shared" si="50"/>
        <v/>
      </c>
      <c r="P209" s="434"/>
      <c r="Q209" s="434"/>
      <c r="R209" s="434"/>
      <c r="S209" s="433"/>
      <c r="T209" s="434"/>
      <c r="U209" s="415" t="str">
        <f t="shared" si="52"/>
        <v/>
      </c>
      <c r="V209" s="415" t="str">
        <f t="shared" si="53"/>
        <v/>
      </c>
      <c r="W209" s="415" t="str">
        <f t="shared" si="54"/>
        <v/>
      </c>
      <c r="X209" s="415" t="str">
        <f t="shared" si="55"/>
        <v/>
      </c>
      <c r="Y209" s="415" t="str">
        <f t="shared" si="56"/>
        <v/>
      </c>
      <c r="Z209" s="415" t="str">
        <f t="shared" si="57"/>
        <v/>
      </c>
      <c r="AA209" s="384">
        <f t="shared" si="51"/>
        <v>0</v>
      </c>
      <c r="AB209" s="385" t="b">
        <f t="shared" si="58"/>
        <v>1</v>
      </c>
      <c r="AC209" s="384" t="str">
        <f>IF($N209="","",IF($C$7="Northern Ireland",INDEX('Fixed inputs'!$H$18:$H$58,MATCH($N209,'Fixed inputs'!$C$18:$C$58,0)),INDEX('Fixed inputs'!$I$18:$I$58,MATCH($N209,'Fixed inputs'!$C$18:$C$58,0))))</f>
        <v/>
      </c>
      <c r="AD209" s="384" t="str">
        <f>IF($C209="","",INDEX('Fixed inputs'!$C$8:$E$10,MATCH($C209,'Fixed inputs'!$B$8:$B$10,0),MATCH(IF($C$7="Northern Ireland","GBP","EUR"),'Fixed inputs'!$C$7:$E$7,0)))</f>
        <v/>
      </c>
      <c r="AE209" s="386"/>
      <c r="AF209" s="386"/>
      <c r="AG209" s="386"/>
      <c r="AH209" s="386"/>
      <c r="AI209" s="386"/>
      <c r="AJ209" s="416">
        <f t="shared" si="59"/>
        <v>0</v>
      </c>
      <c r="AK209" s="386"/>
      <c r="AL209" s="387">
        <f t="shared" si="60"/>
        <v>0</v>
      </c>
      <c r="AM209" s="386"/>
      <c r="AN209" s="387">
        <f t="shared" si="61"/>
        <v>0</v>
      </c>
      <c r="AO209" s="386"/>
      <c r="AP209" s="387">
        <f t="shared" si="62"/>
        <v>0</v>
      </c>
      <c r="AQ209" s="386"/>
      <c r="AR209" s="387">
        <f t="shared" si="63"/>
        <v>0</v>
      </c>
      <c r="AS209" s="386"/>
      <c r="AT209" s="387">
        <f t="shared" si="64"/>
        <v>0</v>
      </c>
    </row>
    <row r="210" spans="2:46">
      <c r="B210" s="435"/>
      <c r="C210" s="435"/>
      <c r="D210" s="436"/>
      <c r="E210" s="437"/>
      <c r="F210" s="437"/>
      <c r="G210" s="437"/>
      <c r="H210" s="437"/>
      <c r="I210" s="437"/>
      <c r="J210" s="437"/>
      <c r="K210" s="465">
        <f t="shared" si="49"/>
        <v>0</v>
      </c>
      <c r="L210" s="433"/>
      <c r="M210" s="433"/>
      <c r="N210" s="434"/>
      <c r="O210" s="383" t="str">
        <f t="shared" si="50"/>
        <v/>
      </c>
      <c r="P210" s="434"/>
      <c r="Q210" s="434"/>
      <c r="R210" s="434"/>
      <c r="S210" s="433"/>
      <c r="T210" s="434"/>
      <c r="U210" s="415" t="str">
        <f t="shared" si="52"/>
        <v/>
      </c>
      <c r="V210" s="415" t="str">
        <f t="shared" si="53"/>
        <v/>
      </c>
      <c r="W210" s="415" t="str">
        <f t="shared" si="54"/>
        <v/>
      </c>
      <c r="X210" s="415" t="str">
        <f t="shared" si="55"/>
        <v/>
      </c>
      <c r="Y210" s="415" t="str">
        <f t="shared" si="56"/>
        <v/>
      </c>
      <c r="Z210" s="415" t="str">
        <f t="shared" si="57"/>
        <v/>
      </c>
      <c r="AA210" s="384">
        <f t="shared" si="51"/>
        <v>0</v>
      </c>
      <c r="AB210" s="385" t="b">
        <f t="shared" si="58"/>
        <v>1</v>
      </c>
      <c r="AC210" s="384" t="str">
        <f>IF($N210="","",IF($C$7="Northern Ireland",INDEX('Fixed inputs'!$H$18:$H$58,MATCH($N210,'Fixed inputs'!$C$18:$C$58,0)),INDEX('Fixed inputs'!$I$18:$I$58,MATCH($N210,'Fixed inputs'!$C$18:$C$58,0))))</f>
        <v/>
      </c>
      <c r="AD210" s="384" t="str">
        <f>IF($C210="","",INDEX('Fixed inputs'!$C$8:$E$10,MATCH($C210,'Fixed inputs'!$B$8:$B$10,0),MATCH(IF($C$7="Northern Ireland","GBP","EUR"),'Fixed inputs'!$C$7:$E$7,0)))</f>
        <v/>
      </c>
      <c r="AE210" s="386"/>
      <c r="AF210" s="386"/>
      <c r="AG210" s="386"/>
      <c r="AH210" s="386"/>
      <c r="AI210" s="386"/>
      <c r="AJ210" s="416">
        <f t="shared" si="59"/>
        <v>0</v>
      </c>
      <c r="AK210" s="386"/>
      <c r="AL210" s="387">
        <f t="shared" si="60"/>
        <v>0</v>
      </c>
      <c r="AM210" s="386"/>
      <c r="AN210" s="387">
        <f t="shared" si="61"/>
        <v>0</v>
      </c>
      <c r="AO210" s="386"/>
      <c r="AP210" s="387">
        <f t="shared" si="62"/>
        <v>0</v>
      </c>
      <c r="AQ210" s="386"/>
      <c r="AR210" s="387">
        <f t="shared" si="63"/>
        <v>0</v>
      </c>
      <c r="AS210" s="386"/>
      <c r="AT210" s="387">
        <f t="shared" si="64"/>
        <v>0</v>
      </c>
    </row>
    <row r="211" spans="2:46">
      <c r="B211" s="435"/>
      <c r="C211" s="435"/>
      <c r="D211" s="436"/>
      <c r="E211" s="437"/>
      <c r="F211" s="437"/>
      <c r="G211" s="437"/>
      <c r="H211" s="437"/>
      <c r="I211" s="437"/>
      <c r="J211" s="437"/>
      <c r="K211" s="465">
        <f t="shared" si="49"/>
        <v>0</v>
      </c>
      <c r="L211" s="433"/>
      <c r="M211" s="433"/>
      <c r="N211" s="434"/>
      <c r="O211" s="383" t="str">
        <f t="shared" si="50"/>
        <v/>
      </c>
      <c r="P211" s="434"/>
      <c r="Q211" s="434"/>
      <c r="R211" s="434"/>
      <c r="S211" s="433"/>
      <c r="T211" s="434"/>
      <c r="U211" s="415" t="str">
        <f t="shared" si="52"/>
        <v/>
      </c>
      <c r="V211" s="415" t="str">
        <f t="shared" si="53"/>
        <v/>
      </c>
      <c r="W211" s="415" t="str">
        <f t="shared" si="54"/>
        <v/>
      </c>
      <c r="X211" s="415" t="str">
        <f t="shared" si="55"/>
        <v/>
      </c>
      <c r="Y211" s="415" t="str">
        <f t="shared" si="56"/>
        <v/>
      </c>
      <c r="Z211" s="415" t="str">
        <f t="shared" si="57"/>
        <v/>
      </c>
      <c r="AA211" s="384">
        <f t="shared" si="51"/>
        <v>0</v>
      </c>
      <c r="AB211" s="385" t="b">
        <f t="shared" si="58"/>
        <v>1</v>
      </c>
      <c r="AC211" s="384" t="str">
        <f>IF($N211="","",IF($C$7="Northern Ireland",INDEX('Fixed inputs'!$H$18:$H$58,MATCH($N211,'Fixed inputs'!$C$18:$C$58,0)),INDEX('Fixed inputs'!$I$18:$I$58,MATCH($N211,'Fixed inputs'!$C$18:$C$58,0))))</f>
        <v/>
      </c>
      <c r="AD211" s="384" t="str">
        <f>IF($C211="","",INDEX('Fixed inputs'!$C$8:$E$10,MATCH($C211,'Fixed inputs'!$B$8:$B$10,0),MATCH(IF($C$7="Northern Ireland","GBP","EUR"),'Fixed inputs'!$C$7:$E$7,0)))</f>
        <v/>
      </c>
      <c r="AE211" s="386"/>
      <c r="AF211" s="386"/>
      <c r="AG211" s="386"/>
      <c r="AH211" s="386"/>
      <c r="AI211" s="386"/>
      <c r="AJ211" s="416">
        <f t="shared" si="59"/>
        <v>0</v>
      </c>
      <c r="AK211" s="386"/>
      <c r="AL211" s="387">
        <f t="shared" si="60"/>
        <v>0</v>
      </c>
      <c r="AM211" s="386"/>
      <c r="AN211" s="387">
        <f t="shared" si="61"/>
        <v>0</v>
      </c>
      <c r="AO211" s="386"/>
      <c r="AP211" s="387">
        <f t="shared" si="62"/>
        <v>0</v>
      </c>
      <c r="AQ211" s="386"/>
      <c r="AR211" s="387">
        <f t="shared" si="63"/>
        <v>0</v>
      </c>
      <c r="AS211" s="386"/>
      <c r="AT211" s="387">
        <f t="shared" si="64"/>
        <v>0</v>
      </c>
    </row>
    <row r="212" spans="2:46">
      <c r="B212" s="435"/>
      <c r="C212" s="435"/>
      <c r="D212" s="436"/>
      <c r="E212" s="437"/>
      <c r="F212" s="437"/>
      <c r="G212" s="437"/>
      <c r="H212" s="437"/>
      <c r="I212" s="437"/>
      <c r="J212" s="437"/>
      <c r="K212" s="465">
        <f t="shared" si="49"/>
        <v>0</v>
      </c>
      <c r="L212" s="433"/>
      <c r="M212" s="433"/>
      <c r="N212" s="434"/>
      <c r="O212" s="383" t="str">
        <f t="shared" si="50"/>
        <v/>
      </c>
      <c r="P212" s="434"/>
      <c r="Q212" s="434"/>
      <c r="R212" s="434"/>
      <c r="S212" s="433"/>
      <c r="T212" s="434"/>
      <c r="U212" s="415" t="str">
        <f t="shared" si="52"/>
        <v/>
      </c>
      <c r="V212" s="415" t="str">
        <f t="shared" si="53"/>
        <v/>
      </c>
      <c r="W212" s="415" t="str">
        <f t="shared" si="54"/>
        <v/>
      </c>
      <c r="X212" s="415" t="str">
        <f t="shared" si="55"/>
        <v/>
      </c>
      <c r="Y212" s="415" t="str">
        <f t="shared" si="56"/>
        <v/>
      </c>
      <c r="Z212" s="415" t="str">
        <f t="shared" si="57"/>
        <v/>
      </c>
      <c r="AA212" s="384">
        <f t="shared" si="51"/>
        <v>0</v>
      </c>
      <c r="AB212" s="385" t="b">
        <f t="shared" si="58"/>
        <v>1</v>
      </c>
      <c r="AC212" s="384" t="str">
        <f>IF($N212="","",IF($C$7="Northern Ireland",INDEX('Fixed inputs'!$H$18:$H$58,MATCH($N212,'Fixed inputs'!$C$18:$C$58,0)),INDEX('Fixed inputs'!$I$18:$I$58,MATCH($N212,'Fixed inputs'!$C$18:$C$58,0))))</f>
        <v/>
      </c>
      <c r="AD212" s="384" t="str">
        <f>IF($C212="","",INDEX('Fixed inputs'!$C$8:$E$10,MATCH($C212,'Fixed inputs'!$B$8:$B$10,0),MATCH(IF($C$7="Northern Ireland","GBP","EUR"),'Fixed inputs'!$C$7:$E$7,0)))</f>
        <v/>
      </c>
      <c r="AE212" s="386"/>
      <c r="AF212" s="386"/>
      <c r="AG212" s="386"/>
      <c r="AH212" s="386"/>
      <c r="AI212" s="386"/>
      <c r="AJ212" s="416">
        <f t="shared" si="59"/>
        <v>0</v>
      </c>
      <c r="AK212" s="386"/>
      <c r="AL212" s="387">
        <f t="shared" si="60"/>
        <v>0</v>
      </c>
      <c r="AM212" s="386"/>
      <c r="AN212" s="387">
        <f t="shared" si="61"/>
        <v>0</v>
      </c>
      <c r="AO212" s="386"/>
      <c r="AP212" s="387">
        <f t="shared" si="62"/>
        <v>0</v>
      </c>
      <c r="AQ212" s="386"/>
      <c r="AR212" s="387">
        <f t="shared" si="63"/>
        <v>0</v>
      </c>
      <c r="AS212" s="386"/>
      <c r="AT212" s="387">
        <f t="shared" si="64"/>
        <v>0</v>
      </c>
    </row>
    <row r="213" spans="2:46">
      <c r="B213" s="435"/>
      <c r="C213" s="435"/>
      <c r="D213" s="436"/>
      <c r="E213" s="437"/>
      <c r="F213" s="437"/>
      <c r="G213" s="437"/>
      <c r="H213" s="437"/>
      <c r="I213" s="437"/>
      <c r="J213" s="437"/>
      <c r="K213" s="465">
        <f t="shared" si="49"/>
        <v>0</v>
      </c>
      <c r="L213" s="433"/>
      <c r="M213" s="433"/>
      <c r="N213" s="434"/>
      <c r="O213" s="383" t="str">
        <f t="shared" si="50"/>
        <v/>
      </c>
      <c r="P213" s="434"/>
      <c r="Q213" s="434"/>
      <c r="R213" s="434"/>
      <c r="S213" s="433"/>
      <c r="T213" s="434"/>
      <c r="U213" s="415" t="str">
        <f t="shared" si="52"/>
        <v/>
      </c>
      <c r="V213" s="415" t="str">
        <f t="shared" si="53"/>
        <v/>
      </c>
      <c r="W213" s="415" t="str">
        <f t="shared" si="54"/>
        <v/>
      </c>
      <c r="X213" s="415" t="str">
        <f t="shared" si="55"/>
        <v/>
      </c>
      <c r="Y213" s="415" t="str">
        <f t="shared" si="56"/>
        <v/>
      </c>
      <c r="Z213" s="415" t="str">
        <f t="shared" si="57"/>
        <v/>
      </c>
      <c r="AA213" s="384">
        <f t="shared" si="51"/>
        <v>0</v>
      </c>
      <c r="AB213" s="385" t="b">
        <f t="shared" si="58"/>
        <v>1</v>
      </c>
      <c r="AC213" s="384" t="str">
        <f>IF($N213="","",IF($C$7="Northern Ireland",INDEX('Fixed inputs'!$H$18:$H$58,MATCH($N213,'Fixed inputs'!$C$18:$C$58,0)),INDEX('Fixed inputs'!$I$18:$I$58,MATCH($N213,'Fixed inputs'!$C$18:$C$58,0))))</f>
        <v/>
      </c>
      <c r="AD213" s="384" t="str">
        <f>IF($C213="","",INDEX('Fixed inputs'!$C$8:$E$10,MATCH($C213,'Fixed inputs'!$B$8:$B$10,0),MATCH(IF($C$7="Northern Ireland","GBP","EUR"),'Fixed inputs'!$C$7:$E$7,0)))</f>
        <v/>
      </c>
      <c r="AE213" s="386"/>
      <c r="AF213" s="386"/>
      <c r="AG213" s="386"/>
      <c r="AH213" s="386"/>
      <c r="AI213" s="386"/>
      <c r="AJ213" s="416">
        <f t="shared" si="59"/>
        <v>0</v>
      </c>
      <c r="AK213" s="386"/>
      <c r="AL213" s="387">
        <f t="shared" si="60"/>
        <v>0</v>
      </c>
      <c r="AM213" s="386"/>
      <c r="AN213" s="387">
        <f t="shared" si="61"/>
        <v>0</v>
      </c>
      <c r="AO213" s="386"/>
      <c r="AP213" s="387">
        <f t="shared" si="62"/>
        <v>0</v>
      </c>
      <c r="AQ213" s="386"/>
      <c r="AR213" s="387">
        <f t="shared" si="63"/>
        <v>0</v>
      </c>
      <c r="AS213" s="386"/>
      <c r="AT213" s="387">
        <f t="shared" si="64"/>
        <v>0</v>
      </c>
    </row>
    <row r="214" spans="2:46">
      <c r="B214" s="435"/>
      <c r="C214" s="435"/>
      <c r="D214" s="436"/>
      <c r="E214" s="437"/>
      <c r="F214" s="437"/>
      <c r="G214" s="437"/>
      <c r="H214" s="437"/>
      <c r="I214" s="437"/>
      <c r="J214" s="437"/>
      <c r="K214" s="465">
        <f t="shared" si="49"/>
        <v>0</v>
      </c>
      <c r="L214" s="433"/>
      <c r="M214" s="433"/>
      <c r="N214" s="434"/>
      <c r="O214" s="383" t="str">
        <f t="shared" si="50"/>
        <v/>
      </c>
      <c r="P214" s="434"/>
      <c r="Q214" s="434"/>
      <c r="R214" s="434"/>
      <c r="S214" s="433"/>
      <c r="T214" s="434"/>
      <c r="U214" s="415" t="str">
        <f t="shared" si="52"/>
        <v/>
      </c>
      <c r="V214" s="415" t="str">
        <f t="shared" si="53"/>
        <v/>
      </c>
      <c r="W214" s="415" t="str">
        <f t="shared" si="54"/>
        <v/>
      </c>
      <c r="X214" s="415" t="str">
        <f t="shared" si="55"/>
        <v/>
      </c>
      <c r="Y214" s="415" t="str">
        <f t="shared" si="56"/>
        <v/>
      </c>
      <c r="Z214" s="415" t="str">
        <f t="shared" si="57"/>
        <v/>
      </c>
      <c r="AA214" s="384">
        <f t="shared" si="51"/>
        <v>0</v>
      </c>
      <c r="AB214" s="385" t="b">
        <f t="shared" si="58"/>
        <v>1</v>
      </c>
      <c r="AC214" s="384" t="str">
        <f>IF($N214="","",IF($C$7="Northern Ireland",INDEX('Fixed inputs'!$H$18:$H$58,MATCH($N214,'Fixed inputs'!$C$18:$C$58,0)),INDEX('Fixed inputs'!$I$18:$I$58,MATCH($N214,'Fixed inputs'!$C$18:$C$58,0))))</f>
        <v/>
      </c>
      <c r="AD214" s="384" t="str">
        <f>IF($C214="","",INDEX('Fixed inputs'!$C$8:$E$10,MATCH($C214,'Fixed inputs'!$B$8:$B$10,0),MATCH(IF($C$7="Northern Ireland","GBP","EUR"),'Fixed inputs'!$C$7:$E$7,0)))</f>
        <v/>
      </c>
      <c r="AE214" s="386"/>
      <c r="AF214" s="386"/>
      <c r="AG214" s="386"/>
      <c r="AH214" s="386"/>
      <c r="AI214" s="386"/>
      <c r="AJ214" s="416">
        <f t="shared" si="59"/>
        <v>0</v>
      </c>
      <c r="AK214" s="386"/>
      <c r="AL214" s="387">
        <f t="shared" si="60"/>
        <v>0</v>
      </c>
      <c r="AM214" s="386"/>
      <c r="AN214" s="387">
        <f t="shared" si="61"/>
        <v>0</v>
      </c>
      <c r="AO214" s="386"/>
      <c r="AP214" s="387">
        <f t="shared" si="62"/>
        <v>0</v>
      </c>
      <c r="AQ214" s="386"/>
      <c r="AR214" s="387">
        <f t="shared" si="63"/>
        <v>0</v>
      </c>
      <c r="AS214" s="386"/>
      <c r="AT214" s="387">
        <f t="shared" si="64"/>
        <v>0</v>
      </c>
    </row>
    <row r="215" spans="2:46">
      <c r="B215" s="435"/>
      <c r="C215" s="435"/>
      <c r="D215" s="436"/>
      <c r="E215" s="437"/>
      <c r="F215" s="437"/>
      <c r="G215" s="437"/>
      <c r="H215" s="437"/>
      <c r="I215" s="437"/>
      <c r="J215" s="437"/>
      <c r="K215" s="465">
        <f t="shared" si="49"/>
        <v>0</v>
      </c>
      <c r="L215" s="433"/>
      <c r="M215" s="433"/>
      <c r="N215" s="434"/>
      <c r="O215" s="383" t="str">
        <f t="shared" si="50"/>
        <v/>
      </c>
      <c r="P215" s="434"/>
      <c r="Q215" s="434"/>
      <c r="R215" s="434"/>
      <c r="S215" s="433"/>
      <c r="T215" s="434"/>
      <c r="U215" s="415" t="str">
        <f t="shared" si="52"/>
        <v/>
      </c>
      <c r="V215" s="415" t="str">
        <f t="shared" si="53"/>
        <v/>
      </c>
      <c r="W215" s="415" t="str">
        <f t="shared" si="54"/>
        <v/>
      </c>
      <c r="X215" s="415" t="str">
        <f t="shared" si="55"/>
        <v/>
      </c>
      <c r="Y215" s="415" t="str">
        <f t="shared" si="56"/>
        <v/>
      </c>
      <c r="Z215" s="415" t="str">
        <f t="shared" si="57"/>
        <v/>
      </c>
      <c r="AA215" s="384">
        <f t="shared" si="51"/>
        <v>0</v>
      </c>
      <c r="AB215" s="385" t="b">
        <f t="shared" si="58"/>
        <v>1</v>
      </c>
      <c r="AC215" s="384" t="str">
        <f>IF($N215="","",IF($C$7="Northern Ireland",INDEX('Fixed inputs'!$H$18:$H$58,MATCH($N215,'Fixed inputs'!$C$18:$C$58,0)),INDEX('Fixed inputs'!$I$18:$I$58,MATCH($N215,'Fixed inputs'!$C$18:$C$58,0))))</f>
        <v/>
      </c>
      <c r="AD215" s="384" t="str">
        <f>IF($C215="","",INDEX('Fixed inputs'!$C$8:$E$10,MATCH($C215,'Fixed inputs'!$B$8:$B$10,0),MATCH(IF($C$7="Northern Ireland","GBP","EUR"),'Fixed inputs'!$C$7:$E$7,0)))</f>
        <v/>
      </c>
      <c r="AE215" s="386"/>
      <c r="AF215" s="386"/>
      <c r="AG215" s="386"/>
      <c r="AH215" s="386"/>
      <c r="AI215" s="386"/>
      <c r="AJ215" s="416">
        <f t="shared" si="59"/>
        <v>0</v>
      </c>
      <c r="AK215" s="386"/>
      <c r="AL215" s="387">
        <f t="shared" si="60"/>
        <v>0</v>
      </c>
      <c r="AM215" s="386"/>
      <c r="AN215" s="387">
        <f t="shared" si="61"/>
        <v>0</v>
      </c>
      <c r="AO215" s="386"/>
      <c r="AP215" s="387">
        <f t="shared" si="62"/>
        <v>0</v>
      </c>
      <c r="AQ215" s="386"/>
      <c r="AR215" s="387">
        <f t="shared" si="63"/>
        <v>0</v>
      </c>
      <c r="AS215" s="386"/>
      <c r="AT215" s="387">
        <f t="shared" si="64"/>
        <v>0</v>
      </c>
    </row>
    <row r="216" spans="2:46">
      <c r="B216" s="435"/>
      <c r="C216" s="435"/>
      <c r="D216" s="436"/>
      <c r="E216" s="437"/>
      <c r="F216" s="437"/>
      <c r="G216" s="437"/>
      <c r="H216" s="437"/>
      <c r="I216" s="437"/>
      <c r="J216" s="437"/>
      <c r="K216" s="465">
        <f t="shared" si="49"/>
        <v>0</v>
      </c>
      <c r="L216" s="433"/>
      <c r="M216" s="433"/>
      <c r="N216" s="434"/>
      <c r="O216" s="383" t="str">
        <f t="shared" si="50"/>
        <v/>
      </c>
      <c r="P216" s="434"/>
      <c r="Q216" s="434"/>
      <c r="R216" s="434"/>
      <c r="S216" s="433"/>
      <c r="T216" s="434"/>
      <c r="U216" s="415" t="str">
        <f t="shared" si="52"/>
        <v/>
      </c>
      <c r="V216" s="415" t="str">
        <f t="shared" si="53"/>
        <v/>
      </c>
      <c r="W216" s="415" t="str">
        <f t="shared" si="54"/>
        <v/>
      </c>
      <c r="X216" s="415" t="str">
        <f t="shared" si="55"/>
        <v/>
      </c>
      <c r="Y216" s="415" t="str">
        <f t="shared" si="56"/>
        <v/>
      </c>
      <c r="Z216" s="415" t="str">
        <f t="shared" si="57"/>
        <v/>
      </c>
      <c r="AA216" s="384">
        <f t="shared" si="51"/>
        <v>0</v>
      </c>
      <c r="AB216" s="385" t="b">
        <f t="shared" si="58"/>
        <v>1</v>
      </c>
      <c r="AC216" s="384" t="str">
        <f>IF($N216="","",IF($C$7="Northern Ireland",INDEX('Fixed inputs'!$H$18:$H$58,MATCH($N216,'Fixed inputs'!$C$18:$C$58,0)),INDEX('Fixed inputs'!$I$18:$I$58,MATCH($N216,'Fixed inputs'!$C$18:$C$58,0))))</f>
        <v/>
      </c>
      <c r="AD216" s="384" t="str">
        <f>IF($C216="","",INDEX('Fixed inputs'!$C$8:$E$10,MATCH($C216,'Fixed inputs'!$B$8:$B$10,0),MATCH(IF($C$7="Northern Ireland","GBP","EUR"),'Fixed inputs'!$C$7:$E$7,0)))</f>
        <v/>
      </c>
      <c r="AE216" s="386"/>
      <c r="AF216" s="386"/>
      <c r="AG216" s="386"/>
      <c r="AH216" s="386"/>
      <c r="AI216" s="386"/>
      <c r="AJ216" s="416">
        <f t="shared" si="59"/>
        <v>0</v>
      </c>
      <c r="AK216" s="386"/>
      <c r="AL216" s="387">
        <f t="shared" si="60"/>
        <v>0</v>
      </c>
      <c r="AM216" s="386"/>
      <c r="AN216" s="387">
        <f t="shared" si="61"/>
        <v>0</v>
      </c>
      <c r="AO216" s="386"/>
      <c r="AP216" s="387">
        <f t="shared" si="62"/>
        <v>0</v>
      </c>
      <c r="AQ216" s="386"/>
      <c r="AR216" s="387">
        <f t="shared" si="63"/>
        <v>0</v>
      </c>
      <c r="AS216" s="386"/>
      <c r="AT216" s="387">
        <f t="shared" si="64"/>
        <v>0</v>
      </c>
    </row>
    <row r="217" spans="2:46">
      <c r="B217" s="435"/>
      <c r="C217" s="435"/>
      <c r="D217" s="436"/>
      <c r="E217" s="437"/>
      <c r="F217" s="437"/>
      <c r="G217" s="437"/>
      <c r="H217" s="437"/>
      <c r="I217" s="437"/>
      <c r="J217" s="437"/>
      <c r="K217" s="465">
        <f t="shared" si="49"/>
        <v>0</v>
      </c>
      <c r="L217" s="433"/>
      <c r="M217" s="433"/>
      <c r="N217" s="434"/>
      <c r="O217" s="383" t="str">
        <f t="shared" si="50"/>
        <v/>
      </c>
      <c r="P217" s="434"/>
      <c r="Q217" s="434"/>
      <c r="R217" s="434"/>
      <c r="S217" s="433"/>
      <c r="T217" s="434"/>
      <c r="U217" s="415" t="str">
        <f t="shared" si="52"/>
        <v/>
      </c>
      <c r="V217" s="415" t="str">
        <f t="shared" si="53"/>
        <v/>
      </c>
      <c r="W217" s="415" t="str">
        <f t="shared" si="54"/>
        <v/>
      </c>
      <c r="X217" s="415" t="str">
        <f t="shared" si="55"/>
        <v/>
      </c>
      <c r="Y217" s="415" t="str">
        <f t="shared" si="56"/>
        <v/>
      </c>
      <c r="Z217" s="415" t="str">
        <f t="shared" si="57"/>
        <v/>
      </c>
      <c r="AA217" s="384">
        <f t="shared" si="51"/>
        <v>0</v>
      </c>
      <c r="AB217" s="385" t="b">
        <f t="shared" si="58"/>
        <v>1</v>
      </c>
      <c r="AC217" s="384" t="str">
        <f>IF($N217="","",IF($C$7="Northern Ireland",INDEX('Fixed inputs'!$H$18:$H$58,MATCH($N217,'Fixed inputs'!$C$18:$C$58,0)),INDEX('Fixed inputs'!$I$18:$I$58,MATCH($N217,'Fixed inputs'!$C$18:$C$58,0))))</f>
        <v/>
      </c>
      <c r="AD217" s="384" t="str">
        <f>IF($C217="","",INDEX('Fixed inputs'!$C$8:$E$10,MATCH($C217,'Fixed inputs'!$B$8:$B$10,0),MATCH(IF($C$7="Northern Ireland","GBP","EUR"),'Fixed inputs'!$C$7:$E$7,0)))</f>
        <v/>
      </c>
      <c r="AE217" s="386"/>
      <c r="AF217" s="386"/>
      <c r="AG217" s="386"/>
      <c r="AH217" s="386"/>
      <c r="AI217" s="386"/>
      <c r="AJ217" s="416">
        <f t="shared" si="59"/>
        <v>0</v>
      </c>
      <c r="AK217" s="386"/>
      <c r="AL217" s="387">
        <f t="shared" si="60"/>
        <v>0</v>
      </c>
      <c r="AM217" s="386"/>
      <c r="AN217" s="387">
        <f t="shared" si="61"/>
        <v>0</v>
      </c>
      <c r="AO217" s="386"/>
      <c r="AP217" s="387">
        <f t="shared" si="62"/>
        <v>0</v>
      </c>
      <c r="AQ217" s="386"/>
      <c r="AR217" s="387">
        <f t="shared" si="63"/>
        <v>0</v>
      </c>
      <c r="AS217" s="386"/>
      <c r="AT217" s="387">
        <f t="shared" si="64"/>
        <v>0</v>
      </c>
    </row>
    <row r="218" spans="2:46">
      <c r="B218" s="435"/>
      <c r="C218" s="435"/>
      <c r="D218" s="436"/>
      <c r="E218" s="437"/>
      <c r="F218" s="437"/>
      <c r="G218" s="437"/>
      <c r="H218" s="437"/>
      <c r="I218" s="437"/>
      <c r="J218" s="437"/>
      <c r="K218" s="465">
        <f t="shared" si="49"/>
        <v>0</v>
      </c>
      <c r="L218" s="433"/>
      <c r="M218" s="433"/>
      <c r="N218" s="434"/>
      <c r="O218" s="383" t="str">
        <f t="shared" si="50"/>
        <v/>
      </c>
      <c r="P218" s="434"/>
      <c r="Q218" s="434"/>
      <c r="R218" s="434"/>
      <c r="S218" s="433"/>
      <c r="T218" s="434"/>
      <c r="U218" s="415" t="str">
        <f t="shared" si="52"/>
        <v/>
      </c>
      <c r="V218" s="415" t="str">
        <f t="shared" si="53"/>
        <v/>
      </c>
      <c r="W218" s="415" t="str">
        <f t="shared" si="54"/>
        <v/>
      </c>
      <c r="X218" s="415" t="str">
        <f t="shared" si="55"/>
        <v/>
      </c>
      <c r="Y218" s="415" t="str">
        <f t="shared" si="56"/>
        <v/>
      </c>
      <c r="Z218" s="415" t="str">
        <f t="shared" si="57"/>
        <v/>
      </c>
      <c r="AA218" s="384">
        <f t="shared" si="51"/>
        <v>0</v>
      </c>
      <c r="AB218" s="385" t="b">
        <f t="shared" si="58"/>
        <v>1</v>
      </c>
      <c r="AC218" s="384" t="str">
        <f>IF($N218="","",IF($C$7="Northern Ireland",INDEX('Fixed inputs'!$H$18:$H$58,MATCH($N218,'Fixed inputs'!$C$18:$C$58,0)),INDEX('Fixed inputs'!$I$18:$I$58,MATCH($N218,'Fixed inputs'!$C$18:$C$58,0))))</f>
        <v/>
      </c>
      <c r="AD218" s="384" t="str">
        <f>IF($C218="","",INDEX('Fixed inputs'!$C$8:$E$10,MATCH($C218,'Fixed inputs'!$B$8:$B$10,0),MATCH(IF($C$7="Northern Ireland","GBP","EUR"),'Fixed inputs'!$C$7:$E$7,0)))</f>
        <v/>
      </c>
      <c r="AE218" s="386"/>
      <c r="AF218" s="386"/>
      <c r="AG218" s="386"/>
      <c r="AH218" s="386"/>
      <c r="AI218" s="386"/>
      <c r="AJ218" s="416">
        <f t="shared" si="59"/>
        <v>0</v>
      </c>
      <c r="AK218" s="386"/>
      <c r="AL218" s="387">
        <f t="shared" si="60"/>
        <v>0</v>
      </c>
      <c r="AM218" s="386"/>
      <c r="AN218" s="387">
        <f t="shared" si="61"/>
        <v>0</v>
      </c>
      <c r="AO218" s="386"/>
      <c r="AP218" s="387">
        <f t="shared" si="62"/>
        <v>0</v>
      </c>
      <c r="AQ218" s="386"/>
      <c r="AR218" s="387">
        <f t="shared" si="63"/>
        <v>0</v>
      </c>
      <c r="AS218" s="386"/>
      <c r="AT218" s="387">
        <f t="shared" si="64"/>
        <v>0</v>
      </c>
    </row>
    <row r="219" spans="2:46">
      <c r="B219" s="435"/>
      <c r="C219" s="435"/>
      <c r="D219" s="436"/>
      <c r="E219" s="437"/>
      <c r="F219" s="437"/>
      <c r="G219" s="437"/>
      <c r="H219" s="437"/>
      <c r="I219" s="437"/>
      <c r="J219" s="437"/>
      <c r="K219" s="465">
        <f t="shared" si="49"/>
        <v>0</v>
      </c>
      <c r="L219" s="433"/>
      <c r="M219" s="433"/>
      <c r="N219" s="434"/>
      <c r="O219" s="383" t="str">
        <f t="shared" si="50"/>
        <v/>
      </c>
      <c r="P219" s="434"/>
      <c r="Q219" s="434"/>
      <c r="R219" s="434"/>
      <c r="S219" s="433"/>
      <c r="T219" s="434"/>
      <c r="U219" s="415" t="str">
        <f t="shared" si="52"/>
        <v/>
      </c>
      <c r="V219" s="415" t="str">
        <f t="shared" si="53"/>
        <v/>
      </c>
      <c r="W219" s="415" t="str">
        <f t="shared" si="54"/>
        <v/>
      </c>
      <c r="X219" s="415" t="str">
        <f t="shared" si="55"/>
        <v/>
      </c>
      <c r="Y219" s="415" t="str">
        <f t="shared" si="56"/>
        <v/>
      </c>
      <c r="Z219" s="415" t="str">
        <f t="shared" si="57"/>
        <v/>
      </c>
      <c r="AA219" s="384">
        <f t="shared" si="51"/>
        <v>0</v>
      </c>
      <c r="AB219" s="385" t="b">
        <f t="shared" si="58"/>
        <v>1</v>
      </c>
      <c r="AC219" s="384" t="str">
        <f>IF($N219="","",IF($C$7="Northern Ireland",INDEX('Fixed inputs'!$H$18:$H$58,MATCH($N219,'Fixed inputs'!$C$18:$C$58,0)),INDEX('Fixed inputs'!$I$18:$I$58,MATCH($N219,'Fixed inputs'!$C$18:$C$58,0))))</f>
        <v/>
      </c>
      <c r="AD219" s="384" t="str">
        <f>IF($C219="","",INDEX('Fixed inputs'!$C$8:$E$10,MATCH($C219,'Fixed inputs'!$B$8:$B$10,0),MATCH(IF($C$7="Northern Ireland","GBP","EUR"),'Fixed inputs'!$C$7:$E$7,0)))</f>
        <v/>
      </c>
      <c r="AE219" s="386"/>
      <c r="AF219" s="386"/>
      <c r="AG219" s="386"/>
      <c r="AH219" s="386"/>
      <c r="AI219" s="386"/>
      <c r="AJ219" s="416">
        <f t="shared" si="59"/>
        <v>0</v>
      </c>
      <c r="AK219" s="386"/>
      <c r="AL219" s="387">
        <f t="shared" si="60"/>
        <v>0</v>
      </c>
      <c r="AM219" s="386"/>
      <c r="AN219" s="387">
        <f t="shared" si="61"/>
        <v>0</v>
      </c>
      <c r="AO219" s="386"/>
      <c r="AP219" s="387">
        <f t="shared" si="62"/>
        <v>0</v>
      </c>
      <c r="AQ219" s="386"/>
      <c r="AR219" s="387">
        <f t="shared" si="63"/>
        <v>0</v>
      </c>
      <c r="AS219" s="386"/>
      <c r="AT219" s="387">
        <f t="shared" si="64"/>
        <v>0</v>
      </c>
    </row>
    <row r="220" spans="2:46">
      <c r="B220" s="435"/>
      <c r="C220" s="435"/>
      <c r="D220" s="436"/>
      <c r="E220" s="437"/>
      <c r="F220" s="437"/>
      <c r="G220" s="437"/>
      <c r="H220" s="437"/>
      <c r="I220" s="437"/>
      <c r="J220" s="437"/>
      <c r="K220" s="465">
        <f t="shared" si="49"/>
        <v>0</v>
      </c>
      <c r="L220" s="433"/>
      <c r="M220" s="433"/>
      <c r="N220" s="434"/>
      <c r="O220" s="383" t="str">
        <f t="shared" si="50"/>
        <v/>
      </c>
      <c r="P220" s="434"/>
      <c r="Q220" s="434"/>
      <c r="R220" s="434"/>
      <c r="S220" s="433"/>
      <c r="T220" s="434"/>
      <c r="U220" s="415" t="str">
        <f t="shared" si="52"/>
        <v/>
      </c>
      <c r="V220" s="415" t="str">
        <f t="shared" si="53"/>
        <v/>
      </c>
      <c r="W220" s="415" t="str">
        <f t="shared" si="54"/>
        <v/>
      </c>
      <c r="X220" s="415" t="str">
        <f t="shared" si="55"/>
        <v/>
      </c>
      <c r="Y220" s="415" t="str">
        <f t="shared" si="56"/>
        <v/>
      </c>
      <c r="Z220" s="415" t="str">
        <f t="shared" si="57"/>
        <v/>
      </c>
      <c r="AA220" s="384">
        <f t="shared" si="51"/>
        <v>0</v>
      </c>
      <c r="AB220" s="385" t="b">
        <f t="shared" si="58"/>
        <v>1</v>
      </c>
      <c r="AC220" s="384" t="str">
        <f>IF($N220="","",IF($C$7="Northern Ireland",INDEX('Fixed inputs'!$H$18:$H$58,MATCH($N220,'Fixed inputs'!$C$18:$C$58,0)),INDEX('Fixed inputs'!$I$18:$I$58,MATCH($N220,'Fixed inputs'!$C$18:$C$58,0))))</f>
        <v/>
      </c>
      <c r="AD220" s="384" t="str">
        <f>IF($C220="","",INDEX('Fixed inputs'!$C$8:$E$10,MATCH($C220,'Fixed inputs'!$B$8:$B$10,0),MATCH(IF($C$7="Northern Ireland","GBP","EUR"),'Fixed inputs'!$C$7:$E$7,0)))</f>
        <v/>
      </c>
      <c r="AE220" s="386"/>
      <c r="AF220" s="386"/>
      <c r="AG220" s="386"/>
      <c r="AH220" s="386"/>
      <c r="AI220" s="386"/>
      <c r="AJ220" s="416">
        <f t="shared" si="59"/>
        <v>0</v>
      </c>
      <c r="AK220" s="386"/>
      <c r="AL220" s="387">
        <f t="shared" si="60"/>
        <v>0</v>
      </c>
      <c r="AM220" s="386"/>
      <c r="AN220" s="387">
        <f t="shared" si="61"/>
        <v>0</v>
      </c>
      <c r="AO220" s="386"/>
      <c r="AP220" s="387">
        <f t="shared" si="62"/>
        <v>0</v>
      </c>
      <c r="AQ220" s="386"/>
      <c r="AR220" s="387">
        <f t="shared" si="63"/>
        <v>0</v>
      </c>
      <c r="AS220" s="386"/>
      <c r="AT220" s="387">
        <f t="shared" si="64"/>
        <v>0</v>
      </c>
    </row>
    <row r="221" spans="2:46">
      <c r="B221" s="435"/>
      <c r="C221" s="435"/>
      <c r="D221" s="436"/>
      <c r="E221" s="437"/>
      <c r="F221" s="437"/>
      <c r="G221" s="437"/>
      <c r="H221" s="437"/>
      <c r="I221" s="437"/>
      <c r="J221" s="437"/>
      <c r="K221" s="465">
        <f t="shared" si="49"/>
        <v>0</v>
      </c>
      <c r="L221" s="433"/>
      <c r="M221" s="433"/>
      <c r="N221" s="434"/>
      <c r="O221" s="383" t="str">
        <f t="shared" si="50"/>
        <v/>
      </c>
      <c r="P221" s="434"/>
      <c r="Q221" s="434"/>
      <c r="R221" s="434"/>
      <c r="S221" s="433"/>
      <c r="T221" s="434"/>
      <c r="U221" s="415" t="str">
        <f t="shared" si="52"/>
        <v/>
      </c>
      <c r="V221" s="415" t="str">
        <f t="shared" si="53"/>
        <v/>
      </c>
      <c r="W221" s="415" t="str">
        <f t="shared" si="54"/>
        <v/>
      </c>
      <c r="X221" s="415" t="str">
        <f t="shared" si="55"/>
        <v/>
      </c>
      <c r="Y221" s="415" t="str">
        <f t="shared" si="56"/>
        <v/>
      </c>
      <c r="Z221" s="415" t="str">
        <f t="shared" si="57"/>
        <v/>
      </c>
      <c r="AA221" s="384">
        <f t="shared" si="51"/>
        <v>0</v>
      </c>
      <c r="AB221" s="385" t="b">
        <f t="shared" si="58"/>
        <v>1</v>
      </c>
      <c r="AC221" s="384" t="str">
        <f>IF($N221="","",IF($C$7="Northern Ireland",INDEX('Fixed inputs'!$H$18:$H$58,MATCH($N221,'Fixed inputs'!$C$18:$C$58,0)),INDEX('Fixed inputs'!$I$18:$I$58,MATCH($N221,'Fixed inputs'!$C$18:$C$58,0))))</f>
        <v/>
      </c>
      <c r="AD221" s="384" t="str">
        <f>IF($C221="","",INDEX('Fixed inputs'!$C$8:$E$10,MATCH($C221,'Fixed inputs'!$B$8:$B$10,0),MATCH(IF($C$7="Northern Ireland","GBP","EUR"),'Fixed inputs'!$C$7:$E$7,0)))</f>
        <v/>
      </c>
      <c r="AE221" s="386"/>
      <c r="AF221" s="386"/>
      <c r="AG221" s="386"/>
      <c r="AH221" s="386"/>
      <c r="AI221" s="386"/>
      <c r="AJ221" s="416">
        <f t="shared" si="59"/>
        <v>0</v>
      </c>
      <c r="AK221" s="386"/>
      <c r="AL221" s="387">
        <f t="shared" si="60"/>
        <v>0</v>
      </c>
      <c r="AM221" s="386"/>
      <c r="AN221" s="387">
        <f t="shared" si="61"/>
        <v>0</v>
      </c>
      <c r="AO221" s="386"/>
      <c r="AP221" s="387">
        <f t="shared" si="62"/>
        <v>0</v>
      </c>
      <c r="AQ221" s="386"/>
      <c r="AR221" s="387">
        <f t="shared" si="63"/>
        <v>0</v>
      </c>
      <c r="AS221" s="386"/>
      <c r="AT221" s="387">
        <f t="shared" si="64"/>
        <v>0</v>
      </c>
    </row>
    <row r="222" spans="2:46">
      <c r="B222" s="435"/>
      <c r="C222" s="435"/>
      <c r="D222" s="436"/>
      <c r="E222" s="437"/>
      <c r="F222" s="437"/>
      <c r="G222" s="437"/>
      <c r="H222" s="437"/>
      <c r="I222" s="437"/>
      <c r="J222" s="437"/>
      <c r="K222" s="465">
        <f t="shared" si="49"/>
        <v>0</v>
      </c>
      <c r="L222" s="433"/>
      <c r="M222" s="433"/>
      <c r="N222" s="434"/>
      <c r="O222" s="383" t="str">
        <f t="shared" si="50"/>
        <v/>
      </c>
      <c r="P222" s="434"/>
      <c r="Q222" s="434"/>
      <c r="R222" s="434"/>
      <c r="S222" s="433"/>
      <c r="T222" s="434"/>
      <c r="U222" s="415" t="str">
        <f t="shared" si="52"/>
        <v/>
      </c>
      <c r="V222" s="415" t="str">
        <f t="shared" si="53"/>
        <v/>
      </c>
      <c r="W222" s="415" t="str">
        <f t="shared" si="54"/>
        <v/>
      </c>
      <c r="X222" s="415" t="str">
        <f t="shared" si="55"/>
        <v/>
      </c>
      <c r="Y222" s="415" t="str">
        <f t="shared" si="56"/>
        <v/>
      </c>
      <c r="Z222" s="415" t="str">
        <f t="shared" si="57"/>
        <v/>
      </c>
      <c r="AA222" s="384">
        <f t="shared" si="51"/>
        <v>0</v>
      </c>
      <c r="AB222" s="385" t="b">
        <f t="shared" si="58"/>
        <v>1</v>
      </c>
      <c r="AC222" s="384" t="str">
        <f>IF($N222="","",IF($C$7="Northern Ireland",INDEX('Fixed inputs'!$H$18:$H$58,MATCH($N222,'Fixed inputs'!$C$18:$C$58,0)),INDEX('Fixed inputs'!$I$18:$I$58,MATCH($N222,'Fixed inputs'!$C$18:$C$58,0))))</f>
        <v/>
      </c>
      <c r="AD222" s="384" t="str">
        <f>IF($C222="","",INDEX('Fixed inputs'!$C$8:$E$10,MATCH($C222,'Fixed inputs'!$B$8:$B$10,0),MATCH(IF($C$7="Northern Ireland","GBP","EUR"),'Fixed inputs'!$C$7:$E$7,0)))</f>
        <v/>
      </c>
      <c r="AE222" s="386"/>
      <c r="AF222" s="386"/>
      <c r="AG222" s="386"/>
      <c r="AH222" s="386"/>
      <c r="AI222" s="386"/>
      <c r="AJ222" s="416">
        <f t="shared" si="59"/>
        <v>0</v>
      </c>
      <c r="AK222" s="386"/>
      <c r="AL222" s="387">
        <f t="shared" si="60"/>
        <v>0</v>
      </c>
      <c r="AM222" s="386"/>
      <c r="AN222" s="387">
        <f t="shared" si="61"/>
        <v>0</v>
      </c>
      <c r="AO222" s="386"/>
      <c r="AP222" s="387">
        <f t="shared" si="62"/>
        <v>0</v>
      </c>
      <c r="AQ222" s="386"/>
      <c r="AR222" s="387">
        <f t="shared" si="63"/>
        <v>0</v>
      </c>
      <c r="AS222" s="386"/>
      <c r="AT222" s="387">
        <f t="shared" si="64"/>
        <v>0</v>
      </c>
    </row>
    <row r="223" spans="2:46">
      <c r="B223" s="435"/>
      <c r="C223" s="435"/>
      <c r="D223" s="436"/>
      <c r="E223" s="437"/>
      <c r="F223" s="437"/>
      <c r="G223" s="437"/>
      <c r="H223" s="437"/>
      <c r="I223" s="437"/>
      <c r="J223" s="437"/>
      <c r="K223" s="465">
        <f t="shared" si="49"/>
        <v>0</v>
      </c>
      <c r="L223" s="433"/>
      <c r="M223" s="433"/>
      <c r="N223" s="434"/>
      <c r="O223" s="383" t="str">
        <f t="shared" si="50"/>
        <v/>
      </c>
      <c r="P223" s="434"/>
      <c r="Q223" s="434"/>
      <c r="R223" s="434"/>
      <c r="S223" s="433"/>
      <c r="T223" s="434"/>
      <c r="U223" s="415" t="str">
        <f t="shared" si="52"/>
        <v/>
      </c>
      <c r="V223" s="415" t="str">
        <f t="shared" si="53"/>
        <v/>
      </c>
      <c r="W223" s="415" t="str">
        <f t="shared" si="54"/>
        <v/>
      </c>
      <c r="X223" s="415" t="str">
        <f t="shared" si="55"/>
        <v/>
      </c>
      <c r="Y223" s="415" t="str">
        <f t="shared" si="56"/>
        <v/>
      </c>
      <c r="Z223" s="415" t="str">
        <f t="shared" si="57"/>
        <v/>
      </c>
      <c r="AA223" s="384">
        <f t="shared" si="51"/>
        <v>0</v>
      </c>
      <c r="AB223" s="385" t="b">
        <f t="shared" si="58"/>
        <v>1</v>
      </c>
      <c r="AC223" s="384" t="str">
        <f>IF($N223="","",IF($C$7="Northern Ireland",INDEX('Fixed inputs'!$H$18:$H$58,MATCH($N223,'Fixed inputs'!$C$18:$C$58,0)),INDEX('Fixed inputs'!$I$18:$I$58,MATCH($N223,'Fixed inputs'!$C$18:$C$58,0))))</f>
        <v/>
      </c>
      <c r="AD223" s="384" t="str">
        <f>IF($C223="","",INDEX('Fixed inputs'!$C$8:$E$10,MATCH($C223,'Fixed inputs'!$B$8:$B$10,0),MATCH(IF($C$7="Northern Ireland","GBP","EUR"),'Fixed inputs'!$C$7:$E$7,0)))</f>
        <v/>
      </c>
      <c r="AE223" s="386"/>
      <c r="AF223" s="386"/>
      <c r="AG223" s="386"/>
      <c r="AH223" s="386"/>
      <c r="AI223" s="386"/>
      <c r="AJ223" s="416">
        <f t="shared" si="59"/>
        <v>0</v>
      </c>
      <c r="AK223" s="386"/>
      <c r="AL223" s="387">
        <f t="shared" si="60"/>
        <v>0</v>
      </c>
      <c r="AM223" s="386"/>
      <c r="AN223" s="387">
        <f t="shared" si="61"/>
        <v>0</v>
      </c>
      <c r="AO223" s="386"/>
      <c r="AP223" s="387">
        <f t="shared" si="62"/>
        <v>0</v>
      </c>
      <c r="AQ223" s="386"/>
      <c r="AR223" s="387">
        <f t="shared" si="63"/>
        <v>0</v>
      </c>
      <c r="AS223" s="386"/>
      <c r="AT223" s="387">
        <f t="shared" si="64"/>
        <v>0</v>
      </c>
    </row>
    <row r="224" spans="2:46">
      <c r="B224" s="435"/>
      <c r="C224" s="435"/>
      <c r="D224" s="436"/>
      <c r="E224" s="437"/>
      <c r="F224" s="437"/>
      <c r="G224" s="437"/>
      <c r="H224" s="437"/>
      <c r="I224" s="437"/>
      <c r="J224" s="437"/>
      <c r="K224" s="465">
        <f t="shared" si="49"/>
        <v>0</v>
      </c>
      <c r="L224" s="433"/>
      <c r="M224" s="433"/>
      <c r="N224" s="434"/>
      <c r="O224" s="383" t="str">
        <f t="shared" si="50"/>
        <v/>
      </c>
      <c r="P224" s="434"/>
      <c r="Q224" s="434"/>
      <c r="R224" s="434"/>
      <c r="S224" s="433"/>
      <c r="T224" s="434"/>
      <c r="U224" s="415" t="str">
        <f t="shared" si="52"/>
        <v/>
      </c>
      <c r="V224" s="415" t="str">
        <f t="shared" si="53"/>
        <v/>
      </c>
      <c r="W224" s="415" t="str">
        <f t="shared" si="54"/>
        <v/>
      </c>
      <c r="X224" s="415" t="str">
        <f t="shared" si="55"/>
        <v/>
      </c>
      <c r="Y224" s="415" t="str">
        <f t="shared" si="56"/>
        <v/>
      </c>
      <c r="Z224" s="415" t="str">
        <f t="shared" si="57"/>
        <v/>
      </c>
      <c r="AA224" s="384">
        <f t="shared" si="51"/>
        <v>0</v>
      </c>
      <c r="AB224" s="385" t="b">
        <f t="shared" si="58"/>
        <v>1</v>
      </c>
      <c r="AC224" s="384" t="str">
        <f>IF($N224="","",IF($C$7="Northern Ireland",INDEX('Fixed inputs'!$H$18:$H$58,MATCH($N224,'Fixed inputs'!$C$18:$C$58,0)),INDEX('Fixed inputs'!$I$18:$I$58,MATCH($N224,'Fixed inputs'!$C$18:$C$58,0))))</f>
        <v/>
      </c>
      <c r="AD224" s="384" t="str">
        <f>IF($C224="","",INDEX('Fixed inputs'!$C$8:$E$10,MATCH($C224,'Fixed inputs'!$B$8:$B$10,0),MATCH(IF($C$7="Northern Ireland","GBP","EUR"),'Fixed inputs'!$C$7:$E$7,0)))</f>
        <v/>
      </c>
      <c r="AE224" s="386"/>
      <c r="AF224" s="386"/>
      <c r="AG224" s="386"/>
      <c r="AH224" s="386"/>
      <c r="AI224" s="386"/>
      <c r="AJ224" s="416">
        <f t="shared" si="59"/>
        <v>0</v>
      </c>
      <c r="AK224" s="386"/>
      <c r="AL224" s="387">
        <f t="shared" si="60"/>
        <v>0</v>
      </c>
      <c r="AM224" s="386"/>
      <c r="AN224" s="387">
        <f t="shared" si="61"/>
        <v>0</v>
      </c>
      <c r="AO224" s="386"/>
      <c r="AP224" s="387">
        <f t="shared" si="62"/>
        <v>0</v>
      </c>
      <c r="AQ224" s="386"/>
      <c r="AR224" s="387">
        <f t="shared" si="63"/>
        <v>0</v>
      </c>
      <c r="AS224" s="386"/>
      <c r="AT224" s="387">
        <f t="shared" si="64"/>
        <v>0</v>
      </c>
    </row>
    <row r="225" spans="2:46">
      <c r="B225" s="435"/>
      <c r="C225" s="435"/>
      <c r="D225" s="436"/>
      <c r="E225" s="437"/>
      <c r="F225" s="437"/>
      <c r="G225" s="437"/>
      <c r="H225" s="437"/>
      <c r="I225" s="437"/>
      <c r="J225" s="437"/>
      <c r="K225" s="465">
        <f t="shared" si="49"/>
        <v>0</v>
      </c>
      <c r="L225" s="433"/>
      <c r="M225" s="433"/>
      <c r="N225" s="434"/>
      <c r="O225" s="383" t="str">
        <f t="shared" si="50"/>
        <v/>
      </c>
      <c r="P225" s="434"/>
      <c r="Q225" s="434"/>
      <c r="R225" s="434"/>
      <c r="S225" s="433"/>
      <c r="T225" s="434"/>
      <c r="U225" s="415" t="str">
        <f t="shared" si="52"/>
        <v/>
      </c>
      <c r="V225" s="415" t="str">
        <f t="shared" si="53"/>
        <v/>
      </c>
      <c r="W225" s="415" t="str">
        <f t="shared" si="54"/>
        <v/>
      </c>
      <c r="X225" s="415" t="str">
        <f t="shared" si="55"/>
        <v/>
      </c>
      <c r="Y225" s="415" t="str">
        <f t="shared" si="56"/>
        <v/>
      </c>
      <c r="Z225" s="415" t="str">
        <f t="shared" si="57"/>
        <v/>
      </c>
      <c r="AA225" s="384">
        <f t="shared" si="51"/>
        <v>0</v>
      </c>
      <c r="AB225" s="385" t="b">
        <f t="shared" si="58"/>
        <v>1</v>
      </c>
      <c r="AC225" s="384" t="str">
        <f>IF($N225="","",IF($C$7="Northern Ireland",INDEX('Fixed inputs'!$H$18:$H$58,MATCH($N225,'Fixed inputs'!$C$18:$C$58,0)),INDEX('Fixed inputs'!$I$18:$I$58,MATCH($N225,'Fixed inputs'!$C$18:$C$58,0))))</f>
        <v/>
      </c>
      <c r="AD225" s="384" t="str">
        <f>IF($C225="","",INDEX('Fixed inputs'!$C$8:$E$10,MATCH($C225,'Fixed inputs'!$B$8:$B$10,0),MATCH(IF($C$7="Northern Ireland","GBP","EUR"),'Fixed inputs'!$C$7:$E$7,0)))</f>
        <v/>
      </c>
      <c r="AE225" s="386"/>
      <c r="AF225" s="386"/>
      <c r="AG225" s="386"/>
      <c r="AH225" s="386"/>
      <c r="AI225" s="386"/>
      <c r="AJ225" s="416">
        <f t="shared" si="59"/>
        <v>0</v>
      </c>
      <c r="AK225" s="386"/>
      <c r="AL225" s="387">
        <f t="shared" si="60"/>
        <v>0</v>
      </c>
      <c r="AM225" s="386"/>
      <c r="AN225" s="387">
        <f t="shared" si="61"/>
        <v>0</v>
      </c>
      <c r="AO225" s="386"/>
      <c r="AP225" s="387">
        <f t="shared" si="62"/>
        <v>0</v>
      </c>
      <c r="AQ225" s="386"/>
      <c r="AR225" s="387">
        <f t="shared" si="63"/>
        <v>0</v>
      </c>
      <c r="AS225" s="386"/>
      <c r="AT225" s="387">
        <f t="shared" si="64"/>
        <v>0</v>
      </c>
    </row>
    <row r="226" spans="2:46">
      <c r="B226" s="435"/>
      <c r="C226" s="435"/>
      <c r="D226" s="436"/>
      <c r="E226" s="437"/>
      <c r="F226" s="437"/>
      <c r="G226" s="437"/>
      <c r="H226" s="437"/>
      <c r="I226" s="437"/>
      <c r="J226" s="437"/>
      <c r="K226" s="465">
        <f t="shared" si="49"/>
        <v>0</v>
      </c>
      <c r="L226" s="433"/>
      <c r="M226" s="433"/>
      <c r="N226" s="434"/>
      <c r="O226" s="383" t="str">
        <f t="shared" si="50"/>
        <v/>
      </c>
      <c r="P226" s="434"/>
      <c r="Q226" s="434"/>
      <c r="R226" s="434"/>
      <c r="S226" s="433"/>
      <c r="T226" s="434"/>
      <c r="U226" s="415" t="str">
        <f t="shared" si="52"/>
        <v/>
      </c>
      <c r="V226" s="415" t="str">
        <f t="shared" si="53"/>
        <v/>
      </c>
      <c r="W226" s="415" t="str">
        <f t="shared" si="54"/>
        <v/>
      </c>
      <c r="X226" s="415" t="str">
        <f t="shared" si="55"/>
        <v/>
      </c>
      <c r="Y226" s="415" t="str">
        <f t="shared" si="56"/>
        <v/>
      </c>
      <c r="Z226" s="415" t="str">
        <f t="shared" si="57"/>
        <v/>
      </c>
      <c r="AA226" s="384">
        <f t="shared" si="51"/>
        <v>0</v>
      </c>
      <c r="AB226" s="385" t="b">
        <f t="shared" si="58"/>
        <v>1</v>
      </c>
      <c r="AC226" s="384" t="str">
        <f>IF($N226="","",IF($C$7="Northern Ireland",INDEX('Fixed inputs'!$H$18:$H$58,MATCH($N226,'Fixed inputs'!$C$18:$C$58,0)),INDEX('Fixed inputs'!$I$18:$I$58,MATCH($N226,'Fixed inputs'!$C$18:$C$58,0))))</f>
        <v/>
      </c>
      <c r="AD226" s="384" t="str">
        <f>IF($C226="","",INDEX('Fixed inputs'!$C$8:$E$10,MATCH($C226,'Fixed inputs'!$B$8:$B$10,0),MATCH(IF($C$7="Northern Ireland","GBP","EUR"),'Fixed inputs'!$C$7:$E$7,0)))</f>
        <v/>
      </c>
      <c r="AE226" s="386"/>
      <c r="AF226" s="386"/>
      <c r="AG226" s="386"/>
      <c r="AH226" s="386"/>
      <c r="AI226" s="386"/>
      <c r="AJ226" s="416">
        <f t="shared" si="59"/>
        <v>0</v>
      </c>
      <c r="AK226" s="386"/>
      <c r="AL226" s="387">
        <f t="shared" si="60"/>
        <v>0</v>
      </c>
      <c r="AM226" s="386"/>
      <c r="AN226" s="387">
        <f t="shared" si="61"/>
        <v>0</v>
      </c>
      <c r="AO226" s="386"/>
      <c r="AP226" s="387">
        <f t="shared" si="62"/>
        <v>0</v>
      </c>
      <c r="AQ226" s="386"/>
      <c r="AR226" s="387">
        <f t="shared" si="63"/>
        <v>0</v>
      </c>
      <c r="AS226" s="386"/>
      <c r="AT226" s="387">
        <f t="shared" si="64"/>
        <v>0</v>
      </c>
    </row>
    <row r="227" spans="2:46">
      <c r="B227" s="435"/>
      <c r="C227" s="435"/>
      <c r="D227" s="436"/>
      <c r="E227" s="437"/>
      <c r="F227" s="437"/>
      <c r="G227" s="437"/>
      <c r="H227" s="437"/>
      <c r="I227" s="437"/>
      <c r="J227" s="437"/>
      <c r="K227" s="465">
        <f t="shared" si="49"/>
        <v>0</v>
      </c>
      <c r="L227" s="433"/>
      <c r="M227" s="433"/>
      <c r="N227" s="434"/>
      <c r="O227" s="383" t="str">
        <f t="shared" si="50"/>
        <v/>
      </c>
      <c r="P227" s="434"/>
      <c r="Q227" s="434"/>
      <c r="R227" s="434"/>
      <c r="S227" s="433"/>
      <c r="T227" s="434"/>
      <c r="U227" s="415" t="str">
        <f t="shared" si="52"/>
        <v/>
      </c>
      <c r="V227" s="415" t="str">
        <f t="shared" si="53"/>
        <v/>
      </c>
      <c r="W227" s="415" t="str">
        <f t="shared" si="54"/>
        <v/>
      </c>
      <c r="X227" s="415" t="str">
        <f t="shared" si="55"/>
        <v/>
      </c>
      <c r="Y227" s="415" t="str">
        <f t="shared" si="56"/>
        <v/>
      </c>
      <c r="Z227" s="415" t="str">
        <f t="shared" si="57"/>
        <v/>
      </c>
      <c r="AA227" s="384">
        <f t="shared" si="51"/>
        <v>0</v>
      </c>
      <c r="AB227" s="385" t="b">
        <f t="shared" si="58"/>
        <v>1</v>
      </c>
      <c r="AC227" s="384" t="str">
        <f>IF($N227="","",IF($C$7="Northern Ireland",INDEX('Fixed inputs'!$H$18:$H$58,MATCH($N227,'Fixed inputs'!$C$18:$C$58,0)),INDEX('Fixed inputs'!$I$18:$I$58,MATCH($N227,'Fixed inputs'!$C$18:$C$58,0))))</f>
        <v/>
      </c>
      <c r="AD227" s="384" t="str">
        <f>IF($C227="","",INDEX('Fixed inputs'!$C$8:$E$10,MATCH($C227,'Fixed inputs'!$B$8:$B$10,0),MATCH(IF($C$7="Northern Ireland","GBP","EUR"),'Fixed inputs'!$C$7:$E$7,0)))</f>
        <v/>
      </c>
      <c r="AE227" s="386"/>
      <c r="AF227" s="386"/>
      <c r="AG227" s="386"/>
      <c r="AH227" s="386"/>
      <c r="AI227" s="386"/>
      <c r="AJ227" s="416">
        <f t="shared" si="59"/>
        <v>0</v>
      </c>
      <c r="AK227" s="386"/>
      <c r="AL227" s="387">
        <f t="shared" si="60"/>
        <v>0</v>
      </c>
      <c r="AM227" s="386"/>
      <c r="AN227" s="387">
        <f t="shared" si="61"/>
        <v>0</v>
      </c>
      <c r="AO227" s="386"/>
      <c r="AP227" s="387">
        <f t="shared" si="62"/>
        <v>0</v>
      </c>
      <c r="AQ227" s="386"/>
      <c r="AR227" s="387">
        <f t="shared" si="63"/>
        <v>0</v>
      </c>
      <c r="AS227" s="386"/>
      <c r="AT227" s="387">
        <f t="shared" si="64"/>
        <v>0</v>
      </c>
    </row>
    <row r="228" spans="2:46">
      <c r="B228" s="435"/>
      <c r="C228" s="435"/>
      <c r="D228" s="436"/>
      <c r="E228" s="437"/>
      <c r="F228" s="437"/>
      <c r="G228" s="437"/>
      <c r="H228" s="437"/>
      <c r="I228" s="437"/>
      <c r="J228" s="437"/>
      <c r="K228" s="465">
        <f t="shared" si="49"/>
        <v>0</v>
      </c>
      <c r="L228" s="433"/>
      <c r="M228" s="433"/>
      <c r="N228" s="434"/>
      <c r="O228" s="383" t="str">
        <f t="shared" si="50"/>
        <v/>
      </c>
      <c r="P228" s="434"/>
      <c r="Q228" s="434"/>
      <c r="R228" s="434"/>
      <c r="S228" s="433"/>
      <c r="T228" s="434"/>
      <c r="U228" s="415" t="str">
        <f t="shared" si="52"/>
        <v/>
      </c>
      <c r="V228" s="415" t="str">
        <f t="shared" si="53"/>
        <v/>
      </c>
      <c r="W228" s="415" t="str">
        <f t="shared" si="54"/>
        <v/>
      </c>
      <c r="X228" s="415" t="str">
        <f t="shared" si="55"/>
        <v/>
      </c>
      <c r="Y228" s="415" t="str">
        <f t="shared" si="56"/>
        <v/>
      </c>
      <c r="Z228" s="415" t="str">
        <f t="shared" si="57"/>
        <v/>
      </c>
      <c r="AA228" s="384">
        <f t="shared" si="51"/>
        <v>0</v>
      </c>
      <c r="AB228" s="385" t="b">
        <f t="shared" si="58"/>
        <v>1</v>
      </c>
      <c r="AC228" s="384" t="str">
        <f>IF($N228="","",IF($C$7="Northern Ireland",INDEX('Fixed inputs'!$H$18:$H$58,MATCH($N228,'Fixed inputs'!$C$18:$C$58,0)),INDEX('Fixed inputs'!$I$18:$I$58,MATCH($N228,'Fixed inputs'!$C$18:$C$58,0))))</f>
        <v/>
      </c>
      <c r="AD228" s="384" t="str">
        <f>IF($C228="","",INDEX('Fixed inputs'!$C$8:$E$10,MATCH($C228,'Fixed inputs'!$B$8:$B$10,0),MATCH(IF($C$7="Northern Ireland","GBP","EUR"),'Fixed inputs'!$C$7:$E$7,0)))</f>
        <v/>
      </c>
      <c r="AE228" s="386"/>
      <c r="AF228" s="386"/>
      <c r="AG228" s="386"/>
      <c r="AH228" s="386"/>
      <c r="AI228" s="386"/>
      <c r="AJ228" s="416">
        <f t="shared" si="59"/>
        <v>0</v>
      </c>
      <c r="AK228" s="386"/>
      <c r="AL228" s="387">
        <f t="shared" si="60"/>
        <v>0</v>
      </c>
      <c r="AM228" s="386"/>
      <c r="AN228" s="387">
        <f t="shared" si="61"/>
        <v>0</v>
      </c>
      <c r="AO228" s="386"/>
      <c r="AP228" s="387">
        <f t="shared" si="62"/>
        <v>0</v>
      </c>
      <c r="AQ228" s="386"/>
      <c r="AR228" s="387">
        <f t="shared" si="63"/>
        <v>0</v>
      </c>
      <c r="AS228" s="386"/>
      <c r="AT228" s="387">
        <f t="shared" si="64"/>
        <v>0</v>
      </c>
    </row>
    <row r="229" spans="2:46">
      <c r="B229" s="435"/>
      <c r="C229" s="435"/>
      <c r="D229" s="436"/>
      <c r="E229" s="437"/>
      <c r="F229" s="437"/>
      <c r="G229" s="437"/>
      <c r="H229" s="437"/>
      <c r="I229" s="437"/>
      <c r="J229" s="437"/>
      <c r="K229" s="465">
        <f t="shared" si="49"/>
        <v>0</v>
      </c>
      <c r="L229" s="433"/>
      <c r="M229" s="433"/>
      <c r="N229" s="434"/>
      <c r="O229" s="383" t="str">
        <f t="shared" si="50"/>
        <v/>
      </c>
      <c r="P229" s="434"/>
      <c r="Q229" s="434"/>
      <c r="R229" s="434"/>
      <c r="S229" s="433"/>
      <c r="T229" s="434"/>
      <c r="U229" s="415" t="str">
        <f t="shared" si="52"/>
        <v/>
      </c>
      <c r="V229" s="415" t="str">
        <f t="shared" si="53"/>
        <v/>
      </c>
      <c r="W229" s="415" t="str">
        <f t="shared" si="54"/>
        <v/>
      </c>
      <c r="X229" s="415" t="str">
        <f t="shared" si="55"/>
        <v/>
      </c>
      <c r="Y229" s="415" t="str">
        <f t="shared" si="56"/>
        <v/>
      </c>
      <c r="Z229" s="415" t="str">
        <f t="shared" si="57"/>
        <v/>
      </c>
      <c r="AA229" s="384">
        <f t="shared" si="51"/>
        <v>0</v>
      </c>
      <c r="AB229" s="385" t="b">
        <f t="shared" si="58"/>
        <v>1</v>
      </c>
      <c r="AC229" s="384" t="str">
        <f>IF($N229="","",IF($C$7="Northern Ireland",INDEX('Fixed inputs'!$H$18:$H$58,MATCH($N229,'Fixed inputs'!$C$18:$C$58,0)),INDEX('Fixed inputs'!$I$18:$I$58,MATCH($N229,'Fixed inputs'!$C$18:$C$58,0))))</f>
        <v/>
      </c>
      <c r="AD229" s="384" t="str">
        <f>IF($C229="","",INDEX('Fixed inputs'!$C$8:$E$10,MATCH($C229,'Fixed inputs'!$B$8:$B$10,0),MATCH(IF($C$7="Northern Ireland","GBP","EUR"),'Fixed inputs'!$C$7:$E$7,0)))</f>
        <v/>
      </c>
      <c r="AE229" s="386"/>
      <c r="AF229" s="386"/>
      <c r="AG229" s="386"/>
      <c r="AH229" s="386"/>
      <c r="AI229" s="386"/>
      <c r="AJ229" s="416">
        <f t="shared" si="59"/>
        <v>0</v>
      </c>
      <c r="AK229" s="386"/>
      <c r="AL229" s="387">
        <f t="shared" si="60"/>
        <v>0</v>
      </c>
      <c r="AM229" s="386"/>
      <c r="AN229" s="387">
        <f t="shared" si="61"/>
        <v>0</v>
      </c>
      <c r="AO229" s="386"/>
      <c r="AP229" s="387">
        <f t="shared" si="62"/>
        <v>0</v>
      </c>
      <c r="AQ229" s="386"/>
      <c r="AR229" s="387">
        <f t="shared" si="63"/>
        <v>0</v>
      </c>
      <c r="AS229" s="386"/>
      <c r="AT229" s="387">
        <f t="shared" si="64"/>
        <v>0</v>
      </c>
    </row>
    <row r="230" spans="2:46">
      <c r="B230" s="435"/>
      <c r="C230" s="435"/>
      <c r="D230" s="436"/>
      <c r="E230" s="437"/>
      <c r="F230" s="437"/>
      <c r="G230" s="437"/>
      <c r="H230" s="437"/>
      <c r="I230" s="437"/>
      <c r="J230" s="437"/>
      <c r="K230" s="465">
        <f t="shared" si="49"/>
        <v>0</v>
      </c>
      <c r="L230" s="433"/>
      <c r="M230" s="433"/>
      <c r="N230" s="434"/>
      <c r="O230" s="383" t="str">
        <f t="shared" si="50"/>
        <v/>
      </c>
      <c r="P230" s="434"/>
      <c r="Q230" s="434"/>
      <c r="R230" s="434"/>
      <c r="S230" s="433"/>
      <c r="T230" s="434"/>
      <c r="U230" s="415" t="str">
        <f t="shared" si="52"/>
        <v/>
      </c>
      <c r="V230" s="415" t="str">
        <f t="shared" si="53"/>
        <v/>
      </c>
      <c r="W230" s="415" t="str">
        <f t="shared" si="54"/>
        <v/>
      </c>
      <c r="X230" s="415" t="str">
        <f t="shared" si="55"/>
        <v/>
      </c>
      <c r="Y230" s="415" t="str">
        <f t="shared" si="56"/>
        <v/>
      </c>
      <c r="Z230" s="415" t="str">
        <f t="shared" si="57"/>
        <v/>
      </c>
      <c r="AA230" s="384">
        <f t="shared" si="51"/>
        <v>0</v>
      </c>
      <c r="AB230" s="385" t="b">
        <f t="shared" si="58"/>
        <v>1</v>
      </c>
      <c r="AC230" s="384" t="str">
        <f>IF($N230="","",IF($C$7="Northern Ireland",INDEX('Fixed inputs'!$H$18:$H$58,MATCH($N230,'Fixed inputs'!$C$18:$C$58,0)),INDEX('Fixed inputs'!$I$18:$I$58,MATCH($N230,'Fixed inputs'!$C$18:$C$58,0))))</f>
        <v/>
      </c>
      <c r="AD230" s="384" t="str">
        <f>IF($C230="","",INDEX('Fixed inputs'!$C$8:$E$10,MATCH($C230,'Fixed inputs'!$B$8:$B$10,0),MATCH(IF($C$7="Northern Ireland","GBP","EUR"),'Fixed inputs'!$C$7:$E$7,0)))</f>
        <v/>
      </c>
      <c r="AE230" s="386"/>
      <c r="AF230" s="386"/>
      <c r="AG230" s="386"/>
      <c r="AH230" s="386"/>
      <c r="AI230" s="386"/>
      <c r="AJ230" s="416">
        <f t="shared" si="59"/>
        <v>0</v>
      </c>
      <c r="AK230" s="386"/>
      <c r="AL230" s="387">
        <f t="shared" si="60"/>
        <v>0</v>
      </c>
      <c r="AM230" s="386"/>
      <c r="AN230" s="387">
        <f t="shared" si="61"/>
        <v>0</v>
      </c>
      <c r="AO230" s="386"/>
      <c r="AP230" s="387">
        <f t="shared" si="62"/>
        <v>0</v>
      </c>
      <c r="AQ230" s="386"/>
      <c r="AR230" s="387">
        <f t="shared" si="63"/>
        <v>0</v>
      </c>
      <c r="AS230" s="386"/>
      <c r="AT230" s="387">
        <f t="shared" si="64"/>
        <v>0</v>
      </c>
    </row>
    <row r="231" spans="2:46">
      <c r="B231" s="435"/>
      <c r="C231" s="435"/>
      <c r="D231" s="436"/>
      <c r="E231" s="437"/>
      <c r="F231" s="437"/>
      <c r="G231" s="437"/>
      <c r="H231" s="437"/>
      <c r="I231" s="437"/>
      <c r="J231" s="437"/>
      <c r="K231" s="465">
        <f t="shared" si="49"/>
        <v>0</v>
      </c>
      <c r="L231" s="433"/>
      <c r="M231" s="433"/>
      <c r="N231" s="434"/>
      <c r="O231" s="383" t="str">
        <f t="shared" si="50"/>
        <v/>
      </c>
      <c r="P231" s="434"/>
      <c r="Q231" s="434"/>
      <c r="R231" s="434"/>
      <c r="S231" s="433"/>
      <c r="T231" s="434"/>
      <c r="U231" s="415" t="str">
        <f t="shared" si="52"/>
        <v/>
      </c>
      <c r="V231" s="415" t="str">
        <f t="shared" si="53"/>
        <v/>
      </c>
      <c r="W231" s="415" t="str">
        <f t="shared" si="54"/>
        <v/>
      </c>
      <c r="X231" s="415" t="str">
        <f t="shared" si="55"/>
        <v/>
      </c>
      <c r="Y231" s="415" t="str">
        <f t="shared" si="56"/>
        <v/>
      </c>
      <c r="Z231" s="415" t="str">
        <f t="shared" si="57"/>
        <v/>
      </c>
      <c r="AA231" s="384">
        <f t="shared" si="51"/>
        <v>0</v>
      </c>
      <c r="AB231" s="385" t="b">
        <f t="shared" si="58"/>
        <v>1</v>
      </c>
      <c r="AC231" s="384" t="str">
        <f>IF($N231="","",IF($C$7="Northern Ireland",INDEX('Fixed inputs'!$H$18:$H$58,MATCH($N231,'Fixed inputs'!$C$18:$C$58,0)),INDEX('Fixed inputs'!$I$18:$I$58,MATCH($N231,'Fixed inputs'!$C$18:$C$58,0))))</f>
        <v/>
      </c>
      <c r="AD231" s="384" t="str">
        <f>IF($C231="","",INDEX('Fixed inputs'!$C$8:$E$10,MATCH($C231,'Fixed inputs'!$B$8:$B$10,0),MATCH(IF($C$7="Northern Ireland","GBP","EUR"),'Fixed inputs'!$C$7:$E$7,0)))</f>
        <v/>
      </c>
      <c r="AE231" s="386"/>
      <c r="AF231" s="386"/>
      <c r="AG231" s="386"/>
      <c r="AH231" s="386"/>
      <c r="AI231" s="386"/>
      <c r="AJ231" s="416">
        <f t="shared" si="59"/>
        <v>0</v>
      </c>
      <c r="AK231" s="386"/>
      <c r="AL231" s="387">
        <f t="shared" si="60"/>
        <v>0</v>
      </c>
      <c r="AM231" s="386"/>
      <c r="AN231" s="387">
        <f t="shared" si="61"/>
        <v>0</v>
      </c>
      <c r="AO231" s="386"/>
      <c r="AP231" s="387">
        <f t="shared" si="62"/>
        <v>0</v>
      </c>
      <c r="AQ231" s="386"/>
      <c r="AR231" s="387">
        <f t="shared" si="63"/>
        <v>0</v>
      </c>
      <c r="AS231" s="386"/>
      <c r="AT231" s="387">
        <f t="shared" si="64"/>
        <v>0</v>
      </c>
    </row>
    <row r="232" spans="2:46">
      <c r="B232" s="435"/>
      <c r="C232" s="435"/>
      <c r="D232" s="436"/>
      <c r="E232" s="437"/>
      <c r="F232" s="437"/>
      <c r="G232" s="437"/>
      <c r="H232" s="437"/>
      <c r="I232" s="437"/>
      <c r="J232" s="437"/>
      <c r="K232" s="465">
        <f t="shared" si="49"/>
        <v>0</v>
      </c>
      <c r="L232" s="433"/>
      <c r="M232" s="433"/>
      <c r="N232" s="434"/>
      <c r="O232" s="383" t="str">
        <f t="shared" si="50"/>
        <v/>
      </c>
      <c r="P232" s="434"/>
      <c r="Q232" s="434"/>
      <c r="R232" s="434"/>
      <c r="S232" s="433"/>
      <c r="T232" s="434"/>
      <c r="U232" s="415" t="str">
        <f t="shared" si="52"/>
        <v/>
      </c>
      <c r="V232" s="415" t="str">
        <f t="shared" si="53"/>
        <v/>
      </c>
      <c r="W232" s="415" t="str">
        <f t="shared" si="54"/>
        <v/>
      </c>
      <c r="X232" s="415" t="str">
        <f t="shared" si="55"/>
        <v/>
      </c>
      <c r="Y232" s="415" t="str">
        <f t="shared" si="56"/>
        <v/>
      </c>
      <c r="Z232" s="415" t="str">
        <f t="shared" si="57"/>
        <v/>
      </c>
      <c r="AA232" s="384">
        <f t="shared" si="51"/>
        <v>0</v>
      </c>
      <c r="AB232" s="385" t="b">
        <f t="shared" si="58"/>
        <v>1</v>
      </c>
      <c r="AC232" s="384" t="str">
        <f>IF($N232="","",IF($C$7="Northern Ireland",INDEX('Fixed inputs'!$H$18:$H$58,MATCH($N232,'Fixed inputs'!$C$18:$C$58,0)),INDEX('Fixed inputs'!$I$18:$I$58,MATCH($N232,'Fixed inputs'!$C$18:$C$58,0))))</f>
        <v/>
      </c>
      <c r="AD232" s="384" t="str">
        <f>IF($C232="","",INDEX('Fixed inputs'!$C$8:$E$10,MATCH($C232,'Fixed inputs'!$B$8:$B$10,0),MATCH(IF($C$7="Northern Ireland","GBP","EUR"),'Fixed inputs'!$C$7:$E$7,0)))</f>
        <v/>
      </c>
      <c r="AE232" s="386"/>
      <c r="AF232" s="386"/>
      <c r="AG232" s="386"/>
      <c r="AH232" s="386"/>
      <c r="AI232" s="386"/>
      <c r="AJ232" s="416">
        <f t="shared" si="59"/>
        <v>0</v>
      </c>
      <c r="AK232" s="386"/>
      <c r="AL232" s="387">
        <f t="shared" si="60"/>
        <v>0</v>
      </c>
      <c r="AM232" s="386"/>
      <c r="AN232" s="387">
        <f t="shared" si="61"/>
        <v>0</v>
      </c>
      <c r="AO232" s="386"/>
      <c r="AP232" s="387">
        <f t="shared" si="62"/>
        <v>0</v>
      </c>
      <c r="AQ232" s="386"/>
      <c r="AR232" s="387">
        <f t="shared" si="63"/>
        <v>0</v>
      </c>
      <c r="AS232" s="386"/>
      <c r="AT232" s="387">
        <f t="shared" si="64"/>
        <v>0</v>
      </c>
    </row>
    <row r="233" spans="2:46">
      <c r="B233" s="435"/>
      <c r="C233" s="435"/>
      <c r="D233" s="436"/>
      <c r="E233" s="437"/>
      <c r="F233" s="437"/>
      <c r="G233" s="437"/>
      <c r="H233" s="437"/>
      <c r="I233" s="437"/>
      <c r="J233" s="437"/>
      <c r="K233" s="465">
        <f t="shared" si="49"/>
        <v>0</v>
      </c>
      <c r="L233" s="433"/>
      <c r="M233" s="433"/>
      <c r="N233" s="434"/>
      <c r="O233" s="383" t="str">
        <f t="shared" si="50"/>
        <v/>
      </c>
      <c r="P233" s="434"/>
      <c r="Q233" s="434"/>
      <c r="R233" s="434"/>
      <c r="S233" s="433"/>
      <c r="T233" s="434"/>
      <c r="U233" s="415" t="str">
        <f t="shared" si="52"/>
        <v/>
      </c>
      <c r="V233" s="415" t="str">
        <f t="shared" si="53"/>
        <v/>
      </c>
      <c r="W233" s="415" t="str">
        <f t="shared" si="54"/>
        <v/>
      </c>
      <c r="X233" s="415" t="str">
        <f t="shared" si="55"/>
        <v/>
      </c>
      <c r="Y233" s="415" t="str">
        <f t="shared" si="56"/>
        <v/>
      </c>
      <c r="Z233" s="415" t="str">
        <f t="shared" si="57"/>
        <v/>
      </c>
      <c r="AA233" s="384">
        <f t="shared" si="51"/>
        <v>0</v>
      </c>
      <c r="AB233" s="385" t="b">
        <f t="shared" si="58"/>
        <v>1</v>
      </c>
      <c r="AC233" s="384" t="str">
        <f>IF($N233="","",IF($C$7="Northern Ireland",INDEX('Fixed inputs'!$H$18:$H$58,MATCH($N233,'Fixed inputs'!$C$18:$C$58,0)),INDEX('Fixed inputs'!$I$18:$I$58,MATCH($N233,'Fixed inputs'!$C$18:$C$58,0))))</f>
        <v/>
      </c>
      <c r="AD233" s="384" t="str">
        <f>IF($C233="","",INDEX('Fixed inputs'!$C$8:$E$10,MATCH($C233,'Fixed inputs'!$B$8:$B$10,0),MATCH(IF($C$7="Northern Ireland","GBP","EUR"),'Fixed inputs'!$C$7:$E$7,0)))</f>
        <v/>
      </c>
      <c r="AE233" s="386"/>
      <c r="AF233" s="386"/>
      <c r="AG233" s="386"/>
      <c r="AH233" s="386"/>
      <c r="AI233" s="386"/>
      <c r="AJ233" s="416">
        <f t="shared" si="59"/>
        <v>0</v>
      </c>
      <c r="AK233" s="386"/>
      <c r="AL233" s="387">
        <f t="shared" si="60"/>
        <v>0</v>
      </c>
      <c r="AM233" s="386"/>
      <c r="AN233" s="387">
        <f t="shared" si="61"/>
        <v>0</v>
      </c>
      <c r="AO233" s="386"/>
      <c r="AP233" s="387">
        <f t="shared" si="62"/>
        <v>0</v>
      </c>
      <c r="AQ233" s="386"/>
      <c r="AR233" s="387">
        <f t="shared" si="63"/>
        <v>0</v>
      </c>
      <c r="AS233" s="386"/>
      <c r="AT233" s="387">
        <f t="shared" si="64"/>
        <v>0</v>
      </c>
    </row>
    <row r="234" spans="2:46">
      <c r="B234" s="435"/>
      <c r="C234" s="435"/>
      <c r="D234" s="436"/>
      <c r="E234" s="437"/>
      <c r="F234" s="437"/>
      <c r="G234" s="437"/>
      <c r="H234" s="437"/>
      <c r="I234" s="437"/>
      <c r="J234" s="437"/>
      <c r="K234" s="465">
        <f t="shared" si="49"/>
        <v>0</v>
      </c>
      <c r="L234" s="433"/>
      <c r="M234" s="433"/>
      <c r="N234" s="434"/>
      <c r="O234" s="383" t="str">
        <f t="shared" si="50"/>
        <v/>
      </c>
      <c r="P234" s="434"/>
      <c r="Q234" s="434"/>
      <c r="R234" s="434"/>
      <c r="S234" s="433"/>
      <c r="T234" s="434"/>
      <c r="U234" s="415" t="str">
        <f t="shared" si="52"/>
        <v/>
      </c>
      <c r="V234" s="415" t="str">
        <f t="shared" si="53"/>
        <v/>
      </c>
      <c r="W234" s="415" t="str">
        <f t="shared" si="54"/>
        <v/>
      </c>
      <c r="X234" s="415" t="str">
        <f t="shared" si="55"/>
        <v/>
      </c>
      <c r="Y234" s="415" t="str">
        <f t="shared" si="56"/>
        <v/>
      </c>
      <c r="Z234" s="415" t="str">
        <f t="shared" si="57"/>
        <v/>
      </c>
      <c r="AA234" s="384">
        <f t="shared" si="51"/>
        <v>0</v>
      </c>
      <c r="AB234" s="385" t="b">
        <f t="shared" si="58"/>
        <v>1</v>
      </c>
      <c r="AC234" s="384" t="str">
        <f>IF($N234="","",IF($C$7="Northern Ireland",INDEX('Fixed inputs'!$H$18:$H$58,MATCH($N234,'Fixed inputs'!$C$18:$C$58,0)),INDEX('Fixed inputs'!$I$18:$I$58,MATCH($N234,'Fixed inputs'!$C$18:$C$58,0))))</f>
        <v/>
      </c>
      <c r="AD234" s="384" t="str">
        <f>IF($C234="","",INDEX('Fixed inputs'!$C$8:$E$10,MATCH($C234,'Fixed inputs'!$B$8:$B$10,0),MATCH(IF($C$7="Northern Ireland","GBP","EUR"),'Fixed inputs'!$C$7:$E$7,0)))</f>
        <v/>
      </c>
      <c r="AE234" s="386"/>
      <c r="AF234" s="386"/>
      <c r="AG234" s="386"/>
      <c r="AH234" s="386"/>
      <c r="AI234" s="386"/>
      <c r="AJ234" s="416">
        <f t="shared" si="59"/>
        <v>0</v>
      </c>
      <c r="AK234" s="386"/>
      <c r="AL234" s="387">
        <f t="shared" si="60"/>
        <v>0</v>
      </c>
      <c r="AM234" s="386"/>
      <c r="AN234" s="387">
        <f t="shared" si="61"/>
        <v>0</v>
      </c>
      <c r="AO234" s="386"/>
      <c r="AP234" s="387">
        <f t="shared" si="62"/>
        <v>0</v>
      </c>
      <c r="AQ234" s="386"/>
      <c r="AR234" s="387">
        <f t="shared" si="63"/>
        <v>0</v>
      </c>
      <c r="AS234" s="386"/>
      <c r="AT234" s="387">
        <f t="shared" si="64"/>
        <v>0</v>
      </c>
    </row>
    <row r="235" spans="2:46">
      <c r="B235" s="435"/>
      <c r="C235" s="435"/>
      <c r="D235" s="436"/>
      <c r="E235" s="437"/>
      <c r="F235" s="437"/>
      <c r="G235" s="437"/>
      <c r="H235" s="437"/>
      <c r="I235" s="437"/>
      <c r="J235" s="437"/>
      <c r="K235" s="465">
        <f t="shared" si="49"/>
        <v>0</v>
      </c>
      <c r="L235" s="433"/>
      <c r="M235" s="433"/>
      <c r="N235" s="434"/>
      <c r="O235" s="383" t="str">
        <f t="shared" si="50"/>
        <v/>
      </c>
      <c r="P235" s="434"/>
      <c r="Q235" s="434"/>
      <c r="R235" s="434"/>
      <c r="S235" s="433"/>
      <c r="T235" s="434"/>
      <c r="U235" s="415" t="str">
        <f t="shared" si="52"/>
        <v/>
      </c>
      <c r="V235" s="415" t="str">
        <f t="shared" si="53"/>
        <v/>
      </c>
      <c r="W235" s="415" t="str">
        <f t="shared" si="54"/>
        <v/>
      </c>
      <c r="X235" s="415" t="str">
        <f t="shared" si="55"/>
        <v/>
      </c>
      <c r="Y235" s="415" t="str">
        <f t="shared" si="56"/>
        <v/>
      </c>
      <c r="Z235" s="415" t="str">
        <f t="shared" si="57"/>
        <v/>
      </c>
      <c r="AA235" s="384">
        <f t="shared" si="51"/>
        <v>0</v>
      </c>
      <c r="AB235" s="385" t="b">
        <f t="shared" si="58"/>
        <v>1</v>
      </c>
      <c r="AC235" s="384" t="str">
        <f>IF($N235="","",IF($C$7="Northern Ireland",INDEX('Fixed inputs'!$H$18:$H$58,MATCH($N235,'Fixed inputs'!$C$18:$C$58,0)),INDEX('Fixed inputs'!$I$18:$I$58,MATCH($N235,'Fixed inputs'!$C$18:$C$58,0))))</f>
        <v/>
      </c>
      <c r="AD235" s="384" t="str">
        <f>IF($C235="","",INDEX('Fixed inputs'!$C$8:$E$10,MATCH($C235,'Fixed inputs'!$B$8:$B$10,0),MATCH(IF($C$7="Northern Ireland","GBP","EUR"),'Fixed inputs'!$C$7:$E$7,0)))</f>
        <v/>
      </c>
      <c r="AE235" s="386"/>
      <c r="AF235" s="386"/>
      <c r="AG235" s="386"/>
      <c r="AH235" s="386"/>
      <c r="AI235" s="386"/>
      <c r="AJ235" s="416">
        <f t="shared" si="59"/>
        <v>0</v>
      </c>
      <c r="AK235" s="386"/>
      <c r="AL235" s="387">
        <f t="shared" si="60"/>
        <v>0</v>
      </c>
      <c r="AM235" s="386"/>
      <c r="AN235" s="387">
        <f t="shared" si="61"/>
        <v>0</v>
      </c>
      <c r="AO235" s="386"/>
      <c r="AP235" s="387">
        <f t="shared" si="62"/>
        <v>0</v>
      </c>
      <c r="AQ235" s="386"/>
      <c r="AR235" s="387">
        <f t="shared" si="63"/>
        <v>0</v>
      </c>
      <c r="AS235" s="386"/>
      <c r="AT235" s="387">
        <f t="shared" si="64"/>
        <v>0</v>
      </c>
    </row>
    <row r="236" spans="2:46">
      <c r="B236" s="435"/>
      <c r="C236" s="435"/>
      <c r="D236" s="436"/>
      <c r="E236" s="437"/>
      <c r="F236" s="437"/>
      <c r="G236" s="437"/>
      <c r="H236" s="437"/>
      <c r="I236" s="437"/>
      <c r="J236" s="437"/>
      <c r="K236" s="465">
        <f t="shared" si="49"/>
        <v>0</v>
      </c>
      <c r="L236" s="433"/>
      <c r="M236" s="433"/>
      <c r="N236" s="434"/>
      <c r="O236" s="383" t="str">
        <f t="shared" si="50"/>
        <v/>
      </c>
      <c r="P236" s="434"/>
      <c r="Q236" s="434"/>
      <c r="R236" s="434"/>
      <c r="S236" s="433"/>
      <c r="T236" s="434"/>
      <c r="U236" s="415" t="str">
        <f t="shared" si="52"/>
        <v/>
      </c>
      <c r="V236" s="415" t="str">
        <f t="shared" si="53"/>
        <v/>
      </c>
      <c r="W236" s="415" t="str">
        <f t="shared" si="54"/>
        <v/>
      </c>
      <c r="X236" s="415" t="str">
        <f t="shared" si="55"/>
        <v/>
      </c>
      <c r="Y236" s="415" t="str">
        <f t="shared" si="56"/>
        <v/>
      </c>
      <c r="Z236" s="415" t="str">
        <f t="shared" si="57"/>
        <v/>
      </c>
      <c r="AA236" s="384">
        <f t="shared" si="51"/>
        <v>0</v>
      </c>
      <c r="AB236" s="385" t="b">
        <f t="shared" si="58"/>
        <v>1</v>
      </c>
      <c r="AC236" s="384" t="str">
        <f>IF($N236="","",IF($C$7="Northern Ireland",INDEX('Fixed inputs'!$H$18:$H$58,MATCH($N236,'Fixed inputs'!$C$18:$C$58,0)),INDEX('Fixed inputs'!$I$18:$I$58,MATCH($N236,'Fixed inputs'!$C$18:$C$58,0))))</f>
        <v/>
      </c>
      <c r="AD236" s="384" t="str">
        <f>IF($C236="","",INDEX('Fixed inputs'!$C$8:$E$10,MATCH($C236,'Fixed inputs'!$B$8:$B$10,0),MATCH(IF($C$7="Northern Ireland","GBP","EUR"),'Fixed inputs'!$C$7:$E$7,0)))</f>
        <v/>
      </c>
      <c r="AE236" s="386"/>
      <c r="AF236" s="386"/>
      <c r="AG236" s="386"/>
      <c r="AH236" s="386"/>
      <c r="AI236" s="386"/>
      <c r="AJ236" s="416">
        <f t="shared" si="59"/>
        <v>0</v>
      </c>
      <c r="AK236" s="386"/>
      <c r="AL236" s="387">
        <f t="shared" si="60"/>
        <v>0</v>
      </c>
      <c r="AM236" s="386"/>
      <c r="AN236" s="387">
        <f t="shared" si="61"/>
        <v>0</v>
      </c>
      <c r="AO236" s="386"/>
      <c r="AP236" s="387">
        <f t="shared" si="62"/>
        <v>0</v>
      </c>
      <c r="AQ236" s="386"/>
      <c r="AR236" s="387">
        <f t="shared" si="63"/>
        <v>0</v>
      </c>
      <c r="AS236" s="386"/>
      <c r="AT236" s="387">
        <f t="shared" si="64"/>
        <v>0</v>
      </c>
    </row>
    <row r="237" spans="2:46">
      <c r="B237" s="435"/>
      <c r="C237" s="435"/>
      <c r="D237" s="436"/>
      <c r="E237" s="437"/>
      <c r="F237" s="437"/>
      <c r="G237" s="437"/>
      <c r="H237" s="437"/>
      <c r="I237" s="437"/>
      <c r="J237" s="437"/>
      <c r="K237" s="465">
        <f t="shared" si="49"/>
        <v>0</v>
      </c>
      <c r="L237" s="433"/>
      <c r="M237" s="433"/>
      <c r="N237" s="434"/>
      <c r="O237" s="383" t="str">
        <f t="shared" si="50"/>
        <v/>
      </c>
      <c r="P237" s="434"/>
      <c r="Q237" s="434"/>
      <c r="R237" s="434"/>
      <c r="S237" s="433"/>
      <c r="T237" s="434"/>
      <c r="U237" s="415" t="str">
        <f t="shared" si="52"/>
        <v/>
      </c>
      <c r="V237" s="415" t="str">
        <f t="shared" si="53"/>
        <v/>
      </c>
      <c r="W237" s="415" t="str">
        <f t="shared" si="54"/>
        <v/>
      </c>
      <c r="X237" s="415" t="str">
        <f t="shared" si="55"/>
        <v/>
      </c>
      <c r="Y237" s="415" t="str">
        <f t="shared" si="56"/>
        <v/>
      </c>
      <c r="Z237" s="415" t="str">
        <f t="shared" si="57"/>
        <v/>
      </c>
      <c r="AA237" s="384">
        <f t="shared" si="51"/>
        <v>0</v>
      </c>
      <c r="AB237" s="385" t="b">
        <f t="shared" si="58"/>
        <v>1</v>
      </c>
      <c r="AC237" s="384" t="str">
        <f>IF($N237="","",IF($C$7="Northern Ireland",INDEX('Fixed inputs'!$H$18:$H$58,MATCH($N237,'Fixed inputs'!$C$18:$C$58,0)),INDEX('Fixed inputs'!$I$18:$I$58,MATCH($N237,'Fixed inputs'!$C$18:$C$58,0))))</f>
        <v/>
      </c>
      <c r="AD237" s="384" t="str">
        <f>IF($C237="","",INDEX('Fixed inputs'!$C$8:$E$10,MATCH($C237,'Fixed inputs'!$B$8:$B$10,0),MATCH(IF($C$7="Northern Ireland","GBP","EUR"),'Fixed inputs'!$C$7:$E$7,0)))</f>
        <v/>
      </c>
      <c r="AE237" s="386"/>
      <c r="AF237" s="386"/>
      <c r="AG237" s="386"/>
      <c r="AH237" s="386"/>
      <c r="AI237" s="386"/>
      <c r="AJ237" s="416">
        <f t="shared" si="59"/>
        <v>0</v>
      </c>
      <c r="AK237" s="386"/>
      <c r="AL237" s="387">
        <f t="shared" si="60"/>
        <v>0</v>
      </c>
      <c r="AM237" s="386"/>
      <c r="AN237" s="387">
        <f t="shared" si="61"/>
        <v>0</v>
      </c>
      <c r="AO237" s="386"/>
      <c r="AP237" s="387">
        <f t="shared" si="62"/>
        <v>0</v>
      </c>
      <c r="AQ237" s="386"/>
      <c r="AR237" s="387">
        <f t="shared" si="63"/>
        <v>0</v>
      </c>
      <c r="AS237" s="386"/>
      <c r="AT237" s="387">
        <f t="shared" si="64"/>
        <v>0</v>
      </c>
    </row>
    <row r="238" spans="2:46">
      <c r="B238" s="435"/>
      <c r="C238" s="435"/>
      <c r="D238" s="436"/>
      <c r="E238" s="437"/>
      <c r="F238" s="437"/>
      <c r="G238" s="437"/>
      <c r="H238" s="437"/>
      <c r="I238" s="437"/>
      <c r="J238" s="437"/>
      <c r="K238" s="465">
        <f t="shared" si="49"/>
        <v>0</v>
      </c>
      <c r="L238" s="433"/>
      <c r="M238" s="433"/>
      <c r="N238" s="434"/>
      <c r="O238" s="383" t="str">
        <f t="shared" si="50"/>
        <v/>
      </c>
      <c r="P238" s="434"/>
      <c r="Q238" s="434"/>
      <c r="R238" s="434"/>
      <c r="S238" s="433"/>
      <c r="T238" s="434"/>
      <c r="U238" s="415" t="str">
        <f t="shared" si="52"/>
        <v/>
      </c>
      <c r="V238" s="415" t="str">
        <f t="shared" si="53"/>
        <v/>
      </c>
      <c r="W238" s="415" t="str">
        <f t="shared" si="54"/>
        <v/>
      </c>
      <c r="X238" s="415" t="str">
        <f t="shared" si="55"/>
        <v/>
      </c>
      <c r="Y238" s="415" t="str">
        <f t="shared" si="56"/>
        <v/>
      </c>
      <c r="Z238" s="415" t="str">
        <f t="shared" si="57"/>
        <v/>
      </c>
      <c r="AA238" s="384">
        <f t="shared" si="51"/>
        <v>0</v>
      </c>
      <c r="AB238" s="385" t="b">
        <f t="shared" si="58"/>
        <v>1</v>
      </c>
      <c r="AC238" s="384" t="str">
        <f>IF($N238="","",IF($C$7="Northern Ireland",INDEX('Fixed inputs'!$H$18:$H$58,MATCH($N238,'Fixed inputs'!$C$18:$C$58,0)),INDEX('Fixed inputs'!$I$18:$I$58,MATCH($N238,'Fixed inputs'!$C$18:$C$58,0))))</f>
        <v/>
      </c>
      <c r="AD238" s="384" t="str">
        <f>IF($C238="","",INDEX('Fixed inputs'!$C$8:$E$10,MATCH($C238,'Fixed inputs'!$B$8:$B$10,0),MATCH(IF($C$7="Northern Ireland","GBP","EUR"),'Fixed inputs'!$C$7:$E$7,0)))</f>
        <v/>
      </c>
      <c r="AE238" s="386"/>
      <c r="AF238" s="386"/>
      <c r="AG238" s="386"/>
      <c r="AH238" s="386"/>
      <c r="AI238" s="386"/>
      <c r="AJ238" s="416">
        <f t="shared" si="59"/>
        <v>0</v>
      </c>
      <c r="AK238" s="386"/>
      <c r="AL238" s="387">
        <f t="shared" si="60"/>
        <v>0</v>
      </c>
      <c r="AM238" s="386"/>
      <c r="AN238" s="387">
        <f t="shared" si="61"/>
        <v>0</v>
      </c>
      <c r="AO238" s="386"/>
      <c r="AP238" s="387">
        <f t="shared" si="62"/>
        <v>0</v>
      </c>
      <c r="AQ238" s="386"/>
      <c r="AR238" s="387">
        <f t="shared" si="63"/>
        <v>0</v>
      </c>
      <c r="AS238" s="386"/>
      <c r="AT238" s="387">
        <f t="shared" si="64"/>
        <v>0</v>
      </c>
    </row>
    <row r="239" spans="2:46">
      <c r="B239" s="435"/>
      <c r="C239" s="435"/>
      <c r="D239" s="436"/>
      <c r="E239" s="437"/>
      <c r="F239" s="437"/>
      <c r="G239" s="437"/>
      <c r="H239" s="437"/>
      <c r="I239" s="437"/>
      <c r="J239" s="437"/>
      <c r="K239" s="465">
        <f t="shared" si="49"/>
        <v>0</v>
      </c>
      <c r="L239" s="433"/>
      <c r="M239" s="433"/>
      <c r="N239" s="434"/>
      <c r="O239" s="383" t="str">
        <f t="shared" si="50"/>
        <v/>
      </c>
      <c r="P239" s="434"/>
      <c r="Q239" s="434"/>
      <c r="R239" s="434"/>
      <c r="S239" s="433"/>
      <c r="T239" s="434"/>
      <c r="U239" s="415" t="str">
        <f t="shared" si="52"/>
        <v/>
      </c>
      <c r="V239" s="415" t="str">
        <f t="shared" si="53"/>
        <v/>
      </c>
      <c r="W239" s="415" t="str">
        <f t="shared" si="54"/>
        <v/>
      </c>
      <c r="X239" s="415" t="str">
        <f t="shared" si="55"/>
        <v/>
      </c>
      <c r="Y239" s="415" t="str">
        <f t="shared" si="56"/>
        <v/>
      </c>
      <c r="Z239" s="415" t="str">
        <f t="shared" si="57"/>
        <v/>
      </c>
      <c r="AA239" s="384">
        <f t="shared" si="51"/>
        <v>0</v>
      </c>
      <c r="AB239" s="385" t="b">
        <f t="shared" si="58"/>
        <v>1</v>
      </c>
      <c r="AC239" s="384" t="str">
        <f>IF($N239="","",IF($C$7="Northern Ireland",INDEX('Fixed inputs'!$H$18:$H$58,MATCH($N239,'Fixed inputs'!$C$18:$C$58,0)),INDEX('Fixed inputs'!$I$18:$I$58,MATCH($N239,'Fixed inputs'!$C$18:$C$58,0))))</f>
        <v/>
      </c>
      <c r="AD239" s="384" t="str">
        <f>IF($C239="","",INDEX('Fixed inputs'!$C$8:$E$10,MATCH($C239,'Fixed inputs'!$B$8:$B$10,0),MATCH(IF($C$7="Northern Ireland","GBP","EUR"),'Fixed inputs'!$C$7:$E$7,0)))</f>
        <v/>
      </c>
      <c r="AE239" s="386"/>
      <c r="AF239" s="386"/>
      <c r="AG239" s="386"/>
      <c r="AH239" s="386"/>
      <c r="AI239" s="386"/>
      <c r="AJ239" s="416">
        <f t="shared" si="59"/>
        <v>0</v>
      </c>
      <c r="AK239" s="386"/>
      <c r="AL239" s="387">
        <f t="shared" si="60"/>
        <v>0</v>
      </c>
      <c r="AM239" s="386"/>
      <c r="AN239" s="387">
        <f t="shared" si="61"/>
        <v>0</v>
      </c>
      <c r="AO239" s="386"/>
      <c r="AP239" s="387">
        <f t="shared" si="62"/>
        <v>0</v>
      </c>
      <c r="AQ239" s="386"/>
      <c r="AR239" s="387">
        <f t="shared" si="63"/>
        <v>0</v>
      </c>
      <c r="AS239" s="386"/>
      <c r="AT239" s="387">
        <f t="shared" si="64"/>
        <v>0</v>
      </c>
    </row>
    <row r="240" spans="2:46">
      <c r="B240" s="435"/>
      <c r="C240" s="435"/>
      <c r="D240" s="436"/>
      <c r="E240" s="437"/>
      <c r="F240" s="437"/>
      <c r="G240" s="437"/>
      <c r="H240" s="437"/>
      <c r="I240" s="437"/>
      <c r="J240" s="437"/>
      <c r="K240" s="465">
        <f t="shared" si="49"/>
        <v>0</v>
      </c>
      <c r="L240" s="433"/>
      <c r="M240" s="433"/>
      <c r="N240" s="434"/>
      <c r="O240" s="383" t="str">
        <f t="shared" si="50"/>
        <v/>
      </c>
      <c r="P240" s="434"/>
      <c r="Q240" s="434"/>
      <c r="R240" s="434"/>
      <c r="S240" s="433"/>
      <c r="T240" s="434"/>
      <c r="U240" s="415" t="str">
        <f t="shared" si="52"/>
        <v/>
      </c>
      <c r="V240" s="415" t="str">
        <f t="shared" si="53"/>
        <v/>
      </c>
      <c r="W240" s="415" t="str">
        <f t="shared" si="54"/>
        <v/>
      </c>
      <c r="X240" s="415" t="str">
        <f t="shared" si="55"/>
        <v/>
      </c>
      <c r="Y240" s="415" t="str">
        <f t="shared" si="56"/>
        <v/>
      </c>
      <c r="Z240" s="415" t="str">
        <f t="shared" si="57"/>
        <v/>
      </c>
      <c r="AA240" s="384">
        <f t="shared" si="51"/>
        <v>0</v>
      </c>
      <c r="AB240" s="385" t="b">
        <f t="shared" si="58"/>
        <v>1</v>
      </c>
      <c r="AC240" s="384" t="str">
        <f>IF($N240="","",IF($C$7="Northern Ireland",INDEX('Fixed inputs'!$H$18:$H$58,MATCH($N240,'Fixed inputs'!$C$18:$C$58,0)),INDEX('Fixed inputs'!$I$18:$I$58,MATCH($N240,'Fixed inputs'!$C$18:$C$58,0))))</f>
        <v/>
      </c>
      <c r="AD240" s="384" t="str">
        <f>IF($C240="","",INDEX('Fixed inputs'!$C$8:$E$10,MATCH($C240,'Fixed inputs'!$B$8:$B$10,0),MATCH(IF($C$7="Northern Ireland","GBP","EUR"),'Fixed inputs'!$C$7:$E$7,0)))</f>
        <v/>
      </c>
      <c r="AE240" s="386"/>
      <c r="AF240" s="386"/>
      <c r="AG240" s="386"/>
      <c r="AH240" s="386"/>
      <c r="AI240" s="386"/>
      <c r="AJ240" s="416">
        <f t="shared" si="59"/>
        <v>0</v>
      </c>
      <c r="AK240" s="386"/>
      <c r="AL240" s="387">
        <f t="shared" si="60"/>
        <v>0</v>
      </c>
      <c r="AM240" s="386"/>
      <c r="AN240" s="387">
        <f t="shared" si="61"/>
        <v>0</v>
      </c>
      <c r="AO240" s="386"/>
      <c r="AP240" s="387">
        <f t="shared" si="62"/>
        <v>0</v>
      </c>
      <c r="AQ240" s="386"/>
      <c r="AR240" s="387">
        <f t="shared" si="63"/>
        <v>0</v>
      </c>
      <c r="AS240" s="386"/>
      <c r="AT240" s="387">
        <f t="shared" si="64"/>
        <v>0</v>
      </c>
    </row>
    <row r="241" spans="2:46">
      <c r="B241" s="435"/>
      <c r="C241" s="435"/>
      <c r="D241" s="436"/>
      <c r="E241" s="437"/>
      <c r="F241" s="437"/>
      <c r="G241" s="437"/>
      <c r="H241" s="437"/>
      <c r="I241" s="437"/>
      <c r="J241" s="437"/>
      <c r="K241" s="465">
        <f t="shared" si="49"/>
        <v>0</v>
      </c>
      <c r="L241" s="433"/>
      <c r="M241" s="433"/>
      <c r="N241" s="434"/>
      <c r="O241" s="383" t="str">
        <f t="shared" si="50"/>
        <v/>
      </c>
      <c r="P241" s="434"/>
      <c r="Q241" s="434"/>
      <c r="R241" s="434"/>
      <c r="S241" s="433"/>
      <c r="T241" s="434"/>
      <c r="U241" s="415" t="str">
        <f t="shared" si="52"/>
        <v/>
      </c>
      <c r="V241" s="415" t="str">
        <f t="shared" si="53"/>
        <v/>
      </c>
      <c r="W241" s="415" t="str">
        <f t="shared" si="54"/>
        <v/>
      </c>
      <c r="X241" s="415" t="str">
        <f t="shared" si="55"/>
        <v/>
      </c>
      <c r="Y241" s="415" t="str">
        <f t="shared" si="56"/>
        <v/>
      </c>
      <c r="Z241" s="415" t="str">
        <f t="shared" si="57"/>
        <v/>
      </c>
      <c r="AA241" s="384">
        <f t="shared" si="51"/>
        <v>0</v>
      </c>
      <c r="AB241" s="385" t="b">
        <f t="shared" si="58"/>
        <v>1</v>
      </c>
      <c r="AC241" s="384" t="str">
        <f>IF($N241="","",IF($C$7="Northern Ireland",INDEX('Fixed inputs'!$H$18:$H$58,MATCH($N241,'Fixed inputs'!$C$18:$C$58,0)),INDEX('Fixed inputs'!$I$18:$I$58,MATCH($N241,'Fixed inputs'!$C$18:$C$58,0))))</f>
        <v/>
      </c>
      <c r="AD241" s="384" t="str">
        <f>IF($C241="","",INDEX('Fixed inputs'!$C$8:$E$10,MATCH($C241,'Fixed inputs'!$B$8:$B$10,0),MATCH(IF($C$7="Northern Ireland","GBP","EUR"),'Fixed inputs'!$C$7:$E$7,0)))</f>
        <v/>
      </c>
      <c r="AE241" s="386"/>
      <c r="AF241" s="386"/>
      <c r="AG241" s="386"/>
      <c r="AH241" s="386"/>
      <c r="AI241" s="386"/>
      <c r="AJ241" s="416">
        <f t="shared" si="59"/>
        <v>0</v>
      </c>
      <c r="AK241" s="386"/>
      <c r="AL241" s="387">
        <f t="shared" si="60"/>
        <v>0</v>
      </c>
      <c r="AM241" s="386"/>
      <c r="AN241" s="387">
        <f t="shared" si="61"/>
        <v>0</v>
      </c>
      <c r="AO241" s="386"/>
      <c r="AP241" s="387">
        <f t="shared" si="62"/>
        <v>0</v>
      </c>
      <c r="AQ241" s="386"/>
      <c r="AR241" s="387">
        <f t="shared" si="63"/>
        <v>0</v>
      </c>
      <c r="AS241" s="386"/>
      <c r="AT241" s="387">
        <f t="shared" si="64"/>
        <v>0</v>
      </c>
    </row>
    <row r="242" spans="2:46">
      <c r="B242" s="435"/>
      <c r="C242" s="435"/>
      <c r="D242" s="436"/>
      <c r="E242" s="437"/>
      <c r="F242" s="437"/>
      <c r="G242" s="437"/>
      <c r="H242" s="437"/>
      <c r="I242" s="437"/>
      <c r="J242" s="437"/>
      <c r="K242" s="465">
        <f t="shared" si="49"/>
        <v>0</v>
      </c>
      <c r="L242" s="433"/>
      <c r="M242" s="433"/>
      <c r="N242" s="434"/>
      <c r="O242" s="383" t="str">
        <f t="shared" si="50"/>
        <v/>
      </c>
      <c r="P242" s="434"/>
      <c r="Q242" s="434"/>
      <c r="R242" s="434"/>
      <c r="S242" s="433"/>
      <c r="T242" s="434"/>
      <c r="U242" s="415" t="str">
        <f t="shared" si="52"/>
        <v/>
      </c>
      <c r="V242" s="415" t="str">
        <f t="shared" si="53"/>
        <v/>
      </c>
      <c r="W242" s="415" t="str">
        <f t="shared" si="54"/>
        <v/>
      </c>
      <c r="X242" s="415" t="str">
        <f t="shared" si="55"/>
        <v/>
      </c>
      <c r="Y242" s="415" t="str">
        <f t="shared" si="56"/>
        <v/>
      </c>
      <c r="Z242" s="415" t="str">
        <f t="shared" si="57"/>
        <v/>
      </c>
      <c r="AA242" s="384">
        <f t="shared" si="51"/>
        <v>0</v>
      </c>
      <c r="AB242" s="385" t="b">
        <f t="shared" si="58"/>
        <v>1</v>
      </c>
      <c r="AC242" s="384" t="str">
        <f>IF($N242="","",IF($C$7="Northern Ireland",INDEX('Fixed inputs'!$H$18:$H$58,MATCH($N242,'Fixed inputs'!$C$18:$C$58,0)),INDEX('Fixed inputs'!$I$18:$I$58,MATCH($N242,'Fixed inputs'!$C$18:$C$58,0))))</f>
        <v/>
      </c>
      <c r="AD242" s="384" t="str">
        <f>IF($C242="","",INDEX('Fixed inputs'!$C$8:$E$10,MATCH($C242,'Fixed inputs'!$B$8:$B$10,0),MATCH(IF($C$7="Northern Ireland","GBP","EUR"),'Fixed inputs'!$C$7:$E$7,0)))</f>
        <v/>
      </c>
      <c r="AE242" s="386"/>
      <c r="AF242" s="386"/>
      <c r="AG242" s="386"/>
      <c r="AH242" s="386"/>
      <c r="AI242" s="386"/>
      <c r="AJ242" s="416">
        <f t="shared" si="59"/>
        <v>0</v>
      </c>
      <c r="AK242" s="386"/>
      <c r="AL242" s="387">
        <f t="shared" si="60"/>
        <v>0</v>
      </c>
      <c r="AM242" s="386"/>
      <c r="AN242" s="387">
        <f t="shared" si="61"/>
        <v>0</v>
      </c>
      <c r="AO242" s="386"/>
      <c r="AP242" s="387">
        <f t="shared" si="62"/>
        <v>0</v>
      </c>
      <c r="AQ242" s="386"/>
      <c r="AR242" s="387">
        <f t="shared" si="63"/>
        <v>0</v>
      </c>
      <c r="AS242" s="386"/>
      <c r="AT242" s="387">
        <f t="shared" si="64"/>
        <v>0</v>
      </c>
    </row>
    <row r="243" spans="2:46">
      <c r="B243" s="435"/>
      <c r="C243" s="435"/>
      <c r="D243" s="436"/>
      <c r="E243" s="437"/>
      <c r="F243" s="437"/>
      <c r="G243" s="437"/>
      <c r="H243" s="437"/>
      <c r="I243" s="437"/>
      <c r="J243" s="437"/>
      <c r="K243" s="465">
        <f t="shared" si="49"/>
        <v>0</v>
      </c>
      <c r="L243" s="433"/>
      <c r="M243" s="433"/>
      <c r="N243" s="434"/>
      <c r="O243" s="383" t="str">
        <f t="shared" si="50"/>
        <v/>
      </c>
      <c r="P243" s="434"/>
      <c r="Q243" s="434"/>
      <c r="R243" s="434"/>
      <c r="S243" s="433"/>
      <c r="T243" s="434"/>
      <c r="U243" s="415" t="str">
        <f t="shared" si="52"/>
        <v/>
      </c>
      <c r="V243" s="415" t="str">
        <f t="shared" si="53"/>
        <v/>
      </c>
      <c r="W243" s="415" t="str">
        <f t="shared" si="54"/>
        <v/>
      </c>
      <c r="X243" s="415" t="str">
        <f t="shared" si="55"/>
        <v/>
      </c>
      <c r="Y243" s="415" t="str">
        <f t="shared" si="56"/>
        <v/>
      </c>
      <c r="Z243" s="415" t="str">
        <f t="shared" si="57"/>
        <v/>
      </c>
      <c r="AA243" s="384">
        <f t="shared" si="51"/>
        <v>0</v>
      </c>
      <c r="AB243" s="385" t="b">
        <f t="shared" si="58"/>
        <v>1</v>
      </c>
      <c r="AC243" s="384" t="str">
        <f>IF($N243="","",IF($C$7="Northern Ireland",INDEX('Fixed inputs'!$H$18:$H$58,MATCH($N243,'Fixed inputs'!$C$18:$C$58,0)),INDEX('Fixed inputs'!$I$18:$I$58,MATCH($N243,'Fixed inputs'!$C$18:$C$58,0))))</f>
        <v/>
      </c>
      <c r="AD243" s="384" t="str">
        <f>IF($C243="","",INDEX('Fixed inputs'!$C$8:$E$10,MATCH($C243,'Fixed inputs'!$B$8:$B$10,0),MATCH(IF($C$7="Northern Ireland","GBP","EUR"),'Fixed inputs'!$C$7:$E$7,0)))</f>
        <v/>
      </c>
      <c r="AE243" s="386"/>
      <c r="AF243" s="386"/>
      <c r="AG243" s="386"/>
      <c r="AH243" s="386"/>
      <c r="AI243" s="386"/>
      <c r="AJ243" s="416">
        <f t="shared" si="59"/>
        <v>0</v>
      </c>
      <c r="AK243" s="386"/>
      <c r="AL243" s="387">
        <f t="shared" si="60"/>
        <v>0</v>
      </c>
      <c r="AM243" s="386"/>
      <c r="AN243" s="387">
        <f t="shared" si="61"/>
        <v>0</v>
      </c>
      <c r="AO243" s="386"/>
      <c r="AP243" s="387">
        <f t="shared" si="62"/>
        <v>0</v>
      </c>
      <c r="AQ243" s="386"/>
      <c r="AR243" s="387">
        <f t="shared" si="63"/>
        <v>0</v>
      </c>
      <c r="AS243" s="386"/>
      <c r="AT243" s="387">
        <f t="shared" si="64"/>
        <v>0</v>
      </c>
    </row>
    <row r="244" spans="2:46">
      <c r="B244" s="435"/>
      <c r="C244" s="435"/>
      <c r="D244" s="436"/>
      <c r="E244" s="437"/>
      <c r="F244" s="437"/>
      <c r="G244" s="437"/>
      <c r="H244" s="437"/>
      <c r="I244" s="437"/>
      <c r="J244" s="437"/>
      <c r="K244" s="465">
        <f t="shared" si="49"/>
        <v>0</v>
      </c>
      <c r="L244" s="433"/>
      <c r="M244" s="433"/>
      <c r="N244" s="434"/>
      <c r="O244" s="383" t="str">
        <f t="shared" si="50"/>
        <v/>
      </c>
      <c r="P244" s="434"/>
      <c r="Q244" s="434"/>
      <c r="R244" s="434"/>
      <c r="S244" s="433"/>
      <c r="T244" s="434"/>
      <c r="U244" s="415" t="str">
        <f t="shared" si="52"/>
        <v/>
      </c>
      <c r="V244" s="415" t="str">
        <f t="shared" si="53"/>
        <v/>
      </c>
      <c r="W244" s="415" t="str">
        <f t="shared" si="54"/>
        <v/>
      </c>
      <c r="X244" s="415" t="str">
        <f t="shared" si="55"/>
        <v/>
      </c>
      <c r="Y244" s="415" t="str">
        <f t="shared" si="56"/>
        <v/>
      </c>
      <c r="Z244" s="415" t="str">
        <f t="shared" si="57"/>
        <v/>
      </c>
      <c r="AA244" s="384">
        <f t="shared" si="51"/>
        <v>0</v>
      </c>
      <c r="AB244" s="385" t="b">
        <f t="shared" si="58"/>
        <v>1</v>
      </c>
      <c r="AC244" s="384" t="str">
        <f>IF($N244="","",IF($C$7="Northern Ireland",INDEX('Fixed inputs'!$H$18:$H$58,MATCH($N244,'Fixed inputs'!$C$18:$C$58,0)),INDEX('Fixed inputs'!$I$18:$I$58,MATCH($N244,'Fixed inputs'!$C$18:$C$58,0))))</f>
        <v/>
      </c>
      <c r="AD244" s="384" t="str">
        <f>IF($C244="","",INDEX('Fixed inputs'!$C$8:$E$10,MATCH($C244,'Fixed inputs'!$B$8:$B$10,0),MATCH(IF($C$7="Northern Ireland","GBP","EUR"),'Fixed inputs'!$C$7:$E$7,0)))</f>
        <v/>
      </c>
      <c r="AE244" s="386"/>
      <c r="AF244" s="386"/>
      <c r="AG244" s="386"/>
      <c r="AH244" s="386"/>
      <c r="AI244" s="386"/>
      <c r="AJ244" s="416">
        <f t="shared" si="59"/>
        <v>0</v>
      </c>
      <c r="AK244" s="386"/>
      <c r="AL244" s="387">
        <f t="shared" si="60"/>
        <v>0</v>
      </c>
      <c r="AM244" s="386"/>
      <c r="AN244" s="387">
        <f t="shared" si="61"/>
        <v>0</v>
      </c>
      <c r="AO244" s="386"/>
      <c r="AP244" s="387">
        <f t="shared" si="62"/>
        <v>0</v>
      </c>
      <c r="AQ244" s="386"/>
      <c r="AR244" s="387">
        <f t="shared" si="63"/>
        <v>0</v>
      </c>
      <c r="AS244" s="386"/>
      <c r="AT244" s="387">
        <f t="shared" si="64"/>
        <v>0</v>
      </c>
    </row>
    <row r="245" spans="2:46">
      <c r="B245" s="435"/>
      <c r="C245" s="435"/>
      <c r="D245" s="436"/>
      <c r="E245" s="437"/>
      <c r="F245" s="437"/>
      <c r="G245" s="437"/>
      <c r="H245" s="437"/>
      <c r="I245" s="437"/>
      <c r="J245" s="437"/>
      <c r="K245" s="465">
        <f t="shared" si="49"/>
        <v>0</v>
      </c>
      <c r="L245" s="433"/>
      <c r="M245" s="433"/>
      <c r="N245" s="434"/>
      <c r="O245" s="383" t="str">
        <f t="shared" si="50"/>
        <v/>
      </c>
      <c r="P245" s="434"/>
      <c r="Q245" s="434"/>
      <c r="R245" s="434"/>
      <c r="S245" s="433"/>
      <c r="T245" s="434"/>
      <c r="U245" s="415" t="str">
        <f t="shared" si="52"/>
        <v/>
      </c>
      <c r="V245" s="415" t="str">
        <f t="shared" si="53"/>
        <v/>
      </c>
      <c r="W245" s="415" t="str">
        <f t="shared" si="54"/>
        <v/>
      </c>
      <c r="X245" s="415" t="str">
        <f t="shared" si="55"/>
        <v/>
      </c>
      <c r="Y245" s="415" t="str">
        <f t="shared" si="56"/>
        <v/>
      </c>
      <c r="Z245" s="415" t="str">
        <f t="shared" si="57"/>
        <v/>
      </c>
      <c r="AA245" s="384">
        <f t="shared" si="51"/>
        <v>0</v>
      </c>
      <c r="AB245" s="385" t="b">
        <f t="shared" si="58"/>
        <v>1</v>
      </c>
      <c r="AC245" s="384" t="str">
        <f>IF($N245="","",IF($C$7="Northern Ireland",INDEX('Fixed inputs'!$H$18:$H$58,MATCH($N245,'Fixed inputs'!$C$18:$C$58,0)),INDEX('Fixed inputs'!$I$18:$I$58,MATCH($N245,'Fixed inputs'!$C$18:$C$58,0))))</f>
        <v/>
      </c>
      <c r="AD245" s="384" t="str">
        <f>IF($C245="","",INDEX('Fixed inputs'!$C$8:$E$10,MATCH($C245,'Fixed inputs'!$B$8:$B$10,0),MATCH(IF($C$7="Northern Ireland","GBP","EUR"),'Fixed inputs'!$C$7:$E$7,0)))</f>
        <v/>
      </c>
      <c r="AE245" s="386"/>
      <c r="AF245" s="386"/>
      <c r="AG245" s="386"/>
      <c r="AH245" s="386"/>
      <c r="AI245" s="386"/>
      <c r="AJ245" s="416">
        <f t="shared" si="59"/>
        <v>0</v>
      </c>
      <c r="AK245" s="386"/>
      <c r="AL245" s="387">
        <f t="shared" si="60"/>
        <v>0</v>
      </c>
      <c r="AM245" s="386"/>
      <c r="AN245" s="387">
        <f t="shared" si="61"/>
        <v>0</v>
      </c>
      <c r="AO245" s="386"/>
      <c r="AP245" s="387">
        <f t="shared" si="62"/>
        <v>0</v>
      </c>
      <c r="AQ245" s="386"/>
      <c r="AR245" s="387">
        <f t="shared" si="63"/>
        <v>0</v>
      </c>
      <c r="AS245" s="386"/>
      <c r="AT245" s="387">
        <f t="shared" si="64"/>
        <v>0</v>
      </c>
    </row>
    <row r="246" spans="2:46">
      <c r="B246" s="435"/>
      <c r="C246" s="435"/>
      <c r="D246" s="436"/>
      <c r="E246" s="437"/>
      <c r="F246" s="437"/>
      <c r="G246" s="437"/>
      <c r="H246" s="437"/>
      <c r="I246" s="437"/>
      <c r="J246" s="437"/>
      <c r="K246" s="465">
        <f t="shared" si="49"/>
        <v>0</v>
      </c>
      <c r="L246" s="433"/>
      <c r="M246" s="433"/>
      <c r="N246" s="434"/>
      <c r="O246" s="383" t="str">
        <f t="shared" si="50"/>
        <v/>
      </c>
      <c r="P246" s="434"/>
      <c r="Q246" s="434"/>
      <c r="R246" s="434"/>
      <c r="S246" s="433"/>
      <c r="T246" s="434"/>
      <c r="U246" s="415" t="str">
        <f t="shared" si="52"/>
        <v/>
      </c>
      <c r="V246" s="415" t="str">
        <f t="shared" si="53"/>
        <v/>
      </c>
      <c r="W246" s="415" t="str">
        <f t="shared" si="54"/>
        <v/>
      </c>
      <c r="X246" s="415" t="str">
        <f t="shared" si="55"/>
        <v/>
      </c>
      <c r="Y246" s="415" t="str">
        <f t="shared" si="56"/>
        <v/>
      </c>
      <c r="Z246" s="415" t="str">
        <f t="shared" si="57"/>
        <v/>
      </c>
      <c r="AA246" s="384">
        <f t="shared" si="51"/>
        <v>0</v>
      </c>
      <c r="AB246" s="385" t="b">
        <f t="shared" si="58"/>
        <v>1</v>
      </c>
      <c r="AC246" s="384" t="str">
        <f>IF($N246="","",IF($C$7="Northern Ireland",INDEX('Fixed inputs'!$H$18:$H$58,MATCH($N246,'Fixed inputs'!$C$18:$C$58,0)),INDEX('Fixed inputs'!$I$18:$I$58,MATCH($N246,'Fixed inputs'!$C$18:$C$58,0))))</f>
        <v/>
      </c>
      <c r="AD246" s="384" t="str">
        <f>IF($C246="","",INDEX('Fixed inputs'!$C$8:$E$10,MATCH($C246,'Fixed inputs'!$B$8:$B$10,0),MATCH(IF($C$7="Northern Ireland","GBP","EUR"),'Fixed inputs'!$C$7:$E$7,0)))</f>
        <v/>
      </c>
      <c r="AE246" s="386"/>
      <c r="AF246" s="386"/>
      <c r="AG246" s="386"/>
      <c r="AH246" s="386"/>
      <c r="AI246" s="386"/>
      <c r="AJ246" s="416">
        <f t="shared" si="59"/>
        <v>0</v>
      </c>
      <c r="AK246" s="386"/>
      <c r="AL246" s="387">
        <f t="shared" si="60"/>
        <v>0</v>
      </c>
      <c r="AM246" s="386"/>
      <c r="AN246" s="387">
        <f t="shared" si="61"/>
        <v>0</v>
      </c>
      <c r="AO246" s="386"/>
      <c r="AP246" s="387">
        <f t="shared" si="62"/>
        <v>0</v>
      </c>
      <c r="AQ246" s="386"/>
      <c r="AR246" s="387">
        <f t="shared" si="63"/>
        <v>0</v>
      </c>
      <c r="AS246" s="386"/>
      <c r="AT246" s="387">
        <f t="shared" si="64"/>
        <v>0</v>
      </c>
    </row>
    <row r="247" spans="2:46">
      <c r="B247" s="435"/>
      <c r="C247" s="435"/>
      <c r="D247" s="436"/>
      <c r="E247" s="437"/>
      <c r="F247" s="437"/>
      <c r="G247" s="437"/>
      <c r="H247" s="437"/>
      <c r="I247" s="437"/>
      <c r="J247" s="437"/>
      <c r="K247" s="465">
        <f t="shared" si="49"/>
        <v>0</v>
      </c>
      <c r="L247" s="433"/>
      <c r="M247" s="433"/>
      <c r="N247" s="434"/>
      <c r="O247" s="383" t="str">
        <f t="shared" si="50"/>
        <v/>
      </c>
      <c r="P247" s="434"/>
      <c r="Q247" s="434"/>
      <c r="R247" s="434"/>
      <c r="S247" s="433"/>
      <c r="T247" s="434"/>
      <c r="U247" s="415" t="str">
        <f t="shared" si="52"/>
        <v/>
      </c>
      <c r="V247" s="415" t="str">
        <f t="shared" si="53"/>
        <v/>
      </c>
      <c r="W247" s="415" t="str">
        <f t="shared" si="54"/>
        <v/>
      </c>
      <c r="X247" s="415" t="str">
        <f t="shared" si="55"/>
        <v/>
      </c>
      <c r="Y247" s="415" t="str">
        <f t="shared" si="56"/>
        <v/>
      </c>
      <c r="Z247" s="415" t="str">
        <f t="shared" si="57"/>
        <v/>
      </c>
      <c r="AA247" s="384">
        <f t="shared" si="51"/>
        <v>0</v>
      </c>
      <c r="AB247" s="385" t="b">
        <f t="shared" si="58"/>
        <v>1</v>
      </c>
      <c r="AC247" s="384" t="str">
        <f>IF($N247="","",IF($C$7="Northern Ireland",INDEX('Fixed inputs'!$H$18:$H$58,MATCH($N247,'Fixed inputs'!$C$18:$C$58,0)),INDEX('Fixed inputs'!$I$18:$I$58,MATCH($N247,'Fixed inputs'!$C$18:$C$58,0))))</f>
        <v/>
      </c>
      <c r="AD247" s="384" t="str">
        <f>IF($C247="","",INDEX('Fixed inputs'!$C$8:$E$10,MATCH($C247,'Fixed inputs'!$B$8:$B$10,0),MATCH(IF($C$7="Northern Ireland","GBP","EUR"),'Fixed inputs'!$C$7:$E$7,0)))</f>
        <v/>
      </c>
      <c r="AE247" s="386"/>
      <c r="AF247" s="386"/>
      <c r="AG247" s="386"/>
      <c r="AH247" s="386"/>
      <c r="AI247" s="386"/>
      <c r="AJ247" s="416">
        <f t="shared" si="59"/>
        <v>0</v>
      </c>
      <c r="AK247" s="386"/>
      <c r="AL247" s="387">
        <f t="shared" si="60"/>
        <v>0</v>
      </c>
      <c r="AM247" s="386"/>
      <c r="AN247" s="387">
        <f t="shared" si="61"/>
        <v>0</v>
      </c>
      <c r="AO247" s="386"/>
      <c r="AP247" s="387">
        <f t="shared" si="62"/>
        <v>0</v>
      </c>
      <c r="AQ247" s="386"/>
      <c r="AR247" s="387">
        <f t="shared" si="63"/>
        <v>0</v>
      </c>
      <c r="AS247" s="386"/>
      <c r="AT247" s="387">
        <f t="shared" si="64"/>
        <v>0</v>
      </c>
    </row>
    <row r="248" spans="2:46">
      <c r="B248" s="435"/>
      <c r="C248" s="435"/>
      <c r="D248" s="436"/>
      <c r="E248" s="437"/>
      <c r="F248" s="437"/>
      <c r="G248" s="437"/>
      <c r="H248" s="437"/>
      <c r="I248" s="437"/>
      <c r="J248" s="437"/>
      <c r="K248" s="465">
        <f t="shared" si="49"/>
        <v>0</v>
      </c>
      <c r="L248" s="433"/>
      <c r="M248" s="433"/>
      <c r="N248" s="434"/>
      <c r="O248" s="383" t="str">
        <f t="shared" si="50"/>
        <v/>
      </c>
      <c r="P248" s="434"/>
      <c r="Q248" s="434"/>
      <c r="R248" s="434"/>
      <c r="S248" s="433"/>
      <c r="T248" s="434"/>
      <c r="U248" s="415" t="str">
        <f t="shared" si="52"/>
        <v/>
      </c>
      <c r="V248" s="415" t="str">
        <f t="shared" si="53"/>
        <v/>
      </c>
      <c r="W248" s="415" t="str">
        <f t="shared" si="54"/>
        <v/>
      </c>
      <c r="X248" s="415" t="str">
        <f t="shared" si="55"/>
        <v/>
      </c>
      <c r="Y248" s="415" t="str">
        <f t="shared" si="56"/>
        <v/>
      </c>
      <c r="Z248" s="415" t="str">
        <f t="shared" si="57"/>
        <v/>
      </c>
      <c r="AA248" s="384">
        <f t="shared" si="51"/>
        <v>0</v>
      </c>
      <c r="AB248" s="385" t="b">
        <f t="shared" si="58"/>
        <v>1</v>
      </c>
      <c r="AC248" s="384" t="str">
        <f>IF($N248="","",IF($C$7="Northern Ireland",INDEX('Fixed inputs'!$H$18:$H$58,MATCH($N248,'Fixed inputs'!$C$18:$C$58,0)),INDEX('Fixed inputs'!$I$18:$I$58,MATCH($N248,'Fixed inputs'!$C$18:$C$58,0))))</f>
        <v/>
      </c>
      <c r="AD248" s="384" t="str">
        <f>IF($C248="","",INDEX('Fixed inputs'!$C$8:$E$10,MATCH($C248,'Fixed inputs'!$B$8:$B$10,0),MATCH(IF($C$7="Northern Ireland","GBP","EUR"),'Fixed inputs'!$C$7:$E$7,0)))</f>
        <v/>
      </c>
      <c r="AE248" s="386"/>
      <c r="AF248" s="386"/>
      <c r="AG248" s="386"/>
      <c r="AH248" s="386"/>
      <c r="AI248" s="386"/>
      <c r="AJ248" s="416">
        <f t="shared" si="59"/>
        <v>0</v>
      </c>
      <c r="AK248" s="386"/>
      <c r="AL248" s="387">
        <f t="shared" si="60"/>
        <v>0</v>
      </c>
      <c r="AM248" s="386"/>
      <c r="AN248" s="387">
        <f t="shared" si="61"/>
        <v>0</v>
      </c>
      <c r="AO248" s="386"/>
      <c r="AP248" s="387">
        <f t="shared" si="62"/>
        <v>0</v>
      </c>
      <c r="AQ248" s="386"/>
      <c r="AR248" s="387">
        <f t="shared" si="63"/>
        <v>0</v>
      </c>
      <c r="AS248" s="386"/>
      <c r="AT248" s="387">
        <f t="shared" si="64"/>
        <v>0</v>
      </c>
    </row>
    <row r="249" spans="2:46">
      <c r="B249" s="435"/>
      <c r="C249" s="435"/>
      <c r="D249" s="436"/>
      <c r="E249" s="437"/>
      <c r="F249" s="437"/>
      <c r="G249" s="437"/>
      <c r="H249" s="437"/>
      <c r="I249" s="437"/>
      <c r="J249" s="437"/>
      <c r="K249" s="465">
        <f t="shared" si="49"/>
        <v>0</v>
      </c>
      <c r="L249" s="433"/>
      <c r="M249" s="433"/>
      <c r="N249" s="434"/>
      <c r="O249" s="383" t="str">
        <f t="shared" si="50"/>
        <v/>
      </c>
      <c r="P249" s="434"/>
      <c r="Q249" s="434"/>
      <c r="R249" s="434"/>
      <c r="S249" s="433"/>
      <c r="T249" s="434"/>
      <c r="U249" s="415" t="str">
        <f t="shared" si="52"/>
        <v/>
      </c>
      <c r="V249" s="415" t="str">
        <f t="shared" si="53"/>
        <v/>
      </c>
      <c r="W249" s="415" t="str">
        <f t="shared" si="54"/>
        <v/>
      </c>
      <c r="X249" s="415" t="str">
        <f t="shared" si="55"/>
        <v/>
      </c>
      <c r="Y249" s="415" t="str">
        <f t="shared" si="56"/>
        <v/>
      </c>
      <c r="Z249" s="415" t="str">
        <f t="shared" si="57"/>
        <v/>
      </c>
      <c r="AA249" s="384">
        <f t="shared" si="51"/>
        <v>0</v>
      </c>
      <c r="AB249" s="385" t="b">
        <f t="shared" si="58"/>
        <v>1</v>
      </c>
      <c r="AC249" s="384" t="str">
        <f>IF($N249="","",IF($C$7="Northern Ireland",INDEX('Fixed inputs'!$H$18:$H$58,MATCH($N249,'Fixed inputs'!$C$18:$C$58,0)),INDEX('Fixed inputs'!$I$18:$I$58,MATCH($N249,'Fixed inputs'!$C$18:$C$58,0))))</f>
        <v/>
      </c>
      <c r="AD249" s="384" t="str">
        <f>IF($C249="","",INDEX('Fixed inputs'!$C$8:$E$10,MATCH($C249,'Fixed inputs'!$B$8:$B$10,0),MATCH(IF($C$7="Northern Ireland","GBP","EUR"),'Fixed inputs'!$C$7:$E$7,0)))</f>
        <v/>
      </c>
      <c r="AE249" s="386"/>
      <c r="AF249" s="386"/>
      <c r="AG249" s="386"/>
      <c r="AH249" s="386"/>
      <c r="AI249" s="386"/>
      <c r="AJ249" s="416">
        <f t="shared" si="59"/>
        <v>0</v>
      </c>
      <c r="AK249" s="386"/>
      <c r="AL249" s="387">
        <f t="shared" si="60"/>
        <v>0</v>
      </c>
      <c r="AM249" s="386"/>
      <c r="AN249" s="387">
        <f t="shared" si="61"/>
        <v>0</v>
      </c>
      <c r="AO249" s="386"/>
      <c r="AP249" s="387">
        <f t="shared" si="62"/>
        <v>0</v>
      </c>
      <c r="AQ249" s="386"/>
      <c r="AR249" s="387">
        <f t="shared" si="63"/>
        <v>0</v>
      </c>
      <c r="AS249" s="386"/>
      <c r="AT249" s="387">
        <f t="shared" si="64"/>
        <v>0</v>
      </c>
    </row>
    <row r="250" spans="2:46">
      <c r="B250" s="435"/>
      <c r="C250" s="435"/>
      <c r="D250" s="436"/>
      <c r="E250" s="437"/>
      <c r="F250" s="437"/>
      <c r="G250" s="437"/>
      <c r="H250" s="437"/>
      <c r="I250" s="437"/>
      <c r="J250" s="437"/>
      <c r="K250" s="465">
        <f t="shared" si="49"/>
        <v>0</v>
      </c>
      <c r="L250" s="433"/>
      <c r="M250" s="433"/>
      <c r="N250" s="434"/>
      <c r="O250" s="383" t="str">
        <f t="shared" si="50"/>
        <v/>
      </c>
      <c r="P250" s="434"/>
      <c r="Q250" s="434"/>
      <c r="R250" s="434"/>
      <c r="S250" s="433"/>
      <c r="T250" s="434"/>
      <c r="U250" s="415" t="str">
        <f t="shared" si="52"/>
        <v/>
      </c>
      <c r="V250" s="415" t="str">
        <f t="shared" si="53"/>
        <v/>
      </c>
      <c r="W250" s="415" t="str">
        <f t="shared" si="54"/>
        <v/>
      </c>
      <c r="X250" s="415" t="str">
        <f t="shared" si="55"/>
        <v/>
      </c>
      <c r="Y250" s="415" t="str">
        <f t="shared" si="56"/>
        <v/>
      </c>
      <c r="Z250" s="415" t="str">
        <f t="shared" si="57"/>
        <v/>
      </c>
      <c r="AA250" s="384">
        <f t="shared" si="51"/>
        <v>0</v>
      </c>
      <c r="AB250" s="385" t="b">
        <f t="shared" si="58"/>
        <v>1</v>
      </c>
      <c r="AC250" s="384" t="str">
        <f>IF($N250="","",IF($C$7="Northern Ireland",INDEX('Fixed inputs'!$H$18:$H$58,MATCH($N250,'Fixed inputs'!$C$18:$C$58,0)),INDEX('Fixed inputs'!$I$18:$I$58,MATCH($N250,'Fixed inputs'!$C$18:$C$58,0))))</f>
        <v/>
      </c>
      <c r="AD250" s="384" t="str">
        <f>IF($C250="","",INDEX('Fixed inputs'!$C$8:$E$10,MATCH($C250,'Fixed inputs'!$B$8:$B$10,0),MATCH(IF($C$7="Northern Ireland","GBP","EUR"),'Fixed inputs'!$C$7:$E$7,0)))</f>
        <v/>
      </c>
      <c r="AE250" s="386"/>
      <c r="AF250" s="386"/>
      <c r="AG250" s="386"/>
      <c r="AH250" s="386"/>
      <c r="AI250" s="386"/>
      <c r="AJ250" s="416">
        <f t="shared" si="59"/>
        <v>0</v>
      </c>
      <c r="AK250" s="386"/>
      <c r="AL250" s="387">
        <f t="shared" si="60"/>
        <v>0</v>
      </c>
      <c r="AM250" s="386"/>
      <c r="AN250" s="387">
        <f t="shared" si="61"/>
        <v>0</v>
      </c>
      <c r="AO250" s="386"/>
      <c r="AP250" s="387">
        <f t="shared" si="62"/>
        <v>0</v>
      </c>
      <c r="AQ250" s="386"/>
      <c r="AR250" s="387">
        <f t="shared" si="63"/>
        <v>0</v>
      </c>
      <c r="AS250" s="386"/>
      <c r="AT250" s="387">
        <f t="shared" si="64"/>
        <v>0</v>
      </c>
    </row>
    <row r="251" spans="2:46">
      <c r="B251" s="435"/>
      <c r="C251" s="435"/>
      <c r="D251" s="436"/>
      <c r="E251" s="437"/>
      <c r="F251" s="437"/>
      <c r="G251" s="437"/>
      <c r="H251" s="437"/>
      <c r="I251" s="437"/>
      <c r="J251" s="437"/>
      <c r="K251" s="465">
        <f t="shared" si="49"/>
        <v>0</v>
      </c>
      <c r="L251" s="433"/>
      <c r="M251" s="433"/>
      <c r="N251" s="434"/>
      <c r="O251" s="383" t="str">
        <f t="shared" si="50"/>
        <v/>
      </c>
      <c r="P251" s="434"/>
      <c r="Q251" s="434"/>
      <c r="R251" s="434"/>
      <c r="S251" s="433"/>
      <c r="T251" s="434"/>
      <c r="U251" s="415" t="str">
        <f t="shared" si="52"/>
        <v/>
      </c>
      <c r="V251" s="415" t="str">
        <f t="shared" si="53"/>
        <v/>
      </c>
      <c r="W251" s="415" t="str">
        <f t="shared" si="54"/>
        <v/>
      </c>
      <c r="X251" s="415" t="str">
        <f t="shared" si="55"/>
        <v/>
      </c>
      <c r="Y251" s="415" t="str">
        <f t="shared" si="56"/>
        <v/>
      </c>
      <c r="Z251" s="415" t="str">
        <f t="shared" si="57"/>
        <v/>
      </c>
      <c r="AA251" s="384">
        <f t="shared" si="51"/>
        <v>0</v>
      </c>
      <c r="AB251" s="385" t="b">
        <f t="shared" si="58"/>
        <v>1</v>
      </c>
      <c r="AC251" s="384" t="str">
        <f>IF($N251="","",IF($C$7="Northern Ireland",INDEX('Fixed inputs'!$H$18:$H$58,MATCH($N251,'Fixed inputs'!$C$18:$C$58,0)),INDEX('Fixed inputs'!$I$18:$I$58,MATCH($N251,'Fixed inputs'!$C$18:$C$58,0))))</f>
        <v/>
      </c>
      <c r="AD251" s="384" t="str">
        <f>IF($C251="","",INDEX('Fixed inputs'!$C$8:$E$10,MATCH($C251,'Fixed inputs'!$B$8:$B$10,0),MATCH(IF($C$7="Northern Ireland","GBP","EUR"),'Fixed inputs'!$C$7:$E$7,0)))</f>
        <v/>
      </c>
      <c r="AE251" s="386"/>
      <c r="AF251" s="386"/>
      <c r="AG251" s="386"/>
      <c r="AH251" s="386"/>
      <c r="AI251" s="386"/>
      <c r="AJ251" s="416">
        <f t="shared" si="59"/>
        <v>0</v>
      </c>
      <c r="AK251" s="386"/>
      <c r="AL251" s="387">
        <f t="shared" si="60"/>
        <v>0</v>
      </c>
      <c r="AM251" s="386"/>
      <c r="AN251" s="387">
        <f t="shared" si="61"/>
        <v>0</v>
      </c>
      <c r="AO251" s="386"/>
      <c r="AP251" s="387">
        <f t="shared" si="62"/>
        <v>0</v>
      </c>
      <c r="AQ251" s="386"/>
      <c r="AR251" s="387">
        <f t="shared" si="63"/>
        <v>0</v>
      </c>
      <c r="AS251" s="386"/>
      <c r="AT251" s="387">
        <f t="shared" si="64"/>
        <v>0</v>
      </c>
    </row>
    <row r="252" spans="2:46">
      <c r="B252" s="435"/>
      <c r="C252" s="435"/>
      <c r="D252" s="436"/>
      <c r="E252" s="437"/>
      <c r="F252" s="437"/>
      <c r="G252" s="437"/>
      <c r="H252" s="437"/>
      <c r="I252" s="437"/>
      <c r="J252" s="437"/>
      <c r="K252" s="465">
        <f t="shared" si="49"/>
        <v>0</v>
      </c>
      <c r="L252" s="433"/>
      <c r="M252" s="433"/>
      <c r="N252" s="434"/>
      <c r="O252" s="383" t="str">
        <f t="shared" si="50"/>
        <v/>
      </c>
      <c r="P252" s="434"/>
      <c r="Q252" s="434"/>
      <c r="R252" s="434"/>
      <c r="S252" s="433"/>
      <c r="T252" s="434"/>
      <c r="U252" s="415" t="str">
        <f t="shared" si="52"/>
        <v/>
      </c>
      <c r="V252" s="415" t="str">
        <f t="shared" si="53"/>
        <v/>
      </c>
      <c r="W252" s="415" t="str">
        <f t="shared" si="54"/>
        <v/>
      </c>
      <c r="X252" s="415" t="str">
        <f t="shared" si="55"/>
        <v/>
      </c>
      <c r="Y252" s="415" t="str">
        <f t="shared" si="56"/>
        <v/>
      </c>
      <c r="Z252" s="415" t="str">
        <f t="shared" si="57"/>
        <v/>
      </c>
      <c r="AA252" s="384">
        <f t="shared" si="51"/>
        <v>0</v>
      </c>
      <c r="AB252" s="385" t="b">
        <f t="shared" si="58"/>
        <v>1</v>
      </c>
      <c r="AC252" s="384" t="str">
        <f>IF($N252="","",IF($C$7="Northern Ireland",INDEX('Fixed inputs'!$H$18:$H$58,MATCH($N252,'Fixed inputs'!$C$18:$C$58,0)),INDEX('Fixed inputs'!$I$18:$I$58,MATCH($N252,'Fixed inputs'!$C$18:$C$58,0))))</f>
        <v/>
      </c>
      <c r="AD252" s="384" t="str">
        <f>IF($C252="","",INDEX('Fixed inputs'!$C$8:$E$10,MATCH($C252,'Fixed inputs'!$B$8:$B$10,0),MATCH(IF($C$7="Northern Ireland","GBP","EUR"),'Fixed inputs'!$C$7:$E$7,0)))</f>
        <v/>
      </c>
      <c r="AE252" s="386"/>
      <c r="AF252" s="386"/>
      <c r="AG252" s="386"/>
      <c r="AH252" s="386"/>
      <c r="AI252" s="386"/>
      <c r="AJ252" s="416">
        <f t="shared" si="59"/>
        <v>0</v>
      </c>
      <c r="AK252" s="386"/>
      <c r="AL252" s="387">
        <f t="shared" si="60"/>
        <v>0</v>
      </c>
      <c r="AM252" s="386"/>
      <c r="AN252" s="387">
        <f t="shared" si="61"/>
        <v>0</v>
      </c>
      <c r="AO252" s="386"/>
      <c r="AP252" s="387">
        <f t="shared" si="62"/>
        <v>0</v>
      </c>
      <c r="AQ252" s="386"/>
      <c r="AR252" s="387">
        <f t="shared" si="63"/>
        <v>0</v>
      </c>
      <c r="AS252" s="386"/>
      <c r="AT252" s="387">
        <f t="shared" si="64"/>
        <v>0</v>
      </c>
    </row>
    <row r="253" spans="2:46">
      <c r="B253" s="435"/>
      <c r="C253" s="435"/>
      <c r="D253" s="436"/>
      <c r="E253" s="437"/>
      <c r="F253" s="437"/>
      <c r="G253" s="437"/>
      <c r="H253" s="437"/>
      <c r="I253" s="437"/>
      <c r="J253" s="437"/>
      <c r="K253" s="465">
        <f t="shared" si="49"/>
        <v>0</v>
      </c>
      <c r="L253" s="433"/>
      <c r="M253" s="433"/>
      <c r="N253" s="434"/>
      <c r="O253" s="383" t="str">
        <f t="shared" si="50"/>
        <v/>
      </c>
      <c r="P253" s="434"/>
      <c r="Q253" s="434"/>
      <c r="R253" s="434"/>
      <c r="S253" s="433"/>
      <c r="T253" s="434"/>
      <c r="U253" s="415" t="str">
        <f t="shared" si="52"/>
        <v/>
      </c>
      <c r="V253" s="415" t="str">
        <f t="shared" si="53"/>
        <v/>
      </c>
      <c r="W253" s="415" t="str">
        <f t="shared" si="54"/>
        <v/>
      </c>
      <c r="X253" s="415" t="str">
        <f t="shared" si="55"/>
        <v/>
      </c>
      <c r="Y253" s="415" t="str">
        <f t="shared" si="56"/>
        <v/>
      </c>
      <c r="Z253" s="415" t="str">
        <f t="shared" si="57"/>
        <v/>
      </c>
      <c r="AA253" s="384">
        <f t="shared" si="51"/>
        <v>0</v>
      </c>
      <c r="AB253" s="385" t="b">
        <f t="shared" si="58"/>
        <v>1</v>
      </c>
      <c r="AC253" s="384" t="str">
        <f>IF($N253="","",IF($C$7="Northern Ireland",INDEX('Fixed inputs'!$H$18:$H$58,MATCH($N253,'Fixed inputs'!$C$18:$C$58,0)),INDEX('Fixed inputs'!$I$18:$I$58,MATCH($N253,'Fixed inputs'!$C$18:$C$58,0))))</f>
        <v/>
      </c>
      <c r="AD253" s="384" t="str">
        <f>IF($C253="","",INDEX('Fixed inputs'!$C$8:$E$10,MATCH($C253,'Fixed inputs'!$B$8:$B$10,0),MATCH(IF($C$7="Northern Ireland","GBP","EUR"),'Fixed inputs'!$C$7:$E$7,0)))</f>
        <v/>
      </c>
      <c r="AE253" s="386"/>
      <c r="AF253" s="386"/>
      <c r="AG253" s="386"/>
      <c r="AH253" s="386"/>
      <c r="AI253" s="386"/>
      <c r="AJ253" s="416">
        <f t="shared" si="59"/>
        <v>0</v>
      </c>
      <c r="AK253" s="386"/>
      <c r="AL253" s="387">
        <f t="shared" si="60"/>
        <v>0</v>
      </c>
      <c r="AM253" s="386"/>
      <c r="AN253" s="387">
        <f t="shared" si="61"/>
        <v>0</v>
      </c>
      <c r="AO253" s="386"/>
      <c r="AP253" s="387">
        <f t="shared" si="62"/>
        <v>0</v>
      </c>
      <c r="AQ253" s="386"/>
      <c r="AR253" s="387">
        <f t="shared" si="63"/>
        <v>0</v>
      </c>
      <c r="AS253" s="386"/>
      <c r="AT253" s="387">
        <f t="shared" si="64"/>
        <v>0</v>
      </c>
    </row>
    <row r="254" spans="2:46">
      <c r="B254" s="435"/>
      <c r="C254" s="435"/>
      <c r="D254" s="436"/>
      <c r="E254" s="437"/>
      <c r="F254" s="437"/>
      <c r="G254" s="437"/>
      <c r="H254" s="437"/>
      <c r="I254" s="437"/>
      <c r="J254" s="437"/>
      <c r="K254" s="465">
        <f t="shared" si="49"/>
        <v>0</v>
      </c>
      <c r="L254" s="433"/>
      <c r="M254" s="433"/>
      <c r="N254" s="434"/>
      <c r="O254" s="383" t="str">
        <f t="shared" si="50"/>
        <v/>
      </c>
      <c r="P254" s="434"/>
      <c r="Q254" s="434"/>
      <c r="R254" s="434"/>
      <c r="S254" s="433"/>
      <c r="T254" s="434"/>
      <c r="U254" s="415" t="str">
        <f t="shared" si="52"/>
        <v/>
      </c>
      <c r="V254" s="415" t="str">
        <f t="shared" si="53"/>
        <v/>
      </c>
      <c r="W254" s="415" t="str">
        <f t="shared" si="54"/>
        <v/>
      </c>
      <c r="X254" s="415" t="str">
        <f t="shared" si="55"/>
        <v/>
      </c>
      <c r="Y254" s="415" t="str">
        <f t="shared" si="56"/>
        <v/>
      </c>
      <c r="Z254" s="415" t="str">
        <f t="shared" si="57"/>
        <v/>
      </c>
      <c r="AA254" s="384">
        <f t="shared" si="51"/>
        <v>0</v>
      </c>
      <c r="AB254" s="385" t="b">
        <f t="shared" si="58"/>
        <v>1</v>
      </c>
      <c r="AC254" s="384" t="str">
        <f>IF($N254="","",IF($C$7="Northern Ireland",INDEX('Fixed inputs'!$H$18:$H$58,MATCH($N254,'Fixed inputs'!$C$18:$C$58,0)),INDEX('Fixed inputs'!$I$18:$I$58,MATCH($N254,'Fixed inputs'!$C$18:$C$58,0))))</f>
        <v/>
      </c>
      <c r="AD254" s="384" t="str">
        <f>IF($C254="","",INDEX('Fixed inputs'!$C$8:$E$10,MATCH($C254,'Fixed inputs'!$B$8:$B$10,0),MATCH(IF($C$7="Northern Ireland","GBP","EUR"),'Fixed inputs'!$C$7:$E$7,0)))</f>
        <v/>
      </c>
      <c r="AE254" s="386"/>
      <c r="AF254" s="386"/>
      <c r="AG254" s="386"/>
      <c r="AH254" s="386"/>
      <c r="AI254" s="386"/>
      <c r="AJ254" s="416">
        <f t="shared" si="59"/>
        <v>0</v>
      </c>
      <c r="AK254" s="386"/>
      <c r="AL254" s="387">
        <f t="shared" si="60"/>
        <v>0</v>
      </c>
      <c r="AM254" s="386"/>
      <c r="AN254" s="387">
        <f t="shared" si="61"/>
        <v>0</v>
      </c>
      <c r="AO254" s="386"/>
      <c r="AP254" s="387">
        <f t="shared" si="62"/>
        <v>0</v>
      </c>
      <c r="AQ254" s="386"/>
      <c r="AR254" s="387">
        <f t="shared" si="63"/>
        <v>0</v>
      </c>
      <c r="AS254" s="386"/>
      <c r="AT254" s="387">
        <f t="shared" si="64"/>
        <v>0</v>
      </c>
    </row>
    <row r="255" spans="2:46">
      <c r="B255" s="435"/>
      <c r="C255" s="435"/>
      <c r="D255" s="436"/>
      <c r="E255" s="437"/>
      <c r="F255" s="437"/>
      <c r="G255" s="437"/>
      <c r="H255" s="437"/>
      <c r="I255" s="437"/>
      <c r="J255" s="437"/>
      <c r="K255" s="465">
        <f t="shared" si="49"/>
        <v>0</v>
      </c>
      <c r="L255" s="433"/>
      <c r="M255" s="433"/>
      <c r="N255" s="434"/>
      <c r="O255" s="383" t="str">
        <f t="shared" si="50"/>
        <v/>
      </c>
      <c r="P255" s="434"/>
      <c r="Q255" s="434"/>
      <c r="R255" s="434"/>
      <c r="S255" s="433"/>
      <c r="T255" s="434"/>
      <c r="U255" s="415" t="str">
        <f t="shared" si="52"/>
        <v/>
      </c>
      <c r="V255" s="415" t="str">
        <f t="shared" si="53"/>
        <v/>
      </c>
      <c r="W255" s="415" t="str">
        <f t="shared" si="54"/>
        <v/>
      </c>
      <c r="X255" s="415" t="str">
        <f t="shared" si="55"/>
        <v/>
      </c>
      <c r="Y255" s="415" t="str">
        <f t="shared" si="56"/>
        <v/>
      </c>
      <c r="Z255" s="415" t="str">
        <f t="shared" si="57"/>
        <v/>
      </c>
      <c r="AA255" s="384">
        <f t="shared" si="51"/>
        <v>0</v>
      </c>
      <c r="AB255" s="385" t="b">
        <f t="shared" si="58"/>
        <v>1</v>
      </c>
      <c r="AC255" s="384" t="str">
        <f>IF($N255="","",IF($C$7="Northern Ireland",INDEX('Fixed inputs'!$H$18:$H$58,MATCH($N255,'Fixed inputs'!$C$18:$C$58,0)),INDEX('Fixed inputs'!$I$18:$I$58,MATCH($N255,'Fixed inputs'!$C$18:$C$58,0))))</f>
        <v/>
      </c>
      <c r="AD255" s="384" t="str">
        <f>IF($C255="","",INDEX('Fixed inputs'!$C$8:$E$10,MATCH($C255,'Fixed inputs'!$B$8:$B$10,0),MATCH(IF($C$7="Northern Ireland","GBP","EUR"),'Fixed inputs'!$C$7:$E$7,0)))</f>
        <v/>
      </c>
      <c r="AE255" s="386"/>
      <c r="AF255" s="386"/>
      <c r="AG255" s="386"/>
      <c r="AH255" s="386"/>
      <c r="AI255" s="386"/>
      <c r="AJ255" s="416">
        <f t="shared" si="59"/>
        <v>0</v>
      </c>
      <c r="AK255" s="386"/>
      <c r="AL255" s="387">
        <f t="shared" si="60"/>
        <v>0</v>
      </c>
      <c r="AM255" s="386"/>
      <c r="AN255" s="387">
        <f t="shared" si="61"/>
        <v>0</v>
      </c>
      <c r="AO255" s="386"/>
      <c r="AP255" s="387">
        <f t="shared" si="62"/>
        <v>0</v>
      </c>
      <c r="AQ255" s="386"/>
      <c r="AR255" s="387">
        <f t="shared" si="63"/>
        <v>0</v>
      </c>
      <c r="AS255" s="386"/>
      <c r="AT255" s="387">
        <f t="shared" si="64"/>
        <v>0</v>
      </c>
    </row>
    <row r="256" spans="2:46">
      <c r="B256" s="435"/>
      <c r="C256" s="435"/>
      <c r="D256" s="436"/>
      <c r="E256" s="437"/>
      <c r="F256" s="437"/>
      <c r="G256" s="437"/>
      <c r="H256" s="437"/>
      <c r="I256" s="437"/>
      <c r="J256" s="437"/>
      <c r="K256" s="465">
        <f t="shared" si="49"/>
        <v>0</v>
      </c>
      <c r="L256" s="433"/>
      <c r="M256" s="433"/>
      <c r="N256" s="434"/>
      <c r="O256" s="383" t="str">
        <f t="shared" si="50"/>
        <v/>
      </c>
      <c r="P256" s="434"/>
      <c r="Q256" s="434"/>
      <c r="R256" s="434"/>
      <c r="S256" s="433"/>
      <c r="T256" s="434"/>
      <c r="U256" s="415" t="str">
        <f t="shared" si="52"/>
        <v/>
      </c>
      <c r="V256" s="415" t="str">
        <f t="shared" si="53"/>
        <v/>
      </c>
      <c r="W256" s="415" t="str">
        <f t="shared" si="54"/>
        <v/>
      </c>
      <c r="X256" s="415" t="str">
        <f t="shared" si="55"/>
        <v/>
      </c>
      <c r="Y256" s="415" t="str">
        <f t="shared" si="56"/>
        <v/>
      </c>
      <c r="Z256" s="415" t="str">
        <f t="shared" si="57"/>
        <v/>
      </c>
      <c r="AA256" s="384">
        <f t="shared" si="51"/>
        <v>0</v>
      </c>
      <c r="AB256" s="385" t="b">
        <f t="shared" si="58"/>
        <v>1</v>
      </c>
      <c r="AC256" s="384" t="str">
        <f>IF($N256="","",IF($C$7="Northern Ireland",INDEX('Fixed inputs'!$H$18:$H$58,MATCH($N256,'Fixed inputs'!$C$18:$C$58,0)),INDEX('Fixed inputs'!$I$18:$I$58,MATCH($N256,'Fixed inputs'!$C$18:$C$58,0))))</f>
        <v/>
      </c>
      <c r="AD256" s="384" t="str">
        <f>IF($C256="","",INDEX('Fixed inputs'!$C$8:$E$10,MATCH($C256,'Fixed inputs'!$B$8:$B$10,0),MATCH(IF($C$7="Northern Ireland","GBP","EUR"),'Fixed inputs'!$C$7:$E$7,0)))</f>
        <v/>
      </c>
      <c r="AE256" s="386"/>
      <c r="AF256" s="386"/>
      <c r="AG256" s="386"/>
      <c r="AH256" s="386"/>
      <c r="AI256" s="386"/>
      <c r="AJ256" s="416">
        <f t="shared" si="59"/>
        <v>0</v>
      </c>
      <c r="AK256" s="386"/>
      <c r="AL256" s="387">
        <f t="shared" si="60"/>
        <v>0</v>
      </c>
      <c r="AM256" s="386"/>
      <c r="AN256" s="387">
        <f t="shared" si="61"/>
        <v>0</v>
      </c>
      <c r="AO256" s="386"/>
      <c r="AP256" s="387">
        <f t="shared" si="62"/>
        <v>0</v>
      </c>
      <c r="AQ256" s="386"/>
      <c r="AR256" s="387">
        <f t="shared" si="63"/>
        <v>0</v>
      </c>
      <c r="AS256" s="386"/>
      <c r="AT256" s="387">
        <f t="shared" si="64"/>
        <v>0</v>
      </c>
    </row>
    <row r="257" spans="2:46">
      <c r="B257" s="435"/>
      <c r="C257" s="435"/>
      <c r="D257" s="436"/>
      <c r="E257" s="437"/>
      <c r="F257" s="437"/>
      <c r="G257" s="437"/>
      <c r="H257" s="437"/>
      <c r="I257" s="437"/>
      <c r="J257" s="437"/>
      <c r="K257" s="465">
        <f t="shared" si="49"/>
        <v>0</v>
      </c>
      <c r="L257" s="433"/>
      <c r="M257" s="433"/>
      <c r="N257" s="434"/>
      <c r="O257" s="383" t="str">
        <f t="shared" si="50"/>
        <v/>
      </c>
      <c r="P257" s="434"/>
      <c r="Q257" s="434"/>
      <c r="R257" s="434"/>
      <c r="S257" s="433"/>
      <c r="T257" s="434"/>
      <c r="U257" s="415" t="str">
        <f t="shared" si="52"/>
        <v/>
      </c>
      <c r="V257" s="415" t="str">
        <f t="shared" si="53"/>
        <v/>
      </c>
      <c r="W257" s="415" t="str">
        <f t="shared" si="54"/>
        <v/>
      </c>
      <c r="X257" s="415" t="str">
        <f t="shared" si="55"/>
        <v/>
      </c>
      <c r="Y257" s="415" t="str">
        <f t="shared" si="56"/>
        <v/>
      </c>
      <c r="Z257" s="415" t="str">
        <f t="shared" si="57"/>
        <v/>
      </c>
      <c r="AA257" s="384">
        <f t="shared" si="51"/>
        <v>0</v>
      </c>
      <c r="AB257" s="385" t="b">
        <f t="shared" si="58"/>
        <v>1</v>
      </c>
      <c r="AC257" s="384" t="str">
        <f>IF($N257="","",IF($C$7="Northern Ireland",INDEX('Fixed inputs'!$H$18:$H$58,MATCH($N257,'Fixed inputs'!$C$18:$C$58,0)),INDEX('Fixed inputs'!$I$18:$I$58,MATCH($N257,'Fixed inputs'!$C$18:$C$58,0))))</f>
        <v/>
      </c>
      <c r="AD257" s="384" t="str">
        <f>IF($C257="","",INDEX('Fixed inputs'!$C$8:$E$10,MATCH($C257,'Fixed inputs'!$B$8:$B$10,0),MATCH(IF($C$7="Northern Ireland","GBP","EUR"),'Fixed inputs'!$C$7:$E$7,0)))</f>
        <v/>
      </c>
      <c r="AE257" s="386"/>
      <c r="AF257" s="386"/>
      <c r="AG257" s="386"/>
      <c r="AH257" s="386"/>
      <c r="AI257" s="386"/>
      <c r="AJ257" s="416">
        <f t="shared" si="59"/>
        <v>0</v>
      </c>
      <c r="AK257" s="386"/>
      <c r="AL257" s="387">
        <f t="shared" si="60"/>
        <v>0</v>
      </c>
      <c r="AM257" s="386"/>
      <c r="AN257" s="387">
        <f t="shared" si="61"/>
        <v>0</v>
      </c>
      <c r="AO257" s="386"/>
      <c r="AP257" s="387">
        <f t="shared" si="62"/>
        <v>0</v>
      </c>
      <c r="AQ257" s="386"/>
      <c r="AR257" s="387">
        <f t="shared" si="63"/>
        <v>0</v>
      </c>
      <c r="AS257" s="386"/>
      <c r="AT257" s="387">
        <f t="shared" si="64"/>
        <v>0</v>
      </c>
    </row>
    <row r="258" spans="2:46">
      <c r="B258" s="435"/>
      <c r="C258" s="435"/>
      <c r="D258" s="436"/>
      <c r="E258" s="437"/>
      <c r="F258" s="437"/>
      <c r="G258" s="437"/>
      <c r="H258" s="437"/>
      <c r="I258" s="437"/>
      <c r="J258" s="437"/>
      <c r="K258" s="465">
        <f t="shared" si="49"/>
        <v>0</v>
      </c>
      <c r="L258" s="433"/>
      <c r="M258" s="433"/>
      <c r="N258" s="434"/>
      <c r="O258" s="383" t="str">
        <f t="shared" si="50"/>
        <v/>
      </c>
      <c r="P258" s="434"/>
      <c r="Q258" s="434"/>
      <c r="R258" s="434"/>
      <c r="S258" s="433"/>
      <c r="T258" s="434"/>
      <c r="U258" s="415" t="str">
        <f t="shared" si="52"/>
        <v/>
      </c>
      <c r="V258" s="415" t="str">
        <f t="shared" si="53"/>
        <v/>
      </c>
      <c r="W258" s="415" t="str">
        <f t="shared" si="54"/>
        <v/>
      </c>
      <c r="X258" s="415" t="str">
        <f t="shared" si="55"/>
        <v/>
      </c>
      <c r="Y258" s="415" t="str">
        <f t="shared" si="56"/>
        <v/>
      </c>
      <c r="Z258" s="415" t="str">
        <f t="shared" si="57"/>
        <v/>
      </c>
      <c r="AA258" s="384">
        <f t="shared" si="51"/>
        <v>0</v>
      </c>
      <c r="AB258" s="385" t="b">
        <f t="shared" si="58"/>
        <v>1</v>
      </c>
      <c r="AC258" s="384" t="str">
        <f>IF($N258="","",IF($C$7="Northern Ireland",INDEX('Fixed inputs'!$H$18:$H$58,MATCH($N258,'Fixed inputs'!$C$18:$C$58,0)),INDEX('Fixed inputs'!$I$18:$I$58,MATCH($N258,'Fixed inputs'!$C$18:$C$58,0))))</f>
        <v/>
      </c>
      <c r="AD258" s="384" t="str">
        <f>IF($C258="","",INDEX('Fixed inputs'!$C$8:$E$10,MATCH($C258,'Fixed inputs'!$B$8:$B$10,0),MATCH(IF($C$7="Northern Ireland","GBP","EUR"),'Fixed inputs'!$C$7:$E$7,0)))</f>
        <v/>
      </c>
      <c r="AE258" s="386"/>
      <c r="AF258" s="386"/>
      <c r="AG258" s="386"/>
      <c r="AH258" s="386"/>
      <c r="AI258" s="386"/>
      <c r="AJ258" s="416">
        <f t="shared" si="59"/>
        <v>0</v>
      </c>
      <c r="AK258" s="386"/>
      <c r="AL258" s="387">
        <f t="shared" si="60"/>
        <v>0</v>
      </c>
      <c r="AM258" s="386"/>
      <c r="AN258" s="387">
        <f t="shared" si="61"/>
        <v>0</v>
      </c>
      <c r="AO258" s="386"/>
      <c r="AP258" s="387">
        <f t="shared" si="62"/>
        <v>0</v>
      </c>
      <c r="AQ258" s="386"/>
      <c r="AR258" s="387">
        <f t="shared" si="63"/>
        <v>0</v>
      </c>
      <c r="AS258" s="386"/>
      <c r="AT258" s="387">
        <f t="shared" si="64"/>
        <v>0</v>
      </c>
    </row>
    <row r="259" spans="2:46">
      <c r="B259" s="435"/>
      <c r="C259" s="435"/>
      <c r="D259" s="436"/>
      <c r="E259" s="437"/>
      <c r="F259" s="437"/>
      <c r="G259" s="437"/>
      <c r="H259" s="437"/>
      <c r="I259" s="437"/>
      <c r="J259" s="437"/>
      <c r="K259" s="465">
        <f t="shared" si="49"/>
        <v>0</v>
      </c>
      <c r="L259" s="433"/>
      <c r="M259" s="433"/>
      <c r="N259" s="434"/>
      <c r="O259" s="383" t="str">
        <f t="shared" si="50"/>
        <v/>
      </c>
      <c r="P259" s="434"/>
      <c r="Q259" s="434"/>
      <c r="R259" s="434"/>
      <c r="S259" s="433"/>
      <c r="T259" s="434"/>
      <c r="U259" s="415" t="str">
        <f t="shared" si="52"/>
        <v/>
      </c>
      <c r="V259" s="415" t="str">
        <f t="shared" si="53"/>
        <v/>
      </c>
      <c r="W259" s="415" t="str">
        <f t="shared" si="54"/>
        <v/>
      </c>
      <c r="X259" s="415" t="str">
        <f t="shared" si="55"/>
        <v/>
      </c>
      <c r="Y259" s="415" t="str">
        <f t="shared" si="56"/>
        <v/>
      </c>
      <c r="Z259" s="415" t="str">
        <f t="shared" si="57"/>
        <v/>
      </c>
      <c r="AA259" s="384">
        <f t="shared" si="51"/>
        <v>0</v>
      </c>
      <c r="AB259" s="385" t="b">
        <f t="shared" si="58"/>
        <v>1</v>
      </c>
      <c r="AC259" s="384" t="str">
        <f>IF($N259="","",IF($C$7="Northern Ireland",INDEX('Fixed inputs'!$H$18:$H$58,MATCH($N259,'Fixed inputs'!$C$18:$C$58,0)),INDEX('Fixed inputs'!$I$18:$I$58,MATCH($N259,'Fixed inputs'!$C$18:$C$58,0))))</f>
        <v/>
      </c>
      <c r="AD259" s="384" t="str">
        <f>IF($C259="","",INDEX('Fixed inputs'!$C$8:$E$10,MATCH($C259,'Fixed inputs'!$B$8:$B$10,0),MATCH(IF($C$7="Northern Ireland","GBP","EUR"),'Fixed inputs'!$C$7:$E$7,0)))</f>
        <v/>
      </c>
      <c r="AE259" s="386"/>
      <c r="AF259" s="386"/>
      <c r="AG259" s="386"/>
      <c r="AH259" s="386"/>
      <c r="AI259" s="386"/>
      <c r="AJ259" s="416">
        <f t="shared" si="59"/>
        <v>0</v>
      </c>
      <c r="AK259" s="386"/>
      <c r="AL259" s="387">
        <f t="shared" si="60"/>
        <v>0</v>
      </c>
      <c r="AM259" s="386"/>
      <c r="AN259" s="387">
        <f t="shared" si="61"/>
        <v>0</v>
      </c>
      <c r="AO259" s="386"/>
      <c r="AP259" s="387">
        <f t="shared" si="62"/>
        <v>0</v>
      </c>
      <c r="AQ259" s="386"/>
      <c r="AR259" s="387">
        <f t="shared" si="63"/>
        <v>0</v>
      </c>
      <c r="AS259" s="386"/>
      <c r="AT259" s="387">
        <f t="shared" si="64"/>
        <v>0</v>
      </c>
    </row>
    <row r="260" spans="2:46">
      <c r="B260" s="435"/>
      <c r="C260" s="435"/>
      <c r="D260" s="436"/>
      <c r="E260" s="437"/>
      <c r="F260" s="437"/>
      <c r="G260" s="437"/>
      <c r="H260" s="437"/>
      <c r="I260" s="437"/>
      <c r="J260" s="437"/>
      <c r="K260" s="465">
        <f t="shared" si="49"/>
        <v>0</v>
      </c>
      <c r="L260" s="433"/>
      <c r="M260" s="433"/>
      <c r="N260" s="434"/>
      <c r="O260" s="383" t="str">
        <f t="shared" si="50"/>
        <v/>
      </c>
      <c r="P260" s="434"/>
      <c r="Q260" s="434"/>
      <c r="R260" s="434"/>
      <c r="S260" s="433"/>
      <c r="T260" s="434"/>
      <c r="U260" s="415" t="str">
        <f t="shared" si="52"/>
        <v/>
      </c>
      <c r="V260" s="415" t="str">
        <f t="shared" si="53"/>
        <v/>
      </c>
      <c r="W260" s="415" t="str">
        <f t="shared" si="54"/>
        <v/>
      </c>
      <c r="X260" s="415" t="str">
        <f t="shared" si="55"/>
        <v/>
      </c>
      <c r="Y260" s="415" t="str">
        <f t="shared" si="56"/>
        <v/>
      </c>
      <c r="Z260" s="415" t="str">
        <f t="shared" si="57"/>
        <v/>
      </c>
      <c r="AA260" s="384">
        <f t="shared" si="51"/>
        <v>0</v>
      </c>
      <c r="AB260" s="385" t="b">
        <f t="shared" si="58"/>
        <v>1</v>
      </c>
      <c r="AC260" s="384" t="str">
        <f>IF($N260="","",IF($C$7="Northern Ireland",INDEX('Fixed inputs'!$H$18:$H$58,MATCH($N260,'Fixed inputs'!$C$18:$C$58,0)),INDEX('Fixed inputs'!$I$18:$I$58,MATCH($N260,'Fixed inputs'!$C$18:$C$58,0))))</f>
        <v/>
      </c>
      <c r="AD260" s="384" t="str">
        <f>IF($C260="","",INDEX('Fixed inputs'!$C$8:$E$10,MATCH($C260,'Fixed inputs'!$B$8:$B$10,0),MATCH(IF($C$7="Northern Ireland","GBP","EUR"),'Fixed inputs'!$C$7:$E$7,0)))</f>
        <v/>
      </c>
      <c r="AE260" s="386"/>
      <c r="AF260" s="386"/>
      <c r="AG260" s="386"/>
      <c r="AH260" s="386"/>
      <c r="AI260" s="386"/>
      <c r="AJ260" s="416">
        <f t="shared" si="59"/>
        <v>0</v>
      </c>
      <c r="AK260" s="386"/>
      <c r="AL260" s="387">
        <f t="shared" si="60"/>
        <v>0</v>
      </c>
      <c r="AM260" s="386"/>
      <c r="AN260" s="387">
        <f t="shared" si="61"/>
        <v>0</v>
      </c>
      <c r="AO260" s="386"/>
      <c r="AP260" s="387">
        <f t="shared" si="62"/>
        <v>0</v>
      </c>
      <c r="AQ260" s="386"/>
      <c r="AR260" s="387">
        <f t="shared" si="63"/>
        <v>0</v>
      </c>
      <c r="AS260" s="386"/>
      <c r="AT260" s="387">
        <f t="shared" si="64"/>
        <v>0</v>
      </c>
    </row>
    <row r="261" spans="2:46">
      <c r="B261" s="435"/>
      <c r="C261" s="435"/>
      <c r="D261" s="436"/>
      <c r="E261" s="437"/>
      <c r="F261" s="437"/>
      <c r="G261" s="437"/>
      <c r="H261" s="437"/>
      <c r="I261" s="437"/>
      <c r="J261" s="437"/>
      <c r="K261" s="465">
        <f t="shared" si="49"/>
        <v>0</v>
      </c>
      <c r="L261" s="433"/>
      <c r="M261" s="433"/>
      <c r="N261" s="434"/>
      <c r="O261" s="383" t="str">
        <f t="shared" si="50"/>
        <v/>
      </c>
      <c r="P261" s="434"/>
      <c r="Q261" s="434"/>
      <c r="R261" s="434"/>
      <c r="S261" s="433"/>
      <c r="T261" s="434"/>
      <c r="U261" s="415" t="str">
        <f t="shared" si="52"/>
        <v/>
      </c>
      <c r="V261" s="415" t="str">
        <f t="shared" si="53"/>
        <v/>
      </c>
      <c r="W261" s="415" t="str">
        <f t="shared" si="54"/>
        <v/>
      </c>
      <c r="X261" s="415" t="str">
        <f t="shared" si="55"/>
        <v/>
      </c>
      <c r="Y261" s="415" t="str">
        <f t="shared" si="56"/>
        <v/>
      </c>
      <c r="Z261" s="415" t="str">
        <f t="shared" si="57"/>
        <v/>
      </c>
      <c r="AA261" s="384">
        <f t="shared" si="51"/>
        <v>0</v>
      </c>
      <c r="AB261" s="385" t="b">
        <f t="shared" si="58"/>
        <v>1</v>
      </c>
      <c r="AC261" s="384" t="str">
        <f>IF($N261="","",IF($C$7="Northern Ireland",INDEX('Fixed inputs'!$H$18:$H$58,MATCH($N261,'Fixed inputs'!$C$18:$C$58,0)),INDEX('Fixed inputs'!$I$18:$I$58,MATCH($N261,'Fixed inputs'!$C$18:$C$58,0))))</f>
        <v/>
      </c>
      <c r="AD261" s="384" t="str">
        <f>IF($C261="","",INDEX('Fixed inputs'!$C$8:$E$10,MATCH($C261,'Fixed inputs'!$B$8:$B$10,0),MATCH(IF($C$7="Northern Ireland","GBP","EUR"),'Fixed inputs'!$C$7:$E$7,0)))</f>
        <v/>
      </c>
      <c r="AE261" s="386"/>
      <c r="AF261" s="386"/>
      <c r="AG261" s="386"/>
      <c r="AH261" s="386"/>
      <c r="AI261" s="386"/>
      <c r="AJ261" s="416">
        <f t="shared" si="59"/>
        <v>0</v>
      </c>
      <c r="AK261" s="386"/>
      <c r="AL261" s="387">
        <f t="shared" si="60"/>
        <v>0</v>
      </c>
      <c r="AM261" s="386"/>
      <c r="AN261" s="387">
        <f t="shared" si="61"/>
        <v>0</v>
      </c>
      <c r="AO261" s="386"/>
      <c r="AP261" s="387">
        <f t="shared" si="62"/>
        <v>0</v>
      </c>
      <c r="AQ261" s="386"/>
      <c r="AR261" s="387">
        <f t="shared" si="63"/>
        <v>0</v>
      </c>
      <c r="AS261" s="386"/>
      <c r="AT261" s="387">
        <f t="shared" si="64"/>
        <v>0</v>
      </c>
    </row>
    <row r="262" spans="2:46">
      <c r="B262" s="435"/>
      <c r="C262" s="435"/>
      <c r="D262" s="436"/>
      <c r="E262" s="437"/>
      <c r="F262" s="437"/>
      <c r="G262" s="437"/>
      <c r="H262" s="437"/>
      <c r="I262" s="437"/>
      <c r="J262" s="437"/>
      <c r="K262" s="465">
        <f t="shared" si="49"/>
        <v>0</v>
      </c>
      <c r="L262" s="433"/>
      <c r="M262" s="433"/>
      <c r="N262" s="434"/>
      <c r="O262" s="383" t="str">
        <f t="shared" si="50"/>
        <v/>
      </c>
      <c r="P262" s="434"/>
      <c r="Q262" s="434"/>
      <c r="R262" s="434"/>
      <c r="S262" s="433"/>
      <c r="T262" s="434"/>
      <c r="U262" s="415" t="str">
        <f t="shared" si="52"/>
        <v/>
      </c>
      <c r="V262" s="415" t="str">
        <f t="shared" si="53"/>
        <v/>
      </c>
      <c r="W262" s="415" t="str">
        <f t="shared" si="54"/>
        <v/>
      </c>
      <c r="X262" s="415" t="str">
        <f t="shared" si="55"/>
        <v/>
      </c>
      <c r="Y262" s="415" t="str">
        <f t="shared" si="56"/>
        <v/>
      </c>
      <c r="Z262" s="415" t="str">
        <f t="shared" si="57"/>
        <v/>
      </c>
      <c r="AA262" s="384">
        <f t="shared" si="51"/>
        <v>0</v>
      </c>
      <c r="AB262" s="385" t="b">
        <f t="shared" si="58"/>
        <v>1</v>
      </c>
      <c r="AC262" s="384" t="str">
        <f>IF($N262="","",IF($C$7="Northern Ireland",INDEX('Fixed inputs'!$H$18:$H$58,MATCH($N262,'Fixed inputs'!$C$18:$C$58,0)),INDEX('Fixed inputs'!$I$18:$I$58,MATCH($N262,'Fixed inputs'!$C$18:$C$58,0))))</f>
        <v/>
      </c>
      <c r="AD262" s="384" t="str">
        <f>IF($C262="","",INDEX('Fixed inputs'!$C$8:$E$10,MATCH($C262,'Fixed inputs'!$B$8:$B$10,0),MATCH(IF($C$7="Northern Ireland","GBP","EUR"),'Fixed inputs'!$C$7:$E$7,0)))</f>
        <v/>
      </c>
      <c r="AE262" s="386"/>
      <c r="AF262" s="386"/>
      <c r="AG262" s="386"/>
      <c r="AH262" s="386"/>
      <c r="AI262" s="386"/>
      <c r="AJ262" s="416">
        <f t="shared" si="59"/>
        <v>0</v>
      </c>
      <c r="AK262" s="386"/>
      <c r="AL262" s="387">
        <f t="shared" si="60"/>
        <v>0</v>
      </c>
      <c r="AM262" s="386"/>
      <c r="AN262" s="387">
        <f t="shared" si="61"/>
        <v>0</v>
      </c>
      <c r="AO262" s="386"/>
      <c r="AP262" s="387">
        <f t="shared" si="62"/>
        <v>0</v>
      </c>
      <c r="AQ262" s="386"/>
      <c r="AR262" s="387">
        <f t="shared" si="63"/>
        <v>0</v>
      </c>
      <c r="AS262" s="386"/>
      <c r="AT262" s="387">
        <f t="shared" si="64"/>
        <v>0</v>
      </c>
    </row>
    <row r="263" spans="2:46">
      <c r="B263" s="435"/>
      <c r="C263" s="435"/>
      <c r="D263" s="436"/>
      <c r="E263" s="437"/>
      <c r="F263" s="437"/>
      <c r="G263" s="437"/>
      <c r="H263" s="437"/>
      <c r="I263" s="437"/>
      <c r="J263" s="437"/>
      <c r="K263" s="465">
        <f t="shared" si="49"/>
        <v>0</v>
      </c>
      <c r="L263" s="433"/>
      <c r="M263" s="433"/>
      <c r="N263" s="434"/>
      <c r="O263" s="383" t="str">
        <f t="shared" si="50"/>
        <v/>
      </c>
      <c r="P263" s="434"/>
      <c r="Q263" s="434"/>
      <c r="R263" s="434"/>
      <c r="S263" s="433"/>
      <c r="T263" s="434"/>
      <c r="U263" s="415" t="str">
        <f t="shared" si="52"/>
        <v/>
      </c>
      <c r="V263" s="415" t="str">
        <f t="shared" si="53"/>
        <v/>
      </c>
      <c r="W263" s="415" t="str">
        <f t="shared" si="54"/>
        <v/>
      </c>
      <c r="X263" s="415" t="str">
        <f t="shared" si="55"/>
        <v/>
      </c>
      <c r="Y263" s="415" t="str">
        <f t="shared" si="56"/>
        <v/>
      </c>
      <c r="Z263" s="415" t="str">
        <f t="shared" si="57"/>
        <v/>
      </c>
      <c r="AA263" s="384">
        <f t="shared" si="51"/>
        <v>0</v>
      </c>
      <c r="AB263" s="385" t="b">
        <f t="shared" si="58"/>
        <v>1</v>
      </c>
      <c r="AC263" s="384" t="str">
        <f>IF($N263="","",IF($C$7="Northern Ireland",INDEX('Fixed inputs'!$H$18:$H$58,MATCH($N263,'Fixed inputs'!$C$18:$C$58,0)),INDEX('Fixed inputs'!$I$18:$I$58,MATCH($N263,'Fixed inputs'!$C$18:$C$58,0))))</f>
        <v/>
      </c>
      <c r="AD263" s="384" t="str">
        <f>IF($C263="","",INDEX('Fixed inputs'!$C$8:$E$10,MATCH($C263,'Fixed inputs'!$B$8:$B$10,0),MATCH(IF($C$7="Northern Ireland","GBP","EUR"),'Fixed inputs'!$C$7:$E$7,0)))</f>
        <v/>
      </c>
      <c r="AE263" s="386"/>
      <c r="AF263" s="386"/>
      <c r="AG263" s="386"/>
      <c r="AH263" s="386"/>
      <c r="AI263" s="386"/>
      <c r="AJ263" s="416">
        <f t="shared" si="59"/>
        <v>0</v>
      </c>
      <c r="AK263" s="386"/>
      <c r="AL263" s="387">
        <f t="shared" si="60"/>
        <v>0</v>
      </c>
      <c r="AM263" s="386"/>
      <c r="AN263" s="387">
        <f t="shared" si="61"/>
        <v>0</v>
      </c>
      <c r="AO263" s="386"/>
      <c r="AP263" s="387">
        <f t="shared" si="62"/>
        <v>0</v>
      </c>
      <c r="AQ263" s="386"/>
      <c r="AR263" s="387">
        <f t="shared" si="63"/>
        <v>0</v>
      </c>
      <c r="AS263" s="386"/>
      <c r="AT263" s="387">
        <f t="shared" si="64"/>
        <v>0</v>
      </c>
    </row>
    <row r="264" spans="2:46">
      <c r="B264" s="435"/>
      <c r="C264" s="435"/>
      <c r="D264" s="436"/>
      <c r="E264" s="437"/>
      <c r="F264" s="437"/>
      <c r="G264" s="437"/>
      <c r="H264" s="437"/>
      <c r="I264" s="437"/>
      <c r="J264" s="437"/>
      <c r="K264" s="465">
        <f t="shared" si="49"/>
        <v>0</v>
      </c>
      <c r="L264" s="433"/>
      <c r="M264" s="433"/>
      <c r="N264" s="434"/>
      <c r="O264" s="383" t="str">
        <f t="shared" si="50"/>
        <v/>
      </c>
      <c r="P264" s="434"/>
      <c r="Q264" s="434"/>
      <c r="R264" s="434"/>
      <c r="S264" s="433"/>
      <c r="T264" s="434"/>
      <c r="U264" s="415" t="str">
        <f t="shared" si="52"/>
        <v/>
      </c>
      <c r="V264" s="415" t="str">
        <f t="shared" si="53"/>
        <v/>
      </c>
      <c r="W264" s="415" t="str">
        <f t="shared" si="54"/>
        <v/>
      </c>
      <c r="X264" s="415" t="str">
        <f t="shared" si="55"/>
        <v/>
      </c>
      <c r="Y264" s="415" t="str">
        <f t="shared" si="56"/>
        <v/>
      </c>
      <c r="Z264" s="415" t="str">
        <f t="shared" si="57"/>
        <v/>
      </c>
      <c r="AA264" s="384">
        <f t="shared" si="51"/>
        <v>0</v>
      </c>
      <c r="AB264" s="385" t="b">
        <f t="shared" si="58"/>
        <v>1</v>
      </c>
      <c r="AC264" s="384" t="str">
        <f>IF($N264="","",IF($C$7="Northern Ireland",INDEX('Fixed inputs'!$H$18:$H$58,MATCH($N264,'Fixed inputs'!$C$18:$C$58,0)),INDEX('Fixed inputs'!$I$18:$I$58,MATCH($N264,'Fixed inputs'!$C$18:$C$58,0))))</f>
        <v/>
      </c>
      <c r="AD264" s="384" t="str">
        <f>IF($C264="","",INDEX('Fixed inputs'!$C$8:$E$10,MATCH($C264,'Fixed inputs'!$B$8:$B$10,0),MATCH(IF($C$7="Northern Ireland","GBP","EUR"),'Fixed inputs'!$C$7:$E$7,0)))</f>
        <v/>
      </c>
      <c r="AE264" s="386"/>
      <c r="AF264" s="386"/>
      <c r="AG264" s="386"/>
      <c r="AH264" s="386"/>
      <c r="AI264" s="386"/>
      <c r="AJ264" s="416">
        <f t="shared" si="59"/>
        <v>0</v>
      </c>
      <c r="AK264" s="386"/>
      <c r="AL264" s="387">
        <f t="shared" si="60"/>
        <v>0</v>
      </c>
      <c r="AM264" s="386"/>
      <c r="AN264" s="387">
        <f t="shared" si="61"/>
        <v>0</v>
      </c>
      <c r="AO264" s="386"/>
      <c r="AP264" s="387">
        <f t="shared" si="62"/>
        <v>0</v>
      </c>
      <c r="AQ264" s="386"/>
      <c r="AR264" s="387">
        <f t="shared" si="63"/>
        <v>0</v>
      </c>
      <c r="AS264" s="386"/>
      <c r="AT264" s="387">
        <f t="shared" si="64"/>
        <v>0</v>
      </c>
    </row>
    <row r="265" spans="2:46">
      <c r="B265" s="435"/>
      <c r="C265" s="435"/>
      <c r="D265" s="436"/>
      <c r="E265" s="437"/>
      <c r="F265" s="437"/>
      <c r="G265" s="437"/>
      <c r="H265" s="437"/>
      <c r="I265" s="437"/>
      <c r="J265" s="437"/>
      <c r="K265" s="465">
        <f t="shared" si="49"/>
        <v>0</v>
      </c>
      <c r="L265" s="433"/>
      <c r="M265" s="433"/>
      <c r="N265" s="434"/>
      <c r="O265" s="383" t="str">
        <f t="shared" si="50"/>
        <v/>
      </c>
      <c r="P265" s="434"/>
      <c r="Q265" s="434"/>
      <c r="R265" s="434"/>
      <c r="S265" s="433"/>
      <c r="T265" s="434"/>
      <c r="U265" s="415" t="str">
        <f t="shared" si="52"/>
        <v/>
      </c>
      <c r="V265" s="415" t="str">
        <f t="shared" si="53"/>
        <v/>
      </c>
      <c r="W265" s="415" t="str">
        <f t="shared" si="54"/>
        <v/>
      </c>
      <c r="X265" s="415" t="str">
        <f t="shared" si="55"/>
        <v/>
      </c>
      <c r="Y265" s="415" t="str">
        <f t="shared" si="56"/>
        <v/>
      </c>
      <c r="Z265" s="415" t="str">
        <f t="shared" si="57"/>
        <v/>
      </c>
      <c r="AA265" s="384">
        <f t="shared" si="51"/>
        <v>0</v>
      </c>
      <c r="AB265" s="385" t="b">
        <f t="shared" si="58"/>
        <v>1</v>
      </c>
      <c r="AC265" s="384" t="str">
        <f>IF($N265="","",IF($C$7="Northern Ireland",INDEX('Fixed inputs'!$H$18:$H$58,MATCH($N265,'Fixed inputs'!$C$18:$C$58,0)),INDEX('Fixed inputs'!$I$18:$I$58,MATCH($N265,'Fixed inputs'!$C$18:$C$58,0))))</f>
        <v/>
      </c>
      <c r="AD265" s="384" t="str">
        <f>IF($C265="","",INDEX('Fixed inputs'!$C$8:$E$10,MATCH($C265,'Fixed inputs'!$B$8:$B$10,0),MATCH(IF($C$7="Northern Ireland","GBP","EUR"),'Fixed inputs'!$C$7:$E$7,0)))</f>
        <v/>
      </c>
      <c r="AE265" s="386"/>
      <c r="AF265" s="386"/>
      <c r="AG265" s="386"/>
      <c r="AH265" s="386"/>
      <c r="AI265" s="386"/>
      <c r="AJ265" s="416">
        <f t="shared" si="59"/>
        <v>0</v>
      </c>
      <c r="AK265" s="386"/>
      <c r="AL265" s="387">
        <f t="shared" si="60"/>
        <v>0</v>
      </c>
      <c r="AM265" s="386"/>
      <c r="AN265" s="387">
        <f t="shared" si="61"/>
        <v>0</v>
      </c>
      <c r="AO265" s="386"/>
      <c r="AP265" s="387">
        <f t="shared" si="62"/>
        <v>0</v>
      </c>
      <c r="AQ265" s="386"/>
      <c r="AR265" s="387">
        <f t="shared" si="63"/>
        <v>0</v>
      </c>
      <c r="AS265" s="386"/>
      <c r="AT265" s="387">
        <f t="shared" si="64"/>
        <v>0</v>
      </c>
    </row>
    <row r="266" spans="2:46">
      <c r="B266" s="435"/>
      <c r="C266" s="435"/>
      <c r="D266" s="436"/>
      <c r="E266" s="437"/>
      <c r="F266" s="437"/>
      <c r="G266" s="437"/>
      <c r="H266" s="437"/>
      <c r="I266" s="437"/>
      <c r="J266" s="437"/>
      <c r="K266" s="465">
        <f t="shared" si="49"/>
        <v>0</v>
      </c>
      <c r="L266" s="433"/>
      <c r="M266" s="433"/>
      <c r="N266" s="434"/>
      <c r="O266" s="383" t="str">
        <f t="shared" si="50"/>
        <v/>
      </c>
      <c r="P266" s="434"/>
      <c r="Q266" s="434"/>
      <c r="R266" s="434"/>
      <c r="S266" s="433"/>
      <c r="T266" s="434"/>
      <c r="U266" s="415" t="str">
        <f t="shared" si="52"/>
        <v/>
      </c>
      <c r="V266" s="415" t="str">
        <f t="shared" si="53"/>
        <v/>
      </c>
      <c r="W266" s="415" t="str">
        <f t="shared" si="54"/>
        <v/>
      </c>
      <c r="X266" s="415" t="str">
        <f t="shared" si="55"/>
        <v/>
      </c>
      <c r="Y266" s="415" t="str">
        <f t="shared" si="56"/>
        <v/>
      </c>
      <c r="Z266" s="415" t="str">
        <f t="shared" si="57"/>
        <v/>
      </c>
      <c r="AA266" s="384">
        <f t="shared" si="51"/>
        <v>0</v>
      </c>
      <c r="AB266" s="385" t="b">
        <f t="shared" si="58"/>
        <v>1</v>
      </c>
      <c r="AC266" s="384" t="str">
        <f>IF($N266="","",IF($C$7="Northern Ireland",INDEX('Fixed inputs'!$H$18:$H$58,MATCH($N266,'Fixed inputs'!$C$18:$C$58,0)),INDEX('Fixed inputs'!$I$18:$I$58,MATCH($N266,'Fixed inputs'!$C$18:$C$58,0))))</f>
        <v/>
      </c>
      <c r="AD266" s="384" t="str">
        <f>IF($C266="","",INDEX('Fixed inputs'!$C$8:$E$10,MATCH($C266,'Fixed inputs'!$B$8:$B$10,0),MATCH(IF($C$7="Northern Ireland","GBP","EUR"),'Fixed inputs'!$C$7:$E$7,0)))</f>
        <v/>
      </c>
      <c r="AE266" s="386"/>
      <c r="AF266" s="386"/>
      <c r="AG266" s="386"/>
      <c r="AH266" s="386"/>
      <c r="AI266" s="386"/>
      <c r="AJ266" s="416">
        <f t="shared" si="59"/>
        <v>0</v>
      </c>
      <c r="AK266" s="386"/>
      <c r="AL266" s="387">
        <f t="shared" si="60"/>
        <v>0</v>
      </c>
      <c r="AM266" s="386"/>
      <c r="AN266" s="387">
        <f t="shared" si="61"/>
        <v>0</v>
      </c>
      <c r="AO266" s="386"/>
      <c r="AP266" s="387">
        <f t="shared" si="62"/>
        <v>0</v>
      </c>
      <c r="AQ266" s="386"/>
      <c r="AR266" s="387">
        <f t="shared" si="63"/>
        <v>0</v>
      </c>
      <c r="AS266" s="386"/>
      <c r="AT266" s="387">
        <f t="shared" si="64"/>
        <v>0</v>
      </c>
    </row>
    <row r="267" spans="2:46">
      <c r="B267" s="435"/>
      <c r="C267" s="435"/>
      <c r="D267" s="436"/>
      <c r="E267" s="437"/>
      <c r="F267" s="437"/>
      <c r="G267" s="437"/>
      <c r="H267" s="437"/>
      <c r="I267" s="437"/>
      <c r="J267" s="437"/>
      <c r="K267" s="465">
        <f t="shared" si="49"/>
        <v>0</v>
      </c>
      <c r="L267" s="433"/>
      <c r="M267" s="433"/>
      <c r="N267" s="434"/>
      <c r="O267" s="383" t="str">
        <f t="shared" si="50"/>
        <v/>
      </c>
      <c r="P267" s="434"/>
      <c r="Q267" s="434"/>
      <c r="R267" s="434"/>
      <c r="S267" s="433"/>
      <c r="T267" s="434"/>
      <c r="U267" s="415" t="str">
        <f t="shared" si="52"/>
        <v/>
      </c>
      <c r="V267" s="415" t="str">
        <f t="shared" si="53"/>
        <v/>
      </c>
      <c r="W267" s="415" t="str">
        <f t="shared" si="54"/>
        <v/>
      </c>
      <c r="X267" s="415" t="str">
        <f t="shared" si="55"/>
        <v/>
      </c>
      <c r="Y267" s="415" t="str">
        <f t="shared" si="56"/>
        <v/>
      </c>
      <c r="Z267" s="415" t="str">
        <f t="shared" si="57"/>
        <v/>
      </c>
      <c r="AA267" s="384">
        <f t="shared" si="51"/>
        <v>0</v>
      </c>
      <c r="AB267" s="385" t="b">
        <f t="shared" si="58"/>
        <v>1</v>
      </c>
      <c r="AC267" s="384" t="str">
        <f>IF($N267="","",IF($C$7="Northern Ireland",INDEX('Fixed inputs'!$H$18:$H$58,MATCH($N267,'Fixed inputs'!$C$18:$C$58,0)),INDEX('Fixed inputs'!$I$18:$I$58,MATCH($N267,'Fixed inputs'!$C$18:$C$58,0))))</f>
        <v/>
      </c>
      <c r="AD267" s="384" t="str">
        <f>IF($C267="","",INDEX('Fixed inputs'!$C$8:$E$10,MATCH($C267,'Fixed inputs'!$B$8:$B$10,0),MATCH(IF($C$7="Northern Ireland","GBP","EUR"),'Fixed inputs'!$C$7:$E$7,0)))</f>
        <v/>
      </c>
      <c r="AE267" s="386"/>
      <c r="AF267" s="386"/>
      <c r="AG267" s="386"/>
      <c r="AH267" s="386"/>
      <c r="AI267" s="386"/>
      <c r="AJ267" s="416">
        <f t="shared" si="59"/>
        <v>0</v>
      </c>
      <c r="AK267" s="386"/>
      <c r="AL267" s="387">
        <f t="shared" si="60"/>
        <v>0</v>
      </c>
      <c r="AM267" s="386"/>
      <c r="AN267" s="387">
        <f t="shared" si="61"/>
        <v>0</v>
      </c>
      <c r="AO267" s="386"/>
      <c r="AP267" s="387">
        <f t="shared" si="62"/>
        <v>0</v>
      </c>
      <c r="AQ267" s="386"/>
      <c r="AR267" s="387">
        <f t="shared" si="63"/>
        <v>0</v>
      </c>
      <c r="AS267" s="386"/>
      <c r="AT267" s="387">
        <f t="shared" si="64"/>
        <v>0</v>
      </c>
    </row>
    <row r="268" spans="2:46">
      <c r="B268" s="435"/>
      <c r="C268" s="435"/>
      <c r="D268" s="436"/>
      <c r="E268" s="437"/>
      <c r="F268" s="437"/>
      <c r="G268" s="437"/>
      <c r="H268" s="437"/>
      <c r="I268" s="437"/>
      <c r="J268" s="437"/>
      <c r="K268" s="465">
        <f t="shared" ref="K268:K331" si="65">SUM(E268:J268)</f>
        <v>0</v>
      </c>
      <c r="L268" s="433"/>
      <c r="M268" s="433"/>
      <c r="N268" s="434"/>
      <c r="O268" s="383" t="str">
        <f t="shared" ref="O268:O331" si="66">IF($N268="","",IF($N268&lt;2024,"Yes","No"))</f>
        <v/>
      </c>
      <c r="P268" s="434"/>
      <c r="Q268" s="434"/>
      <c r="R268" s="434"/>
      <c r="S268" s="433"/>
      <c r="T268" s="434"/>
      <c r="U268" s="415" t="str">
        <f t="shared" si="52"/>
        <v/>
      </c>
      <c r="V268" s="415" t="str">
        <f t="shared" si="53"/>
        <v/>
      </c>
      <c r="W268" s="415" t="str">
        <f t="shared" si="54"/>
        <v/>
      </c>
      <c r="X268" s="415" t="str">
        <f t="shared" si="55"/>
        <v/>
      </c>
      <c r="Y268" s="415" t="str">
        <f t="shared" si="56"/>
        <v/>
      </c>
      <c r="Z268" s="415" t="str">
        <f t="shared" si="57"/>
        <v/>
      </c>
      <c r="AA268" s="384">
        <f t="shared" ref="AA268:AA331" si="67">SUM(U268:Z268)</f>
        <v>0</v>
      </c>
      <c r="AB268" s="385" t="b">
        <f t="shared" si="58"/>
        <v>1</v>
      </c>
      <c r="AC268" s="384" t="str">
        <f>IF($N268="","",IF($C$7="Northern Ireland",INDEX('Fixed inputs'!$H$18:$H$58,MATCH($N268,'Fixed inputs'!$C$18:$C$58,0)),INDEX('Fixed inputs'!$I$18:$I$58,MATCH($N268,'Fixed inputs'!$C$18:$C$58,0))))</f>
        <v/>
      </c>
      <c r="AD268" s="384" t="str">
        <f>IF($C268="","",INDEX('Fixed inputs'!$C$8:$E$10,MATCH($C268,'Fixed inputs'!$B$8:$B$10,0),MATCH(IF($C$7="Northern Ireland","GBP","EUR"),'Fixed inputs'!$C$7:$E$7,0)))</f>
        <v/>
      </c>
      <c r="AE268" s="386"/>
      <c r="AF268" s="386"/>
      <c r="AG268" s="386"/>
      <c r="AH268" s="386"/>
      <c r="AI268" s="386"/>
      <c r="AJ268" s="416">
        <f t="shared" si="59"/>
        <v>0</v>
      </c>
      <c r="AK268" s="386"/>
      <c r="AL268" s="387">
        <f t="shared" si="60"/>
        <v>0</v>
      </c>
      <c r="AM268" s="386"/>
      <c r="AN268" s="387">
        <f t="shared" si="61"/>
        <v>0</v>
      </c>
      <c r="AO268" s="386"/>
      <c r="AP268" s="387">
        <f t="shared" si="62"/>
        <v>0</v>
      </c>
      <c r="AQ268" s="386"/>
      <c r="AR268" s="387">
        <f t="shared" si="63"/>
        <v>0</v>
      </c>
      <c r="AS268" s="386"/>
      <c r="AT268" s="387">
        <f t="shared" si="64"/>
        <v>0</v>
      </c>
    </row>
    <row r="269" spans="2:46">
      <c r="B269" s="435"/>
      <c r="C269" s="435"/>
      <c r="D269" s="436"/>
      <c r="E269" s="437"/>
      <c r="F269" s="437"/>
      <c r="G269" s="437"/>
      <c r="H269" s="437"/>
      <c r="I269" s="437"/>
      <c r="J269" s="437"/>
      <c r="K269" s="465">
        <f t="shared" si="65"/>
        <v>0</v>
      </c>
      <c r="L269" s="433"/>
      <c r="M269" s="433"/>
      <c r="N269" s="434"/>
      <c r="O269" s="383" t="str">
        <f t="shared" si="66"/>
        <v/>
      </c>
      <c r="P269" s="434"/>
      <c r="Q269" s="434"/>
      <c r="R269" s="434"/>
      <c r="S269" s="433"/>
      <c r="T269" s="434"/>
      <c r="U269" s="415" t="str">
        <f t="shared" ref="U269:U332" si="68">IF($B269="","",IFERROR(E269*$AC269*$AD269,0))</f>
        <v/>
      </c>
      <c r="V269" s="415" t="str">
        <f t="shared" ref="V269:V332" si="69">IF($B269="","",IFERROR(F269*$AC269*$AD269,0))</f>
        <v/>
      </c>
      <c r="W269" s="415" t="str">
        <f t="shared" ref="W269:W332" si="70">IF($B269="","",IFERROR(G269*$AC269*$AD269,0))</f>
        <v/>
      </c>
      <c r="X269" s="415" t="str">
        <f t="shared" ref="X269:X332" si="71">IF($B269="","",IFERROR(H269*$AC269*$AD269,0))</f>
        <v/>
      </c>
      <c r="Y269" s="415" t="str">
        <f t="shared" ref="Y269:Y332" si="72">IF($B269="","",IFERROR(I269*$AC269*$AD269,0))</f>
        <v/>
      </c>
      <c r="Z269" s="415" t="str">
        <f t="shared" ref="Z269:Z332" si="73">IF($B269="","",IFERROR(J269*$AC269*$AD269,0))</f>
        <v/>
      </c>
      <c r="AA269" s="384">
        <f t="shared" si="67"/>
        <v>0</v>
      </c>
      <c r="AB269" s="385" t="b">
        <f t="shared" ref="AB269:AB332" si="74">IF(COUNTA($B269:$J269)=0,TRUE,AND($B269&lt;&gt;"",$C269&lt;&gt;"",$D269&lt;&gt;"",$N269&lt;&gt;"",$L269&lt;&gt;"",$M269&lt;&gt;"",$Q269&lt;&gt;"",$R269&lt;&gt;"",$S269&lt;&gt;"",IF($O269="Yes",$P269&lt;&gt;"",TRUE)))</f>
        <v>1</v>
      </c>
      <c r="AC269" s="384" t="str">
        <f>IF($N269="","",IF($C$7="Northern Ireland",INDEX('Fixed inputs'!$H$18:$H$58,MATCH($N269,'Fixed inputs'!$C$18:$C$58,0)),INDEX('Fixed inputs'!$I$18:$I$58,MATCH($N269,'Fixed inputs'!$C$18:$C$58,0))))</f>
        <v/>
      </c>
      <c r="AD269" s="384" t="str">
        <f>IF($C269="","",INDEX('Fixed inputs'!$C$8:$E$10,MATCH($C269,'Fixed inputs'!$B$8:$B$10,0),MATCH(IF($C$7="Northern Ireland","GBP","EUR"),'Fixed inputs'!$C$7:$E$7,0)))</f>
        <v/>
      </c>
      <c r="AE269" s="386"/>
      <c r="AF269" s="386"/>
      <c r="AG269" s="386"/>
      <c r="AH269" s="386"/>
      <c r="AI269" s="386"/>
      <c r="AJ269" s="416">
        <f t="shared" ref="AJ269:AJ332" si="75">IF(AI269&lt;&gt;"",AI269,IF(AND($AE269="Yes",$AF269="Yes",$AG269="Yes",$AH269="Yes"),U269,0))</f>
        <v>0</v>
      </c>
      <c r="AK269" s="386"/>
      <c r="AL269" s="387">
        <f t="shared" ref="AL269:AL332" si="76">IF(AK269&lt;&gt;"",AK269,IF(AND($AE269="Yes",$AF269="Yes",$AG269="Yes",$AH269="Yes"),V269,0))</f>
        <v>0</v>
      </c>
      <c r="AM269" s="386"/>
      <c r="AN269" s="387">
        <f t="shared" ref="AN269:AN332" si="77">IF(AM269&lt;&gt;"",AM269,IF(AND($AE269="Yes",$AF269="Yes",$AG269="Yes",$AH269="Yes"),W269,0))</f>
        <v>0</v>
      </c>
      <c r="AO269" s="386"/>
      <c r="AP269" s="387">
        <f t="shared" ref="AP269:AP332" si="78">IF(AO269&lt;&gt;"",AO269,IF(AND($AE269="Yes",$AF269="Yes",$AG269="Yes",$AH269="Yes"),X269,0))</f>
        <v>0</v>
      </c>
      <c r="AQ269" s="386"/>
      <c r="AR269" s="387">
        <f t="shared" ref="AR269:AR332" si="79">IF(AQ269&lt;&gt;"",AQ269,IF(AND($AE269="Yes",$AF269="Yes",$AG269="Yes",$AH269="Yes"),Y269,0))</f>
        <v>0</v>
      </c>
      <c r="AS269" s="386"/>
      <c r="AT269" s="387">
        <f t="shared" ref="AT269:AT332" si="80">IF(AS269&lt;&gt;"",AS269,IF(AND($AE269="Yes",$AF269="Yes",$AG269="Yes",$AH269="Yes"),Z269,0))</f>
        <v>0</v>
      </c>
    </row>
    <row r="270" spans="2:46">
      <c r="B270" s="435"/>
      <c r="C270" s="435"/>
      <c r="D270" s="436"/>
      <c r="E270" s="437"/>
      <c r="F270" s="437"/>
      <c r="G270" s="437"/>
      <c r="H270" s="437"/>
      <c r="I270" s="437"/>
      <c r="J270" s="437"/>
      <c r="K270" s="465">
        <f t="shared" si="65"/>
        <v>0</v>
      </c>
      <c r="L270" s="433"/>
      <c r="M270" s="433"/>
      <c r="N270" s="434"/>
      <c r="O270" s="383" t="str">
        <f t="shared" si="66"/>
        <v/>
      </c>
      <c r="P270" s="434"/>
      <c r="Q270" s="434"/>
      <c r="R270" s="434"/>
      <c r="S270" s="433"/>
      <c r="T270" s="434"/>
      <c r="U270" s="415" t="str">
        <f t="shared" si="68"/>
        <v/>
      </c>
      <c r="V270" s="415" t="str">
        <f t="shared" si="69"/>
        <v/>
      </c>
      <c r="W270" s="415" t="str">
        <f t="shared" si="70"/>
        <v/>
      </c>
      <c r="X270" s="415" t="str">
        <f t="shared" si="71"/>
        <v/>
      </c>
      <c r="Y270" s="415" t="str">
        <f t="shared" si="72"/>
        <v/>
      </c>
      <c r="Z270" s="415" t="str">
        <f t="shared" si="73"/>
        <v/>
      </c>
      <c r="AA270" s="384">
        <f t="shared" si="67"/>
        <v>0</v>
      </c>
      <c r="AB270" s="385" t="b">
        <f t="shared" si="74"/>
        <v>1</v>
      </c>
      <c r="AC270" s="384" t="str">
        <f>IF($N270="","",IF($C$7="Northern Ireland",INDEX('Fixed inputs'!$H$18:$H$58,MATCH($N270,'Fixed inputs'!$C$18:$C$58,0)),INDEX('Fixed inputs'!$I$18:$I$58,MATCH($N270,'Fixed inputs'!$C$18:$C$58,0))))</f>
        <v/>
      </c>
      <c r="AD270" s="384" t="str">
        <f>IF($C270="","",INDEX('Fixed inputs'!$C$8:$E$10,MATCH($C270,'Fixed inputs'!$B$8:$B$10,0),MATCH(IF($C$7="Northern Ireland","GBP","EUR"),'Fixed inputs'!$C$7:$E$7,0)))</f>
        <v/>
      </c>
      <c r="AE270" s="386"/>
      <c r="AF270" s="386"/>
      <c r="AG270" s="386"/>
      <c r="AH270" s="386"/>
      <c r="AI270" s="386"/>
      <c r="AJ270" s="416">
        <f t="shared" si="75"/>
        <v>0</v>
      </c>
      <c r="AK270" s="386"/>
      <c r="AL270" s="387">
        <f t="shared" si="76"/>
        <v>0</v>
      </c>
      <c r="AM270" s="386"/>
      <c r="AN270" s="387">
        <f t="shared" si="77"/>
        <v>0</v>
      </c>
      <c r="AO270" s="386"/>
      <c r="AP270" s="387">
        <f t="shared" si="78"/>
        <v>0</v>
      </c>
      <c r="AQ270" s="386"/>
      <c r="AR270" s="387">
        <f t="shared" si="79"/>
        <v>0</v>
      </c>
      <c r="AS270" s="386"/>
      <c r="AT270" s="387">
        <f t="shared" si="80"/>
        <v>0</v>
      </c>
    </row>
    <row r="271" spans="2:46">
      <c r="B271" s="435"/>
      <c r="C271" s="435"/>
      <c r="D271" s="436"/>
      <c r="E271" s="437"/>
      <c r="F271" s="437"/>
      <c r="G271" s="437"/>
      <c r="H271" s="437"/>
      <c r="I271" s="437"/>
      <c r="J271" s="437"/>
      <c r="K271" s="465">
        <f t="shared" si="65"/>
        <v>0</v>
      </c>
      <c r="L271" s="433"/>
      <c r="M271" s="433"/>
      <c r="N271" s="434"/>
      <c r="O271" s="383" t="str">
        <f t="shared" si="66"/>
        <v/>
      </c>
      <c r="P271" s="434"/>
      <c r="Q271" s="434"/>
      <c r="R271" s="434"/>
      <c r="S271" s="433"/>
      <c r="T271" s="434"/>
      <c r="U271" s="415" t="str">
        <f t="shared" si="68"/>
        <v/>
      </c>
      <c r="V271" s="415" t="str">
        <f t="shared" si="69"/>
        <v/>
      </c>
      <c r="W271" s="415" t="str">
        <f t="shared" si="70"/>
        <v/>
      </c>
      <c r="X271" s="415" t="str">
        <f t="shared" si="71"/>
        <v/>
      </c>
      <c r="Y271" s="415" t="str">
        <f t="shared" si="72"/>
        <v/>
      </c>
      <c r="Z271" s="415" t="str">
        <f t="shared" si="73"/>
        <v/>
      </c>
      <c r="AA271" s="384">
        <f t="shared" si="67"/>
        <v>0</v>
      </c>
      <c r="AB271" s="385" t="b">
        <f t="shared" si="74"/>
        <v>1</v>
      </c>
      <c r="AC271" s="384" t="str">
        <f>IF($N271="","",IF($C$7="Northern Ireland",INDEX('Fixed inputs'!$H$18:$H$58,MATCH($N271,'Fixed inputs'!$C$18:$C$58,0)),INDEX('Fixed inputs'!$I$18:$I$58,MATCH($N271,'Fixed inputs'!$C$18:$C$58,0))))</f>
        <v/>
      </c>
      <c r="AD271" s="384" t="str">
        <f>IF($C271="","",INDEX('Fixed inputs'!$C$8:$E$10,MATCH($C271,'Fixed inputs'!$B$8:$B$10,0),MATCH(IF($C$7="Northern Ireland","GBP","EUR"),'Fixed inputs'!$C$7:$E$7,0)))</f>
        <v/>
      </c>
      <c r="AE271" s="386"/>
      <c r="AF271" s="386"/>
      <c r="AG271" s="386"/>
      <c r="AH271" s="386"/>
      <c r="AI271" s="386"/>
      <c r="AJ271" s="416">
        <f t="shared" si="75"/>
        <v>0</v>
      </c>
      <c r="AK271" s="386"/>
      <c r="AL271" s="387">
        <f t="shared" si="76"/>
        <v>0</v>
      </c>
      <c r="AM271" s="386"/>
      <c r="AN271" s="387">
        <f t="shared" si="77"/>
        <v>0</v>
      </c>
      <c r="AO271" s="386"/>
      <c r="AP271" s="387">
        <f t="shared" si="78"/>
        <v>0</v>
      </c>
      <c r="AQ271" s="386"/>
      <c r="AR271" s="387">
        <f t="shared" si="79"/>
        <v>0</v>
      </c>
      <c r="AS271" s="386"/>
      <c r="AT271" s="387">
        <f t="shared" si="80"/>
        <v>0</v>
      </c>
    </row>
    <row r="272" spans="2:46">
      <c r="B272" s="435"/>
      <c r="C272" s="435"/>
      <c r="D272" s="436"/>
      <c r="E272" s="437"/>
      <c r="F272" s="437"/>
      <c r="G272" s="437"/>
      <c r="H272" s="437"/>
      <c r="I272" s="437"/>
      <c r="J272" s="437"/>
      <c r="K272" s="465">
        <f t="shared" si="65"/>
        <v>0</v>
      </c>
      <c r="L272" s="433"/>
      <c r="M272" s="433"/>
      <c r="N272" s="434"/>
      <c r="O272" s="383" t="str">
        <f t="shared" si="66"/>
        <v/>
      </c>
      <c r="P272" s="434"/>
      <c r="Q272" s="434"/>
      <c r="R272" s="434"/>
      <c r="S272" s="433"/>
      <c r="T272" s="434"/>
      <c r="U272" s="415" t="str">
        <f t="shared" si="68"/>
        <v/>
      </c>
      <c r="V272" s="415" t="str">
        <f t="shared" si="69"/>
        <v/>
      </c>
      <c r="W272" s="415" t="str">
        <f t="shared" si="70"/>
        <v/>
      </c>
      <c r="X272" s="415" t="str">
        <f t="shared" si="71"/>
        <v/>
      </c>
      <c r="Y272" s="415" t="str">
        <f t="shared" si="72"/>
        <v/>
      </c>
      <c r="Z272" s="415" t="str">
        <f t="shared" si="73"/>
        <v/>
      </c>
      <c r="AA272" s="384">
        <f t="shared" si="67"/>
        <v>0</v>
      </c>
      <c r="AB272" s="385" t="b">
        <f t="shared" si="74"/>
        <v>1</v>
      </c>
      <c r="AC272" s="384" t="str">
        <f>IF($N272="","",IF($C$7="Northern Ireland",INDEX('Fixed inputs'!$H$18:$H$58,MATCH($N272,'Fixed inputs'!$C$18:$C$58,0)),INDEX('Fixed inputs'!$I$18:$I$58,MATCH($N272,'Fixed inputs'!$C$18:$C$58,0))))</f>
        <v/>
      </c>
      <c r="AD272" s="384" t="str">
        <f>IF($C272="","",INDEX('Fixed inputs'!$C$8:$E$10,MATCH($C272,'Fixed inputs'!$B$8:$B$10,0),MATCH(IF($C$7="Northern Ireland","GBP","EUR"),'Fixed inputs'!$C$7:$E$7,0)))</f>
        <v/>
      </c>
      <c r="AE272" s="386"/>
      <c r="AF272" s="386"/>
      <c r="AG272" s="386"/>
      <c r="AH272" s="386"/>
      <c r="AI272" s="386"/>
      <c r="AJ272" s="416">
        <f t="shared" si="75"/>
        <v>0</v>
      </c>
      <c r="AK272" s="386"/>
      <c r="AL272" s="387">
        <f t="shared" si="76"/>
        <v>0</v>
      </c>
      <c r="AM272" s="386"/>
      <c r="AN272" s="387">
        <f t="shared" si="77"/>
        <v>0</v>
      </c>
      <c r="AO272" s="386"/>
      <c r="AP272" s="387">
        <f t="shared" si="78"/>
        <v>0</v>
      </c>
      <c r="AQ272" s="386"/>
      <c r="AR272" s="387">
        <f t="shared" si="79"/>
        <v>0</v>
      </c>
      <c r="AS272" s="386"/>
      <c r="AT272" s="387">
        <f t="shared" si="80"/>
        <v>0</v>
      </c>
    </row>
    <row r="273" spans="2:46">
      <c r="B273" s="435"/>
      <c r="C273" s="435"/>
      <c r="D273" s="436"/>
      <c r="E273" s="437"/>
      <c r="F273" s="437"/>
      <c r="G273" s="437"/>
      <c r="H273" s="437"/>
      <c r="I273" s="437"/>
      <c r="J273" s="437"/>
      <c r="K273" s="465">
        <f t="shared" si="65"/>
        <v>0</v>
      </c>
      <c r="L273" s="433"/>
      <c r="M273" s="433"/>
      <c r="N273" s="434"/>
      <c r="O273" s="383" t="str">
        <f t="shared" si="66"/>
        <v/>
      </c>
      <c r="P273" s="434"/>
      <c r="Q273" s="434"/>
      <c r="R273" s="434"/>
      <c r="S273" s="433"/>
      <c r="T273" s="434"/>
      <c r="U273" s="415" t="str">
        <f t="shared" si="68"/>
        <v/>
      </c>
      <c r="V273" s="415" t="str">
        <f t="shared" si="69"/>
        <v/>
      </c>
      <c r="W273" s="415" t="str">
        <f t="shared" si="70"/>
        <v/>
      </c>
      <c r="X273" s="415" t="str">
        <f t="shared" si="71"/>
        <v/>
      </c>
      <c r="Y273" s="415" t="str">
        <f t="shared" si="72"/>
        <v/>
      </c>
      <c r="Z273" s="415" t="str">
        <f t="shared" si="73"/>
        <v/>
      </c>
      <c r="AA273" s="384">
        <f t="shared" si="67"/>
        <v>0</v>
      </c>
      <c r="AB273" s="385" t="b">
        <f t="shared" si="74"/>
        <v>1</v>
      </c>
      <c r="AC273" s="384" t="str">
        <f>IF($N273="","",IF($C$7="Northern Ireland",INDEX('Fixed inputs'!$H$18:$H$58,MATCH($N273,'Fixed inputs'!$C$18:$C$58,0)),INDEX('Fixed inputs'!$I$18:$I$58,MATCH($N273,'Fixed inputs'!$C$18:$C$58,0))))</f>
        <v/>
      </c>
      <c r="AD273" s="384" t="str">
        <f>IF($C273="","",INDEX('Fixed inputs'!$C$8:$E$10,MATCH($C273,'Fixed inputs'!$B$8:$B$10,0),MATCH(IF($C$7="Northern Ireland","GBP","EUR"),'Fixed inputs'!$C$7:$E$7,0)))</f>
        <v/>
      </c>
      <c r="AE273" s="386"/>
      <c r="AF273" s="386"/>
      <c r="AG273" s="386"/>
      <c r="AH273" s="386"/>
      <c r="AI273" s="386"/>
      <c r="AJ273" s="416">
        <f t="shared" si="75"/>
        <v>0</v>
      </c>
      <c r="AK273" s="386"/>
      <c r="AL273" s="387">
        <f t="shared" si="76"/>
        <v>0</v>
      </c>
      <c r="AM273" s="386"/>
      <c r="AN273" s="387">
        <f t="shared" si="77"/>
        <v>0</v>
      </c>
      <c r="AO273" s="386"/>
      <c r="AP273" s="387">
        <f t="shared" si="78"/>
        <v>0</v>
      </c>
      <c r="AQ273" s="386"/>
      <c r="AR273" s="387">
        <f t="shared" si="79"/>
        <v>0</v>
      </c>
      <c r="AS273" s="386"/>
      <c r="AT273" s="387">
        <f t="shared" si="80"/>
        <v>0</v>
      </c>
    </row>
    <row r="274" spans="2:46">
      <c r="B274" s="435"/>
      <c r="C274" s="435"/>
      <c r="D274" s="436"/>
      <c r="E274" s="437"/>
      <c r="F274" s="437"/>
      <c r="G274" s="437"/>
      <c r="H274" s="437"/>
      <c r="I274" s="437"/>
      <c r="J274" s="437"/>
      <c r="K274" s="465">
        <f t="shared" si="65"/>
        <v>0</v>
      </c>
      <c r="L274" s="433"/>
      <c r="M274" s="433"/>
      <c r="N274" s="434"/>
      <c r="O274" s="383" t="str">
        <f t="shared" si="66"/>
        <v/>
      </c>
      <c r="P274" s="434"/>
      <c r="Q274" s="434"/>
      <c r="R274" s="434"/>
      <c r="S274" s="433"/>
      <c r="T274" s="434"/>
      <c r="U274" s="415" t="str">
        <f t="shared" si="68"/>
        <v/>
      </c>
      <c r="V274" s="415" t="str">
        <f t="shared" si="69"/>
        <v/>
      </c>
      <c r="W274" s="415" t="str">
        <f t="shared" si="70"/>
        <v/>
      </c>
      <c r="X274" s="415" t="str">
        <f t="shared" si="71"/>
        <v/>
      </c>
      <c r="Y274" s="415" t="str">
        <f t="shared" si="72"/>
        <v/>
      </c>
      <c r="Z274" s="415" t="str">
        <f t="shared" si="73"/>
        <v/>
      </c>
      <c r="AA274" s="384">
        <f t="shared" si="67"/>
        <v>0</v>
      </c>
      <c r="AB274" s="385" t="b">
        <f t="shared" si="74"/>
        <v>1</v>
      </c>
      <c r="AC274" s="384" t="str">
        <f>IF($N274="","",IF($C$7="Northern Ireland",INDEX('Fixed inputs'!$H$18:$H$58,MATCH($N274,'Fixed inputs'!$C$18:$C$58,0)),INDEX('Fixed inputs'!$I$18:$I$58,MATCH($N274,'Fixed inputs'!$C$18:$C$58,0))))</f>
        <v/>
      </c>
      <c r="AD274" s="384" t="str">
        <f>IF($C274="","",INDEX('Fixed inputs'!$C$8:$E$10,MATCH($C274,'Fixed inputs'!$B$8:$B$10,0),MATCH(IF($C$7="Northern Ireland","GBP","EUR"),'Fixed inputs'!$C$7:$E$7,0)))</f>
        <v/>
      </c>
      <c r="AE274" s="386"/>
      <c r="AF274" s="386"/>
      <c r="AG274" s="386"/>
      <c r="AH274" s="386"/>
      <c r="AI274" s="386"/>
      <c r="AJ274" s="416">
        <f t="shared" si="75"/>
        <v>0</v>
      </c>
      <c r="AK274" s="386"/>
      <c r="AL274" s="387">
        <f t="shared" si="76"/>
        <v>0</v>
      </c>
      <c r="AM274" s="386"/>
      <c r="AN274" s="387">
        <f t="shared" si="77"/>
        <v>0</v>
      </c>
      <c r="AO274" s="386"/>
      <c r="AP274" s="387">
        <f t="shared" si="78"/>
        <v>0</v>
      </c>
      <c r="AQ274" s="386"/>
      <c r="AR274" s="387">
        <f t="shared" si="79"/>
        <v>0</v>
      </c>
      <c r="AS274" s="386"/>
      <c r="AT274" s="387">
        <f t="shared" si="80"/>
        <v>0</v>
      </c>
    </row>
    <row r="275" spans="2:46">
      <c r="B275" s="435"/>
      <c r="C275" s="435"/>
      <c r="D275" s="436"/>
      <c r="E275" s="437"/>
      <c r="F275" s="437"/>
      <c r="G275" s="437"/>
      <c r="H275" s="437"/>
      <c r="I275" s="437"/>
      <c r="J275" s="437"/>
      <c r="K275" s="465">
        <f t="shared" si="65"/>
        <v>0</v>
      </c>
      <c r="L275" s="433"/>
      <c r="M275" s="433"/>
      <c r="N275" s="434"/>
      <c r="O275" s="383" t="str">
        <f t="shared" si="66"/>
        <v/>
      </c>
      <c r="P275" s="434"/>
      <c r="Q275" s="434"/>
      <c r="R275" s="434"/>
      <c r="S275" s="433"/>
      <c r="T275" s="434"/>
      <c r="U275" s="415" t="str">
        <f t="shared" si="68"/>
        <v/>
      </c>
      <c r="V275" s="415" t="str">
        <f t="shared" si="69"/>
        <v/>
      </c>
      <c r="W275" s="415" t="str">
        <f t="shared" si="70"/>
        <v/>
      </c>
      <c r="X275" s="415" t="str">
        <f t="shared" si="71"/>
        <v/>
      </c>
      <c r="Y275" s="415" t="str">
        <f t="shared" si="72"/>
        <v/>
      </c>
      <c r="Z275" s="415" t="str">
        <f t="shared" si="73"/>
        <v/>
      </c>
      <c r="AA275" s="384">
        <f t="shared" si="67"/>
        <v>0</v>
      </c>
      <c r="AB275" s="385" t="b">
        <f t="shared" si="74"/>
        <v>1</v>
      </c>
      <c r="AC275" s="384" t="str">
        <f>IF($N275="","",IF($C$7="Northern Ireland",INDEX('Fixed inputs'!$H$18:$H$58,MATCH($N275,'Fixed inputs'!$C$18:$C$58,0)),INDEX('Fixed inputs'!$I$18:$I$58,MATCH($N275,'Fixed inputs'!$C$18:$C$58,0))))</f>
        <v/>
      </c>
      <c r="AD275" s="384" t="str">
        <f>IF($C275="","",INDEX('Fixed inputs'!$C$8:$E$10,MATCH($C275,'Fixed inputs'!$B$8:$B$10,0),MATCH(IF($C$7="Northern Ireland","GBP","EUR"),'Fixed inputs'!$C$7:$E$7,0)))</f>
        <v/>
      </c>
      <c r="AE275" s="386"/>
      <c r="AF275" s="386"/>
      <c r="AG275" s="386"/>
      <c r="AH275" s="386"/>
      <c r="AI275" s="386"/>
      <c r="AJ275" s="416">
        <f t="shared" si="75"/>
        <v>0</v>
      </c>
      <c r="AK275" s="386"/>
      <c r="AL275" s="387">
        <f t="shared" si="76"/>
        <v>0</v>
      </c>
      <c r="AM275" s="386"/>
      <c r="AN275" s="387">
        <f t="shared" si="77"/>
        <v>0</v>
      </c>
      <c r="AO275" s="386"/>
      <c r="AP275" s="387">
        <f t="shared" si="78"/>
        <v>0</v>
      </c>
      <c r="AQ275" s="386"/>
      <c r="AR275" s="387">
        <f t="shared" si="79"/>
        <v>0</v>
      </c>
      <c r="AS275" s="386"/>
      <c r="AT275" s="387">
        <f t="shared" si="80"/>
        <v>0</v>
      </c>
    </row>
    <row r="276" spans="2:46">
      <c r="B276" s="435"/>
      <c r="C276" s="435"/>
      <c r="D276" s="436"/>
      <c r="E276" s="437"/>
      <c r="F276" s="437"/>
      <c r="G276" s="437"/>
      <c r="H276" s="437"/>
      <c r="I276" s="437"/>
      <c r="J276" s="437"/>
      <c r="K276" s="465">
        <f t="shared" si="65"/>
        <v>0</v>
      </c>
      <c r="L276" s="433"/>
      <c r="M276" s="433"/>
      <c r="N276" s="434"/>
      <c r="O276" s="383" t="str">
        <f t="shared" si="66"/>
        <v/>
      </c>
      <c r="P276" s="434"/>
      <c r="Q276" s="434"/>
      <c r="R276" s="434"/>
      <c r="S276" s="433"/>
      <c r="T276" s="434"/>
      <c r="U276" s="415" t="str">
        <f t="shared" si="68"/>
        <v/>
      </c>
      <c r="V276" s="415" t="str">
        <f t="shared" si="69"/>
        <v/>
      </c>
      <c r="W276" s="415" t="str">
        <f t="shared" si="70"/>
        <v/>
      </c>
      <c r="X276" s="415" t="str">
        <f t="shared" si="71"/>
        <v/>
      </c>
      <c r="Y276" s="415" t="str">
        <f t="shared" si="72"/>
        <v/>
      </c>
      <c r="Z276" s="415" t="str">
        <f t="shared" si="73"/>
        <v/>
      </c>
      <c r="AA276" s="384">
        <f t="shared" si="67"/>
        <v>0</v>
      </c>
      <c r="AB276" s="385" t="b">
        <f t="shared" si="74"/>
        <v>1</v>
      </c>
      <c r="AC276" s="384" t="str">
        <f>IF($N276="","",IF($C$7="Northern Ireland",INDEX('Fixed inputs'!$H$18:$H$58,MATCH($N276,'Fixed inputs'!$C$18:$C$58,0)),INDEX('Fixed inputs'!$I$18:$I$58,MATCH($N276,'Fixed inputs'!$C$18:$C$58,0))))</f>
        <v/>
      </c>
      <c r="AD276" s="384" t="str">
        <f>IF($C276="","",INDEX('Fixed inputs'!$C$8:$E$10,MATCH($C276,'Fixed inputs'!$B$8:$B$10,0),MATCH(IF($C$7="Northern Ireland","GBP","EUR"),'Fixed inputs'!$C$7:$E$7,0)))</f>
        <v/>
      </c>
      <c r="AE276" s="386"/>
      <c r="AF276" s="386"/>
      <c r="AG276" s="386"/>
      <c r="AH276" s="386"/>
      <c r="AI276" s="386"/>
      <c r="AJ276" s="416">
        <f t="shared" si="75"/>
        <v>0</v>
      </c>
      <c r="AK276" s="386"/>
      <c r="AL276" s="387">
        <f t="shared" si="76"/>
        <v>0</v>
      </c>
      <c r="AM276" s="386"/>
      <c r="AN276" s="387">
        <f t="shared" si="77"/>
        <v>0</v>
      </c>
      <c r="AO276" s="386"/>
      <c r="AP276" s="387">
        <f t="shared" si="78"/>
        <v>0</v>
      </c>
      <c r="AQ276" s="386"/>
      <c r="AR276" s="387">
        <f t="shared" si="79"/>
        <v>0</v>
      </c>
      <c r="AS276" s="386"/>
      <c r="AT276" s="387">
        <f t="shared" si="80"/>
        <v>0</v>
      </c>
    </row>
    <row r="277" spans="2:46">
      <c r="B277" s="435"/>
      <c r="C277" s="435"/>
      <c r="D277" s="436"/>
      <c r="E277" s="437"/>
      <c r="F277" s="437"/>
      <c r="G277" s="437"/>
      <c r="H277" s="437"/>
      <c r="I277" s="437"/>
      <c r="J277" s="437"/>
      <c r="K277" s="465">
        <f t="shared" si="65"/>
        <v>0</v>
      </c>
      <c r="L277" s="433"/>
      <c r="M277" s="433"/>
      <c r="N277" s="434"/>
      <c r="O277" s="383" t="str">
        <f t="shared" si="66"/>
        <v/>
      </c>
      <c r="P277" s="434"/>
      <c r="Q277" s="434"/>
      <c r="R277" s="434"/>
      <c r="S277" s="433"/>
      <c r="T277" s="434"/>
      <c r="U277" s="415" t="str">
        <f t="shared" si="68"/>
        <v/>
      </c>
      <c r="V277" s="415" t="str">
        <f t="shared" si="69"/>
        <v/>
      </c>
      <c r="W277" s="415" t="str">
        <f t="shared" si="70"/>
        <v/>
      </c>
      <c r="X277" s="415" t="str">
        <f t="shared" si="71"/>
        <v/>
      </c>
      <c r="Y277" s="415" t="str">
        <f t="shared" si="72"/>
        <v/>
      </c>
      <c r="Z277" s="415" t="str">
        <f t="shared" si="73"/>
        <v/>
      </c>
      <c r="AA277" s="384">
        <f t="shared" si="67"/>
        <v>0</v>
      </c>
      <c r="AB277" s="385" t="b">
        <f t="shared" si="74"/>
        <v>1</v>
      </c>
      <c r="AC277" s="384" t="str">
        <f>IF($N277="","",IF($C$7="Northern Ireland",INDEX('Fixed inputs'!$H$18:$H$58,MATCH($N277,'Fixed inputs'!$C$18:$C$58,0)),INDEX('Fixed inputs'!$I$18:$I$58,MATCH($N277,'Fixed inputs'!$C$18:$C$58,0))))</f>
        <v/>
      </c>
      <c r="AD277" s="384" t="str">
        <f>IF($C277="","",INDEX('Fixed inputs'!$C$8:$E$10,MATCH($C277,'Fixed inputs'!$B$8:$B$10,0),MATCH(IF($C$7="Northern Ireland","GBP","EUR"),'Fixed inputs'!$C$7:$E$7,0)))</f>
        <v/>
      </c>
      <c r="AE277" s="386"/>
      <c r="AF277" s="386"/>
      <c r="AG277" s="386"/>
      <c r="AH277" s="386"/>
      <c r="AI277" s="386"/>
      <c r="AJ277" s="416">
        <f t="shared" si="75"/>
        <v>0</v>
      </c>
      <c r="AK277" s="386"/>
      <c r="AL277" s="387">
        <f t="shared" si="76"/>
        <v>0</v>
      </c>
      <c r="AM277" s="386"/>
      <c r="AN277" s="387">
        <f t="shared" si="77"/>
        <v>0</v>
      </c>
      <c r="AO277" s="386"/>
      <c r="AP277" s="387">
        <f t="shared" si="78"/>
        <v>0</v>
      </c>
      <c r="AQ277" s="386"/>
      <c r="AR277" s="387">
        <f t="shared" si="79"/>
        <v>0</v>
      </c>
      <c r="AS277" s="386"/>
      <c r="AT277" s="387">
        <f t="shared" si="80"/>
        <v>0</v>
      </c>
    </row>
    <row r="278" spans="2:46">
      <c r="B278" s="435"/>
      <c r="C278" s="435"/>
      <c r="D278" s="436"/>
      <c r="E278" s="437"/>
      <c r="F278" s="437"/>
      <c r="G278" s="437"/>
      <c r="H278" s="437"/>
      <c r="I278" s="437"/>
      <c r="J278" s="437"/>
      <c r="K278" s="465">
        <f t="shared" si="65"/>
        <v>0</v>
      </c>
      <c r="L278" s="433"/>
      <c r="M278" s="433"/>
      <c r="N278" s="434"/>
      <c r="O278" s="383" t="str">
        <f t="shared" si="66"/>
        <v/>
      </c>
      <c r="P278" s="434"/>
      <c r="Q278" s="434"/>
      <c r="R278" s="434"/>
      <c r="S278" s="433"/>
      <c r="T278" s="434"/>
      <c r="U278" s="415" t="str">
        <f t="shared" si="68"/>
        <v/>
      </c>
      <c r="V278" s="415" t="str">
        <f t="shared" si="69"/>
        <v/>
      </c>
      <c r="W278" s="415" t="str">
        <f t="shared" si="70"/>
        <v/>
      </c>
      <c r="X278" s="415" t="str">
        <f t="shared" si="71"/>
        <v/>
      </c>
      <c r="Y278" s="415" t="str">
        <f t="shared" si="72"/>
        <v/>
      </c>
      <c r="Z278" s="415" t="str">
        <f t="shared" si="73"/>
        <v/>
      </c>
      <c r="AA278" s="384">
        <f t="shared" si="67"/>
        <v>0</v>
      </c>
      <c r="AB278" s="385" t="b">
        <f t="shared" si="74"/>
        <v>1</v>
      </c>
      <c r="AC278" s="384" t="str">
        <f>IF($N278="","",IF($C$7="Northern Ireland",INDEX('Fixed inputs'!$H$18:$H$58,MATCH($N278,'Fixed inputs'!$C$18:$C$58,0)),INDEX('Fixed inputs'!$I$18:$I$58,MATCH($N278,'Fixed inputs'!$C$18:$C$58,0))))</f>
        <v/>
      </c>
      <c r="AD278" s="384" t="str">
        <f>IF($C278="","",INDEX('Fixed inputs'!$C$8:$E$10,MATCH($C278,'Fixed inputs'!$B$8:$B$10,0),MATCH(IF($C$7="Northern Ireland","GBP","EUR"),'Fixed inputs'!$C$7:$E$7,0)))</f>
        <v/>
      </c>
      <c r="AE278" s="386"/>
      <c r="AF278" s="386"/>
      <c r="AG278" s="386"/>
      <c r="AH278" s="386"/>
      <c r="AI278" s="386"/>
      <c r="AJ278" s="416">
        <f t="shared" si="75"/>
        <v>0</v>
      </c>
      <c r="AK278" s="386"/>
      <c r="AL278" s="387">
        <f t="shared" si="76"/>
        <v>0</v>
      </c>
      <c r="AM278" s="386"/>
      <c r="AN278" s="387">
        <f t="shared" si="77"/>
        <v>0</v>
      </c>
      <c r="AO278" s="386"/>
      <c r="AP278" s="387">
        <f t="shared" si="78"/>
        <v>0</v>
      </c>
      <c r="AQ278" s="386"/>
      <c r="AR278" s="387">
        <f t="shared" si="79"/>
        <v>0</v>
      </c>
      <c r="AS278" s="386"/>
      <c r="AT278" s="387">
        <f t="shared" si="80"/>
        <v>0</v>
      </c>
    </row>
    <row r="279" spans="2:46">
      <c r="B279" s="435"/>
      <c r="C279" s="435"/>
      <c r="D279" s="436"/>
      <c r="E279" s="437"/>
      <c r="F279" s="437"/>
      <c r="G279" s="437"/>
      <c r="H279" s="437"/>
      <c r="I279" s="437"/>
      <c r="J279" s="437"/>
      <c r="K279" s="465">
        <f t="shared" si="65"/>
        <v>0</v>
      </c>
      <c r="L279" s="433"/>
      <c r="M279" s="433"/>
      <c r="N279" s="434"/>
      <c r="O279" s="383" t="str">
        <f t="shared" si="66"/>
        <v/>
      </c>
      <c r="P279" s="434"/>
      <c r="Q279" s="434"/>
      <c r="R279" s="434"/>
      <c r="S279" s="433"/>
      <c r="T279" s="434"/>
      <c r="U279" s="415" t="str">
        <f t="shared" si="68"/>
        <v/>
      </c>
      <c r="V279" s="415" t="str">
        <f t="shared" si="69"/>
        <v/>
      </c>
      <c r="W279" s="415" t="str">
        <f t="shared" si="70"/>
        <v/>
      </c>
      <c r="X279" s="415" t="str">
        <f t="shared" si="71"/>
        <v/>
      </c>
      <c r="Y279" s="415" t="str">
        <f t="shared" si="72"/>
        <v/>
      </c>
      <c r="Z279" s="415" t="str">
        <f t="shared" si="73"/>
        <v/>
      </c>
      <c r="AA279" s="384">
        <f t="shared" si="67"/>
        <v>0</v>
      </c>
      <c r="AB279" s="385" t="b">
        <f t="shared" si="74"/>
        <v>1</v>
      </c>
      <c r="AC279" s="384" t="str">
        <f>IF($N279="","",IF($C$7="Northern Ireland",INDEX('Fixed inputs'!$H$18:$H$58,MATCH($N279,'Fixed inputs'!$C$18:$C$58,0)),INDEX('Fixed inputs'!$I$18:$I$58,MATCH($N279,'Fixed inputs'!$C$18:$C$58,0))))</f>
        <v/>
      </c>
      <c r="AD279" s="384" t="str">
        <f>IF($C279="","",INDEX('Fixed inputs'!$C$8:$E$10,MATCH($C279,'Fixed inputs'!$B$8:$B$10,0),MATCH(IF($C$7="Northern Ireland","GBP","EUR"),'Fixed inputs'!$C$7:$E$7,0)))</f>
        <v/>
      </c>
      <c r="AE279" s="386"/>
      <c r="AF279" s="386"/>
      <c r="AG279" s="386"/>
      <c r="AH279" s="386"/>
      <c r="AI279" s="386"/>
      <c r="AJ279" s="416">
        <f t="shared" si="75"/>
        <v>0</v>
      </c>
      <c r="AK279" s="386"/>
      <c r="AL279" s="387">
        <f t="shared" si="76"/>
        <v>0</v>
      </c>
      <c r="AM279" s="386"/>
      <c r="AN279" s="387">
        <f t="shared" si="77"/>
        <v>0</v>
      </c>
      <c r="AO279" s="386"/>
      <c r="AP279" s="387">
        <f t="shared" si="78"/>
        <v>0</v>
      </c>
      <c r="AQ279" s="386"/>
      <c r="AR279" s="387">
        <f t="shared" si="79"/>
        <v>0</v>
      </c>
      <c r="AS279" s="386"/>
      <c r="AT279" s="387">
        <f t="shared" si="80"/>
        <v>0</v>
      </c>
    </row>
    <row r="280" spans="2:46">
      <c r="B280" s="435"/>
      <c r="C280" s="435"/>
      <c r="D280" s="436"/>
      <c r="E280" s="437"/>
      <c r="F280" s="437"/>
      <c r="G280" s="437"/>
      <c r="H280" s="437"/>
      <c r="I280" s="437"/>
      <c r="J280" s="437"/>
      <c r="K280" s="465">
        <f t="shared" si="65"/>
        <v>0</v>
      </c>
      <c r="L280" s="433"/>
      <c r="M280" s="433"/>
      <c r="N280" s="434"/>
      <c r="O280" s="383" t="str">
        <f t="shared" si="66"/>
        <v/>
      </c>
      <c r="P280" s="434"/>
      <c r="Q280" s="434"/>
      <c r="R280" s="434"/>
      <c r="S280" s="433"/>
      <c r="T280" s="434"/>
      <c r="U280" s="415" t="str">
        <f t="shared" si="68"/>
        <v/>
      </c>
      <c r="V280" s="415" t="str">
        <f t="shared" si="69"/>
        <v/>
      </c>
      <c r="W280" s="415" t="str">
        <f t="shared" si="70"/>
        <v/>
      </c>
      <c r="X280" s="415" t="str">
        <f t="shared" si="71"/>
        <v/>
      </c>
      <c r="Y280" s="415" t="str">
        <f t="shared" si="72"/>
        <v/>
      </c>
      <c r="Z280" s="415" t="str">
        <f t="shared" si="73"/>
        <v/>
      </c>
      <c r="AA280" s="384">
        <f t="shared" si="67"/>
        <v>0</v>
      </c>
      <c r="AB280" s="385" t="b">
        <f t="shared" si="74"/>
        <v>1</v>
      </c>
      <c r="AC280" s="384" t="str">
        <f>IF($N280="","",IF($C$7="Northern Ireland",INDEX('Fixed inputs'!$H$18:$H$58,MATCH($N280,'Fixed inputs'!$C$18:$C$58,0)),INDEX('Fixed inputs'!$I$18:$I$58,MATCH($N280,'Fixed inputs'!$C$18:$C$58,0))))</f>
        <v/>
      </c>
      <c r="AD280" s="384" t="str">
        <f>IF($C280="","",INDEX('Fixed inputs'!$C$8:$E$10,MATCH($C280,'Fixed inputs'!$B$8:$B$10,0),MATCH(IF($C$7="Northern Ireland","GBP","EUR"),'Fixed inputs'!$C$7:$E$7,0)))</f>
        <v/>
      </c>
      <c r="AE280" s="386"/>
      <c r="AF280" s="386"/>
      <c r="AG280" s="386"/>
      <c r="AH280" s="386"/>
      <c r="AI280" s="386"/>
      <c r="AJ280" s="416">
        <f t="shared" si="75"/>
        <v>0</v>
      </c>
      <c r="AK280" s="386"/>
      <c r="AL280" s="387">
        <f t="shared" si="76"/>
        <v>0</v>
      </c>
      <c r="AM280" s="386"/>
      <c r="AN280" s="387">
        <f t="shared" si="77"/>
        <v>0</v>
      </c>
      <c r="AO280" s="386"/>
      <c r="AP280" s="387">
        <f t="shared" si="78"/>
        <v>0</v>
      </c>
      <c r="AQ280" s="386"/>
      <c r="AR280" s="387">
        <f t="shared" si="79"/>
        <v>0</v>
      </c>
      <c r="AS280" s="386"/>
      <c r="AT280" s="387">
        <f t="shared" si="80"/>
        <v>0</v>
      </c>
    </row>
    <row r="281" spans="2:46">
      <c r="B281" s="435"/>
      <c r="C281" s="435"/>
      <c r="D281" s="436"/>
      <c r="E281" s="437"/>
      <c r="F281" s="437"/>
      <c r="G281" s="437"/>
      <c r="H281" s="437"/>
      <c r="I281" s="437"/>
      <c r="J281" s="437"/>
      <c r="K281" s="465">
        <f t="shared" si="65"/>
        <v>0</v>
      </c>
      <c r="L281" s="433"/>
      <c r="M281" s="433"/>
      <c r="N281" s="434"/>
      <c r="O281" s="383" t="str">
        <f t="shared" si="66"/>
        <v/>
      </c>
      <c r="P281" s="434"/>
      <c r="Q281" s="434"/>
      <c r="R281" s="434"/>
      <c r="S281" s="433"/>
      <c r="T281" s="434"/>
      <c r="U281" s="415" t="str">
        <f t="shared" si="68"/>
        <v/>
      </c>
      <c r="V281" s="415" t="str">
        <f t="shared" si="69"/>
        <v/>
      </c>
      <c r="W281" s="415" t="str">
        <f t="shared" si="70"/>
        <v/>
      </c>
      <c r="X281" s="415" t="str">
        <f t="shared" si="71"/>
        <v/>
      </c>
      <c r="Y281" s="415" t="str">
        <f t="shared" si="72"/>
        <v/>
      </c>
      <c r="Z281" s="415" t="str">
        <f t="shared" si="73"/>
        <v/>
      </c>
      <c r="AA281" s="384">
        <f t="shared" si="67"/>
        <v>0</v>
      </c>
      <c r="AB281" s="385" t="b">
        <f t="shared" si="74"/>
        <v>1</v>
      </c>
      <c r="AC281" s="384" t="str">
        <f>IF($N281="","",IF($C$7="Northern Ireland",INDEX('Fixed inputs'!$H$18:$H$58,MATCH($N281,'Fixed inputs'!$C$18:$C$58,0)),INDEX('Fixed inputs'!$I$18:$I$58,MATCH($N281,'Fixed inputs'!$C$18:$C$58,0))))</f>
        <v/>
      </c>
      <c r="AD281" s="384" t="str">
        <f>IF($C281="","",INDEX('Fixed inputs'!$C$8:$E$10,MATCH($C281,'Fixed inputs'!$B$8:$B$10,0),MATCH(IF($C$7="Northern Ireland","GBP","EUR"),'Fixed inputs'!$C$7:$E$7,0)))</f>
        <v/>
      </c>
      <c r="AE281" s="386"/>
      <c r="AF281" s="386"/>
      <c r="AG281" s="386"/>
      <c r="AH281" s="386"/>
      <c r="AI281" s="386"/>
      <c r="AJ281" s="416">
        <f t="shared" si="75"/>
        <v>0</v>
      </c>
      <c r="AK281" s="386"/>
      <c r="AL281" s="387">
        <f t="shared" si="76"/>
        <v>0</v>
      </c>
      <c r="AM281" s="386"/>
      <c r="AN281" s="387">
        <f t="shared" si="77"/>
        <v>0</v>
      </c>
      <c r="AO281" s="386"/>
      <c r="AP281" s="387">
        <f t="shared" si="78"/>
        <v>0</v>
      </c>
      <c r="AQ281" s="386"/>
      <c r="AR281" s="387">
        <f t="shared" si="79"/>
        <v>0</v>
      </c>
      <c r="AS281" s="386"/>
      <c r="AT281" s="387">
        <f t="shared" si="80"/>
        <v>0</v>
      </c>
    </row>
    <row r="282" spans="2:46">
      <c r="B282" s="435"/>
      <c r="C282" s="435"/>
      <c r="D282" s="436"/>
      <c r="E282" s="437"/>
      <c r="F282" s="437"/>
      <c r="G282" s="437"/>
      <c r="H282" s="437"/>
      <c r="I282" s="437"/>
      <c r="J282" s="437"/>
      <c r="K282" s="465">
        <f t="shared" si="65"/>
        <v>0</v>
      </c>
      <c r="L282" s="433"/>
      <c r="M282" s="433"/>
      <c r="N282" s="434"/>
      <c r="O282" s="383" t="str">
        <f t="shared" si="66"/>
        <v/>
      </c>
      <c r="P282" s="434"/>
      <c r="Q282" s="434"/>
      <c r="R282" s="434"/>
      <c r="S282" s="433"/>
      <c r="T282" s="434"/>
      <c r="U282" s="415" t="str">
        <f t="shared" si="68"/>
        <v/>
      </c>
      <c r="V282" s="415" t="str">
        <f t="shared" si="69"/>
        <v/>
      </c>
      <c r="W282" s="415" t="str">
        <f t="shared" si="70"/>
        <v/>
      </c>
      <c r="X282" s="415" t="str">
        <f t="shared" si="71"/>
        <v/>
      </c>
      <c r="Y282" s="415" t="str">
        <f t="shared" si="72"/>
        <v/>
      </c>
      <c r="Z282" s="415" t="str">
        <f t="shared" si="73"/>
        <v/>
      </c>
      <c r="AA282" s="384">
        <f t="shared" si="67"/>
        <v>0</v>
      </c>
      <c r="AB282" s="385" t="b">
        <f t="shared" si="74"/>
        <v>1</v>
      </c>
      <c r="AC282" s="384" t="str">
        <f>IF($N282="","",IF($C$7="Northern Ireland",INDEX('Fixed inputs'!$H$18:$H$58,MATCH($N282,'Fixed inputs'!$C$18:$C$58,0)),INDEX('Fixed inputs'!$I$18:$I$58,MATCH($N282,'Fixed inputs'!$C$18:$C$58,0))))</f>
        <v/>
      </c>
      <c r="AD282" s="384" t="str">
        <f>IF($C282="","",INDEX('Fixed inputs'!$C$8:$E$10,MATCH($C282,'Fixed inputs'!$B$8:$B$10,0),MATCH(IF($C$7="Northern Ireland","GBP","EUR"),'Fixed inputs'!$C$7:$E$7,0)))</f>
        <v/>
      </c>
      <c r="AE282" s="386"/>
      <c r="AF282" s="386"/>
      <c r="AG282" s="386"/>
      <c r="AH282" s="386"/>
      <c r="AI282" s="386"/>
      <c r="AJ282" s="416">
        <f t="shared" si="75"/>
        <v>0</v>
      </c>
      <c r="AK282" s="386"/>
      <c r="AL282" s="387">
        <f t="shared" si="76"/>
        <v>0</v>
      </c>
      <c r="AM282" s="386"/>
      <c r="AN282" s="387">
        <f t="shared" si="77"/>
        <v>0</v>
      </c>
      <c r="AO282" s="386"/>
      <c r="AP282" s="387">
        <f t="shared" si="78"/>
        <v>0</v>
      </c>
      <c r="AQ282" s="386"/>
      <c r="AR282" s="387">
        <f t="shared" si="79"/>
        <v>0</v>
      </c>
      <c r="AS282" s="386"/>
      <c r="AT282" s="387">
        <f t="shared" si="80"/>
        <v>0</v>
      </c>
    </row>
    <row r="283" spans="2:46">
      <c r="B283" s="435"/>
      <c r="C283" s="435"/>
      <c r="D283" s="436"/>
      <c r="E283" s="437"/>
      <c r="F283" s="437"/>
      <c r="G283" s="437"/>
      <c r="H283" s="437"/>
      <c r="I283" s="437"/>
      <c r="J283" s="437"/>
      <c r="K283" s="465">
        <f t="shared" si="65"/>
        <v>0</v>
      </c>
      <c r="L283" s="433"/>
      <c r="M283" s="433"/>
      <c r="N283" s="434"/>
      <c r="O283" s="383" t="str">
        <f t="shared" si="66"/>
        <v/>
      </c>
      <c r="P283" s="434"/>
      <c r="Q283" s="434"/>
      <c r="R283" s="434"/>
      <c r="S283" s="433"/>
      <c r="T283" s="434"/>
      <c r="U283" s="415" t="str">
        <f t="shared" si="68"/>
        <v/>
      </c>
      <c r="V283" s="415" t="str">
        <f t="shared" si="69"/>
        <v/>
      </c>
      <c r="W283" s="415" t="str">
        <f t="shared" si="70"/>
        <v/>
      </c>
      <c r="X283" s="415" t="str">
        <f t="shared" si="71"/>
        <v/>
      </c>
      <c r="Y283" s="415" t="str">
        <f t="shared" si="72"/>
        <v/>
      </c>
      <c r="Z283" s="415" t="str">
        <f t="shared" si="73"/>
        <v/>
      </c>
      <c r="AA283" s="384">
        <f t="shared" si="67"/>
        <v>0</v>
      </c>
      <c r="AB283" s="385" t="b">
        <f t="shared" si="74"/>
        <v>1</v>
      </c>
      <c r="AC283" s="384" t="str">
        <f>IF($N283="","",IF($C$7="Northern Ireland",INDEX('Fixed inputs'!$H$18:$H$58,MATCH($N283,'Fixed inputs'!$C$18:$C$58,0)),INDEX('Fixed inputs'!$I$18:$I$58,MATCH($N283,'Fixed inputs'!$C$18:$C$58,0))))</f>
        <v/>
      </c>
      <c r="AD283" s="384" t="str">
        <f>IF($C283="","",INDEX('Fixed inputs'!$C$8:$E$10,MATCH($C283,'Fixed inputs'!$B$8:$B$10,0),MATCH(IF($C$7="Northern Ireland","GBP","EUR"),'Fixed inputs'!$C$7:$E$7,0)))</f>
        <v/>
      </c>
      <c r="AE283" s="386"/>
      <c r="AF283" s="386"/>
      <c r="AG283" s="386"/>
      <c r="AH283" s="386"/>
      <c r="AI283" s="386"/>
      <c r="AJ283" s="416">
        <f t="shared" si="75"/>
        <v>0</v>
      </c>
      <c r="AK283" s="386"/>
      <c r="AL283" s="387">
        <f t="shared" si="76"/>
        <v>0</v>
      </c>
      <c r="AM283" s="386"/>
      <c r="AN283" s="387">
        <f t="shared" si="77"/>
        <v>0</v>
      </c>
      <c r="AO283" s="386"/>
      <c r="AP283" s="387">
        <f t="shared" si="78"/>
        <v>0</v>
      </c>
      <c r="AQ283" s="386"/>
      <c r="AR283" s="387">
        <f t="shared" si="79"/>
        <v>0</v>
      </c>
      <c r="AS283" s="386"/>
      <c r="AT283" s="387">
        <f t="shared" si="80"/>
        <v>0</v>
      </c>
    </row>
    <row r="284" spans="2:46">
      <c r="B284" s="435"/>
      <c r="C284" s="435"/>
      <c r="D284" s="436"/>
      <c r="E284" s="437"/>
      <c r="F284" s="437"/>
      <c r="G284" s="437"/>
      <c r="H284" s="437"/>
      <c r="I284" s="437"/>
      <c r="J284" s="437"/>
      <c r="K284" s="465">
        <f t="shared" si="65"/>
        <v>0</v>
      </c>
      <c r="L284" s="433"/>
      <c r="M284" s="433"/>
      <c r="N284" s="434"/>
      <c r="O284" s="383" t="str">
        <f t="shared" si="66"/>
        <v/>
      </c>
      <c r="P284" s="434"/>
      <c r="Q284" s="434"/>
      <c r="R284" s="434"/>
      <c r="S284" s="433"/>
      <c r="T284" s="434"/>
      <c r="U284" s="415" t="str">
        <f t="shared" si="68"/>
        <v/>
      </c>
      <c r="V284" s="415" t="str">
        <f t="shared" si="69"/>
        <v/>
      </c>
      <c r="W284" s="415" t="str">
        <f t="shared" si="70"/>
        <v/>
      </c>
      <c r="X284" s="415" t="str">
        <f t="shared" si="71"/>
        <v/>
      </c>
      <c r="Y284" s="415" t="str">
        <f t="shared" si="72"/>
        <v/>
      </c>
      <c r="Z284" s="415" t="str">
        <f t="shared" si="73"/>
        <v/>
      </c>
      <c r="AA284" s="384">
        <f t="shared" si="67"/>
        <v>0</v>
      </c>
      <c r="AB284" s="385" t="b">
        <f t="shared" si="74"/>
        <v>1</v>
      </c>
      <c r="AC284" s="384" t="str">
        <f>IF($N284="","",IF($C$7="Northern Ireland",INDEX('Fixed inputs'!$H$18:$H$58,MATCH($N284,'Fixed inputs'!$C$18:$C$58,0)),INDEX('Fixed inputs'!$I$18:$I$58,MATCH($N284,'Fixed inputs'!$C$18:$C$58,0))))</f>
        <v/>
      </c>
      <c r="AD284" s="384" t="str">
        <f>IF($C284="","",INDEX('Fixed inputs'!$C$8:$E$10,MATCH($C284,'Fixed inputs'!$B$8:$B$10,0),MATCH(IF($C$7="Northern Ireland","GBP","EUR"),'Fixed inputs'!$C$7:$E$7,0)))</f>
        <v/>
      </c>
      <c r="AE284" s="386"/>
      <c r="AF284" s="386"/>
      <c r="AG284" s="386"/>
      <c r="AH284" s="386"/>
      <c r="AI284" s="386"/>
      <c r="AJ284" s="416">
        <f t="shared" si="75"/>
        <v>0</v>
      </c>
      <c r="AK284" s="386"/>
      <c r="AL284" s="387">
        <f t="shared" si="76"/>
        <v>0</v>
      </c>
      <c r="AM284" s="386"/>
      <c r="AN284" s="387">
        <f t="shared" si="77"/>
        <v>0</v>
      </c>
      <c r="AO284" s="386"/>
      <c r="AP284" s="387">
        <f t="shared" si="78"/>
        <v>0</v>
      </c>
      <c r="AQ284" s="386"/>
      <c r="AR284" s="387">
        <f t="shared" si="79"/>
        <v>0</v>
      </c>
      <c r="AS284" s="386"/>
      <c r="AT284" s="387">
        <f t="shared" si="80"/>
        <v>0</v>
      </c>
    </row>
    <row r="285" spans="2:46">
      <c r="B285" s="435"/>
      <c r="C285" s="435"/>
      <c r="D285" s="436"/>
      <c r="E285" s="437"/>
      <c r="F285" s="437"/>
      <c r="G285" s="437"/>
      <c r="H285" s="437"/>
      <c r="I285" s="437"/>
      <c r="J285" s="437"/>
      <c r="K285" s="465">
        <f t="shared" si="65"/>
        <v>0</v>
      </c>
      <c r="L285" s="433"/>
      <c r="M285" s="433"/>
      <c r="N285" s="434"/>
      <c r="O285" s="383" t="str">
        <f t="shared" si="66"/>
        <v/>
      </c>
      <c r="P285" s="434"/>
      <c r="Q285" s="434"/>
      <c r="R285" s="434"/>
      <c r="S285" s="433"/>
      <c r="T285" s="434"/>
      <c r="U285" s="415" t="str">
        <f t="shared" si="68"/>
        <v/>
      </c>
      <c r="V285" s="415" t="str">
        <f t="shared" si="69"/>
        <v/>
      </c>
      <c r="W285" s="415" t="str">
        <f t="shared" si="70"/>
        <v/>
      </c>
      <c r="X285" s="415" t="str">
        <f t="shared" si="71"/>
        <v/>
      </c>
      <c r="Y285" s="415" t="str">
        <f t="shared" si="72"/>
        <v/>
      </c>
      <c r="Z285" s="415" t="str">
        <f t="shared" si="73"/>
        <v/>
      </c>
      <c r="AA285" s="384">
        <f t="shared" si="67"/>
        <v>0</v>
      </c>
      <c r="AB285" s="385" t="b">
        <f t="shared" si="74"/>
        <v>1</v>
      </c>
      <c r="AC285" s="384" t="str">
        <f>IF($N285="","",IF($C$7="Northern Ireland",INDEX('Fixed inputs'!$H$18:$H$58,MATCH($N285,'Fixed inputs'!$C$18:$C$58,0)),INDEX('Fixed inputs'!$I$18:$I$58,MATCH($N285,'Fixed inputs'!$C$18:$C$58,0))))</f>
        <v/>
      </c>
      <c r="AD285" s="384" t="str">
        <f>IF($C285="","",INDEX('Fixed inputs'!$C$8:$E$10,MATCH($C285,'Fixed inputs'!$B$8:$B$10,0),MATCH(IF($C$7="Northern Ireland","GBP","EUR"),'Fixed inputs'!$C$7:$E$7,0)))</f>
        <v/>
      </c>
      <c r="AE285" s="386"/>
      <c r="AF285" s="386"/>
      <c r="AG285" s="386"/>
      <c r="AH285" s="386"/>
      <c r="AI285" s="386"/>
      <c r="AJ285" s="416">
        <f t="shared" si="75"/>
        <v>0</v>
      </c>
      <c r="AK285" s="386"/>
      <c r="AL285" s="387">
        <f t="shared" si="76"/>
        <v>0</v>
      </c>
      <c r="AM285" s="386"/>
      <c r="AN285" s="387">
        <f t="shared" si="77"/>
        <v>0</v>
      </c>
      <c r="AO285" s="386"/>
      <c r="AP285" s="387">
        <f t="shared" si="78"/>
        <v>0</v>
      </c>
      <c r="AQ285" s="386"/>
      <c r="AR285" s="387">
        <f t="shared" si="79"/>
        <v>0</v>
      </c>
      <c r="AS285" s="386"/>
      <c r="AT285" s="387">
        <f t="shared" si="80"/>
        <v>0</v>
      </c>
    </row>
    <row r="286" spans="2:46">
      <c r="B286" s="435"/>
      <c r="C286" s="435"/>
      <c r="D286" s="436"/>
      <c r="E286" s="437"/>
      <c r="F286" s="437"/>
      <c r="G286" s="437"/>
      <c r="H286" s="437"/>
      <c r="I286" s="437"/>
      <c r="J286" s="437"/>
      <c r="K286" s="465">
        <f t="shared" si="65"/>
        <v>0</v>
      </c>
      <c r="L286" s="433"/>
      <c r="M286" s="433"/>
      <c r="N286" s="434"/>
      <c r="O286" s="383" t="str">
        <f t="shared" si="66"/>
        <v/>
      </c>
      <c r="P286" s="434"/>
      <c r="Q286" s="434"/>
      <c r="R286" s="434"/>
      <c r="S286" s="433"/>
      <c r="T286" s="434"/>
      <c r="U286" s="415" t="str">
        <f t="shared" si="68"/>
        <v/>
      </c>
      <c r="V286" s="415" t="str">
        <f t="shared" si="69"/>
        <v/>
      </c>
      <c r="W286" s="415" t="str">
        <f t="shared" si="70"/>
        <v/>
      </c>
      <c r="X286" s="415" t="str">
        <f t="shared" si="71"/>
        <v/>
      </c>
      <c r="Y286" s="415" t="str">
        <f t="shared" si="72"/>
        <v/>
      </c>
      <c r="Z286" s="415" t="str">
        <f t="shared" si="73"/>
        <v/>
      </c>
      <c r="AA286" s="384">
        <f t="shared" si="67"/>
        <v>0</v>
      </c>
      <c r="AB286" s="385" t="b">
        <f t="shared" si="74"/>
        <v>1</v>
      </c>
      <c r="AC286" s="384" t="str">
        <f>IF($N286="","",IF($C$7="Northern Ireland",INDEX('Fixed inputs'!$H$18:$H$58,MATCH($N286,'Fixed inputs'!$C$18:$C$58,0)),INDEX('Fixed inputs'!$I$18:$I$58,MATCH($N286,'Fixed inputs'!$C$18:$C$58,0))))</f>
        <v/>
      </c>
      <c r="AD286" s="384" t="str">
        <f>IF($C286="","",INDEX('Fixed inputs'!$C$8:$E$10,MATCH($C286,'Fixed inputs'!$B$8:$B$10,0),MATCH(IF($C$7="Northern Ireland","GBP","EUR"),'Fixed inputs'!$C$7:$E$7,0)))</f>
        <v/>
      </c>
      <c r="AE286" s="386"/>
      <c r="AF286" s="386"/>
      <c r="AG286" s="386"/>
      <c r="AH286" s="386"/>
      <c r="AI286" s="386"/>
      <c r="AJ286" s="416">
        <f t="shared" si="75"/>
        <v>0</v>
      </c>
      <c r="AK286" s="386"/>
      <c r="AL286" s="387">
        <f t="shared" si="76"/>
        <v>0</v>
      </c>
      <c r="AM286" s="386"/>
      <c r="AN286" s="387">
        <f t="shared" si="77"/>
        <v>0</v>
      </c>
      <c r="AO286" s="386"/>
      <c r="AP286" s="387">
        <f t="shared" si="78"/>
        <v>0</v>
      </c>
      <c r="AQ286" s="386"/>
      <c r="AR286" s="387">
        <f t="shared" si="79"/>
        <v>0</v>
      </c>
      <c r="AS286" s="386"/>
      <c r="AT286" s="387">
        <f t="shared" si="80"/>
        <v>0</v>
      </c>
    </row>
    <row r="287" spans="2:46">
      <c r="B287" s="435"/>
      <c r="C287" s="435"/>
      <c r="D287" s="436"/>
      <c r="E287" s="437"/>
      <c r="F287" s="437"/>
      <c r="G287" s="437"/>
      <c r="H287" s="437"/>
      <c r="I287" s="437"/>
      <c r="J287" s="437"/>
      <c r="K287" s="465">
        <f t="shared" si="65"/>
        <v>0</v>
      </c>
      <c r="L287" s="433"/>
      <c r="M287" s="433"/>
      <c r="N287" s="434"/>
      <c r="O287" s="383" t="str">
        <f t="shared" si="66"/>
        <v/>
      </c>
      <c r="P287" s="434"/>
      <c r="Q287" s="434"/>
      <c r="R287" s="434"/>
      <c r="S287" s="433"/>
      <c r="T287" s="434"/>
      <c r="U287" s="415" t="str">
        <f t="shared" si="68"/>
        <v/>
      </c>
      <c r="V287" s="415" t="str">
        <f t="shared" si="69"/>
        <v/>
      </c>
      <c r="W287" s="415" t="str">
        <f t="shared" si="70"/>
        <v/>
      </c>
      <c r="X287" s="415" t="str">
        <f t="shared" si="71"/>
        <v/>
      </c>
      <c r="Y287" s="415" t="str">
        <f t="shared" si="72"/>
        <v/>
      </c>
      <c r="Z287" s="415" t="str">
        <f t="shared" si="73"/>
        <v/>
      </c>
      <c r="AA287" s="384">
        <f t="shared" si="67"/>
        <v>0</v>
      </c>
      <c r="AB287" s="385" t="b">
        <f t="shared" si="74"/>
        <v>1</v>
      </c>
      <c r="AC287" s="384" t="str">
        <f>IF($N287="","",IF($C$7="Northern Ireland",INDEX('Fixed inputs'!$H$18:$H$58,MATCH($N287,'Fixed inputs'!$C$18:$C$58,0)),INDEX('Fixed inputs'!$I$18:$I$58,MATCH($N287,'Fixed inputs'!$C$18:$C$58,0))))</f>
        <v/>
      </c>
      <c r="AD287" s="384" t="str">
        <f>IF($C287="","",INDEX('Fixed inputs'!$C$8:$E$10,MATCH($C287,'Fixed inputs'!$B$8:$B$10,0),MATCH(IF($C$7="Northern Ireland","GBP","EUR"),'Fixed inputs'!$C$7:$E$7,0)))</f>
        <v/>
      </c>
      <c r="AE287" s="386"/>
      <c r="AF287" s="386"/>
      <c r="AG287" s="386"/>
      <c r="AH287" s="386"/>
      <c r="AI287" s="386"/>
      <c r="AJ287" s="416">
        <f t="shared" si="75"/>
        <v>0</v>
      </c>
      <c r="AK287" s="386"/>
      <c r="AL287" s="387">
        <f t="shared" si="76"/>
        <v>0</v>
      </c>
      <c r="AM287" s="386"/>
      <c r="AN287" s="387">
        <f t="shared" si="77"/>
        <v>0</v>
      </c>
      <c r="AO287" s="386"/>
      <c r="AP287" s="387">
        <f t="shared" si="78"/>
        <v>0</v>
      </c>
      <c r="AQ287" s="386"/>
      <c r="AR287" s="387">
        <f t="shared" si="79"/>
        <v>0</v>
      </c>
      <c r="AS287" s="386"/>
      <c r="AT287" s="387">
        <f t="shared" si="80"/>
        <v>0</v>
      </c>
    </row>
    <row r="288" spans="2:46">
      <c r="B288" s="435"/>
      <c r="C288" s="435"/>
      <c r="D288" s="436"/>
      <c r="E288" s="437"/>
      <c r="F288" s="437"/>
      <c r="G288" s="437"/>
      <c r="H288" s="437"/>
      <c r="I288" s="437"/>
      <c r="J288" s="437"/>
      <c r="K288" s="465">
        <f t="shared" si="65"/>
        <v>0</v>
      </c>
      <c r="L288" s="433"/>
      <c r="M288" s="433"/>
      <c r="N288" s="434"/>
      <c r="O288" s="383" t="str">
        <f t="shared" si="66"/>
        <v/>
      </c>
      <c r="P288" s="434"/>
      <c r="Q288" s="434"/>
      <c r="R288" s="434"/>
      <c r="S288" s="433"/>
      <c r="T288" s="434"/>
      <c r="U288" s="415" t="str">
        <f t="shared" si="68"/>
        <v/>
      </c>
      <c r="V288" s="415" t="str">
        <f t="shared" si="69"/>
        <v/>
      </c>
      <c r="W288" s="415" t="str">
        <f t="shared" si="70"/>
        <v/>
      </c>
      <c r="X288" s="415" t="str">
        <f t="shared" si="71"/>
        <v/>
      </c>
      <c r="Y288" s="415" t="str">
        <f t="shared" si="72"/>
        <v/>
      </c>
      <c r="Z288" s="415" t="str">
        <f t="shared" si="73"/>
        <v/>
      </c>
      <c r="AA288" s="384">
        <f t="shared" si="67"/>
        <v>0</v>
      </c>
      <c r="AB288" s="385" t="b">
        <f t="shared" si="74"/>
        <v>1</v>
      </c>
      <c r="AC288" s="384" t="str">
        <f>IF($N288="","",IF($C$7="Northern Ireland",INDEX('Fixed inputs'!$H$18:$H$58,MATCH($N288,'Fixed inputs'!$C$18:$C$58,0)),INDEX('Fixed inputs'!$I$18:$I$58,MATCH($N288,'Fixed inputs'!$C$18:$C$58,0))))</f>
        <v/>
      </c>
      <c r="AD288" s="384" t="str">
        <f>IF($C288="","",INDEX('Fixed inputs'!$C$8:$E$10,MATCH($C288,'Fixed inputs'!$B$8:$B$10,0),MATCH(IF($C$7="Northern Ireland","GBP","EUR"),'Fixed inputs'!$C$7:$E$7,0)))</f>
        <v/>
      </c>
      <c r="AE288" s="386"/>
      <c r="AF288" s="386"/>
      <c r="AG288" s="386"/>
      <c r="AH288" s="386"/>
      <c r="AI288" s="386"/>
      <c r="AJ288" s="416">
        <f t="shared" si="75"/>
        <v>0</v>
      </c>
      <c r="AK288" s="386"/>
      <c r="AL288" s="387">
        <f t="shared" si="76"/>
        <v>0</v>
      </c>
      <c r="AM288" s="386"/>
      <c r="AN288" s="387">
        <f t="shared" si="77"/>
        <v>0</v>
      </c>
      <c r="AO288" s="386"/>
      <c r="AP288" s="387">
        <f t="shared" si="78"/>
        <v>0</v>
      </c>
      <c r="AQ288" s="386"/>
      <c r="AR288" s="387">
        <f t="shared" si="79"/>
        <v>0</v>
      </c>
      <c r="AS288" s="386"/>
      <c r="AT288" s="387">
        <f t="shared" si="80"/>
        <v>0</v>
      </c>
    </row>
    <row r="289" spans="2:46">
      <c r="B289" s="435"/>
      <c r="C289" s="435"/>
      <c r="D289" s="436"/>
      <c r="E289" s="437"/>
      <c r="F289" s="437"/>
      <c r="G289" s="437"/>
      <c r="H289" s="437"/>
      <c r="I289" s="437"/>
      <c r="J289" s="437"/>
      <c r="K289" s="465">
        <f t="shared" si="65"/>
        <v>0</v>
      </c>
      <c r="L289" s="433"/>
      <c r="M289" s="433"/>
      <c r="N289" s="434"/>
      <c r="O289" s="383" t="str">
        <f t="shared" si="66"/>
        <v/>
      </c>
      <c r="P289" s="434"/>
      <c r="Q289" s="434"/>
      <c r="R289" s="434"/>
      <c r="S289" s="433"/>
      <c r="T289" s="434"/>
      <c r="U289" s="415" t="str">
        <f t="shared" si="68"/>
        <v/>
      </c>
      <c r="V289" s="415" t="str">
        <f t="shared" si="69"/>
        <v/>
      </c>
      <c r="W289" s="415" t="str">
        <f t="shared" si="70"/>
        <v/>
      </c>
      <c r="X289" s="415" t="str">
        <f t="shared" si="71"/>
        <v/>
      </c>
      <c r="Y289" s="415" t="str">
        <f t="shared" si="72"/>
        <v/>
      </c>
      <c r="Z289" s="415" t="str">
        <f t="shared" si="73"/>
        <v/>
      </c>
      <c r="AA289" s="384">
        <f t="shared" si="67"/>
        <v>0</v>
      </c>
      <c r="AB289" s="385" t="b">
        <f t="shared" si="74"/>
        <v>1</v>
      </c>
      <c r="AC289" s="384" t="str">
        <f>IF($N289="","",IF($C$7="Northern Ireland",INDEX('Fixed inputs'!$H$18:$H$58,MATCH($N289,'Fixed inputs'!$C$18:$C$58,0)),INDEX('Fixed inputs'!$I$18:$I$58,MATCH($N289,'Fixed inputs'!$C$18:$C$58,0))))</f>
        <v/>
      </c>
      <c r="AD289" s="384" t="str">
        <f>IF($C289="","",INDEX('Fixed inputs'!$C$8:$E$10,MATCH($C289,'Fixed inputs'!$B$8:$B$10,0),MATCH(IF($C$7="Northern Ireland","GBP","EUR"),'Fixed inputs'!$C$7:$E$7,0)))</f>
        <v/>
      </c>
      <c r="AE289" s="386"/>
      <c r="AF289" s="386"/>
      <c r="AG289" s="386"/>
      <c r="AH289" s="386"/>
      <c r="AI289" s="386"/>
      <c r="AJ289" s="416">
        <f t="shared" si="75"/>
        <v>0</v>
      </c>
      <c r="AK289" s="386"/>
      <c r="AL289" s="387">
        <f t="shared" si="76"/>
        <v>0</v>
      </c>
      <c r="AM289" s="386"/>
      <c r="AN289" s="387">
        <f t="shared" si="77"/>
        <v>0</v>
      </c>
      <c r="AO289" s="386"/>
      <c r="AP289" s="387">
        <f t="shared" si="78"/>
        <v>0</v>
      </c>
      <c r="AQ289" s="386"/>
      <c r="AR289" s="387">
        <f t="shared" si="79"/>
        <v>0</v>
      </c>
      <c r="AS289" s="386"/>
      <c r="AT289" s="387">
        <f t="shared" si="80"/>
        <v>0</v>
      </c>
    </row>
    <row r="290" spans="2:46">
      <c r="B290" s="435"/>
      <c r="C290" s="435"/>
      <c r="D290" s="436"/>
      <c r="E290" s="437"/>
      <c r="F290" s="437"/>
      <c r="G290" s="437"/>
      <c r="H290" s="437"/>
      <c r="I290" s="437"/>
      <c r="J290" s="437"/>
      <c r="K290" s="465">
        <f t="shared" si="65"/>
        <v>0</v>
      </c>
      <c r="L290" s="433"/>
      <c r="M290" s="433"/>
      <c r="N290" s="434"/>
      <c r="O290" s="383" t="str">
        <f t="shared" si="66"/>
        <v/>
      </c>
      <c r="P290" s="434"/>
      <c r="Q290" s="434"/>
      <c r="R290" s="434"/>
      <c r="S290" s="433"/>
      <c r="T290" s="434"/>
      <c r="U290" s="415" t="str">
        <f t="shared" si="68"/>
        <v/>
      </c>
      <c r="V290" s="415" t="str">
        <f t="shared" si="69"/>
        <v/>
      </c>
      <c r="W290" s="415" t="str">
        <f t="shared" si="70"/>
        <v/>
      </c>
      <c r="X290" s="415" t="str">
        <f t="shared" si="71"/>
        <v/>
      </c>
      <c r="Y290" s="415" t="str">
        <f t="shared" si="72"/>
        <v/>
      </c>
      <c r="Z290" s="415" t="str">
        <f t="shared" si="73"/>
        <v/>
      </c>
      <c r="AA290" s="384">
        <f t="shared" si="67"/>
        <v>0</v>
      </c>
      <c r="AB290" s="385" t="b">
        <f t="shared" si="74"/>
        <v>1</v>
      </c>
      <c r="AC290" s="384" t="str">
        <f>IF($N290="","",IF($C$7="Northern Ireland",INDEX('Fixed inputs'!$H$18:$H$58,MATCH($N290,'Fixed inputs'!$C$18:$C$58,0)),INDEX('Fixed inputs'!$I$18:$I$58,MATCH($N290,'Fixed inputs'!$C$18:$C$58,0))))</f>
        <v/>
      </c>
      <c r="AD290" s="384" t="str">
        <f>IF($C290="","",INDEX('Fixed inputs'!$C$8:$E$10,MATCH($C290,'Fixed inputs'!$B$8:$B$10,0),MATCH(IF($C$7="Northern Ireland","GBP","EUR"),'Fixed inputs'!$C$7:$E$7,0)))</f>
        <v/>
      </c>
      <c r="AE290" s="386"/>
      <c r="AF290" s="386"/>
      <c r="AG290" s="386"/>
      <c r="AH290" s="386"/>
      <c r="AI290" s="386"/>
      <c r="AJ290" s="416">
        <f t="shared" si="75"/>
        <v>0</v>
      </c>
      <c r="AK290" s="386"/>
      <c r="AL290" s="387">
        <f t="shared" si="76"/>
        <v>0</v>
      </c>
      <c r="AM290" s="386"/>
      <c r="AN290" s="387">
        <f t="shared" si="77"/>
        <v>0</v>
      </c>
      <c r="AO290" s="386"/>
      <c r="AP290" s="387">
        <f t="shared" si="78"/>
        <v>0</v>
      </c>
      <c r="AQ290" s="386"/>
      <c r="AR290" s="387">
        <f t="shared" si="79"/>
        <v>0</v>
      </c>
      <c r="AS290" s="386"/>
      <c r="AT290" s="387">
        <f t="shared" si="80"/>
        <v>0</v>
      </c>
    </row>
    <row r="291" spans="2:46">
      <c r="B291" s="435"/>
      <c r="C291" s="435"/>
      <c r="D291" s="436"/>
      <c r="E291" s="437"/>
      <c r="F291" s="437"/>
      <c r="G291" s="437"/>
      <c r="H291" s="437"/>
      <c r="I291" s="437"/>
      <c r="J291" s="437"/>
      <c r="K291" s="465">
        <f t="shared" si="65"/>
        <v>0</v>
      </c>
      <c r="L291" s="433"/>
      <c r="M291" s="433"/>
      <c r="N291" s="434"/>
      <c r="O291" s="383" t="str">
        <f t="shared" si="66"/>
        <v/>
      </c>
      <c r="P291" s="434"/>
      <c r="Q291" s="434"/>
      <c r="R291" s="434"/>
      <c r="S291" s="433"/>
      <c r="T291" s="434"/>
      <c r="U291" s="415" t="str">
        <f t="shared" si="68"/>
        <v/>
      </c>
      <c r="V291" s="415" t="str">
        <f t="shared" si="69"/>
        <v/>
      </c>
      <c r="W291" s="415" t="str">
        <f t="shared" si="70"/>
        <v/>
      </c>
      <c r="X291" s="415" t="str">
        <f t="shared" si="71"/>
        <v/>
      </c>
      <c r="Y291" s="415" t="str">
        <f t="shared" si="72"/>
        <v/>
      </c>
      <c r="Z291" s="415" t="str">
        <f t="shared" si="73"/>
        <v/>
      </c>
      <c r="AA291" s="384">
        <f t="shared" si="67"/>
        <v>0</v>
      </c>
      <c r="AB291" s="385" t="b">
        <f t="shared" si="74"/>
        <v>1</v>
      </c>
      <c r="AC291" s="384" t="str">
        <f>IF($N291="","",IF($C$7="Northern Ireland",INDEX('Fixed inputs'!$H$18:$H$58,MATCH($N291,'Fixed inputs'!$C$18:$C$58,0)),INDEX('Fixed inputs'!$I$18:$I$58,MATCH($N291,'Fixed inputs'!$C$18:$C$58,0))))</f>
        <v/>
      </c>
      <c r="AD291" s="384" t="str">
        <f>IF($C291="","",INDEX('Fixed inputs'!$C$8:$E$10,MATCH($C291,'Fixed inputs'!$B$8:$B$10,0),MATCH(IF($C$7="Northern Ireland","GBP","EUR"),'Fixed inputs'!$C$7:$E$7,0)))</f>
        <v/>
      </c>
      <c r="AE291" s="386"/>
      <c r="AF291" s="386"/>
      <c r="AG291" s="386"/>
      <c r="AH291" s="386"/>
      <c r="AI291" s="386"/>
      <c r="AJ291" s="416">
        <f t="shared" si="75"/>
        <v>0</v>
      </c>
      <c r="AK291" s="386"/>
      <c r="AL291" s="387">
        <f t="shared" si="76"/>
        <v>0</v>
      </c>
      <c r="AM291" s="386"/>
      <c r="AN291" s="387">
        <f t="shared" si="77"/>
        <v>0</v>
      </c>
      <c r="AO291" s="386"/>
      <c r="AP291" s="387">
        <f t="shared" si="78"/>
        <v>0</v>
      </c>
      <c r="AQ291" s="386"/>
      <c r="AR291" s="387">
        <f t="shared" si="79"/>
        <v>0</v>
      </c>
      <c r="AS291" s="386"/>
      <c r="AT291" s="387">
        <f t="shared" si="80"/>
        <v>0</v>
      </c>
    </row>
    <row r="292" spans="2:46">
      <c r="B292" s="435"/>
      <c r="C292" s="435"/>
      <c r="D292" s="436"/>
      <c r="E292" s="437"/>
      <c r="F292" s="437"/>
      <c r="G292" s="437"/>
      <c r="H292" s="437"/>
      <c r="I292" s="437"/>
      <c r="J292" s="437"/>
      <c r="K292" s="465">
        <f t="shared" si="65"/>
        <v>0</v>
      </c>
      <c r="L292" s="433"/>
      <c r="M292" s="433"/>
      <c r="N292" s="434"/>
      <c r="O292" s="383" t="str">
        <f t="shared" si="66"/>
        <v/>
      </c>
      <c r="P292" s="434"/>
      <c r="Q292" s="434"/>
      <c r="R292" s="434"/>
      <c r="S292" s="433"/>
      <c r="T292" s="434"/>
      <c r="U292" s="415" t="str">
        <f t="shared" si="68"/>
        <v/>
      </c>
      <c r="V292" s="415" t="str">
        <f t="shared" si="69"/>
        <v/>
      </c>
      <c r="W292" s="415" t="str">
        <f t="shared" si="70"/>
        <v/>
      </c>
      <c r="X292" s="415" t="str">
        <f t="shared" si="71"/>
        <v/>
      </c>
      <c r="Y292" s="415" t="str">
        <f t="shared" si="72"/>
        <v/>
      </c>
      <c r="Z292" s="415" t="str">
        <f t="shared" si="73"/>
        <v/>
      </c>
      <c r="AA292" s="384">
        <f t="shared" si="67"/>
        <v>0</v>
      </c>
      <c r="AB292" s="385" t="b">
        <f t="shared" si="74"/>
        <v>1</v>
      </c>
      <c r="AC292" s="384" t="str">
        <f>IF($N292="","",IF($C$7="Northern Ireland",INDEX('Fixed inputs'!$H$18:$H$58,MATCH($N292,'Fixed inputs'!$C$18:$C$58,0)),INDEX('Fixed inputs'!$I$18:$I$58,MATCH($N292,'Fixed inputs'!$C$18:$C$58,0))))</f>
        <v/>
      </c>
      <c r="AD292" s="384" t="str">
        <f>IF($C292="","",INDEX('Fixed inputs'!$C$8:$E$10,MATCH($C292,'Fixed inputs'!$B$8:$B$10,0),MATCH(IF($C$7="Northern Ireland","GBP","EUR"),'Fixed inputs'!$C$7:$E$7,0)))</f>
        <v/>
      </c>
      <c r="AE292" s="386"/>
      <c r="AF292" s="386"/>
      <c r="AG292" s="386"/>
      <c r="AH292" s="386"/>
      <c r="AI292" s="386"/>
      <c r="AJ292" s="416">
        <f t="shared" si="75"/>
        <v>0</v>
      </c>
      <c r="AK292" s="386"/>
      <c r="AL292" s="387">
        <f t="shared" si="76"/>
        <v>0</v>
      </c>
      <c r="AM292" s="386"/>
      <c r="AN292" s="387">
        <f t="shared" si="77"/>
        <v>0</v>
      </c>
      <c r="AO292" s="386"/>
      <c r="AP292" s="387">
        <f t="shared" si="78"/>
        <v>0</v>
      </c>
      <c r="AQ292" s="386"/>
      <c r="AR292" s="387">
        <f t="shared" si="79"/>
        <v>0</v>
      </c>
      <c r="AS292" s="386"/>
      <c r="AT292" s="387">
        <f t="shared" si="80"/>
        <v>0</v>
      </c>
    </row>
    <row r="293" spans="2:46">
      <c r="B293" s="435"/>
      <c r="C293" s="435"/>
      <c r="D293" s="436"/>
      <c r="E293" s="437"/>
      <c r="F293" s="437"/>
      <c r="G293" s="437"/>
      <c r="H293" s="437"/>
      <c r="I293" s="437"/>
      <c r="J293" s="437"/>
      <c r="K293" s="465">
        <f t="shared" si="65"/>
        <v>0</v>
      </c>
      <c r="L293" s="433"/>
      <c r="M293" s="433"/>
      <c r="N293" s="434"/>
      <c r="O293" s="383" t="str">
        <f t="shared" si="66"/>
        <v/>
      </c>
      <c r="P293" s="434"/>
      <c r="Q293" s="434"/>
      <c r="R293" s="434"/>
      <c r="S293" s="433"/>
      <c r="T293" s="434"/>
      <c r="U293" s="415" t="str">
        <f t="shared" si="68"/>
        <v/>
      </c>
      <c r="V293" s="415" t="str">
        <f t="shared" si="69"/>
        <v/>
      </c>
      <c r="W293" s="415" t="str">
        <f t="shared" si="70"/>
        <v/>
      </c>
      <c r="X293" s="415" t="str">
        <f t="shared" si="71"/>
        <v/>
      </c>
      <c r="Y293" s="415" t="str">
        <f t="shared" si="72"/>
        <v/>
      </c>
      <c r="Z293" s="415" t="str">
        <f t="shared" si="73"/>
        <v/>
      </c>
      <c r="AA293" s="384">
        <f t="shared" si="67"/>
        <v>0</v>
      </c>
      <c r="AB293" s="385" t="b">
        <f t="shared" si="74"/>
        <v>1</v>
      </c>
      <c r="AC293" s="384" t="str">
        <f>IF($N293="","",IF($C$7="Northern Ireland",INDEX('Fixed inputs'!$H$18:$H$58,MATCH($N293,'Fixed inputs'!$C$18:$C$58,0)),INDEX('Fixed inputs'!$I$18:$I$58,MATCH($N293,'Fixed inputs'!$C$18:$C$58,0))))</f>
        <v/>
      </c>
      <c r="AD293" s="384" t="str">
        <f>IF($C293="","",INDEX('Fixed inputs'!$C$8:$E$10,MATCH($C293,'Fixed inputs'!$B$8:$B$10,0),MATCH(IF($C$7="Northern Ireland","GBP","EUR"),'Fixed inputs'!$C$7:$E$7,0)))</f>
        <v/>
      </c>
      <c r="AE293" s="386"/>
      <c r="AF293" s="386"/>
      <c r="AG293" s="386"/>
      <c r="AH293" s="386"/>
      <c r="AI293" s="386"/>
      <c r="AJ293" s="416">
        <f t="shared" si="75"/>
        <v>0</v>
      </c>
      <c r="AK293" s="386"/>
      <c r="AL293" s="387">
        <f t="shared" si="76"/>
        <v>0</v>
      </c>
      <c r="AM293" s="386"/>
      <c r="AN293" s="387">
        <f t="shared" si="77"/>
        <v>0</v>
      </c>
      <c r="AO293" s="386"/>
      <c r="AP293" s="387">
        <f t="shared" si="78"/>
        <v>0</v>
      </c>
      <c r="AQ293" s="386"/>
      <c r="AR293" s="387">
        <f t="shared" si="79"/>
        <v>0</v>
      </c>
      <c r="AS293" s="386"/>
      <c r="AT293" s="387">
        <f t="shared" si="80"/>
        <v>0</v>
      </c>
    </row>
    <row r="294" spans="2:46">
      <c r="B294" s="435"/>
      <c r="C294" s="435"/>
      <c r="D294" s="436"/>
      <c r="E294" s="437"/>
      <c r="F294" s="437"/>
      <c r="G294" s="437"/>
      <c r="H294" s="437"/>
      <c r="I294" s="437"/>
      <c r="J294" s="437"/>
      <c r="K294" s="465">
        <f t="shared" si="65"/>
        <v>0</v>
      </c>
      <c r="L294" s="433"/>
      <c r="M294" s="433"/>
      <c r="N294" s="434"/>
      <c r="O294" s="383" t="str">
        <f t="shared" si="66"/>
        <v/>
      </c>
      <c r="P294" s="434"/>
      <c r="Q294" s="434"/>
      <c r="R294" s="434"/>
      <c r="S294" s="433"/>
      <c r="T294" s="434"/>
      <c r="U294" s="415" t="str">
        <f t="shared" si="68"/>
        <v/>
      </c>
      <c r="V294" s="415" t="str">
        <f t="shared" si="69"/>
        <v/>
      </c>
      <c r="W294" s="415" t="str">
        <f t="shared" si="70"/>
        <v/>
      </c>
      <c r="X294" s="415" t="str">
        <f t="shared" si="71"/>
        <v/>
      </c>
      <c r="Y294" s="415" t="str">
        <f t="shared" si="72"/>
        <v/>
      </c>
      <c r="Z294" s="415" t="str">
        <f t="shared" si="73"/>
        <v/>
      </c>
      <c r="AA294" s="384">
        <f t="shared" si="67"/>
        <v>0</v>
      </c>
      <c r="AB294" s="385" t="b">
        <f t="shared" si="74"/>
        <v>1</v>
      </c>
      <c r="AC294" s="384" t="str">
        <f>IF($N294="","",IF($C$7="Northern Ireland",INDEX('Fixed inputs'!$H$18:$H$58,MATCH($N294,'Fixed inputs'!$C$18:$C$58,0)),INDEX('Fixed inputs'!$I$18:$I$58,MATCH($N294,'Fixed inputs'!$C$18:$C$58,0))))</f>
        <v/>
      </c>
      <c r="AD294" s="384" t="str">
        <f>IF($C294="","",INDEX('Fixed inputs'!$C$8:$E$10,MATCH($C294,'Fixed inputs'!$B$8:$B$10,0),MATCH(IF($C$7="Northern Ireland","GBP","EUR"),'Fixed inputs'!$C$7:$E$7,0)))</f>
        <v/>
      </c>
      <c r="AE294" s="386"/>
      <c r="AF294" s="386"/>
      <c r="AG294" s="386"/>
      <c r="AH294" s="386"/>
      <c r="AI294" s="386"/>
      <c r="AJ294" s="416">
        <f t="shared" si="75"/>
        <v>0</v>
      </c>
      <c r="AK294" s="386"/>
      <c r="AL294" s="387">
        <f t="shared" si="76"/>
        <v>0</v>
      </c>
      <c r="AM294" s="386"/>
      <c r="AN294" s="387">
        <f t="shared" si="77"/>
        <v>0</v>
      </c>
      <c r="AO294" s="386"/>
      <c r="AP294" s="387">
        <f t="shared" si="78"/>
        <v>0</v>
      </c>
      <c r="AQ294" s="386"/>
      <c r="AR294" s="387">
        <f t="shared" si="79"/>
        <v>0</v>
      </c>
      <c r="AS294" s="386"/>
      <c r="AT294" s="387">
        <f t="shared" si="80"/>
        <v>0</v>
      </c>
    </row>
    <row r="295" spans="2:46">
      <c r="B295" s="435"/>
      <c r="C295" s="435"/>
      <c r="D295" s="436"/>
      <c r="E295" s="437"/>
      <c r="F295" s="437"/>
      <c r="G295" s="437"/>
      <c r="H295" s="437"/>
      <c r="I295" s="437"/>
      <c r="J295" s="437"/>
      <c r="K295" s="465">
        <f t="shared" si="65"/>
        <v>0</v>
      </c>
      <c r="L295" s="433"/>
      <c r="M295" s="433"/>
      <c r="N295" s="434"/>
      <c r="O295" s="383" t="str">
        <f t="shared" si="66"/>
        <v/>
      </c>
      <c r="P295" s="434"/>
      <c r="Q295" s="434"/>
      <c r="R295" s="434"/>
      <c r="S295" s="433"/>
      <c r="T295" s="434"/>
      <c r="U295" s="415" t="str">
        <f t="shared" si="68"/>
        <v/>
      </c>
      <c r="V295" s="415" t="str">
        <f t="shared" si="69"/>
        <v/>
      </c>
      <c r="W295" s="415" t="str">
        <f t="shared" si="70"/>
        <v/>
      </c>
      <c r="X295" s="415" t="str">
        <f t="shared" si="71"/>
        <v/>
      </c>
      <c r="Y295" s="415" t="str">
        <f t="shared" si="72"/>
        <v/>
      </c>
      <c r="Z295" s="415" t="str">
        <f t="shared" si="73"/>
        <v/>
      </c>
      <c r="AA295" s="384">
        <f t="shared" si="67"/>
        <v>0</v>
      </c>
      <c r="AB295" s="385" t="b">
        <f t="shared" si="74"/>
        <v>1</v>
      </c>
      <c r="AC295" s="384" t="str">
        <f>IF($N295="","",IF($C$7="Northern Ireland",INDEX('Fixed inputs'!$H$18:$H$58,MATCH($N295,'Fixed inputs'!$C$18:$C$58,0)),INDEX('Fixed inputs'!$I$18:$I$58,MATCH($N295,'Fixed inputs'!$C$18:$C$58,0))))</f>
        <v/>
      </c>
      <c r="AD295" s="384" t="str">
        <f>IF($C295="","",INDEX('Fixed inputs'!$C$8:$E$10,MATCH($C295,'Fixed inputs'!$B$8:$B$10,0),MATCH(IF($C$7="Northern Ireland","GBP","EUR"),'Fixed inputs'!$C$7:$E$7,0)))</f>
        <v/>
      </c>
      <c r="AE295" s="386"/>
      <c r="AF295" s="386"/>
      <c r="AG295" s="386"/>
      <c r="AH295" s="386"/>
      <c r="AI295" s="386"/>
      <c r="AJ295" s="416">
        <f t="shared" si="75"/>
        <v>0</v>
      </c>
      <c r="AK295" s="386"/>
      <c r="AL295" s="387">
        <f t="shared" si="76"/>
        <v>0</v>
      </c>
      <c r="AM295" s="386"/>
      <c r="AN295" s="387">
        <f t="shared" si="77"/>
        <v>0</v>
      </c>
      <c r="AO295" s="386"/>
      <c r="AP295" s="387">
        <f t="shared" si="78"/>
        <v>0</v>
      </c>
      <c r="AQ295" s="386"/>
      <c r="AR295" s="387">
        <f t="shared" si="79"/>
        <v>0</v>
      </c>
      <c r="AS295" s="386"/>
      <c r="AT295" s="387">
        <f t="shared" si="80"/>
        <v>0</v>
      </c>
    </row>
    <row r="296" spans="2:46">
      <c r="B296" s="435"/>
      <c r="C296" s="435"/>
      <c r="D296" s="436"/>
      <c r="E296" s="437"/>
      <c r="F296" s="437"/>
      <c r="G296" s="437"/>
      <c r="H296" s="437"/>
      <c r="I296" s="437"/>
      <c r="J296" s="437"/>
      <c r="K296" s="465">
        <f t="shared" si="65"/>
        <v>0</v>
      </c>
      <c r="L296" s="433"/>
      <c r="M296" s="433"/>
      <c r="N296" s="434"/>
      <c r="O296" s="383" t="str">
        <f t="shared" si="66"/>
        <v/>
      </c>
      <c r="P296" s="434"/>
      <c r="Q296" s="434"/>
      <c r="R296" s="434"/>
      <c r="S296" s="433"/>
      <c r="T296" s="434"/>
      <c r="U296" s="415" t="str">
        <f t="shared" si="68"/>
        <v/>
      </c>
      <c r="V296" s="415" t="str">
        <f t="shared" si="69"/>
        <v/>
      </c>
      <c r="W296" s="415" t="str">
        <f t="shared" si="70"/>
        <v/>
      </c>
      <c r="X296" s="415" t="str">
        <f t="shared" si="71"/>
        <v/>
      </c>
      <c r="Y296" s="415" t="str">
        <f t="shared" si="72"/>
        <v/>
      </c>
      <c r="Z296" s="415" t="str">
        <f t="shared" si="73"/>
        <v/>
      </c>
      <c r="AA296" s="384">
        <f t="shared" si="67"/>
        <v>0</v>
      </c>
      <c r="AB296" s="385" t="b">
        <f t="shared" si="74"/>
        <v>1</v>
      </c>
      <c r="AC296" s="384" t="str">
        <f>IF($N296="","",IF($C$7="Northern Ireland",INDEX('Fixed inputs'!$H$18:$H$58,MATCH($N296,'Fixed inputs'!$C$18:$C$58,0)),INDEX('Fixed inputs'!$I$18:$I$58,MATCH($N296,'Fixed inputs'!$C$18:$C$58,0))))</f>
        <v/>
      </c>
      <c r="AD296" s="384" t="str">
        <f>IF($C296="","",INDEX('Fixed inputs'!$C$8:$E$10,MATCH($C296,'Fixed inputs'!$B$8:$B$10,0),MATCH(IF($C$7="Northern Ireland","GBP","EUR"),'Fixed inputs'!$C$7:$E$7,0)))</f>
        <v/>
      </c>
      <c r="AE296" s="386"/>
      <c r="AF296" s="386"/>
      <c r="AG296" s="386"/>
      <c r="AH296" s="386"/>
      <c r="AI296" s="386"/>
      <c r="AJ296" s="416">
        <f t="shared" si="75"/>
        <v>0</v>
      </c>
      <c r="AK296" s="386"/>
      <c r="AL296" s="387">
        <f t="shared" si="76"/>
        <v>0</v>
      </c>
      <c r="AM296" s="386"/>
      <c r="AN296" s="387">
        <f t="shared" si="77"/>
        <v>0</v>
      </c>
      <c r="AO296" s="386"/>
      <c r="AP296" s="387">
        <f t="shared" si="78"/>
        <v>0</v>
      </c>
      <c r="AQ296" s="386"/>
      <c r="AR296" s="387">
        <f t="shared" si="79"/>
        <v>0</v>
      </c>
      <c r="AS296" s="386"/>
      <c r="AT296" s="387">
        <f t="shared" si="80"/>
        <v>0</v>
      </c>
    </row>
    <row r="297" spans="2:46">
      <c r="B297" s="435"/>
      <c r="C297" s="435"/>
      <c r="D297" s="436"/>
      <c r="E297" s="437"/>
      <c r="F297" s="437"/>
      <c r="G297" s="437"/>
      <c r="H297" s="437"/>
      <c r="I297" s="437"/>
      <c r="J297" s="437"/>
      <c r="K297" s="465">
        <f t="shared" si="65"/>
        <v>0</v>
      </c>
      <c r="L297" s="433"/>
      <c r="M297" s="433"/>
      <c r="N297" s="434"/>
      <c r="O297" s="383" t="str">
        <f t="shared" si="66"/>
        <v/>
      </c>
      <c r="P297" s="434"/>
      <c r="Q297" s="434"/>
      <c r="R297" s="434"/>
      <c r="S297" s="433"/>
      <c r="T297" s="434"/>
      <c r="U297" s="415" t="str">
        <f t="shared" si="68"/>
        <v/>
      </c>
      <c r="V297" s="415" t="str">
        <f t="shared" si="69"/>
        <v/>
      </c>
      <c r="W297" s="415" t="str">
        <f t="shared" si="70"/>
        <v/>
      </c>
      <c r="X297" s="415" t="str">
        <f t="shared" si="71"/>
        <v/>
      </c>
      <c r="Y297" s="415" t="str">
        <f t="shared" si="72"/>
        <v/>
      </c>
      <c r="Z297" s="415" t="str">
        <f t="shared" si="73"/>
        <v/>
      </c>
      <c r="AA297" s="384">
        <f t="shared" si="67"/>
        <v>0</v>
      </c>
      <c r="AB297" s="385" t="b">
        <f t="shared" si="74"/>
        <v>1</v>
      </c>
      <c r="AC297" s="384" t="str">
        <f>IF($N297="","",IF($C$7="Northern Ireland",INDEX('Fixed inputs'!$H$18:$H$58,MATCH($N297,'Fixed inputs'!$C$18:$C$58,0)),INDEX('Fixed inputs'!$I$18:$I$58,MATCH($N297,'Fixed inputs'!$C$18:$C$58,0))))</f>
        <v/>
      </c>
      <c r="AD297" s="384" t="str">
        <f>IF($C297="","",INDEX('Fixed inputs'!$C$8:$E$10,MATCH($C297,'Fixed inputs'!$B$8:$B$10,0),MATCH(IF($C$7="Northern Ireland","GBP","EUR"),'Fixed inputs'!$C$7:$E$7,0)))</f>
        <v/>
      </c>
      <c r="AE297" s="386"/>
      <c r="AF297" s="386"/>
      <c r="AG297" s="386"/>
      <c r="AH297" s="386"/>
      <c r="AI297" s="386"/>
      <c r="AJ297" s="416">
        <f t="shared" si="75"/>
        <v>0</v>
      </c>
      <c r="AK297" s="386"/>
      <c r="AL297" s="387">
        <f t="shared" si="76"/>
        <v>0</v>
      </c>
      <c r="AM297" s="386"/>
      <c r="AN297" s="387">
        <f t="shared" si="77"/>
        <v>0</v>
      </c>
      <c r="AO297" s="386"/>
      <c r="AP297" s="387">
        <f t="shared" si="78"/>
        <v>0</v>
      </c>
      <c r="AQ297" s="386"/>
      <c r="AR297" s="387">
        <f t="shared" si="79"/>
        <v>0</v>
      </c>
      <c r="AS297" s="386"/>
      <c r="AT297" s="387">
        <f t="shared" si="80"/>
        <v>0</v>
      </c>
    </row>
    <row r="298" spans="2:46">
      <c r="B298" s="435"/>
      <c r="C298" s="435"/>
      <c r="D298" s="436"/>
      <c r="E298" s="437"/>
      <c r="F298" s="437"/>
      <c r="G298" s="437"/>
      <c r="H298" s="437"/>
      <c r="I298" s="437"/>
      <c r="J298" s="437"/>
      <c r="K298" s="465">
        <f t="shared" si="65"/>
        <v>0</v>
      </c>
      <c r="L298" s="433"/>
      <c r="M298" s="433"/>
      <c r="N298" s="434"/>
      <c r="O298" s="383" t="str">
        <f t="shared" si="66"/>
        <v/>
      </c>
      <c r="P298" s="434"/>
      <c r="Q298" s="434"/>
      <c r="R298" s="434"/>
      <c r="S298" s="433"/>
      <c r="T298" s="434"/>
      <c r="U298" s="415" t="str">
        <f t="shared" si="68"/>
        <v/>
      </c>
      <c r="V298" s="415" t="str">
        <f t="shared" si="69"/>
        <v/>
      </c>
      <c r="W298" s="415" t="str">
        <f t="shared" si="70"/>
        <v/>
      </c>
      <c r="X298" s="415" t="str">
        <f t="shared" si="71"/>
        <v/>
      </c>
      <c r="Y298" s="415" t="str">
        <f t="shared" si="72"/>
        <v/>
      </c>
      <c r="Z298" s="415" t="str">
        <f t="shared" si="73"/>
        <v/>
      </c>
      <c r="AA298" s="384">
        <f t="shared" si="67"/>
        <v>0</v>
      </c>
      <c r="AB298" s="385" t="b">
        <f t="shared" si="74"/>
        <v>1</v>
      </c>
      <c r="AC298" s="384" t="str">
        <f>IF($N298="","",IF($C$7="Northern Ireland",INDEX('Fixed inputs'!$H$18:$H$58,MATCH($N298,'Fixed inputs'!$C$18:$C$58,0)),INDEX('Fixed inputs'!$I$18:$I$58,MATCH($N298,'Fixed inputs'!$C$18:$C$58,0))))</f>
        <v/>
      </c>
      <c r="AD298" s="384" t="str">
        <f>IF($C298="","",INDEX('Fixed inputs'!$C$8:$E$10,MATCH($C298,'Fixed inputs'!$B$8:$B$10,0),MATCH(IF($C$7="Northern Ireland","GBP","EUR"),'Fixed inputs'!$C$7:$E$7,0)))</f>
        <v/>
      </c>
      <c r="AE298" s="386"/>
      <c r="AF298" s="386"/>
      <c r="AG298" s="386"/>
      <c r="AH298" s="386"/>
      <c r="AI298" s="386"/>
      <c r="AJ298" s="416">
        <f t="shared" si="75"/>
        <v>0</v>
      </c>
      <c r="AK298" s="386"/>
      <c r="AL298" s="387">
        <f t="shared" si="76"/>
        <v>0</v>
      </c>
      <c r="AM298" s="386"/>
      <c r="AN298" s="387">
        <f t="shared" si="77"/>
        <v>0</v>
      </c>
      <c r="AO298" s="386"/>
      <c r="AP298" s="387">
        <f t="shared" si="78"/>
        <v>0</v>
      </c>
      <c r="AQ298" s="386"/>
      <c r="AR298" s="387">
        <f t="shared" si="79"/>
        <v>0</v>
      </c>
      <c r="AS298" s="386"/>
      <c r="AT298" s="387">
        <f t="shared" si="80"/>
        <v>0</v>
      </c>
    </row>
    <row r="299" spans="2:46">
      <c r="B299" s="435"/>
      <c r="C299" s="435"/>
      <c r="D299" s="436"/>
      <c r="E299" s="437"/>
      <c r="F299" s="437"/>
      <c r="G299" s="437"/>
      <c r="H299" s="437"/>
      <c r="I299" s="437"/>
      <c r="J299" s="437"/>
      <c r="K299" s="465">
        <f t="shared" si="65"/>
        <v>0</v>
      </c>
      <c r="L299" s="433"/>
      <c r="M299" s="433"/>
      <c r="N299" s="434"/>
      <c r="O299" s="383" t="str">
        <f t="shared" si="66"/>
        <v/>
      </c>
      <c r="P299" s="434"/>
      <c r="Q299" s="434"/>
      <c r="R299" s="434"/>
      <c r="S299" s="433"/>
      <c r="T299" s="434"/>
      <c r="U299" s="415" t="str">
        <f t="shared" si="68"/>
        <v/>
      </c>
      <c r="V299" s="415" t="str">
        <f t="shared" si="69"/>
        <v/>
      </c>
      <c r="W299" s="415" t="str">
        <f t="shared" si="70"/>
        <v/>
      </c>
      <c r="X299" s="415" t="str">
        <f t="shared" si="71"/>
        <v/>
      </c>
      <c r="Y299" s="415" t="str">
        <f t="shared" si="72"/>
        <v/>
      </c>
      <c r="Z299" s="415" t="str">
        <f t="shared" si="73"/>
        <v/>
      </c>
      <c r="AA299" s="384">
        <f t="shared" si="67"/>
        <v>0</v>
      </c>
      <c r="AB299" s="385" t="b">
        <f t="shared" si="74"/>
        <v>1</v>
      </c>
      <c r="AC299" s="384" t="str">
        <f>IF($N299="","",IF($C$7="Northern Ireland",INDEX('Fixed inputs'!$H$18:$H$58,MATCH($N299,'Fixed inputs'!$C$18:$C$58,0)),INDEX('Fixed inputs'!$I$18:$I$58,MATCH($N299,'Fixed inputs'!$C$18:$C$58,0))))</f>
        <v/>
      </c>
      <c r="AD299" s="384" t="str">
        <f>IF($C299="","",INDEX('Fixed inputs'!$C$8:$E$10,MATCH($C299,'Fixed inputs'!$B$8:$B$10,0),MATCH(IF($C$7="Northern Ireland","GBP","EUR"),'Fixed inputs'!$C$7:$E$7,0)))</f>
        <v/>
      </c>
      <c r="AE299" s="386"/>
      <c r="AF299" s="386"/>
      <c r="AG299" s="386"/>
      <c r="AH299" s="386"/>
      <c r="AI299" s="386"/>
      <c r="AJ299" s="416">
        <f t="shared" si="75"/>
        <v>0</v>
      </c>
      <c r="AK299" s="386"/>
      <c r="AL299" s="387">
        <f t="shared" si="76"/>
        <v>0</v>
      </c>
      <c r="AM299" s="386"/>
      <c r="AN299" s="387">
        <f t="shared" si="77"/>
        <v>0</v>
      </c>
      <c r="AO299" s="386"/>
      <c r="AP299" s="387">
        <f t="shared" si="78"/>
        <v>0</v>
      </c>
      <c r="AQ299" s="386"/>
      <c r="AR299" s="387">
        <f t="shared" si="79"/>
        <v>0</v>
      </c>
      <c r="AS299" s="386"/>
      <c r="AT299" s="387">
        <f t="shared" si="80"/>
        <v>0</v>
      </c>
    </row>
    <row r="300" spans="2:46">
      <c r="B300" s="435"/>
      <c r="C300" s="435"/>
      <c r="D300" s="436"/>
      <c r="E300" s="437"/>
      <c r="F300" s="437"/>
      <c r="G300" s="437"/>
      <c r="H300" s="437"/>
      <c r="I300" s="437"/>
      <c r="J300" s="437"/>
      <c r="K300" s="465">
        <f t="shared" si="65"/>
        <v>0</v>
      </c>
      <c r="L300" s="433"/>
      <c r="M300" s="433"/>
      <c r="N300" s="434"/>
      <c r="O300" s="383" t="str">
        <f t="shared" si="66"/>
        <v/>
      </c>
      <c r="P300" s="434"/>
      <c r="Q300" s="434"/>
      <c r="R300" s="434"/>
      <c r="S300" s="433"/>
      <c r="T300" s="434"/>
      <c r="U300" s="415" t="str">
        <f t="shared" si="68"/>
        <v/>
      </c>
      <c r="V300" s="415" t="str">
        <f t="shared" si="69"/>
        <v/>
      </c>
      <c r="W300" s="415" t="str">
        <f t="shared" si="70"/>
        <v/>
      </c>
      <c r="X300" s="415" t="str">
        <f t="shared" si="71"/>
        <v/>
      </c>
      <c r="Y300" s="415" t="str">
        <f t="shared" si="72"/>
        <v/>
      </c>
      <c r="Z300" s="415" t="str">
        <f t="shared" si="73"/>
        <v/>
      </c>
      <c r="AA300" s="384">
        <f t="shared" si="67"/>
        <v>0</v>
      </c>
      <c r="AB300" s="385" t="b">
        <f t="shared" si="74"/>
        <v>1</v>
      </c>
      <c r="AC300" s="384" t="str">
        <f>IF($N300="","",IF($C$7="Northern Ireland",INDEX('Fixed inputs'!$H$18:$H$58,MATCH($N300,'Fixed inputs'!$C$18:$C$58,0)),INDEX('Fixed inputs'!$I$18:$I$58,MATCH($N300,'Fixed inputs'!$C$18:$C$58,0))))</f>
        <v/>
      </c>
      <c r="AD300" s="384" t="str">
        <f>IF($C300="","",INDEX('Fixed inputs'!$C$8:$E$10,MATCH($C300,'Fixed inputs'!$B$8:$B$10,0),MATCH(IF($C$7="Northern Ireland","GBP","EUR"),'Fixed inputs'!$C$7:$E$7,0)))</f>
        <v/>
      </c>
      <c r="AE300" s="386"/>
      <c r="AF300" s="386"/>
      <c r="AG300" s="386"/>
      <c r="AH300" s="386"/>
      <c r="AI300" s="386"/>
      <c r="AJ300" s="416">
        <f t="shared" si="75"/>
        <v>0</v>
      </c>
      <c r="AK300" s="386"/>
      <c r="AL300" s="387">
        <f t="shared" si="76"/>
        <v>0</v>
      </c>
      <c r="AM300" s="386"/>
      <c r="AN300" s="387">
        <f t="shared" si="77"/>
        <v>0</v>
      </c>
      <c r="AO300" s="386"/>
      <c r="AP300" s="387">
        <f t="shared" si="78"/>
        <v>0</v>
      </c>
      <c r="AQ300" s="386"/>
      <c r="AR300" s="387">
        <f t="shared" si="79"/>
        <v>0</v>
      </c>
      <c r="AS300" s="386"/>
      <c r="AT300" s="387">
        <f t="shared" si="80"/>
        <v>0</v>
      </c>
    </row>
    <row r="301" spans="2:46">
      <c r="B301" s="435"/>
      <c r="C301" s="435"/>
      <c r="D301" s="436"/>
      <c r="E301" s="437"/>
      <c r="F301" s="437"/>
      <c r="G301" s="437"/>
      <c r="H301" s="437"/>
      <c r="I301" s="437"/>
      <c r="J301" s="437"/>
      <c r="K301" s="465">
        <f t="shared" si="65"/>
        <v>0</v>
      </c>
      <c r="L301" s="433"/>
      <c r="M301" s="433"/>
      <c r="N301" s="434"/>
      <c r="O301" s="383" t="str">
        <f t="shared" si="66"/>
        <v/>
      </c>
      <c r="P301" s="434"/>
      <c r="Q301" s="434"/>
      <c r="R301" s="434"/>
      <c r="S301" s="433"/>
      <c r="T301" s="434"/>
      <c r="U301" s="415" t="str">
        <f t="shared" si="68"/>
        <v/>
      </c>
      <c r="V301" s="415" t="str">
        <f t="shared" si="69"/>
        <v/>
      </c>
      <c r="W301" s="415" t="str">
        <f t="shared" si="70"/>
        <v/>
      </c>
      <c r="X301" s="415" t="str">
        <f t="shared" si="71"/>
        <v/>
      </c>
      <c r="Y301" s="415" t="str">
        <f t="shared" si="72"/>
        <v/>
      </c>
      <c r="Z301" s="415" t="str">
        <f t="shared" si="73"/>
        <v/>
      </c>
      <c r="AA301" s="384">
        <f t="shared" si="67"/>
        <v>0</v>
      </c>
      <c r="AB301" s="385" t="b">
        <f t="shared" si="74"/>
        <v>1</v>
      </c>
      <c r="AC301" s="384" t="str">
        <f>IF($N301="","",IF($C$7="Northern Ireland",INDEX('Fixed inputs'!$H$18:$H$58,MATCH($N301,'Fixed inputs'!$C$18:$C$58,0)),INDEX('Fixed inputs'!$I$18:$I$58,MATCH($N301,'Fixed inputs'!$C$18:$C$58,0))))</f>
        <v/>
      </c>
      <c r="AD301" s="384" t="str">
        <f>IF($C301="","",INDEX('Fixed inputs'!$C$8:$E$10,MATCH($C301,'Fixed inputs'!$B$8:$B$10,0),MATCH(IF($C$7="Northern Ireland","GBP","EUR"),'Fixed inputs'!$C$7:$E$7,0)))</f>
        <v/>
      </c>
      <c r="AE301" s="386"/>
      <c r="AF301" s="386"/>
      <c r="AG301" s="386"/>
      <c r="AH301" s="386"/>
      <c r="AI301" s="386"/>
      <c r="AJ301" s="416">
        <f t="shared" si="75"/>
        <v>0</v>
      </c>
      <c r="AK301" s="386"/>
      <c r="AL301" s="387">
        <f t="shared" si="76"/>
        <v>0</v>
      </c>
      <c r="AM301" s="386"/>
      <c r="AN301" s="387">
        <f t="shared" si="77"/>
        <v>0</v>
      </c>
      <c r="AO301" s="386"/>
      <c r="AP301" s="387">
        <f t="shared" si="78"/>
        <v>0</v>
      </c>
      <c r="AQ301" s="386"/>
      <c r="AR301" s="387">
        <f t="shared" si="79"/>
        <v>0</v>
      </c>
      <c r="AS301" s="386"/>
      <c r="AT301" s="387">
        <f t="shared" si="80"/>
        <v>0</v>
      </c>
    </row>
    <row r="302" spans="2:46">
      <c r="B302" s="435"/>
      <c r="C302" s="435"/>
      <c r="D302" s="436"/>
      <c r="E302" s="437"/>
      <c r="F302" s="437"/>
      <c r="G302" s="437"/>
      <c r="H302" s="437"/>
      <c r="I302" s="437"/>
      <c r="J302" s="437"/>
      <c r="K302" s="465">
        <f t="shared" si="65"/>
        <v>0</v>
      </c>
      <c r="L302" s="433"/>
      <c r="M302" s="433"/>
      <c r="N302" s="434"/>
      <c r="O302" s="383" t="str">
        <f t="shared" si="66"/>
        <v/>
      </c>
      <c r="P302" s="434"/>
      <c r="Q302" s="434"/>
      <c r="R302" s="434"/>
      <c r="S302" s="433"/>
      <c r="T302" s="434"/>
      <c r="U302" s="415" t="str">
        <f t="shared" si="68"/>
        <v/>
      </c>
      <c r="V302" s="415" t="str">
        <f t="shared" si="69"/>
        <v/>
      </c>
      <c r="W302" s="415" t="str">
        <f t="shared" si="70"/>
        <v/>
      </c>
      <c r="X302" s="415" t="str">
        <f t="shared" si="71"/>
        <v/>
      </c>
      <c r="Y302" s="415" t="str">
        <f t="shared" si="72"/>
        <v/>
      </c>
      <c r="Z302" s="415" t="str">
        <f t="shared" si="73"/>
        <v/>
      </c>
      <c r="AA302" s="384">
        <f t="shared" si="67"/>
        <v>0</v>
      </c>
      <c r="AB302" s="385" t="b">
        <f t="shared" si="74"/>
        <v>1</v>
      </c>
      <c r="AC302" s="384" t="str">
        <f>IF($N302="","",IF($C$7="Northern Ireland",INDEX('Fixed inputs'!$H$18:$H$58,MATCH($N302,'Fixed inputs'!$C$18:$C$58,0)),INDEX('Fixed inputs'!$I$18:$I$58,MATCH($N302,'Fixed inputs'!$C$18:$C$58,0))))</f>
        <v/>
      </c>
      <c r="AD302" s="384" t="str">
        <f>IF($C302="","",INDEX('Fixed inputs'!$C$8:$E$10,MATCH($C302,'Fixed inputs'!$B$8:$B$10,0),MATCH(IF($C$7="Northern Ireland","GBP","EUR"),'Fixed inputs'!$C$7:$E$7,0)))</f>
        <v/>
      </c>
      <c r="AE302" s="386"/>
      <c r="AF302" s="386"/>
      <c r="AG302" s="386"/>
      <c r="AH302" s="386"/>
      <c r="AI302" s="386"/>
      <c r="AJ302" s="416">
        <f t="shared" si="75"/>
        <v>0</v>
      </c>
      <c r="AK302" s="386"/>
      <c r="AL302" s="387">
        <f t="shared" si="76"/>
        <v>0</v>
      </c>
      <c r="AM302" s="386"/>
      <c r="AN302" s="387">
        <f t="shared" si="77"/>
        <v>0</v>
      </c>
      <c r="AO302" s="386"/>
      <c r="AP302" s="387">
        <f t="shared" si="78"/>
        <v>0</v>
      </c>
      <c r="AQ302" s="386"/>
      <c r="AR302" s="387">
        <f t="shared" si="79"/>
        <v>0</v>
      </c>
      <c r="AS302" s="386"/>
      <c r="AT302" s="387">
        <f t="shared" si="80"/>
        <v>0</v>
      </c>
    </row>
    <row r="303" spans="2:46">
      <c r="B303" s="435"/>
      <c r="C303" s="435"/>
      <c r="D303" s="436"/>
      <c r="E303" s="437"/>
      <c r="F303" s="437"/>
      <c r="G303" s="437"/>
      <c r="H303" s="437"/>
      <c r="I303" s="437"/>
      <c r="J303" s="437"/>
      <c r="K303" s="465">
        <f t="shared" si="65"/>
        <v>0</v>
      </c>
      <c r="L303" s="433"/>
      <c r="M303" s="433"/>
      <c r="N303" s="434"/>
      <c r="O303" s="383" t="str">
        <f t="shared" si="66"/>
        <v/>
      </c>
      <c r="P303" s="434"/>
      <c r="Q303" s="434"/>
      <c r="R303" s="434"/>
      <c r="S303" s="433"/>
      <c r="T303" s="434"/>
      <c r="U303" s="415" t="str">
        <f t="shared" si="68"/>
        <v/>
      </c>
      <c r="V303" s="415" t="str">
        <f t="shared" si="69"/>
        <v/>
      </c>
      <c r="W303" s="415" t="str">
        <f t="shared" si="70"/>
        <v/>
      </c>
      <c r="X303" s="415" t="str">
        <f t="shared" si="71"/>
        <v/>
      </c>
      <c r="Y303" s="415" t="str">
        <f t="shared" si="72"/>
        <v/>
      </c>
      <c r="Z303" s="415" t="str">
        <f t="shared" si="73"/>
        <v/>
      </c>
      <c r="AA303" s="384">
        <f t="shared" si="67"/>
        <v>0</v>
      </c>
      <c r="AB303" s="385" t="b">
        <f t="shared" si="74"/>
        <v>1</v>
      </c>
      <c r="AC303" s="384" t="str">
        <f>IF($N303="","",IF($C$7="Northern Ireland",INDEX('Fixed inputs'!$H$18:$H$58,MATCH($N303,'Fixed inputs'!$C$18:$C$58,0)),INDEX('Fixed inputs'!$I$18:$I$58,MATCH($N303,'Fixed inputs'!$C$18:$C$58,0))))</f>
        <v/>
      </c>
      <c r="AD303" s="384" t="str">
        <f>IF($C303="","",INDEX('Fixed inputs'!$C$8:$E$10,MATCH($C303,'Fixed inputs'!$B$8:$B$10,0),MATCH(IF($C$7="Northern Ireland","GBP","EUR"),'Fixed inputs'!$C$7:$E$7,0)))</f>
        <v/>
      </c>
      <c r="AE303" s="386"/>
      <c r="AF303" s="386"/>
      <c r="AG303" s="386"/>
      <c r="AH303" s="386"/>
      <c r="AI303" s="386"/>
      <c r="AJ303" s="416">
        <f t="shared" si="75"/>
        <v>0</v>
      </c>
      <c r="AK303" s="386"/>
      <c r="AL303" s="387">
        <f t="shared" si="76"/>
        <v>0</v>
      </c>
      <c r="AM303" s="386"/>
      <c r="AN303" s="387">
        <f t="shared" si="77"/>
        <v>0</v>
      </c>
      <c r="AO303" s="386"/>
      <c r="AP303" s="387">
        <f t="shared" si="78"/>
        <v>0</v>
      </c>
      <c r="AQ303" s="386"/>
      <c r="AR303" s="387">
        <f t="shared" si="79"/>
        <v>0</v>
      </c>
      <c r="AS303" s="386"/>
      <c r="AT303" s="387">
        <f t="shared" si="80"/>
        <v>0</v>
      </c>
    </row>
    <row r="304" spans="2:46">
      <c r="B304" s="435"/>
      <c r="C304" s="435"/>
      <c r="D304" s="436"/>
      <c r="E304" s="437"/>
      <c r="F304" s="437"/>
      <c r="G304" s="437"/>
      <c r="H304" s="437"/>
      <c r="I304" s="437"/>
      <c r="J304" s="437"/>
      <c r="K304" s="465">
        <f t="shared" si="65"/>
        <v>0</v>
      </c>
      <c r="L304" s="433"/>
      <c r="M304" s="433"/>
      <c r="N304" s="434"/>
      <c r="O304" s="383" t="str">
        <f t="shared" si="66"/>
        <v/>
      </c>
      <c r="P304" s="434"/>
      <c r="Q304" s="434"/>
      <c r="R304" s="434"/>
      <c r="S304" s="433"/>
      <c r="T304" s="434"/>
      <c r="U304" s="415" t="str">
        <f t="shared" si="68"/>
        <v/>
      </c>
      <c r="V304" s="415" t="str">
        <f t="shared" si="69"/>
        <v/>
      </c>
      <c r="W304" s="415" t="str">
        <f t="shared" si="70"/>
        <v/>
      </c>
      <c r="X304" s="415" t="str">
        <f t="shared" si="71"/>
        <v/>
      </c>
      <c r="Y304" s="415" t="str">
        <f t="shared" si="72"/>
        <v/>
      </c>
      <c r="Z304" s="415" t="str">
        <f t="shared" si="73"/>
        <v/>
      </c>
      <c r="AA304" s="384">
        <f t="shared" si="67"/>
        <v>0</v>
      </c>
      <c r="AB304" s="385" t="b">
        <f t="shared" si="74"/>
        <v>1</v>
      </c>
      <c r="AC304" s="384" t="str">
        <f>IF($N304="","",IF($C$7="Northern Ireland",INDEX('Fixed inputs'!$H$18:$H$58,MATCH($N304,'Fixed inputs'!$C$18:$C$58,0)),INDEX('Fixed inputs'!$I$18:$I$58,MATCH($N304,'Fixed inputs'!$C$18:$C$58,0))))</f>
        <v/>
      </c>
      <c r="AD304" s="384" t="str">
        <f>IF($C304="","",INDEX('Fixed inputs'!$C$8:$E$10,MATCH($C304,'Fixed inputs'!$B$8:$B$10,0),MATCH(IF($C$7="Northern Ireland","GBP","EUR"),'Fixed inputs'!$C$7:$E$7,0)))</f>
        <v/>
      </c>
      <c r="AE304" s="386"/>
      <c r="AF304" s="386"/>
      <c r="AG304" s="386"/>
      <c r="AH304" s="386"/>
      <c r="AI304" s="386"/>
      <c r="AJ304" s="416">
        <f t="shared" si="75"/>
        <v>0</v>
      </c>
      <c r="AK304" s="386"/>
      <c r="AL304" s="387">
        <f t="shared" si="76"/>
        <v>0</v>
      </c>
      <c r="AM304" s="386"/>
      <c r="AN304" s="387">
        <f t="shared" si="77"/>
        <v>0</v>
      </c>
      <c r="AO304" s="386"/>
      <c r="AP304" s="387">
        <f t="shared" si="78"/>
        <v>0</v>
      </c>
      <c r="AQ304" s="386"/>
      <c r="AR304" s="387">
        <f t="shared" si="79"/>
        <v>0</v>
      </c>
      <c r="AS304" s="386"/>
      <c r="AT304" s="387">
        <f t="shared" si="80"/>
        <v>0</v>
      </c>
    </row>
    <row r="305" spans="2:46">
      <c r="B305" s="435"/>
      <c r="C305" s="435"/>
      <c r="D305" s="436"/>
      <c r="E305" s="437"/>
      <c r="F305" s="437"/>
      <c r="G305" s="437"/>
      <c r="H305" s="437"/>
      <c r="I305" s="437"/>
      <c r="J305" s="437"/>
      <c r="K305" s="465">
        <f t="shared" si="65"/>
        <v>0</v>
      </c>
      <c r="L305" s="433"/>
      <c r="M305" s="433"/>
      <c r="N305" s="434"/>
      <c r="O305" s="383" t="str">
        <f t="shared" si="66"/>
        <v/>
      </c>
      <c r="P305" s="434"/>
      <c r="Q305" s="434"/>
      <c r="R305" s="434"/>
      <c r="S305" s="433"/>
      <c r="T305" s="434"/>
      <c r="U305" s="415" t="str">
        <f t="shared" si="68"/>
        <v/>
      </c>
      <c r="V305" s="415" t="str">
        <f t="shared" si="69"/>
        <v/>
      </c>
      <c r="W305" s="415" t="str">
        <f t="shared" si="70"/>
        <v/>
      </c>
      <c r="X305" s="415" t="str">
        <f t="shared" si="71"/>
        <v/>
      </c>
      <c r="Y305" s="415" t="str">
        <f t="shared" si="72"/>
        <v/>
      </c>
      <c r="Z305" s="415" t="str">
        <f t="shared" si="73"/>
        <v/>
      </c>
      <c r="AA305" s="384">
        <f t="shared" si="67"/>
        <v>0</v>
      </c>
      <c r="AB305" s="385" t="b">
        <f t="shared" si="74"/>
        <v>1</v>
      </c>
      <c r="AC305" s="384" t="str">
        <f>IF($N305="","",IF($C$7="Northern Ireland",INDEX('Fixed inputs'!$H$18:$H$58,MATCH($N305,'Fixed inputs'!$C$18:$C$58,0)),INDEX('Fixed inputs'!$I$18:$I$58,MATCH($N305,'Fixed inputs'!$C$18:$C$58,0))))</f>
        <v/>
      </c>
      <c r="AD305" s="384" t="str">
        <f>IF($C305="","",INDEX('Fixed inputs'!$C$8:$E$10,MATCH($C305,'Fixed inputs'!$B$8:$B$10,0),MATCH(IF($C$7="Northern Ireland","GBP","EUR"),'Fixed inputs'!$C$7:$E$7,0)))</f>
        <v/>
      </c>
      <c r="AE305" s="386"/>
      <c r="AF305" s="386"/>
      <c r="AG305" s="386"/>
      <c r="AH305" s="386"/>
      <c r="AI305" s="386"/>
      <c r="AJ305" s="416">
        <f t="shared" si="75"/>
        <v>0</v>
      </c>
      <c r="AK305" s="386"/>
      <c r="AL305" s="387">
        <f t="shared" si="76"/>
        <v>0</v>
      </c>
      <c r="AM305" s="386"/>
      <c r="AN305" s="387">
        <f t="shared" si="77"/>
        <v>0</v>
      </c>
      <c r="AO305" s="386"/>
      <c r="AP305" s="387">
        <f t="shared" si="78"/>
        <v>0</v>
      </c>
      <c r="AQ305" s="386"/>
      <c r="AR305" s="387">
        <f t="shared" si="79"/>
        <v>0</v>
      </c>
      <c r="AS305" s="386"/>
      <c r="AT305" s="387">
        <f t="shared" si="80"/>
        <v>0</v>
      </c>
    </row>
    <row r="306" spans="2:46">
      <c r="B306" s="435"/>
      <c r="C306" s="435"/>
      <c r="D306" s="436"/>
      <c r="E306" s="437"/>
      <c r="F306" s="437"/>
      <c r="G306" s="437"/>
      <c r="H306" s="437"/>
      <c r="I306" s="437"/>
      <c r="J306" s="437"/>
      <c r="K306" s="465">
        <f t="shared" si="65"/>
        <v>0</v>
      </c>
      <c r="L306" s="433"/>
      <c r="M306" s="433"/>
      <c r="N306" s="434"/>
      <c r="O306" s="383" t="str">
        <f t="shared" si="66"/>
        <v/>
      </c>
      <c r="P306" s="434"/>
      <c r="Q306" s="434"/>
      <c r="R306" s="434"/>
      <c r="S306" s="433"/>
      <c r="T306" s="434"/>
      <c r="U306" s="415" t="str">
        <f t="shared" si="68"/>
        <v/>
      </c>
      <c r="V306" s="415" t="str">
        <f t="shared" si="69"/>
        <v/>
      </c>
      <c r="W306" s="415" t="str">
        <f t="shared" si="70"/>
        <v/>
      </c>
      <c r="X306" s="415" t="str">
        <f t="shared" si="71"/>
        <v/>
      </c>
      <c r="Y306" s="415" t="str">
        <f t="shared" si="72"/>
        <v/>
      </c>
      <c r="Z306" s="415" t="str">
        <f t="shared" si="73"/>
        <v/>
      </c>
      <c r="AA306" s="384">
        <f t="shared" si="67"/>
        <v>0</v>
      </c>
      <c r="AB306" s="385" t="b">
        <f t="shared" si="74"/>
        <v>1</v>
      </c>
      <c r="AC306" s="384" t="str">
        <f>IF($N306="","",IF($C$7="Northern Ireland",INDEX('Fixed inputs'!$H$18:$H$58,MATCH($N306,'Fixed inputs'!$C$18:$C$58,0)),INDEX('Fixed inputs'!$I$18:$I$58,MATCH($N306,'Fixed inputs'!$C$18:$C$58,0))))</f>
        <v/>
      </c>
      <c r="AD306" s="384" t="str">
        <f>IF($C306="","",INDEX('Fixed inputs'!$C$8:$E$10,MATCH($C306,'Fixed inputs'!$B$8:$B$10,0),MATCH(IF($C$7="Northern Ireland","GBP","EUR"),'Fixed inputs'!$C$7:$E$7,0)))</f>
        <v/>
      </c>
      <c r="AE306" s="386"/>
      <c r="AF306" s="386"/>
      <c r="AG306" s="386"/>
      <c r="AH306" s="386"/>
      <c r="AI306" s="386"/>
      <c r="AJ306" s="416">
        <f t="shared" si="75"/>
        <v>0</v>
      </c>
      <c r="AK306" s="386"/>
      <c r="AL306" s="387">
        <f t="shared" si="76"/>
        <v>0</v>
      </c>
      <c r="AM306" s="386"/>
      <c r="AN306" s="387">
        <f t="shared" si="77"/>
        <v>0</v>
      </c>
      <c r="AO306" s="386"/>
      <c r="AP306" s="387">
        <f t="shared" si="78"/>
        <v>0</v>
      </c>
      <c r="AQ306" s="386"/>
      <c r="AR306" s="387">
        <f t="shared" si="79"/>
        <v>0</v>
      </c>
      <c r="AS306" s="386"/>
      <c r="AT306" s="387">
        <f t="shared" si="80"/>
        <v>0</v>
      </c>
    </row>
    <row r="307" spans="2:46">
      <c r="B307" s="435"/>
      <c r="C307" s="435"/>
      <c r="D307" s="436"/>
      <c r="E307" s="437"/>
      <c r="F307" s="437"/>
      <c r="G307" s="437"/>
      <c r="H307" s="437"/>
      <c r="I307" s="437"/>
      <c r="J307" s="437"/>
      <c r="K307" s="465">
        <f t="shared" si="65"/>
        <v>0</v>
      </c>
      <c r="L307" s="433"/>
      <c r="M307" s="433"/>
      <c r="N307" s="434"/>
      <c r="O307" s="383" t="str">
        <f t="shared" si="66"/>
        <v/>
      </c>
      <c r="P307" s="434"/>
      <c r="Q307" s="434"/>
      <c r="R307" s="434"/>
      <c r="S307" s="433"/>
      <c r="T307" s="434"/>
      <c r="U307" s="415" t="str">
        <f t="shared" si="68"/>
        <v/>
      </c>
      <c r="V307" s="415" t="str">
        <f t="shared" si="69"/>
        <v/>
      </c>
      <c r="W307" s="415" t="str">
        <f t="shared" si="70"/>
        <v/>
      </c>
      <c r="X307" s="415" t="str">
        <f t="shared" si="71"/>
        <v/>
      </c>
      <c r="Y307" s="415" t="str">
        <f t="shared" si="72"/>
        <v/>
      </c>
      <c r="Z307" s="415" t="str">
        <f t="shared" si="73"/>
        <v/>
      </c>
      <c r="AA307" s="384">
        <f t="shared" si="67"/>
        <v>0</v>
      </c>
      <c r="AB307" s="385" t="b">
        <f t="shared" si="74"/>
        <v>1</v>
      </c>
      <c r="AC307" s="384" t="str">
        <f>IF($N307="","",IF($C$7="Northern Ireland",INDEX('Fixed inputs'!$H$18:$H$58,MATCH($N307,'Fixed inputs'!$C$18:$C$58,0)),INDEX('Fixed inputs'!$I$18:$I$58,MATCH($N307,'Fixed inputs'!$C$18:$C$58,0))))</f>
        <v/>
      </c>
      <c r="AD307" s="384" t="str">
        <f>IF($C307="","",INDEX('Fixed inputs'!$C$8:$E$10,MATCH($C307,'Fixed inputs'!$B$8:$B$10,0),MATCH(IF($C$7="Northern Ireland","GBP","EUR"),'Fixed inputs'!$C$7:$E$7,0)))</f>
        <v/>
      </c>
      <c r="AE307" s="386"/>
      <c r="AF307" s="386"/>
      <c r="AG307" s="386"/>
      <c r="AH307" s="386"/>
      <c r="AI307" s="386"/>
      <c r="AJ307" s="416">
        <f t="shared" si="75"/>
        <v>0</v>
      </c>
      <c r="AK307" s="386"/>
      <c r="AL307" s="387">
        <f t="shared" si="76"/>
        <v>0</v>
      </c>
      <c r="AM307" s="386"/>
      <c r="AN307" s="387">
        <f t="shared" si="77"/>
        <v>0</v>
      </c>
      <c r="AO307" s="386"/>
      <c r="AP307" s="387">
        <f t="shared" si="78"/>
        <v>0</v>
      </c>
      <c r="AQ307" s="386"/>
      <c r="AR307" s="387">
        <f t="shared" si="79"/>
        <v>0</v>
      </c>
      <c r="AS307" s="386"/>
      <c r="AT307" s="387">
        <f t="shared" si="80"/>
        <v>0</v>
      </c>
    </row>
    <row r="308" spans="2:46">
      <c r="B308" s="435"/>
      <c r="C308" s="435"/>
      <c r="D308" s="436"/>
      <c r="E308" s="437"/>
      <c r="F308" s="437"/>
      <c r="G308" s="437"/>
      <c r="H308" s="437"/>
      <c r="I308" s="437"/>
      <c r="J308" s="437"/>
      <c r="K308" s="465">
        <f t="shared" si="65"/>
        <v>0</v>
      </c>
      <c r="L308" s="433"/>
      <c r="M308" s="433"/>
      <c r="N308" s="434"/>
      <c r="O308" s="383" t="str">
        <f t="shared" si="66"/>
        <v/>
      </c>
      <c r="P308" s="434"/>
      <c r="Q308" s="434"/>
      <c r="R308" s="434"/>
      <c r="S308" s="433"/>
      <c r="T308" s="434"/>
      <c r="U308" s="415" t="str">
        <f t="shared" si="68"/>
        <v/>
      </c>
      <c r="V308" s="415" t="str">
        <f t="shared" si="69"/>
        <v/>
      </c>
      <c r="W308" s="415" t="str">
        <f t="shared" si="70"/>
        <v/>
      </c>
      <c r="X308" s="415" t="str">
        <f t="shared" si="71"/>
        <v/>
      </c>
      <c r="Y308" s="415" t="str">
        <f t="shared" si="72"/>
        <v/>
      </c>
      <c r="Z308" s="415" t="str">
        <f t="shared" si="73"/>
        <v/>
      </c>
      <c r="AA308" s="384">
        <f t="shared" si="67"/>
        <v>0</v>
      </c>
      <c r="AB308" s="385" t="b">
        <f t="shared" si="74"/>
        <v>1</v>
      </c>
      <c r="AC308" s="384" t="str">
        <f>IF($N308="","",IF($C$7="Northern Ireland",INDEX('Fixed inputs'!$H$18:$H$58,MATCH($N308,'Fixed inputs'!$C$18:$C$58,0)),INDEX('Fixed inputs'!$I$18:$I$58,MATCH($N308,'Fixed inputs'!$C$18:$C$58,0))))</f>
        <v/>
      </c>
      <c r="AD308" s="384" t="str">
        <f>IF($C308="","",INDEX('Fixed inputs'!$C$8:$E$10,MATCH($C308,'Fixed inputs'!$B$8:$B$10,0),MATCH(IF($C$7="Northern Ireland","GBP","EUR"),'Fixed inputs'!$C$7:$E$7,0)))</f>
        <v/>
      </c>
      <c r="AE308" s="386"/>
      <c r="AF308" s="386"/>
      <c r="AG308" s="386"/>
      <c r="AH308" s="386"/>
      <c r="AI308" s="386"/>
      <c r="AJ308" s="416">
        <f t="shared" si="75"/>
        <v>0</v>
      </c>
      <c r="AK308" s="386"/>
      <c r="AL308" s="387">
        <f t="shared" si="76"/>
        <v>0</v>
      </c>
      <c r="AM308" s="386"/>
      <c r="AN308" s="387">
        <f t="shared" si="77"/>
        <v>0</v>
      </c>
      <c r="AO308" s="386"/>
      <c r="AP308" s="387">
        <f t="shared" si="78"/>
        <v>0</v>
      </c>
      <c r="AQ308" s="386"/>
      <c r="AR308" s="387">
        <f t="shared" si="79"/>
        <v>0</v>
      </c>
      <c r="AS308" s="386"/>
      <c r="AT308" s="387">
        <f t="shared" si="80"/>
        <v>0</v>
      </c>
    </row>
    <row r="309" spans="2:46">
      <c r="B309" s="435"/>
      <c r="C309" s="435"/>
      <c r="D309" s="436"/>
      <c r="E309" s="437"/>
      <c r="F309" s="437"/>
      <c r="G309" s="437"/>
      <c r="H309" s="437"/>
      <c r="I309" s="437"/>
      <c r="J309" s="437"/>
      <c r="K309" s="465">
        <f t="shared" si="65"/>
        <v>0</v>
      </c>
      <c r="L309" s="433"/>
      <c r="M309" s="433"/>
      <c r="N309" s="434"/>
      <c r="O309" s="383" t="str">
        <f t="shared" si="66"/>
        <v/>
      </c>
      <c r="P309" s="434"/>
      <c r="Q309" s="434"/>
      <c r="R309" s="434"/>
      <c r="S309" s="433"/>
      <c r="T309" s="434"/>
      <c r="U309" s="415" t="str">
        <f t="shared" si="68"/>
        <v/>
      </c>
      <c r="V309" s="415" t="str">
        <f t="shared" si="69"/>
        <v/>
      </c>
      <c r="W309" s="415" t="str">
        <f t="shared" si="70"/>
        <v/>
      </c>
      <c r="X309" s="415" t="str">
        <f t="shared" si="71"/>
        <v/>
      </c>
      <c r="Y309" s="415" t="str">
        <f t="shared" si="72"/>
        <v/>
      </c>
      <c r="Z309" s="415" t="str">
        <f t="shared" si="73"/>
        <v/>
      </c>
      <c r="AA309" s="384">
        <f t="shared" si="67"/>
        <v>0</v>
      </c>
      <c r="AB309" s="385" t="b">
        <f t="shared" si="74"/>
        <v>1</v>
      </c>
      <c r="AC309" s="384" t="str">
        <f>IF($N309="","",IF($C$7="Northern Ireland",INDEX('Fixed inputs'!$H$18:$H$58,MATCH($N309,'Fixed inputs'!$C$18:$C$58,0)),INDEX('Fixed inputs'!$I$18:$I$58,MATCH($N309,'Fixed inputs'!$C$18:$C$58,0))))</f>
        <v/>
      </c>
      <c r="AD309" s="384" t="str">
        <f>IF($C309="","",INDEX('Fixed inputs'!$C$8:$E$10,MATCH($C309,'Fixed inputs'!$B$8:$B$10,0),MATCH(IF($C$7="Northern Ireland","GBP","EUR"),'Fixed inputs'!$C$7:$E$7,0)))</f>
        <v/>
      </c>
      <c r="AE309" s="386"/>
      <c r="AF309" s="386"/>
      <c r="AG309" s="386"/>
      <c r="AH309" s="386"/>
      <c r="AI309" s="386"/>
      <c r="AJ309" s="416">
        <f t="shared" si="75"/>
        <v>0</v>
      </c>
      <c r="AK309" s="386"/>
      <c r="AL309" s="387">
        <f t="shared" si="76"/>
        <v>0</v>
      </c>
      <c r="AM309" s="386"/>
      <c r="AN309" s="387">
        <f t="shared" si="77"/>
        <v>0</v>
      </c>
      <c r="AO309" s="386"/>
      <c r="AP309" s="387">
        <f t="shared" si="78"/>
        <v>0</v>
      </c>
      <c r="AQ309" s="386"/>
      <c r="AR309" s="387">
        <f t="shared" si="79"/>
        <v>0</v>
      </c>
      <c r="AS309" s="386"/>
      <c r="AT309" s="387">
        <f t="shared" si="80"/>
        <v>0</v>
      </c>
    </row>
    <row r="310" spans="2:46">
      <c r="B310" s="435"/>
      <c r="C310" s="435"/>
      <c r="D310" s="436"/>
      <c r="E310" s="437"/>
      <c r="F310" s="437"/>
      <c r="G310" s="437"/>
      <c r="H310" s="437"/>
      <c r="I310" s="437"/>
      <c r="J310" s="437"/>
      <c r="K310" s="465">
        <f t="shared" si="65"/>
        <v>0</v>
      </c>
      <c r="L310" s="433"/>
      <c r="M310" s="433"/>
      <c r="N310" s="434"/>
      <c r="O310" s="383" t="str">
        <f t="shared" si="66"/>
        <v/>
      </c>
      <c r="P310" s="434"/>
      <c r="Q310" s="434"/>
      <c r="R310" s="434"/>
      <c r="S310" s="433"/>
      <c r="T310" s="434"/>
      <c r="U310" s="415" t="str">
        <f t="shared" si="68"/>
        <v/>
      </c>
      <c r="V310" s="415" t="str">
        <f t="shared" si="69"/>
        <v/>
      </c>
      <c r="W310" s="415" t="str">
        <f t="shared" si="70"/>
        <v/>
      </c>
      <c r="X310" s="415" t="str">
        <f t="shared" si="71"/>
        <v/>
      </c>
      <c r="Y310" s="415" t="str">
        <f t="shared" si="72"/>
        <v/>
      </c>
      <c r="Z310" s="415" t="str">
        <f t="shared" si="73"/>
        <v/>
      </c>
      <c r="AA310" s="384">
        <f t="shared" si="67"/>
        <v>0</v>
      </c>
      <c r="AB310" s="385" t="b">
        <f t="shared" si="74"/>
        <v>1</v>
      </c>
      <c r="AC310" s="384" t="str">
        <f>IF($N310="","",IF($C$7="Northern Ireland",INDEX('Fixed inputs'!$H$18:$H$58,MATCH($N310,'Fixed inputs'!$C$18:$C$58,0)),INDEX('Fixed inputs'!$I$18:$I$58,MATCH($N310,'Fixed inputs'!$C$18:$C$58,0))))</f>
        <v/>
      </c>
      <c r="AD310" s="384" t="str">
        <f>IF($C310="","",INDEX('Fixed inputs'!$C$8:$E$10,MATCH($C310,'Fixed inputs'!$B$8:$B$10,0),MATCH(IF($C$7="Northern Ireland","GBP","EUR"),'Fixed inputs'!$C$7:$E$7,0)))</f>
        <v/>
      </c>
      <c r="AE310" s="386"/>
      <c r="AF310" s="386"/>
      <c r="AG310" s="386"/>
      <c r="AH310" s="386"/>
      <c r="AI310" s="386"/>
      <c r="AJ310" s="416">
        <f t="shared" si="75"/>
        <v>0</v>
      </c>
      <c r="AK310" s="386"/>
      <c r="AL310" s="387">
        <f t="shared" si="76"/>
        <v>0</v>
      </c>
      <c r="AM310" s="386"/>
      <c r="AN310" s="387">
        <f t="shared" si="77"/>
        <v>0</v>
      </c>
      <c r="AO310" s="386"/>
      <c r="AP310" s="387">
        <f t="shared" si="78"/>
        <v>0</v>
      </c>
      <c r="AQ310" s="386"/>
      <c r="AR310" s="387">
        <f t="shared" si="79"/>
        <v>0</v>
      </c>
      <c r="AS310" s="386"/>
      <c r="AT310" s="387">
        <f t="shared" si="80"/>
        <v>0</v>
      </c>
    </row>
    <row r="311" spans="2:46">
      <c r="B311" s="435"/>
      <c r="C311" s="435"/>
      <c r="D311" s="436"/>
      <c r="E311" s="437"/>
      <c r="F311" s="437"/>
      <c r="G311" s="437"/>
      <c r="H311" s="437"/>
      <c r="I311" s="437"/>
      <c r="J311" s="437"/>
      <c r="K311" s="465">
        <f t="shared" si="65"/>
        <v>0</v>
      </c>
      <c r="L311" s="433"/>
      <c r="M311" s="433"/>
      <c r="N311" s="434"/>
      <c r="O311" s="383" t="str">
        <f t="shared" si="66"/>
        <v/>
      </c>
      <c r="P311" s="434"/>
      <c r="Q311" s="434"/>
      <c r="R311" s="434"/>
      <c r="S311" s="433"/>
      <c r="T311" s="434"/>
      <c r="U311" s="415" t="str">
        <f t="shared" si="68"/>
        <v/>
      </c>
      <c r="V311" s="415" t="str">
        <f t="shared" si="69"/>
        <v/>
      </c>
      <c r="W311" s="415" t="str">
        <f t="shared" si="70"/>
        <v/>
      </c>
      <c r="X311" s="415" t="str">
        <f t="shared" si="71"/>
        <v/>
      </c>
      <c r="Y311" s="415" t="str">
        <f t="shared" si="72"/>
        <v/>
      </c>
      <c r="Z311" s="415" t="str">
        <f t="shared" si="73"/>
        <v/>
      </c>
      <c r="AA311" s="384">
        <f t="shared" si="67"/>
        <v>0</v>
      </c>
      <c r="AB311" s="385" t="b">
        <f t="shared" si="74"/>
        <v>1</v>
      </c>
      <c r="AC311" s="384" t="str">
        <f>IF($N311="","",IF($C$7="Northern Ireland",INDEX('Fixed inputs'!$H$18:$H$58,MATCH($N311,'Fixed inputs'!$C$18:$C$58,0)),INDEX('Fixed inputs'!$I$18:$I$58,MATCH($N311,'Fixed inputs'!$C$18:$C$58,0))))</f>
        <v/>
      </c>
      <c r="AD311" s="384" t="str">
        <f>IF($C311="","",INDEX('Fixed inputs'!$C$8:$E$10,MATCH($C311,'Fixed inputs'!$B$8:$B$10,0),MATCH(IF($C$7="Northern Ireland","GBP","EUR"),'Fixed inputs'!$C$7:$E$7,0)))</f>
        <v/>
      </c>
      <c r="AE311" s="386"/>
      <c r="AF311" s="386"/>
      <c r="AG311" s="386"/>
      <c r="AH311" s="386"/>
      <c r="AI311" s="386"/>
      <c r="AJ311" s="416">
        <f t="shared" si="75"/>
        <v>0</v>
      </c>
      <c r="AK311" s="386"/>
      <c r="AL311" s="387">
        <f t="shared" si="76"/>
        <v>0</v>
      </c>
      <c r="AM311" s="386"/>
      <c r="AN311" s="387">
        <f t="shared" si="77"/>
        <v>0</v>
      </c>
      <c r="AO311" s="386"/>
      <c r="AP311" s="387">
        <f t="shared" si="78"/>
        <v>0</v>
      </c>
      <c r="AQ311" s="386"/>
      <c r="AR311" s="387">
        <f t="shared" si="79"/>
        <v>0</v>
      </c>
      <c r="AS311" s="386"/>
      <c r="AT311" s="387">
        <f t="shared" si="80"/>
        <v>0</v>
      </c>
    </row>
    <row r="312" spans="2:46">
      <c r="B312" s="435"/>
      <c r="C312" s="435"/>
      <c r="D312" s="436"/>
      <c r="E312" s="437"/>
      <c r="F312" s="437"/>
      <c r="G312" s="437"/>
      <c r="H312" s="437"/>
      <c r="I312" s="437"/>
      <c r="J312" s="437"/>
      <c r="K312" s="465">
        <f t="shared" si="65"/>
        <v>0</v>
      </c>
      <c r="L312" s="433"/>
      <c r="M312" s="433"/>
      <c r="N312" s="434"/>
      <c r="O312" s="383" t="str">
        <f t="shared" si="66"/>
        <v/>
      </c>
      <c r="P312" s="434"/>
      <c r="Q312" s="434"/>
      <c r="R312" s="434"/>
      <c r="S312" s="433"/>
      <c r="T312" s="434"/>
      <c r="U312" s="415" t="str">
        <f t="shared" si="68"/>
        <v/>
      </c>
      <c r="V312" s="415" t="str">
        <f t="shared" si="69"/>
        <v/>
      </c>
      <c r="W312" s="415" t="str">
        <f t="shared" si="70"/>
        <v/>
      </c>
      <c r="X312" s="415" t="str">
        <f t="shared" si="71"/>
        <v/>
      </c>
      <c r="Y312" s="415" t="str">
        <f t="shared" si="72"/>
        <v/>
      </c>
      <c r="Z312" s="415" t="str">
        <f t="shared" si="73"/>
        <v/>
      </c>
      <c r="AA312" s="384">
        <f t="shared" si="67"/>
        <v>0</v>
      </c>
      <c r="AB312" s="385" t="b">
        <f t="shared" si="74"/>
        <v>1</v>
      </c>
      <c r="AC312" s="384" t="str">
        <f>IF($N312="","",IF($C$7="Northern Ireland",INDEX('Fixed inputs'!$H$18:$H$58,MATCH($N312,'Fixed inputs'!$C$18:$C$58,0)),INDEX('Fixed inputs'!$I$18:$I$58,MATCH($N312,'Fixed inputs'!$C$18:$C$58,0))))</f>
        <v/>
      </c>
      <c r="AD312" s="384" t="str">
        <f>IF($C312="","",INDEX('Fixed inputs'!$C$8:$E$10,MATCH($C312,'Fixed inputs'!$B$8:$B$10,0),MATCH(IF($C$7="Northern Ireland","GBP","EUR"),'Fixed inputs'!$C$7:$E$7,0)))</f>
        <v/>
      </c>
      <c r="AE312" s="386"/>
      <c r="AF312" s="386"/>
      <c r="AG312" s="386"/>
      <c r="AH312" s="386"/>
      <c r="AI312" s="386"/>
      <c r="AJ312" s="416">
        <f t="shared" si="75"/>
        <v>0</v>
      </c>
      <c r="AK312" s="386"/>
      <c r="AL312" s="387">
        <f t="shared" si="76"/>
        <v>0</v>
      </c>
      <c r="AM312" s="386"/>
      <c r="AN312" s="387">
        <f t="shared" si="77"/>
        <v>0</v>
      </c>
      <c r="AO312" s="386"/>
      <c r="AP312" s="387">
        <f t="shared" si="78"/>
        <v>0</v>
      </c>
      <c r="AQ312" s="386"/>
      <c r="AR312" s="387">
        <f t="shared" si="79"/>
        <v>0</v>
      </c>
      <c r="AS312" s="386"/>
      <c r="AT312" s="387">
        <f t="shared" si="80"/>
        <v>0</v>
      </c>
    </row>
    <row r="313" spans="2:46">
      <c r="B313" s="435"/>
      <c r="C313" s="435"/>
      <c r="D313" s="436"/>
      <c r="E313" s="437"/>
      <c r="F313" s="437"/>
      <c r="G313" s="437"/>
      <c r="H313" s="437"/>
      <c r="I313" s="437"/>
      <c r="J313" s="437"/>
      <c r="K313" s="465">
        <f t="shared" si="65"/>
        <v>0</v>
      </c>
      <c r="L313" s="433"/>
      <c r="M313" s="433"/>
      <c r="N313" s="434"/>
      <c r="O313" s="383" t="str">
        <f t="shared" si="66"/>
        <v/>
      </c>
      <c r="P313" s="434"/>
      <c r="Q313" s="434"/>
      <c r="R313" s="434"/>
      <c r="S313" s="433"/>
      <c r="T313" s="434"/>
      <c r="U313" s="415" t="str">
        <f t="shared" si="68"/>
        <v/>
      </c>
      <c r="V313" s="415" t="str">
        <f t="shared" si="69"/>
        <v/>
      </c>
      <c r="W313" s="415" t="str">
        <f t="shared" si="70"/>
        <v/>
      </c>
      <c r="X313" s="415" t="str">
        <f t="shared" si="71"/>
        <v/>
      </c>
      <c r="Y313" s="415" t="str">
        <f t="shared" si="72"/>
        <v/>
      </c>
      <c r="Z313" s="415" t="str">
        <f t="shared" si="73"/>
        <v/>
      </c>
      <c r="AA313" s="384">
        <f t="shared" si="67"/>
        <v>0</v>
      </c>
      <c r="AB313" s="385" t="b">
        <f t="shared" si="74"/>
        <v>1</v>
      </c>
      <c r="AC313" s="384" t="str">
        <f>IF($N313="","",IF($C$7="Northern Ireland",INDEX('Fixed inputs'!$H$18:$H$58,MATCH($N313,'Fixed inputs'!$C$18:$C$58,0)),INDEX('Fixed inputs'!$I$18:$I$58,MATCH($N313,'Fixed inputs'!$C$18:$C$58,0))))</f>
        <v/>
      </c>
      <c r="AD313" s="384" t="str">
        <f>IF($C313="","",INDEX('Fixed inputs'!$C$8:$E$10,MATCH($C313,'Fixed inputs'!$B$8:$B$10,0),MATCH(IF($C$7="Northern Ireland","GBP","EUR"),'Fixed inputs'!$C$7:$E$7,0)))</f>
        <v/>
      </c>
      <c r="AE313" s="386"/>
      <c r="AF313" s="386"/>
      <c r="AG313" s="386"/>
      <c r="AH313" s="386"/>
      <c r="AI313" s="386"/>
      <c r="AJ313" s="416">
        <f t="shared" si="75"/>
        <v>0</v>
      </c>
      <c r="AK313" s="386"/>
      <c r="AL313" s="387">
        <f t="shared" si="76"/>
        <v>0</v>
      </c>
      <c r="AM313" s="386"/>
      <c r="AN313" s="387">
        <f t="shared" si="77"/>
        <v>0</v>
      </c>
      <c r="AO313" s="386"/>
      <c r="AP313" s="387">
        <f t="shared" si="78"/>
        <v>0</v>
      </c>
      <c r="AQ313" s="386"/>
      <c r="AR313" s="387">
        <f t="shared" si="79"/>
        <v>0</v>
      </c>
      <c r="AS313" s="386"/>
      <c r="AT313" s="387">
        <f t="shared" si="80"/>
        <v>0</v>
      </c>
    </row>
    <row r="314" spans="2:46">
      <c r="B314" s="435"/>
      <c r="C314" s="435"/>
      <c r="D314" s="436"/>
      <c r="E314" s="437"/>
      <c r="F314" s="437"/>
      <c r="G314" s="437"/>
      <c r="H314" s="437"/>
      <c r="I314" s="437"/>
      <c r="J314" s="437"/>
      <c r="K314" s="465">
        <f t="shared" si="65"/>
        <v>0</v>
      </c>
      <c r="L314" s="433"/>
      <c r="M314" s="433"/>
      <c r="N314" s="434"/>
      <c r="O314" s="383" t="str">
        <f t="shared" si="66"/>
        <v/>
      </c>
      <c r="P314" s="434"/>
      <c r="Q314" s="434"/>
      <c r="R314" s="434"/>
      <c r="S314" s="433"/>
      <c r="T314" s="434"/>
      <c r="U314" s="415" t="str">
        <f t="shared" si="68"/>
        <v/>
      </c>
      <c r="V314" s="415" t="str">
        <f t="shared" si="69"/>
        <v/>
      </c>
      <c r="W314" s="415" t="str">
        <f t="shared" si="70"/>
        <v/>
      </c>
      <c r="X314" s="415" t="str">
        <f t="shared" si="71"/>
        <v/>
      </c>
      <c r="Y314" s="415" t="str">
        <f t="shared" si="72"/>
        <v/>
      </c>
      <c r="Z314" s="415" t="str">
        <f t="shared" si="73"/>
        <v/>
      </c>
      <c r="AA314" s="384">
        <f t="shared" si="67"/>
        <v>0</v>
      </c>
      <c r="AB314" s="385" t="b">
        <f t="shared" si="74"/>
        <v>1</v>
      </c>
      <c r="AC314" s="384" t="str">
        <f>IF($N314="","",IF($C$7="Northern Ireland",INDEX('Fixed inputs'!$H$18:$H$58,MATCH($N314,'Fixed inputs'!$C$18:$C$58,0)),INDEX('Fixed inputs'!$I$18:$I$58,MATCH($N314,'Fixed inputs'!$C$18:$C$58,0))))</f>
        <v/>
      </c>
      <c r="AD314" s="384" t="str">
        <f>IF($C314="","",INDEX('Fixed inputs'!$C$8:$E$10,MATCH($C314,'Fixed inputs'!$B$8:$B$10,0),MATCH(IF($C$7="Northern Ireland","GBP","EUR"),'Fixed inputs'!$C$7:$E$7,0)))</f>
        <v/>
      </c>
      <c r="AE314" s="386"/>
      <c r="AF314" s="386"/>
      <c r="AG314" s="386"/>
      <c r="AH314" s="386"/>
      <c r="AI314" s="386"/>
      <c r="AJ314" s="416">
        <f t="shared" si="75"/>
        <v>0</v>
      </c>
      <c r="AK314" s="386"/>
      <c r="AL314" s="387">
        <f t="shared" si="76"/>
        <v>0</v>
      </c>
      <c r="AM314" s="386"/>
      <c r="AN314" s="387">
        <f t="shared" si="77"/>
        <v>0</v>
      </c>
      <c r="AO314" s="386"/>
      <c r="AP314" s="387">
        <f t="shared" si="78"/>
        <v>0</v>
      </c>
      <c r="AQ314" s="386"/>
      <c r="AR314" s="387">
        <f t="shared" si="79"/>
        <v>0</v>
      </c>
      <c r="AS314" s="386"/>
      <c r="AT314" s="387">
        <f t="shared" si="80"/>
        <v>0</v>
      </c>
    </row>
    <row r="315" spans="2:46">
      <c r="B315" s="435"/>
      <c r="C315" s="435"/>
      <c r="D315" s="436"/>
      <c r="E315" s="437"/>
      <c r="F315" s="437"/>
      <c r="G315" s="437"/>
      <c r="H315" s="437"/>
      <c r="I315" s="437"/>
      <c r="J315" s="437"/>
      <c r="K315" s="465">
        <f t="shared" si="65"/>
        <v>0</v>
      </c>
      <c r="L315" s="433"/>
      <c r="M315" s="433"/>
      <c r="N315" s="434"/>
      <c r="O315" s="383" t="str">
        <f t="shared" si="66"/>
        <v/>
      </c>
      <c r="P315" s="434"/>
      <c r="Q315" s="434"/>
      <c r="R315" s="434"/>
      <c r="S315" s="433"/>
      <c r="T315" s="434"/>
      <c r="U315" s="415" t="str">
        <f t="shared" si="68"/>
        <v/>
      </c>
      <c r="V315" s="415" t="str">
        <f t="shared" si="69"/>
        <v/>
      </c>
      <c r="W315" s="415" t="str">
        <f t="shared" si="70"/>
        <v/>
      </c>
      <c r="X315" s="415" t="str">
        <f t="shared" si="71"/>
        <v/>
      </c>
      <c r="Y315" s="415" t="str">
        <f t="shared" si="72"/>
        <v/>
      </c>
      <c r="Z315" s="415" t="str">
        <f t="shared" si="73"/>
        <v/>
      </c>
      <c r="AA315" s="384">
        <f t="shared" si="67"/>
        <v>0</v>
      </c>
      <c r="AB315" s="385" t="b">
        <f t="shared" si="74"/>
        <v>1</v>
      </c>
      <c r="AC315" s="384" t="str">
        <f>IF($N315="","",IF($C$7="Northern Ireland",INDEX('Fixed inputs'!$H$18:$H$58,MATCH($N315,'Fixed inputs'!$C$18:$C$58,0)),INDEX('Fixed inputs'!$I$18:$I$58,MATCH($N315,'Fixed inputs'!$C$18:$C$58,0))))</f>
        <v/>
      </c>
      <c r="AD315" s="384" t="str">
        <f>IF($C315="","",INDEX('Fixed inputs'!$C$8:$E$10,MATCH($C315,'Fixed inputs'!$B$8:$B$10,0),MATCH(IF($C$7="Northern Ireland","GBP","EUR"),'Fixed inputs'!$C$7:$E$7,0)))</f>
        <v/>
      </c>
      <c r="AE315" s="386"/>
      <c r="AF315" s="386"/>
      <c r="AG315" s="386"/>
      <c r="AH315" s="386"/>
      <c r="AI315" s="386"/>
      <c r="AJ315" s="416">
        <f t="shared" si="75"/>
        <v>0</v>
      </c>
      <c r="AK315" s="386"/>
      <c r="AL315" s="387">
        <f t="shared" si="76"/>
        <v>0</v>
      </c>
      <c r="AM315" s="386"/>
      <c r="AN315" s="387">
        <f t="shared" si="77"/>
        <v>0</v>
      </c>
      <c r="AO315" s="386"/>
      <c r="AP315" s="387">
        <f t="shared" si="78"/>
        <v>0</v>
      </c>
      <c r="AQ315" s="386"/>
      <c r="AR315" s="387">
        <f t="shared" si="79"/>
        <v>0</v>
      </c>
      <c r="AS315" s="386"/>
      <c r="AT315" s="387">
        <f t="shared" si="80"/>
        <v>0</v>
      </c>
    </row>
    <row r="316" spans="2:46">
      <c r="B316" s="435"/>
      <c r="C316" s="435"/>
      <c r="D316" s="436"/>
      <c r="E316" s="437"/>
      <c r="F316" s="437"/>
      <c r="G316" s="437"/>
      <c r="H316" s="437"/>
      <c r="I316" s="437"/>
      <c r="J316" s="437"/>
      <c r="K316" s="465">
        <f t="shared" si="65"/>
        <v>0</v>
      </c>
      <c r="L316" s="433"/>
      <c r="M316" s="433"/>
      <c r="N316" s="434"/>
      <c r="O316" s="383" t="str">
        <f t="shared" si="66"/>
        <v/>
      </c>
      <c r="P316" s="434"/>
      <c r="Q316" s="434"/>
      <c r="R316" s="434"/>
      <c r="S316" s="433"/>
      <c r="T316" s="434"/>
      <c r="U316" s="415" t="str">
        <f t="shared" si="68"/>
        <v/>
      </c>
      <c r="V316" s="415" t="str">
        <f t="shared" si="69"/>
        <v/>
      </c>
      <c r="W316" s="415" t="str">
        <f t="shared" si="70"/>
        <v/>
      </c>
      <c r="X316" s="415" t="str">
        <f t="shared" si="71"/>
        <v/>
      </c>
      <c r="Y316" s="415" t="str">
        <f t="shared" si="72"/>
        <v/>
      </c>
      <c r="Z316" s="415" t="str">
        <f t="shared" si="73"/>
        <v/>
      </c>
      <c r="AA316" s="384">
        <f t="shared" si="67"/>
        <v>0</v>
      </c>
      <c r="AB316" s="385" t="b">
        <f t="shared" si="74"/>
        <v>1</v>
      </c>
      <c r="AC316" s="384" t="str">
        <f>IF($N316="","",IF($C$7="Northern Ireland",INDEX('Fixed inputs'!$H$18:$H$58,MATCH($N316,'Fixed inputs'!$C$18:$C$58,0)),INDEX('Fixed inputs'!$I$18:$I$58,MATCH($N316,'Fixed inputs'!$C$18:$C$58,0))))</f>
        <v/>
      </c>
      <c r="AD316" s="384" t="str">
        <f>IF($C316="","",INDEX('Fixed inputs'!$C$8:$E$10,MATCH($C316,'Fixed inputs'!$B$8:$B$10,0),MATCH(IF($C$7="Northern Ireland","GBP","EUR"),'Fixed inputs'!$C$7:$E$7,0)))</f>
        <v/>
      </c>
      <c r="AE316" s="386"/>
      <c r="AF316" s="386"/>
      <c r="AG316" s="386"/>
      <c r="AH316" s="386"/>
      <c r="AI316" s="386"/>
      <c r="AJ316" s="416">
        <f t="shared" si="75"/>
        <v>0</v>
      </c>
      <c r="AK316" s="386"/>
      <c r="AL316" s="387">
        <f t="shared" si="76"/>
        <v>0</v>
      </c>
      <c r="AM316" s="386"/>
      <c r="AN316" s="387">
        <f t="shared" si="77"/>
        <v>0</v>
      </c>
      <c r="AO316" s="386"/>
      <c r="AP316" s="387">
        <f t="shared" si="78"/>
        <v>0</v>
      </c>
      <c r="AQ316" s="386"/>
      <c r="AR316" s="387">
        <f t="shared" si="79"/>
        <v>0</v>
      </c>
      <c r="AS316" s="386"/>
      <c r="AT316" s="387">
        <f t="shared" si="80"/>
        <v>0</v>
      </c>
    </row>
    <row r="317" spans="2:46">
      <c r="B317" s="435"/>
      <c r="C317" s="435"/>
      <c r="D317" s="436"/>
      <c r="E317" s="437"/>
      <c r="F317" s="437"/>
      <c r="G317" s="437"/>
      <c r="H317" s="437"/>
      <c r="I317" s="437"/>
      <c r="J317" s="437"/>
      <c r="K317" s="465">
        <f t="shared" si="65"/>
        <v>0</v>
      </c>
      <c r="L317" s="433"/>
      <c r="M317" s="433"/>
      <c r="N317" s="434"/>
      <c r="O317" s="383" t="str">
        <f t="shared" si="66"/>
        <v/>
      </c>
      <c r="P317" s="434"/>
      <c r="Q317" s="434"/>
      <c r="R317" s="434"/>
      <c r="S317" s="433"/>
      <c r="T317" s="434"/>
      <c r="U317" s="415" t="str">
        <f t="shared" si="68"/>
        <v/>
      </c>
      <c r="V317" s="415" t="str">
        <f t="shared" si="69"/>
        <v/>
      </c>
      <c r="W317" s="415" t="str">
        <f t="shared" si="70"/>
        <v/>
      </c>
      <c r="X317" s="415" t="str">
        <f t="shared" si="71"/>
        <v/>
      </c>
      <c r="Y317" s="415" t="str">
        <f t="shared" si="72"/>
        <v/>
      </c>
      <c r="Z317" s="415" t="str">
        <f t="shared" si="73"/>
        <v/>
      </c>
      <c r="AA317" s="384">
        <f t="shared" si="67"/>
        <v>0</v>
      </c>
      <c r="AB317" s="385" t="b">
        <f t="shared" si="74"/>
        <v>1</v>
      </c>
      <c r="AC317" s="384" t="str">
        <f>IF($N317="","",IF($C$7="Northern Ireland",INDEX('Fixed inputs'!$H$18:$H$58,MATCH($N317,'Fixed inputs'!$C$18:$C$58,0)),INDEX('Fixed inputs'!$I$18:$I$58,MATCH($N317,'Fixed inputs'!$C$18:$C$58,0))))</f>
        <v/>
      </c>
      <c r="AD317" s="384" t="str">
        <f>IF($C317="","",INDEX('Fixed inputs'!$C$8:$E$10,MATCH($C317,'Fixed inputs'!$B$8:$B$10,0),MATCH(IF($C$7="Northern Ireland","GBP","EUR"),'Fixed inputs'!$C$7:$E$7,0)))</f>
        <v/>
      </c>
      <c r="AE317" s="386"/>
      <c r="AF317" s="386"/>
      <c r="AG317" s="386"/>
      <c r="AH317" s="386"/>
      <c r="AI317" s="386"/>
      <c r="AJ317" s="416">
        <f t="shared" si="75"/>
        <v>0</v>
      </c>
      <c r="AK317" s="386"/>
      <c r="AL317" s="387">
        <f t="shared" si="76"/>
        <v>0</v>
      </c>
      <c r="AM317" s="386"/>
      <c r="AN317" s="387">
        <f t="shared" si="77"/>
        <v>0</v>
      </c>
      <c r="AO317" s="386"/>
      <c r="AP317" s="387">
        <f t="shared" si="78"/>
        <v>0</v>
      </c>
      <c r="AQ317" s="386"/>
      <c r="AR317" s="387">
        <f t="shared" si="79"/>
        <v>0</v>
      </c>
      <c r="AS317" s="386"/>
      <c r="AT317" s="387">
        <f t="shared" si="80"/>
        <v>0</v>
      </c>
    </row>
    <row r="318" spans="2:46">
      <c r="B318" s="435"/>
      <c r="C318" s="435"/>
      <c r="D318" s="436"/>
      <c r="E318" s="437"/>
      <c r="F318" s="437"/>
      <c r="G318" s="437"/>
      <c r="H318" s="437"/>
      <c r="I318" s="437"/>
      <c r="J318" s="437"/>
      <c r="K318" s="465">
        <f t="shared" si="65"/>
        <v>0</v>
      </c>
      <c r="L318" s="433"/>
      <c r="M318" s="433"/>
      <c r="N318" s="434"/>
      <c r="O318" s="383" t="str">
        <f t="shared" si="66"/>
        <v/>
      </c>
      <c r="P318" s="434"/>
      <c r="Q318" s="434"/>
      <c r="R318" s="434"/>
      <c r="S318" s="433"/>
      <c r="T318" s="434"/>
      <c r="U318" s="415" t="str">
        <f t="shared" si="68"/>
        <v/>
      </c>
      <c r="V318" s="415" t="str">
        <f t="shared" si="69"/>
        <v/>
      </c>
      <c r="W318" s="415" t="str">
        <f t="shared" si="70"/>
        <v/>
      </c>
      <c r="X318" s="415" t="str">
        <f t="shared" si="71"/>
        <v/>
      </c>
      <c r="Y318" s="415" t="str">
        <f t="shared" si="72"/>
        <v/>
      </c>
      <c r="Z318" s="415" t="str">
        <f t="shared" si="73"/>
        <v/>
      </c>
      <c r="AA318" s="384">
        <f t="shared" si="67"/>
        <v>0</v>
      </c>
      <c r="AB318" s="385" t="b">
        <f t="shared" si="74"/>
        <v>1</v>
      </c>
      <c r="AC318" s="384" t="str">
        <f>IF($N318="","",IF($C$7="Northern Ireland",INDEX('Fixed inputs'!$H$18:$H$58,MATCH($N318,'Fixed inputs'!$C$18:$C$58,0)),INDEX('Fixed inputs'!$I$18:$I$58,MATCH($N318,'Fixed inputs'!$C$18:$C$58,0))))</f>
        <v/>
      </c>
      <c r="AD318" s="384" t="str">
        <f>IF($C318="","",INDEX('Fixed inputs'!$C$8:$E$10,MATCH($C318,'Fixed inputs'!$B$8:$B$10,0),MATCH(IF($C$7="Northern Ireland","GBP","EUR"),'Fixed inputs'!$C$7:$E$7,0)))</f>
        <v/>
      </c>
      <c r="AE318" s="386"/>
      <c r="AF318" s="386"/>
      <c r="AG318" s="386"/>
      <c r="AH318" s="386"/>
      <c r="AI318" s="386"/>
      <c r="AJ318" s="416">
        <f t="shared" si="75"/>
        <v>0</v>
      </c>
      <c r="AK318" s="386"/>
      <c r="AL318" s="387">
        <f t="shared" si="76"/>
        <v>0</v>
      </c>
      <c r="AM318" s="386"/>
      <c r="AN318" s="387">
        <f t="shared" si="77"/>
        <v>0</v>
      </c>
      <c r="AO318" s="386"/>
      <c r="AP318" s="387">
        <f t="shared" si="78"/>
        <v>0</v>
      </c>
      <c r="AQ318" s="386"/>
      <c r="AR318" s="387">
        <f t="shared" si="79"/>
        <v>0</v>
      </c>
      <c r="AS318" s="386"/>
      <c r="AT318" s="387">
        <f t="shared" si="80"/>
        <v>0</v>
      </c>
    </row>
    <row r="319" spans="2:46">
      <c r="B319" s="435"/>
      <c r="C319" s="435"/>
      <c r="D319" s="436"/>
      <c r="E319" s="437"/>
      <c r="F319" s="437"/>
      <c r="G319" s="437"/>
      <c r="H319" s="437"/>
      <c r="I319" s="437"/>
      <c r="J319" s="437"/>
      <c r="K319" s="465">
        <f t="shared" si="65"/>
        <v>0</v>
      </c>
      <c r="L319" s="433"/>
      <c r="M319" s="433"/>
      <c r="N319" s="434"/>
      <c r="O319" s="383" t="str">
        <f t="shared" si="66"/>
        <v/>
      </c>
      <c r="P319" s="434"/>
      <c r="Q319" s="434"/>
      <c r="R319" s="434"/>
      <c r="S319" s="433"/>
      <c r="T319" s="434"/>
      <c r="U319" s="415" t="str">
        <f t="shared" si="68"/>
        <v/>
      </c>
      <c r="V319" s="415" t="str">
        <f t="shared" si="69"/>
        <v/>
      </c>
      <c r="W319" s="415" t="str">
        <f t="shared" si="70"/>
        <v/>
      </c>
      <c r="X319" s="415" t="str">
        <f t="shared" si="71"/>
        <v/>
      </c>
      <c r="Y319" s="415" t="str">
        <f t="shared" si="72"/>
        <v/>
      </c>
      <c r="Z319" s="415" t="str">
        <f t="shared" si="73"/>
        <v/>
      </c>
      <c r="AA319" s="384">
        <f t="shared" si="67"/>
        <v>0</v>
      </c>
      <c r="AB319" s="385" t="b">
        <f t="shared" si="74"/>
        <v>1</v>
      </c>
      <c r="AC319" s="384" t="str">
        <f>IF($N319="","",IF($C$7="Northern Ireland",INDEX('Fixed inputs'!$H$18:$H$58,MATCH($N319,'Fixed inputs'!$C$18:$C$58,0)),INDEX('Fixed inputs'!$I$18:$I$58,MATCH($N319,'Fixed inputs'!$C$18:$C$58,0))))</f>
        <v/>
      </c>
      <c r="AD319" s="384" t="str">
        <f>IF($C319="","",INDEX('Fixed inputs'!$C$8:$E$10,MATCH($C319,'Fixed inputs'!$B$8:$B$10,0),MATCH(IF($C$7="Northern Ireland","GBP","EUR"),'Fixed inputs'!$C$7:$E$7,0)))</f>
        <v/>
      </c>
      <c r="AE319" s="386"/>
      <c r="AF319" s="386"/>
      <c r="AG319" s="386"/>
      <c r="AH319" s="386"/>
      <c r="AI319" s="386"/>
      <c r="AJ319" s="416">
        <f t="shared" si="75"/>
        <v>0</v>
      </c>
      <c r="AK319" s="386"/>
      <c r="AL319" s="387">
        <f t="shared" si="76"/>
        <v>0</v>
      </c>
      <c r="AM319" s="386"/>
      <c r="AN319" s="387">
        <f t="shared" si="77"/>
        <v>0</v>
      </c>
      <c r="AO319" s="386"/>
      <c r="AP319" s="387">
        <f t="shared" si="78"/>
        <v>0</v>
      </c>
      <c r="AQ319" s="386"/>
      <c r="AR319" s="387">
        <f t="shared" si="79"/>
        <v>0</v>
      </c>
      <c r="AS319" s="386"/>
      <c r="AT319" s="387">
        <f t="shared" si="80"/>
        <v>0</v>
      </c>
    </row>
    <row r="320" spans="2:46">
      <c r="B320" s="435"/>
      <c r="C320" s="435"/>
      <c r="D320" s="436"/>
      <c r="E320" s="437"/>
      <c r="F320" s="437"/>
      <c r="G320" s="437"/>
      <c r="H320" s="437"/>
      <c r="I320" s="437"/>
      <c r="J320" s="437"/>
      <c r="K320" s="465">
        <f t="shared" si="65"/>
        <v>0</v>
      </c>
      <c r="L320" s="433"/>
      <c r="M320" s="433"/>
      <c r="N320" s="434"/>
      <c r="O320" s="383" t="str">
        <f t="shared" si="66"/>
        <v/>
      </c>
      <c r="P320" s="434"/>
      <c r="Q320" s="434"/>
      <c r="R320" s="434"/>
      <c r="S320" s="433"/>
      <c r="T320" s="434"/>
      <c r="U320" s="415" t="str">
        <f t="shared" si="68"/>
        <v/>
      </c>
      <c r="V320" s="415" t="str">
        <f t="shared" si="69"/>
        <v/>
      </c>
      <c r="W320" s="415" t="str">
        <f t="shared" si="70"/>
        <v/>
      </c>
      <c r="X320" s="415" t="str">
        <f t="shared" si="71"/>
        <v/>
      </c>
      <c r="Y320" s="415" t="str">
        <f t="shared" si="72"/>
        <v/>
      </c>
      <c r="Z320" s="415" t="str">
        <f t="shared" si="73"/>
        <v/>
      </c>
      <c r="AA320" s="384">
        <f t="shared" si="67"/>
        <v>0</v>
      </c>
      <c r="AB320" s="385" t="b">
        <f t="shared" si="74"/>
        <v>1</v>
      </c>
      <c r="AC320" s="384" t="str">
        <f>IF($N320="","",IF($C$7="Northern Ireland",INDEX('Fixed inputs'!$H$18:$H$58,MATCH($N320,'Fixed inputs'!$C$18:$C$58,0)),INDEX('Fixed inputs'!$I$18:$I$58,MATCH($N320,'Fixed inputs'!$C$18:$C$58,0))))</f>
        <v/>
      </c>
      <c r="AD320" s="384" t="str">
        <f>IF($C320="","",INDEX('Fixed inputs'!$C$8:$E$10,MATCH($C320,'Fixed inputs'!$B$8:$B$10,0),MATCH(IF($C$7="Northern Ireland","GBP","EUR"),'Fixed inputs'!$C$7:$E$7,0)))</f>
        <v/>
      </c>
      <c r="AE320" s="386"/>
      <c r="AF320" s="386"/>
      <c r="AG320" s="386"/>
      <c r="AH320" s="386"/>
      <c r="AI320" s="386"/>
      <c r="AJ320" s="416">
        <f t="shared" si="75"/>
        <v>0</v>
      </c>
      <c r="AK320" s="386"/>
      <c r="AL320" s="387">
        <f t="shared" si="76"/>
        <v>0</v>
      </c>
      <c r="AM320" s="386"/>
      <c r="AN320" s="387">
        <f t="shared" si="77"/>
        <v>0</v>
      </c>
      <c r="AO320" s="386"/>
      <c r="AP320" s="387">
        <f t="shared" si="78"/>
        <v>0</v>
      </c>
      <c r="AQ320" s="386"/>
      <c r="AR320" s="387">
        <f t="shared" si="79"/>
        <v>0</v>
      </c>
      <c r="AS320" s="386"/>
      <c r="AT320" s="387">
        <f t="shared" si="80"/>
        <v>0</v>
      </c>
    </row>
    <row r="321" spans="2:46">
      <c r="B321" s="435"/>
      <c r="C321" s="435"/>
      <c r="D321" s="436"/>
      <c r="E321" s="437"/>
      <c r="F321" s="437"/>
      <c r="G321" s="437"/>
      <c r="H321" s="437"/>
      <c r="I321" s="437"/>
      <c r="J321" s="437"/>
      <c r="K321" s="465">
        <f t="shared" si="65"/>
        <v>0</v>
      </c>
      <c r="L321" s="433"/>
      <c r="M321" s="433"/>
      <c r="N321" s="434"/>
      <c r="O321" s="383" t="str">
        <f t="shared" si="66"/>
        <v/>
      </c>
      <c r="P321" s="434"/>
      <c r="Q321" s="434"/>
      <c r="R321" s="434"/>
      <c r="S321" s="433"/>
      <c r="T321" s="434"/>
      <c r="U321" s="415" t="str">
        <f t="shared" si="68"/>
        <v/>
      </c>
      <c r="V321" s="415" t="str">
        <f t="shared" si="69"/>
        <v/>
      </c>
      <c r="W321" s="415" t="str">
        <f t="shared" si="70"/>
        <v/>
      </c>
      <c r="X321" s="415" t="str">
        <f t="shared" si="71"/>
        <v/>
      </c>
      <c r="Y321" s="415" t="str">
        <f t="shared" si="72"/>
        <v/>
      </c>
      <c r="Z321" s="415" t="str">
        <f t="shared" si="73"/>
        <v/>
      </c>
      <c r="AA321" s="384">
        <f t="shared" si="67"/>
        <v>0</v>
      </c>
      <c r="AB321" s="385" t="b">
        <f t="shared" si="74"/>
        <v>1</v>
      </c>
      <c r="AC321" s="384" t="str">
        <f>IF($N321="","",IF($C$7="Northern Ireland",INDEX('Fixed inputs'!$H$18:$H$58,MATCH($N321,'Fixed inputs'!$C$18:$C$58,0)),INDEX('Fixed inputs'!$I$18:$I$58,MATCH($N321,'Fixed inputs'!$C$18:$C$58,0))))</f>
        <v/>
      </c>
      <c r="AD321" s="384" t="str">
        <f>IF($C321="","",INDEX('Fixed inputs'!$C$8:$E$10,MATCH($C321,'Fixed inputs'!$B$8:$B$10,0),MATCH(IF($C$7="Northern Ireland","GBP","EUR"),'Fixed inputs'!$C$7:$E$7,0)))</f>
        <v/>
      </c>
      <c r="AE321" s="386"/>
      <c r="AF321" s="386"/>
      <c r="AG321" s="386"/>
      <c r="AH321" s="386"/>
      <c r="AI321" s="386"/>
      <c r="AJ321" s="416">
        <f t="shared" si="75"/>
        <v>0</v>
      </c>
      <c r="AK321" s="386"/>
      <c r="AL321" s="387">
        <f t="shared" si="76"/>
        <v>0</v>
      </c>
      <c r="AM321" s="386"/>
      <c r="AN321" s="387">
        <f t="shared" si="77"/>
        <v>0</v>
      </c>
      <c r="AO321" s="386"/>
      <c r="AP321" s="387">
        <f t="shared" si="78"/>
        <v>0</v>
      </c>
      <c r="AQ321" s="386"/>
      <c r="AR321" s="387">
        <f t="shared" si="79"/>
        <v>0</v>
      </c>
      <c r="AS321" s="386"/>
      <c r="AT321" s="387">
        <f t="shared" si="80"/>
        <v>0</v>
      </c>
    </row>
    <row r="322" spans="2:46">
      <c r="B322" s="435"/>
      <c r="C322" s="435"/>
      <c r="D322" s="436"/>
      <c r="E322" s="437"/>
      <c r="F322" s="437"/>
      <c r="G322" s="437"/>
      <c r="H322" s="437"/>
      <c r="I322" s="437"/>
      <c r="J322" s="437"/>
      <c r="K322" s="465">
        <f t="shared" si="65"/>
        <v>0</v>
      </c>
      <c r="L322" s="433"/>
      <c r="M322" s="433"/>
      <c r="N322" s="434"/>
      <c r="O322" s="383" t="str">
        <f t="shared" si="66"/>
        <v/>
      </c>
      <c r="P322" s="434"/>
      <c r="Q322" s="434"/>
      <c r="R322" s="434"/>
      <c r="S322" s="433"/>
      <c r="T322" s="434"/>
      <c r="U322" s="415" t="str">
        <f t="shared" si="68"/>
        <v/>
      </c>
      <c r="V322" s="415" t="str">
        <f t="shared" si="69"/>
        <v/>
      </c>
      <c r="W322" s="415" t="str">
        <f t="shared" si="70"/>
        <v/>
      </c>
      <c r="X322" s="415" t="str">
        <f t="shared" si="71"/>
        <v/>
      </c>
      <c r="Y322" s="415" t="str">
        <f t="shared" si="72"/>
        <v/>
      </c>
      <c r="Z322" s="415" t="str">
        <f t="shared" si="73"/>
        <v/>
      </c>
      <c r="AA322" s="384">
        <f t="shared" si="67"/>
        <v>0</v>
      </c>
      <c r="AB322" s="385" t="b">
        <f t="shared" si="74"/>
        <v>1</v>
      </c>
      <c r="AC322" s="384" t="str">
        <f>IF($N322="","",IF($C$7="Northern Ireland",INDEX('Fixed inputs'!$H$18:$H$58,MATCH($N322,'Fixed inputs'!$C$18:$C$58,0)),INDEX('Fixed inputs'!$I$18:$I$58,MATCH($N322,'Fixed inputs'!$C$18:$C$58,0))))</f>
        <v/>
      </c>
      <c r="AD322" s="384" t="str">
        <f>IF($C322="","",INDEX('Fixed inputs'!$C$8:$E$10,MATCH($C322,'Fixed inputs'!$B$8:$B$10,0),MATCH(IF($C$7="Northern Ireland","GBP","EUR"),'Fixed inputs'!$C$7:$E$7,0)))</f>
        <v/>
      </c>
      <c r="AE322" s="386"/>
      <c r="AF322" s="386"/>
      <c r="AG322" s="386"/>
      <c r="AH322" s="386"/>
      <c r="AI322" s="386"/>
      <c r="AJ322" s="416">
        <f t="shared" si="75"/>
        <v>0</v>
      </c>
      <c r="AK322" s="386"/>
      <c r="AL322" s="387">
        <f t="shared" si="76"/>
        <v>0</v>
      </c>
      <c r="AM322" s="386"/>
      <c r="AN322" s="387">
        <f t="shared" si="77"/>
        <v>0</v>
      </c>
      <c r="AO322" s="386"/>
      <c r="AP322" s="387">
        <f t="shared" si="78"/>
        <v>0</v>
      </c>
      <c r="AQ322" s="386"/>
      <c r="AR322" s="387">
        <f t="shared" si="79"/>
        <v>0</v>
      </c>
      <c r="AS322" s="386"/>
      <c r="AT322" s="387">
        <f t="shared" si="80"/>
        <v>0</v>
      </c>
    </row>
    <row r="323" spans="2:46">
      <c r="B323" s="435"/>
      <c r="C323" s="435"/>
      <c r="D323" s="436"/>
      <c r="E323" s="437"/>
      <c r="F323" s="437"/>
      <c r="G323" s="437"/>
      <c r="H323" s="437"/>
      <c r="I323" s="437"/>
      <c r="J323" s="437"/>
      <c r="K323" s="465">
        <f t="shared" si="65"/>
        <v>0</v>
      </c>
      <c r="L323" s="433"/>
      <c r="M323" s="433"/>
      <c r="N323" s="434"/>
      <c r="O323" s="383" t="str">
        <f t="shared" si="66"/>
        <v/>
      </c>
      <c r="P323" s="434"/>
      <c r="Q323" s="434"/>
      <c r="R323" s="434"/>
      <c r="S323" s="433"/>
      <c r="T323" s="434"/>
      <c r="U323" s="415" t="str">
        <f t="shared" si="68"/>
        <v/>
      </c>
      <c r="V323" s="415" t="str">
        <f t="shared" si="69"/>
        <v/>
      </c>
      <c r="W323" s="415" t="str">
        <f t="shared" si="70"/>
        <v/>
      </c>
      <c r="X323" s="415" t="str">
        <f t="shared" si="71"/>
        <v/>
      </c>
      <c r="Y323" s="415" t="str">
        <f t="shared" si="72"/>
        <v/>
      </c>
      <c r="Z323" s="415" t="str">
        <f t="shared" si="73"/>
        <v/>
      </c>
      <c r="AA323" s="384">
        <f t="shared" si="67"/>
        <v>0</v>
      </c>
      <c r="AB323" s="385" t="b">
        <f t="shared" si="74"/>
        <v>1</v>
      </c>
      <c r="AC323" s="384" t="str">
        <f>IF($N323="","",IF($C$7="Northern Ireland",INDEX('Fixed inputs'!$H$18:$H$58,MATCH($N323,'Fixed inputs'!$C$18:$C$58,0)),INDEX('Fixed inputs'!$I$18:$I$58,MATCH($N323,'Fixed inputs'!$C$18:$C$58,0))))</f>
        <v/>
      </c>
      <c r="AD323" s="384" t="str">
        <f>IF($C323="","",INDEX('Fixed inputs'!$C$8:$E$10,MATCH($C323,'Fixed inputs'!$B$8:$B$10,0),MATCH(IF($C$7="Northern Ireland","GBP","EUR"),'Fixed inputs'!$C$7:$E$7,0)))</f>
        <v/>
      </c>
      <c r="AE323" s="386"/>
      <c r="AF323" s="386"/>
      <c r="AG323" s="386"/>
      <c r="AH323" s="386"/>
      <c r="AI323" s="386"/>
      <c r="AJ323" s="416">
        <f t="shared" si="75"/>
        <v>0</v>
      </c>
      <c r="AK323" s="386"/>
      <c r="AL323" s="387">
        <f t="shared" si="76"/>
        <v>0</v>
      </c>
      <c r="AM323" s="386"/>
      <c r="AN323" s="387">
        <f t="shared" si="77"/>
        <v>0</v>
      </c>
      <c r="AO323" s="386"/>
      <c r="AP323" s="387">
        <f t="shared" si="78"/>
        <v>0</v>
      </c>
      <c r="AQ323" s="386"/>
      <c r="AR323" s="387">
        <f t="shared" si="79"/>
        <v>0</v>
      </c>
      <c r="AS323" s="386"/>
      <c r="AT323" s="387">
        <f t="shared" si="80"/>
        <v>0</v>
      </c>
    </row>
    <row r="324" spans="2:46">
      <c r="B324" s="435"/>
      <c r="C324" s="435"/>
      <c r="D324" s="436"/>
      <c r="E324" s="437"/>
      <c r="F324" s="437"/>
      <c r="G324" s="437"/>
      <c r="H324" s="437"/>
      <c r="I324" s="437"/>
      <c r="J324" s="437"/>
      <c r="K324" s="465">
        <f t="shared" si="65"/>
        <v>0</v>
      </c>
      <c r="L324" s="433"/>
      <c r="M324" s="433"/>
      <c r="N324" s="434"/>
      <c r="O324" s="383" t="str">
        <f t="shared" si="66"/>
        <v/>
      </c>
      <c r="P324" s="434"/>
      <c r="Q324" s="434"/>
      <c r="R324" s="434"/>
      <c r="S324" s="433"/>
      <c r="T324" s="434"/>
      <c r="U324" s="415" t="str">
        <f t="shared" si="68"/>
        <v/>
      </c>
      <c r="V324" s="415" t="str">
        <f t="shared" si="69"/>
        <v/>
      </c>
      <c r="W324" s="415" t="str">
        <f t="shared" si="70"/>
        <v/>
      </c>
      <c r="X324" s="415" t="str">
        <f t="shared" si="71"/>
        <v/>
      </c>
      <c r="Y324" s="415" t="str">
        <f t="shared" si="72"/>
        <v/>
      </c>
      <c r="Z324" s="415" t="str">
        <f t="shared" si="73"/>
        <v/>
      </c>
      <c r="AA324" s="384">
        <f t="shared" si="67"/>
        <v>0</v>
      </c>
      <c r="AB324" s="385" t="b">
        <f t="shared" si="74"/>
        <v>1</v>
      </c>
      <c r="AC324" s="384" t="str">
        <f>IF($N324="","",IF($C$7="Northern Ireland",INDEX('Fixed inputs'!$H$18:$H$58,MATCH($N324,'Fixed inputs'!$C$18:$C$58,0)),INDEX('Fixed inputs'!$I$18:$I$58,MATCH($N324,'Fixed inputs'!$C$18:$C$58,0))))</f>
        <v/>
      </c>
      <c r="AD324" s="384" t="str">
        <f>IF($C324="","",INDEX('Fixed inputs'!$C$8:$E$10,MATCH($C324,'Fixed inputs'!$B$8:$B$10,0),MATCH(IF($C$7="Northern Ireland","GBP","EUR"),'Fixed inputs'!$C$7:$E$7,0)))</f>
        <v/>
      </c>
      <c r="AE324" s="386"/>
      <c r="AF324" s="386"/>
      <c r="AG324" s="386"/>
      <c r="AH324" s="386"/>
      <c r="AI324" s="386"/>
      <c r="AJ324" s="416">
        <f t="shared" si="75"/>
        <v>0</v>
      </c>
      <c r="AK324" s="386"/>
      <c r="AL324" s="387">
        <f t="shared" si="76"/>
        <v>0</v>
      </c>
      <c r="AM324" s="386"/>
      <c r="AN324" s="387">
        <f t="shared" si="77"/>
        <v>0</v>
      </c>
      <c r="AO324" s="386"/>
      <c r="AP324" s="387">
        <f t="shared" si="78"/>
        <v>0</v>
      </c>
      <c r="AQ324" s="386"/>
      <c r="AR324" s="387">
        <f t="shared" si="79"/>
        <v>0</v>
      </c>
      <c r="AS324" s="386"/>
      <c r="AT324" s="387">
        <f t="shared" si="80"/>
        <v>0</v>
      </c>
    </row>
    <row r="325" spans="2:46">
      <c r="B325" s="435"/>
      <c r="C325" s="435"/>
      <c r="D325" s="436"/>
      <c r="E325" s="437"/>
      <c r="F325" s="437"/>
      <c r="G325" s="437"/>
      <c r="H325" s="437"/>
      <c r="I325" s="437"/>
      <c r="J325" s="437"/>
      <c r="K325" s="465">
        <f t="shared" si="65"/>
        <v>0</v>
      </c>
      <c r="L325" s="433"/>
      <c r="M325" s="433"/>
      <c r="N325" s="434"/>
      <c r="O325" s="383" t="str">
        <f t="shared" si="66"/>
        <v/>
      </c>
      <c r="P325" s="434"/>
      <c r="Q325" s="434"/>
      <c r="R325" s="434"/>
      <c r="S325" s="433"/>
      <c r="T325" s="434"/>
      <c r="U325" s="415" t="str">
        <f t="shared" si="68"/>
        <v/>
      </c>
      <c r="V325" s="415" t="str">
        <f t="shared" si="69"/>
        <v/>
      </c>
      <c r="W325" s="415" t="str">
        <f t="shared" si="70"/>
        <v/>
      </c>
      <c r="X325" s="415" t="str">
        <f t="shared" si="71"/>
        <v/>
      </c>
      <c r="Y325" s="415" t="str">
        <f t="shared" si="72"/>
        <v/>
      </c>
      <c r="Z325" s="415" t="str">
        <f t="shared" si="73"/>
        <v/>
      </c>
      <c r="AA325" s="384">
        <f t="shared" si="67"/>
        <v>0</v>
      </c>
      <c r="AB325" s="385" t="b">
        <f t="shared" si="74"/>
        <v>1</v>
      </c>
      <c r="AC325" s="384" t="str">
        <f>IF($N325="","",IF($C$7="Northern Ireland",INDEX('Fixed inputs'!$H$18:$H$58,MATCH($N325,'Fixed inputs'!$C$18:$C$58,0)),INDEX('Fixed inputs'!$I$18:$I$58,MATCH($N325,'Fixed inputs'!$C$18:$C$58,0))))</f>
        <v/>
      </c>
      <c r="AD325" s="384" t="str">
        <f>IF($C325="","",INDEX('Fixed inputs'!$C$8:$E$10,MATCH($C325,'Fixed inputs'!$B$8:$B$10,0),MATCH(IF($C$7="Northern Ireland","GBP","EUR"),'Fixed inputs'!$C$7:$E$7,0)))</f>
        <v/>
      </c>
      <c r="AE325" s="386"/>
      <c r="AF325" s="386"/>
      <c r="AG325" s="386"/>
      <c r="AH325" s="386"/>
      <c r="AI325" s="386"/>
      <c r="AJ325" s="416">
        <f t="shared" si="75"/>
        <v>0</v>
      </c>
      <c r="AK325" s="386"/>
      <c r="AL325" s="387">
        <f t="shared" si="76"/>
        <v>0</v>
      </c>
      <c r="AM325" s="386"/>
      <c r="AN325" s="387">
        <f t="shared" si="77"/>
        <v>0</v>
      </c>
      <c r="AO325" s="386"/>
      <c r="AP325" s="387">
        <f t="shared" si="78"/>
        <v>0</v>
      </c>
      <c r="AQ325" s="386"/>
      <c r="AR325" s="387">
        <f t="shared" si="79"/>
        <v>0</v>
      </c>
      <c r="AS325" s="386"/>
      <c r="AT325" s="387">
        <f t="shared" si="80"/>
        <v>0</v>
      </c>
    </row>
    <row r="326" spans="2:46">
      <c r="B326" s="435"/>
      <c r="C326" s="435"/>
      <c r="D326" s="436"/>
      <c r="E326" s="437"/>
      <c r="F326" s="437"/>
      <c r="G326" s="437"/>
      <c r="H326" s="437"/>
      <c r="I326" s="437"/>
      <c r="J326" s="437"/>
      <c r="K326" s="465">
        <f t="shared" si="65"/>
        <v>0</v>
      </c>
      <c r="L326" s="433"/>
      <c r="M326" s="433"/>
      <c r="N326" s="434"/>
      <c r="O326" s="383" t="str">
        <f t="shared" si="66"/>
        <v/>
      </c>
      <c r="P326" s="434"/>
      <c r="Q326" s="434"/>
      <c r="R326" s="434"/>
      <c r="S326" s="433"/>
      <c r="T326" s="434"/>
      <c r="U326" s="415" t="str">
        <f t="shared" si="68"/>
        <v/>
      </c>
      <c r="V326" s="415" t="str">
        <f t="shared" si="69"/>
        <v/>
      </c>
      <c r="W326" s="415" t="str">
        <f t="shared" si="70"/>
        <v/>
      </c>
      <c r="X326" s="415" t="str">
        <f t="shared" si="71"/>
        <v/>
      </c>
      <c r="Y326" s="415" t="str">
        <f t="shared" si="72"/>
        <v/>
      </c>
      <c r="Z326" s="415" t="str">
        <f t="shared" si="73"/>
        <v/>
      </c>
      <c r="AA326" s="384">
        <f t="shared" si="67"/>
        <v>0</v>
      </c>
      <c r="AB326" s="385" t="b">
        <f t="shared" si="74"/>
        <v>1</v>
      </c>
      <c r="AC326" s="384" t="str">
        <f>IF($N326="","",IF($C$7="Northern Ireland",INDEX('Fixed inputs'!$H$18:$H$58,MATCH($N326,'Fixed inputs'!$C$18:$C$58,0)),INDEX('Fixed inputs'!$I$18:$I$58,MATCH($N326,'Fixed inputs'!$C$18:$C$58,0))))</f>
        <v/>
      </c>
      <c r="AD326" s="384" t="str">
        <f>IF($C326="","",INDEX('Fixed inputs'!$C$8:$E$10,MATCH($C326,'Fixed inputs'!$B$8:$B$10,0),MATCH(IF($C$7="Northern Ireland","GBP","EUR"),'Fixed inputs'!$C$7:$E$7,0)))</f>
        <v/>
      </c>
      <c r="AE326" s="386"/>
      <c r="AF326" s="386"/>
      <c r="AG326" s="386"/>
      <c r="AH326" s="386"/>
      <c r="AI326" s="386"/>
      <c r="AJ326" s="416">
        <f t="shared" si="75"/>
        <v>0</v>
      </c>
      <c r="AK326" s="386"/>
      <c r="AL326" s="387">
        <f t="shared" si="76"/>
        <v>0</v>
      </c>
      <c r="AM326" s="386"/>
      <c r="AN326" s="387">
        <f t="shared" si="77"/>
        <v>0</v>
      </c>
      <c r="AO326" s="386"/>
      <c r="AP326" s="387">
        <f t="shared" si="78"/>
        <v>0</v>
      </c>
      <c r="AQ326" s="386"/>
      <c r="AR326" s="387">
        <f t="shared" si="79"/>
        <v>0</v>
      </c>
      <c r="AS326" s="386"/>
      <c r="AT326" s="387">
        <f t="shared" si="80"/>
        <v>0</v>
      </c>
    </row>
    <row r="327" spans="2:46">
      <c r="B327" s="435"/>
      <c r="C327" s="435"/>
      <c r="D327" s="436"/>
      <c r="E327" s="437"/>
      <c r="F327" s="437"/>
      <c r="G327" s="437"/>
      <c r="H327" s="437"/>
      <c r="I327" s="437"/>
      <c r="J327" s="437"/>
      <c r="K327" s="465">
        <f t="shared" si="65"/>
        <v>0</v>
      </c>
      <c r="L327" s="433"/>
      <c r="M327" s="433"/>
      <c r="N327" s="434"/>
      <c r="O327" s="383" t="str">
        <f t="shared" si="66"/>
        <v/>
      </c>
      <c r="P327" s="434"/>
      <c r="Q327" s="434"/>
      <c r="R327" s="434"/>
      <c r="S327" s="433"/>
      <c r="T327" s="434"/>
      <c r="U327" s="415" t="str">
        <f t="shared" si="68"/>
        <v/>
      </c>
      <c r="V327" s="415" t="str">
        <f t="shared" si="69"/>
        <v/>
      </c>
      <c r="W327" s="415" t="str">
        <f t="shared" si="70"/>
        <v/>
      </c>
      <c r="X327" s="415" t="str">
        <f t="shared" si="71"/>
        <v/>
      </c>
      <c r="Y327" s="415" t="str">
        <f t="shared" si="72"/>
        <v/>
      </c>
      <c r="Z327" s="415" t="str">
        <f t="shared" si="73"/>
        <v/>
      </c>
      <c r="AA327" s="384">
        <f t="shared" si="67"/>
        <v>0</v>
      </c>
      <c r="AB327" s="385" t="b">
        <f t="shared" si="74"/>
        <v>1</v>
      </c>
      <c r="AC327" s="384" t="str">
        <f>IF($N327="","",IF($C$7="Northern Ireland",INDEX('Fixed inputs'!$H$18:$H$58,MATCH($N327,'Fixed inputs'!$C$18:$C$58,0)),INDEX('Fixed inputs'!$I$18:$I$58,MATCH($N327,'Fixed inputs'!$C$18:$C$58,0))))</f>
        <v/>
      </c>
      <c r="AD327" s="384" t="str">
        <f>IF($C327="","",INDEX('Fixed inputs'!$C$8:$E$10,MATCH($C327,'Fixed inputs'!$B$8:$B$10,0),MATCH(IF($C$7="Northern Ireland","GBP","EUR"),'Fixed inputs'!$C$7:$E$7,0)))</f>
        <v/>
      </c>
      <c r="AE327" s="386"/>
      <c r="AF327" s="386"/>
      <c r="AG327" s="386"/>
      <c r="AH327" s="386"/>
      <c r="AI327" s="386"/>
      <c r="AJ327" s="416">
        <f t="shared" si="75"/>
        <v>0</v>
      </c>
      <c r="AK327" s="386"/>
      <c r="AL327" s="387">
        <f t="shared" si="76"/>
        <v>0</v>
      </c>
      <c r="AM327" s="386"/>
      <c r="AN327" s="387">
        <f t="shared" si="77"/>
        <v>0</v>
      </c>
      <c r="AO327" s="386"/>
      <c r="AP327" s="387">
        <f t="shared" si="78"/>
        <v>0</v>
      </c>
      <c r="AQ327" s="386"/>
      <c r="AR327" s="387">
        <f t="shared" si="79"/>
        <v>0</v>
      </c>
      <c r="AS327" s="386"/>
      <c r="AT327" s="387">
        <f t="shared" si="80"/>
        <v>0</v>
      </c>
    </row>
    <row r="328" spans="2:46">
      <c r="B328" s="435"/>
      <c r="C328" s="435"/>
      <c r="D328" s="436"/>
      <c r="E328" s="437"/>
      <c r="F328" s="437"/>
      <c r="G328" s="437"/>
      <c r="H328" s="437"/>
      <c r="I328" s="437"/>
      <c r="J328" s="437"/>
      <c r="K328" s="465">
        <f t="shared" si="65"/>
        <v>0</v>
      </c>
      <c r="L328" s="433"/>
      <c r="M328" s="433"/>
      <c r="N328" s="434"/>
      <c r="O328" s="383" t="str">
        <f t="shared" si="66"/>
        <v/>
      </c>
      <c r="P328" s="434"/>
      <c r="Q328" s="434"/>
      <c r="R328" s="434"/>
      <c r="S328" s="433"/>
      <c r="T328" s="434"/>
      <c r="U328" s="415" t="str">
        <f t="shared" si="68"/>
        <v/>
      </c>
      <c r="V328" s="415" t="str">
        <f t="shared" si="69"/>
        <v/>
      </c>
      <c r="W328" s="415" t="str">
        <f t="shared" si="70"/>
        <v/>
      </c>
      <c r="X328" s="415" t="str">
        <f t="shared" si="71"/>
        <v/>
      </c>
      <c r="Y328" s="415" t="str">
        <f t="shared" si="72"/>
        <v/>
      </c>
      <c r="Z328" s="415" t="str">
        <f t="shared" si="73"/>
        <v/>
      </c>
      <c r="AA328" s="384">
        <f t="shared" si="67"/>
        <v>0</v>
      </c>
      <c r="AB328" s="385" t="b">
        <f t="shared" si="74"/>
        <v>1</v>
      </c>
      <c r="AC328" s="384" t="str">
        <f>IF($N328="","",IF($C$7="Northern Ireland",INDEX('Fixed inputs'!$H$18:$H$58,MATCH($N328,'Fixed inputs'!$C$18:$C$58,0)),INDEX('Fixed inputs'!$I$18:$I$58,MATCH($N328,'Fixed inputs'!$C$18:$C$58,0))))</f>
        <v/>
      </c>
      <c r="AD328" s="384" t="str">
        <f>IF($C328="","",INDEX('Fixed inputs'!$C$8:$E$10,MATCH($C328,'Fixed inputs'!$B$8:$B$10,0),MATCH(IF($C$7="Northern Ireland","GBP","EUR"),'Fixed inputs'!$C$7:$E$7,0)))</f>
        <v/>
      </c>
      <c r="AE328" s="386"/>
      <c r="AF328" s="386"/>
      <c r="AG328" s="386"/>
      <c r="AH328" s="386"/>
      <c r="AI328" s="386"/>
      <c r="AJ328" s="416">
        <f t="shared" si="75"/>
        <v>0</v>
      </c>
      <c r="AK328" s="386"/>
      <c r="AL328" s="387">
        <f t="shared" si="76"/>
        <v>0</v>
      </c>
      <c r="AM328" s="386"/>
      <c r="AN328" s="387">
        <f t="shared" si="77"/>
        <v>0</v>
      </c>
      <c r="AO328" s="386"/>
      <c r="AP328" s="387">
        <f t="shared" si="78"/>
        <v>0</v>
      </c>
      <c r="AQ328" s="386"/>
      <c r="AR328" s="387">
        <f t="shared" si="79"/>
        <v>0</v>
      </c>
      <c r="AS328" s="386"/>
      <c r="AT328" s="387">
        <f t="shared" si="80"/>
        <v>0</v>
      </c>
    </row>
    <row r="329" spans="2:46">
      <c r="B329" s="435"/>
      <c r="C329" s="435"/>
      <c r="D329" s="436"/>
      <c r="E329" s="437"/>
      <c r="F329" s="437"/>
      <c r="G329" s="437"/>
      <c r="H329" s="437"/>
      <c r="I329" s="437"/>
      <c r="J329" s="437"/>
      <c r="K329" s="465">
        <f t="shared" si="65"/>
        <v>0</v>
      </c>
      <c r="L329" s="433"/>
      <c r="M329" s="433"/>
      <c r="N329" s="434"/>
      <c r="O329" s="383" t="str">
        <f t="shared" si="66"/>
        <v/>
      </c>
      <c r="P329" s="434"/>
      <c r="Q329" s="434"/>
      <c r="R329" s="434"/>
      <c r="S329" s="433"/>
      <c r="T329" s="434"/>
      <c r="U329" s="415" t="str">
        <f t="shared" si="68"/>
        <v/>
      </c>
      <c r="V329" s="415" t="str">
        <f t="shared" si="69"/>
        <v/>
      </c>
      <c r="W329" s="415" t="str">
        <f t="shared" si="70"/>
        <v/>
      </c>
      <c r="X329" s="415" t="str">
        <f t="shared" si="71"/>
        <v/>
      </c>
      <c r="Y329" s="415" t="str">
        <f t="shared" si="72"/>
        <v/>
      </c>
      <c r="Z329" s="415" t="str">
        <f t="shared" si="73"/>
        <v/>
      </c>
      <c r="AA329" s="384">
        <f t="shared" si="67"/>
        <v>0</v>
      </c>
      <c r="AB329" s="385" t="b">
        <f t="shared" si="74"/>
        <v>1</v>
      </c>
      <c r="AC329" s="384" t="str">
        <f>IF($N329="","",IF($C$7="Northern Ireland",INDEX('Fixed inputs'!$H$18:$H$58,MATCH($N329,'Fixed inputs'!$C$18:$C$58,0)),INDEX('Fixed inputs'!$I$18:$I$58,MATCH($N329,'Fixed inputs'!$C$18:$C$58,0))))</f>
        <v/>
      </c>
      <c r="AD329" s="384" t="str">
        <f>IF($C329="","",INDEX('Fixed inputs'!$C$8:$E$10,MATCH($C329,'Fixed inputs'!$B$8:$B$10,0),MATCH(IF($C$7="Northern Ireland","GBP","EUR"),'Fixed inputs'!$C$7:$E$7,0)))</f>
        <v/>
      </c>
      <c r="AE329" s="386"/>
      <c r="AF329" s="386"/>
      <c r="AG329" s="386"/>
      <c r="AH329" s="386"/>
      <c r="AI329" s="386"/>
      <c r="AJ329" s="416">
        <f t="shared" si="75"/>
        <v>0</v>
      </c>
      <c r="AK329" s="386"/>
      <c r="AL329" s="387">
        <f t="shared" si="76"/>
        <v>0</v>
      </c>
      <c r="AM329" s="386"/>
      <c r="AN329" s="387">
        <f t="shared" si="77"/>
        <v>0</v>
      </c>
      <c r="AO329" s="386"/>
      <c r="AP329" s="387">
        <f t="shared" si="78"/>
        <v>0</v>
      </c>
      <c r="AQ329" s="386"/>
      <c r="AR329" s="387">
        <f t="shared" si="79"/>
        <v>0</v>
      </c>
      <c r="AS329" s="386"/>
      <c r="AT329" s="387">
        <f t="shared" si="80"/>
        <v>0</v>
      </c>
    </row>
    <row r="330" spans="2:46">
      <c r="B330" s="435"/>
      <c r="C330" s="435"/>
      <c r="D330" s="436"/>
      <c r="E330" s="437"/>
      <c r="F330" s="437"/>
      <c r="G330" s="437"/>
      <c r="H330" s="437"/>
      <c r="I330" s="437"/>
      <c r="J330" s="437"/>
      <c r="K330" s="465">
        <f t="shared" si="65"/>
        <v>0</v>
      </c>
      <c r="L330" s="433"/>
      <c r="M330" s="433"/>
      <c r="N330" s="434"/>
      <c r="O330" s="383" t="str">
        <f t="shared" si="66"/>
        <v/>
      </c>
      <c r="P330" s="434"/>
      <c r="Q330" s="434"/>
      <c r="R330" s="434"/>
      <c r="S330" s="433"/>
      <c r="T330" s="434"/>
      <c r="U330" s="415" t="str">
        <f t="shared" si="68"/>
        <v/>
      </c>
      <c r="V330" s="415" t="str">
        <f t="shared" si="69"/>
        <v/>
      </c>
      <c r="W330" s="415" t="str">
        <f t="shared" si="70"/>
        <v/>
      </c>
      <c r="X330" s="415" t="str">
        <f t="shared" si="71"/>
        <v/>
      </c>
      <c r="Y330" s="415" t="str">
        <f t="shared" si="72"/>
        <v/>
      </c>
      <c r="Z330" s="415" t="str">
        <f t="shared" si="73"/>
        <v/>
      </c>
      <c r="AA330" s="384">
        <f t="shared" si="67"/>
        <v>0</v>
      </c>
      <c r="AB330" s="385" t="b">
        <f t="shared" si="74"/>
        <v>1</v>
      </c>
      <c r="AC330" s="384" t="str">
        <f>IF($N330="","",IF($C$7="Northern Ireland",INDEX('Fixed inputs'!$H$18:$H$58,MATCH($N330,'Fixed inputs'!$C$18:$C$58,0)),INDEX('Fixed inputs'!$I$18:$I$58,MATCH($N330,'Fixed inputs'!$C$18:$C$58,0))))</f>
        <v/>
      </c>
      <c r="AD330" s="384" t="str">
        <f>IF($C330="","",INDEX('Fixed inputs'!$C$8:$E$10,MATCH($C330,'Fixed inputs'!$B$8:$B$10,0),MATCH(IF($C$7="Northern Ireland","GBP","EUR"),'Fixed inputs'!$C$7:$E$7,0)))</f>
        <v/>
      </c>
      <c r="AE330" s="386"/>
      <c r="AF330" s="386"/>
      <c r="AG330" s="386"/>
      <c r="AH330" s="386"/>
      <c r="AI330" s="386"/>
      <c r="AJ330" s="416">
        <f t="shared" si="75"/>
        <v>0</v>
      </c>
      <c r="AK330" s="386"/>
      <c r="AL330" s="387">
        <f t="shared" si="76"/>
        <v>0</v>
      </c>
      <c r="AM330" s="386"/>
      <c r="AN330" s="387">
        <f t="shared" si="77"/>
        <v>0</v>
      </c>
      <c r="AO330" s="386"/>
      <c r="AP330" s="387">
        <f t="shared" si="78"/>
        <v>0</v>
      </c>
      <c r="AQ330" s="386"/>
      <c r="AR330" s="387">
        <f t="shared" si="79"/>
        <v>0</v>
      </c>
      <c r="AS330" s="386"/>
      <c r="AT330" s="387">
        <f t="shared" si="80"/>
        <v>0</v>
      </c>
    </row>
    <row r="331" spans="2:46">
      <c r="B331" s="435"/>
      <c r="C331" s="435"/>
      <c r="D331" s="436"/>
      <c r="E331" s="437"/>
      <c r="F331" s="437"/>
      <c r="G331" s="437"/>
      <c r="H331" s="437"/>
      <c r="I331" s="437"/>
      <c r="J331" s="437"/>
      <c r="K331" s="465">
        <f t="shared" si="65"/>
        <v>0</v>
      </c>
      <c r="L331" s="433"/>
      <c r="M331" s="433"/>
      <c r="N331" s="434"/>
      <c r="O331" s="383" t="str">
        <f t="shared" si="66"/>
        <v/>
      </c>
      <c r="P331" s="434"/>
      <c r="Q331" s="434"/>
      <c r="R331" s="434"/>
      <c r="S331" s="433"/>
      <c r="T331" s="434"/>
      <c r="U331" s="415" t="str">
        <f t="shared" si="68"/>
        <v/>
      </c>
      <c r="V331" s="415" t="str">
        <f t="shared" si="69"/>
        <v/>
      </c>
      <c r="W331" s="415" t="str">
        <f t="shared" si="70"/>
        <v/>
      </c>
      <c r="X331" s="415" t="str">
        <f t="shared" si="71"/>
        <v/>
      </c>
      <c r="Y331" s="415" t="str">
        <f t="shared" si="72"/>
        <v/>
      </c>
      <c r="Z331" s="415" t="str">
        <f t="shared" si="73"/>
        <v/>
      </c>
      <c r="AA331" s="384">
        <f t="shared" si="67"/>
        <v>0</v>
      </c>
      <c r="AB331" s="385" t="b">
        <f t="shared" si="74"/>
        <v>1</v>
      </c>
      <c r="AC331" s="384" t="str">
        <f>IF($N331="","",IF($C$7="Northern Ireland",INDEX('Fixed inputs'!$H$18:$H$58,MATCH($N331,'Fixed inputs'!$C$18:$C$58,0)),INDEX('Fixed inputs'!$I$18:$I$58,MATCH($N331,'Fixed inputs'!$C$18:$C$58,0))))</f>
        <v/>
      </c>
      <c r="AD331" s="384" t="str">
        <f>IF($C331="","",INDEX('Fixed inputs'!$C$8:$E$10,MATCH($C331,'Fixed inputs'!$B$8:$B$10,0),MATCH(IF($C$7="Northern Ireland","GBP","EUR"),'Fixed inputs'!$C$7:$E$7,0)))</f>
        <v/>
      </c>
      <c r="AE331" s="386"/>
      <c r="AF331" s="386"/>
      <c r="AG331" s="386"/>
      <c r="AH331" s="386"/>
      <c r="AI331" s="386"/>
      <c r="AJ331" s="416">
        <f t="shared" si="75"/>
        <v>0</v>
      </c>
      <c r="AK331" s="386"/>
      <c r="AL331" s="387">
        <f t="shared" si="76"/>
        <v>0</v>
      </c>
      <c r="AM331" s="386"/>
      <c r="AN331" s="387">
        <f t="shared" si="77"/>
        <v>0</v>
      </c>
      <c r="AO331" s="386"/>
      <c r="AP331" s="387">
        <f t="shared" si="78"/>
        <v>0</v>
      </c>
      <c r="AQ331" s="386"/>
      <c r="AR331" s="387">
        <f t="shared" si="79"/>
        <v>0</v>
      </c>
      <c r="AS331" s="386"/>
      <c r="AT331" s="387">
        <f t="shared" si="80"/>
        <v>0</v>
      </c>
    </row>
    <row r="332" spans="2:46">
      <c r="B332" s="435"/>
      <c r="C332" s="435"/>
      <c r="D332" s="436"/>
      <c r="E332" s="437"/>
      <c r="F332" s="437"/>
      <c r="G332" s="437"/>
      <c r="H332" s="437"/>
      <c r="I332" s="437"/>
      <c r="J332" s="437"/>
      <c r="K332" s="465">
        <f t="shared" ref="K332:K395" si="81">SUM(E332:J332)</f>
        <v>0</v>
      </c>
      <c r="L332" s="433"/>
      <c r="M332" s="433"/>
      <c r="N332" s="434"/>
      <c r="O332" s="383" t="str">
        <f t="shared" ref="O332:O395" si="82">IF($N332="","",IF($N332&lt;2024,"Yes","No"))</f>
        <v/>
      </c>
      <c r="P332" s="434"/>
      <c r="Q332" s="434"/>
      <c r="R332" s="434"/>
      <c r="S332" s="433"/>
      <c r="T332" s="434"/>
      <c r="U332" s="415" t="str">
        <f t="shared" si="68"/>
        <v/>
      </c>
      <c r="V332" s="415" t="str">
        <f t="shared" si="69"/>
        <v/>
      </c>
      <c r="W332" s="415" t="str">
        <f t="shared" si="70"/>
        <v/>
      </c>
      <c r="X332" s="415" t="str">
        <f t="shared" si="71"/>
        <v/>
      </c>
      <c r="Y332" s="415" t="str">
        <f t="shared" si="72"/>
        <v/>
      </c>
      <c r="Z332" s="415" t="str">
        <f t="shared" si="73"/>
        <v/>
      </c>
      <c r="AA332" s="384">
        <f t="shared" ref="AA332:AA395" si="83">SUM(U332:Z332)</f>
        <v>0</v>
      </c>
      <c r="AB332" s="385" t="b">
        <f t="shared" si="74"/>
        <v>1</v>
      </c>
      <c r="AC332" s="384" t="str">
        <f>IF($N332="","",IF($C$7="Northern Ireland",INDEX('Fixed inputs'!$H$18:$H$58,MATCH($N332,'Fixed inputs'!$C$18:$C$58,0)),INDEX('Fixed inputs'!$I$18:$I$58,MATCH($N332,'Fixed inputs'!$C$18:$C$58,0))))</f>
        <v/>
      </c>
      <c r="AD332" s="384" t="str">
        <f>IF($C332="","",INDEX('Fixed inputs'!$C$8:$E$10,MATCH($C332,'Fixed inputs'!$B$8:$B$10,0),MATCH(IF($C$7="Northern Ireland","GBP","EUR"),'Fixed inputs'!$C$7:$E$7,0)))</f>
        <v/>
      </c>
      <c r="AE332" s="386"/>
      <c r="AF332" s="386"/>
      <c r="AG332" s="386"/>
      <c r="AH332" s="386"/>
      <c r="AI332" s="386"/>
      <c r="AJ332" s="416">
        <f t="shared" si="75"/>
        <v>0</v>
      </c>
      <c r="AK332" s="386"/>
      <c r="AL332" s="387">
        <f t="shared" si="76"/>
        <v>0</v>
      </c>
      <c r="AM332" s="386"/>
      <c r="AN332" s="387">
        <f t="shared" si="77"/>
        <v>0</v>
      </c>
      <c r="AO332" s="386"/>
      <c r="AP332" s="387">
        <f t="shared" si="78"/>
        <v>0</v>
      </c>
      <c r="AQ332" s="386"/>
      <c r="AR332" s="387">
        <f t="shared" si="79"/>
        <v>0</v>
      </c>
      <c r="AS332" s="386"/>
      <c r="AT332" s="387">
        <f t="shared" si="80"/>
        <v>0</v>
      </c>
    </row>
    <row r="333" spans="2:46">
      <c r="B333" s="435"/>
      <c r="C333" s="435"/>
      <c r="D333" s="436"/>
      <c r="E333" s="437"/>
      <c r="F333" s="437"/>
      <c r="G333" s="437"/>
      <c r="H333" s="437"/>
      <c r="I333" s="437"/>
      <c r="J333" s="437"/>
      <c r="K333" s="465">
        <f t="shared" si="81"/>
        <v>0</v>
      </c>
      <c r="L333" s="433"/>
      <c r="M333" s="433"/>
      <c r="N333" s="434"/>
      <c r="O333" s="383" t="str">
        <f t="shared" si="82"/>
        <v/>
      </c>
      <c r="P333" s="434"/>
      <c r="Q333" s="434"/>
      <c r="R333" s="434"/>
      <c r="S333" s="433"/>
      <c r="T333" s="434"/>
      <c r="U333" s="415" t="str">
        <f t="shared" ref="U333:U396" si="84">IF($B333="","",IFERROR(E333*$AC333*$AD333,0))</f>
        <v/>
      </c>
      <c r="V333" s="415" t="str">
        <f t="shared" ref="V333:V396" si="85">IF($B333="","",IFERROR(F333*$AC333*$AD333,0))</f>
        <v/>
      </c>
      <c r="W333" s="415" t="str">
        <f t="shared" ref="W333:W396" si="86">IF($B333="","",IFERROR(G333*$AC333*$AD333,0))</f>
        <v/>
      </c>
      <c r="X333" s="415" t="str">
        <f t="shared" ref="X333:X396" si="87">IF($B333="","",IFERROR(H333*$AC333*$AD333,0))</f>
        <v/>
      </c>
      <c r="Y333" s="415" t="str">
        <f t="shared" ref="Y333:Y396" si="88">IF($B333="","",IFERROR(I333*$AC333*$AD333,0))</f>
        <v/>
      </c>
      <c r="Z333" s="415" t="str">
        <f t="shared" ref="Z333:Z396" si="89">IF($B333="","",IFERROR(J333*$AC333*$AD333,0))</f>
        <v/>
      </c>
      <c r="AA333" s="384">
        <f t="shared" si="83"/>
        <v>0</v>
      </c>
      <c r="AB333" s="385" t="b">
        <f t="shared" ref="AB333:AB396" si="90">IF(COUNTA($B333:$J333)=0,TRUE,AND($B333&lt;&gt;"",$C333&lt;&gt;"",$D333&lt;&gt;"",$N333&lt;&gt;"",$L333&lt;&gt;"",$M333&lt;&gt;"",$Q333&lt;&gt;"",$R333&lt;&gt;"",$S333&lt;&gt;"",IF($O333="Yes",$P333&lt;&gt;"",TRUE)))</f>
        <v>1</v>
      </c>
      <c r="AC333" s="384" t="str">
        <f>IF($N333="","",IF($C$7="Northern Ireland",INDEX('Fixed inputs'!$H$18:$H$58,MATCH($N333,'Fixed inputs'!$C$18:$C$58,0)),INDEX('Fixed inputs'!$I$18:$I$58,MATCH($N333,'Fixed inputs'!$C$18:$C$58,0))))</f>
        <v/>
      </c>
      <c r="AD333" s="384" t="str">
        <f>IF($C333="","",INDEX('Fixed inputs'!$C$8:$E$10,MATCH($C333,'Fixed inputs'!$B$8:$B$10,0),MATCH(IF($C$7="Northern Ireland","GBP","EUR"),'Fixed inputs'!$C$7:$E$7,0)))</f>
        <v/>
      </c>
      <c r="AE333" s="386"/>
      <c r="AF333" s="386"/>
      <c r="AG333" s="386"/>
      <c r="AH333" s="386"/>
      <c r="AI333" s="386"/>
      <c r="AJ333" s="416">
        <f t="shared" ref="AJ333:AJ396" si="91">IF(AI333&lt;&gt;"",AI333,IF(AND($AE333="Yes",$AF333="Yes",$AG333="Yes",$AH333="Yes"),U333,0))</f>
        <v>0</v>
      </c>
      <c r="AK333" s="386"/>
      <c r="AL333" s="387">
        <f t="shared" ref="AL333:AL396" si="92">IF(AK333&lt;&gt;"",AK333,IF(AND($AE333="Yes",$AF333="Yes",$AG333="Yes",$AH333="Yes"),V333,0))</f>
        <v>0</v>
      </c>
      <c r="AM333" s="386"/>
      <c r="AN333" s="387">
        <f t="shared" ref="AN333:AN396" si="93">IF(AM333&lt;&gt;"",AM333,IF(AND($AE333="Yes",$AF333="Yes",$AG333="Yes",$AH333="Yes"),W333,0))</f>
        <v>0</v>
      </c>
      <c r="AO333" s="386"/>
      <c r="AP333" s="387">
        <f t="shared" ref="AP333:AP396" si="94">IF(AO333&lt;&gt;"",AO333,IF(AND($AE333="Yes",$AF333="Yes",$AG333="Yes",$AH333="Yes"),X333,0))</f>
        <v>0</v>
      </c>
      <c r="AQ333" s="386"/>
      <c r="AR333" s="387">
        <f t="shared" ref="AR333:AR396" si="95">IF(AQ333&lt;&gt;"",AQ333,IF(AND($AE333="Yes",$AF333="Yes",$AG333="Yes",$AH333="Yes"),Y333,0))</f>
        <v>0</v>
      </c>
      <c r="AS333" s="386"/>
      <c r="AT333" s="387">
        <f t="shared" ref="AT333:AT396" si="96">IF(AS333&lt;&gt;"",AS333,IF(AND($AE333="Yes",$AF333="Yes",$AG333="Yes",$AH333="Yes"),Z333,0))</f>
        <v>0</v>
      </c>
    </row>
    <row r="334" spans="2:46">
      <c r="B334" s="435"/>
      <c r="C334" s="435"/>
      <c r="D334" s="436"/>
      <c r="E334" s="437"/>
      <c r="F334" s="437"/>
      <c r="G334" s="437"/>
      <c r="H334" s="437"/>
      <c r="I334" s="437"/>
      <c r="J334" s="437"/>
      <c r="K334" s="465">
        <f t="shared" si="81"/>
        <v>0</v>
      </c>
      <c r="L334" s="433"/>
      <c r="M334" s="433"/>
      <c r="N334" s="434"/>
      <c r="O334" s="383" t="str">
        <f t="shared" si="82"/>
        <v/>
      </c>
      <c r="P334" s="434"/>
      <c r="Q334" s="434"/>
      <c r="R334" s="434"/>
      <c r="S334" s="433"/>
      <c r="T334" s="434"/>
      <c r="U334" s="415" t="str">
        <f t="shared" si="84"/>
        <v/>
      </c>
      <c r="V334" s="415" t="str">
        <f t="shared" si="85"/>
        <v/>
      </c>
      <c r="W334" s="415" t="str">
        <f t="shared" si="86"/>
        <v/>
      </c>
      <c r="X334" s="415" t="str">
        <f t="shared" si="87"/>
        <v/>
      </c>
      <c r="Y334" s="415" t="str">
        <f t="shared" si="88"/>
        <v/>
      </c>
      <c r="Z334" s="415" t="str">
        <f t="shared" si="89"/>
        <v/>
      </c>
      <c r="AA334" s="384">
        <f t="shared" si="83"/>
        <v>0</v>
      </c>
      <c r="AB334" s="385" t="b">
        <f t="shared" si="90"/>
        <v>1</v>
      </c>
      <c r="AC334" s="384" t="str">
        <f>IF($N334="","",IF($C$7="Northern Ireland",INDEX('Fixed inputs'!$H$18:$H$58,MATCH($N334,'Fixed inputs'!$C$18:$C$58,0)),INDEX('Fixed inputs'!$I$18:$I$58,MATCH($N334,'Fixed inputs'!$C$18:$C$58,0))))</f>
        <v/>
      </c>
      <c r="AD334" s="384" t="str">
        <f>IF($C334="","",INDEX('Fixed inputs'!$C$8:$E$10,MATCH($C334,'Fixed inputs'!$B$8:$B$10,0),MATCH(IF($C$7="Northern Ireland","GBP","EUR"),'Fixed inputs'!$C$7:$E$7,0)))</f>
        <v/>
      </c>
      <c r="AE334" s="386"/>
      <c r="AF334" s="386"/>
      <c r="AG334" s="386"/>
      <c r="AH334" s="386"/>
      <c r="AI334" s="386"/>
      <c r="AJ334" s="416">
        <f t="shared" si="91"/>
        <v>0</v>
      </c>
      <c r="AK334" s="386"/>
      <c r="AL334" s="387">
        <f t="shared" si="92"/>
        <v>0</v>
      </c>
      <c r="AM334" s="386"/>
      <c r="AN334" s="387">
        <f t="shared" si="93"/>
        <v>0</v>
      </c>
      <c r="AO334" s="386"/>
      <c r="AP334" s="387">
        <f t="shared" si="94"/>
        <v>0</v>
      </c>
      <c r="AQ334" s="386"/>
      <c r="AR334" s="387">
        <f t="shared" si="95"/>
        <v>0</v>
      </c>
      <c r="AS334" s="386"/>
      <c r="AT334" s="387">
        <f t="shared" si="96"/>
        <v>0</v>
      </c>
    </row>
    <row r="335" spans="2:46">
      <c r="B335" s="435"/>
      <c r="C335" s="435"/>
      <c r="D335" s="436"/>
      <c r="E335" s="437"/>
      <c r="F335" s="437"/>
      <c r="G335" s="437"/>
      <c r="H335" s="437"/>
      <c r="I335" s="437"/>
      <c r="J335" s="437"/>
      <c r="K335" s="465">
        <f t="shared" si="81"/>
        <v>0</v>
      </c>
      <c r="L335" s="433"/>
      <c r="M335" s="433"/>
      <c r="N335" s="434"/>
      <c r="O335" s="383" t="str">
        <f t="shared" si="82"/>
        <v/>
      </c>
      <c r="P335" s="434"/>
      <c r="Q335" s="434"/>
      <c r="R335" s="434"/>
      <c r="S335" s="433"/>
      <c r="T335" s="434"/>
      <c r="U335" s="415" t="str">
        <f t="shared" si="84"/>
        <v/>
      </c>
      <c r="V335" s="415" t="str">
        <f t="shared" si="85"/>
        <v/>
      </c>
      <c r="W335" s="415" t="str">
        <f t="shared" si="86"/>
        <v/>
      </c>
      <c r="X335" s="415" t="str">
        <f t="shared" si="87"/>
        <v/>
      </c>
      <c r="Y335" s="415" t="str">
        <f t="shared" si="88"/>
        <v/>
      </c>
      <c r="Z335" s="415" t="str">
        <f t="shared" si="89"/>
        <v/>
      </c>
      <c r="AA335" s="384">
        <f t="shared" si="83"/>
        <v>0</v>
      </c>
      <c r="AB335" s="385" t="b">
        <f t="shared" si="90"/>
        <v>1</v>
      </c>
      <c r="AC335" s="384" t="str">
        <f>IF($N335="","",IF($C$7="Northern Ireland",INDEX('Fixed inputs'!$H$18:$H$58,MATCH($N335,'Fixed inputs'!$C$18:$C$58,0)),INDEX('Fixed inputs'!$I$18:$I$58,MATCH($N335,'Fixed inputs'!$C$18:$C$58,0))))</f>
        <v/>
      </c>
      <c r="AD335" s="384" t="str">
        <f>IF($C335="","",INDEX('Fixed inputs'!$C$8:$E$10,MATCH($C335,'Fixed inputs'!$B$8:$B$10,0),MATCH(IF($C$7="Northern Ireland","GBP","EUR"),'Fixed inputs'!$C$7:$E$7,0)))</f>
        <v/>
      </c>
      <c r="AE335" s="386"/>
      <c r="AF335" s="386"/>
      <c r="AG335" s="386"/>
      <c r="AH335" s="386"/>
      <c r="AI335" s="386"/>
      <c r="AJ335" s="416">
        <f t="shared" si="91"/>
        <v>0</v>
      </c>
      <c r="AK335" s="386"/>
      <c r="AL335" s="387">
        <f t="shared" si="92"/>
        <v>0</v>
      </c>
      <c r="AM335" s="386"/>
      <c r="AN335" s="387">
        <f t="shared" si="93"/>
        <v>0</v>
      </c>
      <c r="AO335" s="386"/>
      <c r="AP335" s="387">
        <f t="shared" si="94"/>
        <v>0</v>
      </c>
      <c r="AQ335" s="386"/>
      <c r="AR335" s="387">
        <f t="shared" si="95"/>
        <v>0</v>
      </c>
      <c r="AS335" s="386"/>
      <c r="AT335" s="387">
        <f t="shared" si="96"/>
        <v>0</v>
      </c>
    </row>
    <row r="336" spans="2:46">
      <c r="B336" s="435"/>
      <c r="C336" s="435"/>
      <c r="D336" s="436"/>
      <c r="E336" s="437"/>
      <c r="F336" s="437"/>
      <c r="G336" s="437"/>
      <c r="H336" s="437"/>
      <c r="I336" s="437"/>
      <c r="J336" s="437"/>
      <c r="K336" s="465">
        <f t="shared" si="81"/>
        <v>0</v>
      </c>
      <c r="L336" s="433"/>
      <c r="M336" s="433"/>
      <c r="N336" s="434"/>
      <c r="O336" s="383" t="str">
        <f t="shared" si="82"/>
        <v/>
      </c>
      <c r="P336" s="434"/>
      <c r="Q336" s="434"/>
      <c r="R336" s="434"/>
      <c r="S336" s="433"/>
      <c r="T336" s="434"/>
      <c r="U336" s="415" t="str">
        <f t="shared" si="84"/>
        <v/>
      </c>
      <c r="V336" s="415" t="str">
        <f t="shared" si="85"/>
        <v/>
      </c>
      <c r="W336" s="415" t="str">
        <f t="shared" si="86"/>
        <v/>
      </c>
      <c r="X336" s="415" t="str">
        <f t="shared" si="87"/>
        <v/>
      </c>
      <c r="Y336" s="415" t="str">
        <f t="shared" si="88"/>
        <v/>
      </c>
      <c r="Z336" s="415" t="str">
        <f t="shared" si="89"/>
        <v/>
      </c>
      <c r="AA336" s="384">
        <f t="shared" si="83"/>
        <v>0</v>
      </c>
      <c r="AB336" s="385" t="b">
        <f t="shared" si="90"/>
        <v>1</v>
      </c>
      <c r="AC336" s="384" t="str">
        <f>IF($N336="","",IF($C$7="Northern Ireland",INDEX('Fixed inputs'!$H$18:$H$58,MATCH($N336,'Fixed inputs'!$C$18:$C$58,0)),INDEX('Fixed inputs'!$I$18:$I$58,MATCH($N336,'Fixed inputs'!$C$18:$C$58,0))))</f>
        <v/>
      </c>
      <c r="AD336" s="384" t="str">
        <f>IF($C336="","",INDEX('Fixed inputs'!$C$8:$E$10,MATCH($C336,'Fixed inputs'!$B$8:$B$10,0),MATCH(IF($C$7="Northern Ireland","GBP","EUR"),'Fixed inputs'!$C$7:$E$7,0)))</f>
        <v/>
      </c>
      <c r="AE336" s="386"/>
      <c r="AF336" s="386"/>
      <c r="AG336" s="386"/>
      <c r="AH336" s="386"/>
      <c r="AI336" s="386"/>
      <c r="AJ336" s="416">
        <f t="shared" si="91"/>
        <v>0</v>
      </c>
      <c r="AK336" s="386"/>
      <c r="AL336" s="387">
        <f t="shared" si="92"/>
        <v>0</v>
      </c>
      <c r="AM336" s="386"/>
      <c r="AN336" s="387">
        <f t="shared" si="93"/>
        <v>0</v>
      </c>
      <c r="AO336" s="386"/>
      <c r="AP336" s="387">
        <f t="shared" si="94"/>
        <v>0</v>
      </c>
      <c r="AQ336" s="386"/>
      <c r="AR336" s="387">
        <f t="shared" si="95"/>
        <v>0</v>
      </c>
      <c r="AS336" s="386"/>
      <c r="AT336" s="387">
        <f t="shared" si="96"/>
        <v>0</v>
      </c>
    </row>
    <row r="337" spans="2:46">
      <c r="B337" s="435"/>
      <c r="C337" s="435"/>
      <c r="D337" s="436"/>
      <c r="E337" s="437"/>
      <c r="F337" s="437"/>
      <c r="G337" s="437"/>
      <c r="H337" s="437"/>
      <c r="I337" s="437"/>
      <c r="J337" s="437"/>
      <c r="K337" s="465">
        <f t="shared" si="81"/>
        <v>0</v>
      </c>
      <c r="L337" s="433"/>
      <c r="M337" s="433"/>
      <c r="N337" s="434"/>
      <c r="O337" s="383" t="str">
        <f t="shared" si="82"/>
        <v/>
      </c>
      <c r="P337" s="434"/>
      <c r="Q337" s="434"/>
      <c r="R337" s="434"/>
      <c r="S337" s="433"/>
      <c r="T337" s="434"/>
      <c r="U337" s="415" t="str">
        <f t="shared" si="84"/>
        <v/>
      </c>
      <c r="V337" s="415" t="str">
        <f t="shared" si="85"/>
        <v/>
      </c>
      <c r="W337" s="415" t="str">
        <f t="shared" si="86"/>
        <v/>
      </c>
      <c r="X337" s="415" t="str">
        <f t="shared" si="87"/>
        <v/>
      </c>
      <c r="Y337" s="415" t="str">
        <f t="shared" si="88"/>
        <v/>
      </c>
      <c r="Z337" s="415" t="str">
        <f t="shared" si="89"/>
        <v/>
      </c>
      <c r="AA337" s="384">
        <f t="shared" si="83"/>
        <v>0</v>
      </c>
      <c r="AB337" s="385" t="b">
        <f t="shared" si="90"/>
        <v>1</v>
      </c>
      <c r="AC337" s="384" t="str">
        <f>IF($N337="","",IF($C$7="Northern Ireland",INDEX('Fixed inputs'!$H$18:$H$58,MATCH($N337,'Fixed inputs'!$C$18:$C$58,0)),INDEX('Fixed inputs'!$I$18:$I$58,MATCH($N337,'Fixed inputs'!$C$18:$C$58,0))))</f>
        <v/>
      </c>
      <c r="AD337" s="384" t="str">
        <f>IF($C337="","",INDEX('Fixed inputs'!$C$8:$E$10,MATCH($C337,'Fixed inputs'!$B$8:$B$10,0),MATCH(IF($C$7="Northern Ireland","GBP","EUR"),'Fixed inputs'!$C$7:$E$7,0)))</f>
        <v/>
      </c>
      <c r="AE337" s="386"/>
      <c r="AF337" s="386"/>
      <c r="AG337" s="386"/>
      <c r="AH337" s="386"/>
      <c r="AI337" s="386"/>
      <c r="AJ337" s="416">
        <f t="shared" si="91"/>
        <v>0</v>
      </c>
      <c r="AK337" s="386"/>
      <c r="AL337" s="387">
        <f t="shared" si="92"/>
        <v>0</v>
      </c>
      <c r="AM337" s="386"/>
      <c r="AN337" s="387">
        <f t="shared" si="93"/>
        <v>0</v>
      </c>
      <c r="AO337" s="386"/>
      <c r="AP337" s="387">
        <f t="shared" si="94"/>
        <v>0</v>
      </c>
      <c r="AQ337" s="386"/>
      <c r="AR337" s="387">
        <f t="shared" si="95"/>
        <v>0</v>
      </c>
      <c r="AS337" s="386"/>
      <c r="AT337" s="387">
        <f t="shared" si="96"/>
        <v>0</v>
      </c>
    </row>
    <row r="338" spans="2:46">
      <c r="B338" s="435"/>
      <c r="C338" s="435"/>
      <c r="D338" s="436"/>
      <c r="E338" s="437"/>
      <c r="F338" s="437"/>
      <c r="G338" s="437"/>
      <c r="H338" s="437"/>
      <c r="I338" s="437"/>
      <c r="J338" s="437"/>
      <c r="K338" s="465">
        <f t="shared" si="81"/>
        <v>0</v>
      </c>
      <c r="L338" s="433"/>
      <c r="M338" s="433"/>
      <c r="N338" s="434"/>
      <c r="O338" s="383" t="str">
        <f t="shared" si="82"/>
        <v/>
      </c>
      <c r="P338" s="434"/>
      <c r="Q338" s="434"/>
      <c r="R338" s="434"/>
      <c r="S338" s="433"/>
      <c r="T338" s="434"/>
      <c r="U338" s="415" t="str">
        <f t="shared" si="84"/>
        <v/>
      </c>
      <c r="V338" s="415" t="str">
        <f t="shared" si="85"/>
        <v/>
      </c>
      <c r="W338" s="415" t="str">
        <f t="shared" si="86"/>
        <v/>
      </c>
      <c r="X338" s="415" t="str">
        <f t="shared" si="87"/>
        <v/>
      </c>
      <c r="Y338" s="415" t="str">
        <f t="shared" si="88"/>
        <v/>
      </c>
      <c r="Z338" s="415" t="str">
        <f t="shared" si="89"/>
        <v/>
      </c>
      <c r="AA338" s="384">
        <f t="shared" si="83"/>
        <v>0</v>
      </c>
      <c r="AB338" s="385" t="b">
        <f t="shared" si="90"/>
        <v>1</v>
      </c>
      <c r="AC338" s="384" t="str">
        <f>IF($N338="","",IF($C$7="Northern Ireland",INDEX('Fixed inputs'!$H$18:$H$58,MATCH($N338,'Fixed inputs'!$C$18:$C$58,0)),INDEX('Fixed inputs'!$I$18:$I$58,MATCH($N338,'Fixed inputs'!$C$18:$C$58,0))))</f>
        <v/>
      </c>
      <c r="AD338" s="384" t="str">
        <f>IF($C338="","",INDEX('Fixed inputs'!$C$8:$E$10,MATCH($C338,'Fixed inputs'!$B$8:$B$10,0),MATCH(IF($C$7="Northern Ireland","GBP","EUR"),'Fixed inputs'!$C$7:$E$7,0)))</f>
        <v/>
      </c>
      <c r="AE338" s="386"/>
      <c r="AF338" s="386"/>
      <c r="AG338" s="386"/>
      <c r="AH338" s="386"/>
      <c r="AI338" s="386"/>
      <c r="AJ338" s="416">
        <f t="shared" si="91"/>
        <v>0</v>
      </c>
      <c r="AK338" s="386"/>
      <c r="AL338" s="387">
        <f t="shared" si="92"/>
        <v>0</v>
      </c>
      <c r="AM338" s="386"/>
      <c r="AN338" s="387">
        <f t="shared" si="93"/>
        <v>0</v>
      </c>
      <c r="AO338" s="386"/>
      <c r="AP338" s="387">
        <f t="shared" si="94"/>
        <v>0</v>
      </c>
      <c r="AQ338" s="386"/>
      <c r="AR338" s="387">
        <f t="shared" si="95"/>
        <v>0</v>
      </c>
      <c r="AS338" s="386"/>
      <c r="AT338" s="387">
        <f t="shared" si="96"/>
        <v>0</v>
      </c>
    </row>
    <row r="339" spans="2:46">
      <c r="B339" s="435"/>
      <c r="C339" s="435"/>
      <c r="D339" s="436"/>
      <c r="E339" s="437"/>
      <c r="F339" s="437"/>
      <c r="G339" s="437"/>
      <c r="H339" s="437"/>
      <c r="I339" s="437"/>
      <c r="J339" s="437"/>
      <c r="K339" s="465">
        <f t="shared" si="81"/>
        <v>0</v>
      </c>
      <c r="L339" s="433"/>
      <c r="M339" s="433"/>
      <c r="N339" s="434"/>
      <c r="O339" s="383" t="str">
        <f t="shared" si="82"/>
        <v/>
      </c>
      <c r="P339" s="434"/>
      <c r="Q339" s="434"/>
      <c r="R339" s="434"/>
      <c r="S339" s="433"/>
      <c r="T339" s="434"/>
      <c r="U339" s="415" t="str">
        <f t="shared" si="84"/>
        <v/>
      </c>
      <c r="V339" s="415" t="str">
        <f t="shared" si="85"/>
        <v/>
      </c>
      <c r="W339" s="415" t="str">
        <f t="shared" si="86"/>
        <v/>
      </c>
      <c r="X339" s="415" t="str">
        <f t="shared" si="87"/>
        <v/>
      </c>
      <c r="Y339" s="415" t="str">
        <f t="shared" si="88"/>
        <v/>
      </c>
      <c r="Z339" s="415" t="str">
        <f t="shared" si="89"/>
        <v/>
      </c>
      <c r="AA339" s="384">
        <f t="shared" si="83"/>
        <v>0</v>
      </c>
      <c r="AB339" s="385" t="b">
        <f t="shared" si="90"/>
        <v>1</v>
      </c>
      <c r="AC339" s="384" t="str">
        <f>IF($N339="","",IF($C$7="Northern Ireland",INDEX('Fixed inputs'!$H$18:$H$58,MATCH($N339,'Fixed inputs'!$C$18:$C$58,0)),INDEX('Fixed inputs'!$I$18:$I$58,MATCH($N339,'Fixed inputs'!$C$18:$C$58,0))))</f>
        <v/>
      </c>
      <c r="AD339" s="384" t="str">
        <f>IF($C339="","",INDEX('Fixed inputs'!$C$8:$E$10,MATCH($C339,'Fixed inputs'!$B$8:$B$10,0),MATCH(IF($C$7="Northern Ireland","GBP","EUR"),'Fixed inputs'!$C$7:$E$7,0)))</f>
        <v/>
      </c>
      <c r="AE339" s="386"/>
      <c r="AF339" s="386"/>
      <c r="AG339" s="386"/>
      <c r="AH339" s="386"/>
      <c r="AI339" s="386"/>
      <c r="AJ339" s="416">
        <f t="shared" si="91"/>
        <v>0</v>
      </c>
      <c r="AK339" s="386"/>
      <c r="AL339" s="387">
        <f t="shared" si="92"/>
        <v>0</v>
      </c>
      <c r="AM339" s="386"/>
      <c r="AN339" s="387">
        <f t="shared" si="93"/>
        <v>0</v>
      </c>
      <c r="AO339" s="386"/>
      <c r="AP339" s="387">
        <f t="shared" si="94"/>
        <v>0</v>
      </c>
      <c r="AQ339" s="386"/>
      <c r="AR339" s="387">
        <f t="shared" si="95"/>
        <v>0</v>
      </c>
      <c r="AS339" s="386"/>
      <c r="AT339" s="387">
        <f t="shared" si="96"/>
        <v>0</v>
      </c>
    </row>
    <row r="340" spans="2:46">
      <c r="B340" s="435"/>
      <c r="C340" s="435"/>
      <c r="D340" s="436"/>
      <c r="E340" s="437"/>
      <c r="F340" s="437"/>
      <c r="G340" s="437"/>
      <c r="H340" s="437"/>
      <c r="I340" s="437"/>
      <c r="J340" s="437"/>
      <c r="K340" s="465">
        <f t="shared" si="81"/>
        <v>0</v>
      </c>
      <c r="L340" s="433"/>
      <c r="M340" s="433"/>
      <c r="N340" s="434"/>
      <c r="O340" s="383" t="str">
        <f t="shared" si="82"/>
        <v/>
      </c>
      <c r="P340" s="434"/>
      <c r="Q340" s="434"/>
      <c r="R340" s="434"/>
      <c r="S340" s="433"/>
      <c r="T340" s="434"/>
      <c r="U340" s="415" t="str">
        <f t="shared" si="84"/>
        <v/>
      </c>
      <c r="V340" s="415" t="str">
        <f t="shared" si="85"/>
        <v/>
      </c>
      <c r="W340" s="415" t="str">
        <f t="shared" si="86"/>
        <v/>
      </c>
      <c r="X340" s="415" t="str">
        <f t="shared" si="87"/>
        <v/>
      </c>
      <c r="Y340" s="415" t="str">
        <f t="shared" si="88"/>
        <v/>
      </c>
      <c r="Z340" s="415" t="str">
        <f t="shared" si="89"/>
        <v/>
      </c>
      <c r="AA340" s="384">
        <f t="shared" si="83"/>
        <v>0</v>
      </c>
      <c r="AB340" s="385" t="b">
        <f t="shared" si="90"/>
        <v>1</v>
      </c>
      <c r="AC340" s="384" t="str">
        <f>IF($N340="","",IF($C$7="Northern Ireland",INDEX('Fixed inputs'!$H$18:$H$58,MATCH($N340,'Fixed inputs'!$C$18:$C$58,0)),INDEX('Fixed inputs'!$I$18:$I$58,MATCH($N340,'Fixed inputs'!$C$18:$C$58,0))))</f>
        <v/>
      </c>
      <c r="AD340" s="384" t="str">
        <f>IF($C340="","",INDEX('Fixed inputs'!$C$8:$E$10,MATCH($C340,'Fixed inputs'!$B$8:$B$10,0),MATCH(IF($C$7="Northern Ireland","GBP","EUR"),'Fixed inputs'!$C$7:$E$7,0)))</f>
        <v/>
      </c>
      <c r="AE340" s="386"/>
      <c r="AF340" s="386"/>
      <c r="AG340" s="386"/>
      <c r="AH340" s="386"/>
      <c r="AI340" s="386"/>
      <c r="AJ340" s="416">
        <f t="shared" si="91"/>
        <v>0</v>
      </c>
      <c r="AK340" s="386"/>
      <c r="AL340" s="387">
        <f t="shared" si="92"/>
        <v>0</v>
      </c>
      <c r="AM340" s="386"/>
      <c r="AN340" s="387">
        <f t="shared" si="93"/>
        <v>0</v>
      </c>
      <c r="AO340" s="386"/>
      <c r="AP340" s="387">
        <f t="shared" si="94"/>
        <v>0</v>
      </c>
      <c r="AQ340" s="386"/>
      <c r="AR340" s="387">
        <f t="shared" si="95"/>
        <v>0</v>
      </c>
      <c r="AS340" s="386"/>
      <c r="AT340" s="387">
        <f t="shared" si="96"/>
        <v>0</v>
      </c>
    </row>
    <row r="341" spans="2:46">
      <c r="B341" s="435"/>
      <c r="C341" s="435"/>
      <c r="D341" s="436"/>
      <c r="E341" s="437"/>
      <c r="F341" s="437"/>
      <c r="G341" s="437"/>
      <c r="H341" s="437"/>
      <c r="I341" s="437"/>
      <c r="J341" s="437"/>
      <c r="K341" s="465">
        <f t="shared" si="81"/>
        <v>0</v>
      </c>
      <c r="L341" s="433"/>
      <c r="M341" s="433"/>
      <c r="N341" s="434"/>
      <c r="O341" s="383" t="str">
        <f t="shared" si="82"/>
        <v/>
      </c>
      <c r="P341" s="434"/>
      <c r="Q341" s="434"/>
      <c r="R341" s="434"/>
      <c r="S341" s="433"/>
      <c r="T341" s="434"/>
      <c r="U341" s="415" t="str">
        <f t="shared" si="84"/>
        <v/>
      </c>
      <c r="V341" s="415" t="str">
        <f t="shared" si="85"/>
        <v/>
      </c>
      <c r="W341" s="415" t="str">
        <f t="shared" si="86"/>
        <v/>
      </c>
      <c r="X341" s="415" t="str">
        <f t="shared" si="87"/>
        <v/>
      </c>
      <c r="Y341" s="415" t="str">
        <f t="shared" si="88"/>
        <v/>
      </c>
      <c r="Z341" s="415" t="str">
        <f t="shared" si="89"/>
        <v/>
      </c>
      <c r="AA341" s="384">
        <f t="shared" si="83"/>
        <v>0</v>
      </c>
      <c r="AB341" s="385" t="b">
        <f t="shared" si="90"/>
        <v>1</v>
      </c>
      <c r="AC341" s="384" t="str">
        <f>IF($N341="","",IF($C$7="Northern Ireland",INDEX('Fixed inputs'!$H$18:$H$58,MATCH($N341,'Fixed inputs'!$C$18:$C$58,0)),INDEX('Fixed inputs'!$I$18:$I$58,MATCH($N341,'Fixed inputs'!$C$18:$C$58,0))))</f>
        <v/>
      </c>
      <c r="AD341" s="384" t="str">
        <f>IF($C341="","",INDEX('Fixed inputs'!$C$8:$E$10,MATCH($C341,'Fixed inputs'!$B$8:$B$10,0),MATCH(IF($C$7="Northern Ireland","GBP","EUR"),'Fixed inputs'!$C$7:$E$7,0)))</f>
        <v/>
      </c>
      <c r="AE341" s="386"/>
      <c r="AF341" s="386"/>
      <c r="AG341" s="386"/>
      <c r="AH341" s="386"/>
      <c r="AI341" s="386"/>
      <c r="AJ341" s="416">
        <f t="shared" si="91"/>
        <v>0</v>
      </c>
      <c r="AK341" s="386"/>
      <c r="AL341" s="387">
        <f t="shared" si="92"/>
        <v>0</v>
      </c>
      <c r="AM341" s="386"/>
      <c r="AN341" s="387">
        <f t="shared" si="93"/>
        <v>0</v>
      </c>
      <c r="AO341" s="386"/>
      <c r="AP341" s="387">
        <f t="shared" si="94"/>
        <v>0</v>
      </c>
      <c r="AQ341" s="386"/>
      <c r="AR341" s="387">
        <f t="shared" si="95"/>
        <v>0</v>
      </c>
      <c r="AS341" s="386"/>
      <c r="AT341" s="387">
        <f t="shared" si="96"/>
        <v>0</v>
      </c>
    </row>
    <row r="342" spans="2:46">
      <c r="B342" s="435"/>
      <c r="C342" s="435"/>
      <c r="D342" s="436"/>
      <c r="E342" s="437"/>
      <c r="F342" s="437"/>
      <c r="G342" s="437"/>
      <c r="H342" s="437"/>
      <c r="I342" s="437"/>
      <c r="J342" s="437"/>
      <c r="K342" s="465">
        <f t="shared" si="81"/>
        <v>0</v>
      </c>
      <c r="L342" s="433"/>
      <c r="M342" s="433"/>
      <c r="N342" s="434"/>
      <c r="O342" s="383" t="str">
        <f t="shared" si="82"/>
        <v/>
      </c>
      <c r="P342" s="434"/>
      <c r="Q342" s="434"/>
      <c r="R342" s="434"/>
      <c r="S342" s="433"/>
      <c r="T342" s="434"/>
      <c r="U342" s="415" t="str">
        <f t="shared" si="84"/>
        <v/>
      </c>
      <c r="V342" s="415" t="str">
        <f t="shared" si="85"/>
        <v/>
      </c>
      <c r="W342" s="415" t="str">
        <f t="shared" si="86"/>
        <v/>
      </c>
      <c r="X342" s="415" t="str">
        <f t="shared" si="87"/>
        <v/>
      </c>
      <c r="Y342" s="415" t="str">
        <f t="shared" si="88"/>
        <v/>
      </c>
      <c r="Z342" s="415" t="str">
        <f t="shared" si="89"/>
        <v/>
      </c>
      <c r="AA342" s="384">
        <f t="shared" si="83"/>
        <v>0</v>
      </c>
      <c r="AB342" s="385" t="b">
        <f t="shared" si="90"/>
        <v>1</v>
      </c>
      <c r="AC342" s="384" t="str">
        <f>IF($N342="","",IF($C$7="Northern Ireland",INDEX('Fixed inputs'!$H$18:$H$58,MATCH($N342,'Fixed inputs'!$C$18:$C$58,0)),INDEX('Fixed inputs'!$I$18:$I$58,MATCH($N342,'Fixed inputs'!$C$18:$C$58,0))))</f>
        <v/>
      </c>
      <c r="AD342" s="384" t="str">
        <f>IF($C342="","",INDEX('Fixed inputs'!$C$8:$E$10,MATCH($C342,'Fixed inputs'!$B$8:$B$10,0),MATCH(IF($C$7="Northern Ireland","GBP","EUR"),'Fixed inputs'!$C$7:$E$7,0)))</f>
        <v/>
      </c>
      <c r="AE342" s="386"/>
      <c r="AF342" s="386"/>
      <c r="AG342" s="386"/>
      <c r="AH342" s="386"/>
      <c r="AI342" s="386"/>
      <c r="AJ342" s="416">
        <f t="shared" si="91"/>
        <v>0</v>
      </c>
      <c r="AK342" s="386"/>
      <c r="AL342" s="387">
        <f t="shared" si="92"/>
        <v>0</v>
      </c>
      <c r="AM342" s="386"/>
      <c r="AN342" s="387">
        <f t="shared" si="93"/>
        <v>0</v>
      </c>
      <c r="AO342" s="386"/>
      <c r="AP342" s="387">
        <f t="shared" si="94"/>
        <v>0</v>
      </c>
      <c r="AQ342" s="386"/>
      <c r="AR342" s="387">
        <f t="shared" si="95"/>
        <v>0</v>
      </c>
      <c r="AS342" s="386"/>
      <c r="AT342" s="387">
        <f t="shared" si="96"/>
        <v>0</v>
      </c>
    </row>
    <row r="343" spans="2:46">
      <c r="B343" s="435"/>
      <c r="C343" s="435"/>
      <c r="D343" s="436"/>
      <c r="E343" s="437"/>
      <c r="F343" s="437"/>
      <c r="G343" s="437"/>
      <c r="H343" s="437"/>
      <c r="I343" s="437"/>
      <c r="J343" s="437"/>
      <c r="K343" s="465">
        <f t="shared" si="81"/>
        <v>0</v>
      </c>
      <c r="L343" s="433"/>
      <c r="M343" s="433"/>
      <c r="N343" s="434"/>
      <c r="O343" s="383" t="str">
        <f t="shared" si="82"/>
        <v/>
      </c>
      <c r="P343" s="434"/>
      <c r="Q343" s="434"/>
      <c r="R343" s="434"/>
      <c r="S343" s="433"/>
      <c r="T343" s="434"/>
      <c r="U343" s="415" t="str">
        <f t="shared" si="84"/>
        <v/>
      </c>
      <c r="V343" s="415" t="str">
        <f t="shared" si="85"/>
        <v/>
      </c>
      <c r="W343" s="415" t="str">
        <f t="shared" si="86"/>
        <v/>
      </c>
      <c r="X343" s="415" t="str">
        <f t="shared" si="87"/>
        <v/>
      </c>
      <c r="Y343" s="415" t="str">
        <f t="shared" si="88"/>
        <v/>
      </c>
      <c r="Z343" s="415" t="str">
        <f t="shared" si="89"/>
        <v/>
      </c>
      <c r="AA343" s="384">
        <f t="shared" si="83"/>
        <v>0</v>
      </c>
      <c r="AB343" s="385" t="b">
        <f t="shared" si="90"/>
        <v>1</v>
      </c>
      <c r="AC343" s="384" t="str">
        <f>IF($N343="","",IF($C$7="Northern Ireland",INDEX('Fixed inputs'!$H$18:$H$58,MATCH($N343,'Fixed inputs'!$C$18:$C$58,0)),INDEX('Fixed inputs'!$I$18:$I$58,MATCH($N343,'Fixed inputs'!$C$18:$C$58,0))))</f>
        <v/>
      </c>
      <c r="AD343" s="384" t="str">
        <f>IF($C343="","",INDEX('Fixed inputs'!$C$8:$E$10,MATCH($C343,'Fixed inputs'!$B$8:$B$10,0),MATCH(IF($C$7="Northern Ireland","GBP","EUR"),'Fixed inputs'!$C$7:$E$7,0)))</f>
        <v/>
      </c>
      <c r="AE343" s="386"/>
      <c r="AF343" s="386"/>
      <c r="AG343" s="386"/>
      <c r="AH343" s="386"/>
      <c r="AI343" s="386"/>
      <c r="AJ343" s="416">
        <f t="shared" si="91"/>
        <v>0</v>
      </c>
      <c r="AK343" s="386"/>
      <c r="AL343" s="387">
        <f t="shared" si="92"/>
        <v>0</v>
      </c>
      <c r="AM343" s="386"/>
      <c r="AN343" s="387">
        <f t="shared" si="93"/>
        <v>0</v>
      </c>
      <c r="AO343" s="386"/>
      <c r="AP343" s="387">
        <f t="shared" si="94"/>
        <v>0</v>
      </c>
      <c r="AQ343" s="386"/>
      <c r="AR343" s="387">
        <f t="shared" si="95"/>
        <v>0</v>
      </c>
      <c r="AS343" s="386"/>
      <c r="AT343" s="387">
        <f t="shared" si="96"/>
        <v>0</v>
      </c>
    </row>
    <row r="344" spans="2:46">
      <c r="B344" s="435"/>
      <c r="C344" s="435"/>
      <c r="D344" s="436"/>
      <c r="E344" s="437"/>
      <c r="F344" s="437"/>
      <c r="G344" s="437"/>
      <c r="H344" s="437"/>
      <c r="I344" s="437"/>
      <c r="J344" s="437"/>
      <c r="K344" s="465">
        <f t="shared" si="81"/>
        <v>0</v>
      </c>
      <c r="L344" s="433"/>
      <c r="M344" s="433"/>
      <c r="N344" s="434"/>
      <c r="O344" s="383" t="str">
        <f t="shared" si="82"/>
        <v/>
      </c>
      <c r="P344" s="434"/>
      <c r="Q344" s="434"/>
      <c r="R344" s="434"/>
      <c r="S344" s="433"/>
      <c r="T344" s="434"/>
      <c r="U344" s="415" t="str">
        <f t="shared" si="84"/>
        <v/>
      </c>
      <c r="V344" s="415" t="str">
        <f t="shared" si="85"/>
        <v/>
      </c>
      <c r="W344" s="415" t="str">
        <f t="shared" si="86"/>
        <v/>
      </c>
      <c r="X344" s="415" t="str">
        <f t="shared" si="87"/>
        <v/>
      </c>
      <c r="Y344" s="415" t="str">
        <f t="shared" si="88"/>
        <v/>
      </c>
      <c r="Z344" s="415" t="str">
        <f t="shared" si="89"/>
        <v/>
      </c>
      <c r="AA344" s="384">
        <f t="shared" si="83"/>
        <v>0</v>
      </c>
      <c r="AB344" s="385" t="b">
        <f t="shared" si="90"/>
        <v>1</v>
      </c>
      <c r="AC344" s="384" t="str">
        <f>IF($N344="","",IF($C$7="Northern Ireland",INDEX('Fixed inputs'!$H$18:$H$58,MATCH($N344,'Fixed inputs'!$C$18:$C$58,0)),INDEX('Fixed inputs'!$I$18:$I$58,MATCH($N344,'Fixed inputs'!$C$18:$C$58,0))))</f>
        <v/>
      </c>
      <c r="AD344" s="384" t="str">
        <f>IF($C344="","",INDEX('Fixed inputs'!$C$8:$E$10,MATCH($C344,'Fixed inputs'!$B$8:$B$10,0),MATCH(IF($C$7="Northern Ireland","GBP","EUR"),'Fixed inputs'!$C$7:$E$7,0)))</f>
        <v/>
      </c>
      <c r="AE344" s="386"/>
      <c r="AF344" s="386"/>
      <c r="AG344" s="386"/>
      <c r="AH344" s="386"/>
      <c r="AI344" s="386"/>
      <c r="AJ344" s="416">
        <f t="shared" si="91"/>
        <v>0</v>
      </c>
      <c r="AK344" s="386"/>
      <c r="AL344" s="387">
        <f t="shared" si="92"/>
        <v>0</v>
      </c>
      <c r="AM344" s="386"/>
      <c r="AN344" s="387">
        <f t="shared" si="93"/>
        <v>0</v>
      </c>
      <c r="AO344" s="386"/>
      <c r="AP344" s="387">
        <f t="shared" si="94"/>
        <v>0</v>
      </c>
      <c r="AQ344" s="386"/>
      <c r="AR344" s="387">
        <f t="shared" si="95"/>
        <v>0</v>
      </c>
      <c r="AS344" s="386"/>
      <c r="AT344" s="387">
        <f t="shared" si="96"/>
        <v>0</v>
      </c>
    </row>
    <row r="345" spans="2:46">
      <c r="B345" s="435"/>
      <c r="C345" s="435"/>
      <c r="D345" s="436"/>
      <c r="E345" s="437"/>
      <c r="F345" s="437"/>
      <c r="G345" s="437"/>
      <c r="H345" s="437"/>
      <c r="I345" s="437"/>
      <c r="J345" s="437"/>
      <c r="K345" s="465">
        <f t="shared" si="81"/>
        <v>0</v>
      </c>
      <c r="L345" s="433"/>
      <c r="M345" s="433"/>
      <c r="N345" s="434"/>
      <c r="O345" s="383" t="str">
        <f t="shared" si="82"/>
        <v/>
      </c>
      <c r="P345" s="434"/>
      <c r="Q345" s="434"/>
      <c r="R345" s="434"/>
      <c r="S345" s="433"/>
      <c r="T345" s="434"/>
      <c r="U345" s="415" t="str">
        <f t="shared" si="84"/>
        <v/>
      </c>
      <c r="V345" s="415" t="str">
        <f t="shared" si="85"/>
        <v/>
      </c>
      <c r="W345" s="415" t="str">
        <f t="shared" si="86"/>
        <v/>
      </c>
      <c r="X345" s="415" t="str">
        <f t="shared" si="87"/>
        <v/>
      </c>
      <c r="Y345" s="415" t="str">
        <f t="shared" si="88"/>
        <v/>
      </c>
      <c r="Z345" s="415" t="str">
        <f t="shared" si="89"/>
        <v/>
      </c>
      <c r="AA345" s="384">
        <f t="shared" si="83"/>
        <v>0</v>
      </c>
      <c r="AB345" s="385" t="b">
        <f t="shared" si="90"/>
        <v>1</v>
      </c>
      <c r="AC345" s="384" t="str">
        <f>IF($N345="","",IF($C$7="Northern Ireland",INDEX('Fixed inputs'!$H$18:$H$58,MATCH($N345,'Fixed inputs'!$C$18:$C$58,0)),INDEX('Fixed inputs'!$I$18:$I$58,MATCH($N345,'Fixed inputs'!$C$18:$C$58,0))))</f>
        <v/>
      </c>
      <c r="AD345" s="384" t="str">
        <f>IF($C345="","",INDEX('Fixed inputs'!$C$8:$E$10,MATCH($C345,'Fixed inputs'!$B$8:$B$10,0),MATCH(IF($C$7="Northern Ireland","GBP","EUR"),'Fixed inputs'!$C$7:$E$7,0)))</f>
        <v/>
      </c>
      <c r="AE345" s="386"/>
      <c r="AF345" s="386"/>
      <c r="AG345" s="386"/>
      <c r="AH345" s="386"/>
      <c r="AI345" s="386"/>
      <c r="AJ345" s="416">
        <f t="shared" si="91"/>
        <v>0</v>
      </c>
      <c r="AK345" s="386"/>
      <c r="AL345" s="387">
        <f t="shared" si="92"/>
        <v>0</v>
      </c>
      <c r="AM345" s="386"/>
      <c r="AN345" s="387">
        <f t="shared" si="93"/>
        <v>0</v>
      </c>
      <c r="AO345" s="386"/>
      <c r="AP345" s="387">
        <f t="shared" si="94"/>
        <v>0</v>
      </c>
      <c r="AQ345" s="386"/>
      <c r="AR345" s="387">
        <f t="shared" si="95"/>
        <v>0</v>
      </c>
      <c r="AS345" s="386"/>
      <c r="AT345" s="387">
        <f t="shared" si="96"/>
        <v>0</v>
      </c>
    </row>
    <row r="346" spans="2:46">
      <c r="B346" s="435"/>
      <c r="C346" s="435"/>
      <c r="D346" s="436"/>
      <c r="E346" s="437"/>
      <c r="F346" s="437"/>
      <c r="G346" s="437"/>
      <c r="H346" s="437"/>
      <c r="I346" s="437"/>
      <c r="J346" s="437"/>
      <c r="K346" s="465">
        <f t="shared" si="81"/>
        <v>0</v>
      </c>
      <c r="L346" s="433"/>
      <c r="M346" s="433"/>
      <c r="N346" s="434"/>
      <c r="O346" s="383" t="str">
        <f t="shared" si="82"/>
        <v/>
      </c>
      <c r="P346" s="434"/>
      <c r="Q346" s="434"/>
      <c r="R346" s="434"/>
      <c r="S346" s="433"/>
      <c r="T346" s="434"/>
      <c r="U346" s="415" t="str">
        <f t="shared" si="84"/>
        <v/>
      </c>
      <c r="V346" s="415" t="str">
        <f t="shared" si="85"/>
        <v/>
      </c>
      <c r="W346" s="415" t="str">
        <f t="shared" si="86"/>
        <v/>
      </c>
      <c r="X346" s="415" t="str">
        <f t="shared" si="87"/>
        <v/>
      </c>
      <c r="Y346" s="415" t="str">
        <f t="shared" si="88"/>
        <v/>
      </c>
      <c r="Z346" s="415" t="str">
        <f t="shared" si="89"/>
        <v/>
      </c>
      <c r="AA346" s="384">
        <f t="shared" si="83"/>
        <v>0</v>
      </c>
      <c r="AB346" s="385" t="b">
        <f t="shared" si="90"/>
        <v>1</v>
      </c>
      <c r="AC346" s="384" t="str">
        <f>IF($N346="","",IF($C$7="Northern Ireland",INDEX('Fixed inputs'!$H$18:$H$58,MATCH($N346,'Fixed inputs'!$C$18:$C$58,0)),INDEX('Fixed inputs'!$I$18:$I$58,MATCH($N346,'Fixed inputs'!$C$18:$C$58,0))))</f>
        <v/>
      </c>
      <c r="AD346" s="384" t="str">
        <f>IF($C346="","",INDEX('Fixed inputs'!$C$8:$E$10,MATCH($C346,'Fixed inputs'!$B$8:$B$10,0),MATCH(IF($C$7="Northern Ireland","GBP","EUR"),'Fixed inputs'!$C$7:$E$7,0)))</f>
        <v/>
      </c>
      <c r="AE346" s="386"/>
      <c r="AF346" s="386"/>
      <c r="AG346" s="386"/>
      <c r="AH346" s="386"/>
      <c r="AI346" s="386"/>
      <c r="AJ346" s="416">
        <f t="shared" si="91"/>
        <v>0</v>
      </c>
      <c r="AK346" s="386"/>
      <c r="AL346" s="387">
        <f t="shared" si="92"/>
        <v>0</v>
      </c>
      <c r="AM346" s="386"/>
      <c r="AN346" s="387">
        <f t="shared" si="93"/>
        <v>0</v>
      </c>
      <c r="AO346" s="386"/>
      <c r="AP346" s="387">
        <f t="shared" si="94"/>
        <v>0</v>
      </c>
      <c r="AQ346" s="386"/>
      <c r="AR346" s="387">
        <f t="shared" si="95"/>
        <v>0</v>
      </c>
      <c r="AS346" s="386"/>
      <c r="AT346" s="387">
        <f t="shared" si="96"/>
        <v>0</v>
      </c>
    </row>
    <row r="347" spans="2:46">
      <c r="B347" s="435"/>
      <c r="C347" s="435"/>
      <c r="D347" s="436"/>
      <c r="E347" s="437"/>
      <c r="F347" s="437"/>
      <c r="G347" s="437"/>
      <c r="H347" s="437"/>
      <c r="I347" s="437"/>
      <c r="J347" s="437"/>
      <c r="K347" s="465">
        <f t="shared" si="81"/>
        <v>0</v>
      </c>
      <c r="L347" s="433"/>
      <c r="M347" s="433"/>
      <c r="N347" s="434"/>
      <c r="O347" s="383" t="str">
        <f t="shared" si="82"/>
        <v/>
      </c>
      <c r="P347" s="434"/>
      <c r="Q347" s="434"/>
      <c r="R347" s="434"/>
      <c r="S347" s="433"/>
      <c r="T347" s="434"/>
      <c r="U347" s="415" t="str">
        <f t="shared" si="84"/>
        <v/>
      </c>
      <c r="V347" s="415" t="str">
        <f t="shared" si="85"/>
        <v/>
      </c>
      <c r="W347" s="415" t="str">
        <f t="shared" si="86"/>
        <v/>
      </c>
      <c r="X347" s="415" t="str">
        <f t="shared" si="87"/>
        <v/>
      </c>
      <c r="Y347" s="415" t="str">
        <f t="shared" si="88"/>
        <v/>
      </c>
      <c r="Z347" s="415" t="str">
        <f t="shared" si="89"/>
        <v/>
      </c>
      <c r="AA347" s="384">
        <f t="shared" si="83"/>
        <v>0</v>
      </c>
      <c r="AB347" s="385" t="b">
        <f t="shared" si="90"/>
        <v>1</v>
      </c>
      <c r="AC347" s="384" t="str">
        <f>IF($N347="","",IF($C$7="Northern Ireland",INDEX('Fixed inputs'!$H$18:$H$58,MATCH($N347,'Fixed inputs'!$C$18:$C$58,0)),INDEX('Fixed inputs'!$I$18:$I$58,MATCH($N347,'Fixed inputs'!$C$18:$C$58,0))))</f>
        <v/>
      </c>
      <c r="AD347" s="384" t="str">
        <f>IF($C347="","",INDEX('Fixed inputs'!$C$8:$E$10,MATCH($C347,'Fixed inputs'!$B$8:$B$10,0),MATCH(IF($C$7="Northern Ireland","GBP","EUR"),'Fixed inputs'!$C$7:$E$7,0)))</f>
        <v/>
      </c>
      <c r="AE347" s="386"/>
      <c r="AF347" s="386"/>
      <c r="AG347" s="386"/>
      <c r="AH347" s="386"/>
      <c r="AI347" s="386"/>
      <c r="AJ347" s="416">
        <f t="shared" si="91"/>
        <v>0</v>
      </c>
      <c r="AK347" s="386"/>
      <c r="AL347" s="387">
        <f t="shared" si="92"/>
        <v>0</v>
      </c>
      <c r="AM347" s="386"/>
      <c r="AN347" s="387">
        <f t="shared" si="93"/>
        <v>0</v>
      </c>
      <c r="AO347" s="386"/>
      <c r="AP347" s="387">
        <f t="shared" si="94"/>
        <v>0</v>
      </c>
      <c r="AQ347" s="386"/>
      <c r="AR347" s="387">
        <f t="shared" si="95"/>
        <v>0</v>
      </c>
      <c r="AS347" s="386"/>
      <c r="AT347" s="387">
        <f t="shared" si="96"/>
        <v>0</v>
      </c>
    </row>
    <row r="348" spans="2:46">
      <c r="B348" s="435"/>
      <c r="C348" s="435"/>
      <c r="D348" s="436"/>
      <c r="E348" s="437"/>
      <c r="F348" s="437"/>
      <c r="G348" s="437"/>
      <c r="H348" s="437"/>
      <c r="I348" s="437"/>
      <c r="J348" s="437"/>
      <c r="K348" s="465">
        <f t="shared" si="81"/>
        <v>0</v>
      </c>
      <c r="L348" s="433"/>
      <c r="M348" s="433"/>
      <c r="N348" s="434"/>
      <c r="O348" s="383" t="str">
        <f t="shared" si="82"/>
        <v/>
      </c>
      <c r="P348" s="434"/>
      <c r="Q348" s="434"/>
      <c r="R348" s="434"/>
      <c r="S348" s="433"/>
      <c r="T348" s="434"/>
      <c r="U348" s="415" t="str">
        <f t="shared" si="84"/>
        <v/>
      </c>
      <c r="V348" s="415" t="str">
        <f t="shared" si="85"/>
        <v/>
      </c>
      <c r="W348" s="415" t="str">
        <f t="shared" si="86"/>
        <v/>
      </c>
      <c r="X348" s="415" t="str">
        <f t="shared" si="87"/>
        <v/>
      </c>
      <c r="Y348" s="415" t="str">
        <f t="shared" si="88"/>
        <v/>
      </c>
      <c r="Z348" s="415" t="str">
        <f t="shared" si="89"/>
        <v/>
      </c>
      <c r="AA348" s="384">
        <f t="shared" si="83"/>
        <v>0</v>
      </c>
      <c r="AB348" s="385" t="b">
        <f t="shared" si="90"/>
        <v>1</v>
      </c>
      <c r="AC348" s="384" t="str">
        <f>IF($N348="","",IF($C$7="Northern Ireland",INDEX('Fixed inputs'!$H$18:$H$58,MATCH($N348,'Fixed inputs'!$C$18:$C$58,0)),INDEX('Fixed inputs'!$I$18:$I$58,MATCH($N348,'Fixed inputs'!$C$18:$C$58,0))))</f>
        <v/>
      </c>
      <c r="AD348" s="384" t="str">
        <f>IF($C348="","",INDEX('Fixed inputs'!$C$8:$E$10,MATCH($C348,'Fixed inputs'!$B$8:$B$10,0),MATCH(IF($C$7="Northern Ireland","GBP","EUR"),'Fixed inputs'!$C$7:$E$7,0)))</f>
        <v/>
      </c>
      <c r="AE348" s="386"/>
      <c r="AF348" s="386"/>
      <c r="AG348" s="386"/>
      <c r="AH348" s="386"/>
      <c r="AI348" s="386"/>
      <c r="AJ348" s="416">
        <f t="shared" si="91"/>
        <v>0</v>
      </c>
      <c r="AK348" s="386"/>
      <c r="AL348" s="387">
        <f t="shared" si="92"/>
        <v>0</v>
      </c>
      <c r="AM348" s="386"/>
      <c r="AN348" s="387">
        <f t="shared" si="93"/>
        <v>0</v>
      </c>
      <c r="AO348" s="386"/>
      <c r="AP348" s="387">
        <f t="shared" si="94"/>
        <v>0</v>
      </c>
      <c r="AQ348" s="386"/>
      <c r="AR348" s="387">
        <f t="shared" si="95"/>
        <v>0</v>
      </c>
      <c r="AS348" s="386"/>
      <c r="AT348" s="387">
        <f t="shared" si="96"/>
        <v>0</v>
      </c>
    </row>
    <row r="349" spans="2:46">
      <c r="B349" s="435"/>
      <c r="C349" s="435"/>
      <c r="D349" s="436"/>
      <c r="E349" s="437"/>
      <c r="F349" s="437"/>
      <c r="G349" s="437"/>
      <c r="H349" s="437"/>
      <c r="I349" s="437"/>
      <c r="J349" s="437"/>
      <c r="K349" s="465">
        <f t="shared" si="81"/>
        <v>0</v>
      </c>
      <c r="L349" s="433"/>
      <c r="M349" s="433"/>
      <c r="N349" s="434"/>
      <c r="O349" s="383" t="str">
        <f t="shared" si="82"/>
        <v/>
      </c>
      <c r="P349" s="434"/>
      <c r="Q349" s="434"/>
      <c r="R349" s="434"/>
      <c r="S349" s="433"/>
      <c r="T349" s="434"/>
      <c r="U349" s="415" t="str">
        <f t="shared" si="84"/>
        <v/>
      </c>
      <c r="V349" s="415" t="str">
        <f t="shared" si="85"/>
        <v/>
      </c>
      <c r="W349" s="415" t="str">
        <f t="shared" si="86"/>
        <v/>
      </c>
      <c r="X349" s="415" t="str">
        <f t="shared" si="87"/>
        <v/>
      </c>
      <c r="Y349" s="415" t="str">
        <f t="shared" si="88"/>
        <v/>
      </c>
      <c r="Z349" s="415" t="str">
        <f t="shared" si="89"/>
        <v/>
      </c>
      <c r="AA349" s="384">
        <f t="shared" si="83"/>
        <v>0</v>
      </c>
      <c r="AB349" s="385" t="b">
        <f t="shared" si="90"/>
        <v>1</v>
      </c>
      <c r="AC349" s="384" t="str">
        <f>IF($N349="","",IF($C$7="Northern Ireland",INDEX('Fixed inputs'!$H$18:$H$58,MATCH($N349,'Fixed inputs'!$C$18:$C$58,0)),INDEX('Fixed inputs'!$I$18:$I$58,MATCH($N349,'Fixed inputs'!$C$18:$C$58,0))))</f>
        <v/>
      </c>
      <c r="AD349" s="384" t="str">
        <f>IF($C349="","",INDEX('Fixed inputs'!$C$8:$E$10,MATCH($C349,'Fixed inputs'!$B$8:$B$10,0),MATCH(IF($C$7="Northern Ireland","GBP","EUR"),'Fixed inputs'!$C$7:$E$7,0)))</f>
        <v/>
      </c>
      <c r="AE349" s="386"/>
      <c r="AF349" s="386"/>
      <c r="AG349" s="386"/>
      <c r="AH349" s="386"/>
      <c r="AI349" s="386"/>
      <c r="AJ349" s="416">
        <f t="shared" si="91"/>
        <v>0</v>
      </c>
      <c r="AK349" s="386"/>
      <c r="AL349" s="387">
        <f t="shared" si="92"/>
        <v>0</v>
      </c>
      <c r="AM349" s="386"/>
      <c r="AN349" s="387">
        <f t="shared" si="93"/>
        <v>0</v>
      </c>
      <c r="AO349" s="386"/>
      <c r="AP349" s="387">
        <f t="shared" si="94"/>
        <v>0</v>
      </c>
      <c r="AQ349" s="386"/>
      <c r="AR349" s="387">
        <f t="shared" si="95"/>
        <v>0</v>
      </c>
      <c r="AS349" s="386"/>
      <c r="AT349" s="387">
        <f t="shared" si="96"/>
        <v>0</v>
      </c>
    </row>
    <row r="350" spans="2:46">
      <c r="B350" s="435"/>
      <c r="C350" s="435"/>
      <c r="D350" s="436"/>
      <c r="E350" s="437"/>
      <c r="F350" s="437"/>
      <c r="G350" s="437"/>
      <c r="H350" s="437"/>
      <c r="I350" s="437"/>
      <c r="J350" s="437"/>
      <c r="K350" s="465">
        <f t="shared" si="81"/>
        <v>0</v>
      </c>
      <c r="L350" s="433"/>
      <c r="M350" s="433"/>
      <c r="N350" s="434"/>
      <c r="O350" s="383" t="str">
        <f t="shared" si="82"/>
        <v/>
      </c>
      <c r="P350" s="434"/>
      <c r="Q350" s="434"/>
      <c r="R350" s="434"/>
      <c r="S350" s="433"/>
      <c r="T350" s="434"/>
      <c r="U350" s="415" t="str">
        <f t="shared" si="84"/>
        <v/>
      </c>
      <c r="V350" s="415" t="str">
        <f t="shared" si="85"/>
        <v/>
      </c>
      <c r="W350" s="415" t="str">
        <f t="shared" si="86"/>
        <v/>
      </c>
      <c r="X350" s="415" t="str">
        <f t="shared" si="87"/>
        <v/>
      </c>
      <c r="Y350" s="415" t="str">
        <f t="shared" si="88"/>
        <v/>
      </c>
      <c r="Z350" s="415" t="str">
        <f t="shared" si="89"/>
        <v/>
      </c>
      <c r="AA350" s="384">
        <f t="shared" si="83"/>
        <v>0</v>
      </c>
      <c r="AB350" s="385" t="b">
        <f t="shared" si="90"/>
        <v>1</v>
      </c>
      <c r="AC350" s="384" t="str">
        <f>IF($N350="","",IF($C$7="Northern Ireland",INDEX('Fixed inputs'!$H$18:$H$58,MATCH($N350,'Fixed inputs'!$C$18:$C$58,0)),INDEX('Fixed inputs'!$I$18:$I$58,MATCH($N350,'Fixed inputs'!$C$18:$C$58,0))))</f>
        <v/>
      </c>
      <c r="AD350" s="384" t="str">
        <f>IF($C350="","",INDEX('Fixed inputs'!$C$8:$E$10,MATCH($C350,'Fixed inputs'!$B$8:$B$10,0),MATCH(IF($C$7="Northern Ireland","GBP","EUR"),'Fixed inputs'!$C$7:$E$7,0)))</f>
        <v/>
      </c>
      <c r="AE350" s="386"/>
      <c r="AF350" s="386"/>
      <c r="AG350" s="386"/>
      <c r="AH350" s="386"/>
      <c r="AI350" s="386"/>
      <c r="AJ350" s="416">
        <f t="shared" si="91"/>
        <v>0</v>
      </c>
      <c r="AK350" s="386"/>
      <c r="AL350" s="387">
        <f t="shared" si="92"/>
        <v>0</v>
      </c>
      <c r="AM350" s="386"/>
      <c r="AN350" s="387">
        <f t="shared" si="93"/>
        <v>0</v>
      </c>
      <c r="AO350" s="386"/>
      <c r="AP350" s="387">
        <f t="shared" si="94"/>
        <v>0</v>
      </c>
      <c r="AQ350" s="386"/>
      <c r="AR350" s="387">
        <f t="shared" si="95"/>
        <v>0</v>
      </c>
      <c r="AS350" s="386"/>
      <c r="AT350" s="387">
        <f t="shared" si="96"/>
        <v>0</v>
      </c>
    </row>
    <row r="351" spans="2:46">
      <c r="B351" s="435"/>
      <c r="C351" s="435"/>
      <c r="D351" s="436"/>
      <c r="E351" s="437"/>
      <c r="F351" s="437"/>
      <c r="G351" s="437"/>
      <c r="H351" s="437"/>
      <c r="I351" s="437"/>
      <c r="J351" s="437"/>
      <c r="K351" s="465">
        <f t="shared" si="81"/>
        <v>0</v>
      </c>
      <c r="L351" s="433"/>
      <c r="M351" s="433"/>
      <c r="N351" s="434"/>
      <c r="O351" s="383" t="str">
        <f t="shared" si="82"/>
        <v/>
      </c>
      <c r="P351" s="434"/>
      <c r="Q351" s="434"/>
      <c r="R351" s="434"/>
      <c r="S351" s="433"/>
      <c r="T351" s="434"/>
      <c r="U351" s="415" t="str">
        <f t="shared" si="84"/>
        <v/>
      </c>
      <c r="V351" s="415" t="str">
        <f t="shared" si="85"/>
        <v/>
      </c>
      <c r="W351" s="415" t="str">
        <f t="shared" si="86"/>
        <v/>
      </c>
      <c r="X351" s="415" t="str">
        <f t="shared" si="87"/>
        <v/>
      </c>
      <c r="Y351" s="415" t="str">
        <f t="shared" si="88"/>
        <v/>
      </c>
      <c r="Z351" s="415" t="str">
        <f t="shared" si="89"/>
        <v/>
      </c>
      <c r="AA351" s="384">
        <f t="shared" si="83"/>
        <v>0</v>
      </c>
      <c r="AB351" s="385" t="b">
        <f t="shared" si="90"/>
        <v>1</v>
      </c>
      <c r="AC351" s="384" t="str">
        <f>IF($N351="","",IF($C$7="Northern Ireland",INDEX('Fixed inputs'!$H$18:$H$58,MATCH($N351,'Fixed inputs'!$C$18:$C$58,0)),INDEX('Fixed inputs'!$I$18:$I$58,MATCH($N351,'Fixed inputs'!$C$18:$C$58,0))))</f>
        <v/>
      </c>
      <c r="AD351" s="384" t="str">
        <f>IF($C351="","",INDEX('Fixed inputs'!$C$8:$E$10,MATCH($C351,'Fixed inputs'!$B$8:$B$10,0),MATCH(IF($C$7="Northern Ireland","GBP","EUR"),'Fixed inputs'!$C$7:$E$7,0)))</f>
        <v/>
      </c>
      <c r="AE351" s="386"/>
      <c r="AF351" s="386"/>
      <c r="AG351" s="386"/>
      <c r="AH351" s="386"/>
      <c r="AI351" s="386"/>
      <c r="AJ351" s="416">
        <f t="shared" si="91"/>
        <v>0</v>
      </c>
      <c r="AK351" s="386"/>
      <c r="AL351" s="387">
        <f t="shared" si="92"/>
        <v>0</v>
      </c>
      <c r="AM351" s="386"/>
      <c r="AN351" s="387">
        <f t="shared" si="93"/>
        <v>0</v>
      </c>
      <c r="AO351" s="386"/>
      <c r="AP351" s="387">
        <f t="shared" si="94"/>
        <v>0</v>
      </c>
      <c r="AQ351" s="386"/>
      <c r="AR351" s="387">
        <f t="shared" si="95"/>
        <v>0</v>
      </c>
      <c r="AS351" s="386"/>
      <c r="AT351" s="387">
        <f t="shared" si="96"/>
        <v>0</v>
      </c>
    </row>
    <row r="352" spans="2:46">
      <c r="B352" s="435"/>
      <c r="C352" s="435"/>
      <c r="D352" s="436"/>
      <c r="E352" s="437"/>
      <c r="F352" s="437"/>
      <c r="G352" s="437"/>
      <c r="H352" s="437"/>
      <c r="I352" s="437"/>
      <c r="J352" s="437"/>
      <c r="K352" s="465">
        <f t="shared" si="81"/>
        <v>0</v>
      </c>
      <c r="L352" s="433"/>
      <c r="M352" s="433"/>
      <c r="N352" s="434"/>
      <c r="O352" s="383" t="str">
        <f t="shared" si="82"/>
        <v/>
      </c>
      <c r="P352" s="434"/>
      <c r="Q352" s="434"/>
      <c r="R352" s="434"/>
      <c r="S352" s="433"/>
      <c r="T352" s="434"/>
      <c r="U352" s="415" t="str">
        <f t="shared" si="84"/>
        <v/>
      </c>
      <c r="V352" s="415" t="str">
        <f t="shared" si="85"/>
        <v/>
      </c>
      <c r="W352" s="415" t="str">
        <f t="shared" si="86"/>
        <v/>
      </c>
      <c r="X352" s="415" t="str">
        <f t="shared" si="87"/>
        <v/>
      </c>
      <c r="Y352" s="415" t="str">
        <f t="shared" si="88"/>
        <v/>
      </c>
      <c r="Z352" s="415" t="str">
        <f t="shared" si="89"/>
        <v/>
      </c>
      <c r="AA352" s="384">
        <f t="shared" si="83"/>
        <v>0</v>
      </c>
      <c r="AB352" s="385" t="b">
        <f t="shared" si="90"/>
        <v>1</v>
      </c>
      <c r="AC352" s="384" t="str">
        <f>IF($N352="","",IF($C$7="Northern Ireland",INDEX('Fixed inputs'!$H$18:$H$58,MATCH($N352,'Fixed inputs'!$C$18:$C$58,0)),INDEX('Fixed inputs'!$I$18:$I$58,MATCH($N352,'Fixed inputs'!$C$18:$C$58,0))))</f>
        <v/>
      </c>
      <c r="AD352" s="384" t="str">
        <f>IF($C352="","",INDEX('Fixed inputs'!$C$8:$E$10,MATCH($C352,'Fixed inputs'!$B$8:$B$10,0),MATCH(IF($C$7="Northern Ireland","GBP","EUR"),'Fixed inputs'!$C$7:$E$7,0)))</f>
        <v/>
      </c>
      <c r="AE352" s="386"/>
      <c r="AF352" s="386"/>
      <c r="AG352" s="386"/>
      <c r="AH352" s="386"/>
      <c r="AI352" s="386"/>
      <c r="AJ352" s="416">
        <f t="shared" si="91"/>
        <v>0</v>
      </c>
      <c r="AK352" s="386"/>
      <c r="AL352" s="387">
        <f t="shared" si="92"/>
        <v>0</v>
      </c>
      <c r="AM352" s="386"/>
      <c r="AN352" s="387">
        <f t="shared" si="93"/>
        <v>0</v>
      </c>
      <c r="AO352" s="386"/>
      <c r="AP352" s="387">
        <f t="shared" si="94"/>
        <v>0</v>
      </c>
      <c r="AQ352" s="386"/>
      <c r="AR352" s="387">
        <f t="shared" si="95"/>
        <v>0</v>
      </c>
      <c r="AS352" s="386"/>
      <c r="AT352" s="387">
        <f t="shared" si="96"/>
        <v>0</v>
      </c>
    </row>
    <row r="353" spans="2:46">
      <c r="B353" s="435"/>
      <c r="C353" s="435"/>
      <c r="D353" s="436"/>
      <c r="E353" s="437"/>
      <c r="F353" s="437"/>
      <c r="G353" s="437"/>
      <c r="H353" s="437"/>
      <c r="I353" s="437"/>
      <c r="J353" s="437"/>
      <c r="K353" s="465">
        <f t="shared" si="81"/>
        <v>0</v>
      </c>
      <c r="L353" s="433"/>
      <c r="M353" s="433"/>
      <c r="N353" s="434"/>
      <c r="O353" s="383" t="str">
        <f t="shared" si="82"/>
        <v/>
      </c>
      <c r="P353" s="434"/>
      <c r="Q353" s="434"/>
      <c r="R353" s="434"/>
      <c r="S353" s="433"/>
      <c r="T353" s="434"/>
      <c r="U353" s="415" t="str">
        <f t="shared" si="84"/>
        <v/>
      </c>
      <c r="V353" s="415" t="str">
        <f t="shared" si="85"/>
        <v/>
      </c>
      <c r="W353" s="415" t="str">
        <f t="shared" si="86"/>
        <v/>
      </c>
      <c r="X353" s="415" t="str">
        <f t="shared" si="87"/>
        <v/>
      </c>
      <c r="Y353" s="415" t="str">
        <f t="shared" si="88"/>
        <v/>
      </c>
      <c r="Z353" s="415" t="str">
        <f t="shared" si="89"/>
        <v/>
      </c>
      <c r="AA353" s="384">
        <f t="shared" si="83"/>
        <v>0</v>
      </c>
      <c r="AB353" s="385" t="b">
        <f t="shared" si="90"/>
        <v>1</v>
      </c>
      <c r="AC353" s="384" t="str">
        <f>IF($N353="","",IF($C$7="Northern Ireland",INDEX('Fixed inputs'!$H$18:$H$58,MATCH($N353,'Fixed inputs'!$C$18:$C$58,0)),INDEX('Fixed inputs'!$I$18:$I$58,MATCH($N353,'Fixed inputs'!$C$18:$C$58,0))))</f>
        <v/>
      </c>
      <c r="AD353" s="384" t="str">
        <f>IF($C353="","",INDEX('Fixed inputs'!$C$8:$E$10,MATCH($C353,'Fixed inputs'!$B$8:$B$10,0),MATCH(IF($C$7="Northern Ireland","GBP","EUR"),'Fixed inputs'!$C$7:$E$7,0)))</f>
        <v/>
      </c>
      <c r="AE353" s="386"/>
      <c r="AF353" s="386"/>
      <c r="AG353" s="386"/>
      <c r="AH353" s="386"/>
      <c r="AI353" s="386"/>
      <c r="AJ353" s="416">
        <f t="shared" si="91"/>
        <v>0</v>
      </c>
      <c r="AK353" s="386"/>
      <c r="AL353" s="387">
        <f t="shared" si="92"/>
        <v>0</v>
      </c>
      <c r="AM353" s="386"/>
      <c r="AN353" s="387">
        <f t="shared" si="93"/>
        <v>0</v>
      </c>
      <c r="AO353" s="386"/>
      <c r="AP353" s="387">
        <f t="shared" si="94"/>
        <v>0</v>
      </c>
      <c r="AQ353" s="386"/>
      <c r="AR353" s="387">
        <f t="shared" si="95"/>
        <v>0</v>
      </c>
      <c r="AS353" s="386"/>
      <c r="AT353" s="387">
        <f t="shared" si="96"/>
        <v>0</v>
      </c>
    </row>
    <row r="354" spans="2:46">
      <c r="B354" s="435"/>
      <c r="C354" s="435"/>
      <c r="D354" s="436"/>
      <c r="E354" s="437"/>
      <c r="F354" s="437"/>
      <c r="G354" s="437"/>
      <c r="H354" s="437"/>
      <c r="I354" s="437"/>
      <c r="J354" s="437"/>
      <c r="K354" s="465">
        <f t="shared" si="81"/>
        <v>0</v>
      </c>
      <c r="L354" s="433"/>
      <c r="M354" s="433"/>
      <c r="N354" s="434"/>
      <c r="O354" s="383" t="str">
        <f t="shared" si="82"/>
        <v/>
      </c>
      <c r="P354" s="434"/>
      <c r="Q354" s="434"/>
      <c r="R354" s="434"/>
      <c r="S354" s="433"/>
      <c r="T354" s="434"/>
      <c r="U354" s="415" t="str">
        <f t="shared" si="84"/>
        <v/>
      </c>
      <c r="V354" s="415" t="str">
        <f t="shared" si="85"/>
        <v/>
      </c>
      <c r="W354" s="415" t="str">
        <f t="shared" si="86"/>
        <v/>
      </c>
      <c r="X354" s="415" t="str">
        <f t="shared" si="87"/>
        <v/>
      </c>
      <c r="Y354" s="415" t="str">
        <f t="shared" si="88"/>
        <v/>
      </c>
      <c r="Z354" s="415" t="str">
        <f t="shared" si="89"/>
        <v/>
      </c>
      <c r="AA354" s="384">
        <f t="shared" si="83"/>
        <v>0</v>
      </c>
      <c r="AB354" s="385" t="b">
        <f t="shared" si="90"/>
        <v>1</v>
      </c>
      <c r="AC354" s="384" t="str">
        <f>IF($N354="","",IF($C$7="Northern Ireland",INDEX('Fixed inputs'!$H$18:$H$58,MATCH($N354,'Fixed inputs'!$C$18:$C$58,0)),INDEX('Fixed inputs'!$I$18:$I$58,MATCH($N354,'Fixed inputs'!$C$18:$C$58,0))))</f>
        <v/>
      </c>
      <c r="AD354" s="384" t="str">
        <f>IF($C354="","",INDEX('Fixed inputs'!$C$8:$E$10,MATCH($C354,'Fixed inputs'!$B$8:$B$10,0),MATCH(IF($C$7="Northern Ireland","GBP","EUR"),'Fixed inputs'!$C$7:$E$7,0)))</f>
        <v/>
      </c>
      <c r="AE354" s="386"/>
      <c r="AF354" s="386"/>
      <c r="AG354" s="386"/>
      <c r="AH354" s="386"/>
      <c r="AI354" s="386"/>
      <c r="AJ354" s="416">
        <f t="shared" si="91"/>
        <v>0</v>
      </c>
      <c r="AK354" s="386"/>
      <c r="AL354" s="387">
        <f t="shared" si="92"/>
        <v>0</v>
      </c>
      <c r="AM354" s="386"/>
      <c r="AN354" s="387">
        <f t="shared" si="93"/>
        <v>0</v>
      </c>
      <c r="AO354" s="386"/>
      <c r="AP354" s="387">
        <f t="shared" si="94"/>
        <v>0</v>
      </c>
      <c r="AQ354" s="386"/>
      <c r="AR354" s="387">
        <f t="shared" si="95"/>
        <v>0</v>
      </c>
      <c r="AS354" s="386"/>
      <c r="AT354" s="387">
        <f t="shared" si="96"/>
        <v>0</v>
      </c>
    </row>
    <row r="355" spans="2:46">
      <c r="B355" s="435"/>
      <c r="C355" s="435"/>
      <c r="D355" s="436"/>
      <c r="E355" s="437"/>
      <c r="F355" s="437"/>
      <c r="G355" s="437"/>
      <c r="H355" s="437"/>
      <c r="I355" s="437"/>
      <c r="J355" s="437"/>
      <c r="K355" s="465">
        <f t="shared" si="81"/>
        <v>0</v>
      </c>
      <c r="L355" s="433"/>
      <c r="M355" s="433"/>
      <c r="N355" s="434"/>
      <c r="O355" s="383" t="str">
        <f t="shared" si="82"/>
        <v/>
      </c>
      <c r="P355" s="434"/>
      <c r="Q355" s="434"/>
      <c r="R355" s="434"/>
      <c r="S355" s="433"/>
      <c r="T355" s="434"/>
      <c r="U355" s="415" t="str">
        <f t="shared" si="84"/>
        <v/>
      </c>
      <c r="V355" s="415" t="str">
        <f t="shared" si="85"/>
        <v/>
      </c>
      <c r="W355" s="415" t="str">
        <f t="shared" si="86"/>
        <v/>
      </c>
      <c r="X355" s="415" t="str">
        <f t="shared" si="87"/>
        <v/>
      </c>
      <c r="Y355" s="415" t="str">
        <f t="shared" si="88"/>
        <v/>
      </c>
      <c r="Z355" s="415" t="str">
        <f t="shared" si="89"/>
        <v/>
      </c>
      <c r="AA355" s="384">
        <f t="shared" si="83"/>
        <v>0</v>
      </c>
      <c r="AB355" s="385" t="b">
        <f t="shared" si="90"/>
        <v>1</v>
      </c>
      <c r="AC355" s="384" t="str">
        <f>IF($N355="","",IF($C$7="Northern Ireland",INDEX('Fixed inputs'!$H$18:$H$58,MATCH($N355,'Fixed inputs'!$C$18:$C$58,0)),INDEX('Fixed inputs'!$I$18:$I$58,MATCH($N355,'Fixed inputs'!$C$18:$C$58,0))))</f>
        <v/>
      </c>
      <c r="AD355" s="384" t="str">
        <f>IF($C355="","",INDEX('Fixed inputs'!$C$8:$E$10,MATCH($C355,'Fixed inputs'!$B$8:$B$10,0),MATCH(IF($C$7="Northern Ireland","GBP","EUR"),'Fixed inputs'!$C$7:$E$7,0)))</f>
        <v/>
      </c>
      <c r="AE355" s="386"/>
      <c r="AF355" s="386"/>
      <c r="AG355" s="386"/>
      <c r="AH355" s="386"/>
      <c r="AI355" s="386"/>
      <c r="AJ355" s="416">
        <f t="shared" si="91"/>
        <v>0</v>
      </c>
      <c r="AK355" s="386"/>
      <c r="AL355" s="387">
        <f t="shared" si="92"/>
        <v>0</v>
      </c>
      <c r="AM355" s="386"/>
      <c r="AN355" s="387">
        <f t="shared" si="93"/>
        <v>0</v>
      </c>
      <c r="AO355" s="386"/>
      <c r="AP355" s="387">
        <f t="shared" si="94"/>
        <v>0</v>
      </c>
      <c r="AQ355" s="386"/>
      <c r="AR355" s="387">
        <f t="shared" si="95"/>
        <v>0</v>
      </c>
      <c r="AS355" s="386"/>
      <c r="AT355" s="387">
        <f t="shared" si="96"/>
        <v>0</v>
      </c>
    </row>
    <row r="356" spans="2:46">
      <c r="B356" s="435"/>
      <c r="C356" s="435"/>
      <c r="D356" s="436"/>
      <c r="E356" s="437"/>
      <c r="F356" s="437"/>
      <c r="G356" s="437"/>
      <c r="H356" s="437"/>
      <c r="I356" s="437"/>
      <c r="J356" s="437"/>
      <c r="K356" s="465">
        <f t="shared" si="81"/>
        <v>0</v>
      </c>
      <c r="L356" s="433"/>
      <c r="M356" s="433"/>
      <c r="N356" s="434"/>
      <c r="O356" s="383" t="str">
        <f t="shared" si="82"/>
        <v/>
      </c>
      <c r="P356" s="434"/>
      <c r="Q356" s="434"/>
      <c r="R356" s="434"/>
      <c r="S356" s="433"/>
      <c r="T356" s="434"/>
      <c r="U356" s="415" t="str">
        <f t="shared" si="84"/>
        <v/>
      </c>
      <c r="V356" s="415" t="str">
        <f t="shared" si="85"/>
        <v/>
      </c>
      <c r="W356" s="415" t="str">
        <f t="shared" si="86"/>
        <v/>
      </c>
      <c r="X356" s="415" t="str">
        <f t="shared" si="87"/>
        <v/>
      </c>
      <c r="Y356" s="415" t="str">
        <f t="shared" si="88"/>
        <v/>
      </c>
      <c r="Z356" s="415" t="str">
        <f t="shared" si="89"/>
        <v/>
      </c>
      <c r="AA356" s="384">
        <f t="shared" si="83"/>
        <v>0</v>
      </c>
      <c r="AB356" s="385" t="b">
        <f t="shared" si="90"/>
        <v>1</v>
      </c>
      <c r="AC356" s="384" t="str">
        <f>IF($N356="","",IF($C$7="Northern Ireland",INDEX('Fixed inputs'!$H$18:$H$58,MATCH($N356,'Fixed inputs'!$C$18:$C$58,0)),INDEX('Fixed inputs'!$I$18:$I$58,MATCH($N356,'Fixed inputs'!$C$18:$C$58,0))))</f>
        <v/>
      </c>
      <c r="AD356" s="384" t="str">
        <f>IF($C356="","",INDEX('Fixed inputs'!$C$8:$E$10,MATCH($C356,'Fixed inputs'!$B$8:$B$10,0),MATCH(IF($C$7="Northern Ireland","GBP","EUR"),'Fixed inputs'!$C$7:$E$7,0)))</f>
        <v/>
      </c>
      <c r="AE356" s="386"/>
      <c r="AF356" s="386"/>
      <c r="AG356" s="386"/>
      <c r="AH356" s="386"/>
      <c r="AI356" s="386"/>
      <c r="AJ356" s="416">
        <f t="shared" si="91"/>
        <v>0</v>
      </c>
      <c r="AK356" s="386"/>
      <c r="AL356" s="387">
        <f t="shared" si="92"/>
        <v>0</v>
      </c>
      <c r="AM356" s="386"/>
      <c r="AN356" s="387">
        <f t="shared" si="93"/>
        <v>0</v>
      </c>
      <c r="AO356" s="386"/>
      <c r="AP356" s="387">
        <f t="shared" si="94"/>
        <v>0</v>
      </c>
      <c r="AQ356" s="386"/>
      <c r="AR356" s="387">
        <f t="shared" si="95"/>
        <v>0</v>
      </c>
      <c r="AS356" s="386"/>
      <c r="AT356" s="387">
        <f t="shared" si="96"/>
        <v>0</v>
      </c>
    </row>
    <row r="357" spans="2:46">
      <c r="B357" s="435"/>
      <c r="C357" s="435"/>
      <c r="D357" s="436"/>
      <c r="E357" s="437"/>
      <c r="F357" s="437"/>
      <c r="G357" s="437"/>
      <c r="H357" s="437"/>
      <c r="I357" s="437"/>
      <c r="J357" s="437"/>
      <c r="K357" s="465">
        <f t="shared" si="81"/>
        <v>0</v>
      </c>
      <c r="L357" s="433"/>
      <c r="M357" s="433"/>
      <c r="N357" s="434"/>
      <c r="O357" s="383" t="str">
        <f t="shared" si="82"/>
        <v/>
      </c>
      <c r="P357" s="434"/>
      <c r="Q357" s="434"/>
      <c r="R357" s="434"/>
      <c r="S357" s="433"/>
      <c r="T357" s="434"/>
      <c r="U357" s="415" t="str">
        <f t="shared" si="84"/>
        <v/>
      </c>
      <c r="V357" s="415" t="str">
        <f t="shared" si="85"/>
        <v/>
      </c>
      <c r="W357" s="415" t="str">
        <f t="shared" si="86"/>
        <v/>
      </c>
      <c r="X357" s="415" t="str">
        <f t="shared" si="87"/>
        <v/>
      </c>
      <c r="Y357" s="415" t="str">
        <f t="shared" si="88"/>
        <v/>
      </c>
      <c r="Z357" s="415" t="str">
        <f t="shared" si="89"/>
        <v/>
      </c>
      <c r="AA357" s="384">
        <f t="shared" si="83"/>
        <v>0</v>
      </c>
      <c r="AB357" s="385" t="b">
        <f t="shared" si="90"/>
        <v>1</v>
      </c>
      <c r="AC357" s="384" t="str">
        <f>IF($N357="","",IF($C$7="Northern Ireland",INDEX('Fixed inputs'!$H$18:$H$58,MATCH($N357,'Fixed inputs'!$C$18:$C$58,0)),INDEX('Fixed inputs'!$I$18:$I$58,MATCH($N357,'Fixed inputs'!$C$18:$C$58,0))))</f>
        <v/>
      </c>
      <c r="AD357" s="384" t="str">
        <f>IF($C357="","",INDEX('Fixed inputs'!$C$8:$E$10,MATCH($C357,'Fixed inputs'!$B$8:$B$10,0),MATCH(IF($C$7="Northern Ireland","GBP","EUR"),'Fixed inputs'!$C$7:$E$7,0)))</f>
        <v/>
      </c>
      <c r="AE357" s="386"/>
      <c r="AF357" s="386"/>
      <c r="AG357" s="386"/>
      <c r="AH357" s="386"/>
      <c r="AI357" s="386"/>
      <c r="AJ357" s="416">
        <f t="shared" si="91"/>
        <v>0</v>
      </c>
      <c r="AK357" s="386"/>
      <c r="AL357" s="387">
        <f t="shared" si="92"/>
        <v>0</v>
      </c>
      <c r="AM357" s="386"/>
      <c r="AN357" s="387">
        <f t="shared" si="93"/>
        <v>0</v>
      </c>
      <c r="AO357" s="386"/>
      <c r="AP357" s="387">
        <f t="shared" si="94"/>
        <v>0</v>
      </c>
      <c r="AQ357" s="386"/>
      <c r="AR357" s="387">
        <f t="shared" si="95"/>
        <v>0</v>
      </c>
      <c r="AS357" s="386"/>
      <c r="AT357" s="387">
        <f t="shared" si="96"/>
        <v>0</v>
      </c>
    </row>
    <row r="358" spans="2:46">
      <c r="B358" s="435"/>
      <c r="C358" s="435"/>
      <c r="D358" s="436"/>
      <c r="E358" s="437"/>
      <c r="F358" s="437"/>
      <c r="G358" s="437"/>
      <c r="H358" s="437"/>
      <c r="I358" s="437"/>
      <c r="J358" s="437"/>
      <c r="K358" s="465">
        <f t="shared" si="81"/>
        <v>0</v>
      </c>
      <c r="L358" s="433"/>
      <c r="M358" s="433"/>
      <c r="N358" s="434"/>
      <c r="O358" s="383" t="str">
        <f t="shared" si="82"/>
        <v/>
      </c>
      <c r="P358" s="434"/>
      <c r="Q358" s="434"/>
      <c r="R358" s="434"/>
      <c r="S358" s="433"/>
      <c r="T358" s="434"/>
      <c r="U358" s="415" t="str">
        <f t="shared" si="84"/>
        <v/>
      </c>
      <c r="V358" s="415" t="str">
        <f t="shared" si="85"/>
        <v/>
      </c>
      <c r="W358" s="415" t="str">
        <f t="shared" si="86"/>
        <v/>
      </c>
      <c r="X358" s="415" t="str">
        <f t="shared" si="87"/>
        <v/>
      </c>
      <c r="Y358" s="415" t="str">
        <f t="shared" si="88"/>
        <v/>
      </c>
      <c r="Z358" s="415" t="str">
        <f t="shared" si="89"/>
        <v/>
      </c>
      <c r="AA358" s="384">
        <f t="shared" si="83"/>
        <v>0</v>
      </c>
      <c r="AB358" s="385" t="b">
        <f t="shared" si="90"/>
        <v>1</v>
      </c>
      <c r="AC358" s="384" t="str">
        <f>IF($N358="","",IF($C$7="Northern Ireland",INDEX('Fixed inputs'!$H$18:$H$58,MATCH($N358,'Fixed inputs'!$C$18:$C$58,0)),INDEX('Fixed inputs'!$I$18:$I$58,MATCH($N358,'Fixed inputs'!$C$18:$C$58,0))))</f>
        <v/>
      </c>
      <c r="AD358" s="384" t="str">
        <f>IF($C358="","",INDEX('Fixed inputs'!$C$8:$E$10,MATCH($C358,'Fixed inputs'!$B$8:$B$10,0),MATCH(IF($C$7="Northern Ireland","GBP","EUR"),'Fixed inputs'!$C$7:$E$7,0)))</f>
        <v/>
      </c>
      <c r="AE358" s="386"/>
      <c r="AF358" s="386"/>
      <c r="AG358" s="386"/>
      <c r="AH358" s="386"/>
      <c r="AI358" s="386"/>
      <c r="AJ358" s="416">
        <f t="shared" si="91"/>
        <v>0</v>
      </c>
      <c r="AK358" s="386"/>
      <c r="AL358" s="387">
        <f t="shared" si="92"/>
        <v>0</v>
      </c>
      <c r="AM358" s="386"/>
      <c r="AN358" s="387">
        <f t="shared" si="93"/>
        <v>0</v>
      </c>
      <c r="AO358" s="386"/>
      <c r="AP358" s="387">
        <f t="shared" si="94"/>
        <v>0</v>
      </c>
      <c r="AQ358" s="386"/>
      <c r="AR358" s="387">
        <f t="shared" si="95"/>
        <v>0</v>
      </c>
      <c r="AS358" s="386"/>
      <c r="AT358" s="387">
        <f t="shared" si="96"/>
        <v>0</v>
      </c>
    </row>
    <row r="359" spans="2:46">
      <c r="B359" s="435"/>
      <c r="C359" s="435"/>
      <c r="D359" s="436"/>
      <c r="E359" s="437"/>
      <c r="F359" s="437"/>
      <c r="G359" s="437"/>
      <c r="H359" s="437"/>
      <c r="I359" s="437"/>
      <c r="J359" s="437"/>
      <c r="K359" s="465">
        <f t="shared" si="81"/>
        <v>0</v>
      </c>
      <c r="L359" s="433"/>
      <c r="M359" s="433"/>
      <c r="N359" s="434"/>
      <c r="O359" s="383" t="str">
        <f t="shared" si="82"/>
        <v/>
      </c>
      <c r="P359" s="434"/>
      <c r="Q359" s="434"/>
      <c r="R359" s="434"/>
      <c r="S359" s="433"/>
      <c r="T359" s="434"/>
      <c r="U359" s="415" t="str">
        <f t="shared" si="84"/>
        <v/>
      </c>
      <c r="V359" s="415" t="str">
        <f t="shared" si="85"/>
        <v/>
      </c>
      <c r="W359" s="415" t="str">
        <f t="shared" si="86"/>
        <v/>
      </c>
      <c r="X359" s="415" t="str">
        <f t="shared" si="87"/>
        <v/>
      </c>
      <c r="Y359" s="415" t="str">
        <f t="shared" si="88"/>
        <v/>
      </c>
      <c r="Z359" s="415" t="str">
        <f t="shared" si="89"/>
        <v/>
      </c>
      <c r="AA359" s="384">
        <f t="shared" si="83"/>
        <v>0</v>
      </c>
      <c r="AB359" s="385" t="b">
        <f t="shared" si="90"/>
        <v>1</v>
      </c>
      <c r="AC359" s="384" t="str">
        <f>IF($N359="","",IF($C$7="Northern Ireland",INDEX('Fixed inputs'!$H$18:$H$58,MATCH($N359,'Fixed inputs'!$C$18:$C$58,0)),INDEX('Fixed inputs'!$I$18:$I$58,MATCH($N359,'Fixed inputs'!$C$18:$C$58,0))))</f>
        <v/>
      </c>
      <c r="AD359" s="384" t="str">
        <f>IF($C359="","",INDEX('Fixed inputs'!$C$8:$E$10,MATCH($C359,'Fixed inputs'!$B$8:$B$10,0),MATCH(IF($C$7="Northern Ireland","GBP","EUR"),'Fixed inputs'!$C$7:$E$7,0)))</f>
        <v/>
      </c>
      <c r="AE359" s="386"/>
      <c r="AF359" s="386"/>
      <c r="AG359" s="386"/>
      <c r="AH359" s="386"/>
      <c r="AI359" s="386"/>
      <c r="AJ359" s="416">
        <f t="shared" si="91"/>
        <v>0</v>
      </c>
      <c r="AK359" s="386"/>
      <c r="AL359" s="387">
        <f t="shared" si="92"/>
        <v>0</v>
      </c>
      <c r="AM359" s="386"/>
      <c r="AN359" s="387">
        <f t="shared" si="93"/>
        <v>0</v>
      </c>
      <c r="AO359" s="386"/>
      <c r="AP359" s="387">
        <f t="shared" si="94"/>
        <v>0</v>
      </c>
      <c r="AQ359" s="386"/>
      <c r="AR359" s="387">
        <f t="shared" si="95"/>
        <v>0</v>
      </c>
      <c r="AS359" s="386"/>
      <c r="AT359" s="387">
        <f t="shared" si="96"/>
        <v>0</v>
      </c>
    </row>
    <row r="360" spans="2:46">
      <c r="B360" s="435"/>
      <c r="C360" s="435"/>
      <c r="D360" s="436"/>
      <c r="E360" s="437"/>
      <c r="F360" s="437"/>
      <c r="G360" s="437"/>
      <c r="H360" s="437"/>
      <c r="I360" s="437"/>
      <c r="J360" s="437"/>
      <c r="K360" s="465">
        <f t="shared" si="81"/>
        <v>0</v>
      </c>
      <c r="L360" s="433"/>
      <c r="M360" s="433"/>
      <c r="N360" s="434"/>
      <c r="O360" s="383" t="str">
        <f t="shared" si="82"/>
        <v/>
      </c>
      <c r="P360" s="434"/>
      <c r="Q360" s="434"/>
      <c r="R360" s="434"/>
      <c r="S360" s="433"/>
      <c r="T360" s="434"/>
      <c r="U360" s="415" t="str">
        <f t="shared" si="84"/>
        <v/>
      </c>
      <c r="V360" s="415" t="str">
        <f t="shared" si="85"/>
        <v/>
      </c>
      <c r="W360" s="415" t="str">
        <f t="shared" si="86"/>
        <v/>
      </c>
      <c r="X360" s="415" t="str">
        <f t="shared" si="87"/>
        <v/>
      </c>
      <c r="Y360" s="415" t="str">
        <f t="shared" si="88"/>
        <v/>
      </c>
      <c r="Z360" s="415" t="str">
        <f t="shared" si="89"/>
        <v/>
      </c>
      <c r="AA360" s="384">
        <f t="shared" si="83"/>
        <v>0</v>
      </c>
      <c r="AB360" s="385" t="b">
        <f t="shared" si="90"/>
        <v>1</v>
      </c>
      <c r="AC360" s="384" t="str">
        <f>IF($N360="","",IF($C$7="Northern Ireland",INDEX('Fixed inputs'!$H$18:$H$58,MATCH($N360,'Fixed inputs'!$C$18:$C$58,0)),INDEX('Fixed inputs'!$I$18:$I$58,MATCH($N360,'Fixed inputs'!$C$18:$C$58,0))))</f>
        <v/>
      </c>
      <c r="AD360" s="384" t="str">
        <f>IF($C360="","",INDEX('Fixed inputs'!$C$8:$E$10,MATCH($C360,'Fixed inputs'!$B$8:$B$10,0),MATCH(IF($C$7="Northern Ireland","GBP","EUR"),'Fixed inputs'!$C$7:$E$7,0)))</f>
        <v/>
      </c>
      <c r="AE360" s="386"/>
      <c r="AF360" s="386"/>
      <c r="AG360" s="386"/>
      <c r="AH360" s="386"/>
      <c r="AI360" s="386"/>
      <c r="AJ360" s="416">
        <f t="shared" si="91"/>
        <v>0</v>
      </c>
      <c r="AK360" s="386"/>
      <c r="AL360" s="387">
        <f t="shared" si="92"/>
        <v>0</v>
      </c>
      <c r="AM360" s="386"/>
      <c r="AN360" s="387">
        <f t="shared" si="93"/>
        <v>0</v>
      </c>
      <c r="AO360" s="386"/>
      <c r="AP360" s="387">
        <f t="shared" si="94"/>
        <v>0</v>
      </c>
      <c r="AQ360" s="386"/>
      <c r="AR360" s="387">
        <f t="shared" si="95"/>
        <v>0</v>
      </c>
      <c r="AS360" s="386"/>
      <c r="AT360" s="387">
        <f t="shared" si="96"/>
        <v>0</v>
      </c>
    </row>
    <row r="361" spans="2:46">
      <c r="B361" s="435"/>
      <c r="C361" s="435"/>
      <c r="D361" s="436"/>
      <c r="E361" s="437"/>
      <c r="F361" s="437"/>
      <c r="G361" s="437"/>
      <c r="H361" s="437"/>
      <c r="I361" s="437"/>
      <c r="J361" s="437"/>
      <c r="K361" s="465">
        <f t="shared" si="81"/>
        <v>0</v>
      </c>
      <c r="L361" s="433"/>
      <c r="M361" s="433"/>
      <c r="N361" s="434"/>
      <c r="O361" s="383" t="str">
        <f t="shared" si="82"/>
        <v/>
      </c>
      <c r="P361" s="434"/>
      <c r="Q361" s="434"/>
      <c r="R361" s="434"/>
      <c r="S361" s="433"/>
      <c r="T361" s="434"/>
      <c r="U361" s="415" t="str">
        <f t="shared" si="84"/>
        <v/>
      </c>
      <c r="V361" s="415" t="str">
        <f t="shared" si="85"/>
        <v/>
      </c>
      <c r="W361" s="415" t="str">
        <f t="shared" si="86"/>
        <v/>
      </c>
      <c r="X361" s="415" t="str">
        <f t="shared" si="87"/>
        <v/>
      </c>
      <c r="Y361" s="415" t="str">
        <f t="shared" si="88"/>
        <v/>
      </c>
      <c r="Z361" s="415" t="str">
        <f t="shared" si="89"/>
        <v/>
      </c>
      <c r="AA361" s="384">
        <f t="shared" si="83"/>
        <v>0</v>
      </c>
      <c r="AB361" s="385" t="b">
        <f t="shared" si="90"/>
        <v>1</v>
      </c>
      <c r="AC361" s="384" t="str">
        <f>IF($N361="","",IF($C$7="Northern Ireland",INDEX('Fixed inputs'!$H$18:$H$58,MATCH($N361,'Fixed inputs'!$C$18:$C$58,0)),INDEX('Fixed inputs'!$I$18:$I$58,MATCH($N361,'Fixed inputs'!$C$18:$C$58,0))))</f>
        <v/>
      </c>
      <c r="AD361" s="384" t="str">
        <f>IF($C361="","",INDEX('Fixed inputs'!$C$8:$E$10,MATCH($C361,'Fixed inputs'!$B$8:$B$10,0),MATCH(IF($C$7="Northern Ireland","GBP","EUR"),'Fixed inputs'!$C$7:$E$7,0)))</f>
        <v/>
      </c>
      <c r="AE361" s="386"/>
      <c r="AF361" s="386"/>
      <c r="AG361" s="386"/>
      <c r="AH361" s="386"/>
      <c r="AI361" s="386"/>
      <c r="AJ361" s="416">
        <f t="shared" si="91"/>
        <v>0</v>
      </c>
      <c r="AK361" s="386"/>
      <c r="AL361" s="387">
        <f t="shared" si="92"/>
        <v>0</v>
      </c>
      <c r="AM361" s="386"/>
      <c r="AN361" s="387">
        <f t="shared" si="93"/>
        <v>0</v>
      </c>
      <c r="AO361" s="386"/>
      <c r="AP361" s="387">
        <f t="shared" si="94"/>
        <v>0</v>
      </c>
      <c r="AQ361" s="386"/>
      <c r="AR361" s="387">
        <f t="shared" si="95"/>
        <v>0</v>
      </c>
      <c r="AS361" s="386"/>
      <c r="AT361" s="387">
        <f t="shared" si="96"/>
        <v>0</v>
      </c>
    </row>
    <row r="362" spans="2:46">
      <c r="B362" s="435"/>
      <c r="C362" s="435"/>
      <c r="D362" s="436"/>
      <c r="E362" s="437"/>
      <c r="F362" s="437"/>
      <c r="G362" s="437"/>
      <c r="H362" s="437"/>
      <c r="I362" s="437"/>
      <c r="J362" s="437"/>
      <c r="K362" s="465">
        <f t="shared" si="81"/>
        <v>0</v>
      </c>
      <c r="L362" s="433"/>
      <c r="M362" s="433"/>
      <c r="N362" s="434"/>
      <c r="O362" s="383" t="str">
        <f t="shared" si="82"/>
        <v/>
      </c>
      <c r="P362" s="434"/>
      <c r="Q362" s="434"/>
      <c r="R362" s="434"/>
      <c r="S362" s="433"/>
      <c r="T362" s="434"/>
      <c r="U362" s="415" t="str">
        <f t="shared" si="84"/>
        <v/>
      </c>
      <c r="V362" s="415" t="str">
        <f t="shared" si="85"/>
        <v/>
      </c>
      <c r="W362" s="415" t="str">
        <f t="shared" si="86"/>
        <v/>
      </c>
      <c r="X362" s="415" t="str">
        <f t="shared" si="87"/>
        <v/>
      </c>
      <c r="Y362" s="415" t="str">
        <f t="shared" si="88"/>
        <v/>
      </c>
      <c r="Z362" s="415" t="str">
        <f t="shared" si="89"/>
        <v/>
      </c>
      <c r="AA362" s="384">
        <f t="shared" si="83"/>
        <v>0</v>
      </c>
      <c r="AB362" s="385" t="b">
        <f t="shared" si="90"/>
        <v>1</v>
      </c>
      <c r="AC362" s="384" t="str">
        <f>IF($N362="","",IF($C$7="Northern Ireland",INDEX('Fixed inputs'!$H$18:$H$58,MATCH($N362,'Fixed inputs'!$C$18:$C$58,0)),INDEX('Fixed inputs'!$I$18:$I$58,MATCH($N362,'Fixed inputs'!$C$18:$C$58,0))))</f>
        <v/>
      </c>
      <c r="AD362" s="384" t="str">
        <f>IF($C362="","",INDEX('Fixed inputs'!$C$8:$E$10,MATCH($C362,'Fixed inputs'!$B$8:$B$10,0),MATCH(IF($C$7="Northern Ireland","GBP","EUR"),'Fixed inputs'!$C$7:$E$7,0)))</f>
        <v/>
      </c>
      <c r="AE362" s="386"/>
      <c r="AF362" s="386"/>
      <c r="AG362" s="386"/>
      <c r="AH362" s="386"/>
      <c r="AI362" s="386"/>
      <c r="AJ362" s="416">
        <f t="shared" si="91"/>
        <v>0</v>
      </c>
      <c r="AK362" s="386"/>
      <c r="AL362" s="387">
        <f t="shared" si="92"/>
        <v>0</v>
      </c>
      <c r="AM362" s="386"/>
      <c r="AN362" s="387">
        <f t="shared" si="93"/>
        <v>0</v>
      </c>
      <c r="AO362" s="386"/>
      <c r="AP362" s="387">
        <f t="shared" si="94"/>
        <v>0</v>
      </c>
      <c r="AQ362" s="386"/>
      <c r="AR362" s="387">
        <f t="shared" si="95"/>
        <v>0</v>
      </c>
      <c r="AS362" s="386"/>
      <c r="AT362" s="387">
        <f t="shared" si="96"/>
        <v>0</v>
      </c>
    </row>
    <row r="363" spans="2:46">
      <c r="B363" s="435"/>
      <c r="C363" s="435"/>
      <c r="D363" s="436"/>
      <c r="E363" s="437"/>
      <c r="F363" s="437"/>
      <c r="G363" s="437"/>
      <c r="H363" s="437"/>
      <c r="I363" s="437"/>
      <c r="J363" s="437"/>
      <c r="K363" s="465">
        <f t="shared" si="81"/>
        <v>0</v>
      </c>
      <c r="L363" s="433"/>
      <c r="M363" s="433"/>
      <c r="N363" s="434"/>
      <c r="O363" s="383" t="str">
        <f t="shared" si="82"/>
        <v/>
      </c>
      <c r="P363" s="434"/>
      <c r="Q363" s="434"/>
      <c r="R363" s="434"/>
      <c r="S363" s="433"/>
      <c r="T363" s="434"/>
      <c r="U363" s="415" t="str">
        <f t="shared" si="84"/>
        <v/>
      </c>
      <c r="V363" s="415" t="str">
        <f t="shared" si="85"/>
        <v/>
      </c>
      <c r="W363" s="415" t="str">
        <f t="shared" si="86"/>
        <v/>
      </c>
      <c r="X363" s="415" t="str">
        <f t="shared" si="87"/>
        <v/>
      </c>
      <c r="Y363" s="415" t="str">
        <f t="shared" si="88"/>
        <v/>
      </c>
      <c r="Z363" s="415" t="str">
        <f t="shared" si="89"/>
        <v/>
      </c>
      <c r="AA363" s="384">
        <f t="shared" si="83"/>
        <v>0</v>
      </c>
      <c r="AB363" s="385" t="b">
        <f t="shared" si="90"/>
        <v>1</v>
      </c>
      <c r="AC363" s="384" t="str">
        <f>IF($N363="","",IF($C$7="Northern Ireland",INDEX('Fixed inputs'!$H$18:$H$58,MATCH($N363,'Fixed inputs'!$C$18:$C$58,0)),INDEX('Fixed inputs'!$I$18:$I$58,MATCH($N363,'Fixed inputs'!$C$18:$C$58,0))))</f>
        <v/>
      </c>
      <c r="AD363" s="384" t="str">
        <f>IF($C363="","",INDEX('Fixed inputs'!$C$8:$E$10,MATCH($C363,'Fixed inputs'!$B$8:$B$10,0),MATCH(IF($C$7="Northern Ireland","GBP","EUR"),'Fixed inputs'!$C$7:$E$7,0)))</f>
        <v/>
      </c>
      <c r="AE363" s="386"/>
      <c r="AF363" s="386"/>
      <c r="AG363" s="386"/>
      <c r="AH363" s="386"/>
      <c r="AI363" s="386"/>
      <c r="AJ363" s="416">
        <f t="shared" si="91"/>
        <v>0</v>
      </c>
      <c r="AK363" s="386"/>
      <c r="AL363" s="387">
        <f t="shared" si="92"/>
        <v>0</v>
      </c>
      <c r="AM363" s="386"/>
      <c r="AN363" s="387">
        <f t="shared" si="93"/>
        <v>0</v>
      </c>
      <c r="AO363" s="386"/>
      <c r="AP363" s="387">
        <f t="shared" si="94"/>
        <v>0</v>
      </c>
      <c r="AQ363" s="386"/>
      <c r="AR363" s="387">
        <f t="shared" si="95"/>
        <v>0</v>
      </c>
      <c r="AS363" s="386"/>
      <c r="AT363" s="387">
        <f t="shared" si="96"/>
        <v>0</v>
      </c>
    </row>
    <row r="364" spans="2:46">
      <c r="B364" s="435"/>
      <c r="C364" s="435"/>
      <c r="D364" s="436"/>
      <c r="E364" s="437"/>
      <c r="F364" s="437"/>
      <c r="G364" s="437"/>
      <c r="H364" s="437"/>
      <c r="I364" s="437"/>
      <c r="J364" s="437"/>
      <c r="K364" s="465">
        <f t="shared" si="81"/>
        <v>0</v>
      </c>
      <c r="L364" s="433"/>
      <c r="M364" s="433"/>
      <c r="N364" s="434"/>
      <c r="O364" s="383" t="str">
        <f t="shared" si="82"/>
        <v/>
      </c>
      <c r="P364" s="434"/>
      <c r="Q364" s="434"/>
      <c r="R364" s="434"/>
      <c r="S364" s="433"/>
      <c r="T364" s="434"/>
      <c r="U364" s="415" t="str">
        <f t="shared" si="84"/>
        <v/>
      </c>
      <c r="V364" s="415" t="str">
        <f t="shared" si="85"/>
        <v/>
      </c>
      <c r="W364" s="415" t="str">
        <f t="shared" si="86"/>
        <v/>
      </c>
      <c r="X364" s="415" t="str">
        <f t="shared" si="87"/>
        <v/>
      </c>
      <c r="Y364" s="415" t="str">
        <f t="shared" si="88"/>
        <v/>
      </c>
      <c r="Z364" s="415" t="str">
        <f t="shared" si="89"/>
        <v/>
      </c>
      <c r="AA364" s="384">
        <f t="shared" si="83"/>
        <v>0</v>
      </c>
      <c r="AB364" s="385" t="b">
        <f t="shared" si="90"/>
        <v>1</v>
      </c>
      <c r="AC364" s="384" t="str">
        <f>IF($N364="","",IF($C$7="Northern Ireland",INDEX('Fixed inputs'!$H$18:$H$58,MATCH($N364,'Fixed inputs'!$C$18:$C$58,0)),INDEX('Fixed inputs'!$I$18:$I$58,MATCH($N364,'Fixed inputs'!$C$18:$C$58,0))))</f>
        <v/>
      </c>
      <c r="AD364" s="384" t="str">
        <f>IF($C364="","",INDEX('Fixed inputs'!$C$8:$E$10,MATCH($C364,'Fixed inputs'!$B$8:$B$10,0),MATCH(IF($C$7="Northern Ireland","GBP","EUR"),'Fixed inputs'!$C$7:$E$7,0)))</f>
        <v/>
      </c>
      <c r="AE364" s="386"/>
      <c r="AF364" s="386"/>
      <c r="AG364" s="386"/>
      <c r="AH364" s="386"/>
      <c r="AI364" s="386"/>
      <c r="AJ364" s="416">
        <f t="shared" si="91"/>
        <v>0</v>
      </c>
      <c r="AK364" s="386"/>
      <c r="AL364" s="387">
        <f t="shared" si="92"/>
        <v>0</v>
      </c>
      <c r="AM364" s="386"/>
      <c r="AN364" s="387">
        <f t="shared" si="93"/>
        <v>0</v>
      </c>
      <c r="AO364" s="386"/>
      <c r="AP364" s="387">
        <f t="shared" si="94"/>
        <v>0</v>
      </c>
      <c r="AQ364" s="386"/>
      <c r="AR364" s="387">
        <f t="shared" si="95"/>
        <v>0</v>
      </c>
      <c r="AS364" s="386"/>
      <c r="AT364" s="387">
        <f t="shared" si="96"/>
        <v>0</v>
      </c>
    </row>
    <row r="365" spans="2:46">
      <c r="B365" s="435"/>
      <c r="C365" s="435"/>
      <c r="D365" s="436"/>
      <c r="E365" s="437"/>
      <c r="F365" s="437"/>
      <c r="G365" s="437"/>
      <c r="H365" s="437"/>
      <c r="I365" s="437"/>
      <c r="J365" s="437"/>
      <c r="K365" s="465">
        <f t="shared" si="81"/>
        <v>0</v>
      </c>
      <c r="L365" s="433"/>
      <c r="M365" s="433"/>
      <c r="N365" s="434"/>
      <c r="O365" s="383" t="str">
        <f t="shared" si="82"/>
        <v/>
      </c>
      <c r="P365" s="434"/>
      <c r="Q365" s="434"/>
      <c r="R365" s="434"/>
      <c r="S365" s="433"/>
      <c r="T365" s="434"/>
      <c r="U365" s="415" t="str">
        <f t="shared" si="84"/>
        <v/>
      </c>
      <c r="V365" s="415" t="str">
        <f t="shared" si="85"/>
        <v/>
      </c>
      <c r="W365" s="415" t="str">
        <f t="shared" si="86"/>
        <v/>
      </c>
      <c r="X365" s="415" t="str">
        <f t="shared" si="87"/>
        <v/>
      </c>
      <c r="Y365" s="415" t="str">
        <f t="shared" si="88"/>
        <v/>
      </c>
      <c r="Z365" s="415" t="str">
        <f t="shared" si="89"/>
        <v/>
      </c>
      <c r="AA365" s="384">
        <f t="shared" si="83"/>
        <v>0</v>
      </c>
      <c r="AB365" s="385" t="b">
        <f t="shared" si="90"/>
        <v>1</v>
      </c>
      <c r="AC365" s="384" t="str">
        <f>IF($N365="","",IF($C$7="Northern Ireland",INDEX('Fixed inputs'!$H$18:$H$58,MATCH($N365,'Fixed inputs'!$C$18:$C$58,0)),INDEX('Fixed inputs'!$I$18:$I$58,MATCH($N365,'Fixed inputs'!$C$18:$C$58,0))))</f>
        <v/>
      </c>
      <c r="AD365" s="384" t="str">
        <f>IF($C365="","",INDEX('Fixed inputs'!$C$8:$E$10,MATCH($C365,'Fixed inputs'!$B$8:$B$10,0),MATCH(IF($C$7="Northern Ireland","GBP","EUR"),'Fixed inputs'!$C$7:$E$7,0)))</f>
        <v/>
      </c>
      <c r="AE365" s="386"/>
      <c r="AF365" s="386"/>
      <c r="AG365" s="386"/>
      <c r="AH365" s="386"/>
      <c r="AI365" s="386"/>
      <c r="AJ365" s="416">
        <f t="shared" si="91"/>
        <v>0</v>
      </c>
      <c r="AK365" s="386"/>
      <c r="AL365" s="387">
        <f t="shared" si="92"/>
        <v>0</v>
      </c>
      <c r="AM365" s="386"/>
      <c r="AN365" s="387">
        <f t="shared" si="93"/>
        <v>0</v>
      </c>
      <c r="AO365" s="386"/>
      <c r="AP365" s="387">
        <f t="shared" si="94"/>
        <v>0</v>
      </c>
      <c r="AQ365" s="386"/>
      <c r="AR365" s="387">
        <f t="shared" si="95"/>
        <v>0</v>
      </c>
      <c r="AS365" s="386"/>
      <c r="AT365" s="387">
        <f t="shared" si="96"/>
        <v>0</v>
      </c>
    </row>
    <row r="366" spans="2:46">
      <c r="B366" s="435"/>
      <c r="C366" s="435"/>
      <c r="D366" s="436"/>
      <c r="E366" s="437"/>
      <c r="F366" s="437"/>
      <c r="G366" s="437"/>
      <c r="H366" s="437"/>
      <c r="I366" s="437"/>
      <c r="J366" s="437"/>
      <c r="K366" s="465">
        <f t="shared" si="81"/>
        <v>0</v>
      </c>
      <c r="L366" s="433"/>
      <c r="M366" s="433"/>
      <c r="N366" s="434"/>
      <c r="O366" s="383" t="str">
        <f t="shared" si="82"/>
        <v/>
      </c>
      <c r="P366" s="434"/>
      <c r="Q366" s="434"/>
      <c r="R366" s="434"/>
      <c r="S366" s="433"/>
      <c r="T366" s="434"/>
      <c r="U366" s="415" t="str">
        <f t="shared" si="84"/>
        <v/>
      </c>
      <c r="V366" s="415" t="str">
        <f t="shared" si="85"/>
        <v/>
      </c>
      <c r="W366" s="415" t="str">
        <f t="shared" si="86"/>
        <v/>
      </c>
      <c r="X366" s="415" t="str">
        <f t="shared" si="87"/>
        <v/>
      </c>
      <c r="Y366" s="415" t="str">
        <f t="shared" si="88"/>
        <v/>
      </c>
      <c r="Z366" s="415" t="str">
        <f t="shared" si="89"/>
        <v/>
      </c>
      <c r="AA366" s="384">
        <f t="shared" si="83"/>
        <v>0</v>
      </c>
      <c r="AB366" s="385" t="b">
        <f t="shared" si="90"/>
        <v>1</v>
      </c>
      <c r="AC366" s="384" t="str">
        <f>IF($N366="","",IF($C$7="Northern Ireland",INDEX('Fixed inputs'!$H$18:$H$58,MATCH($N366,'Fixed inputs'!$C$18:$C$58,0)),INDEX('Fixed inputs'!$I$18:$I$58,MATCH($N366,'Fixed inputs'!$C$18:$C$58,0))))</f>
        <v/>
      </c>
      <c r="AD366" s="384" t="str">
        <f>IF($C366="","",INDEX('Fixed inputs'!$C$8:$E$10,MATCH($C366,'Fixed inputs'!$B$8:$B$10,0),MATCH(IF($C$7="Northern Ireland","GBP","EUR"),'Fixed inputs'!$C$7:$E$7,0)))</f>
        <v/>
      </c>
      <c r="AE366" s="386"/>
      <c r="AF366" s="386"/>
      <c r="AG366" s="386"/>
      <c r="AH366" s="386"/>
      <c r="AI366" s="386"/>
      <c r="AJ366" s="416">
        <f t="shared" si="91"/>
        <v>0</v>
      </c>
      <c r="AK366" s="386"/>
      <c r="AL366" s="387">
        <f t="shared" si="92"/>
        <v>0</v>
      </c>
      <c r="AM366" s="386"/>
      <c r="AN366" s="387">
        <f t="shared" si="93"/>
        <v>0</v>
      </c>
      <c r="AO366" s="386"/>
      <c r="AP366" s="387">
        <f t="shared" si="94"/>
        <v>0</v>
      </c>
      <c r="AQ366" s="386"/>
      <c r="AR366" s="387">
        <f t="shared" si="95"/>
        <v>0</v>
      </c>
      <c r="AS366" s="386"/>
      <c r="AT366" s="387">
        <f t="shared" si="96"/>
        <v>0</v>
      </c>
    </row>
    <row r="367" spans="2:46">
      <c r="B367" s="435"/>
      <c r="C367" s="435"/>
      <c r="D367" s="436"/>
      <c r="E367" s="437"/>
      <c r="F367" s="437"/>
      <c r="G367" s="437"/>
      <c r="H367" s="437"/>
      <c r="I367" s="437"/>
      <c r="J367" s="437"/>
      <c r="K367" s="465">
        <f t="shared" si="81"/>
        <v>0</v>
      </c>
      <c r="L367" s="433"/>
      <c r="M367" s="433"/>
      <c r="N367" s="434"/>
      <c r="O367" s="383" t="str">
        <f t="shared" si="82"/>
        <v/>
      </c>
      <c r="P367" s="434"/>
      <c r="Q367" s="434"/>
      <c r="R367" s="434"/>
      <c r="S367" s="433"/>
      <c r="T367" s="434"/>
      <c r="U367" s="415" t="str">
        <f t="shared" si="84"/>
        <v/>
      </c>
      <c r="V367" s="415" t="str">
        <f t="shared" si="85"/>
        <v/>
      </c>
      <c r="W367" s="415" t="str">
        <f t="shared" si="86"/>
        <v/>
      </c>
      <c r="X367" s="415" t="str">
        <f t="shared" si="87"/>
        <v/>
      </c>
      <c r="Y367" s="415" t="str">
        <f t="shared" si="88"/>
        <v/>
      </c>
      <c r="Z367" s="415" t="str">
        <f t="shared" si="89"/>
        <v/>
      </c>
      <c r="AA367" s="384">
        <f t="shared" si="83"/>
        <v>0</v>
      </c>
      <c r="AB367" s="385" t="b">
        <f t="shared" si="90"/>
        <v>1</v>
      </c>
      <c r="AC367" s="384" t="str">
        <f>IF($N367="","",IF($C$7="Northern Ireland",INDEX('Fixed inputs'!$H$18:$H$58,MATCH($N367,'Fixed inputs'!$C$18:$C$58,0)),INDEX('Fixed inputs'!$I$18:$I$58,MATCH($N367,'Fixed inputs'!$C$18:$C$58,0))))</f>
        <v/>
      </c>
      <c r="AD367" s="384" t="str">
        <f>IF($C367="","",INDEX('Fixed inputs'!$C$8:$E$10,MATCH($C367,'Fixed inputs'!$B$8:$B$10,0),MATCH(IF($C$7="Northern Ireland","GBP","EUR"),'Fixed inputs'!$C$7:$E$7,0)))</f>
        <v/>
      </c>
      <c r="AE367" s="386"/>
      <c r="AF367" s="386"/>
      <c r="AG367" s="386"/>
      <c r="AH367" s="386"/>
      <c r="AI367" s="386"/>
      <c r="AJ367" s="416">
        <f t="shared" si="91"/>
        <v>0</v>
      </c>
      <c r="AK367" s="386"/>
      <c r="AL367" s="387">
        <f t="shared" si="92"/>
        <v>0</v>
      </c>
      <c r="AM367" s="386"/>
      <c r="AN367" s="387">
        <f t="shared" si="93"/>
        <v>0</v>
      </c>
      <c r="AO367" s="386"/>
      <c r="AP367" s="387">
        <f t="shared" si="94"/>
        <v>0</v>
      </c>
      <c r="AQ367" s="386"/>
      <c r="AR367" s="387">
        <f t="shared" si="95"/>
        <v>0</v>
      </c>
      <c r="AS367" s="386"/>
      <c r="AT367" s="387">
        <f t="shared" si="96"/>
        <v>0</v>
      </c>
    </row>
    <row r="368" spans="2:46">
      <c r="B368" s="435"/>
      <c r="C368" s="435"/>
      <c r="D368" s="436"/>
      <c r="E368" s="437"/>
      <c r="F368" s="437"/>
      <c r="G368" s="437"/>
      <c r="H368" s="437"/>
      <c r="I368" s="437"/>
      <c r="J368" s="437"/>
      <c r="K368" s="465">
        <f t="shared" si="81"/>
        <v>0</v>
      </c>
      <c r="L368" s="433"/>
      <c r="M368" s="433"/>
      <c r="N368" s="434"/>
      <c r="O368" s="383" t="str">
        <f t="shared" si="82"/>
        <v/>
      </c>
      <c r="P368" s="434"/>
      <c r="Q368" s="434"/>
      <c r="R368" s="434"/>
      <c r="S368" s="433"/>
      <c r="T368" s="434"/>
      <c r="U368" s="415" t="str">
        <f t="shared" si="84"/>
        <v/>
      </c>
      <c r="V368" s="415" t="str">
        <f t="shared" si="85"/>
        <v/>
      </c>
      <c r="W368" s="415" t="str">
        <f t="shared" si="86"/>
        <v/>
      </c>
      <c r="X368" s="415" t="str">
        <f t="shared" si="87"/>
        <v/>
      </c>
      <c r="Y368" s="415" t="str">
        <f t="shared" si="88"/>
        <v/>
      </c>
      <c r="Z368" s="415" t="str">
        <f t="shared" si="89"/>
        <v/>
      </c>
      <c r="AA368" s="384">
        <f t="shared" si="83"/>
        <v>0</v>
      </c>
      <c r="AB368" s="385" t="b">
        <f t="shared" si="90"/>
        <v>1</v>
      </c>
      <c r="AC368" s="384" t="str">
        <f>IF($N368="","",IF($C$7="Northern Ireland",INDEX('Fixed inputs'!$H$18:$H$58,MATCH($N368,'Fixed inputs'!$C$18:$C$58,0)),INDEX('Fixed inputs'!$I$18:$I$58,MATCH($N368,'Fixed inputs'!$C$18:$C$58,0))))</f>
        <v/>
      </c>
      <c r="AD368" s="384" t="str">
        <f>IF($C368="","",INDEX('Fixed inputs'!$C$8:$E$10,MATCH($C368,'Fixed inputs'!$B$8:$B$10,0),MATCH(IF($C$7="Northern Ireland","GBP","EUR"),'Fixed inputs'!$C$7:$E$7,0)))</f>
        <v/>
      </c>
      <c r="AE368" s="386"/>
      <c r="AF368" s="386"/>
      <c r="AG368" s="386"/>
      <c r="AH368" s="386"/>
      <c r="AI368" s="386"/>
      <c r="AJ368" s="416">
        <f t="shared" si="91"/>
        <v>0</v>
      </c>
      <c r="AK368" s="386"/>
      <c r="AL368" s="387">
        <f t="shared" si="92"/>
        <v>0</v>
      </c>
      <c r="AM368" s="386"/>
      <c r="AN368" s="387">
        <f t="shared" si="93"/>
        <v>0</v>
      </c>
      <c r="AO368" s="386"/>
      <c r="AP368" s="387">
        <f t="shared" si="94"/>
        <v>0</v>
      </c>
      <c r="AQ368" s="386"/>
      <c r="AR368" s="387">
        <f t="shared" si="95"/>
        <v>0</v>
      </c>
      <c r="AS368" s="386"/>
      <c r="AT368" s="387">
        <f t="shared" si="96"/>
        <v>0</v>
      </c>
    </row>
    <row r="369" spans="2:46">
      <c r="B369" s="435"/>
      <c r="C369" s="435"/>
      <c r="D369" s="436"/>
      <c r="E369" s="437"/>
      <c r="F369" s="437"/>
      <c r="G369" s="437"/>
      <c r="H369" s="437"/>
      <c r="I369" s="437"/>
      <c r="J369" s="437"/>
      <c r="K369" s="465">
        <f t="shared" si="81"/>
        <v>0</v>
      </c>
      <c r="L369" s="433"/>
      <c r="M369" s="433"/>
      <c r="N369" s="434"/>
      <c r="O369" s="383" t="str">
        <f t="shared" si="82"/>
        <v/>
      </c>
      <c r="P369" s="434"/>
      <c r="Q369" s="434"/>
      <c r="R369" s="434"/>
      <c r="S369" s="433"/>
      <c r="T369" s="434"/>
      <c r="U369" s="415" t="str">
        <f t="shared" si="84"/>
        <v/>
      </c>
      <c r="V369" s="415" t="str">
        <f t="shared" si="85"/>
        <v/>
      </c>
      <c r="W369" s="415" t="str">
        <f t="shared" si="86"/>
        <v/>
      </c>
      <c r="X369" s="415" t="str">
        <f t="shared" si="87"/>
        <v/>
      </c>
      <c r="Y369" s="415" t="str">
        <f t="shared" si="88"/>
        <v/>
      </c>
      <c r="Z369" s="415" t="str">
        <f t="shared" si="89"/>
        <v/>
      </c>
      <c r="AA369" s="384">
        <f t="shared" si="83"/>
        <v>0</v>
      </c>
      <c r="AB369" s="385" t="b">
        <f t="shared" si="90"/>
        <v>1</v>
      </c>
      <c r="AC369" s="384" t="str">
        <f>IF($N369="","",IF($C$7="Northern Ireland",INDEX('Fixed inputs'!$H$18:$H$58,MATCH($N369,'Fixed inputs'!$C$18:$C$58,0)),INDEX('Fixed inputs'!$I$18:$I$58,MATCH($N369,'Fixed inputs'!$C$18:$C$58,0))))</f>
        <v/>
      </c>
      <c r="AD369" s="384" t="str">
        <f>IF($C369="","",INDEX('Fixed inputs'!$C$8:$E$10,MATCH($C369,'Fixed inputs'!$B$8:$B$10,0),MATCH(IF($C$7="Northern Ireland","GBP","EUR"),'Fixed inputs'!$C$7:$E$7,0)))</f>
        <v/>
      </c>
      <c r="AE369" s="386"/>
      <c r="AF369" s="386"/>
      <c r="AG369" s="386"/>
      <c r="AH369" s="386"/>
      <c r="AI369" s="386"/>
      <c r="AJ369" s="416">
        <f t="shared" si="91"/>
        <v>0</v>
      </c>
      <c r="AK369" s="386"/>
      <c r="AL369" s="387">
        <f t="shared" si="92"/>
        <v>0</v>
      </c>
      <c r="AM369" s="386"/>
      <c r="AN369" s="387">
        <f t="shared" si="93"/>
        <v>0</v>
      </c>
      <c r="AO369" s="386"/>
      <c r="AP369" s="387">
        <f t="shared" si="94"/>
        <v>0</v>
      </c>
      <c r="AQ369" s="386"/>
      <c r="AR369" s="387">
        <f t="shared" si="95"/>
        <v>0</v>
      </c>
      <c r="AS369" s="386"/>
      <c r="AT369" s="387">
        <f t="shared" si="96"/>
        <v>0</v>
      </c>
    </row>
    <row r="370" spans="2:46">
      <c r="B370" s="435"/>
      <c r="C370" s="435"/>
      <c r="D370" s="436"/>
      <c r="E370" s="437"/>
      <c r="F370" s="437"/>
      <c r="G370" s="437"/>
      <c r="H370" s="437"/>
      <c r="I370" s="437"/>
      <c r="J370" s="437"/>
      <c r="K370" s="465">
        <f t="shared" si="81"/>
        <v>0</v>
      </c>
      <c r="L370" s="433"/>
      <c r="M370" s="433"/>
      <c r="N370" s="434"/>
      <c r="O370" s="383" t="str">
        <f t="shared" si="82"/>
        <v/>
      </c>
      <c r="P370" s="434"/>
      <c r="Q370" s="434"/>
      <c r="R370" s="434"/>
      <c r="S370" s="433"/>
      <c r="T370" s="434"/>
      <c r="U370" s="415" t="str">
        <f t="shared" si="84"/>
        <v/>
      </c>
      <c r="V370" s="415" t="str">
        <f t="shared" si="85"/>
        <v/>
      </c>
      <c r="W370" s="415" t="str">
        <f t="shared" si="86"/>
        <v/>
      </c>
      <c r="X370" s="415" t="str">
        <f t="shared" si="87"/>
        <v/>
      </c>
      <c r="Y370" s="415" t="str">
        <f t="shared" si="88"/>
        <v/>
      </c>
      <c r="Z370" s="415" t="str">
        <f t="shared" si="89"/>
        <v/>
      </c>
      <c r="AA370" s="384">
        <f t="shared" si="83"/>
        <v>0</v>
      </c>
      <c r="AB370" s="385" t="b">
        <f t="shared" si="90"/>
        <v>1</v>
      </c>
      <c r="AC370" s="384" t="str">
        <f>IF($N370="","",IF($C$7="Northern Ireland",INDEX('Fixed inputs'!$H$18:$H$58,MATCH($N370,'Fixed inputs'!$C$18:$C$58,0)),INDEX('Fixed inputs'!$I$18:$I$58,MATCH($N370,'Fixed inputs'!$C$18:$C$58,0))))</f>
        <v/>
      </c>
      <c r="AD370" s="384" t="str">
        <f>IF($C370="","",INDEX('Fixed inputs'!$C$8:$E$10,MATCH($C370,'Fixed inputs'!$B$8:$B$10,0),MATCH(IF($C$7="Northern Ireland","GBP","EUR"),'Fixed inputs'!$C$7:$E$7,0)))</f>
        <v/>
      </c>
      <c r="AE370" s="386"/>
      <c r="AF370" s="386"/>
      <c r="AG370" s="386"/>
      <c r="AH370" s="386"/>
      <c r="AI370" s="386"/>
      <c r="AJ370" s="416">
        <f t="shared" si="91"/>
        <v>0</v>
      </c>
      <c r="AK370" s="386"/>
      <c r="AL370" s="387">
        <f t="shared" si="92"/>
        <v>0</v>
      </c>
      <c r="AM370" s="386"/>
      <c r="AN370" s="387">
        <f t="shared" si="93"/>
        <v>0</v>
      </c>
      <c r="AO370" s="386"/>
      <c r="AP370" s="387">
        <f t="shared" si="94"/>
        <v>0</v>
      </c>
      <c r="AQ370" s="386"/>
      <c r="AR370" s="387">
        <f t="shared" si="95"/>
        <v>0</v>
      </c>
      <c r="AS370" s="386"/>
      <c r="AT370" s="387">
        <f t="shared" si="96"/>
        <v>0</v>
      </c>
    </row>
    <row r="371" spans="2:46">
      <c r="B371" s="435"/>
      <c r="C371" s="435"/>
      <c r="D371" s="436"/>
      <c r="E371" s="437"/>
      <c r="F371" s="437"/>
      <c r="G371" s="437"/>
      <c r="H371" s="437"/>
      <c r="I371" s="437"/>
      <c r="J371" s="437"/>
      <c r="K371" s="465">
        <f t="shared" si="81"/>
        <v>0</v>
      </c>
      <c r="L371" s="433"/>
      <c r="M371" s="433"/>
      <c r="N371" s="434"/>
      <c r="O371" s="383" t="str">
        <f t="shared" si="82"/>
        <v/>
      </c>
      <c r="P371" s="434"/>
      <c r="Q371" s="434"/>
      <c r="R371" s="434"/>
      <c r="S371" s="433"/>
      <c r="T371" s="434"/>
      <c r="U371" s="415" t="str">
        <f t="shared" si="84"/>
        <v/>
      </c>
      <c r="V371" s="415" t="str">
        <f t="shared" si="85"/>
        <v/>
      </c>
      <c r="W371" s="415" t="str">
        <f t="shared" si="86"/>
        <v/>
      </c>
      <c r="X371" s="415" t="str">
        <f t="shared" si="87"/>
        <v/>
      </c>
      <c r="Y371" s="415" t="str">
        <f t="shared" si="88"/>
        <v/>
      </c>
      <c r="Z371" s="415" t="str">
        <f t="shared" si="89"/>
        <v/>
      </c>
      <c r="AA371" s="384">
        <f t="shared" si="83"/>
        <v>0</v>
      </c>
      <c r="AB371" s="385" t="b">
        <f t="shared" si="90"/>
        <v>1</v>
      </c>
      <c r="AC371" s="384" t="str">
        <f>IF($N371="","",IF($C$7="Northern Ireland",INDEX('Fixed inputs'!$H$18:$H$58,MATCH($N371,'Fixed inputs'!$C$18:$C$58,0)),INDEX('Fixed inputs'!$I$18:$I$58,MATCH($N371,'Fixed inputs'!$C$18:$C$58,0))))</f>
        <v/>
      </c>
      <c r="AD371" s="384" t="str">
        <f>IF($C371="","",INDEX('Fixed inputs'!$C$8:$E$10,MATCH($C371,'Fixed inputs'!$B$8:$B$10,0),MATCH(IF($C$7="Northern Ireland","GBP","EUR"),'Fixed inputs'!$C$7:$E$7,0)))</f>
        <v/>
      </c>
      <c r="AE371" s="386"/>
      <c r="AF371" s="386"/>
      <c r="AG371" s="386"/>
      <c r="AH371" s="386"/>
      <c r="AI371" s="386"/>
      <c r="AJ371" s="416">
        <f t="shared" si="91"/>
        <v>0</v>
      </c>
      <c r="AK371" s="386"/>
      <c r="AL371" s="387">
        <f t="shared" si="92"/>
        <v>0</v>
      </c>
      <c r="AM371" s="386"/>
      <c r="AN371" s="387">
        <f t="shared" si="93"/>
        <v>0</v>
      </c>
      <c r="AO371" s="386"/>
      <c r="AP371" s="387">
        <f t="shared" si="94"/>
        <v>0</v>
      </c>
      <c r="AQ371" s="386"/>
      <c r="AR371" s="387">
        <f t="shared" si="95"/>
        <v>0</v>
      </c>
      <c r="AS371" s="386"/>
      <c r="AT371" s="387">
        <f t="shared" si="96"/>
        <v>0</v>
      </c>
    </row>
    <row r="372" spans="2:46">
      <c r="B372" s="435"/>
      <c r="C372" s="435"/>
      <c r="D372" s="436"/>
      <c r="E372" s="437"/>
      <c r="F372" s="437"/>
      <c r="G372" s="437"/>
      <c r="H372" s="437"/>
      <c r="I372" s="437"/>
      <c r="J372" s="437"/>
      <c r="K372" s="465">
        <f t="shared" si="81"/>
        <v>0</v>
      </c>
      <c r="L372" s="433"/>
      <c r="M372" s="433"/>
      <c r="N372" s="434"/>
      <c r="O372" s="383" t="str">
        <f t="shared" si="82"/>
        <v/>
      </c>
      <c r="P372" s="434"/>
      <c r="Q372" s="434"/>
      <c r="R372" s="434"/>
      <c r="S372" s="433"/>
      <c r="T372" s="434"/>
      <c r="U372" s="415" t="str">
        <f t="shared" si="84"/>
        <v/>
      </c>
      <c r="V372" s="415" t="str">
        <f t="shared" si="85"/>
        <v/>
      </c>
      <c r="W372" s="415" t="str">
        <f t="shared" si="86"/>
        <v/>
      </c>
      <c r="X372" s="415" t="str">
        <f t="shared" si="87"/>
        <v/>
      </c>
      <c r="Y372" s="415" t="str">
        <f t="shared" si="88"/>
        <v/>
      </c>
      <c r="Z372" s="415" t="str">
        <f t="shared" si="89"/>
        <v/>
      </c>
      <c r="AA372" s="384">
        <f t="shared" si="83"/>
        <v>0</v>
      </c>
      <c r="AB372" s="385" t="b">
        <f t="shared" si="90"/>
        <v>1</v>
      </c>
      <c r="AC372" s="384" t="str">
        <f>IF($N372="","",IF($C$7="Northern Ireland",INDEX('Fixed inputs'!$H$18:$H$58,MATCH($N372,'Fixed inputs'!$C$18:$C$58,0)),INDEX('Fixed inputs'!$I$18:$I$58,MATCH($N372,'Fixed inputs'!$C$18:$C$58,0))))</f>
        <v/>
      </c>
      <c r="AD372" s="384" t="str">
        <f>IF($C372="","",INDEX('Fixed inputs'!$C$8:$E$10,MATCH($C372,'Fixed inputs'!$B$8:$B$10,0),MATCH(IF($C$7="Northern Ireland","GBP","EUR"),'Fixed inputs'!$C$7:$E$7,0)))</f>
        <v/>
      </c>
      <c r="AE372" s="386"/>
      <c r="AF372" s="386"/>
      <c r="AG372" s="386"/>
      <c r="AH372" s="386"/>
      <c r="AI372" s="386"/>
      <c r="AJ372" s="416">
        <f t="shared" si="91"/>
        <v>0</v>
      </c>
      <c r="AK372" s="386"/>
      <c r="AL372" s="387">
        <f t="shared" si="92"/>
        <v>0</v>
      </c>
      <c r="AM372" s="386"/>
      <c r="AN372" s="387">
        <f t="shared" si="93"/>
        <v>0</v>
      </c>
      <c r="AO372" s="386"/>
      <c r="AP372" s="387">
        <f t="shared" si="94"/>
        <v>0</v>
      </c>
      <c r="AQ372" s="386"/>
      <c r="AR372" s="387">
        <f t="shared" si="95"/>
        <v>0</v>
      </c>
      <c r="AS372" s="386"/>
      <c r="AT372" s="387">
        <f t="shared" si="96"/>
        <v>0</v>
      </c>
    </row>
    <row r="373" spans="2:46">
      <c r="B373" s="435"/>
      <c r="C373" s="435"/>
      <c r="D373" s="436"/>
      <c r="E373" s="437"/>
      <c r="F373" s="437"/>
      <c r="G373" s="437"/>
      <c r="H373" s="437"/>
      <c r="I373" s="437"/>
      <c r="J373" s="437"/>
      <c r="K373" s="465">
        <f t="shared" si="81"/>
        <v>0</v>
      </c>
      <c r="L373" s="433"/>
      <c r="M373" s="433"/>
      <c r="N373" s="434"/>
      <c r="O373" s="383" t="str">
        <f t="shared" si="82"/>
        <v/>
      </c>
      <c r="P373" s="434"/>
      <c r="Q373" s="434"/>
      <c r="R373" s="434"/>
      <c r="S373" s="433"/>
      <c r="T373" s="434"/>
      <c r="U373" s="415" t="str">
        <f t="shared" si="84"/>
        <v/>
      </c>
      <c r="V373" s="415" t="str">
        <f t="shared" si="85"/>
        <v/>
      </c>
      <c r="W373" s="415" t="str">
        <f t="shared" si="86"/>
        <v/>
      </c>
      <c r="X373" s="415" t="str">
        <f t="shared" si="87"/>
        <v/>
      </c>
      <c r="Y373" s="415" t="str">
        <f t="shared" si="88"/>
        <v/>
      </c>
      <c r="Z373" s="415" t="str">
        <f t="shared" si="89"/>
        <v/>
      </c>
      <c r="AA373" s="384">
        <f t="shared" si="83"/>
        <v>0</v>
      </c>
      <c r="AB373" s="385" t="b">
        <f t="shared" si="90"/>
        <v>1</v>
      </c>
      <c r="AC373" s="384" t="str">
        <f>IF($N373="","",IF($C$7="Northern Ireland",INDEX('Fixed inputs'!$H$18:$H$58,MATCH($N373,'Fixed inputs'!$C$18:$C$58,0)),INDEX('Fixed inputs'!$I$18:$I$58,MATCH($N373,'Fixed inputs'!$C$18:$C$58,0))))</f>
        <v/>
      </c>
      <c r="AD373" s="384" t="str">
        <f>IF($C373="","",INDEX('Fixed inputs'!$C$8:$E$10,MATCH($C373,'Fixed inputs'!$B$8:$B$10,0),MATCH(IF($C$7="Northern Ireland","GBP","EUR"),'Fixed inputs'!$C$7:$E$7,0)))</f>
        <v/>
      </c>
      <c r="AE373" s="386"/>
      <c r="AF373" s="386"/>
      <c r="AG373" s="386"/>
      <c r="AH373" s="386"/>
      <c r="AI373" s="386"/>
      <c r="AJ373" s="416">
        <f t="shared" si="91"/>
        <v>0</v>
      </c>
      <c r="AK373" s="386"/>
      <c r="AL373" s="387">
        <f t="shared" si="92"/>
        <v>0</v>
      </c>
      <c r="AM373" s="386"/>
      <c r="AN373" s="387">
        <f t="shared" si="93"/>
        <v>0</v>
      </c>
      <c r="AO373" s="386"/>
      <c r="AP373" s="387">
        <f t="shared" si="94"/>
        <v>0</v>
      </c>
      <c r="AQ373" s="386"/>
      <c r="AR373" s="387">
        <f t="shared" si="95"/>
        <v>0</v>
      </c>
      <c r="AS373" s="386"/>
      <c r="AT373" s="387">
        <f t="shared" si="96"/>
        <v>0</v>
      </c>
    </row>
    <row r="374" spans="2:46">
      <c r="B374" s="435"/>
      <c r="C374" s="435"/>
      <c r="D374" s="436"/>
      <c r="E374" s="437"/>
      <c r="F374" s="437"/>
      <c r="G374" s="437"/>
      <c r="H374" s="437"/>
      <c r="I374" s="437"/>
      <c r="J374" s="437"/>
      <c r="K374" s="465">
        <f t="shared" si="81"/>
        <v>0</v>
      </c>
      <c r="L374" s="433"/>
      <c r="M374" s="433"/>
      <c r="N374" s="434"/>
      <c r="O374" s="383" t="str">
        <f t="shared" si="82"/>
        <v/>
      </c>
      <c r="P374" s="434"/>
      <c r="Q374" s="434"/>
      <c r="R374" s="434"/>
      <c r="S374" s="433"/>
      <c r="T374" s="434"/>
      <c r="U374" s="415" t="str">
        <f t="shared" si="84"/>
        <v/>
      </c>
      <c r="V374" s="415" t="str">
        <f t="shared" si="85"/>
        <v/>
      </c>
      <c r="W374" s="415" t="str">
        <f t="shared" si="86"/>
        <v/>
      </c>
      <c r="X374" s="415" t="str">
        <f t="shared" si="87"/>
        <v/>
      </c>
      <c r="Y374" s="415" t="str">
        <f t="shared" si="88"/>
        <v/>
      </c>
      <c r="Z374" s="415" t="str">
        <f t="shared" si="89"/>
        <v/>
      </c>
      <c r="AA374" s="384">
        <f t="shared" si="83"/>
        <v>0</v>
      </c>
      <c r="AB374" s="385" t="b">
        <f t="shared" si="90"/>
        <v>1</v>
      </c>
      <c r="AC374" s="384" t="str">
        <f>IF($N374="","",IF($C$7="Northern Ireland",INDEX('Fixed inputs'!$H$18:$H$58,MATCH($N374,'Fixed inputs'!$C$18:$C$58,0)),INDEX('Fixed inputs'!$I$18:$I$58,MATCH($N374,'Fixed inputs'!$C$18:$C$58,0))))</f>
        <v/>
      </c>
      <c r="AD374" s="384" t="str">
        <f>IF($C374="","",INDEX('Fixed inputs'!$C$8:$E$10,MATCH($C374,'Fixed inputs'!$B$8:$B$10,0),MATCH(IF($C$7="Northern Ireland","GBP","EUR"),'Fixed inputs'!$C$7:$E$7,0)))</f>
        <v/>
      </c>
      <c r="AE374" s="386"/>
      <c r="AF374" s="386"/>
      <c r="AG374" s="386"/>
      <c r="AH374" s="386"/>
      <c r="AI374" s="386"/>
      <c r="AJ374" s="416">
        <f t="shared" si="91"/>
        <v>0</v>
      </c>
      <c r="AK374" s="386"/>
      <c r="AL374" s="387">
        <f t="shared" si="92"/>
        <v>0</v>
      </c>
      <c r="AM374" s="386"/>
      <c r="AN374" s="387">
        <f t="shared" si="93"/>
        <v>0</v>
      </c>
      <c r="AO374" s="386"/>
      <c r="AP374" s="387">
        <f t="shared" si="94"/>
        <v>0</v>
      </c>
      <c r="AQ374" s="386"/>
      <c r="AR374" s="387">
        <f t="shared" si="95"/>
        <v>0</v>
      </c>
      <c r="AS374" s="386"/>
      <c r="AT374" s="387">
        <f t="shared" si="96"/>
        <v>0</v>
      </c>
    </row>
    <row r="375" spans="2:46">
      <c r="B375" s="435"/>
      <c r="C375" s="435"/>
      <c r="D375" s="436"/>
      <c r="E375" s="437"/>
      <c r="F375" s="437"/>
      <c r="G375" s="437"/>
      <c r="H375" s="437"/>
      <c r="I375" s="437"/>
      <c r="J375" s="437"/>
      <c r="K375" s="465">
        <f t="shared" si="81"/>
        <v>0</v>
      </c>
      <c r="L375" s="433"/>
      <c r="M375" s="433"/>
      <c r="N375" s="434"/>
      <c r="O375" s="383" t="str">
        <f t="shared" si="82"/>
        <v/>
      </c>
      <c r="P375" s="434"/>
      <c r="Q375" s="434"/>
      <c r="R375" s="434"/>
      <c r="S375" s="433"/>
      <c r="T375" s="434"/>
      <c r="U375" s="415" t="str">
        <f t="shared" si="84"/>
        <v/>
      </c>
      <c r="V375" s="415" t="str">
        <f t="shared" si="85"/>
        <v/>
      </c>
      <c r="W375" s="415" t="str">
        <f t="shared" si="86"/>
        <v/>
      </c>
      <c r="X375" s="415" t="str">
        <f t="shared" si="87"/>
        <v/>
      </c>
      <c r="Y375" s="415" t="str">
        <f t="shared" si="88"/>
        <v/>
      </c>
      <c r="Z375" s="415" t="str">
        <f t="shared" si="89"/>
        <v/>
      </c>
      <c r="AA375" s="384">
        <f t="shared" si="83"/>
        <v>0</v>
      </c>
      <c r="AB375" s="385" t="b">
        <f t="shared" si="90"/>
        <v>1</v>
      </c>
      <c r="AC375" s="384" t="str">
        <f>IF($N375="","",IF($C$7="Northern Ireland",INDEX('Fixed inputs'!$H$18:$H$58,MATCH($N375,'Fixed inputs'!$C$18:$C$58,0)),INDEX('Fixed inputs'!$I$18:$I$58,MATCH($N375,'Fixed inputs'!$C$18:$C$58,0))))</f>
        <v/>
      </c>
      <c r="AD375" s="384" t="str">
        <f>IF($C375="","",INDEX('Fixed inputs'!$C$8:$E$10,MATCH($C375,'Fixed inputs'!$B$8:$B$10,0),MATCH(IF($C$7="Northern Ireland","GBP","EUR"),'Fixed inputs'!$C$7:$E$7,0)))</f>
        <v/>
      </c>
      <c r="AE375" s="386"/>
      <c r="AF375" s="386"/>
      <c r="AG375" s="386"/>
      <c r="AH375" s="386"/>
      <c r="AI375" s="386"/>
      <c r="AJ375" s="416">
        <f t="shared" si="91"/>
        <v>0</v>
      </c>
      <c r="AK375" s="386"/>
      <c r="AL375" s="387">
        <f t="shared" si="92"/>
        <v>0</v>
      </c>
      <c r="AM375" s="386"/>
      <c r="AN375" s="387">
        <f t="shared" si="93"/>
        <v>0</v>
      </c>
      <c r="AO375" s="386"/>
      <c r="AP375" s="387">
        <f t="shared" si="94"/>
        <v>0</v>
      </c>
      <c r="AQ375" s="386"/>
      <c r="AR375" s="387">
        <f t="shared" si="95"/>
        <v>0</v>
      </c>
      <c r="AS375" s="386"/>
      <c r="AT375" s="387">
        <f t="shared" si="96"/>
        <v>0</v>
      </c>
    </row>
    <row r="376" spans="2:46">
      <c r="B376" s="435"/>
      <c r="C376" s="435"/>
      <c r="D376" s="436"/>
      <c r="E376" s="437"/>
      <c r="F376" s="437"/>
      <c r="G376" s="437"/>
      <c r="H376" s="437"/>
      <c r="I376" s="437"/>
      <c r="J376" s="437"/>
      <c r="K376" s="465">
        <f t="shared" si="81"/>
        <v>0</v>
      </c>
      <c r="L376" s="433"/>
      <c r="M376" s="433"/>
      <c r="N376" s="434"/>
      <c r="O376" s="383" t="str">
        <f t="shared" si="82"/>
        <v/>
      </c>
      <c r="P376" s="434"/>
      <c r="Q376" s="434"/>
      <c r="R376" s="434"/>
      <c r="S376" s="433"/>
      <c r="T376" s="434"/>
      <c r="U376" s="415" t="str">
        <f t="shared" si="84"/>
        <v/>
      </c>
      <c r="V376" s="415" t="str">
        <f t="shared" si="85"/>
        <v/>
      </c>
      <c r="W376" s="415" t="str">
        <f t="shared" si="86"/>
        <v/>
      </c>
      <c r="X376" s="415" t="str">
        <f t="shared" si="87"/>
        <v/>
      </c>
      <c r="Y376" s="415" t="str">
        <f t="shared" si="88"/>
        <v/>
      </c>
      <c r="Z376" s="415" t="str">
        <f t="shared" si="89"/>
        <v/>
      </c>
      <c r="AA376" s="384">
        <f t="shared" si="83"/>
        <v>0</v>
      </c>
      <c r="AB376" s="385" t="b">
        <f t="shared" si="90"/>
        <v>1</v>
      </c>
      <c r="AC376" s="384" t="str">
        <f>IF($N376="","",IF($C$7="Northern Ireland",INDEX('Fixed inputs'!$H$18:$H$58,MATCH($N376,'Fixed inputs'!$C$18:$C$58,0)),INDEX('Fixed inputs'!$I$18:$I$58,MATCH($N376,'Fixed inputs'!$C$18:$C$58,0))))</f>
        <v/>
      </c>
      <c r="AD376" s="384" t="str">
        <f>IF($C376="","",INDEX('Fixed inputs'!$C$8:$E$10,MATCH($C376,'Fixed inputs'!$B$8:$B$10,0),MATCH(IF($C$7="Northern Ireland","GBP","EUR"),'Fixed inputs'!$C$7:$E$7,0)))</f>
        <v/>
      </c>
      <c r="AE376" s="386"/>
      <c r="AF376" s="386"/>
      <c r="AG376" s="386"/>
      <c r="AH376" s="386"/>
      <c r="AI376" s="386"/>
      <c r="AJ376" s="416">
        <f t="shared" si="91"/>
        <v>0</v>
      </c>
      <c r="AK376" s="386"/>
      <c r="AL376" s="387">
        <f t="shared" si="92"/>
        <v>0</v>
      </c>
      <c r="AM376" s="386"/>
      <c r="AN376" s="387">
        <f t="shared" si="93"/>
        <v>0</v>
      </c>
      <c r="AO376" s="386"/>
      <c r="AP376" s="387">
        <f t="shared" si="94"/>
        <v>0</v>
      </c>
      <c r="AQ376" s="386"/>
      <c r="AR376" s="387">
        <f t="shared" si="95"/>
        <v>0</v>
      </c>
      <c r="AS376" s="386"/>
      <c r="AT376" s="387">
        <f t="shared" si="96"/>
        <v>0</v>
      </c>
    </row>
    <row r="377" spans="2:46">
      <c r="B377" s="435"/>
      <c r="C377" s="435"/>
      <c r="D377" s="436"/>
      <c r="E377" s="437"/>
      <c r="F377" s="437"/>
      <c r="G377" s="437"/>
      <c r="H377" s="437"/>
      <c r="I377" s="437"/>
      <c r="J377" s="437"/>
      <c r="K377" s="465">
        <f t="shared" si="81"/>
        <v>0</v>
      </c>
      <c r="L377" s="433"/>
      <c r="M377" s="433"/>
      <c r="N377" s="434"/>
      <c r="O377" s="383" t="str">
        <f t="shared" si="82"/>
        <v/>
      </c>
      <c r="P377" s="434"/>
      <c r="Q377" s="434"/>
      <c r="R377" s="434"/>
      <c r="S377" s="433"/>
      <c r="T377" s="434"/>
      <c r="U377" s="415" t="str">
        <f t="shared" si="84"/>
        <v/>
      </c>
      <c r="V377" s="415" t="str">
        <f t="shared" si="85"/>
        <v/>
      </c>
      <c r="W377" s="415" t="str">
        <f t="shared" si="86"/>
        <v/>
      </c>
      <c r="X377" s="415" t="str">
        <f t="shared" si="87"/>
        <v/>
      </c>
      <c r="Y377" s="415" t="str">
        <f t="shared" si="88"/>
        <v/>
      </c>
      <c r="Z377" s="415" t="str">
        <f t="shared" si="89"/>
        <v/>
      </c>
      <c r="AA377" s="384">
        <f t="shared" si="83"/>
        <v>0</v>
      </c>
      <c r="AB377" s="385" t="b">
        <f t="shared" si="90"/>
        <v>1</v>
      </c>
      <c r="AC377" s="384" t="str">
        <f>IF($N377="","",IF($C$7="Northern Ireland",INDEX('Fixed inputs'!$H$18:$H$58,MATCH($N377,'Fixed inputs'!$C$18:$C$58,0)),INDEX('Fixed inputs'!$I$18:$I$58,MATCH($N377,'Fixed inputs'!$C$18:$C$58,0))))</f>
        <v/>
      </c>
      <c r="AD377" s="384" t="str">
        <f>IF($C377="","",INDEX('Fixed inputs'!$C$8:$E$10,MATCH($C377,'Fixed inputs'!$B$8:$B$10,0),MATCH(IF($C$7="Northern Ireland","GBP","EUR"),'Fixed inputs'!$C$7:$E$7,0)))</f>
        <v/>
      </c>
      <c r="AE377" s="386"/>
      <c r="AF377" s="386"/>
      <c r="AG377" s="386"/>
      <c r="AH377" s="386"/>
      <c r="AI377" s="386"/>
      <c r="AJ377" s="416">
        <f t="shared" si="91"/>
        <v>0</v>
      </c>
      <c r="AK377" s="386"/>
      <c r="AL377" s="387">
        <f t="shared" si="92"/>
        <v>0</v>
      </c>
      <c r="AM377" s="386"/>
      <c r="AN377" s="387">
        <f t="shared" si="93"/>
        <v>0</v>
      </c>
      <c r="AO377" s="386"/>
      <c r="AP377" s="387">
        <f t="shared" si="94"/>
        <v>0</v>
      </c>
      <c r="AQ377" s="386"/>
      <c r="AR377" s="387">
        <f t="shared" si="95"/>
        <v>0</v>
      </c>
      <c r="AS377" s="386"/>
      <c r="AT377" s="387">
        <f t="shared" si="96"/>
        <v>0</v>
      </c>
    </row>
    <row r="378" spans="2:46">
      <c r="B378" s="435"/>
      <c r="C378" s="435"/>
      <c r="D378" s="436"/>
      <c r="E378" s="437"/>
      <c r="F378" s="437"/>
      <c r="G378" s="437"/>
      <c r="H378" s="437"/>
      <c r="I378" s="437"/>
      <c r="J378" s="437"/>
      <c r="K378" s="465">
        <f t="shared" si="81"/>
        <v>0</v>
      </c>
      <c r="L378" s="433"/>
      <c r="M378" s="433"/>
      <c r="N378" s="434"/>
      <c r="O378" s="383" t="str">
        <f t="shared" si="82"/>
        <v/>
      </c>
      <c r="P378" s="434"/>
      <c r="Q378" s="434"/>
      <c r="R378" s="434"/>
      <c r="S378" s="433"/>
      <c r="T378" s="434"/>
      <c r="U378" s="415" t="str">
        <f t="shared" si="84"/>
        <v/>
      </c>
      <c r="V378" s="415" t="str">
        <f t="shared" si="85"/>
        <v/>
      </c>
      <c r="W378" s="415" t="str">
        <f t="shared" si="86"/>
        <v/>
      </c>
      <c r="X378" s="415" t="str">
        <f t="shared" si="87"/>
        <v/>
      </c>
      <c r="Y378" s="415" t="str">
        <f t="shared" si="88"/>
        <v/>
      </c>
      <c r="Z378" s="415" t="str">
        <f t="shared" si="89"/>
        <v/>
      </c>
      <c r="AA378" s="384">
        <f t="shared" si="83"/>
        <v>0</v>
      </c>
      <c r="AB378" s="385" t="b">
        <f t="shared" si="90"/>
        <v>1</v>
      </c>
      <c r="AC378" s="384" t="str">
        <f>IF($N378="","",IF($C$7="Northern Ireland",INDEX('Fixed inputs'!$H$18:$H$58,MATCH($N378,'Fixed inputs'!$C$18:$C$58,0)),INDEX('Fixed inputs'!$I$18:$I$58,MATCH($N378,'Fixed inputs'!$C$18:$C$58,0))))</f>
        <v/>
      </c>
      <c r="AD378" s="384" t="str">
        <f>IF($C378="","",INDEX('Fixed inputs'!$C$8:$E$10,MATCH($C378,'Fixed inputs'!$B$8:$B$10,0),MATCH(IF($C$7="Northern Ireland","GBP","EUR"),'Fixed inputs'!$C$7:$E$7,0)))</f>
        <v/>
      </c>
      <c r="AE378" s="386"/>
      <c r="AF378" s="386"/>
      <c r="AG378" s="386"/>
      <c r="AH378" s="386"/>
      <c r="AI378" s="386"/>
      <c r="AJ378" s="416">
        <f t="shared" si="91"/>
        <v>0</v>
      </c>
      <c r="AK378" s="386"/>
      <c r="AL378" s="387">
        <f t="shared" si="92"/>
        <v>0</v>
      </c>
      <c r="AM378" s="386"/>
      <c r="AN378" s="387">
        <f t="shared" si="93"/>
        <v>0</v>
      </c>
      <c r="AO378" s="386"/>
      <c r="AP378" s="387">
        <f t="shared" si="94"/>
        <v>0</v>
      </c>
      <c r="AQ378" s="386"/>
      <c r="AR378" s="387">
        <f t="shared" si="95"/>
        <v>0</v>
      </c>
      <c r="AS378" s="386"/>
      <c r="AT378" s="387">
        <f t="shared" si="96"/>
        <v>0</v>
      </c>
    </row>
    <row r="379" spans="2:46">
      <c r="B379" s="435"/>
      <c r="C379" s="435"/>
      <c r="D379" s="436"/>
      <c r="E379" s="437"/>
      <c r="F379" s="437"/>
      <c r="G379" s="437"/>
      <c r="H379" s="437"/>
      <c r="I379" s="437"/>
      <c r="J379" s="437"/>
      <c r="K379" s="465">
        <f t="shared" si="81"/>
        <v>0</v>
      </c>
      <c r="L379" s="433"/>
      <c r="M379" s="433"/>
      <c r="N379" s="434"/>
      <c r="O379" s="383" t="str">
        <f t="shared" si="82"/>
        <v/>
      </c>
      <c r="P379" s="434"/>
      <c r="Q379" s="434"/>
      <c r="R379" s="434"/>
      <c r="S379" s="433"/>
      <c r="T379" s="434"/>
      <c r="U379" s="415" t="str">
        <f t="shared" si="84"/>
        <v/>
      </c>
      <c r="V379" s="415" t="str">
        <f t="shared" si="85"/>
        <v/>
      </c>
      <c r="W379" s="415" t="str">
        <f t="shared" si="86"/>
        <v/>
      </c>
      <c r="X379" s="415" t="str">
        <f t="shared" si="87"/>
        <v/>
      </c>
      <c r="Y379" s="415" t="str">
        <f t="shared" si="88"/>
        <v/>
      </c>
      <c r="Z379" s="415" t="str">
        <f t="shared" si="89"/>
        <v/>
      </c>
      <c r="AA379" s="384">
        <f t="shared" si="83"/>
        <v>0</v>
      </c>
      <c r="AB379" s="385" t="b">
        <f t="shared" si="90"/>
        <v>1</v>
      </c>
      <c r="AC379" s="384" t="str">
        <f>IF($N379="","",IF($C$7="Northern Ireland",INDEX('Fixed inputs'!$H$18:$H$58,MATCH($N379,'Fixed inputs'!$C$18:$C$58,0)),INDEX('Fixed inputs'!$I$18:$I$58,MATCH($N379,'Fixed inputs'!$C$18:$C$58,0))))</f>
        <v/>
      </c>
      <c r="AD379" s="384" t="str">
        <f>IF($C379="","",INDEX('Fixed inputs'!$C$8:$E$10,MATCH($C379,'Fixed inputs'!$B$8:$B$10,0),MATCH(IF($C$7="Northern Ireland","GBP","EUR"),'Fixed inputs'!$C$7:$E$7,0)))</f>
        <v/>
      </c>
      <c r="AE379" s="386"/>
      <c r="AF379" s="386"/>
      <c r="AG379" s="386"/>
      <c r="AH379" s="386"/>
      <c r="AI379" s="386"/>
      <c r="AJ379" s="416">
        <f t="shared" si="91"/>
        <v>0</v>
      </c>
      <c r="AK379" s="386"/>
      <c r="AL379" s="387">
        <f t="shared" si="92"/>
        <v>0</v>
      </c>
      <c r="AM379" s="386"/>
      <c r="AN379" s="387">
        <f t="shared" si="93"/>
        <v>0</v>
      </c>
      <c r="AO379" s="386"/>
      <c r="AP379" s="387">
        <f t="shared" si="94"/>
        <v>0</v>
      </c>
      <c r="AQ379" s="386"/>
      <c r="AR379" s="387">
        <f t="shared" si="95"/>
        <v>0</v>
      </c>
      <c r="AS379" s="386"/>
      <c r="AT379" s="387">
        <f t="shared" si="96"/>
        <v>0</v>
      </c>
    </row>
    <row r="380" spans="2:46">
      <c r="B380" s="435"/>
      <c r="C380" s="435"/>
      <c r="D380" s="436"/>
      <c r="E380" s="437"/>
      <c r="F380" s="437"/>
      <c r="G380" s="437"/>
      <c r="H380" s="437"/>
      <c r="I380" s="437"/>
      <c r="J380" s="437"/>
      <c r="K380" s="465">
        <f t="shared" si="81"/>
        <v>0</v>
      </c>
      <c r="L380" s="433"/>
      <c r="M380" s="433"/>
      <c r="N380" s="434"/>
      <c r="O380" s="383" t="str">
        <f t="shared" si="82"/>
        <v/>
      </c>
      <c r="P380" s="434"/>
      <c r="Q380" s="434"/>
      <c r="R380" s="434"/>
      <c r="S380" s="433"/>
      <c r="T380" s="434"/>
      <c r="U380" s="415" t="str">
        <f t="shared" si="84"/>
        <v/>
      </c>
      <c r="V380" s="415" t="str">
        <f t="shared" si="85"/>
        <v/>
      </c>
      <c r="W380" s="415" t="str">
        <f t="shared" si="86"/>
        <v/>
      </c>
      <c r="X380" s="415" t="str">
        <f t="shared" si="87"/>
        <v/>
      </c>
      <c r="Y380" s="415" t="str">
        <f t="shared" si="88"/>
        <v/>
      </c>
      <c r="Z380" s="415" t="str">
        <f t="shared" si="89"/>
        <v/>
      </c>
      <c r="AA380" s="384">
        <f t="shared" si="83"/>
        <v>0</v>
      </c>
      <c r="AB380" s="385" t="b">
        <f t="shared" si="90"/>
        <v>1</v>
      </c>
      <c r="AC380" s="384" t="str">
        <f>IF($N380="","",IF($C$7="Northern Ireland",INDEX('Fixed inputs'!$H$18:$H$58,MATCH($N380,'Fixed inputs'!$C$18:$C$58,0)),INDEX('Fixed inputs'!$I$18:$I$58,MATCH($N380,'Fixed inputs'!$C$18:$C$58,0))))</f>
        <v/>
      </c>
      <c r="AD380" s="384" t="str">
        <f>IF($C380="","",INDEX('Fixed inputs'!$C$8:$E$10,MATCH($C380,'Fixed inputs'!$B$8:$B$10,0),MATCH(IF($C$7="Northern Ireland","GBP","EUR"),'Fixed inputs'!$C$7:$E$7,0)))</f>
        <v/>
      </c>
      <c r="AE380" s="386"/>
      <c r="AF380" s="386"/>
      <c r="AG380" s="386"/>
      <c r="AH380" s="386"/>
      <c r="AI380" s="386"/>
      <c r="AJ380" s="416">
        <f t="shared" si="91"/>
        <v>0</v>
      </c>
      <c r="AK380" s="386"/>
      <c r="AL380" s="387">
        <f t="shared" si="92"/>
        <v>0</v>
      </c>
      <c r="AM380" s="386"/>
      <c r="AN380" s="387">
        <f t="shared" si="93"/>
        <v>0</v>
      </c>
      <c r="AO380" s="386"/>
      <c r="AP380" s="387">
        <f t="shared" si="94"/>
        <v>0</v>
      </c>
      <c r="AQ380" s="386"/>
      <c r="AR380" s="387">
        <f t="shared" si="95"/>
        <v>0</v>
      </c>
      <c r="AS380" s="386"/>
      <c r="AT380" s="387">
        <f t="shared" si="96"/>
        <v>0</v>
      </c>
    </row>
    <row r="381" spans="2:46">
      <c r="B381" s="435"/>
      <c r="C381" s="435"/>
      <c r="D381" s="436"/>
      <c r="E381" s="437"/>
      <c r="F381" s="437"/>
      <c r="G381" s="437"/>
      <c r="H381" s="437"/>
      <c r="I381" s="437"/>
      <c r="J381" s="437"/>
      <c r="K381" s="465">
        <f t="shared" si="81"/>
        <v>0</v>
      </c>
      <c r="L381" s="433"/>
      <c r="M381" s="433"/>
      <c r="N381" s="434"/>
      <c r="O381" s="383" t="str">
        <f t="shared" si="82"/>
        <v/>
      </c>
      <c r="P381" s="434"/>
      <c r="Q381" s="434"/>
      <c r="R381" s="434"/>
      <c r="S381" s="433"/>
      <c r="T381" s="434"/>
      <c r="U381" s="415" t="str">
        <f t="shared" si="84"/>
        <v/>
      </c>
      <c r="V381" s="415" t="str">
        <f t="shared" si="85"/>
        <v/>
      </c>
      <c r="W381" s="415" t="str">
        <f t="shared" si="86"/>
        <v/>
      </c>
      <c r="X381" s="415" t="str">
        <f t="shared" si="87"/>
        <v/>
      </c>
      <c r="Y381" s="415" t="str">
        <f t="shared" si="88"/>
        <v/>
      </c>
      <c r="Z381" s="415" t="str">
        <f t="shared" si="89"/>
        <v/>
      </c>
      <c r="AA381" s="384">
        <f t="shared" si="83"/>
        <v>0</v>
      </c>
      <c r="AB381" s="385" t="b">
        <f t="shared" si="90"/>
        <v>1</v>
      </c>
      <c r="AC381" s="384" t="str">
        <f>IF($N381="","",IF($C$7="Northern Ireland",INDEX('Fixed inputs'!$H$18:$H$58,MATCH($N381,'Fixed inputs'!$C$18:$C$58,0)),INDEX('Fixed inputs'!$I$18:$I$58,MATCH($N381,'Fixed inputs'!$C$18:$C$58,0))))</f>
        <v/>
      </c>
      <c r="AD381" s="384" t="str">
        <f>IF($C381="","",INDEX('Fixed inputs'!$C$8:$E$10,MATCH($C381,'Fixed inputs'!$B$8:$B$10,0),MATCH(IF($C$7="Northern Ireland","GBP","EUR"),'Fixed inputs'!$C$7:$E$7,0)))</f>
        <v/>
      </c>
      <c r="AE381" s="386"/>
      <c r="AF381" s="386"/>
      <c r="AG381" s="386"/>
      <c r="AH381" s="386"/>
      <c r="AI381" s="386"/>
      <c r="AJ381" s="416">
        <f t="shared" si="91"/>
        <v>0</v>
      </c>
      <c r="AK381" s="386"/>
      <c r="AL381" s="387">
        <f t="shared" si="92"/>
        <v>0</v>
      </c>
      <c r="AM381" s="386"/>
      <c r="AN381" s="387">
        <f t="shared" si="93"/>
        <v>0</v>
      </c>
      <c r="AO381" s="386"/>
      <c r="AP381" s="387">
        <f t="shared" si="94"/>
        <v>0</v>
      </c>
      <c r="AQ381" s="386"/>
      <c r="AR381" s="387">
        <f t="shared" si="95"/>
        <v>0</v>
      </c>
      <c r="AS381" s="386"/>
      <c r="AT381" s="387">
        <f t="shared" si="96"/>
        <v>0</v>
      </c>
    </row>
    <row r="382" spans="2:46">
      <c r="B382" s="435"/>
      <c r="C382" s="435"/>
      <c r="D382" s="436"/>
      <c r="E382" s="437"/>
      <c r="F382" s="437"/>
      <c r="G382" s="437"/>
      <c r="H382" s="437"/>
      <c r="I382" s="437"/>
      <c r="J382" s="437"/>
      <c r="K382" s="465">
        <f t="shared" si="81"/>
        <v>0</v>
      </c>
      <c r="L382" s="433"/>
      <c r="M382" s="433"/>
      <c r="N382" s="434"/>
      <c r="O382" s="383" t="str">
        <f t="shared" si="82"/>
        <v/>
      </c>
      <c r="P382" s="434"/>
      <c r="Q382" s="434"/>
      <c r="R382" s="434"/>
      <c r="S382" s="433"/>
      <c r="T382" s="434"/>
      <c r="U382" s="415" t="str">
        <f t="shared" si="84"/>
        <v/>
      </c>
      <c r="V382" s="415" t="str">
        <f t="shared" si="85"/>
        <v/>
      </c>
      <c r="W382" s="415" t="str">
        <f t="shared" si="86"/>
        <v/>
      </c>
      <c r="X382" s="415" t="str">
        <f t="shared" si="87"/>
        <v/>
      </c>
      <c r="Y382" s="415" t="str">
        <f t="shared" si="88"/>
        <v/>
      </c>
      <c r="Z382" s="415" t="str">
        <f t="shared" si="89"/>
        <v/>
      </c>
      <c r="AA382" s="384">
        <f t="shared" si="83"/>
        <v>0</v>
      </c>
      <c r="AB382" s="385" t="b">
        <f t="shared" si="90"/>
        <v>1</v>
      </c>
      <c r="AC382" s="384" t="str">
        <f>IF($N382="","",IF($C$7="Northern Ireland",INDEX('Fixed inputs'!$H$18:$H$58,MATCH($N382,'Fixed inputs'!$C$18:$C$58,0)),INDEX('Fixed inputs'!$I$18:$I$58,MATCH($N382,'Fixed inputs'!$C$18:$C$58,0))))</f>
        <v/>
      </c>
      <c r="AD382" s="384" t="str">
        <f>IF($C382="","",INDEX('Fixed inputs'!$C$8:$E$10,MATCH($C382,'Fixed inputs'!$B$8:$B$10,0),MATCH(IF($C$7="Northern Ireland","GBP","EUR"),'Fixed inputs'!$C$7:$E$7,0)))</f>
        <v/>
      </c>
      <c r="AE382" s="386"/>
      <c r="AF382" s="386"/>
      <c r="AG382" s="386"/>
      <c r="AH382" s="386"/>
      <c r="AI382" s="386"/>
      <c r="AJ382" s="416">
        <f t="shared" si="91"/>
        <v>0</v>
      </c>
      <c r="AK382" s="386"/>
      <c r="AL382" s="387">
        <f t="shared" si="92"/>
        <v>0</v>
      </c>
      <c r="AM382" s="386"/>
      <c r="AN382" s="387">
        <f t="shared" si="93"/>
        <v>0</v>
      </c>
      <c r="AO382" s="386"/>
      <c r="AP382" s="387">
        <f t="shared" si="94"/>
        <v>0</v>
      </c>
      <c r="AQ382" s="386"/>
      <c r="AR382" s="387">
        <f t="shared" si="95"/>
        <v>0</v>
      </c>
      <c r="AS382" s="386"/>
      <c r="AT382" s="387">
        <f t="shared" si="96"/>
        <v>0</v>
      </c>
    </row>
    <row r="383" spans="2:46">
      <c r="B383" s="435"/>
      <c r="C383" s="435"/>
      <c r="D383" s="436"/>
      <c r="E383" s="437"/>
      <c r="F383" s="437"/>
      <c r="G383" s="437"/>
      <c r="H383" s="437"/>
      <c r="I383" s="437"/>
      <c r="J383" s="437"/>
      <c r="K383" s="465">
        <f t="shared" si="81"/>
        <v>0</v>
      </c>
      <c r="L383" s="433"/>
      <c r="M383" s="433"/>
      <c r="N383" s="434"/>
      <c r="O383" s="383" t="str">
        <f t="shared" si="82"/>
        <v/>
      </c>
      <c r="P383" s="434"/>
      <c r="Q383" s="434"/>
      <c r="R383" s="434"/>
      <c r="S383" s="433"/>
      <c r="T383" s="434"/>
      <c r="U383" s="415" t="str">
        <f t="shared" si="84"/>
        <v/>
      </c>
      <c r="V383" s="415" t="str">
        <f t="shared" si="85"/>
        <v/>
      </c>
      <c r="W383" s="415" t="str">
        <f t="shared" si="86"/>
        <v/>
      </c>
      <c r="X383" s="415" t="str">
        <f t="shared" si="87"/>
        <v/>
      </c>
      <c r="Y383" s="415" t="str">
        <f t="shared" si="88"/>
        <v/>
      </c>
      <c r="Z383" s="415" t="str">
        <f t="shared" si="89"/>
        <v/>
      </c>
      <c r="AA383" s="384">
        <f t="shared" si="83"/>
        <v>0</v>
      </c>
      <c r="AB383" s="385" t="b">
        <f t="shared" si="90"/>
        <v>1</v>
      </c>
      <c r="AC383" s="384" t="str">
        <f>IF($N383="","",IF($C$7="Northern Ireland",INDEX('Fixed inputs'!$H$18:$H$58,MATCH($N383,'Fixed inputs'!$C$18:$C$58,0)),INDEX('Fixed inputs'!$I$18:$I$58,MATCH($N383,'Fixed inputs'!$C$18:$C$58,0))))</f>
        <v/>
      </c>
      <c r="AD383" s="384" t="str">
        <f>IF($C383="","",INDEX('Fixed inputs'!$C$8:$E$10,MATCH($C383,'Fixed inputs'!$B$8:$B$10,0),MATCH(IF($C$7="Northern Ireland","GBP","EUR"),'Fixed inputs'!$C$7:$E$7,0)))</f>
        <v/>
      </c>
      <c r="AE383" s="386"/>
      <c r="AF383" s="386"/>
      <c r="AG383" s="386"/>
      <c r="AH383" s="386"/>
      <c r="AI383" s="386"/>
      <c r="AJ383" s="416">
        <f t="shared" si="91"/>
        <v>0</v>
      </c>
      <c r="AK383" s="386"/>
      <c r="AL383" s="387">
        <f t="shared" si="92"/>
        <v>0</v>
      </c>
      <c r="AM383" s="386"/>
      <c r="AN383" s="387">
        <f t="shared" si="93"/>
        <v>0</v>
      </c>
      <c r="AO383" s="386"/>
      <c r="AP383" s="387">
        <f t="shared" si="94"/>
        <v>0</v>
      </c>
      <c r="AQ383" s="386"/>
      <c r="AR383" s="387">
        <f t="shared" si="95"/>
        <v>0</v>
      </c>
      <c r="AS383" s="386"/>
      <c r="AT383" s="387">
        <f t="shared" si="96"/>
        <v>0</v>
      </c>
    </row>
    <row r="384" spans="2:46">
      <c r="B384" s="435"/>
      <c r="C384" s="435"/>
      <c r="D384" s="436"/>
      <c r="E384" s="437"/>
      <c r="F384" s="437"/>
      <c r="G384" s="437"/>
      <c r="H384" s="437"/>
      <c r="I384" s="437"/>
      <c r="J384" s="437"/>
      <c r="K384" s="465">
        <f t="shared" si="81"/>
        <v>0</v>
      </c>
      <c r="L384" s="433"/>
      <c r="M384" s="433"/>
      <c r="N384" s="434"/>
      <c r="O384" s="383" t="str">
        <f t="shared" si="82"/>
        <v/>
      </c>
      <c r="P384" s="434"/>
      <c r="Q384" s="434"/>
      <c r="R384" s="434"/>
      <c r="S384" s="433"/>
      <c r="T384" s="434"/>
      <c r="U384" s="415" t="str">
        <f t="shared" si="84"/>
        <v/>
      </c>
      <c r="V384" s="415" t="str">
        <f t="shared" si="85"/>
        <v/>
      </c>
      <c r="W384" s="415" t="str">
        <f t="shared" si="86"/>
        <v/>
      </c>
      <c r="X384" s="415" t="str">
        <f t="shared" si="87"/>
        <v/>
      </c>
      <c r="Y384" s="415" t="str">
        <f t="shared" si="88"/>
        <v/>
      </c>
      <c r="Z384" s="415" t="str">
        <f t="shared" si="89"/>
        <v/>
      </c>
      <c r="AA384" s="384">
        <f t="shared" si="83"/>
        <v>0</v>
      </c>
      <c r="AB384" s="385" t="b">
        <f t="shared" si="90"/>
        <v>1</v>
      </c>
      <c r="AC384" s="384" t="str">
        <f>IF($N384="","",IF($C$7="Northern Ireland",INDEX('Fixed inputs'!$H$18:$H$58,MATCH($N384,'Fixed inputs'!$C$18:$C$58,0)),INDEX('Fixed inputs'!$I$18:$I$58,MATCH($N384,'Fixed inputs'!$C$18:$C$58,0))))</f>
        <v/>
      </c>
      <c r="AD384" s="384" t="str">
        <f>IF($C384="","",INDEX('Fixed inputs'!$C$8:$E$10,MATCH($C384,'Fixed inputs'!$B$8:$B$10,0),MATCH(IF($C$7="Northern Ireland","GBP","EUR"),'Fixed inputs'!$C$7:$E$7,0)))</f>
        <v/>
      </c>
      <c r="AE384" s="386"/>
      <c r="AF384" s="386"/>
      <c r="AG384" s="386"/>
      <c r="AH384" s="386"/>
      <c r="AI384" s="386"/>
      <c r="AJ384" s="416">
        <f t="shared" si="91"/>
        <v>0</v>
      </c>
      <c r="AK384" s="386"/>
      <c r="AL384" s="387">
        <f t="shared" si="92"/>
        <v>0</v>
      </c>
      <c r="AM384" s="386"/>
      <c r="AN384" s="387">
        <f t="shared" si="93"/>
        <v>0</v>
      </c>
      <c r="AO384" s="386"/>
      <c r="AP384" s="387">
        <f t="shared" si="94"/>
        <v>0</v>
      </c>
      <c r="AQ384" s="386"/>
      <c r="AR384" s="387">
        <f t="shared" si="95"/>
        <v>0</v>
      </c>
      <c r="AS384" s="386"/>
      <c r="AT384" s="387">
        <f t="shared" si="96"/>
        <v>0</v>
      </c>
    </row>
    <row r="385" spans="2:46">
      <c r="B385" s="435"/>
      <c r="C385" s="435"/>
      <c r="D385" s="436"/>
      <c r="E385" s="437"/>
      <c r="F385" s="437"/>
      <c r="G385" s="437"/>
      <c r="H385" s="437"/>
      <c r="I385" s="437"/>
      <c r="J385" s="437"/>
      <c r="K385" s="465">
        <f t="shared" si="81"/>
        <v>0</v>
      </c>
      <c r="L385" s="433"/>
      <c r="M385" s="433"/>
      <c r="N385" s="434"/>
      <c r="O385" s="383" t="str">
        <f t="shared" si="82"/>
        <v/>
      </c>
      <c r="P385" s="434"/>
      <c r="Q385" s="434"/>
      <c r="R385" s="434"/>
      <c r="S385" s="433"/>
      <c r="T385" s="434"/>
      <c r="U385" s="415" t="str">
        <f t="shared" si="84"/>
        <v/>
      </c>
      <c r="V385" s="415" t="str">
        <f t="shared" si="85"/>
        <v/>
      </c>
      <c r="W385" s="415" t="str">
        <f t="shared" si="86"/>
        <v/>
      </c>
      <c r="X385" s="415" t="str">
        <f t="shared" si="87"/>
        <v/>
      </c>
      <c r="Y385" s="415" t="str">
        <f t="shared" si="88"/>
        <v/>
      </c>
      <c r="Z385" s="415" t="str">
        <f t="shared" si="89"/>
        <v/>
      </c>
      <c r="AA385" s="384">
        <f t="shared" si="83"/>
        <v>0</v>
      </c>
      <c r="AB385" s="385" t="b">
        <f t="shared" si="90"/>
        <v>1</v>
      </c>
      <c r="AC385" s="384" t="str">
        <f>IF($N385="","",IF($C$7="Northern Ireland",INDEX('Fixed inputs'!$H$18:$H$58,MATCH($N385,'Fixed inputs'!$C$18:$C$58,0)),INDEX('Fixed inputs'!$I$18:$I$58,MATCH($N385,'Fixed inputs'!$C$18:$C$58,0))))</f>
        <v/>
      </c>
      <c r="AD385" s="384" t="str">
        <f>IF($C385="","",INDEX('Fixed inputs'!$C$8:$E$10,MATCH($C385,'Fixed inputs'!$B$8:$B$10,0),MATCH(IF($C$7="Northern Ireland","GBP","EUR"),'Fixed inputs'!$C$7:$E$7,0)))</f>
        <v/>
      </c>
      <c r="AE385" s="386"/>
      <c r="AF385" s="386"/>
      <c r="AG385" s="386"/>
      <c r="AH385" s="386"/>
      <c r="AI385" s="386"/>
      <c r="AJ385" s="416">
        <f t="shared" si="91"/>
        <v>0</v>
      </c>
      <c r="AK385" s="386"/>
      <c r="AL385" s="387">
        <f t="shared" si="92"/>
        <v>0</v>
      </c>
      <c r="AM385" s="386"/>
      <c r="AN385" s="387">
        <f t="shared" si="93"/>
        <v>0</v>
      </c>
      <c r="AO385" s="386"/>
      <c r="AP385" s="387">
        <f t="shared" si="94"/>
        <v>0</v>
      </c>
      <c r="AQ385" s="386"/>
      <c r="AR385" s="387">
        <f t="shared" si="95"/>
        <v>0</v>
      </c>
      <c r="AS385" s="386"/>
      <c r="AT385" s="387">
        <f t="shared" si="96"/>
        <v>0</v>
      </c>
    </row>
    <row r="386" spans="2:46">
      <c r="B386" s="435"/>
      <c r="C386" s="435"/>
      <c r="D386" s="436"/>
      <c r="E386" s="437"/>
      <c r="F386" s="437"/>
      <c r="G386" s="437"/>
      <c r="H386" s="437"/>
      <c r="I386" s="437"/>
      <c r="J386" s="437"/>
      <c r="K386" s="465">
        <f t="shared" si="81"/>
        <v>0</v>
      </c>
      <c r="L386" s="433"/>
      <c r="M386" s="433"/>
      <c r="N386" s="434"/>
      <c r="O386" s="383" t="str">
        <f t="shared" si="82"/>
        <v/>
      </c>
      <c r="P386" s="434"/>
      <c r="Q386" s="434"/>
      <c r="R386" s="434"/>
      <c r="S386" s="433"/>
      <c r="T386" s="434"/>
      <c r="U386" s="415" t="str">
        <f t="shared" si="84"/>
        <v/>
      </c>
      <c r="V386" s="415" t="str">
        <f t="shared" si="85"/>
        <v/>
      </c>
      <c r="W386" s="415" t="str">
        <f t="shared" si="86"/>
        <v/>
      </c>
      <c r="X386" s="415" t="str">
        <f t="shared" si="87"/>
        <v/>
      </c>
      <c r="Y386" s="415" t="str">
        <f t="shared" si="88"/>
        <v/>
      </c>
      <c r="Z386" s="415" t="str">
        <f t="shared" si="89"/>
        <v/>
      </c>
      <c r="AA386" s="384">
        <f t="shared" si="83"/>
        <v>0</v>
      </c>
      <c r="AB386" s="385" t="b">
        <f t="shared" si="90"/>
        <v>1</v>
      </c>
      <c r="AC386" s="384" t="str">
        <f>IF($N386="","",IF($C$7="Northern Ireland",INDEX('Fixed inputs'!$H$18:$H$58,MATCH($N386,'Fixed inputs'!$C$18:$C$58,0)),INDEX('Fixed inputs'!$I$18:$I$58,MATCH($N386,'Fixed inputs'!$C$18:$C$58,0))))</f>
        <v/>
      </c>
      <c r="AD386" s="384" t="str">
        <f>IF($C386="","",INDEX('Fixed inputs'!$C$8:$E$10,MATCH($C386,'Fixed inputs'!$B$8:$B$10,0),MATCH(IF($C$7="Northern Ireland","GBP","EUR"),'Fixed inputs'!$C$7:$E$7,0)))</f>
        <v/>
      </c>
      <c r="AE386" s="386"/>
      <c r="AF386" s="386"/>
      <c r="AG386" s="386"/>
      <c r="AH386" s="386"/>
      <c r="AI386" s="386"/>
      <c r="AJ386" s="416">
        <f t="shared" si="91"/>
        <v>0</v>
      </c>
      <c r="AK386" s="386"/>
      <c r="AL386" s="387">
        <f t="shared" si="92"/>
        <v>0</v>
      </c>
      <c r="AM386" s="386"/>
      <c r="AN386" s="387">
        <f t="shared" si="93"/>
        <v>0</v>
      </c>
      <c r="AO386" s="386"/>
      <c r="AP386" s="387">
        <f t="shared" si="94"/>
        <v>0</v>
      </c>
      <c r="AQ386" s="386"/>
      <c r="AR386" s="387">
        <f t="shared" si="95"/>
        <v>0</v>
      </c>
      <c r="AS386" s="386"/>
      <c r="AT386" s="387">
        <f t="shared" si="96"/>
        <v>0</v>
      </c>
    </row>
    <row r="387" spans="2:46">
      <c r="B387" s="435"/>
      <c r="C387" s="435"/>
      <c r="D387" s="436"/>
      <c r="E387" s="437"/>
      <c r="F387" s="437"/>
      <c r="G387" s="437"/>
      <c r="H387" s="437"/>
      <c r="I387" s="437"/>
      <c r="J387" s="437"/>
      <c r="K387" s="465">
        <f t="shared" si="81"/>
        <v>0</v>
      </c>
      <c r="L387" s="433"/>
      <c r="M387" s="433"/>
      <c r="N387" s="434"/>
      <c r="O387" s="383" t="str">
        <f t="shared" si="82"/>
        <v/>
      </c>
      <c r="P387" s="434"/>
      <c r="Q387" s="434"/>
      <c r="R387" s="434"/>
      <c r="S387" s="433"/>
      <c r="T387" s="434"/>
      <c r="U387" s="415" t="str">
        <f t="shared" si="84"/>
        <v/>
      </c>
      <c r="V387" s="415" t="str">
        <f t="shared" si="85"/>
        <v/>
      </c>
      <c r="W387" s="415" t="str">
        <f t="shared" si="86"/>
        <v/>
      </c>
      <c r="X387" s="415" t="str">
        <f t="shared" si="87"/>
        <v/>
      </c>
      <c r="Y387" s="415" t="str">
        <f t="shared" si="88"/>
        <v/>
      </c>
      <c r="Z387" s="415" t="str">
        <f t="shared" si="89"/>
        <v/>
      </c>
      <c r="AA387" s="384">
        <f t="shared" si="83"/>
        <v>0</v>
      </c>
      <c r="AB387" s="385" t="b">
        <f t="shared" si="90"/>
        <v>1</v>
      </c>
      <c r="AC387" s="384" t="str">
        <f>IF($N387="","",IF($C$7="Northern Ireland",INDEX('Fixed inputs'!$H$18:$H$58,MATCH($N387,'Fixed inputs'!$C$18:$C$58,0)),INDEX('Fixed inputs'!$I$18:$I$58,MATCH($N387,'Fixed inputs'!$C$18:$C$58,0))))</f>
        <v/>
      </c>
      <c r="AD387" s="384" t="str">
        <f>IF($C387="","",INDEX('Fixed inputs'!$C$8:$E$10,MATCH($C387,'Fixed inputs'!$B$8:$B$10,0),MATCH(IF($C$7="Northern Ireland","GBP","EUR"),'Fixed inputs'!$C$7:$E$7,0)))</f>
        <v/>
      </c>
      <c r="AE387" s="386"/>
      <c r="AF387" s="386"/>
      <c r="AG387" s="386"/>
      <c r="AH387" s="386"/>
      <c r="AI387" s="386"/>
      <c r="AJ387" s="416">
        <f t="shared" si="91"/>
        <v>0</v>
      </c>
      <c r="AK387" s="386"/>
      <c r="AL387" s="387">
        <f t="shared" si="92"/>
        <v>0</v>
      </c>
      <c r="AM387" s="386"/>
      <c r="AN387" s="387">
        <f t="shared" si="93"/>
        <v>0</v>
      </c>
      <c r="AO387" s="386"/>
      <c r="AP387" s="387">
        <f t="shared" si="94"/>
        <v>0</v>
      </c>
      <c r="AQ387" s="386"/>
      <c r="AR387" s="387">
        <f t="shared" si="95"/>
        <v>0</v>
      </c>
      <c r="AS387" s="386"/>
      <c r="AT387" s="387">
        <f t="shared" si="96"/>
        <v>0</v>
      </c>
    </row>
    <row r="388" spans="2:46">
      <c r="B388" s="435"/>
      <c r="C388" s="435"/>
      <c r="D388" s="436"/>
      <c r="E388" s="437"/>
      <c r="F388" s="437"/>
      <c r="G388" s="437"/>
      <c r="H388" s="437"/>
      <c r="I388" s="437"/>
      <c r="J388" s="437"/>
      <c r="K388" s="465">
        <f t="shared" si="81"/>
        <v>0</v>
      </c>
      <c r="L388" s="433"/>
      <c r="M388" s="433"/>
      <c r="N388" s="434"/>
      <c r="O388" s="383" t="str">
        <f t="shared" si="82"/>
        <v/>
      </c>
      <c r="P388" s="434"/>
      <c r="Q388" s="434"/>
      <c r="R388" s="434"/>
      <c r="S388" s="433"/>
      <c r="T388" s="434"/>
      <c r="U388" s="415" t="str">
        <f t="shared" si="84"/>
        <v/>
      </c>
      <c r="V388" s="415" t="str">
        <f t="shared" si="85"/>
        <v/>
      </c>
      <c r="W388" s="415" t="str">
        <f t="shared" si="86"/>
        <v/>
      </c>
      <c r="X388" s="415" t="str">
        <f t="shared" si="87"/>
        <v/>
      </c>
      <c r="Y388" s="415" t="str">
        <f t="shared" si="88"/>
        <v/>
      </c>
      <c r="Z388" s="415" t="str">
        <f t="shared" si="89"/>
        <v/>
      </c>
      <c r="AA388" s="384">
        <f t="shared" si="83"/>
        <v>0</v>
      </c>
      <c r="AB388" s="385" t="b">
        <f t="shared" si="90"/>
        <v>1</v>
      </c>
      <c r="AC388" s="384" t="str">
        <f>IF($N388="","",IF($C$7="Northern Ireland",INDEX('Fixed inputs'!$H$18:$H$58,MATCH($N388,'Fixed inputs'!$C$18:$C$58,0)),INDEX('Fixed inputs'!$I$18:$I$58,MATCH($N388,'Fixed inputs'!$C$18:$C$58,0))))</f>
        <v/>
      </c>
      <c r="AD388" s="384" t="str">
        <f>IF($C388="","",INDEX('Fixed inputs'!$C$8:$E$10,MATCH($C388,'Fixed inputs'!$B$8:$B$10,0),MATCH(IF($C$7="Northern Ireland","GBP","EUR"),'Fixed inputs'!$C$7:$E$7,0)))</f>
        <v/>
      </c>
      <c r="AE388" s="386"/>
      <c r="AF388" s="386"/>
      <c r="AG388" s="386"/>
      <c r="AH388" s="386"/>
      <c r="AI388" s="386"/>
      <c r="AJ388" s="416">
        <f t="shared" si="91"/>
        <v>0</v>
      </c>
      <c r="AK388" s="386"/>
      <c r="AL388" s="387">
        <f t="shared" si="92"/>
        <v>0</v>
      </c>
      <c r="AM388" s="386"/>
      <c r="AN388" s="387">
        <f t="shared" si="93"/>
        <v>0</v>
      </c>
      <c r="AO388" s="386"/>
      <c r="AP388" s="387">
        <f t="shared" si="94"/>
        <v>0</v>
      </c>
      <c r="AQ388" s="386"/>
      <c r="AR388" s="387">
        <f t="shared" si="95"/>
        <v>0</v>
      </c>
      <c r="AS388" s="386"/>
      <c r="AT388" s="387">
        <f t="shared" si="96"/>
        <v>0</v>
      </c>
    </row>
    <row r="389" spans="2:46">
      <c r="B389" s="435"/>
      <c r="C389" s="435"/>
      <c r="D389" s="436"/>
      <c r="E389" s="437"/>
      <c r="F389" s="437"/>
      <c r="G389" s="437"/>
      <c r="H389" s="437"/>
      <c r="I389" s="437"/>
      <c r="J389" s="437"/>
      <c r="K389" s="465">
        <f t="shared" si="81"/>
        <v>0</v>
      </c>
      <c r="L389" s="433"/>
      <c r="M389" s="433"/>
      <c r="N389" s="434"/>
      <c r="O389" s="383" t="str">
        <f t="shared" si="82"/>
        <v/>
      </c>
      <c r="P389" s="434"/>
      <c r="Q389" s="434"/>
      <c r="R389" s="434"/>
      <c r="S389" s="433"/>
      <c r="T389" s="434"/>
      <c r="U389" s="415" t="str">
        <f t="shared" si="84"/>
        <v/>
      </c>
      <c r="V389" s="415" t="str">
        <f t="shared" si="85"/>
        <v/>
      </c>
      <c r="W389" s="415" t="str">
        <f t="shared" si="86"/>
        <v/>
      </c>
      <c r="X389" s="415" t="str">
        <f t="shared" si="87"/>
        <v/>
      </c>
      <c r="Y389" s="415" t="str">
        <f t="shared" si="88"/>
        <v/>
      </c>
      <c r="Z389" s="415" t="str">
        <f t="shared" si="89"/>
        <v/>
      </c>
      <c r="AA389" s="384">
        <f t="shared" si="83"/>
        <v>0</v>
      </c>
      <c r="AB389" s="385" t="b">
        <f t="shared" si="90"/>
        <v>1</v>
      </c>
      <c r="AC389" s="384" t="str">
        <f>IF($N389="","",IF($C$7="Northern Ireland",INDEX('Fixed inputs'!$H$18:$H$58,MATCH($N389,'Fixed inputs'!$C$18:$C$58,0)),INDEX('Fixed inputs'!$I$18:$I$58,MATCH($N389,'Fixed inputs'!$C$18:$C$58,0))))</f>
        <v/>
      </c>
      <c r="AD389" s="384" t="str">
        <f>IF($C389="","",INDEX('Fixed inputs'!$C$8:$E$10,MATCH($C389,'Fixed inputs'!$B$8:$B$10,0),MATCH(IF($C$7="Northern Ireland","GBP","EUR"),'Fixed inputs'!$C$7:$E$7,0)))</f>
        <v/>
      </c>
      <c r="AE389" s="386"/>
      <c r="AF389" s="386"/>
      <c r="AG389" s="386"/>
      <c r="AH389" s="386"/>
      <c r="AI389" s="386"/>
      <c r="AJ389" s="416">
        <f t="shared" si="91"/>
        <v>0</v>
      </c>
      <c r="AK389" s="386"/>
      <c r="AL389" s="387">
        <f t="shared" si="92"/>
        <v>0</v>
      </c>
      <c r="AM389" s="386"/>
      <c r="AN389" s="387">
        <f t="shared" si="93"/>
        <v>0</v>
      </c>
      <c r="AO389" s="386"/>
      <c r="AP389" s="387">
        <f t="shared" si="94"/>
        <v>0</v>
      </c>
      <c r="AQ389" s="386"/>
      <c r="AR389" s="387">
        <f t="shared" si="95"/>
        <v>0</v>
      </c>
      <c r="AS389" s="386"/>
      <c r="AT389" s="387">
        <f t="shared" si="96"/>
        <v>0</v>
      </c>
    </row>
    <row r="390" spans="2:46">
      <c r="B390" s="435"/>
      <c r="C390" s="435"/>
      <c r="D390" s="436"/>
      <c r="E390" s="437"/>
      <c r="F390" s="437"/>
      <c r="G390" s="437"/>
      <c r="H390" s="437"/>
      <c r="I390" s="437"/>
      <c r="J390" s="437"/>
      <c r="K390" s="465">
        <f t="shared" si="81"/>
        <v>0</v>
      </c>
      <c r="L390" s="433"/>
      <c r="M390" s="433"/>
      <c r="N390" s="434"/>
      <c r="O390" s="383" t="str">
        <f t="shared" si="82"/>
        <v/>
      </c>
      <c r="P390" s="434"/>
      <c r="Q390" s="434"/>
      <c r="R390" s="434"/>
      <c r="S390" s="433"/>
      <c r="T390" s="434"/>
      <c r="U390" s="415" t="str">
        <f t="shared" si="84"/>
        <v/>
      </c>
      <c r="V390" s="415" t="str">
        <f t="shared" si="85"/>
        <v/>
      </c>
      <c r="W390" s="415" t="str">
        <f t="shared" si="86"/>
        <v/>
      </c>
      <c r="X390" s="415" t="str">
        <f t="shared" si="87"/>
        <v/>
      </c>
      <c r="Y390" s="415" t="str">
        <f t="shared" si="88"/>
        <v/>
      </c>
      <c r="Z390" s="415" t="str">
        <f t="shared" si="89"/>
        <v/>
      </c>
      <c r="AA390" s="384">
        <f t="shared" si="83"/>
        <v>0</v>
      </c>
      <c r="AB390" s="385" t="b">
        <f t="shared" si="90"/>
        <v>1</v>
      </c>
      <c r="AC390" s="384" t="str">
        <f>IF($N390="","",IF($C$7="Northern Ireland",INDEX('Fixed inputs'!$H$18:$H$58,MATCH($N390,'Fixed inputs'!$C$18:$C$58,0)),INDEX('Fixed inputs'!$I$18:$I$58,MATCH($N390,'Fixed inputs'!$C$18:$C$58,0))))</f>
        <v/>
      </c>
      <c r="AD390" s="384" t="str">
        <f>IF($C390="","",INDEX('Fixed inputs'!$C$8:$E$10,MATCH($C390,'Fixed inputs'!$B$8:$B$10,0),MATCH(IF($C$7="Northern Ireland","GBP","EUR"),'Fixed inputs'!$C$7:$E$7,0)))</f>
        <v/>
      </c>
      <c r="AE390" s="386"/>
      <c r="AF390" s="386"/>
      <c r="AG390" s="386"/>
      <c r="AH390" s="386"/>
      <c r="AI390" s="386"/>
      <c r="AJ390" s="416">
        <f t="shared" si="91"/>
        <v>0</v>
      </c>
      <c r="AK390" s="386"/>
      <c r="AL390" s="387">
        <f t="shared" si="92"/>
        <v>0</v>
      </c>
      <c r="AM390" s="386"/>
      <c r="AN390" s="387">
        <f t="shared" si="93"/>
        <v>0</v>
      </c>
      <c r="AO390" s="386"/>
      <c r="AP390" s="387">
        <f t="shared" si="94"/>
        <v>0</v>
      </c>
      <c r="AQ390" s="386"/>
      <c r="AR390" s="387">
        <f t="shared" si="95"/>
        <v>0</v>
      </c>
      <c r="AS390" s="386"/>
      <c r="AT390" s="387">
        <f t="shared" si="96"/>
        <v>0</v>
      </c>
    </row>
    <row r="391" spans="2:46">
      <c r="B391" s="435"/>
      <c r="C391" s="435"/>
      <c r="D391" s="436"/>
      <c r="E391" s="437"/>
      <c r="F391" s="437"/>
      <c r="G391" s="437"/>
      <c r="H391" s="437"/>
      <c r="I391" s="437"/>
      <c r="J391" s="437"/>
      <c r="K391" s="465">
        <f t="shared" si="81"/>
        <v>0</v>
      </c>
      <c r="L391" s="433"/>
      <c r="M391" s="433"/>
      <c r="N391" s="434"/>
      <c r="O391" s="383" t="str">
        <f t="shared" si="82"/>
        <v/>
      </c>
      <c r="P391" s="434"/>
      <c r="Q391" s="434"/>
      <c r="R391" s="434"/>
      <c r="S391" s="433"/>
      <c r="T391" s="434"/>
      <c r="U391" s="415" t="str">
        <f t="shared" si="84"/>
        <v/>
      </c>
      <c r="V391" s="415" t="str">
        <f t="shared" si="85"/>
        <v/>
      </c>
      <c r="W391" s="415" t="str">
        <f t="shared" si="86"/>
        <v/>
      </c>
      <c r="X391" s="415" t="str">
        <f t="shared" si="87"/>
        <v/>
      </c>
      <c r="Y391" s="415" t="str">
        <f t="shared" si="88"/>
        <v/>
      </c>
      <c r="Z391" s="415" t="str">
        <f t="shared" si="89"/>
        <v/>
      </c>
      <c r="AA391" s="384">
        <f t="shared" si="83"/>
        <v>0</v>
      </c>
      <c r="AB391" s="385" t="b">
        <f t="shared" si="90"/>
        <v>1</v>
      </c>
      <c r="AC391" s="384" t="str">
        <f>IF($N391="","",IF($C$7="Northern Ireland",INDEX('Fixed inputs'!$H$18:$H$58,MATCH($N391,'Fixed inputs'!$C$18:$C$58,0)),INDEX('Fixed inputs'!$I$18:$I$58,MATCH($N391,'Fixed inputs'!$C$18:$C$58,0))))</f>
        <v/>
      </c>
      <c r="AD391" s="384" t="str">
        <f>IF($C391="","",INDEX('Fixed inputs'!$C$8:$E$10,MATCH($C391,'Fixed inputs'!$B$8:$B$10,0),MATCH(IF($C$7="Northern Ireland","GBP","EUR"),'Fixed inputs'!$C$7:$E$7,0)))</f>
        <v/>
      </c>
      <c r="AE391" s="386"/>
      <c r="AF391" s="386"/>
      <c r="AG391" s="386"/>
      <c r="AH391" s="386"/>
      <c r="AI391" s="386"/>
      <c r="AJ391" s="416">
        <f t="shared" si="91"/>
        <v>0</v>
      </c>
      <c r="AK391" s="386"/>
      <c r="AL391" s="387">
        <f t="shared" si="92"/>
        <v>0</v>
      </c>
      <c r="AM391" s="386"/>
      <c r="AN391" s="387">
        <f t="shared" si="93"/>
        <v>0</v>
      </c>
      <c r="AO391" s="386"/>
      <c r="AP391" s="387">
        <f t="shared" si="94"/>
        <v>0</v>
      </c>
      <c r="AQ391" s="386"/>
      <c r="AR391" s="387">
        <f t="shared" si="95"/>
        <v>0</v>
      </c>
      <c r="AS391" s="386"/>
      <c r="AT391" s="387">
        <f t="shared" si="96"/>
        <v>0</v>
      </c>
    </row>
    <row r="392" spans="2:46">
      <c r="B392" s="435"/>
      <c r="C392" s="435"/>
      <c r="D392" s="436"/>
      <c r="E392" s="437"/>
      <c r="F392" s="437"/>
      <c r="G392" s="437"/>
      <c r="H392" s="437"/>
      <c r="I392" s="437"/>
      <c r="J392" s="437"/>
      <c r="K392" s="465">
        <f t="shared" si="81"/>
        <v>0</v>
      </c>
      <c r="L392" s="433"/>
      <c r="M392" s="433"/>
      <c r="N392" s="434"/>
      <c r="O392" s="383" t="str">
        <f t="shared" si="82"/>
        <v/>
      </c>
      <c r="P392" s="434"/>
      <c r="Q392" s="434"/>
      <c r="R392" s="434"/>
      <c r="S392" s="433"/>
      <c r="T392" s="434"/>
      <c r="U392" s="415" t="str">
        <f t="shared" si="84"/>
        <v/>
      </c>
      <c r="V392" s="415" t="str">
        <f t="shared" si="85"/>
        <v/>
      </c>
      <c r="W392" s="415" t="str">
        <f t="shared" si="86"/>
        <v/>
      </c>
      <c r="X392" s="415" t="str">
        <f t="shared" si="87"/>
        <v/>
      </c>
      <c r="Y392" s="415" t="str">
        <f t="shared" si="88"/>
        <v/>
      </c>
      <c r="Z392" s="415" t="str">
        <f t="shared" si="89"/>
        <v/>
      </c>
      <c r="AA392" s="384">
        <f t="shared" si="83"/>
        <v>0</v>
      </c>
      <c r="AB392" s="385" t="b">
        <f t="shared" si="90"/>
        <v>1</v>
      </c>
      <c r="AC392" s="384" t="str">
        <f>IF($N392="","",IF($C$7="Northern Ireland",INDEX('Fixed inputs'!$H$18:$H$58,MATCH($N392,'Fixed inputs'!$C$18:$C$58,0)),INDEX('Fixed inputs'!$I$18:$I$58,MATCH($N392,'Fixed inputs'!$C$18:$C$58,0))))</f>
        <v/>
      </c>
      <c r="AD392" s="384" t="str">
        <f>IF($C392="","",INDEX('Fixed inputs'!$C$8:$E$10,MATCH($C392,'Fixed inputs'!$B$8:$B$10,0),MATCH(IF($C$7="Northern Ireland","GBP","EUR"),'Fixed inputs'!$C$7:$E$7,0)))</f>
        <v/>
      </c>
      <c r="AE392" s="386"/>
      <c r="AF392" s="386"/>
      <c r="AG392" s="386"/>
      <c r="AH392" s="386"/>
      <c r="AI392" s="386"/>
      <c r="AJ392" s="416">
        <f t="shared" si="91"/>
        <v>0</v>
      </c>
      <c r="AK392" s="386"/>
      <c r="AL392" s="387">
        <f t="shared" si="92"/>
        <v>0</v>
      </c>
      <c r="AM392" s="386"/>
      <c r="AN392" s="387">
        <f t="shared" si="93"/>
        <v>0</v>
      </c>
      <c r="AO392" s="386"/>
      <c r="AP392" s="387">
        <f t="shared" si="94"/>
        <v>0</v>
      </c>
      <c r="AQ392" s="386"/>
      <c r="AR392" s="387">
        <f t="shared" si="95"/>
        <v>0</v>
      </c>
      <c r="AS392" s="386"/>
      <c r="AT392" s="387">
        <f t="shared" si="96"/>
        <v>0</v>
      </c>
    </row>
    <row r="393" spans="2:46">
      <c r="B393" s="435"/>
      <c r="C393" s="435"/>
      <c r="D393" s="436"/>
      <c r="E393" s="437"/>
      <c r="F393" s="437"/>
      <c r="G393" s="437"/>
      <c r="H393" s="437"/>
      <c r="I393" s="437"/>
      <c r="J393" s="437"/>
      <c r="K393" s="465">
        <f t="shared" si="81"/>
        <v>0</v>
      </c>
      <c r="L393" s="433"/>
      <c r="M393" s="433"/>
      <c r="N393" s="434"/>
      <c r="O393" s="383" t="str">
        <f t="shared" si="82"/>
        <v/>
      </c>
      <c r="P393" s="434"/>
      <c r="Q393" s="434"/>
      <c r="R393" s="434"/>
      <c r="S393" s="433"/>
      <c r="T393" s="434"/>
      <c r="U393" s="415" t="str">
        <f t="shared" si="84"/>
        <v/>
      </c>
      <c r="V393" s="415" t="str">
        <f t="shared" si="85"/>
        <v/>
      </c>
      <c r="W393" s="415" t="str">
        <f t="shared" si="86"/>
        <v/>
      </c>
      <c r="X393" s="415" t="str">
        <f t="shared" si="87"/>
        <v/>
      </c>
      <c r="Y393" s="415" t="str">
        <f t="shared" si="88"/>
        <v/>
      </c>
      <c r="Z393" s="415" t="str">
        <f t="shared" si="89"/>
        <v/>
      </c>
      <c r="AA393" s="384">
        <f t="shared" si="83"/>
        <v>0</v>
      </c>
      <c r="AB393" s="385" t="b">
        <f t="shared" si="90"/>
        <v>1</v>
      </c>
      <c r="AC393" s="384" t="str">
        <f>IF($N393="","",IF($C$7="Northern Ireland",INDEX('Fixed inputs'!$H$18:$H$58,MATCH($N393,'Fixed inputs'!$C$18:$C$58,0)),INDEX('Fixed inputs'!$I$18:$I$58,MATCH($N393,'Fixed inputs'!$C$18:$C$58,0))))</f>
        <v/>
      </c>
      <c r="AD393" s="384" t="str">
        <f>IF($C393="","",INDEX('Fixed inputs'!$C$8:$E$10,MATCH($C393,'Fixed inputs'!$B$8:$B$10,0),MATCH(IF($C$7="Northern Ireland","GBP","EUR"),'Fixed inputs'!$C$7:$E$7,0)))</f>
        <v/>
      </c>
      <c r="AE393" s="386"/>
      <c r="AF393" s="386"/>
      <c r="AG393" s="386"/>
      <c r="AH393" s="386"/>
      <c r="AI393" s="386"/>
      <c r="AJ393" s="416">
        <f t="shared" si="91"/>
        <v>0</v>
      </c>
      <c r="AK393" s="386"/>
      <c r="AL393" s="387">
        <f t="shared" si="92"/>
        <v>0</v>
      </c>
      <c r="AM393" s="386"/>
      <c r="AN393" s="387">
        <f t="shared" si="93"/>
        <v>0</v>
      </c>
      <c r="AO393" s="386"/>
      <c r="AP393" s="387">
        <f t="shared" si="94"/>
        <v>0</v>
      </c>
      <c r="AQ393" s="386"/>
      <c r="AR393" s="387">
        <f t="shared" si="95"/>
        <v>0</v>
      </c>
      <c r="AS393" s="386"/>
      <c r="AT393" s="387">
        <f t="shared" si="96"/>
        <v>0</v>
      </c>
    </row>
    <row r="394" spans="2:46">
      <c r="B394" s="435"/>
      <c r="C394" s="435"/>
      <c r="D394" s="436"/>
      <c r="E394" s="437"/>
      <c r="F394" s="437"/>
      <c r="G394" s="437"/>
      <c r="H394" s="437"/>
      <c r="I394" s="437"/>
      <c r="J394" s="437"/>
      <c r="K394" s="465">
        <f t="shared" si="81"/>
        <v>0</v>
      </c>
      <c r="L394" s="433"/>
      <c r="M394" s="433"/>
      <c r="N394" s="434"/>
      <c r="O394" s="383" t="str">
        <f t="shared" si="82"/>
        <v/>
      </c>
      <c r="P394" s="434"/>
      <c r="Q394" s="434"/>
      <c r="R394" s="434"/>
      <c r="S394" s="433"/>
      <c r="T394" s="434"/>
      <c r="U394" s="415" t="str">
        <f t="shared" si="84"/>
        <v/>
      </c>
      <c r="V394" s="415" t="str">
        <f t="shared" si="85"/>
        <v/>
      </c>
      <c r="W394" s="415" t="str">
        <f t="shared" si="86"/>
        <v/>
      </c>
      <c r="X394" s="415" t="str">
        <f t="shared" si="87"/>
        <v/>
      </c>
      <c r="Y394" s="415" t="str">
        <f t="shared" si="88"/>
        <v/>
      </c>
      <c r="Z394" s="415" t="str">
        <f t="shared" si="89"/>
        <v/>
      </c>
      <c r="AA394" s="384">
        <f t="shared" si="83"/>
        <v>0</v>
      </c>
      <c r="AB394" s="385" t="b">
        <f t="shared" si="90"/>
        <v>1</v>
      </c>
      <c r="AC394" s="384" t="str">
        <f>IF($N394="","",IF($C$7="Northern Ireland",INDEX('Fixed inputs'!$H$18:$H$58,MATCH($N394,'Fixed inputs'!$C$18:$C$58,0)),INDEX('Fixed inputs'!$I$18:$I$58,MATCH($N394,'Fixed inputs'!$C$18:$C$58,0))))</f>
        <v/>
      </c>
      <c r="AD394" s="384" t="str">
        <f>IF($C394="","",INDEX('Fixed inputs'!$C$8:$E$10,MATCH($C394,'Fixed inputs'!$B$8:$B$10,0),MATCH(IF($C$7="Northern Ireland","GBP","EUR"),'Fixed inputs'!$C$7:$E$7,0)))</f>
        <v/>
      </c>
      <c r="AE394" s="386"/>
      <c r="AF394" s="386"/>
      <c r="AG394" s="386"/>
      <c r="AH394" s="386"/>
      <c r="AI394" s="386"/>
      <c r="AJ394" s="416">
        <f t="shared" si="91"/>
        <v>0</v>
      </c>
      <c r="AK394" s="386"/>
      <c r="AL394" s="387">
        <f t="shared" si="92"/>
        <v>0</v>
      </c>
      <c r="AM394" s="386"/>
      <c r="AN394" s="387">
        <f t="shared" si="93"/>
        <v>0</v>
      </c>
      <c r="AO394" s="386"/>
      <c r="AP394" s="387">
        <f t="shared" si="94"/>
        <v>0</v>
      </c>
      <c r="AQ394" s="386"/>
      <c r="AR394" s="387">
        <f t="shared" si="95"/>
        <v>0</v>
      </c>
      <c r="AS394" s="386"/>
      <c r="AT394" s="387">
        <f t="shared" si="96"/>
        <v>0</v>
      </c>
    </row>
    <row r="395" spans="2:46">
      <c r="B395" s="435"/>
      <c r="C395" s="435"/>
      <c r="D395" s="436"/>
      <c r="E395" s="437"/>
      <c r="F395" s="437"/>
      <c r="G395" s="437"/>
      <c r="H395" s="437"/>
      <c r="I395" s="437"/>
      <c r="J395" s="437"/>
      <c r="K395" s="465">
        <f t="shared" si="81"/>
        <v>0</v>
      </c>
      <c r="L395" s="433"/>
      <c r="M395" s="433"/>
      <c r="N395" s="434"/>
      <c r="O395" s="383" t="str">
        <f t="shared" si="82"/>
        <v/>
      </c>
      <c r="P395" s="434"/>
      <c r="Q395" s="434"/>
      <c r="R395" s="434"/>
      <c r="S395" s="433"/>
      <c r="T395" s="434"/>
      <c r="U395" s="415" t="str">
        <f t="shared" si="84"/>
        <v/>
      </c>
      <c r="V395" s="415" t="str">
        <f t="shared" si="85"/>
        <v/>
      </c>
      <c r="W395" s="415" t="str">
        <f t="shared" si="86"/>
        <v/>
      </c>
      <c r="X395" s="415" t="str">
        <f t="shared" si="87"/>
        <v/>
      </c>
      <c r="Y395" s="415" t="str">
        <f t="shared" si="88"/>
        <v/>
      </c>
      <c r="Z395" s="415" t="str">
        <f t="shared" si="89"/>
        <v/>
      </c>
      <c r="AA395" s="384">
        <f t="shared" si="83"/>
        <v>0</v>
      </c>
      <c r="AB395" s="385" t="b">
        <f t="shared" si="90"/>
        <v>1</v>
      </c>
      <c r="AC395" s="384" t="str">
        <f>IF($N395="","",IF($C$7="Northern Ireland",INDEX('Fixed inputs'!$H$18:$H$58,MATCH($N395,'Fixed inputs'!$C$18:$C$58,0)),INDEX('Fixed inputs'!$I$18:$I$58,MATCH($N395,'Fixed inputs'!$C$18:$C$58,0))))</f>
        <v/>
      </c>
      <c r="AD395" s="384" t="str">
        <f>IF($C395="","",INDEX('Fixed inputs'!$C$8:$E$10,MATCH($C395,'Fixed inputs'!$B$8:$B$10,0),MATCH(IF($C$7="Northern Ireland","GBP","EUR"),'Fixed inputs'!$C$7:$E$7,0)))</f>
        <v/>
      </c>
      <c r="AE395" s="386"/>
      <c r="AF395" s="386"/>
      <c r="AG395" s="386"/>
      <c r="AH395" s="386"/>
      <c r="AI395" s="386"/>
      <c r="AJ395" s="416">
        <f t="shared" si="91"/>
        <v>0</v>
      </c>
      <c r="AK395" s="386"/>
      <c r="AL395" s="387">
        <f t="shared" si="92"/>
        <v>0</v>
      </c>
      <c r="AM395" s="386"/>
      <c r="AN395" s="387">
        <f t="shared" si="93"/>
        <v>0</v>
      </c>
      <c r="AO395" s="386"/>
      <c r="AP395" s="387">
        <f t="shared" si="94"/>
        <v>0</v>
      </c>
      <c r="AQ395" s="386"/>
      <c r="AR395" s="387">
        <f t="shared" si="95"/>
        <v>0</v>
      </c>
      <c r="AS395" s="386"/>
      <c r="AT395" s="387">
        <f t="shared" si="96"/>
        <v>0</v>
      </c>
    </row>
    <row r="396" spans="2:46">
      <c r="B396" s="435"/>
      <c r="C396" s="435"/>
      <c r="D396" s="436"/>
      <c r="E396" s="437"/>
      <c r="F396" s="437"/>
      <c r="G396" s="437"/>
      <c r="H396" s="437"/>
      <c r="I396" s="437"/>
      <c r="J396" s="437"/>
      <c r="K396" s="465">
        <f t="shared" ref="K396:K459" si="97">SUM(E396:J396)</f>
        <v>0</v>
      </c>
      <c r="L396" s="433"/>
      <c r="M396" s="433"/>
      <c r="N396" s="434"/>
      <c r="O396" s="383" t="str">
        <f t="shared" ref="O396:O459" si="98">IF($N396="","",IF($N396&lt;2024,"Yes","No"))</f>
        <v/>
      </c>
      <c r="P396" s="434"/>
      <c r="Q396" s="434"/>
      <c r="R396" s="434"/>
      <c r="S396" s="433"/>
      <c r="T396" s="434"/>
      <c r="U396" s="415" t="str">
        <f t="shared" si="84"/>
        <v/>
      </c>
      <c r="V396" s="415" t="str">
        <f t="shared" si="85"/>
        <v/>
      </c>
      <c r="W396" s="415" t="str">
        <f t="shared" si="86"/>
        <v/>
      </c>
      <c r="X396" s="415" t="str">
        <f t="shared" si="87"/>
        <v/>
      </c>
      <c r="Y396" s="415" t="str">
        <f t="shared" si="88"/>
        <v/>
      </c>
      <c r="Z396" s="415" t="str">
        <f t="shared" si="89"/>
        <v/>
      </c>
      <c r="AA396" s="384">
        <f t="shared" ref="AA396:AA459" si="99">SUM(U396:Z396)</f>
        <v>0</v>
      </c>
      <c r="AB396" s="385" t="b">
        <f t="shared" si="90"/>
        <v>1</v>
      </c>
      <c r="AC396" s="384" t="str">
        <f>IF($N396="","",IF($C$7="Northern Ireland",INDEX('Fixed inputs'!$H$18:$H$58,MATCH($N396,'Fixed inputs'!$C$18:$C$58,0)),INDEX('Fixed inputs'!$I$18:$I$58,MATCH($N396,'Fixed inputs'!$C$18:$C$58,0))))</f>
        <v/>
      </c>
      <c r="AD396" s="384" t="str">
        <f>IF($C396="","",INDEX('Fixed inputs'!$C$8:$E$10,MATCH($C396,'Fixed inputs'!$B$8:$B$10,0),MATCH(IF($C$7="Northern Ireland","GBP","EUR"),'Fixed inputs'!$C$7:$E$7,0)))</f>
        <v/>
      </c>
      <c r="AE396" s="386"/>
      <c r="AF396" s="386"/>
      <c r="AG396" s="386"/>
      <c r="AH396" s="386"/>
      <c r="AI396" s="386"/>
      <c r="AJ396" s="416">
        <f t="shared" si="91"/>
        <v>0</v>
      </c>
      <c r="AK396" s="386"/>
      <c r="AL396" s="387">
        <f t="shared" si="92"/>
        <v>0</v>
      </c>
      <c r="AM396" s="386"/>
      <c r="AN396" s="387">
        <f t="shared" si="93"/>
        <v>0</v>
      </c>
      <c r="AO396" s="386"/>
      <c r="AP396" s="387">
        <f t="shared" si="94"/>
        <v>0</v>
      </c>
      <c r="AQ396" s="386"/>
      <c r="AR396" s="387">
        <f t="shared" si="95"/>
        <v>0</v>
      </c>
      <c r="AS396" s="386"/>
      <c r="AT396" s="387">
        <f t="shared" si="96"/>
        <v>0</v>
      </c>
    </row>
    <row r="397" spans="2:46">
      <c r="B397" s="435"/>
      <c r="C397" s="435"/>
      <c r="D397" s="436"/>
      <c r="E397" s="437"/>
      <c r="F397" s="437"/>
      <c r="G397" s="437"/>
      <c r="H397" s="437"/>
      <c r="I397" s="437"/>
      <c r="J397" s="437"/>
      <c r="K397" s="465">
        <f t="shared" si="97"/>
        <v>0</v>
      </c>
      <c r="L397" s="433"/>
      <c r="M397" s="433"/>
      <c r="N397" s="434"/>
      <c r="O397" s="383" t="str">
        <f t="shared" si="98"/>
        <v/>
      </c>
      <c r="P397" s="434"/>
      <c r="Q397" s="434"/>
      <c r="R397" s="434"/>
      <c r="S397" s="433"/>
      <c r="T397" s="434"/>
      <c r="U397" s="415" t="str">
        <f t="shared" ref="U397:U460" si="100">IF($B397="","",IFERROR(E397*$AC397*$AD397,0))</f>
        <v/>
      </c>
      <c r="V397" s="415" t="str">
        <f t="shared" ref="V397:V460" si="101">IF($B397="","",IFERROR(F397*$AC397*$AD397,0))</f>
        <v/>
      </c>
      <c r="W397" s="415" t="str">
        <f t="shared" ref="W397:W460" si="102">IF($B397="","",IFERROR(G397*$AC397*$AD397,0))</f>
        <v/>
      </c>
      <c r="X397" s="415" t="str">
        <f t="shared" ref="X397:X460" si="103">IF($B397="","",IFERROR(H397*$AC397*$AD397,0))</f>
        <v/>
      </c>
      <c r="Y397" s="415" t="str">
        <f t="shared" ref="Y397:Y460" si="104">IF($B397="","",IFERROR(I397*$AC397*$AD397,0))</f>
        <v/>
      </c>
      <c r="Z397" s="415" t="str">
        <f t="shared" ref="Z397:Z460" si="105">IF($B397="","",IFERROR(J397*$AC397*$AD397,0))</f>
        <v/>
      </c>
      <c r="AA397" s="384">
        <f t="shared" si="99"/>
        <v>0</v>
      </c>
      <c r="AB397" s="385" t="b">
        <f t="shared" ref="AB397:AB460" si="106">IF(COUNTA($B397:$J397)=0,TRUE,AND($B397&lt;&gt;"",$C397&lt;&gt;"",$D397&lt;&gt;"",$N397&lt;&gt;"",$L397&lt;&gt;"",$M397&lt;&gt;"",$Q397&lt;&gt;"",$R397&lt;&gt;"",$S397&lt;&gt;"",IF($O397="Yes",$P397&lt;&gt;"",TRUE)))</f>
        <v>1</v>
      </c>
      <c r="AC397" s="384" t="str">
        <f>IF($N397="","",IF($C$7="Northern Ireland",INDEX('Fixed inputs'!$H$18:$H$58,MATCH($N397,'Fixed inputs'!$C$18:$C$58,0)),INDEX('Fixed inputs'!$I$18:$I$58,MATCH($N397,'Fixed inputs'!$C$18:$C$58,0))))</f>
        <v/>
      </c>
      <c r="AD397" s="384" t="str">
        <f>IF($C397="","",INDEX('Fixed inputs'!$C$8:$E$10,MATCH($C397,'Fixed inputs'!$B$8:$B$10,0),MATCH(IF($C$7="Northern Ireland","GBP","EUR"),'Fixed inputs'!$C$7:$E$7,0)))</f>
        <v/>
      </c>
      <c r="AE397" s="386"/>
      <c r="AF397" s="386"/>
      <c r="AG397" s="386"/>
      <c r="AH397" s="386"/>
      <c r="AI397" s="386"/>
      <c r="AJ397" s="416">
        <f t="shared" ref="AJ397:AJ460" si="107">IF(AI397&lt;&gt;"",AI397,IF(AND($AE397="Yes",$AF397="Yes",$AG397="Yes",$AH397="Yes"),U397,0))</f>
        <v>0</v>
      </c>
      <c r="AK397" s="386"/>
      <c r="AL397" s="387">
        <f t="shared" ref="AL397:AL460" si="108">IF(AK397&lt;&gt;"",AK397,IF(AND($AE397="Yes",$AF397="Yes",$AG397="Yes",$AH397="Yes"),V397,0))</f>
        <v>0</v>
      </c>
      <c r="AM397" s="386"/>
      <c r="AN397" s="387">
        <f t="shared" ref="AN397:AN460" si="109">IF(AM397&lt;&gt;"",AM397,IF(AND($AE397="Yes",$AF397="Yes",$AG397="Yes",$AH397="Yes"),W397,0))</f>
        <v>0</v>
      </c>
      <c r="AO397" s="386"/>
      <c r="AP397" s="387">
        <f t="shared" ref="AP397:AP460" si="110">IF(AO397&lt;&gt;"",AO397,IF(AND($AE397="Yes",$AF397="Yes",$AG397="Yes",$AH397="Yes"),X397,0))</f>
        <v>0</v>
      </c>
      <c r="AQ397" s="386"/>
      <c r="AR397" s="387">
        <f t="shared" ref="AR397:AR460" si="111">IF(AQ397&lt;&gt;"",AQ397,IF(AND($AE397="Yes",$AF397="Yes",$AG397="Yes",$AH397="Yes"),Y397,0))</f>
        <v>0</v>
      </c>
      <c r="AS397" s="386"/>
      <c r="AT397" s="387">
        <f t="shared" ref="AT397:AT460" si="112">IF(AS397&lt;&gt;"",AS397,IF(AND($AE397="Yes",$AF397="Yes",$AG397="Yes",$AH397="Yes"),Z397,0))</f>
        <v>0</v>
      </c>
    </row>
    <row r="398" spans="2:46">
      <c r="B398" s="435"/>
      <c r="C398" s="435"/>
      <c r="D398" s="436"/>
      <c r="E398" s="437"/>
      <c r="F398" s="437"/>
      <c r="G398" s="437"/>
      <c r="H398" s="437"/>
      <c r="I398" s="437"/>
      <c r="J398" s="437"/>
      <c r="K398" s="465">
        <f t="shared" si="97"/>
        <v>0</v>
      </c>
      <c r="L398" s="433"/>
      <c r="M398" s="433"/>
      <c r="N398" s="434"/>
      <c r="O398" s="383" t="str">
        <f t="shared" si="98"/>
        <v/>
      </c>
      <c r="P398" s="434"/>
      <c r="Q398" s="434"/>
      <c r="R398" s="434"/>
      <c r="S398" s="433"/>
      <c r="T398" s="434"/>
      <c r="U398" s="415" t="str">
        <f t="shared" si="100"/>
        <v/>
      </c>
      <c r="V398" s="415" t="str">
        <f t="shared" si="101"/>
        <v/>
      </c>
      <c r="W398" s="415" t="str">
        <f t="shared" si="102"/>
        <v/>
      </c>
      <c r="X398" s="415" t="str">
        <f t="shared" si="103"/>
        <v/>
      </c>
      <c r="Y398" s="415" t="str">
        <f t="shared" si="104"/>
        <v/>
      </c>
      <c r="Z398" s="415" t="str">
        <f t="shared" si="105"/>
        <v/>
      </c>
      <c r="AA398" s="384">
        <f t="shared" si="99"/>
        <v>0</v>
      </c>
      <c r="AB398" s="385" t="b">
        <f t="shared" si="106"/>
        <v>1</v>
      </c>
      <c r="AC398" s="384" t="str">
        <f>IF($N398="","",IF($C$7="Northern Ireland",INDEX('Fixed inputs'!$H$18:$H$58,MATCH($N398,'Fixed inputs'!$C$18:$C$58,0)),INDEX('Fixed inputs'!$I$18:$I$58,MATCH($N398,'Fixed inputs'!$C$18:$C$58,0))))</f>
        <v/>
      </c>
      <c r="AD398" s="384" t="str">
        <f>IF($C398="","",INDEX('Fixed inputs'!$C$8:$E$10,MATCH($C398,'Fixed inputs'!$B$8:$B$10,0),MATCH(IF($C$7="Northern Ireland","GBP","EUR"),'Fixed inputs'!$C$7:$E$7,0)))</f>
        <v/>
      </c>
      <c r="AE398" s="386"/>
      <c r="AF398" s="386"/>
      <c r="AG398" s="386"/>
      <c r="AH398" s="386"/>
      <c r="AI398" s="386"/>
      <c r="AJ398" s="416">
        <f t="shared" si="107"/>
        <v>0</v>
      </c>
      <c r="AK398" s="386"/>
      <c r="AL398" s="387">
        <f t="shared" si="108"/>
        <v>0</v>
      </c>
      <c r="AM398" s="386"/>
      <c r="AN398" s="387">
        <f t="shared" si="109"/>
        <v>0</v>
      </c>
      <c r="AO398" s="386"/>
      <c r="AP398" s="387">
        <f t="shared" si="110"/>
        <v>0</v>
      </c>
      <c r="AQ398" s="386"/>
      <c r="AR398" s="387">
        <f t="shared" si="111"/>
        <v>0</v>
      </c>
      <c r="AS398" s="386"/>
      <c r="AT398" s="387">
        <f t="shared" si="112"/>
        <v>0</v>
      </c>
    </row>
    <row r="399" spans="2:46">
      <c r="B399" s="435"/>
      <c r="C399" s="435"/>
      <c r="D399" s="436"/>
      <c r="E399" s="437"/>
      <c r="F399" s="437"/>
      <c r="G399" s="437"/>
      <c r="H399" s="437"/>
      <c r="I399" s="437"/>
      <c r="J399" s="437"/>
      <c r="K399" s="465">
        <f t="shared" si="97"/>
        <v>0</v>
      </c>
      <c r="L399" s="433"/>
      <c r="M399" s="433"/>
      <c r="N399" s="434"/>
      <c r="O399" s="383" t="str">
        <f t="shared" si="98"/>
        <v/>
      </c>
      <c r="P399" s="434"/>
      <c r="Q399" s="434"/>
      <c r="R399" s="434"/>
      <c r="S399" s="433"/>
      <c r="T399" s="434"/>
      <c r="U399" s="415" t="str">
        <f t="shared" si="100"/>
        <v/>
      </c>
      <c r="V399" s="415" t="str">
        <f t="shared" si="101"/>
        <v/>
      </c>
      <c r="W399" s="415" t="str">
        <f t="shared" si="102"/>
        <v/>
      </c>
      <c r="X399" s="415" t="str">
        <f t="shared" si="103"/>
        <v/>
      </c>
      <c r="Y399" s="415" t="str">
        <f t="shared" si="104"/>
        <v/>
      </c>
      <c r="Z399" s="415" t="str">
        <f t="shared" si="105"/>
        <v/>
      </c>
      <c r="AA399" s="384">
        <f t="shared" si="99"/>
        <v>0</v>
      </c>
      <c r="AB399" s="385" t="b">
        <f t="shared" si="106"/>
        <v>1</v>
      </c>
      <c r="AC399" s="384" t="str">
        <f>IF($N399="","",IF($C$7="Northern Ireland",INDEX('Fixed inputs'!$H$18:$H$58,MATCH($N399,'Fixed inputs'!$C$18:$C$58,0)),INDEX('Fixed inputs'!$I$18:$I$58,MATCH($N399,'Fixed inputs'!$C$18:$C$58,0))))</f>
        <v/>
      </c>
      <c r="AD399" s="384" t="str">
        <f>IF($C399="","",INDEX('Fixed inputs'!$C$8:$E$10,MATCH($C399,'Fixed inputs'!$B$8:$B$10,0),MATCH(IF($C$7="Northern Ireland","GBP","EUR"),'Fixed inputs'!$C$7:$E$7,0)))</f>
        <v/>
      </c>
      <c r="AE399" s="386"/>
      <c r="AF399" s="386"/>
      <c r="AG399" s="386"/>
      <c r="AH399" s="386"/>
      <c r="AI399" s="386"/>
      <c r="AJ399" s="416">
        <f t="shared" si="107"/>
        <v>0</v>
      </c>
      <c r="AK399" s="386"/>
      <c r="AL399" s="387">
        <f t="shared" si="108"/>
        <v>0</v>
      </c>
      <c r="AM399" s="386"/>
      <c r="AN399" s="387">
        <f t="shared" si="109"/>
        <v>0</v>
      </c>
      <c r="AO399" s="386"/>
      <c r="AP399" s="387">
        <f t="shared" si="110"/>
        <v>0</v>
      </c>
      <c r="AQ399" s="386"/>
      <c r="AR399" s="387">
        <f t="shared" si="111"/>
        <v>0</v>
      </c>
      <c r="AS399" s="386"/>
      <c r="AT399" s="387">
        <f t="shared" si="112"/>
        <v>0</v>
      </c>
    </row>
    <row r="400" spans="2:46">
      <c r="B400" s="435"/>
      <c r="C400" s="435"/>
      <c r="D400" s="436"/>
      <c r="E400" s="437"/>
      <c r="F400" s="437"/>
      <c r="G400" s="437"/>
      <c r="H400" s="437"/>
      <c r="I400" s="437"/>
      <c r="J400" s="437"/>
      <c r="K400" s="465">
        <f t="shared" si="97"/>
        <v>0</v>
      </c>
      <c r="L400" s="433"/>
      <c r="M400" s="433"/>
      <c r="N400" s="434"/>
      <c r="O400" s="383" t="str">
        <f t="shared" si="98"/>
        <v/>
      </c>
      <c r="P400" s="434"/>
      <c r="Q400" s="434"/>
      <c r="R400" s="434"/>
      <c r="S400" s="433"/>
      <c r="T400" s="434"/>
      <c r="U400" s="415" t="str">
        <f t="shared" si="100"/>
        <v/>
      </c>
      <c r="V400" s="415" t="str">
        <f t="shared" si="101"/>
        <v/>
      </c>
      <c r="W400" s="415" t="str">
        <f t="shared" si="102"/>
        <v/>
      </c>
      <c r="X400" s="415" t="str">
        <f t="shared" si="103"/>
        <v/>
      </c>
      <c r="Y400" s="415" t="str">
        <f t="shared" si="104"/>
        <v/>
      </c>
      <c r="Z400" s="415" t="str">
        <f t="shared" si="105"/>
        <v/>
      </c>
      <c r="AA400" s="384">
        <f t="shared" si="99"/>
        <v>0</v>
      </c>
      <c r="AB400" s="385" t="b">
        <f t="shared" si="106"/>
        <v>1</v>
      </c>
      <c r="AC400" s="384" t="str">
        <f>IF($N400="","",IF($C$7="Northern Ireland",INDEX('Fixed inputs'!$H$18:$H$58,MATCH($N400,'Fixed inputs'!$C$18:$C$58,0)),INDEX('Fixed inputs'!$I$18:$I$58,MATCH($N400,'Fixed inputs'!$C$18:$C$58,0))))</f>
        <v/>
      </c>
      <c r="AD400" s="384" t="str">
        <f>IF($C400="","",INDEX('Fixed inputs'!$C$8:$E$10,MATCH($C400,'Fixed inputs'!$B$8:$B$10,0),MATCH(IF($C$7="Northern Ireland","GBP","EUR"),'Fixed inputs'!$C$7:$E$7,0)))</f>
        <v/>
      </c>
      <c r="AE400" s="386"/>
      <c r="AF400" s="386"/>
      <c r="AG400" s="386"/>
      <c r="AH400" s="386"/>
      <c r="AI400" s="386"/>
      <c r="AJ400" s="416">
        <f t="shared" si="107"/>
        <v>0</v>
      </c>
      <c r="AK400" s="386"/>
      <c r="AL400" s="387">
        <f t="shared" si="108"/>
        <v>0</v>
      </c>
      <c r="AM400" s="386"/>
      <c r="AN400" s="387">
        <f t="shared" si="109"/>
        <v>0</v>
      </c>
      <c r="AO400" s="386"/>
      <c r="AP400" s="387">
        <f t="shared" si="110"/>
        <v>0</v>
      </c>
      <c r="AQ400" s="386"/>
      <c r="AR400" s="387">
        <f t="shared" si="111"/>
        <v>0</v>
      </c>
      <c r="AS400" s="386"/>
      <c r="AT400" s="387">
        <f t="shared" si="112"/>
        <v>0</v>
      </c>
    </row>
    <row r="401" spans="2:46">
      <c r="B401" s="435"/>
      <c r="C401" s="435"/>
      <c r="D401" s="436"/>
      <c r="E401" s="437"/>
      <c r="F401" s="437"/>
      <c r="G401" s="437"/>
      <c r="H401" s="437"/>
      <c r="I401" s="437"/>
      <c r="J401" s="437"/>
      <c r="K401" s="465">
        <f t="shared" si="97"/>
        <v>0</v>
      </c>
      <c r="L401" s="433"/>
      <c r="M401" s="433"/>
      <c r="N401" s="434"/>
      <c r="O401" s="383" t="str">
        <f t="shared" si="98"/>
        <v/>
      </c>
      <c r="P401" s="434"/>
      <c r="Q401" s="434"/>
      <c r="R401" s="434"/>
      <c r="S401" s="433"/>
      <c r="T401" s="434"/>
      <c r="U401" s="415" t="str">
        <f t="shared" si="100"/>
        <v/>
      </c>
      <c r="V401" s="415" t="str">
        <f t="shared" si="101"/>
        <v/>
      </c>
      <c r="W401" s="415" t="str">
        <f t="shared" si="102"/>
        <v/>
      </c>
      <c r="X401" s="415" t="str">
        <f t="shared" si="103"/>
        <v/>
      </c>
      <c r="Y401" s="415" t="str">
        <f t="shared" si="104"/>
        <v/>
      </c>
      <c r="Z401" s="415" t="str">
        <f t="shared" si="105"/>
        <v/>
      </c>
      <c r="AA401" s="384">
        <f t="shared" si="99"/>
        <v>0</v>
      </c>
      <c r="AB401" s="385" t="b">
        <f t="shared" si="106"/>
        <v>1</v>
      </c>
      <c r="AC401" s="384" t="str">
        <f>IF($N401="","",IF($C$7="Northern Ireland",INDEX('Fixed inputs'!$H$18:$H$58,MATCH($N401,'Fixed inputs'!$C$18:$C$58,0)),INDEX('Fixed inputs'!$I$18:$I$58,MATCH($N401,'Fixed inputs'!$C$18:$C$58,0))))</f>
        <v/>
      </c>
      <c r="AD401" s="384" t="str">
        <f>IF($C401="","",INDEX('Fixed inputs'!$C$8:$E$10,MATCH($C401,'Fixed inputs'!$B$8:$B$10,0),MATCH(IF($C$7="Northern Ireland","GBP","EUR"),'Fixed inputs'!$C$7:$E$7,0)))</f>
        <v/>
      </c>
      <c r="AE401" s="386"/>
      <c r="AF401" s="386"/>
      <c r="AG401" s="386"/>
      <c r="AH401" s="386"/>
      <c r="AI401" s="386"/>
      <c r="AJ401" s="416">
        <f t="shared" si="107"/>
        <v>0</v>
      </c>
      <c r="AK401" s="386"/>
      <c r="AL401" s="387">
        <f t="shared" si="108"/>
        <v>0</v>
      </c>
      <c r="AM401" s="386"/>
      <c r="AN401" s="387">
        <f t="shared" si="109"/>
        <v>0</v>
      </c>
      <c r="AO401" s="386"/>
      <c r="AP401" s="387">
        <f t="shared" si="110"/>
        <v>0</v>
      </c>
      <c r="AQ401" s="386"/>
      <c r="AR401" s="387">
        <f t="shared" si="111"/>
        <v>0</v>
      </c>
      <c r="AS401" s="386"/>
      <c r="AT401" s="387">
        <f t="shared" si="112"/>
        <v>0</v>
      </c>
    </row>
    <row r="402" spans="2:46">
      <c r="B402" s="435"/>
      <c r="C402" s="435"/>
      <c r="D402" s="436"/>
      <c r="E402" s="437"/>
      <c r="F402" s="437"/>
      <c r="G402" s="437"/>
      <c r="H402" s="437"/>
      <c r="I402" s="437"/>
      <c r="J402" s="437"/>
      <c r="K402" s="465">
        <f t="shared" si="97"/>
        <v>0</v>
      </c>
      <c r="L402" s="433"/>
      <c r="M402" s="433"/>
      <c r="N402" s="434"/>
      <c r="O402" s="383" t="str">
        <f t="shared" si="98"/>
        <v/>
      </c>
      <c r="P402" s="434"/>
      <c r="Q402" s="434"/>
      <c r="R402" s="434"/>
      <c r="S402" s="433"/>
      <c r="T402" s="434"/>
      <c r="U402" s="415" t="str">
        <f t="shared" si="100"/>
        <v/>
      </c>
      <c r="V402" s="415" t="str">
        <f t="shared" si="101"/>
        <v/>
      </c>
      <c r="W402" s="415" t="str">
        <f t="shared" si="102"/>
        <v/>
      </c>
      <c r="X402" s="415" t="str">
        <f t="shared" si="103"/>
        <v/>
      </c>
      <c r="Y402" s="415" t="str">
        <f t="shared" si="104"/>
        <v/>
      </c>
      <c r="Z402" s="415" t="str">
        <f t="shared" si="105"/>
        <v/>
      </c>
      <c r="AA402" s="384">
        <f t="shared" si="99"/>
        <v>0</v>
      </c>
      <c r="AB402" s="385" t="b">
        <f t="shared" si="106"/>
        <v>1</v>
      </c>
      <c r="AC402" s="384" t="str">
        <f>IF($N402="","",IF($C$7="Northern Ireland",INDEX('Fixed inputs'!$H$18:$H$58,MATCH($N402,'Fixed inputs'!$C$18:$C$58,0)),INDEX('Fixed inputs'!$I$18:$I$58,MATCH($N402,'Fixed inputs'!$C$18:$C$58,0))))</f>
        <v/>
      </c>
      <c r="AD402" s="384" t="str">
        <f>IF($C402="","",INDEX('Fixed inputs'!$C$8:$E$10,MATCH($C402,'Fixed inputs'!$B$8:$B$10,0),MATCH(IF($C$7="Northern Ireland","GBP","EUR"),'Fixed inputs'!$C$7:$E$7,0)))</f>
        <v/>
      </c>
      <c r="AE402" s="386"/>
      <c r="AF402" s="386"/>
      <c r="AG402" s="386"/>
      <c r="AH402" s="386"/>
      <c r="AI402" s="386"/>
      <c r="AJ402" s="416">
        <f t="shared" si="107"/>
        <v>0</v>
      </c>
      <c r="AK402" s="386"/>
      <c r="AL402" s="387">
        <f t="shared" si="108"/>
        <v>0</v>
      </c>
      <c r="AM402" s="386"/>
      <c r="AN402" s="387">
        <f t="shared" si="109"/>
        <v>0</v>
      </c>
      <c r="AO402" s="386"/>
      <c r="AP402" s="387">
        <f t="shared" si="110"/>
        <v>0</v>
      </c>
      <c r="AQ402" s="386"/>
      <c r="AR402" s="387">
        <f t="shared" si="111"/>
        <v>0</v>
      </c>
      <c r="AS402" s="386"/>
      <c r="AT402" s="387">
        <f t="shared" si="112"/>
        <v>0</v>
      </c>
    </row>
    <row r="403" spans="2:46">
      <c r="B403" s="435"/>
      <c r="C403" s="435"/>
      <c r="D403" s="436"/>
      <c r="E403" s="437"/>
      <c r="F403" s="437"/>
      <c r="G403" s="437"/>
      <c r="H403" s="437"/>
      <c r="I403" s="437"/>
      <c r="J403" s="437"/>
      <c r="K403" s="465">
        <f t="shared" si="97"/>
        <v>0</v>
      </c>
      <c r="L403" s="433"/>
      <c r="M403" s="433"/>
      <c r="N403" s="434"/>
      <c r="O403" s="383" t="str">
        <f t="shared" si="98"/>
        <v/>
      </c>
      <c r="P403" s="434"/>
      <c r="Q403" s="434"/>
      <c r="R403" s="434"/>
      <c r="S403" s="433"/>
      <c r="T403" s="434"/>
      <c r="U403" s="415" t="str">
        <f t="shared" si="100"/>
        <v/>
      </c>
      <c r="V403" s="415" t="str">
        <f t="shared" si="101"/>
        <v/>
      </c>
      <c r="W403" s="415" t="str">
        <f t="shared" si="102"/>
        <v/>
      </c>
      <c r="X403" s="415" t="str">
        <f t="shared" si="103"/>
        <v/>
      </c>
      <c r="Y403" s="415" t="str">
        <f t="shared" si="104"/>
        <v/>
      </c>
      <c r="Z403" s="415" t="str">
        <f t="shared" si="105"/>
        <v/>
      </c>
      <c r="AA403" s="384">
        <f t="shared" si="99"/>
        <v>0</v>
      </c>
      <c r="AB403" s="385" t="b">
        <f t="shared" si="106"/>
        <v>1</v>
      </c>
      <c r="AC403" s="384" t="str">
        <f>IF($N403="","",IF($C$7="Northern Ireland",INDEX('Fixed inputs'!$H$18:$H$58,MATCH($N403,'Fixed inputs'!$C$18:$C$58,0)),INDEX('Fixed inputs'!$I$18:$I$58,MATCH($N403,'Fixed inputs'!$C$18:$C$58,0))))</f>
        <v/>
      </c>
      <c r="AD403" s="384" t="str">
        <f>IF($C403="","",INDEX('Fixed inputs'!$C$8:$E$10,MATCH($C403,'Fixed inputs'!$B$8:$B$10,0),MATCH(IF($C$7="Northern Ireland","GBP","EUR"),'Fixed inputs'!$C$7:$E$7,0)))</f>
        <v/>
      </c>
      <c r="AE403" s="386"/>
      <c r="AF403" s="386"/>
      <c r="AG403" s="386"/>
      <c r="AH403" s="386"/>
      <c r="AI403" s="386"/>
      <c r="AJ403" s="416">
        <f t="shared" si="107"/>
        <v>0</v>
      </c>
      <c r="AK403" s="386"/>
      <c r="AL403" s="387">
        <f t="shared" si="108"/>
        <v>0</v>
      </c>
      <c r="AM403" s="386"/>
      <c r="AN403" s="387">
        <f t="shared" si="109"/>
        <v>0</v>
      </c>
      <c r="AO403" s="386"/>
      <c r="AP403" s="387">
        <f t="shared" si="110"/>
        <v>0</v>
      </c>
      <c r="AQ403" s="386"/>
      <c r="AR403" s="387">
        <f t="shared" si="111"/>
        <v>0</v>
      </c>
      <c r="AS403" s="386"/>
      <c r="AT403" s="387">
        <f t="shared" si="112"/>
        <v>0</v>
      </c>
    </row>
    <row r="404" spans="2:46">
      <c r="B404" s="435"/>
      <c r="C404" s="435"/>
      <c r="D404" s="436"/>
      <c r="E404" s="437"/>
      <c r="F404" s="437"/>
      <c r="G404" s="437"/>
      <c r="H404" s="437"/>
      <c r="I404" s="437"/>
      <c r="J404" s="437"/>
      <c r="K404" s="465">
        <f t="shared" si="97"/>
        <v>0</v>
      </c>
      <c r="L404" s="433"/>
      <c r="M404" s="433"/>
      <c r="N404" s="434"/>
      <c r="O404" s="383" t="str">
        <f t="shared" si="98"/>
        <v/>
      </c>
      <c r="P404" s="434"/>
      <c r="Q404" s="434"/>
      <c r="R404" s="434"/>
      <c r="S404" s="433"/>
      <c r="T404" s="434"/>
      <c r="U404" s="415" t="str">
        <f t="shared" si="100"/>
        <v/>
      </c>
      <c r="V404" s="415" t="str">
        <f t="shared" si="101"/>
        <v/>
      </c>
      <c r="W404" s="415" t="str">
        <f t="shared" si="102"/>
        <v/>
      </c>
      <c r="X404" s="415" t="str">
        <f t="shared" si="103"/>
        <v/>
      </c>
      <c r="Y404" s="415" t="str">
        <f t="shared" si="104"/>
        <v/>
      </c>
      <c r="Z404" s="415" t="str">
        <f t="shared" si="105"/>
        <v/>
      </c>
      <c r="AA404" s="384">
        <f t="shared" si="99"/>
        <v>0</v>
      </c>
      <c r="AB404" s="385" t="b">
        <f t="shared" si="106"/>
        <v>1</v>
      </c>
      <c r="AC404" s="384" t="str">
        <f>IF($N404="","",IF($C$7="Northern Ireland",INDEX('Fixed inputs'!$H$18:$H$58,MATCH($N404,'Fixed inputs'!$C$18:$C$58,0)),INDEX('Fixed inputs'!$I$18:$I$58,MATCH($N404,'Fixed inputs'!$C$18:$C$58,0))))</f>
        <v/>
      </c>
      <c r="AD404" s="384" t="str">
        <f>IF($C404="","",INDEX('Fixed inputs'!$C$8:$E$10,MATCH($C404,'Fixed inputs'!$B$8:$B$10,0),MATCH(IF($C$7="Northern Ireland","GBP","EUR"),'Fixed inputs'!$C$7:$E$7,0)))</f>
        <v/>
      </c>
      <c r="AE404" s="386"/>
      <c r="AF404" s="386"/>
      <c r="AG404" s="386"/>
      <c r="AH404" s="386"/>
      <c r="AI404" s="386"/>
      <c r="AJ404" s="416">
        <f t="shared" si="107"/>
        <v>0</v>
      </c>
      <c r="AK404" s="386"/>
      <c r="AL404" s="387">
        <f t="shared" si="108"/>
        <v>0</v>
      </c>
      <c r="AM404" s="386"/>
      <c r="AN404" s="387">
        <f t="shared" si="109"/>
        <v>0</v>
      </c>
      <c r="AO404" s="386"/>
      <c r="AP404" s="387">
        <f t="shared" si="110"/>
        <v>0</v>
      </c>
      <c r="AQ404" s="386"/>
      <c r="AR404" s="387">
        <f t="shared" si="111"/>
        <v>0</v>
      </c>
      <c r="AS404" s="386"/>
      <c r="AT404" s="387">
        <f t="shared" si="112"/>
        <v>0</v>
      </c>
    </row>
    <row r="405" spans="2:46">
      <c r="B405" s="435"/>
      <c r="C405" s="435"/>
      <c r="D405" s="436"/>
      <c r="E405" s="437"/>
      <c r="F405" s="437"/>
      <c r="G405" s="437"/>
      <c r="H405" s="437"/>
      <c r="I405" s="437"/>
      <c r="J405" s="437"/>
      <c r="K405" s="465">
        <f t="shared" si="97"/>
        <v>0</v>
      </c>
      <c r="L405" s="433"/>
      <c r="M405" s="433"/>
      <c r="N405" s="434"/>
      <c r="O405" s="383" t="str">
        <f t="shared" si="98"/>
        <v/>
      </c>
      <c r="P405" s="434"/>
      <c r="Q405" s="434"/>
      <c r="R405" s="434"/>
      <c r="S405" s="433"/>
      <c r="T405" s="434"/>
      <c r="U405" s="415" t="str">
        <f t="shared" si="100"/>
        <v/>
      </c>
      <c r="V405" s="415" t="str">
        <f t="shared" si="101"/>
        <v/>
      </c>
      <c r="W405" s="415" t="str">
        <f t="shared" si="102"/>
        <v/>
      </c>
      <c r="X405" s="415" t="str">
        <f t="shared" si="103"/>
        <v/>
      </c>
      <c r="Y405" s="415" t="str">
        <f t="shared" si="104"/>
        <v/>
      </c>
      <c r="Z405" s="415" t="str">
        <f t="shared" si="105"/>
        <v/>
      </c>
      <c r="AA405" s="384">
        <f t="shared" si="99"/>
        <v>0</v>
      </c>
      <c r="AB405" s="385" t="b">
        <f t="shared" si="106"/>
        <v>1</v>
      </c>
      <c r="AC405" s="384" t="str">
        <f>IF($N405="","",IF($C$7="Northern Ireland",INDEX('Fixed inputs'!$H$18:$H$58,MATCH($N405,'Fixed inputs'!$C$18:$C$58,0)),INDEX('Fixed inputs'!$I$18:$I$58,MATCH($N405,'Fixed inputs'!$C$18:$C$58,0))))</f>
        <v/>
      </c>
      <c r="AD405" s="384" t="str">
        <f>IF($C405="","",INDEX('Fixed inputs'!$C$8:$E$10,MATCH($C405,'Fixed inputs'!$B$8:$B$10,0),MATCH(IF($C$7="Northern Ireland","GBP","EUR"),'Fixed inputs'!$C$7:$E$7,0)))</f>
        <v/>
      </c>
      <c r="AE405" s="386"/>
      <c r="AF405" s="386"/>
      <c r="AG405" s="386"/>
      <c r="AH405" s="386"/>
      <c r="AI405" s="386"/>
      <c r="AJ405" s="416">
        <f t="shared" si="107"/>
        <v>0</v>
      </c>
      <c r="AK405" s="386"/>
      <c r="AL405" s="387">
        <f t="shared" si="108"/>
        <v>0</v>
      </c>
      <c r="AM405" s="386"/>
      <c r="AN405" s="387">
        <f t="shared" si="109"/>
        <v>0</v>
      </c>
      <c r="AO405" s="386"/>
      <c r="AP405" s="387">
        <f t="shared" si="110"/>
        <v>0</v>
      </c>
      <c r="AQ405" s="386"/>
      <c r="AR405" s="387">
        <f t="shared" si="111"/>
        <v>0</v>
      </c>
      <c r="AS405" s="386"/>
      <c r="AT405" s="387">
        <f t="shared" si="112"/>
        <v>0</v>
      </c>
    </row>
    <row r="406" spans="2:46">
      <c r="B406" s="435"/>
      <c r="C406" s="435"/>
      <c r="D406" s="436"/>
      <c r="E406" s="437"/>
      <c r="F406" s="437"/>
      <c r="G406" s="437"/>
      <c r="H406" s="437"/>
      <c r="I406" s="437"/>
      <c r="J406" s="437"/>
      <c r="K406" s="465">
        <f t="shared" si="97"/>
        <v>0</v>
      </c>
      <c r="L406" s="433"/>
      <c r="M406" s="433"/>
      <c r="N406" s="434"/>
      <c r="O406" s="383" t="str">
        <f t="shared" si="98"/>
        <v/>
      </c>
      <c r="P406" s="434"/>
      <c r="Q406" s="434"/>
      <c r="R406" s="434"/>
      <c r="S406" s="433"/>
      <c r="T406" s="434"/>
      <c r="U406" s="415" t="str">
        <f t="shared" si="100"/>
        <v/>
      </c>
      <c r="V406" s="415" t="str">
        <f t="shared" si="101"/>
        <v/>
      </c>
      <c r="W406" s="415" t="str">
        <f t="shared" si="102"/>
        <v/>
      </c>
      <c r="X406" s="415" t="str">
        <f t="shared" si="103"/>
        <v/>
      </c>
      <c r="Y406" s="415" t="str">
        <f t="shared" si="104"/>
        <v/>
      </c>
      <c r="Z406" s="415" t="str">
        <f t="shared" si="105"/>
        <v/>
      </c>
      <c r="AA406" s="384">
        <f t="shared" si="99"/>
        <v>0</v>
      </c>
      <c r="AB406" s="385" t="b">
        <f t="shared" si="106"/>
        <v>1</v>
      </c>
      <c r="AC406" s="384" t="str">
        <f>IF($N406="","",IF($C$7="Northern Ireland",INDEX('Fixed inputs'!$H$18:$H$58,MATCH($N406,'Fixed inputs'!$C$18:$C$58,0)),INDEX('Fixed inputs'!$I$18:$I$58,MATCH($N406,'Fixed inputs'!$C$18:$C$58,0))))</f>
        <v/>
      </c>
      <c r="AD406" s="384" t="str">
        <f>IF($C406="","",INDEX('Fixed inputs'!$C$8:$E$10,MATCH($C406,'Fixed inputs'!$B$8:$B$10,0),MATCH(IF($C$7="Northern Ireland","GBP","EUR"),'Fixed inputs'!$C$7:$E$7,0)))</f>
        <v/>
      </c>
      <c r="AE406" s="386"/>
      <c r="AF406" s="386"/>
      <c r="AG406" s="386"/>
      <c r="AH406" s="386"/>
      <c r="AI406" s="386"/>
      <c r="AJ406" s="416">
        <f t="shared" si="107"/>
        <v>0</v>
      </c>
      <c r="AK406" s="386"/>
      <c r="AL406" s="387">
        <f t="shared" si="108"/>
        <v>0</v>
      </c>
      <c r="AM406" s="386"/>
      <c r="AN406" s="387">
        <f t="shared" si="109"/>
        <v>0</v>
      </c>
      <c r="AO406" s="386"/>
      <c r="AP406" s="387">
        <f t="shared" si="110"/>
        <v>0</v>
      </c>
      <c r="AQ406" s="386"/>
      <c r="AR406" s="387">
        <f t="shared" si="111"/>
        <v>0</v>
      </c>
      <c r="AS406" s="386"/>
      <c r="AT406" s="387">
        <f t="shared" si="112"/>
        <v>0</v>
      </c>
    </row>
    <row r="407" spans="2:46">
      <c r="B407" s="435"/>
      <c r="C407" s="435"/>
      <c r="D407" s="436"/>
      <c r="E407" s="437"/>
      <c r="F407" s="437"/>
      <c r="G407" s="437"/>
      <c r="H407" s="437"/>
      <c r="I407" s="437"/>
      <c r="J407" s="437"/>
      <c r="K407" s="465">
        <f t="shared" si="97"/>
        <v>0</v>
      </c>
      <c r="L407" s="433"/>
      <c r="M407" s="433"/>
      <c r="N407" s="434"/>
      <c r="O407" s="383" t="str">
        <f t="shared" si="98"/>
        <v/>
      </c>
      <c r="P407" s="434"/>
      <c r="Q407" s="434"/>
      <c r="R407" s="434"/>
      <c r="S407" s="433"/>
      <c r="T407" s="434"/>
      <c r="U407" s="415" t="str">
        <f t="shared" si="100"/>
        <v/>
      </c>
      <c r="V407" s="415" t="str">
        <f t="shared" si="101"/>
        <v/>
      </c>
      <c r="W407" s="415" t="str">
        <f t="shared" si="102"/>
        <v/>
      </c>
      <c r="X407" s="415" t="str">
        <f t="shared" si="103"/>
        <v/>
      </c>
      <c r="Y407" s="415" t="str">
        <f t="shared" si="104"/>
        <v/>
      </c>
      <c r="Z407" s="415" t="str">
        <f t="shared" si="105"/>
        <v/>
      </c>
      <c r="AA407" s="384">
        <f t="shared" si="99"/>
        <v>0</v>
      </c>
      <c r="AB407" s="385" t="b">
        <f t="shared" si="106"/>
        <v>1</v>
      </c>
      <c r="AC407" s="384" t="str">
        <f>IF($N407="","",IF($C$7="Northern Ireland",INDEX('Fixed inputs'!$H$18:$H$58,MATCH($N407,'Fixed inputs'!$C$18:$C$58,0)),INDEX('Fixed inputs'!$I$18:$I$58,MATCH($N407,'Fixed inputs'!$C$18:$C$58,0))))</f>
        <v/>
      </c>
      <c r="AD407" s="384" t="str">
        <f>IF($C407="","",INDEX('Fixed inputs'!$C$8:$E$10,MATCH($C407,'Fixed inputs'!$B$8:$B$10,0),MATCH(IF($C$7="Northern Ireland","GBP","EUR"),'Fixed inputs'!$C$7:$E$7,0)))</f>
        <v/>
      </c>
      <c r="AE407" s="386"/>
      <c r="AF407" s="386"/>
      <c r="AG407" s="386"/>
      <c r="AH407" s="386"/>
      <c r="AI407" s="386"/>
      <c r="AJ407" s="416">
        <f t="shared" si="107"/>
        <v>0</v>
      </c>
      <c r="AK407" s="386"/>
      <c r="AL407" s="387">
        <f t="shared" si="108"/>
        <v>0</v>
      </c>
      <c r="AM407" s="386"/>
      <c r="AN407" s="387">
        <f t="shared" si="109"/>
        <v>0</v>
      </c>
      <c r="AO407" s="386"/>
      <c r="AP407" s="387">
        <f t="shared" si="110"/>
        <v>0</v>
      </c>
      <c r="AQ407" s="386"/>
      <c r="AR407" s="387">
        <f t="shared" si="111"/>
        <v>0</v>
      </c>
      <c r="AS407" s="386"/>
      <c r="AT407" s="387">
        <f t="shared" si="112"/>
        <v>0</v>
      </c>
    </row>
    <row r="408" spans="2:46">
      <c r="B408" s="435"/>
      <c r="C408" s="435"/>
      <c r="D408" s="436"/>
      <c r="E408" s="437"/>
      <c r="F408" s="437"/>
      <c r="G408" s="437"/>
      <c r="H408" s="437"/>
      <c r="I408" s="437"/>
      <c r="J408" s="437"/>
      <c r="K408" s="465">
        <f t="shared" si="97"/>
        <v>0</v>
      </c>
      <c r="L408" s="433"/>
      <c r="M408" s="433"/>
      <c r="N408" s="434"/>
      <c r="O408" s="383" t="str">
        <f t="shared" si="98"/>
        <v/>
      </c>
      <c r="P408" s="434"/>
      <c r="Q408" s="434"/>
      <c r="R408" s="434"/>
      <c r="S408" s="433"/>
      <c r="T408" s="434"/>
      <c r="U408" s="415" t="str">
        <f t="shared" si="100"/>
        <v/>
      </c>
      <c r="V408" s="415" t="str">
        <f t="shared" si="101"/>
        <v/>
      </c>
      <c r="W408" s="415" t="str">
        <f t="shared" si="102"/>
        <v/>
      </c>
      <c r="X408" s="415" t="str">
        <f t="shared" si="103"/>
        <v/>
      </c>
      <c r="Y408" s="415" t="str">
        <f t="shared" si="104"/>
        <v/>
      </c>
      <c r="Z408" s="415" t="str">
        <f t="shared" si="105"/>
        <v/>
      </c>
      <c r="AA408" s="384">
        <f t="shared" si="99"/>
        <v>0</v>
      </c>
      <c r="AB408" s="385" t="b">
        <f t="shared" si="106"/>
        <v>1</v>
      </c>
      <c r="AC408" s="384" t="str">
        <f>IF($N408="","",IF($C$7="Northern Ireland",INDEX('Fixed inputs'!$H$18:$H$58,MATCH($N408,'Fixed inputs'!$C$18:$C$58,0)),INDEX('Fixed inputs'!$I$18:$I$58,MATCH($N408,'Fixed inputs'!$C$18:$C$58,0))))</f>
        <v/>
      </c>
      <c r="AD408" s="384" t="str">
        <f>IF($C408="","",INDEX('Fixed inputs'!$C$8:$E$10,MATCH($C408,'Fixed inputs'!$B$8:$B$10,0),MATCH(IF($C$7="Northern Ireland","GBP","EUR"),'Fixed inputs'!$C$7:$E$7,0)))</f>
        <v/>
      </c>
      <c r="AE408" s="386"/>
      <c r="AF408" s="386"/>
      <c r="AG408" s="386"/>
      <c r="AH408" s="386"/>
      <c r="AI408" s="386"/>
      <c r="AJ408" s="416">
        <f t="shared" si="107"/>
        <v>0</v>
      </c>
      <c r="AK408" s="386"/>
      <c r="AL408" s="387">
        <f t="shared" si="108"/>
        <v>0</v>
      </c>
      <c r="AM408" s="386"/>
      <c r="AN408" s="387">
        <f t="shared" si="109"/>
        <v>0</v>
      </c>
      <c r="AO408" s="386"/>
      <c r="AP408" s="387">
        <f t="shared" si="110"/>
        <v>0</v>
      </c>
      <c r="AQ408" s="386"/>
      <c r="AR408" s="387">
        <f t="shared" si="111"/>
        <v>0</v>
      </c>
      <c r="AS408" s="386"/>
      <c r="AT408" s="387">
        <f t="shared" si="112"/>
        <v>0</v>
      </c>
    </row>
    <row r="409" spans="2:46">
      <c r="B409" s="435"/>
      <c r="C409" s="435"/>
      <c r="D409" s="436"/>
      <c r="E409" s="437"/>
      <c r="F409" s="437"/>
      <c r="G409" s="437"/>
      <c r="H409" s="437"/>
      <c r="I409" s="437"/>
      <c r="J409" s="437"/>
      <c r="K409" s="465">
        <f t="shared" si="97"/>
        <v>0</v>
      </c>
      <c r="L409" s="433"/>
      <c r="M409" s="433"/>
      <c r="N409" s="434"/>
      <c r="O409" s="383" t="str">
        <f t="shared" si="98"/>
        <v/>
      </c>
      <c r="P409" s="434"/>
      <c r="Q409" s="434"/>
      <c r="R409" s="434"/>
      <c r="S409" s="433"/>
      <c r="T409" s="434"/>
      <c r="U409" s="415" t="str">
        <f t="shared" si="100"/>
        <v/>
      </c>
      <c r="V409" s="415" t="str">
        <f t="shared" si="101"/>
        <v/>
      </c>
      <c r="W409" s="415" t="str">
        <f t="shared" si="102"/>
        <v/>
      </c>
      <c r="X409" s="415" t="str">
        <f t="shared" si="103"/>
        <v/>
      </c>
      <c r="Y409" s="415" t="str">
        <f t="shared" si="104"/>
        <v/>
      </c>
      <c r="Z409" s="415" t="str">
        <f t="shared" si="105"/>
        <v/>
      </c>
      <c r="AA409" s="384">
        <f t="shared" si="99"/>
        <v>0</v>
      </c>
      <c r="AB409" s="385" t="b">
        <f t="shared" si="106"/>
        <v>1</v>
      </c>
      <c r="AC409" s="384" t="str">
        <f>IF($N409="","",IF($C$7="Northern Ireland",INDEX('Fixed inputs'!$H$18:$H$58,MATCH($N409,'Fixed inputs'!$C$18:$C$58,0)),INDEX('Fixed inputs'!$I$18:$I$58,MATCH($N409,'Fixed inputs'!$C$18:$C$58,0))))</f>
        <v/>
      </c>
      <c r="AD409" s="384" t="str">
        <f>IF($C409="","",INDEX('Fixed inputs'!$C$8:$E$10,MATCH($C409,'Fixed inputs'!$B$8:$B$10,0),MATCH(IF($C$7="Northern Ireland","GBP","EUR"),'Fixed inputs'!$C$7:$E$7,0)))</f>
        <v/>
      </c>
      <c r="AE409" s="386"/>
      <c r="AF409" s="386"/>
      <c r="AG409" s="386"/>
      <c r="AH409" s="386"/>
      <c r="AI409" s="386"/>
      <c r="AJ409" s="416">
        <f t="shared" si="107"/>
        <v>0</v>
      </c>
      <c r="AK409" s="386"/>
      <c r="AL409" s="387">
        <f t="shared" si="108"/>
        <v>0</v>
      </c>
      <c r="AM409" s="386"/>
      <c r="AN409" s="387">
        <f t="shared" si="109"/>
        <v>0</v>
      </c>
      <c r="AO409" s="386"/>
      <c r="AP409" s="387">
        <f t="shared" si="110"/>
        <v>0</v>
      </c>
      <c r="AQ409" s="386"/>
      <c r="AR409" s="387">
        <f t="shared" si="111"/>
        <v>0</v>
      </c>
      <c r="AS409" s="386"/>
      <c r="AT409" s="387">
        <f t="shared" si="112"/>
        <v>0</v>
      </c>
    </row>
    <row r="410" spans="2:46">
      <c r="B410" s="435"/>
      <c r="C410" s="435"/>
      <c r="D410" s="436"/>
      <c r="E410" s="437"/>
      <c r="F410" s="437"/>
      <c r="G410" s="437"/>
      <c r="H410" s="437"/>
      <c r="I410" s="437"/>
      <c r="J410" s="437"/>
      <c r="K410" s="465">
        <f t="shared" si="97"/>
        <v>0</v>
      </c>
      <c r="L410" s="433"/>
      <c r="M410" s="433"/>
      <c r="N410" s="434"/>
      <c r="O410" s="383" t="str">
        <f t="shared" si="98"/>
        <v/>
      </c>
      <c r="P410" s="434"/>
      <c r="Q410" s="434"/>
      <c r="R410" s="434"/>
      <c r="S410" s="433"/>
      <c r="T410" s="434"/>
      <c r="U410" s="415" t="str">
        <f t="shared" si="100"/>
        <v/>
      </c>
      <c r="V410" s="415" t="str">
        <f t="shared" si="101"/>
        <v/>
      </c>
      <c r="W410" s="415" t="str">
        <f t="shared" si="102"/>
        <v/>
      </c>
      <c r="X410" s="415" t="str">
        <f t="shared" si="103"/>
        <v/>
      </c>
      <c r="Y410" s="415" t="str">
        <f t="shared" si="104"/>
        <v/>
      </c>
      <c r="Z410" s="415" t="str">
        <f t="shared" si="105"/>
        <v/>
      </c>
      <c r="AA410" s="384">
        <f t="shared" si="99"/>
        <v>0</v>
      </c>
      <c r="AB410" s="385" t="b">
        <f t="shared" si="106"/>
        <v>1</v>
      </c>
      <c r="AC410" s="384" t="str">
        <f>IF($N410="","",IF($C$7="Northern Ireland",INDEX('Fixed inputs'!$H$18:$H$58,MATCH($N410,'Fixed inputs'!$C$18:$C$58,0)),INDEX('Fixed inputs'!$I$18:$I$58,MATCH($N410,'Fixed inputs'!$C$18:$C$58,0))))</f>
        <v/>
      </c>
      <c r="AD410" s="384" t="str">
        <f>IF($C410="","",INDEX('Fixed inputs'!$C$8:$E$10,MATCH($C410,'Fixed inputs'!$B$8:$B$10,0),MATCH(IF($C$7="Northern Ireland","GBP","EUR"),'Fixed inputs'!$C$7:$E$7,0)))</f>
        <v/>
      </c>
      <c r="AE410" s="386"/>
      <c r="AF410" s="386"/>
      <c r="AG410" s="386"/>
      <c r="AH410" s="386"/>
      <c r="AI410" s="386"/>
      <c r="AJ410" s="416">
        <f t="shared" si="107"/>
        <v>0</v>
      </c>
      <c r="AK410" s="386"/>
      <c r="AL410" s="387">
        <f t="shared" si="108"/>
        <v>0</v>
      </c>
      <c r="AM410" s="386"/>
      <c r="AN410" s="387">
        <f t="shared" si="109"/>
        <v>0</v>
      </c>
      <c r="AO410" s="386"/>
      <c r="AP410" s="387">
        <f t="shared" si="110"/>
        <v>0</v>
      </c>
      <c r="AQ410" s="386"/>
      <c r="AR410" s="387">
        <f t="shared" si="111"/>
        <v>0</v>
      </c>
      <c r="AS410" s="386"/>
      <c r="AT410" s="387">
        <f t="shared" si="112"/>
        <v>0</v>
      </c>
    </row>
    <row r="411" spans="2:46">
      <c r="B411" s="435"/>
      <c r="C411" s="435"/>
      <c r="D411" s="436"/>
      <c r="E411" s="437"/>
      <c r="F411" s="437"/>
      <c r="G411" s="437"/>
      <c r="H411" s="437"/>
      <c r="I411" s="437"/>
      <c r="J411" s="437"/>
      <c r="K411" s="465">
        <f t="shared" si="97"/>
        <v>0</v>
      </c>
      <c r="L411" s="433"/>
      <c r="M411" s="433"/>
      <c r="N411" s="434"/>
      <c r="O411" s="383" t="str">
        <f t="shared" si="98"/>
        <v/>
      </c>
      <c r="P411" s="434"/>
      <c r="Q411" s="434"/>
      <c r="R411" s="434"/>
      <c r="S411" s="433"/>
      <c r="T411" s="434"/>
      <c r="U411" s="415" t="str">
        <f t="shared" si="100"/>
        <v/>
      </c>
      <c r="V411" s="415" t="str">
        <f t="shared" si="101"/>
        <v/>
      </c>
      <c r="W411" s="415" t="str">
        <f t="shared" si="102"/>
        <v/>
      </c>
      <c r="X411" s="415" t="str">
        <f t="shared" si="103"/>
        <v/>
      </c>
      <c r="Y411" s="415" t="str">
        <f t="shared" si="104"/>
        <v/>
      </c>
      <c r="Z411" s="415" t="str">
        <f t="shared" si="105"/>
        <v/>
      </c>
      <c r="AA411" s="384">
        <f t="shared" si="99"/>
        <v>0</v>
      </c>
      <c r="AB411" s="385" t="b">
        <f t="shared" si="106"/>
        <v>1</v>
      </c>
      <c r="AC411" s="384" t="str">
        <f>IF($N411="","",IF($C$7="Northern Ireland",INDEX('Fixed inputs'!$H$18:$H$58,MATCH($N411,'Fixed inputs'!$C$18:$C$58,0)),INDEX('Fixed inputs'!$I$18:$I$58,MATCH($N411,'Fixed inputs'!$C$18:$C$58,0))))</f>
        <v/>
      </c>
      <c r="AD411" s="384" t="str">
        <f>IF($C411="","",INDEX('Fixed inputs'!$C$8:$E$10,MATCH($C411,'Fixed inputs'!$B$8:$B$10,0),MATCH(IF($C$7="Northern Ireland","GBP","EUR"),'Fixed inputs'!$C$7:$E$7,0)))</f>
        <v/>
      </c>
      <c r="AE411" s="386"/>
      <c r="AF411" s="386"/>
      <c r="AG411" s="386"/>
      <c r="AH411" s="386"/>
      <c r="AI411" s="386"/>
      <c r="AJ411" s="416">
        <f t="shared" si="107"/>
        <v>0</v>
      </c>
      <c r="AK411" s="386"/>
      <c r="AL411" s="387">
        <f t="shared" si="108"/>
        <v>0</v>
      </c>
      <c r="AM411" s="386"/>
      <c r="AN411" s="387">
        <f t="shared" si="109"/>
        <v>0</v>
      </c>
      <c r="AO411" s="386"/>
      <c r="AP411" s="387">
        <f t="shared" si="110"/>
        <v>0</v>
      </c>
      <c r="AQ411" s="386"/>
      <c r="AR411" s="387">
        <f t="shared" si="111"/>
        <v>0</v>
      </c>
      <c r="AS411" s="386"/>
      <c r="AT411" s="387">
        <f t="shared" si="112"/>
        <v>0</v>
      </c>
    </row>
    <row r="412" spans="2:46">
      <c r="B412" s="435"/>
      <c r="C412" s="435"/>
      <c r="D412" s="436"/>
      <c r="E412" s="437"/>
      <c r="F412" s="437"/>
      <c r="G412" s="437"/>
      <c r="H412" s="437"/>
      <c r="I412" s="437"/>
      <c r="J412" s="437"/>
      <c r="K412" s="465">
        <f t="shared" si="97"/>
        <v>0</v>
      </c>
      <c r="L412" s="433"/>
      <c r="M412" s="433"/>
      <c r="N412" s="434"/>
      <c r="O412" s="383" t="str">
        <f t="shared" si="98"/>
        <v/>
      </c>
      <c r="P412" s="434"/>
      <c r="Q412" s="434"/>
      <c r="R412" s="434"/>
      <c r="S412" s="433"/>
      <c r="T412" s="434"/>
      <c r="U412" s="415" t="str">
        <f t="shared" si="100"/>
        <v/>
      </c>
      <c r="V412" s="415" t="str">
        <f t="shared" si="101"/>
        <v/>
      </c>
      <c r="W412" s="415" t="str">
        <f t="shared" si="102"/>
        <v/>
      </c>
      <c r="X412" s="415" t="str">
        <f t="shared" si="103"/>
        <v/>
      </c>
      <c r="Y412" s="415" t="str">
        <f t="shared" si="104"/>
        <v/>
      </c>
      <c r="Z412" s="415" t="str">
        <f t="shared" si="105"/>
        <v/>
      </c>
      <c r="AA412" s="384">
        <f t="shared" si="99"/>
        <v>0</v>
      </c>
      <c r="AB412" s="385" t="b">
        <f t="shared" si="106"/>
        <v>1</v>
      </c>
      <c r="AC412" s="384" t="str">
        <f>IF($N412="","",IF($C$7="Northern Ireland",INDEX('Fixed inputs'!$H$18:$H$58,MATCH($N412,'Fixed inputs'!$C$18:$C$58,0)),INDEX('Fixed inputs'!$I$18:$I$58,MATCH($N412,'Fixed inputs'!$C$18:$C$58,0))))</f>
        <v/>
      </c>
      <c r="AD412" s="384" t="str">
        <f>IF($C412="","",INDEX('Fixed inputs'!$C$8:$E$10,MATCH($C412,'Fixed inputs'!$B$8:$B$10,0),MATCH(IF($C$7="Northern Ireland","GBP","EUR"),'Fixed inputs'!$C$7:$E$7,0)))</f>
        <v/>
      </c>
      <c r="AE412" s="386"/>
      <c r="AF412" s="386"/>
      <c r="AG412" s="386"/>
      <c r="AH412" s="386"/>
      <c r="AI412" s="386"/>
      <c r="AJ412" s="416">
        <f t="shared" si="107"/>
        <v>0</v>
      </c>
      <c r="AK412" s="386"/>
      <c r="AL412" s="387">
        <f t="shared" si="108"/>
        <v>0</v>
      </c>
      <c r="AM412" s="386"/>
      <c r="AN412" s="387">
        <f t="shared" si="109"/>
        <v>0</v>
      </c>
      <c r="AO412" s="386"/>
      <c r="AP412" s="387">
        <f t="shared" si="110"/>
        <v>0</v>
      </c>
      <c r="AQ412" s="386"/>
      <c r="AR412" s="387">
        <f t="shared" si="111"/>
        <v>0</v>
      </c>
      <c r="AS412" s="386"/>
      <c r="AT412" s="387">
        <f t="shared" si="112"/>
        <v>0</v>
      </c>
    </row>
    <row r="413" spans="2:46">
      <c r="B413" s="435"/>
      <c r="C413" s="435"/>
      <c r="D413" s="436"/>
      <c r="E413" s="437"/>
      <c r="F413" s="437"/>
      <c r="G413" s="437"/>
      <c r="H413" s="437"/>
      <c r="I413" s="437"/>
      <c r="J413" s="437"/>
      <c r="K413" s="465">
        <f t="shared" si="97"/>
        <v>0</v>
      </c>
      <c r="L413" s="433"/>
      <c r="M413" s="433"/>
      <c r="N413" s="434"/>
      <c r="O413" s="383" t="str">
        <f t="shared" si="98"/>
        <v/>
      </c>
      <c r="P413" s="434"/>
      <c r="Q413" s="434"/>
      <c r="R413" s="434"/>
      <c r="S413" s="433"/>
      <c r="T413" s="434"/>
      <c r="U413" s="415" t="str">
        <f t="shared" si="100"/>
        <v/>
      </c>
      <c r="V413" s="415" t="str">
        <f t="shared" si="101"/>
        <v/>
      </c>
      <c r="W413" s="415" t="str">
        <f t="shared" si="102"/>
        <v/>
      </c>
      <c r="X413" s="415" t="str">
        <f t="shared" si="103"/>
        <v/>
      </c>
      <c r="Y413" s="415" t="str">
        <f t="shared" si="104"/>
        <v/>
      </c>
      <c r="Z413" s="415" t="str">
        <f t="shared" si="105"/>
        <v/>
      </c>
      <c r="AA413" s="384">
        <f t="shared" si="99"/>
        <v>0</v>
      </c>
      <c r="AB413" s="385" t="b">
        <f t="shared" si="106"/>
        <v>1</v>
      </c>
      <c r="AC413" s="384" t="str">
        <f>IF($N413="","",IF($C$7="Northern Ireland",INDEX('Fixed inputs'!$H$18:$H$58,MATCH($N413,'Fixed inputs'!$C$18:$C$58,0)),INDEX('Fixed inputs'!$I$18:$I$58,MATCH($N413,'Fixed inputs'!$C$18:$C$58,0))))</f>
        <v/>
      </c>
      <c r="AD413" s="384" t="str">
        <f>IF($C413="","",INDEX('Fixed inputs'!$C$8:$E$10,MATCH($C413,'Fixed inputs'!$B$8:$B$10,0),MATCH(IF($C$7="Northern Ireland","GBP","EUR"),'Fixed inputs'!$C$7:$E$7,0)))</f>
        <v/>
      </c>
      <c r="AE413" s="386"/>
      <c r="AF413" s="386"/>
      <c r="AG413" s="386"/>
      <c r="AH413" s="386"/>
      <c r="AI413" s="386"/>
      <c r="AJ413" s="416">
        <f t="shared" si="107"/>
        <v>0</v>
      </c>
      <c r="AK413" s="386"/>
      <c r="AL413" s="387">
        <f t="shared" si="108"/>
        <v>0</v>
      </c>
      <c r="AM413" s="386"/>
      <c r="AN413" s="387">
        <f t="shared" si="109"/>
        <v>0</v>
      </c>
      <c r="AO413" s="386"/>
      <c r="AP413" s="387">
        <f t="shared" si="110"/>
        <v>0</v>
      </c>
      <c r="AQ413" s="386"/>
      <c r="AR413" s="387">
        <f t="shared" si="111"/>
        <v>0</v>
      </c>
      <c r="AS413" s="386"/>
      <c r="AT413" s="387">
        <f t="shared" si="112"/>
        <v>0</v>
      </c>
    </row>
    <row r="414" spans="2:46">
      <c r="B414" s="435"/>
      <c r="C414" s="435"/>
      <c r="D414" s="436"/>
      <c r="E414" s="437"/>
      <c r="F414" s="437"/>
      <c r="G414" s="437"/>
      <c r="H414" s="437"/>
      <c r="I414" s="437"/>
      <c r="J414" s="437"/>
      <c r="K414" s="465">
        <f t="shared" si="97"/>
        <v>0</v>
      </c>
      <c r="L414" s="433"/>
      <c r="M414" s="433"/>
      <c r="N414" s="434"/>
      <c r="O414" s="383" t="str">
        <f t="shared" si="98"/>
        <v/>
      </c>
      <c r="P414" s="434"/>
      <c r="Q414" s="434"/>
      <c r="R414" s="434"/>
      <c r="S414" s="433"/>
      <c r="T414" s="434"/>
      <c r="U414" s="415" t="str">
        <f t="shared" si="100"/>
        <v/>
      </c>
      <c r="V414" s="415" t="str">
        <f t="shared" si="101"/>
        <v/>
      </c>
      <c r="W414" s="415" t="str">
        <f t="shared" si="102"/>
        <v/>
      </c>
      <c r="X414" s="415" t="str">
        <f t="shared" si="103"/>
        <v/>
      </c>
      <c r="Y414" s="415" t="str">
        <f t="shared" si="104"/>
        <v/>
      </c>
      <c r="Z414" s="415" t="str">
        <f t="shared" si="105"/>
        <v/>
      </c>
      <c r="AA414" s="384">
        <f t="shared" si="99"/>
        <v>0</v>
      </c>
      <c r="AB414" s="385" t="b">
        <f t="shared" si="106"/>
        <v>1</v>
      </c>
      <c r="AC414" s="384" t="str">
        <f>IF($N414="","",IF($C$7="Northern Ireland",INDEX('Fixed inputs'!$H$18:$H$58,MATCH($N414,'Fixed inputs'!$C$18:$C$58,0)),INDEX('Fixed inputs'!$I$18:$I$58,MATCH($N414,'Fixed inputs'!$C$18:$C$58,0))))</f>
        <v/>
      </c>
      <c r="AD414" s="384" t="str">
        <f>IF($C414="","",INDEX('Fixed inputs'!$C$8:$E$10,MATCH($C414,'Fixed inputs'!$B$8:$B$10,0),MATCH(IF($C$7="Northern Ireland","GBP","EUR"),'Fixed inputs'!$C$7:$E$7,0)))</f>
        <v/>
      </c>
      <c r="AE414" s="386"/>
      <c r="AF414" s="386"/>
      <c r="AG414" s="386"/>
      <c r="AH414" s="386"/>
      <c r="AI414" s="386"/>
      <c r="AJ414" s="416">
        <f t="shared" si="107"/>
        <v>0</v>
      </c>
      <c r="AK414" s="386"/>
      <c r="AL414" s="387">
        <f t="shared" si="108"/>
        <v>0</v>
      </c>
      <c r="AM414" s="386"/>
      <c r="AN414" s="387">
        <f t="shared" si="109"/>
        <v>0</v>
      </c>
      <c r="AO414" s="386"/>
      <c r="AP414" s="387">
        <f t="shared" si="110"/>
        <v>0</v>
      </c>
      <c r="AQ414" s="386"/>
      <c r="AR414" s="387">
        <f t="shared" si="111"/>
        <v>0</v>
      </c>
      <c r="AS414" s="386"/>
      <c r="AT414" s="387">
        <f t="shared" si="112"/>
        <v>0</v>
      </c>
    </row>
    <row r="415" spans="2:46">
      <c r="B415" s="435"/>
      <c r="C415" s="435"/>
      <c r="D415" s="436"/>
      <c r="E415" s="437"/>
      <c r="F415" s="437"/>
      <c r="G415" s="437"/>
      <c r="H415" s="437"/>
      <c r="I415" s="437"/>
      <c r="J415" s="437"/>
      <c r="K415" s="465">
        <f t="shared" si="97"/>
        <v>0</v>
      </c>
      <c r="L415" s="433"/>
      <c r="M415" s="433"/>
      <c r="N415" s="434"/>
      <c r="O415" s="383" t="str">
        <f t="shared" si="98"/>
        <v/>
      </c>
      <c r="P415" s="434"/>
      <c r="Q415" s="434"/>
      <c r="R415" s="434"/>
      <c r="S415" s="433"/>
      <c r="T415" s="434"/>
      <c r="U415" s="415" t="str">
        <f t="shared" si="100"/>
        <v/>
      </c>
      <c r="V415" s="415" t="str">
        <f t="shared" si="101"/>
        <v/>
      </c>
      <c r="W415" s="415" t="str">
        <f t="shared" si="102"/>
        <v/>
      </c>
      <c r="X415" s="415" t="str">
        <f t="shared" si="103"/>
        <v/>
      </c>
      <c r="Y415" s="415" t="str">
        <f t="shared" si="104"/>
        <v/>
      </c>
      <c r="Z415" s="415" t="str">
        <f t="shared" si="105"/>
        <v/>
      </c>
      <c r="AA415" s="384">
        <f t="shared" si="99"/>
        <v>0</v>
      </c>
      <c r="AB415" s="385" t="b">
        <f t="shared" si="106"/>
        <v>1</v>
      </c>
      <c r="AC415" s="384" t="str">
        <f>IF($N415="","",IF($C$7="Northern Ireland",INDEX('Fixed inputs'!$H$18:$H$58,MATCH($N415,'Fixed inputs'!$C$18:$C$58,0)),INDEX('Fixed inputs'!$I$18:$I$58,MATCH($N415,'Fixed inputs'!$C$18:$C$58,0))))</f>
        <v/>
      </c>
      <c r="AD415" s="384" t="str">
        <f>IF($C415="","",INDEX('Fixed inputs'!$C$8:$E$10,MATCH($C415,'Fixed inputs'!$B$8:$B$10,0),MATCH(IF($C$7="Northern Ireland","GBP","EUR"),'Fixed inputs'!$C$7:$E$7,0)))</f>
        <v/>
      </c>
      <c r="AE415" s="386"/>
      <c r="AF415" s="386"/>
      <c r="AG415" s="386"/>
      <c r="AH415" s="386"/>
      <c r="AI415" s="386"/>
      <c r="AJ415" s="416">
        <f t="shared" si="107"/>
        <v>0</v>
      </c>
      <c r="AK415" s="386"/>
      <c r="AL415" s="387">
        <f t="shared" si="108"/>
        <v>0</v>
      </c>
      <c r="AM415" s="386"/>
      <c r="AN415" s="387">
        <f t="shared" si="109"/>
        <v>0</v>
      </c>
      <c r="AO415" s="386"/>
      <c r="AP415" s="387">
        <f t="shared" si="110"/>
        <v>0</v>
      </c>
      <c r="AQ415" s="386"/>
      <c r="AR415" s="387">
        <f t="shared" si="111"/>
        <v>0</v>
      </c>
      <c r="AS415" s="386"/>
      <c r="AT415" s="387">
        <f t="shared" si="112"/>
        <v>0</v>
      </c>
    </row>
    <row r="416" spans="2:46">
      <c r="B416" s="435"/>
      <c r="C416" s="435"/>
      <c r="D416" s="436"/>
      <c r="E416" s="437"/>
      <c r="F416" s="437"/>
      <c r="G416" s="437"/>
      <c r="H416" s="437"/>
      <c r="I416" s="437"/>
      <c r="J416" s="437"/>
      <c r="K416" s="465">
        <f t="shared" si="97"/>
        <v>0</v>
      </c>
      <c r="L416" s="433"/>
      <c r="M416" s="433"/>
      <c r="N416" s="434"/>
      <c r="O416" s="383" t="str">
        <f t="shared" si="98"/>
        <v/>
      </c>
      <c r="P416" s="434"/>
      <c r="Q416" s="434"/>
      <c r="R416" s="434"/>
      <c r="S416" s="433"/>
      <c r="T416" s="434"/>
      <c r="U416" s="415" t="str">
        <f t="shared" si="100"/>
        <v/>
      </c>
      <c r="V416" s="415" t="str">
        <f t="shared" si="101"/>
        <v/>
      </c>
      <c r="W416" s="415" t="str">
        <f t="shared" si="102"/>
        <v/>
      </c>
      <c r="X416" s="415" t="str">
        <f t="shared" si="103"/>
        <v/>
      </c>
      <c r="Y416" s="415" t="str">
        <f t="shared" si="104"/>
        <v/>
      </c>
      <c r="Z416" s="415" t="str">
        <f t="shared" si="105"/>
        <v/>
      </c>
      <c r="AA416" s="384">
        <f t="shared" si="99"/>
        <v>0</v>
      </c>
      <c r="AB416" s="385" t="b">
        <f t="shared" si="106"/>
        <v>1</v>
      </c>
      <c r="AC416" s="384" t="str">
        <f>IF($N416="","",IF($C$7="Northern Ireland",INDEX('Fixed inputs'!$H$18:$H$58,MATCH($N416,'Fixed inputs'!$C$18:$C$58,0)),INDEX('Fixed inputs'!$I$18:$I$58,MATCH($N416,'Fixed inputs'!$C$18:$C$58,0))))</f>
        <v/>
      </c>
      <c r="AD416" s="384" t="str">
        <f>IF($C416="","",INDEX('Fixed inputs'!$C$8:$E$10,MATCH($C416,'Fixed inputs'!$B$8:$B$10,0),MATCH(IF($C$7="Northern Ireland","GBP","EUR"),'Fixed inputs'!$C$7:$E$7,0)))</f>
        <v/>
      </c>
      <c r="AE416" s="386"/>
      <c r="AF416" s="386"/>
      <c r="AG416" s="386"/>
      <c r="AH416" s="386"/>
      <c r="AI416" s="386"/>
      <c r="AJ416" s="416">
        <f t="shared" si="107"/>
        <v>0</v>
      </c>
      <c r="AK416" s="386"/>
      <c r="AL416" s="387">
        <f t="shared" si="108"/>
        <v>0</v>
      </c>
      <c r="AM416" s="386"/>
      <c r="AN416" s="387">
        <f t="shared" si="109"/>
        <v>0</v>
      </c>
      <c r="AO416" s="386"/>
      <c r="AP416" s="387">
        <f t="shared" si="110"/>
        <v>0</v>
      </c>
      <c r="AQ416" s="386"/>
      <c r="AR416" s="387">
        <f t="shared" si="111"/>
        <v>0</v>
      </c>
      <c r="AS416" s="386"/>
      <c r="AT416" s="387">
        <f t="shared" si="112"/>
        <v>0</v>
      </c>
    </row>
    <row r="417" spans="2:46">
      <c r="B417" s="435"/>
      <c r="C417" s="435"/>
      <c r="D417" s="436"/>
      <c r="E417" s="437"/>
      <c r="F417" s="437"/>
      <c r="G417" s="437"/>
      <c r="H417" s="437"/>
      <c r="I417" s="437"/>
      <c r="J417" s="437"/>
      <c r="K417" s="465">
        <f t="shared" si="97"/>
        <v>0</v>
      </c>
      <c r="L417" s="433"/>
      <c r="M417" s="433"/>
      <c r="N417" s="434"/>
      <c r="O417" s="383" t="str">
        <f t="shared" si="98"/>
        <v/>
      </c>
      <c r="P417" s="434"/>
      <c r="Q417" s="434"/>
      <c r="R417" s="434"/>
      <c r="S417" s="433"/>
      <c r="T417" s="434"/>
      <c r="U417" s="415" t="str">
        <f t="shared" si="100"/>
        <v/>
      </c>
      <c r="V417" s="415" t="str">
        <f t="shared" si="101"/>
        <v/>
      </c>
      <c r="W417" s="415" t="str">
        <f t="shared" si="102"/>
        <v/>
      </c>
      <c r="X417" s="415" t="str">
        <f t="shared" si="103"/>
        <v/>
      </c>
      <c r="Y417" s="415" t="str">
        <f t="shared" si="104"/>
        <v/>
      </c>
      <c r="Z417" s="415" t="str">
        <f t="shared" si="105"/>
        <v/>
      </c>
      <c r="AA417" s="384">
        <f t="shared" si="99"/>
        <v>0</v>
      </c>
      <c r="AB417" s="385" t="b">
        <f t="shared" si="106"/>
        <v>1</v>
      </c>
      <c r="AC417" s="384" t="str">
        <f>IF($N417="","",IF($C$7="Northern Ireland",INDEX('Fixed inputs'!$H$18:$H$58,MATCH($N417,'Fixed inputs'!$C$18:$C$58,0)),INDEX('Fixed inputs'!$I$18:$I$58,MATCH($N417,'Fixed inputs'!$C$18:$C$58,0))))</f>
        <v/>
      </c>
      <c r="AD417" s="384" t="str">
        <f>IF($C417="","",INDEX('Fixed inputs'!$C$8:$E$10,MATCH($C417,'Fixed inputs'!$B$8:$B$10,0),MATCH(IF($C$7="Northern Ireland","GBP","EUR"),'Fixed inputs'!$C$7:$E$7,0)))</f>
        <v/>
      </c>
      <c r="AE417" s="386"/>
      <c r="AF417" s="386"/>
      <c r="AG417" s="386"/>
      <c r="AH417" s="386"/>
      <c r="AI417" s="386"/>
      <c r="AJ417" s="416">
        <f t="shared" si="107"/>
        <v>0</v>
      </c>
      <c r="AK417" s="386"/>
      <c r="AL417" s="387">
        <f t="shared" si="108"/>
        <v>0</v>
      </c>
      <c r="AM417" s="386"/>
      <c r="AN417" s="387">
        <f t="shared" si="109"/>
        <v>0</v>
      </c>
      <c r="AO417" s="386"/>
      <c r="AP417" s="387">
        <f t="shared" si="110"/>
        <v>0</v>
      </c>
      <c r="AQ417" s="386"/>
      <c r="AR417" s="387">
        <f t="shared" si="111"/>
        <v>0</v>
      </c>
      <c r="AS417" s="386"/>
      <c r="AT417" s="387">
        <f t="shared" si="112"/>
        <v>0</v>
      </c>
    </row>
    <row r="418" spans="2:46">
      <c r="B418" s="435"/>
      <c r="C418" s="435"/>
      <c r="D418" s="436"/>
      <c r="E418" s="437"/>
      <c r="F418" s="437"/>
      <c r="G418" s="437"/>
      <c r="H418" s="437"/>
      <c r="I418" s="437"/>
      <c r="J418" s="437"/>
      <c r="K418" s="465">
        <f t="shared" si="97"/>
        <v>0</v>
      </c>
      <c r="L418" s="433"/>
      <c r="M418" s="433"/>
      <c r="N418" s="434"/>
      <c r="O418" s="383" t="str">
        <f t="shared" si="98"/>
        <v/>
      </c>
      <c r="P418" s="434"/>
      <c r="Q418" s="434"/>
      <c r="R418" s="434"/>
      <c r="S418" s="433"/>
      <c r="T418" s="434"/>
      <c r="U418" s="415" t="str">
        <f t="shared" si="100"/>
        <v/>
      </c>
      <c r="V418" s="415" t="str">
        <f t="shared" si="101"/>
        <v/>
      </c>
      <c r="W418" s="415" t="str">
        <f t="shared" si="102"/>
        <v/>
      </c>
      <c r="X418" s="415" t="str">
        <f t="shared" si="103"/>
        <v/>
      </c>
      <c r="Y418" s="415" t="str">
        <f t="shared" si="104"/>
        <v/>
      </c>
      <c r="Z418" s="415" t="str">
        <f t="shared" si="105"/>
        <v/>
      </c>
      <c r="AA418" s="384">
        <f t="shared" si="99"/>
        <v>0</v>
      </c>
      <c r="AB418" s="385" t="b">
        <f t="shared" si="106"/>
        <v>1</v>
      </c>
      <c r="AC418" s="384" t="str">
        <f>IF($N418="","",IF($C$7="Northern Ireland",INDEX('Fixed inputs'!$H$18:$H$58,MATCH($N418,'Fixed inputs'!$C$18:$C$58,0)),INDEX('Fixed inputs'!$I$18:$I$58,MATCH($N418,'Fixed inputs'!$C$18:$C$58,0))))</f>
        <v/>
      </c>
      <c r="AD418" s="384" t="str">
        <f>IF($C418="","",INDEX('Fixed inputs'!$C$8:$E$10,MATCH($C418,'Fixed inputs'!$B$8:$B$10,0),MATCH(IF($C$7="Northern Ireland","GBP","EUR"),'Fixed inputs'!$C$7:$E$7,0)))</f>
        <v/>
      </c>
      <c r="AE418" s="386"/>
      <c r="AF418" s="386"/>
      <c r="AG418" s="386"/>
      <c r="AH418" s="386"/>
      <c r="AI418" s="386"/>
      <c r="AJ418" s="416">
        <f t="shared" si="107"/>
        <v>0</v>
      </c>
      <c r="AK418" s="386"/>
      <c r="AL418" s="387">
        <f t="shared" si="108"/>
        <v>0</v>
      </c>
      <c r="AM418" s="386"/>
      <c r="AN418" s="387">
        <f t="shared" si="109"/>
        <v>0</v>
      </c>
      <c r="AO418" s="386"/>
      <c r="AP418" s="387">
        <f t="shared" si="110"/>
        <v>0</v>
      </c>
      <c r="AQ418" s="386"/>
      <c r="AR418" s="387">
        <f t="shared" si="111"/>
        <v>0</v>
      </c>
      <c r="AS418" s="386"/>
      <c r="AT418" s="387">
        <f t="shared" si="112"/>
        <v>0</v>
      </c>
    </row>
    <row r="419" spans="2:46">
      <c r="B419" s="435"/>
      <c r="C419" s="435"/>
      <c r="D419" s="436"/>
      <c r="E419" s="437"/>
      <c r="F419" s="437"/>
      <c r="G419" s="437"/>
      <c r="H419" s="437"/>
      <c r="I419" s="437"/>
      <c r="J419" s="437"/>
      <c r="K419" s="465">
        <f t="shared" si="97"/>
        <v>0</v>
      </c>
      <c r="L419" s="433"/>
      <c r="M419" s="433"/>
      <c r="N419" s="434"/>
      <c r="O419" s="383" t="str">
        <f t="shared" si="98"/>
        <v/>
      </c>
      <c r="P419" s="434"/>
      <c r="Q419" s="434"/>
      <c r="R419" s="434"/>
      <c r="S419" s="433"/>
      <c r="T419" s="434"/>
      <c r="U419" s="415" t="str">
        <f t="shared" si="100"/>
        <v/>
      </c>
      <c r="V419" s="415" t="str">
        <f t="shared" si="101"/>
        <v/>
      </c>
      <c r="W419" s="415" t="str">
        <f t="shared" si="102"/>
        <v/>
      </c>
      <c r="X419" s="415" t="str">
        <f t="shared" si="103"/>
        <v/>
      </c>
      <c r="Y419" s="415" t="str">
        <f t="shared" si="104"/>
        <v/>
      </c>
      <c r="Z419" s="415" t="str">
        <f t="shared" si="105"/>
        <v/>
      </c>
      <c r="AA419" s="384">
        <f t="shared" si="99"/>
        <v>0</v>
      </c>
      <c r="AB419" s="385" t="b">
        <f t="shared" si="106"/>
        <v>1</v>
      </c>
      <c r="AC419" s="384" t="str">
        <f>IF($N419="","",IF($C$7="Northern Ireland",INDEX('Fixed inputs'!$H$18:$H$58,MATCH($N419,'Fixed inputs'!$C$18:$C$58,0)),INDEX('Fixed inputs'!$I$18:$I$58,MATCH($N419,'Fixed inputs'!$C$18:$C$58,0))))</f>
        <v/>
      </c>
      <c r="AD419" s="384" t="str">
        <f>IF($C419="","",INDEX('Fixed inputs'!$C$8:$E$10,MATCH($C419,'Fixed inputs'!$B$8:$B$10,0),MATCH(IF($C$7="Northern Ireland","GBP","EUR"),'Fixed inputs'!$C$7:$E$7,0)))</f>
        <v/>
      </c>
      <c r="AE419" s="386"/>
      <c r="AF419" s="386"/>
      <c r="AG419" s="386"/>
      <c r="AH419" s="386"/>
      <c r="AI419" s="386"/>
      <c r="AJ419" s="416">
        <f t="shared" si="107"/>
        <v>0</v>
      </c>
      <c r="AK419" s="386"/>
      <c r="AL419" s="387">
        <f t="shared" si="108"/>
        <v>0</v>
      </c>
      <c r="AM419" s="386"/>
      <c r="AN419" s="387">
        <f t="shared" si="109"/>
        <v>0</v>
      </c>
      <c r="AO419" s="386"/>
      <c r="AP419" s="387">
        <f t="shared" si="110"/>
        <v>0</v>
      </c>
      <c r="AQ419" s="386"/>
      <c r="AR419" s="387">
        <f t="shared" si="111"/>
        <v>0</v>
      </c>
      <c r="AS419" s="386"/>
      <c r="AT419" s="387">
        <f t="shared" si="112"/>
        <v>0</v>
      </c>
    </row>
    <row r="420" spans="2:46">
      <c r="B420" s="435"/>
      <c r="C420" s="435"/>
      <c r="D420" s="436"/>
      <c r="E420" s="437"/>
      <c r="F420" s="437"/>
      <c r="G420" s="437"/>
      <c r="H420" s="437"/>
      <c r="I420" s="437"/>
      <c r="J420" s="437"/>
      <c r="K420" s="465">
        <f t="shared" si="97"/>
        <v>0</v>
      </c>
      <c r="L420" s="433"/>
      <c r="M420" s="433"/>
      <c r="N420" s="434"/>
      <c r="O420" s="383" t="str">
        <f t="shared" si="98"/>
        <v/>
      </c>
      <c r="P420" s="434"/>
      <c r="Q420" s="434"/>
      <c r="R420" s="434"/>
      <c r="S420" s="433"/>
      <c r="T420" s="434"/>
      <c r="U420" s="415" t="str">
        <f t="shared" si="100"/>
        <v/>
      </c>
      <c r="V420" s="415" t="str">
        <f t="shared" si="101"/>
        <v/>
      </c>
      <c r="W420" s="415" t="str">
        <f t="shared" si="102"/>
        <v/>
      </c>
      <c r="X420" s="415" t="str">
        <f t="shared" si="103"/>
        <v/>
      </c>
      <c r="Y420" s="415" t="str">
        <f t="shared" si="104"/>
        <v/>
      </c>
      <c r="Z420" s="415" t="str">
        <f t="shared" si="105"/>
        <v/>
      </c>
      <c r="AA420" s="384">
        <f t="shared" si="99"/>
        <v>0</v>
      </c>
      <c r="AB420" s="385" t="b">
        <f t="shared" si="106"/>
        <v>1</v>
      </c>
      <c r="AC420" s="384" t="str">
        <f>IF($N420="","",IF($C$7="Northern Ireland",INDEX('Fixed inputs'!$H$18:$H$58,MATCH($N420,'Fixed inputs'!$C$18:$C$58,0)),INDEX('Fixed inputs'!$I$18:$I$58,MATCH($N420,'Fixed inputs'!$C$18:$C$58,0))))</f>
        <v/>
      </c>
      <c r="AD420" s="384" t="str">
        <f>IF($C420="","",INDEX('Fixed inputs'!$C$8:$E$10,MATCH($C420,'Fixed inputs'!$B$8:$B$10,0),MATCH(IF($C$7="Northern Ireland","GBP","EUR"),'Fixed inputs'!$C$7:$E$7,0)))</f>
        <v/>
      </c>
      <c r="AE420" s="386"/>
      <c r="AF420" s="386"/>
      <c r="AG420" s="386"/>
      <c r="AH420" s="386"/>
      <c r="AI420" s="386"/>
      <c r="AJ420" s="416">
        <f t="shared" si="107"/>
        <v>0</v>
      </c>
      <c r="AK420" s="386"/>
      <c r="AL420" s="387">
        <f t="shared" si="108"/>
        <v>0</v>
      </c>
      <c r="AM420" s="386"/>
      <c r="AN420" s="387">
        <f t="shared" si="109"/>
        <v>0</v>
      </c>
      <c r="AO420" s="386"/>
      <c r="AP420" s="387">
        <f t="shared" si="110"/>
        <v>0</v>
      </c>
      <c r="AQ420" s="386"/>
      <c r="AR420" s="387">
        <f t="shared" si="111"/>
        <v>0</v>
      </c>
      <c r="AS420" s="386"/>
      <c r="AT420" s="387">
        <f t="shared" si="112"/>
        <v>0</v>
      </c>
    </row>
    <row r="421" spans="2:46">
      <c r="B421" s="435"/>
      <c r="C421" s="435"/>
      <c r="D421" s="436"/>
      <c r="E421" s="437"/>
      <c r="F421" s="437"/>
      <c r="G421" s="437"/>
      <c r="H421" s="437"/>
      <c r="I421" s="437"/>
      <c r="J421" s="437"/>
      <c r="K421" s="465">
        <f t="shared" si="97"/>
        <v>0</v>
      </c>
      <c r="L421" s="433"/>
      <c r="M421" s="433"/>
      <c r="N421" s="434"/>
      <c r="O421" s="383" t="str">
        <f t="shared" si="98"/>
        <v/>
      </c>
      <c r="P421" s="434"/>
      <c r="Q421" s="434"/>
      <c r="R421" s="434"/>
      <c r="S421" s="433"/>
      <c r="T421" s="434"/>
      <c r="U421" s="415" t="str">
        <f t="shared" si="100"/>
        <v/>
      </c>
      <c r="V421" s="415" t="str">
        <f t="shared" si="101"/>
        <v/>
      </c>
      <c r="W421" s="415" t="str">
        <f t="shared" si="102"/>
        <v/>
      </c>
      <c r="X421" s="415" t="str">
        <f t="shared" si="103"/>
        <v/>
      </c>
      <c r="Y421" s="415" t="str">
        <f t="shared" si="104"/>
        <v/>
      </c>
      <c r="Z421" s="415" t="str">
        <f t="shared" si="105"/>
        <v/>
      </c>
      <c r="AA421" s="384">
        <f t="shared" si="99"/>
        <v>0</v>
      </c>
      <c r="AB421" s="385" t="b">
        <f t="shared" si="106"/>
        <v>1</v>
      </c>
      <c r="AC421" s="384" t="str">
        <f>IF($N421="","",IF($C$7="Northern Ireland",INDEX('Fixed inputs'!$H$18:$H$58,MATCH($N421,'Fixed inputs'!$C$18:$C$58,0)),INDEX('Fixed inputs'!$I$18:$I$58,MATCH($N421,'Fixed inputs'!$C$18:$C$58,0))))</f>
        <v/>
      </c>
      <c r="AD421" s="384" t="str">
        <f>IF($C421="","",INDEX('Fixed inputs'!$C$8:$E$10,MATCH($C421,'Fixed inputs'!$B$8:$B$10,0),MATCH(IF($C$7="Northern Ireland","GBP","EUR"),'Fixed inputs'!$C$7:$E$7,0)))</f>
        <v/>
      </c>
      <c r="AE421" s="386"/>
      <c r="AF421" s="386"/>
      <c r="AG421" s="386"/>
      <c r="AH421" s="386"/>
      <c r="AI421" s="386"/>
      <c r="AJ421" s="416">
        <f t="shared" si="107"/>
        <v>0</v>
      </c>
      <c r="AK421" s="386"/>
      <c r="AL421" s="387">
        <f t="shared" si="108"/>
        <v>0</v>
      </c>
      <c r="AM421" s="386"/>
      <c r="AN421" s="387">
        <f t="shared" si="109"/>
        <v>0</v>
      </c>
      <c r="AO421" s="386"/>
      <c r="AP421" s="387">
        <f t="shared" si="110"/>
        <v>0</v>
      </c>
      <c r="AQ421" s="386"/>
      <c r="AR421" s="387">
        <f t="shared" si="111"/>
        <v>0</v>
      </c>
      <c r="AS421" s="386"/>
      <c r="AT421" s="387">
        <f t="shared" si="112"/>
        <v>0</v>
      </c>
    </row>
    <row r="422" spans="2:46">
      <c r="B422" s="435"/>
      <c r="C422" s="435"/>
      <c r="D422" s="436"/>
      <c r="E422" s="437"/>
      <c r="F422" s="437"/>
      <c r="G422" s="437"/>
      <c r="H422" s="437"/>
      <c r="I422" s="437"/>
      <c r="J422" s="437"/>
      <c r="K422" s="465">
        <f t="shared" si="97"/>
        <v>0</v>
      </c>
      <c r="L422" s="433"/>
      <c r="M422" s="433"/>
      <c r="N422" s="434"/>
      <c r="O422" s="383" t="str">
        <f t="shared" si="98"/>
        <v/>
      </c>
      <c r="P422" s="434"/>
      <c r="Q422" s="434"/>
      <c r="R422" s="434"/>
      <c r="S422" s="433"/>
      <c r="T422" s="434"/>
      <c r="U422" s="415" t="str">
        <f t="shared" si="100"/>
        <v/>
      </c>
      <c r="V422" s="415" t="str">
        <f t="shared" si="101"/>
        <v/>
      </c>
      <c r="W422" s="415" t="str">
        <f t="shared" si="102"/>
        <v/>
      </c>
      <c r="X422" s="415" t="str">
        <f t="shared" si="103"/>
        <v/>
      </c>
      <c r="Y422" s="415" t="str">
        <f t="shared" si="104"/>
        <v/>
      </c>
      <c r="Z422" s="415" t="str">
        <f t="shared" si="105"/>
        <v/>
      </c>
      <c r="AA422" s="384">
        <f t="shared" si="99"/>
        <v>0</v>
      </c>
      <c r="AB422" s="385" t="b">
        <f t="shared" si="106"/>
        <v>1</v>
      </c>
      <c r="AC422" s="384" t="str">
        <f>IF($N422="","",IF($C$7="Northern Ireland",INDEX('Fixed inputs'!$H$18:$H$58,MATCH($N422,'Fixed inputs'!$C$18:$C$58,0)),INDEX('Fixed inputs'!$I$18:$I$58,MATCH($N422,'Fixed inputs'!$C$18:$C$58,0))))</f>
        <v/>
      </c>
      <c r="AD422" s="384" t="str">
        <f>IF($C422="","",INDEX('Fixed inputs'!$C$8:$E$10,MATCH($C422,'Fixed inputs'!$B$8:$B$10,0),MATCH(IF($C$7="Northern Ireland","GBP","EUR"),'Fixed inputs'!$C$7:$E$7,0)))</f>
        <v/>
      </c>
      <c r="AE422" s="386"/>
      <c r="AF422" s="386"/>
      <c r="AG422" s="386"/>
      <c r="AH422" s="386"/>
      <c r="AI422" s="386"/>
      <c r="AJ422" s="416">
        <f t="shared" si="107"/>
        <v>0</v>
      </c>
      <c r="AK422" s="386"/>
      <c r="AL422" s="387">
        <f t="shared" si="108"/>
        <v>0</v>
      </c>
      <c r="AM422" s="386"/>
      <c r="AN422" s="387">
        <f t="shared" si="109"/>
        <v>0</v>
      </c>
      <c r="AO422" s="386"/>
      <c r="AP422" s="387">
        <f t="shared" si="110"/>
        <v>0</v>
      </c>
      <c r="AQ422" s="386"/>
      <c r="AR422" s="387">
        <f t="shared" si="111"/>
        <v>0</v>
      </c>
      <c r="AS422" s="386"/>
      <c r="AT422" s="387">
        <f t="shared" si="112"/>
        <v>0</v>
      </c>
    </row>
    <row r="423" spans="2:46">
      <c r="B423" s="435"/>
      <c r="C423" s="435"/>
      <c r="D423" s="436"/>
      <c r="E423" s="437"/>
      <c r="F423" s="437"/>
      <c r="G423" s="437"/>
      <c r="H423" s="437"/>
      <c r="I423" s="437"/>
      <c r="J423" s="437"/>
      <c r="K423" s="465">
        <f t="shared" si="97"/>
        <v>0</v>
      </c>
      <c r="L423" s="433"/>
      <c r="M423" s="433"/>
      <c r="N423" s="434"/>
      <c r="O423" s="383" t="str">
        <f t="shared" si="98"/>
        <v/>
      </c>
      <c r="P423" s="434"/>
      <c r="Q423" s="434"/>
      <c r="R423" s="434"/>
      <c r="S423" s="433"/>
      <c r="T423" s="434"/>
      <c r="U423" s="415" t="str">
        <f t="shared" si="100"/>
        <v/>
      </c>
      <c r="V423" s="415" t="str">
        <f t="shared" si="101"/>
        <v/>
      </c>
      <c r="W423" s="415" t="str">
        <f t="shared" si="102"/>
        <v/>
      </c>
      <c r="X423" s="415" t="str">
        <f t="shared" si="103"/>
        <v/>
      </c>
      <c r="Y423" s="415" t="str">
        <f t="shared" si="104"/>
        <v/>
      </c>
      <c r="Z423" s="415" t="str">
        <f t="shared" si="105"/>
        <v/>
      </c>
      <c r="AA423" s="384">
        <f t="shared" si="99"/>
        <v>0</v>
      </c>
      <c r="AB423" s="385" t="b">
        <f t="shared" si="106"/>
        <v>1</v>
      </c>
      <c r="AC423" s="384" t="str">
        <f>IF($N423="","",IF($C$7="Northern Ireland",INDEX('Fixed inputs'!$H$18:$H$58,MATCH($N423,'Fixed inputs'!$C$18:$C$58,0)),INDEX('Fixed inputs'!$I$18:$I$58,MATCH($N423,'Fixed inputs'!$C$18:$C$58,0))))</f>
        <v/>
      </c>
      <c r="AD423" s="384" t="str">
        <f>IF($C423="","",INDEX('Fixed inputs'!$C$8:$E$10,MATCH($C423,'Fixed inputs'!$B$8:$B$10,0),MATCH(IF($C$7="Northern Ireland","GBP","EUR"),'Fixed inputs'!$C$7:$E$7,0)))</f>
        <v/>
      </c>
      <c r="AE423" s="386"/>
      <c r="AF423" s="386"/>
      <c r="AG423" s="386"/>
      <c r="AH423" s="386"/>
      <c r="AI423" s="386"/>
      <c r="AJ423" s="416">
        <f t="shared" si="107"/>
        <v>0</v>
      </c>
      <c r="AK423" s="386"/>
      <c r="AL423" s="387">
        <f t="shared" si="108"/>
        <v>0</v>
      </c>
      <c r="AM423" s="386"/>
      <c r="AN423" s="387">
        <f t="shared" si="109"/>
        <v>0</v>
      </c>
      <c r="AO423" s="386"/>
      <c r="AP423" s="387">
        <f t="shared" si="110"/>
        <v>0</v>
      </c>
      <c r="AQ423" s="386"/>
      <c r="AR423" s="387">
        <f t="shared" si="111"/>
        <v>0</v>
      </c>
      <c r="AS423" s="386"/>
      <c r="AT423" s="387">
        <f t="shared" si="112"/>
        <v>0</v>
      </c>
    </row>
    <row r="424" spans="2:46">
      <c r="B424" s="435"/>
      <c r="C424" s="435"/>
      <c r="D424" s="436"/>
      <c r="E424" s="437"/>
      <c r="F424" s="437"/>
      <c r="G424" s="437"/>
      <c r="H424" s="437"/>
      <c r="I424" s="437"/>
      <c r="J424" s="437"/>
      <c r="K424" s="465">
        <f t="shared" si="97"/>
        <v>0</v>
      </c>
      <c r="L424" s="433"/>
      <c r="M424" s="433"/>
      <c r="N424" s="434"/>
      <c r="O424" s="383" t="str">
        <f t="shared" si="98"/>
        <v/>
      </c>
      <c r="P424" s="434"/>
      <c r="Q424" s="434"/>
      <c r="R424" s="434"/>
      <c r="S424" s="433"/>
      <c r="T424" s="434"/>
      <c r="U424" s="415" t="str">
        <f t="shared" si="100"/>
        <v/>
      </c>
      <c r="V424" s="415" t="str">
        <f t="shared" si="101"/>
        <v/>
      </c>
      <c r="W424" s="415" t="str">
        <f t="shared" si="102"/>
        <v/>
      </c>
      <c r="X424" s="415" t="str">
        <f t="shared" si="103"/>
        <v/>
      </c>
      <c r="Y424" s="415" t="str">
        <f t="shared" si="104"/>
        <v/>
      </c>
      <c r="Z424" s="415" t="str">
        <f t="shared" si="105"/>
        <v/>
      </c>
      <c r="AA424" s="384">
        <f t="shared" si="99"/>
        <v>0</v>
      </c>
      <c r="AB424" s="385" t="b">
        <f t="shared" si="106"/>
        <v>1</v>
      </c>
      <c r="AC424" s="384" t="str">
        <f>IF($N424="","",IF($C$7="Northern Ireland",INDEX('Fixed inputs'!$H$18:$H$58,MATCH($N424,'Fixed inputs'!$C$18:$C$58,0)),INDEX('Fixed inputs'!$I$18:$I$58,MATCH($N424,'Fixed inputs'!$C$18:$C$58,0))))</f>
        <v/>
      </c>
      <c r="AD424" s="384" t="str">
        <f>IF($C424="","",INDEX('Fixed inputs'!$C$8:$E$10,MATCH($C424,'Fixed inputs'!$B$8:$B$10,0),MATCH(IF($C$7="Northern Ireland","GBP","EUR"),'Fixed inputs'!$C$7:$E$7,0)))</f>
        <v/>
      </c>
      <c r="AE424" s="386"/>
      <c r="AF424" s="386"/>
      <c r="AG424" s="386"/>
      <c r="AH424" s="386"/>
      <c r="AI424" s="386"/>
      <c r="AJ424" s="416">
        <f t="shared" si="107"/>
        <v>0</v>
      </c>
      <c r="AK424" s="386"/>
      <c r="AL424" s="387">
        <f t="shared" si="108"/>
        <v>0</v>
      </c>
      <c r="AM424" s="386"/>
      <c r="AN424" s="387">
        <f t="shared" si="109"/>
        <v>0</v>
      </c>
      <c r="AO424" s="386"/>
      <c r="AP424" s="387">
        <f t="shared" si="110"/>
        <v>0</v>
      </c>
      <c r="AQ424" s="386"/>
      <c r="AR424" s="387">
        <f t="shared" si="111"/>
        <v>0</v>
      </c>
      <c r="AS424" s="386"/>
      <c r="AT424" s="387">
        <f t="shared" si="112"/>
        <v>0</v>
      </c>
    </row>
    <row r="425" spans="2:46">
      <c r="B425" s="435"/>
      <c r="C425" s="435"/>
      <c r="D425" s="436"/>
      <c r="E425" s="437"/>
      <c r="F425" s="437"/>
      <c r="G425" s="437"/>
      <c r="H425" s="437"/>
      <c r="I425" s="437"/>
      <c r="J425" s="437"/>
      <c r="K425" s="465">
        <f t="shared" si="97"/>
        <v>0</v>
      </c>
      <c r="L425" s="433"/>
      <c r="M425" s="433"/>
      <c r="N425" s="434"/>
      <c r="O425" s="383" t="str">
        <f t="shared" si="98"/>
        <v/>
      </c>
      <c r="P425" s="434"/>
      <c r="Q425" s="434"/>
      <c r="R425" s="434"/>
      <c r="S425" s="433"/>
      <c r="T425" s="434"/>
      <c r="U425" s="415" t="str">
        <f t="shared" si="100"/>
        <v/>
      </c>
      <c r="V425" s="415" t="str">
        <f t="shared" si="101"/>
        <v/>
      </c>
      <c r="W425" s="415" t="str">
        <f t="shared" si="102"/>
        <v/>
      </c>
      <c r="X425" s="415" t="str">
        <f t="shared" si="103"/>
        <v/>
      </c>
      <c r="Y425" s="415" t="str">
        <f t="shared" si="104"/>
        <v/>
      </c>
      <c r="Z425" s="415" t="str">
        <f t="shared" si="105"/>
        <v/>
      </c>
      <c r="AA425" s="384">
        <f t="shared" si="99"/>
        <v>0</v>
      </c>
      <c r="AB425" s="385" t="b">
        <f t="shared" si="106"/>
        <v>1</v>
      </c>
      <c r="AC425" s="384" t="str">
        <f>IF($N425="","",IF($C$7="Northern Ireland",INDEX('Fixed inputs'!$H$18:$H$58,MATCH($N425,'Fixed inputs'!$C$18:$C$58,0)),INDEX('Fixed inputs'!$I$18:$I$58,MATCH($N425,'Fixed inputs'!$C$18:$C$58,0))))</f>
        <v/>
      </c>
      <c r="AD425" s="384" t="str">
        <f>IF($C425="","",INDEX('Fixed inputs'!$C$8:$E$10,MATCH($C425,'Fixed inputs'!$B$8:$B$10,0),MATCH(IF($C$7="Northern Ireland","GBP","EUR"),'Fixed inputs'!$C$7:$E$7,0)))</f>
        <v/>
      </c>
      <c r="AE425" s="386"/>
      <c r="AF425" s="386"/>
      <c r="AG425" s="386"/>
      <c r="AH425" s="386"/>
      <c r="AI425" s="386"/>
      <c r="AJ425" s="416">
        <f t="shared" si="107"/>
        <v>0</v>
      </c>
      <c r="AK425" s="386"/>
      <c r="AL425" s="387">
        <f t="shared" si="108"/>
        <v>0</v>
      </c>
      <c r="AM425" s="386"/>
      <c r="AN425" s="387">
        <f t="shared" si="109"/>
        <v>0</v>
      </c>
      <c r="AO425" s="386"/>
      <c r="AP425" s="387">
        <f t="shared" si="110"/>
        <v>0</v>
      </c>
      <c r="AQ425" s="386"/>
      <c r="AR425" s="387">
        <f t="shared" si="111"/>
        <v>0</v>
      </c>
      <c r="AS425" s="386"/>
      <c r="AT425" s="387">
        <f t="shared" si="112"/>
        <v>0</v>
      </c>
    </row>
    <row r="426" spans="2:46">
      <c r="B426" s="435"/>
      <c r="C426" s="435"/>
      <c r="D426" s="436"/>
      <c r="E426" s="437"/>
      <c r="F426" s="437"/>
      <c r="G426" s="437"/>
      <c r="H426" s="437"/>
      <c r="I426" s="437"/>
      <c r="J426" s="437"/>
      <c r="K426" s="465">
        <f t="shared" si="97"/>
        <v>0</v>
      </c>
      <c r="L426" s="433"/>
      <c r="M426" s="433"/>
      <c r="N426" s="434"/>
      <c r="O426" s="383" t="str">
        <f t="shared" si="98"/>
        <v/>
      </c>
      <c r="P426" s="434"/>
      <c r="Q426" s="434"/>
      <c r="R426" s="434"/>
      <c r="S426" s="433"/>
      <c r="T426" s="434"/>
      <c r="U426" s="415" t="str">
        <f t="shared" si="100"/>
        <v/>
      </c>
      <c r="V426" s="415" t="str">
        <f t="shared" si="101"/>
        <v/>
      </c>
      <c r="W426" s="415" t="str">
        <f t="shared" si="102"/>
        <v/>
      </c>
      <c r="X426" s="415" t="str">
        <f t="shared" si="103"/>
        <v/>
      </c>
      <c r="Y426" s="415" t="str">
        <f t="shared" si="104"/>
        <v/>
      </c>
      <c r="Z426" s="415" t="str">
        <f t="shared" si="105"/>
        <v/>
      </c>
      <c r="AA426" s="384">
        <f t="shared" si="99"/>
        <v>0</v>
      </c>
      <c r="AB426" s="385" t="b">
        <f t="shared" si="106"/>
        <v>1</v>
      </c>
      <c r="AC426" s="384" t="str">
        <f>IF($N426="","",IF($C$7="Northern Ireland",INDEX('Fixed inputs'!$H$18:$H$58,MATCH($N426,'Fixed inputs'!$C$18:$C$58,0)),INDEX('Fixed inputs'!$I$18:$I$58,MATCH($N426,'Fixed inputs'!$C$18:$C$58,0))))</f>
        <v/>
      </c>
      <c r="AD426" s="384" t="str">
        <f>IF($C426="","",INDEX('Fixed inputs'!$C$8:$E$10,MATCH($C426,'Fixed inputs'!$B$8:$B$10,0),MATCH(IF($C$7="Northern Ireland","GBP","EUR"),'Fixed inputs'!$C$7:$E$7,0)))</f>
        <v/>
      </c>
      <c r="AE426" s="386"/>
      <c r="AF426" s="386"/>
      <c r="AG426" s="386"/>
      <c r="AH426" s="386"/>
      <c r="AI426" s="386"/>
      <c r="AJ426" s="416">
        <f t="shared" si="107"/>
        <v>0</v>
      </c>
      <c r="AK426" s="386"/>
      <c r="AL426" s="387">
        <f t="shared" si="108"/>
        <v>0</v>
      </c>
      <c r="AM426" s="386"/>
      <c r="AN426" s="387">
        <f t="shared" si="109"/>
        <v>0</v>
      </c>
      <c r="AO426" s="386"/>
      <c r="AP426" s="387">
        <f t="shared" si="110"/>
        <v>0</v>
      </c>
      <c r="AQ426" s="386"/>
      <c r="AR426" s="387">
        <f t="shared" si="111"/>
        <v>0</v>
      </c>
      <c r="AS426" s="386"/>
      <c r="AT426" s="387">
        <f t="shared" si="112"/>
        <v>0</v>
      </c>
    </row>
    <row r="427" spans="2:46">
      <c r="B427" s="435"/>
      <c r="C427" s="435"/>
      <c r="D427" s="436"/>
      <c r="E427" s="437"/>
      <c r="F427" s="437"/>
      <c r="G427" s="437"/>
      <c r="H427" s="437"/>
      <c r="I427" s="437"/>
      <c r="J427" s="437"/>
      <c r="K427" s="465">
        <f t="shared" si="97"/>
        <v>0</v>
      </c>
      <c r="L427" s="433"/>
      <c r="M427" s="433"/>
      <c r="N427" s="434"/>
      <c r="O427" s="383" t="str">
        <f t="shared" si="98"/>
        <v/>
      </c>
      <c r="P427" s="434"/>
      <c r="Q427" s="434"/>
      <c r="R427" s="434"/>
      <c r="S427" s="433"/>
      <c r="T427" s="434"/>
      <c r="U427" s="415" t="str">
        <f t="shared" si="100"/>
        <v/>
      </c>
      <c r="V427" s="415" t="str">
        <f t="shared" si="101"/>
        <v/>
      </c>
      <c r="W427" s="415" t="str">
        <f t="shared" si="102"/>
        <v/>
      </c>
      <c r="X427" s="415" t="str">
        <f t="shared" si="103"/>
        <v/>
      </c>
      <c r="Y427" s="415" t="str">
        <f t="shared" si="104"/>
        <v/>
      </c>
      <c r="Z427" s="415" t="str">
        <f t="shared" si="105"/>
        <v/>
      </c>
      <c r="AA427" s="384">
        <f t="shared" si="99"/>
        <v>0</v>
      </c>
      <c r="AB427" s="385" t="b">
        <f t="shared" si="106"/>
        <v>1</v>
      </c>
      <c r="AC427" s="384" t="str">
        <f>IF($N427="","",IF($C$7="Northern Ireland",INDEX('Fixed inputs'!$H$18:$H$58,MATCH($N427,'Fixed inputs'!$C$18:$C$58,0)),INDEX('Fixed inputs'!$I$18:$I$58,MATCH($N427,'Fixed inputs'!$C$18:$C$58,0))))</f>
        <v/>
      </c>
      <c r="AD427" s="384" t="str">
        <f>IF($C427="","",INDEX('Fixed inputs'!$C$8:$E$10,MATCH($C427,'Fixed inputs'!$B$8:$B$10,0),MATCH(IF($C$7="Northern Ireland","GBP","EUR"),'Fixed inputs'!$C$7:$E$7,0)))</f>
        <v/>
      </c>
      <c r="AE427" s="386"/>
      <c r="AF427" s="386"/>
      <c r="AG427" s="386"/>
      <c r="AH427" s="386"/>
      <c r="AI427" s="386"/>
      <c r="AJ427" s="416">
        <f t="shared" si="107"/>
        <v>0</v>
      </c>
      <c r="AK427" s="386"/>
      <c r="AL427" s="387">
        <f t="shared" si="108"/>
        <v>0</v>
      </c>
      <c r="AM427" s="386"/>
      <c r="AN427" s="387">
        <f t="shared" si="109"/>
        <v>0</v>
      </c>
      <c r="AO427" s="386"/>
      <c r="AP427" s="387">
        <f t="shared" si="110"/>
        <v>0</v>
      </c>
      <c r="AQ427" s="386"/>
      <c r="AR427" s="387">
        <f t="shared" si="111"/>
        <v>0</v>
      </c>
      <c r="AS427" s="386"/>
      <c r="AT427" s="387">
        <f t="shared" si="112"/>
        <v>0</v>
      </c>
    </row>
    <row r="428" spans="2:46">
      <c r="B428" s="435"/>
      <c r="C428" s="435"/>
      <c r="D428" s="436"/>
      <c r="E428" s="437"/>
      <c r="F428" s="437"/>
      <c r="G428" s="437"/>
      <c r="H428" s="437"/>
      <c r="I428" s="437"/>
      <c r="J428" s="437"/>
      <c r="K428" s="465">
        <f t="shared" si="97"/>
        <v>0</v>
      </c>
      <c r="L428" s="433"/>
      <c r="M428" s="433"/>
      <c r="N428" s="434"/>
      <c r="O428" s="383" t="str">
        <f t="shared" si="98"/>
        <v/>
      </c>
      <c r="P428" s="434"/>
      <c r="Q428" s="434"/>
      <c r="R428" s="434"/>
      <c r="S428" s="433"/>
      <c r="T428" s="434"/>
      <c r="U428" s="415" t="str">
        <f t="shared" si="100"/>
        <v/>
      </c>
      <c r="V428" s="415" t="str">
        <f t="shared" si="101"/>
        <v/>
      </c>
      <c r="W428" s="415" t="str">
        <f t="shared" si="102"/>
        <v/>
      </c>
      <c r="X428" s="415" t="str">
        <f t="shared" si="103"/>
        <v/>
      </c>
      <c r="Y428" s="415" t="str">
        <f t="shared" si="104"/>
        <v/>
      </c>
      <c r="Z428" s="415" t="str">
        <f t="shared" si="105"/>
        <v/>
      </c>
      <c r="AA428" s="384">
        <f t="shared" si="99"/>
        <v>0</v>
      </c>
      <c r="AB428" s="385" t="b">
        <f t="shared" si="106"/>
        <v>1</v>
      </c>
      <c r="AC428" s="384" t="str">
        <f>IF($N428="","",IF($C$7="Northern Ireland",INDEX('Fixed inputs'!$H$18:$H$58,MATCH($N428,'Fixed inputs'!$C$18:$C$58,0)),INDEX('Fixed inputs'!$I$18:$I$58,MATCH($N428,'Fixed inputs'!$C$18:$C$58,0))))</f>
        <v/>
      </c>
      <c r="AD428" s="384" t="str">
        <f>IF($C428="","",INDEX('Fixed inputs'!$C$8:$E$10,MATCH($C428,'Fixed inputs'!$B$8:$B$10,0),MATCH(IF($C$7="Northern Ireland","GBP","EUR"),'Fixed inputs'!$C$7:$E$7,0)))</f>
        <v/>
      </c>
      <c r="AE428" s="386"/>
      <c r="AF428" s="386"/>
      <c r="AG428" s="386"/>
      <c r="AH428" s="386"/>
      <c r="AI428" s="386"/>
      <c r="AJ428" s="416">
        <f t="shared" si="107"/>
        <v>0</v>
      </c>
      <c r="AK428" s="386"/>
      <c r="AL428" s="387">
        <f t="shared" si="108"/>
        <v>0</v>
      </c>
      <c r="AM428" s="386"/>
      <c r="AN428" s="387">
        <f t="shared" si="109"/>
        <v>0</v>
      </c>
      <c r="AO428" s="386"/>
      <c r="AP428" s="387">
        <f t="shared" si="110"/>
        <v>0</v>
      </c>
      <c r="AQ428" s="386"/>
      <c r="AR428" s="387">
        <f t="shared" si="111"/>
        <v>0</v>
      </c>
      <c r="AS428" s="386"/>
      <c r="AT428" s="387">
        <f t="shared" si="112"/>
        <v>0</v>
      </c>
    </row>
    <row r="429" spans="2:46">
      <c r="B429" s="435"/>
      <c r="C429" s="435"/>
      <c r="D429" s="436"/>
      <c r="E429" s="437"/>
      <c r="F429" s="437"/>
      <c r="G429" s="437"/>
      <c r="H429" s="437"/>
      <c r="I429" s="437"/>
      <c r="J429" s="437"/>
      <c r="K429" s="465">
        <f t="shared" si="97"/>
        <v>0</v>
      </c>
      <c r="L429" s="433"/>
      <c r="M429" s="433"/>
      <c r="N429" s="434"/>
      <c r="O429" s="383" t="str">
        <f t="shared" si="98"/>
        <v/>
      </c>
      <c r="P429" s="434"/>
      <c r="Q429" s="434"/>
      <c r="R429" s="434"/>
      <c r="S429" s="433"/>
      <c r="T429" s="434"/>
      <c r="U429" s="415" t="str">
        <f t="shared" si="100"/>
        <v/>
      </c>
      <c r="V429" s="415" t="str">
        <f t="shared" si="101"/>
        <v/>
      </c>
      <c r="W429" s="415" t="str">
        <f t="shared" si="102"/>
        <v/>
      </c>
      <c r="X429" s="415" t="str">
        <f t="shared" si="103"/>
        <v/>
      </c>
      <c r="Y429" s="415" t="str">
        <f t="shared" si="104"/>
        <v/>
      </c>
      <c r="Z429" s="415" t="str">
        <f t="shared" si="105"/>
        <v/>
      </c>
      <c r="AA429" s="384">
        <f t="shared" si="99"/>
        <v>0</v>
      </c>
      <c r="AB429" s="385" t="b">
        <f t="shared" si="106"/>
        <v>1</v>
      </c>
      <c r="AC429" s="384" t="str">
        <f>IF($N429="","",IF($C$7="Northern Ireland",INDEX('Fixed inputs'!$H$18:$H$58,MATCH($N429,'Fixed inputs'!$C$18:$C$58,0)),INDEX('Fixed inputs'!$I$18:$I$58,MATCH($N429,'Fixed inputs'!$C$18:$C$58,0))))</f>
        <v/>
      </c>
      <c r="AD429" s="384" t="str">
        <f>IF($C429="","",INDEX('Fixed inputs'!$C$8:$E$10,MATCH($C429,'Fixed inputs'!$B$8:$B$10,0),MATCH(IF($C$7="Northern Ireland","GBP","EUR"),'Fixed inputs'!$C$7:$E$7,0)))</f>
        <v/>
      </c>
      <c r="AE429" s="386"/>
      <c r="AF429" s="386"/>
      <c r="AG429" s="386"/>
      <c r="AH429" s="386"/>
      <c r="AI429" s="386"/>
      <c r="AJ429" s="416">
        <f t="shared" si="107"/>
        <v>0</v>
      </c>
      <c r="AK429" s="386"/>
      <c r="AL429" s="387">
        <f t="shared" si="108"/>
        <v>0</v>
      </c>
      <c r="AM429" s="386"/>
      <c r="AN429" s="387">
        <f t="shared" si="109"/>
        <v>0</v>
      </c>
      <c r="AO429" s="386"/>
      <c r="AP429" s="387">
        <f t="shared" si="110"/>
        <v>0</v>
      </c>
      <c r="AQ429" s="386"/>
      <c r="AR429" s="387">
        <f t="shared" si="111"/>
        <v>0</v>
      </c>
      <c r="AS429" s="386"/>
      <c r="AT429" s="387">
        <f t="shared" si="112"/>
        <v>0</v>
      </c>
    </row>
    <row r="430" spans="2:46">
      <c r="B430" s="435"/>
      <c r="C430" s="435"/>
      <c r="D430" s="436"/>
      <c r="E430" s="437"/>
      <c r="F430" s="437"/>
      <c r="G430" s="437"/>
      <c r="H430" s="437"/>
      <c r="I430" s="437"/>
      <c r="J430" s="437"/>
      <c r="K430" s="465">
        <f t="shared" si="97"/>
        <v>0</v>
      </c>
      <c r="L430" s="433"/>
      <c r="M430" s="433"/>
      <c r="N430" s="434"/>
      <c r="O430" s="383" t="str">
        <f t="shared" si="98"/>
        <v/>
      </c>
      <c r="P430" s="434"/>
      <c r="Q430" s="434"/>
      <c r="R430" s="434"/>
      <c r="S430" s="433"/>
      <c r="T430" s="434"/>
      <c r="U430" s="415" t="str">
        <f t="shared" si="100"/>
        <v/>
      </c>
      <c r="V430" s="415" t="str">
        <f t="shared" si="101"/>
        <v/>
      </c>
      <c r="W430" s="415" t="str">
        <f t="shared" si="102"/>
        <v/>
      </c>
      <c r="X430" s="415" t="str">
        <f t="shared" si="103"/>
        <v/>
      </c>
      <c r="Y430" s="415" t="str">
        <f t="shared" si="104"/>
        <v/>
      </c>
      <c r="Z430" s="415" t="str">
        <f t="shared" si="105"/>
        <v/>
      </c>
      <c r="AA430" s="384">
        <f t="shared" si="99"/>
        <v>0</v>
      </c>
      <c r="AB430" s="385" t="b">
        <f t="shared" si="106"/>
        <v>1</v>
      </c>
      <c r="AC430" s="384" t="str">
        <f>IF($N430="","",IF($C$7="Northern Ireland",INDEX('Fixed inputs'!$H$18:$H$58,MATCH($N430,'Fixed inputs'!$C$18:$C$58,0)),INDEX('Fixed inputs'!$I$18:$I$58,MATCH($N430,'Fixed inputs'!$C$18:$C$58,0))))</f>
        <v/>
      </c>
      <c r="AD430" s="384" t="str">
        <f>IF($C430="","",INDEX('Fixed inputs'!$C$8:$E$10,MATCH($C430,'Fixed inputs'!$B$8:$B$10,0),MATCH(IF($C$7="Northern Ireland","GBP","EUR"),'Fixed inputs'!$C$7:$E$7,0)))</f>
        <v/>
      </c>
      <c r="AE430" s="386"/>
      <c r="AF430" s="386"/>
      <c r="AG430" s="386"/>
      <c r="AH430" s="386"/>
      <c r="AI430" s="386"/>
      <c r="AJ430" s="416">
        <f t="shared" si="107"/>
        <v>0</v>
      </c>
      <c r="AK430" s="386"/>
      <c r="AL430" s="387">
        <f t="shared" si="108"/>
        <v>0</v>
      </c>
      <c r="AM430" s="386"/>
      <c r="AN430" s="387">
        <f t="shared" si="109"/>
        <v>0</v>
      </c>
      <c r="AO430" s="386"/>
      <c r="AP430" s="387">
        <f t="shared" si="110"/>
        <v>0</v>
      </c>
      <c r="AQ430" s="386"/>
      <c r="AR430" s="387">
        <f t="shared" si="111"/>
        <v>0</v>
      </c>
      <c r="AS430" s="386"/>
      <c r="AT430" s="387">
        <f t="shared" si="112"/>
        <v>0</v>
      </c>
    </row>
    <row r="431" spans="2:46">
      <c r="B431" s="435"/>
      <c r="C431" s="435"/>
      <c r="D431" s="436"/>
      <c r="E431" s="437"/>
      <c r="F431" s="437"/>
      <c r="G431" s="437"/>
      <c r="H431" s="437"/>
      <c r="I431" s="437"/>
      <c r="J431" s="437"/>
      <c r="K431" s="465">
        <f t="shared" si="97"/>
        <v>0</v>
      </c>
      <c r="L431" s="433"/>
      <c r="M431" s="433"/>
      <c r="N431" s="434"/>
      <c r="O431" s="383" t="str">
        <f t="shared" si="98"/>
        <v/>
      </c>
      <c r="P431" s="434"/>
      <c r="Q431" s="434"/>
      <c r="R431" s="434"/>
      <c r="S431" s="433"/>
      <c r="T431" s="434"/>
      <c r="U431" s="415" t="str">
        <f t="shared" si="100"/>
        <v/>
      </c>
      <c r="V431" s="415" t="str">
        <f t="shared" si="101"/>
        <v/>
      </c>
      <c r="W431" s="415" t="str">
        <f t="shared" si="102"/>
        <v/>
      </c>
      <c r="X431" s="415" t="str">
        <f t="shared" si="103"/>
        <v/>
      </c>
      <c r="Y431" s="415" t="str">
        <f t="shared" si="104"/>
        <v/>
      </c>
      <c r="Z431" s="415" t="str">
        <f t="shared" si="105"/>
        <v/>
      </c>
      <c r="AA431" s="384">
        <f t="shared" si="99"/>
        <v>0</v>
      </c>
      <c r="AB431" s="385" t="b">
        <f t="shared" si="106"/>
        <v>1</v>
      </c>
      <c r="AC431" s="384" t="str">
        <f>IF($N431="","",IF($C$7="Northern Ireland",INDEX('Fixed inputs'!$H$18:$H$58,MATCH($N431,'Fixed inputs'!$C$18:$C$58,0)),INDEX('Fixed inputs'!$I$18:$I$58,MATCH($N431,'Fixed inputs'!$C$18:$C$58,0))))</f>
        <v/>
      </c>
      <c r="AD431" s="384" t="str">
        <f>IF($C431="","",INDEX('Fixed inputs'!$C$8:$E$10,MATCH($C431,'Fixed inputs'!$B$8:$B$10,0),MATCH(IF($C$7="Northern Ireland","GBP","EUR"),'Fixed inputs'!$C$7:$E$7,0)))</f>
        <v/>
      </c>
      <c r="AE431" s="386"/>
      <c r="AF431" s="386"/>
      <c r="AG431" s="386"/>
      <c r="AH431" s="386"/>
      <c r="AI431" s="386"/>
      <c r="AJ431" s="416">
        <f t="shared" si="107"/>
        <v>0</v>
      </c>
      <c r="AK431" s="386"/>
      <c r="AL431" s="387">
        <f t="shared" si="108"/>
        <v>0</v>
      </c>
      <c r="AM431" s="386"/>
      <c r="AN431" s="387">
        <f t="shared" si="109"/>
        <v>0</v>
      </c>
      <c r="AO431" s="386"/>
      <c r="AP431" s="387">
        <f t="shared" si="110"/>
        <v>0</v>
      </c>
      <c r="AQ431" s="386"/>
      <c r="AR431" s="387">
        <f t="shared" si="111"/>
        <v>0</v>
      </c>
      <c r="AS431" s="386"/>
      <c r="AT431" s="387">
        <f t="shared" si="112"/>
        <v>0</v>
      </c>
    </row>
    <row r="432" spans="2:46">
      <c r="B432" s="435"/>
      <c r="C432" s="435"/>
      <c r="D432" s="436"/>
      <c r="E432" s="437"/>
      <c r="F432" s="437"/>
      <c r="G432" s="437"/>
      <c r="H432" s="437"/>
      <c r="I432" s="437"/>
      <c r="J432" s="437"/>
      <c r="K432" s="465">
        <f t="shared" si="97"/>
        <v>0</v>
      </c>
      <c r="L432" s="433"/>
      <c r="M432" s="433"/>
      <c r="N432" s="434"/>
      <c r="O432" s="383" t="str">
        <f t="shared" si="98"/>
        <v/>
      </c>
      <c r="P432" s="434"/>
      <c r="Q432" s="434"/>
      <c r="R432" s="434"/>
      <c r="S432" s="433"/>
      <c r="T432" s="434"/>
      <c r="U432" s="415" t="str">
        <f t="shared" si="100"/>
        <v/>
      </c>
      <c r="V432" s="415" t="str">
        <f t="shared" si="101"/>
        <v/>
      </c>
      <c r="W432" s="415" t="str">
        <f t="shared" si="102"/>
        <v/>
      </c>
      <c r="X432" s="415" t="str">
        <f t="shared" si="103"/>
        <v/>
      </c>
      <c r="Y432" s="415" t="str">
        <f t="shared" si="104"/>
        <v/>
      </c>
      <c r="Z432" s="415" t="str">
        <f t="shared" si="105"/>
        <v/>
      </c>
      <c r="AA432" s="384">
        <f t="shared" si="99"/>
        <v>0</v>
      </c>
      <c r="AB432" s="385" t="b">
        <f t="shared" si="106"/>
        <v>1</v>
      </c>
      <c r="AC432" s="384" t="str">
        <f>IF($N432="","",IF($C$7="Northern Ireland",INDEX('Fixed inputs'!$H$18:$H$58,MATCH($N432,'Fixed inputs'!$C$18:$C$58,0)),INDEX('Fixed inputs'!$I$18:$I$58,MATCH($N432,'Fixed inputs'!$C$18:$C$58,0))))</f>
        <v/>
      </c>
      <c r="AD432" s="384" t="str">
        <f>IF($C432="","",INDEX('Fixed inputs'!$C$8:$E$10,MATCH($C432,'Fixed inputs'!$B$8:$B$10,0),MATCH(IF($C$7="Northern Ireland","GBP","EUR"),'Fixed inputs'!$C$7:$E$7,0)))</f>
        <v/>
      </c>
      <c r="AE432" s="386"/>
      <c r="AF432" s="386"/>
      <c r="AG432" s="386"/>
      <c r="AH432" s="386"/>
      <c r="AI432" s="386"/>
      <c r="AJ432" s="416">
        <f t="shared" si="107"/>
        <v>0</v>
      </c>
      <c r="AK432" s="386"/>
      <c r="AL432" s="387">
        <f t="shared" si="108"/>
        <v>0</v>
      </c>
      <c r="AM432" s="386"/>
      <c r="AN432" s="387">
        <f t="shared" si="109"/>
        <v>0</v>
      </c>
      <c r="AO432" s="386"/>
      <c r="AP432" s="387">
        <f t="shared" si="110"/>
        <v>0</v>
      </c>
      <c r="AQ432" s="386"/>
      <c r="AR432" s="387">
        <f t="shared" si="111"/>
        <v>0</v>
      </c>
      <c r="AS432" s="386"/>
      <c r="AT432" s="387">
        <f t="shared" si="112"/>
        <v>0</v>
      </c>
    </row>
    <row r="433" spans="2:46">
      <c r="B433" s="435"/>
      <c r="C433" s="435"/>
      <c r="D433" s="436"/>
      <c r="E433" s="437"/>
      <c r="F433" s="437"/>
      <c r="G433" s="437"/>
      <c r="H433" s="437"/>
      <c r="I433" s="437"/>
      <c r="J433" s="437"/>
      <c r="K433" s="465">
        <f t="shared" si="97"/>
        <v>0</v>
      </c>
      <c r="L433" s="433"/>
      <c r="M433" s="433"/>
      <c r="N433" s="434"/>
      <c r="O433" s="383" t="str">
        <f t="shared" si="98"/>
        <v/>
      </c>
      <c r="P433" s="434"/>
      <c r="Q433" s="434"/>
      <c r="R433" s="434"/>
      <c r="S433" s="433"/>
      <c r="T433" s="434"/>
      <c r="U433" s="415" t="str">
        <f t="shared" si="100"/>
        <v/>
      </c>
      <c r="V433" s="415" t="str">
        <f t="shared" si="101"/>
        <v/>
      </c>
      <c r="W433" s="415" t="str">
        <f t="shared" si="102"/>
        <v/>
      </c>
      <c r="X433" s="415" t="str">
        <f t="shared" si="103"/>
        <v/>
      </c>
      <c r="Y433" s="415" t="str">
        <f t="shared" si="104"/>
        <v/>
      </c>
      <c r="Z433" s="415" t="str">
        <f t="shared" si="105"/>
        <v/>
      </c>
      <c r="AA433" s="384">
        <f t="shared" si="99"/>
        <v>0</v>
      </c>
      <c r="AB433" s="385" t="b">
        <f t="shared" si="106"/>
        <v>1</v>
      </c>
      <c r="AC433" s="384" t="str">
        <f>IF($N433="","",IF($C$7="Northern Ireland",INDEX('Fixed inputs'!$H$18:$H$58,MATCH($N433,'Fixed inputs'!$C$18:$C$58,0)),INDEX('Fixed inputs'!$I$18:$I$58,MATCH($N433,'Fixed inputs'!$C$18:$C$58,0))))</f>
        <v/>
      </c>
      <c r="AD433" s="384" t="str">
        <f>IF($C433="","",INDEX('Fixed inputs'!$C$8:$E$10,MATCH($C433,'Fixed inputs'!$B$8:$B$10,0),MATCH(IF($C$7="Northern Ireland","GBP","EUR"),'Fixed inputs'!$C$7:$E$7,0)))</f>
        <v/>
      </c>
      <c r="AE433" s="386"/>
      <c r="AF433" s="386"/>
      <c r="AG433" s="386"/>
      <c r="AH433" s="386"/>
      <c r="AI433" s="386"/>
      <c r="AJ433" s="416">
        <f t="shared" si="107"/>
        <v>0</v>
      </c>
      <c r="AK433" s="386"/>
      <c r="AL433" s="387">
        <f t="shared" si="108"/>
        <v>0</v>
      </c>
      <c r="AM433" s="386"/>
      <c r="AN433" s="387">
        <f t="shared" si="109"/>
        <v>0</v>
      </c>
      <c r="AO433" s="386"/>
      <c r="AP433" s="387">
        <f t="shared" si="110"/>
        <v>0</v>
      </c>
      <c r="AQ433" s="386"/>
      <c r="AR433" s="387">
        <f t="shared" si="111"/>
        <v>0</v>
      </c>
      <c r="AS433" s="386"/>
      <c r="AT433" s="387">
        <f t="shared" si="112"/>
        <v>0</v>
      </c>
    </row>
    <row r="434" spans="2:46">
      <c r="B434" s="435"/>
      <c r="C434" s="435"/>
      <c r="D434" s="436"/>
      <c r="E434" s="437"/>
      <c r="F434" s="437"/>
      <c r="G434" s="437"/>
      <c r="H434" s="437"/>
      <c r="I434" s="437"/>
      <c r="J434" s="437"/>
      <c r="K434" s="465">
        <f t="shared" si="97"/>
        <v>0</v>
      </c>
      <c r="L434" s="433"/>
      <c r="M434" s="433"/>
      <c r="N434" s="434"/>
      <c r="O434" s="383" t="str">
        <f t="shared" si="98"/>
        <v/>
      </c>
      <c r="P434" s="434"/>
      <c r="Q434" s="434"/>
      <c r="R434" s="434"/>
      <c r="S434" s="433"/>
      <c r="T434" s="434"/>
      <c r="U434" s="415" t="str">
        <f t="shared" si="100"/>
        <v/>
      </c>
      <c r="V434" s="415" t="str">
        <f t="shared" si="101"/>
        <v/>
      </c>
      <c r="W434" s="415" t="str">
        <f t="shared" si="102"/>
        <v/>
      </c>
      <c r="X434" s="415" t="str">
        <f t="shared" si="103"/>
        <v/>
      </c>
      <c r="Y434" s="415" t="str">
        <f t="shared" si="104"/>
        <v/>
      </c>
      <c r="Z434" s="415" t="str">
        <f t="shared" si="105"/>
        <v/>
      </c>
      <c r="AA434" s="384">
        <f t="shared" si="99"/>
        <v>0</v>
      </c>
      <c r="AB434" s="385" t="b">
        <f t="shared" si="106"/>
        <v>1</v>
      </c>
      <c r="AC434" s="384" t="str">
        <f>IF($N434="","",IF($C$7="Northern Ireland",INDEX('Fixed inputs'!$H$18:$H$58,MATCH($N434,'Fixed inputs'!$C$18:$C$58,0)),INDEX('Fixed inputs'!$I$18:$I$58,MATCH($N434,'Fixed inputs'!$C$18:$C$58,0))))</f>
        <v/>
      </c>
      <c r="AD434" s="384" t="str">
        <f>IF($C434="","",INDEX('Fixed inputs'!$C$8:$E$10,MATCH($C434,'Fixed inputs'!$B$8:$B$10,0),MATCH(IF($C$7="Northern Ireland","GBP","EUR"),'Fixed inputs'!$C$7:$E$7,0)))</f>
        <v/>
      </c>
      <c r="AE434" s="386"/>
      <c r="AF434" s="386"/>
      <c r="AG434" s="386"/>
      <c r="AH434" s="386"/>
      <c r="AI434" s="386"/>
      <c r="AJ434" s="416">
        <f t="shared" si="107"/>
        <v>0</v>
      </c>
      <c r="AK434" s="386"/>
      <c r="AL434" s="387">
        <f t="shared" si="108"/>
        <v>0</v>
      </c>
      <c r="AM434" s="386"/>
      <c r="AN434" s="387">
        <f t="shared" si="109"/>
        <v>0</v>
      </c>
      <c r="AO434" s="386"/>
      <c r="AP434" s="387">
        <f t="shared" si="110"/>
        <v>0</v>
      </c>
      <c r="AQ434" s="386"/>
      <c r="AR434" s="387">
        <f t="shared" si="111"/>
        <v>0</v>
      </c>
      <c r="AS434" s="386"/>
      <c r="AT434" s="387">
        <f t="shared" si="112"/>
        <v>0</v>
      </c>
    </row>
    <row r="435" spans="2:46">
      <c r="B435" s="435"/>
      <c r="C435" s="435"/>
      <c r="D435" s="436"/>
      <c r="E435" s="437"/>
      <c r="F435" s="437"/>
      <c r="G435" s="437"/>
      <c r="H435" s="437"/>
      <c r="I435" s="437"/>
      <c r="J435" s="437"/>
      <c r="K435" s="465">
        <f t="shared" si="97"/>
        <v>0</v>
      </c>
      <c r="L435" s="433"/>
      <c r="M435" s="433"/>
      <c r="N435" s="434"/>
      <c r="O435" s="383" t="str">
        <f t="shared" si="98"/>
        <v/>
      </c>
      <c r="P435" s="434"/>
      <c r="Q435" s="434"/>
      <c r="R435" s="434"/>
      <c r="S435" s="433"/>
      <c r="T435" s="434"/>
      <c r="U435" s="415" t="str">
        <f t="shared" si="100"/>
        <v/>
      </c>
      <c r="V435" s="415" t="str">
        <f t="shared" si="101"/>
        <v/>
      </c>
      <c r="W435" s="415" t="str">
        <f t="shared" si="102"/>
        <v/>
      </c>
      <c r="X435" s="415" t="str">
        <f t="shared" si="103"/>
        <v/>
      </c>
      <c r="Y435" s="415" t="str">
        <f t="shared" si="104"/>
        <v/>
      </c>
      <c r="Z435" s="415" t="str">
        <f t="shared" si="105"/>
        <v/>
      </c>
      <c r="AA435" s="384">
        <f t="shared" si="99"/>
        <v>0</v>
      </c>
      <c r="AB435" s="385" t="b">
        <f t="shared" si="106"/>
        <v>1</v>
      </c>
      <c r="AC435" s="384" t="str">
        <f>IF($N435="","",IF($C$7="Northern Ireland",INDEX('Fixed inputs'!$H$18:$H$58,MATCH($N435,'Fixed inputs'!$C$18:$C$58,0)),INDEX('Fixed inputs'!$I$18:$I$58,MATCH($N435,'Fixed inputs'!$C$18:$C$58,0))))</f>
        <v/>
      </c>
      <c r="AD435" s="384" t="str">
        <f>IF($C435="","",INDEX('Fixed inputs'!$C$8:$E$10,MATCH($C435,'Fixed inputs'!$B$8:$B$10,0),MATCH(IF($C$7="Northern Ireland","GBP","EUR"),'Fixed inputs'!$C$7:$E$7,0)))</f>
        <v/>
      </c>
      <c r="AE435" s="386"/>
      <c r="AF435" s="386"/>
      <c r="AG435" s="386"/>
      <c r="AH435" s="386"/>
      <c r="AI435" s="386"/>
      <c r="AJ435" s="416">
        <f t="shared" si="107"/>
        <v>0</v>
      </c>
      <c r="AK435" s="386"/>
      <c r="AL435" s="387">
        <f t="shared" si="108"/>
        <v>0</v>
      </c>
      <c r="AM435" s="386"/>
      <c r="AN435" s="387">
        <f t="shared" si="109"/>
        <v>0</v>
      </c>
      <c r="AO435" s="386"/>
      <c r="AP435" s="387">
        <f t="shared" si="110"/>
        <v>0</v>
      </c>
      <c r="AQ435" s="386"/>
      <c r="AR435" s="387">
        <f t="shared" si="111"/>
        <v>0</v>
      </c>
      <c r="AS435" s="386"/>
      <c r="AT435" s="387">
        <f t="shared" si="112"/>
        <v>0</v>
      </c>
    </row>
    <row r="436" spans="2:46">
      <c r="B436" s="435"/>
      <c r="C436" s="435"/>
      <c r="D436" s="436"/>
      <c r="E436" s="437"/>
      <c r="F436" s="437"/>
      <c r="G436" s="437"/>
      <c r="H436" s="437"/>
      <c r="I436" s="437"/>
      <c r="J436" s="437"/>
      <c r="K436" s="465">
        <f t="shared" si="97"/>
        <v>0</v>
      </c>
      <c r="L436" s="433"/>
      <c r="M436" s="433"/>
      <c r="N436" s="434"/>
      <c r="O436" s="383" t="str">
        <f t="shared" si="98"/>
        <v/>
      </c>
      <c r="P436" s="434"/>
      <c r="Q436" s="434"/>
      <c r="R436" s="434"/>
      <c r="S436" s="433"/>
      <c r="T436" s="434"/>
      <c r="U436" s="415" t="str">
        <f t="shared" si="100"/>
        <v/>
      </c>
      <c r="V436" s="415" t="str">
        <f t="shared" si="101"/>
        <v/>
      </c>
      <c r="W436" s="415" t="str">
        <f t="shared" si="102"/>
        <v/>
      </c>
      <c r="X436" s="415" t="str">
        <f t="shared" si="103"/>
        <v/>
      </c>
      <c r="Y436" s="415" t="str">
        <f t="shared" si="104"/>
        <v/>
      </c>
      <c r="Z436" s="415" t="str">
        <f t="shared" si="105"/>
        <v/>
      </c>
      <c r="AA436" s="384">
        <f t="shared" si="99"/>
        <v>0</v>
      </c>
      <c r="AB436" s="385" t="b">
        <f t="shared" si="106"/>
        <v>1</v>
      </c>
      <c r="AC436" s="384" t="str">
        <f>IF($N436="","",IF($C$7="Northern Ireland",INDEX('Fixed inputs'!$H$18:$H$58,MATCH($N436,'Fixed inputs'!$C$18:$C$58,0)),INDEX('Fixed inputs'!$I$18:$I$58,MATCH($N436,'Fixed inputs'!$C$18:$C$58,0))))</f>
        <v/>
      </c>
      <c r="AD436" s="384" t="str">
        <f>IF($C436="","",INDEX('Fixed inputs'!$C$8:$E$10,MATCH($C436,'Fixed inputs'!$B$8:$B$10,0),MATCH(IF($C$7="Northern Ireland","GBP","EUR"),'Fixed inputs'!$C$7:$E$7,0)))</f>
        <v/>
      </c>
      <c r="AE436" s="386"/>
      <c r="AF436" s="386"/>
      <c r="AG436" s="386"/>
      <c r="AH436" s="386"/>
      <c r="AI436" s="386"/>
      <c r="AJ436" s="416">
        <f t="shared" si="107"/>
        <v>0</v>
      </c>
      <c r="AK436" s="386"/>
      <c r="AL436" s="387">
        <f t="shared" si="108"/>
        <v>0</v>
      </c>
      <c r="AM436" s="386"/>
      <c r="AN436" s="387">
        <f t="shared" si="109"/>
        <v>0</v>
      </c>
      <c r="AO436" s="386"/>
      <c r="AP436" s="387">
        <f t="shared" si="110"/>
        <v>0</v>
      </c>
      <c r="AQ436" s="386"/>
      <c r="AR436" s="387">
        <f t="shared" si="111"/>
        <v>0</v>
      </c>
      <c r="AS436" s="386"/>
      <c r="AT436" s="387">
        <f t="shared" si="112"/>
        <v>0</v>
      </c>
    </row>
    <row r="437" spans="2:46">
      <c r="B437" s="435"/>
      <c r="C437" s="435"/>
      <c r="D437" s="436"/>
      <c r="E437" s="437"/>
      <c r="F437" s="437"/>
      <c r="G437" s="437"/>
      <c r="H437" s="437"/>
      <c r="I437" s="437"/>
      <c r="J437" s="437"/>
      <c r="K437" s="465">
        <f t="shared" si="97"/>
        <v>0</v>
      </c>
      <c r="L437" s="433"/>
      <c r="M437" s="433"/>
      <c r="N437" s="434"/>
      <c r="O437" s="383" t="str">
        <f t="shared" si="98"/>
        <v/>
      </c>
      <c r="P437" s="434"/>
      <c r="Q437" s="434"/>
      <c r="R437" s="434"/>
      <c r="S437" s="433"/>
      <c r="T437" s="434"/>
      <c r="U437" s="415" t="str">
        <f t="shared" si="100"/>
        <v/>
      </c>
      <c r="V437" s="415" t="str">
        <f t="shared" si="101"/>
        <v/>
      </c>
      <c r="W437" s="415" t="str">
        <f t="shared" si="102"/>
        <v/>
      </c>
      <c r="X437" s="415" t="str">
        <f t="shared" si="103"/>
        <v/>
      </c>
      <c r="Y437" s="415" t="str">
        <f t="shared" si="104"/>
        <v/>
      </c>
      <c r="Z437" s="415" t="str">
        <f t="shared" si="105"/>
        <v/>
      </c>
      <c r="AA437" s="384">
        <f t="shared" si="99"/>
        <v>0</v>
      </c>
      <c r="AB437" s="385" t="b">
        <f t="shared" si="106"/>
        <v>1</v>
      </c>
      <c r="AC437" s="384" t="str">
        <f>IF($N437="","",IF($C$7="Northern Ireland",INDEX('Fixed inputs'!$H$18:$H$58,MATCH($N437,'Fixed inputs'!$C$18:$C$58,0)),INDEX('Fixed inputs'!$I$18:$I$58,MATCH($N437,'Fixed inputs'!$C$18:$C$58,0))))</f>
        <v/>
      </c>
      <c r="AD437" s="384" t="str">
        <f>IF($C437="","",INDEX('Fixed inputs'!$C$8:$E$10,MATCH($C437,'Fixed inputs'!$B$8:$B$10,0),MATCH(IF($C$7="Northern Ireland","GBP","EUR"),'Fixed inputs'!$C$7:$E$7,0)))</f>
        <v/>
      </c>
      <c r="AE437" s="386"/>
      <c r="AF437" s="386"/>
      <c r="AG437" s="386"/>
      <c r="AH437" s="386"/>
      <c r="AI437" s="386"/>
      <c r="AJ437" s="416">
        <f t="shared" si="107"/>
        <v>0</v>
      </c>
      <c r="AK437" s="386"/>
      <c r="AL437" s="387">
        <f t="shared" si="108"/>
        <v>0</v>
      </c>
      <c r="AM437" s="386"/>
      <c r="AN437" s="387">
        <f t="shared" si="109"/>
        <v>0</v>
      </c>
      <c r="AO437" s="386"/>
      <c r="AP437" s="387">
        <f t="shared" si="110"/>
        <v>0</v>
      </c>
      <c r="AQ437" s="386"/>
      <c r="AR437" s="387">
        <f t="shared" si="111"/>
        <v>0</v>
      </c>
      <c r="AS437" s="386"/>
      <c r="AT437" s="387">
        <f t="shared" si="112"/>
        <v>0</v>
      </c>
    </row>
    <row r="438" spans="2:46">
      <c r="B438" s="435"/>
      <c r="C438" s="435"/>
      <c r="D438" s="436"/>
      <c r="E438" s="437"/>
      <c r="F438" s="437"/>
      <c r="G438" s="437"/>
      <c r="H438" s="437"/>
      <c r="I438" s="437"/>
      <c r="J438" s="437"/>
      <c r="K438" s="465">
        <f t="shared" si="97"/>
        <v>0</v>
      </c>
      <c r="L438" s="433"/>
      <c r="M438" s="433"/>
      <c r="N438" s="434"/>
      <c r="O438" s="383" t="str">
        <f t="shared" si="98"/>
        <v/>
      </c>
      <c r="P438" s="434"/>
      <c r="Q438" s="434"/>
      <c r="R438" s="434"/>
      <c r="S438" s="433"/>
      <c r="T438" s="434"/>
      <c r="U438" s="415" t="str">
        <f t="shared" si="100"/>
        <v/>
      </c>
      <c r="V438" s="415" t="str">
        <f t="shared" si="101"/>
        <v/>
      </c>
      <c r="W438" s="415" t="str">
        <f t="shared" si="102"/>
        <v/>
      </c>
      <c r="X438" s="415" t="str">
        <f t="shared" si="103"/>
        <v/>
      </c>
      <c r="Y438" s="415" t="str">
        <f t="shared" si="104"/>
        <v/>
      </c>
      <c r="Z438" s="415" t="str">
        <f t="shared" si="105"/>
        <v/>
      </c>
      <c r="AA438" s="384">
        <f t="shared" si="99"/>
        <v>0</v>
      </c>
      <c r="AB438" s="385" t="b">
        <f t="shared" si="106"/>
        <v>1</v>
      </c>
      <c r="AC438" s="384" t="str">
        <f>IF($N438="","",IF($C$7="Northern Ireland",INDEX('Fixed inputs'!$H$18:$H$58,MATCH($N438,'Fixed inputs'!$C$18:$C$58,0)),INDEX('Fixed inputs'!$I$18:$I$58,MATCH($N438,'Fixed inputs'!$C$18:$C$58,0))))</f>
        <v/>
      </c>
      <c r="AD438" s="384" t="str">
        <f>IF($C438="","",INDEX('Fixed inputs'!$C$8:$E$10,MATCH($C438,'Fixed inputs'!$B$8:$B$10,0),MATCH(IF($C$7="Northern Ireland","GBP","EUR"),'Fixed inputs'!$C$7:$E$7,0)))</f>
        <v/>
      </c>
      <c r="AE438" s="386"/>
      <c r="AF438" s="386"/>
      <c r="AG438" s="386"/>
      <c r="AH438" s="386"/>
      <c r="AI438" s="386"/>
      <c r="AJ438" s="416">
        <f t="shared" si="107"/>
        <v>0</v>
      </c>
      <c r="AK438" s="386"/>
      <c r="AL438" s="387">
        <f t="shared" si="108"/>
        <v>0</v>
      </c>
      <c r="AM438" s="386"/>
      <c r="AN438" s="387">
        <f t="shared" si="109"/>
        <v>0</v>
      </c>
      <c r="AO438" s="386"/>
      <c r="AP438" s="387">
        <f t="shared" si="110"/>
        <v>0</v>
      </c>
      <c r="AQ438" s="386"/>
      <c r="AR438" s="387">
        <f t="shared" si="111"/>
        <v>0</v>
      </c>
      <c r="AS438" s="386"/>
      <c r="AT438" s="387">
        <f t="shared" si="112"/>
        <v>0</v>
      </c>
    </row>
    <row r="439" spans="2:46">
      <c r="B439" s="435"/>
      <c r="C439" s="435"/>
      <c r="D439" s="436"/>
      <c r="E439" s="437"/>
      <c r="F439" s="437"/>
      <c r="G439" s="437"/>
      <c r="H439" s="437"/>
      <c r="I439" s="437"/>
      <c r="J439" s="437"/>
      <c r="K439" s="465">
        <f t="shared" si="97"/>
        <v>0</v>
      </c>
      <c r="L439" s="433"/>
      <c r="M439" s="433"/>
      <c r="N439" s="434"/>
      <c r="O439" s="383" t="str">
        <f t="shared" si="98"/>
        <v/>
      </c>
      <c r="P439" s="434"/>
      <c r="Q439" s="434"/>
      <c r="R439" s="434"/>
      <c r="S439" s="433"/>
      <c r="T439" s="434"/>
      <c r="U439" s="415" t="str">
        <f t="shared" si="100"/>
        <v/>
      </c>
      <c r="V439" s="415" t="str">
        <f t="shared" si="101"/>
        <v/>
      </c>
      <c r="W439" s="415" t="str">
        <f t="shared" si="102"/>
        <v/>
      </c>
      <c r="X439" s="415" t="str">
        <f t="shared" si="103"/>
        <v/>
      </c>
      <c r="Y439" s="415" t="str">
        <f t="shared" si="104"/>
        <v/>
      </c>
      <c r="Z439" s="415" t="str">
        <f t="shared" si="105"/>
        <v/>
      </c>
      <c r="AA439" s="384">
        <f t="shared" si="99"/>
        <v>0</v>
      </c>
      <c r="AB439" s="385" t="b">
        <f t="shared" si="106"/>
        <v>1</v>
      </c>
      <c r="AC439" s="384" t="str">
        <f>IF($N439="","",IF($C$7="Northern Ireland",INDEX('Fixed inputs'!$H$18:$H$58,MATCH($N439,'Fixed inputs'!$C$18:$C$58,0)),INDEX('Fixed inputs'!$I$18:$I$58,MATCH($N439,'Fixed inputs'!$C$18:$C$58,0))))</f>
        <v/>
      </c>
      <c r="AD439" s="384" t="str">
        <f>IF($C439="","",INDEX('Fixed inputs'!$C$8:$E$10,MATCH($C439,'Fixed inputs'!$B$8:$B$10,0),MATCH(IF($C$7="Northern Ireland","GBP","EUR"),'Fixed inputs'!$C$7:$E$7,0)))</f>
        <v/>
      </c>
      <c r="AE439" s="386"/>
      <c r="AF439" s="386"/>
      <c r="AG439" s="386"/>
      <c r="AH439" s="386"/>
      <c r="AI439" s="386"/>
      <c r="AJ439" s="416">
        <f t="shared" si="107"/>
        <v>0</v>
      </c>
      <c r="AK439" s="386"/>
      <c r="AL439" s="387">
        <f t="shared" si="108"/>
        <v>0</v>
      </c>
      <c r="AM439" s="386"/>
      <c r="AN439" s="387">
        <f t="shared" si="109"/>
        <v>0</v>
      </c>
      <c r="AO439" s="386"/>
      <c r="AP439" s="387">
        <f t="shared" si="110"/>
        <v>0</v>
      </c>
      <c r="AQ439" s="386"/>
      <c r="AR439" s="387">
        <f t="shared" si="111"/>
        <v>0</v>
      </c>
      <c r="AS439" s="386"/>
      <c r="AT439" s="387">
        <f t="shared" si="112"/>
        <v>0</v>
      </c>
    </row>
    <row r="440" spans="2:46">
      <c r="B440" s="435"/>
      <c r="C440" s="435"/>
      <c r="D440" s="436"/>
      <c r="E440" s="437"/>
      <c r="F440" s="437"/>
      <c r="G440" s="437"/>
      <c r="H440" s="437"/>
      <c r="I440" s="437"/>
      <c r="J440" s="437"/>
      <c r="K440" s="465">
        <f t="shared" si="97"/>
        <v>0</v>
      </c>
      <c r="L440" s="433"/>
      <c r="M440" s="433"/>
      <c r="N440" s="434"/>
      <c r="O440" s="383" t="str">
        <f t="shared" si="98"/>
        <v/>
      </c>
      <c r="P440" s="434"/>
      <c r="Q440" s="434"/>
      <c r="R440" s="434"/>
      <c r="S440" s="433"/>
      <c r="T440" s="434"/>
      <c r="U440" s="415" t="str">
        <f t="shared" si="100"/>
        <v/>
      </c>
      <c r="V440" s="415" t="str">
        <f t="shared" si="101"/>
        <v/>
      </c>
      <c r="W440" s="415" t="str">
        <f t="shared" si="102"/>
        <v/>
      </c>
      <c r="X440" s="415" t="str">
        <f t="shared" si="103"/>
        <v/>
      </c>
      <c r="Y440" s="415" t="str">
        <f t="shared" si="104"/>
        <v/>
      </c>
      <c r="Z440" s="415" t="str">
        <f t="shared" si="105"/>
        <v/>
      </c>
      <c r="AA440" s="384">
        <f t="shared" si="99"/>
        <v>0</v>
      </c>
      <c r="AB440" s="385" t="b">
        <f t="shared" si="106"/>
        <v>1</v>
      </c>
      <c r="AC440" s="384" t="str">
        <f>IF($N440="","",IF($C$7="Northern Ireland",INDEX('Fixed inputs'!$H$18:$H$58,MATCH($N440,'Fixed inputs'!$C$18:$C$58,0)),INDEX('Fixed inputs'!$I$18:$I$58,MATCH($N440,'Fixed inputs'!$C$18:$C$58,0))))</f>
        <v/>
      </c>
      <c r="AD440" s="384" t="str">
        <f>IF($C440="","",INDEX('Fixed inputs'!$C$8:$E$10,MATCH($C440,'Fixed inputs'!$B$8:$B$10,0),MATCH(IF($C$7="Northern Ireland","GBP","EUR"),'Fixed inputs'!$C$7:$E$7,0)))</f>
        <v/>
      </c>
      <c r="AE440" s="386"/>
      <c r="AF440" s="386"/>
      <c r="AG440" s="386"/>
      <c r="AH440" s="386"/>
      <c r="AI440" s="386"/>
      <c r="AJ440" s="416">
        <f t="shared" si="107"/>
        <v>0</v>
      </c>
      <c r="AK440" s="386"/>
      <c r="AL440" s="387">
        <f t="shared" si="108"/>
        <v>0</v>
      </c>
      <c r="AM440" s="386"/>
      <c r="AN440" s="387">
        <f t="shared" si="109"/>
        <v>0</v>
      </c>
      <c r="AO440" s="386"/>
      <c r="AP440" s="387">
        <f t="shared" si="110"/>
        <v>0</v>
      </c>
      <c r="AQ440" s="386"/>
      <c r="AR440" s="387">
        <f t="shared" si="111"/>
        <v>0</v>
      </c>
      <c r="AS440" s="386"/>
      <c r="AT440" s="387">
        <f t="shared" si="112"/>
        <v>0</v>
      </c>
    </row>
    <row r="441" spans="2:46">
      <c r="B441" s="435"/>
      <c r="C441" s="435"/>
      <c r="D441" s="436"/>
      <c r="E441" s="437"/>
      <c r="F441" s="437"/>
      <c r="G441" s="437"/>
      <c r="H441" s="437"/>
      <c r="I441" s="437"/>
      <c r="J441" s="437"/>
      <c r="K441" s="465">
        <f t="shared" si="97"/>
        <v>0</v>
      </c>
      <c r="L441" s="433"/>
      <c r="M441" s="433"/>
      <c r="N441" s="434"/>
      <c r="O441" s="383" t="str">
        <f t="shared" si="98"/>
        <v/>
      </c>
      <c r="P441" s="434"/>
      <c r="Q441" s="434"/>
      <c r="R441" s="434"/>
      <c r="S441" s="433"/>
      <c r="T441" s="434"/>
      <c r="U441" s="415" t="str">
        <f t="shared" si="100"/>
        <v/>
      </c>
      <c r="V441" s="415" t="str">
        <f t="shared" si="101"/>
        <v/>
      </c>
      <c r="W441" s="415" t="str">
        <f t="shared" si="102"/>
        <v/>
      </c>
      <c r="X441" s="415" t="str">
        <f t="shared" si="103"/>
        <v/>
      </c>
      <c r="Y441" s="415" t="str">
        <f t="shared" si="104"/>
        <v/>
      </c>
      <c r="Z441" s="415" t="str">
        <f t="shared" si="105"/>
        <v/>
      </c>
      <c r="AA441" s="384">
        <f t="shared" si="99"/>
        <v>0</v>
      </c>
      <c r="AB441" s="385" t="b">
        <f t="shared" si="106"/>
        <v>1</v>
      </c>
      <c r="AC441" s="384" t="str">
        <f>IF($N441="","",IF($C$7="Northern Ireland",INDEX('Fixed inputs'!$H$18:$H$58,MATCH($N441,'Fixed inputs'!$C$18:$C$58,0)),INDEX('Fixed inputs'!$I$18:$I$58,MATCH($N441,'Fixed inputs'!$C$18:$C$58,0))))</f>
        <v/>
      </c>
      <c r="AD441" s="384" t="str">
        <f>IF($C441="","",INDEX('Fixed inputs'!$C$8:$E$10,MATCH($C441,'Fixed inputs'!$B$8:$B$10,0),MATCH(IF($C$7="Northern Ireland","GBP","EUR"),'Fixed inputs'!$C$7:$E$7,0)))</f>
        <v/>
      </c>
      <c r="AE441" s="386"/>
      <c r="AF441" s="386"/>
      <c r="AG441" s="386"/>
      <c r="AH441" s="386"/>
      <c r="AI441" s="386"/>
      <c r="AJ441" s="416">
        <f t="shared" si="107"/>
        <v>0</v>
      </c>
      <c r="AK441" s="386"/>
      <c r="AL441" s="387">
        <f t="shared" si="108"/>
        <v>0</v>
      </c>
      <c r="AM441" s="386"/>
      <c r="AN441" s="387">
        <f t="shared" si="109"/>
        <v>0</v>
      </c>
      <c r="AO441" s="386"/>
      <c r="AP441" s="387">
        <f t="shared" si="110"/>
        <v>0</v>
      </c>
      <c r="AQ441" s="386"/>
      <c r="AR441" s="387">
        <f t="shared" si="111"/>
        <v>0</v>
      </c>
      <c r="AS441" s="386"/>
      <c r="AT441" s="387">
        <f t="shared" si="112"/>
        <v>0</v>
      </c>
    </row>
    <row r="442" spans="2:46">
      <c r="B442" s="435"/>
      <c r="C442" s="435"/>
      <c r="D442" s="436"/>
      <c r="E442" s="437"/>
      <c r="F442" s="437"/>
      <c r="G442" s="437"/>
      <c r="H442" s="437"/>
      <c r="I442" s="437"/>
      <c r="J442" s="437"/>
      <c r="K442" s="465">
        <f t="shared" si="97"/>
        <v>0</v>
      </c>
      <c r="L442" s="433"/>
      <c r="M442" s="433"/>
      <c r="N442" s="434"/>
      <c r="O442" s="383" t="str">
        <f t="shared" si="98"/>
        <v/>
      </c>
      <c r="P442" s="434"/>
      <c r="Q442" s="434"/>
      <c r="R442" s="434"/>
      <c r="S442" s="433"/>
      <c r="T442" s="434"/>
      <c r="U442" s="415" t="str">
        <f t="shared" si="100"/>
        <v/>
      </c>
      <c r="V442" s="415" t="str">
        <f t="shared" si="101"/>
        <v/>
      </c>
      <c r="W442" s="415" t="str">
        <f t="shared" si="102"/>
        <v/>
      </c>
      <c r="X442" s="415" t="str">
        <f t="shared" si="103"/>
        <v/>
      </c>
      <c r="Y442" s="415" t="str">
        <f t="shared" si="104"/>
        <v/>
      </c>
      <c r="Z442" s="415" t="str">
        <f t="shared" si="105"/>
        <v/>
      </c>
      <c r="AA442" s="384">
        <f t="shared" si="99"/>
        <v>0</v>
      </c>
      <c r="AB442" s="385" t="b">
        <f t="shared" si="106"/>
        <v>1</v>
      </c>
      <c r="AC442" s="384" t="str">
        <f>IF($N442="","",IF($C$7="Northern Ireland",INDEX('Fixed inputs'!$H$18:$H$58,MATCH($N442,'Fixed inputs'!$C$18:$C$58,0)),INDEX('Fixed inputs'!$I$18:$I$58,MATCH($N442,'Fixed inputs'!$C$18:$C$58,0))))</f>
        <v/>
      </c>
      <c r="AD442" s="384" t="str">
        <f>IF($C442="","",INDEX('Fixed inputs'!$C$8:$E$10,MATCH($C442,'Fixed inputs'!$B$8:$B$10,0),MATCH(IF($C$7="Northern Ireland","GBP","EUR"),'Fixed inputs'!$C$7:$E$7,0)))</f>
        <v/>
      </c>
      <c r="AE442" s="386"/>
      <c r="AF442" s="386"/>
      <c r="AG442" s="386"/>
      <c r="AH442" s="386"/>
      <c r="AI442" s="386"/>
      <c r="AJ442" s="416">
        <f t="shared" si="107"/>
        <v>0</v>
      </c>
      <c r="AK442" s="386"/>
      <c r="AL442" s="387">
        <f t="shared" si="108"/>
        <v>0</v>
      </c>
      <c r="AM442" s="386"/>
      <c r="AN442" s="387">
        <f t="shared" si="109"/>
        <v>0</v>
      </c>
      <c r="AO442" s="386"/>
      <c r="AP442" s="387">
        <f t="shared" si="110"/>
        <v>0</v>
      </c>
      <c r="AQ442" s="386"/>
      <c r="AR442" s="387">
        <f t="shared" si="111"/>
        <v>0</v>
      </c>
      <c r="AS442" s="386"/>
      <c r="AT442" s="387">
        <f t="shared" si="112"/>
        <v>0</v>
      </c>
    </row>
    <row r="443" spans="2:46">
      <c r="B443" s="435"/>
      <c r="C443" s="435"/>
      <c r="D443" s="436"/>
      <c r="E443" s="437"/>
      <c r="F443" s="437"/>
      <c r="G443" s="437"/>
      <c r="H443" s="437"/>
      <c r="I443" s="437"/>
      <c r="J443" s="437"/>
      <c r="K443" s="465">
        <f t="shared" si="97"/>
        <v>0</v>
      </c>
      <c r="L443" s="433"/>
      <c r="M443" s="433"/>
      <c r="N443" s="434"/>
      <c r="O443" s="383" t="str">
        <f t="shared" si="98"/>
        <v/>
      </c>
      <c r="P443" s="434"/>
      <c r="Q443" s="434"/>
      <c r="R443" s="434"/>
      <c r="S443" s="433"/>
      <c r="T443" s="434"/>
      <c r="U443" s="415" t="str">
        <f t="shared" si="100"/>
        <v/>
      </c>
      <c r="V443" s="415" t="str">
        <f t="shared" si="101"/>
        <v/>
      </c>
      <c r="W443" s="415" t="str">
        <f t="shared" si="102"/>
        <v/>
      </c>
      <c r="X443" s="415" t="str">
        <f t="shared" si="103"/>
        <v/>
      </c>
      <c r="Y443" s="415" t="str">
        <f t="shared" si="104"/>
        <v/>
      </c>
      <c r="Z443" s="415" t="str">
        <f t="shared" si="105"/>
        <v/>
      </c>
      <c r="AA443" s="384">
        <f t="shared" si="99"/>
        <v>0</v>
      </c>
      <c r="AB443" s="385" t="b">
        <f t="shared" si="106"/>
        <v>1</v>
      </c>
      <c r="AC443" s="384" t="str">
        <f>IF($N443="","",IF($C$7="Northern Ireland",INDEX('Fixed inputs'!$H$18:$H$58,MATCH($N443,'Fixed inputs'!$C$18:$C$58,0)),INDEX('Fixed inputs'!$I$18:$I$58,MATCH($N443,'Fixed inputs'!$C$18:$C$58,0))))</f>
        <v/>
      </c>
      <c r="AD443" s="384" t="str">
        <f>IF($C443="","",INDEX('Fixed inputs'!$C$8:$E$10,MATCH($C443,'Fixed inputs'!$B$8:$B$10,0),MATCH(IF($C$7="Northern Ireland","GBP","EUR"),'Fixed inputs'!$C$7:$E$7,0)))</f>
        <v/>
      </c>
      <c r="AE443" s="386"/>
      <c r="AF443" s="386"/>
      <c r="AG443" s="386"/>
      <c r="AH443" s="386"/>
      <c r="AI443" s="386"/>
      <c r="AJ443" s="416">
        <f t="shared" si="107"/>
        <v>0</v>
      </c>
      <c r="AK443" s="386"/>
      <c r="AL443" s="387">
        <f t="shared" si="108"/>
        <v>0</v>
      </c>
      <c r="AM443" s="386"/>
      <c r="AN443" s="387">
        <f t="shared" si="109"/>
        <v>0</v>
      </c>
      <c r="AO443" s="386"/>
      <c r="AP443" s="387">
        <f t="shared" si="110"/>
        <v>0</v>
      </c>
      <c r="AQ443" s="386"/>
      <c r="AR443" s="387">
        <f t="shared" si="111"/>
        <v>0</v>
      </c>
      <c r="AS443" s="386"/>
      <c r="AT443" s="387">
        <f t="shared" si="112"/>
        <v>0</v>
      </c>
    </row>
    <row r="444" spans="2:46">
      <c r="B444" s="435"/>
      <c r="C444" s="435"/>
      <c r="D444" s="436"/>
      <c r="E444" s="437"/>
      <c r="F444" s="437"/>
      <c r="G444" s="437"/>
      <c r="H444" s="437"/>
      <c r="I444" s="437"/>
      <c r="J444" s="437"/>
      <c r="K444" s="465">
        <f t="shared" si="97"/>
        <v>0</v>
      </c>
      <c r="L444" s="433"/>
      <c r="M444" s="433"/>
      <c r="N444" s="434"/>
      <c r="O444" s="383" t="str">
        <f t="shared" si="98"/>
        <v/>
      </c>
      <c r="P444" s="434"/>
      <c r="Q444" s="434"/>
      <c r="R444" s="434"/>
      <c r="S444" s="433"/>
      <c r="T444" s="434"/>
      <c r="U444" s="415" t="str">
        <f t="shared" si="100"/>
        <v/>
      </c>
      <c r="V444" s="415" t="str">
        <f t="shared" si="101"/>
        <v/>
      </c>
      <c r="W444" s="415" t="str">
        <f t="shared" si="102"/>
        <v/>
      </c>
      <c r="X444" s="415" t="str">
        <f t="shared" si="103"/>
        <v/>
      </c>
      <c r="Y444" s="415" t="str">
        <f t="shared" si="104"/>
        <v/>
      </c>
      <c r="Z444" s="415" t="str">
        <f t="shared" si="105"/>
        <v/>
      </c>
      <c r="AA444" s="384">
        <f t="shared" si="99"/>
        <v>0</v>
      </c>
      <c r="AB444" s="385" t="b">
        <f t="shared" si="106"/>
        <v>1</v>
      </c>
      <c r="AC444" s="384" t="str">
        <f>IF($N444="","",IF($C$7="Northern Ireland",INDEX('Fixed inputs'!$H$18:$H$58,MATCH($N444,'Fixed inputs'!$C$18:$C$58,0)),INDEX('Fixed inputs'!$I$18:$I$58,MATCH($N444,'Fixed inputs'!$C$18:$C$58,0))))</f>
        <v/>
      </c>
      <c r="AD444" s="384" t="str">
        <f>IF($C444="","",INDEX('Fixed inputs'!$C$8:$E$10,MATCH($C444,'Fixed inputs'!$B$8:$B$10,0),MATCH(IF($C$7="Northern Ireland","GBP","EUR"),'Fixed inputs'!$C$7:$E$7,0)))</f>
        <v/>
      </c>
      <c r="AE444" s="386"/>
      <c r="AF444" s="386"/>
      <c r="AG444" s="386"/>
      <c r="AH444" s="386"/>
      <c r="AI444" s="386"/>
      <c r="AJ444" s="416">
        <f t="shared" si="107"/>
        <v>0</v>
      </c>
      <c r="AK444" s="386"/>
      <c r="AL444" s="387">
        <f t="shared" si="108"/>
        <v>0</v>
      </c>
      <c r="AM444" s="386"/>
      <c r="AN444" s="387">
        <f t="shared" si="109"/>
        <v>0</v>
      </c>
      <c r="AO444" s="386"/>
      <c r="AP444" s="387">
        <f t="shared" si="110"/>
        <v>0</v>
      </c>
      <c r="AQ444" s="386"/>
      <c r="AR444" s="387">
        <f t="shared" si="111"/>
        <v>0</v>
      </c>
      <c r="AS444" s="386"/>
      <c r="AT444" s="387">
        <f t="shared" si="112"/>
        <v>0</v>
      </c>
    </row>
    <row r="445" spans="2:46">
      <c r="B445" s="435"/>
      <c r="C445" s="435"/>
      <c r="D445" s="436"/>
      <c r="E445" s="437"/>
      <c r="F445" s="437"/>
      <c r="G445" s="437"/>
      <c r="H445" s="437"/>
      <c r="I445" s="437"/>
      <c r="J445" s="437"/>
      <c r="K445" s="465">
        <f t="shared" si="97"/>
        <v>0</v>
      </c>
      <c r="L445" s="433"/>
      <c r="M445" s="433"/>
      <c r="N445" s="434"/>
      <c r="O445" s="383" t="str">
        <f t="shared" si="98"/>
        <v/>
      </c>
      <c r="P445" s="434"/>
      <c r="Q445" s="434"/>
      <c r="R445" s="434"/>
      <c r="S445" s="433"/>
      <c r="T445" s="434"/>
      <c r="U445" s="415" t="str">
        <f t="shared" si="100"/>
        <v/>
      </c>
      <c r="V445" s="415" t="str">
        <f t="shared" si="101"/>
        <v/>
      </c>
      <c r="W445" s="415" t="str">
        <f t="shared" si="102"/>
        <v/>
      </c>
      <c r="X445" s="415" t="str">
        <f t="shared" si="103"/>
        <v/>
      </c>
      <c r="Y445" s="415" t="str">
        <f t="shared" si="104"/>
        <v/>
      </c>
      <c r="Z445" s="415" t="str">
        <f t="shared" si="105"/>
        <v/>
      </c>
      <c r="AA445" s="384">
        <f t="shared" si="99"/>
        <v>0</v>
      </c>
      <c r="AB445" s="385" t="b">
        <f t="shared" si="106"/>
        <v>1</v>
      </c>
      <c r="AC445" s="384" t="str">
        <f>IF($N445="","",IF($C$7="Northern Ireland",INDEX('Fixed inputs'!$H$18:$H$58,MATCH($N445,'Fixed inputs'!$C$18:$C$58,0)),INDEX('Fixed inputs'!$I$18:$I$58,MATCH($N445,'Fixed inputs'!$C$18:$C$58,0))))</f>
        <v/>
      </c>
      <c r="AD445" s="384" t="str">
        <f>IF($C445="","",INDEX('Fixed inputs'!$C$8:$E$10,MATCH($C445,'Fixed inputs'!$B$8:$B$10,0),MATCH(IF($C$7="Northern Ireland","GBP","EUR"),'Fixed inputs'!$C$7:$E$7,0)))</f>
        <v/>
      </c>
      <c r="AE445" s="386"/>
      <c r="AF445" s="386"/>
      <c r="AG445" s="386"/>
      <c r="AH445" s="386"/>
      <c r="AI445" s="386"/>
      <c r="AJ445" s="416">
        <f t="shared" si="107"/>
        <v>0</v>
      </c>
      <c r="AK445" s="386"/>
      <c r="AL445" s="387">
        <f t="shared" si="108"/>
        <v>0</v>
      </c>
      <c r="AM445" s="386"/>
      <c r="AN445" s="387">
        <f t="shared" si="109"/>
        <v>0</v>
      </c>
      <c r="AO445" s="386"/>
      <c r="AP445" s="387">
        <f t="shared" si="110"/>
        <v>0</v>
      </c>
      <c r="AQ445" s="386"/>
      <c r="AR445" s="387">
        <f t="shared" si="111"/>
        <v>0</v>
      </c>
      <c r="AS445" s="386"/>
      <c r="AT445" s="387">
        <f t="shared" si="112"/>
        <v>0</v>
      </c>
    </row>
    <row r="446" spans="2:46">
      <c r="B446" s="435"/>
      <c r="C446" s="435"/>
      <c r="D446" s="436"/>
      <c r="E446" s="437"/>
      <c r="F446" s="437"/>
      <c r="G446" s="437"/>
      <c r="H446" s="437"/>
      <c r="I446" s="437"/>
      <c r="J446" s="437"/>
      <c r="K446" s="465">
        <f t="shared" si="97"/>
        <v>0</v>
      </c>
      <c r="L446" s="433"/>
      <c r="M446" s="433"/>
      <c r="N446" s="434"/>
      <c r="O446" s="383" t="str">
        <f t="shared" si="98"/>
        <v/>
      </c>
      <c r="P446" s="434"/>
      <c r="Q446" s="434"/>
      <c r="R446" s="434"/>
      <c r="S446" s="433"/>
      <c r="T446" s="434"/>
      <c r="U446" s="415" t="str">
        <f t="shared" si="100"/>
        <v/>
      </c>
      <c r="V446" s="415" t="str">
        <f t="shared" si="101"/>
        <v/>
      </c>
      <c r="W446" s="415" t="str">
        <f t="shared" si="102"/>
        <v/>
      </c>
      <c r="X446" s="415" t="str">
        <f t="shared" si="103"/>
        <v/>
      </c>
      <c r="Y446" s="415" t="str">
        <f t="shared" si="104"/>
        <v/>
      </c>
      <c r="Z446" s="415" t="str">
        <f t="shared" si="105"/>
        <v/>
      </c>
      <c r="AA446" s="384">
        <f t="shared" si="99"/>
        <v>0</v>
      </c>
      <c r="AB446" s="385" t="b">
        <f t="shared" si="106"/>
        <v>1</v>
      </c>
      <c r="AC446" s="384" t="str">
        <f>IF($N446="","",IF($C$7="Northern Ireland",INDEX('Fixed inputs'!$H$18:$H$58,MATCH($N446,'Fixed inputs'!$C$18:$C$58,0)),INDEX('Fixed inputs'!$I$18:$I$58,MATCH($N446,'Fixed inputs'!$C$18:$C$58,0))))</f>
        <v/>
      </c>
      <c r="AD446" s="384" t="str">
        <f>IF($C446="","",INDEX('Fixed inputs'!$C$8:$E$10,MATCH($C446,'Fixed inputs'!$B$8:$B$10,0),MATCH(IF($C$7="Northern Ireland","GBP","EUR"),'Fixed inputs'!$C$7:$E$7,0)))</f>
        <v/>
      </c>
      <c r="AE446" s="386"/>
      <c r="AF446" s="386"/>
      <c r="AG446" s="386"/>
      <c r="AH446" s="386"/>
      <c r="AI446" s="386"/>
      <c r="AJ446" s="416">
        <f t="shared" si="107"/>
        <v>0</v>
      </c>
      <c r="AK446" s="386"/>
      <c r="AL446" s="387">
        <f t="shared" si="108"/>
        <v>0</v>
      </c>
      <c r="AM446" s="386"/>
      <c r="AN446" s="387">
        <f t="shared" si="109"/>
        <v>0</v>
      </c>
      <c r="AO446" s="386"/>
      <c r="AP446" s="387">
        <f t="shared" si="110"/>
        <v>0</v>
      </c>
      <c r="AQ446" s="386"/>
      <c r="AR446" s="387">
        <f t="shared" si="111"/>
        <v>0</v>
      </c>
      <c r="AS446" s="386"/>
      <c r="AT446" s="387">
        <f t="shared" si="112"/>
        <v>0</v>
      </c>
    </row>
    <row r="447" spans="2:46">
      <c r="B447" s="435"/>
      <c r="C447" s="435"/>
      <c r="D447" s="436"/>
      <c r="E447" s="437"/>
      <c r="F447" s="437"/>
      <c r="G447" s="437"/>
      <c r="H447" s="437"/>
      <c r="I447" s="437"/>
      <c r="J447" s="437"/>
      <c r="K447" s="465">
        <f t="shared" si="97"/>
        <v>0</v>
      </c>
      <c r="L447" s="433"/>
      <c r="M447" s="433"/>
      <c r="N447" s="434"/>
      <c r="O447" s="383" t="str">
        <f t="shared" si="98"/>
        <v/>
      </c>
      <c r="P447" s="434"/>
      <c r="Q447" s="434"/>
      <c r="R447" s="434"/>
      <c r="S447" s="433"/>
      <c r="T447" s="434"/>
      <c r="U447" s="415" t="str">
        <f t="shared" si="100"/>
        <v/>
      </c>
      <c r="V447" s="415" t="str">
        <f t="shared" si="101"/>
        <v/>
      </c>
      <c r="W447" s="415" t="str">
        <f t="shared" si="102"/>
        <v/>
      </c>
      <c r="X447" s="415" t="str">
        <f t="shared" si="103"/>
        <v/>
      </c>
      <c r="Y447" s="415" t="str">
        <f t="shared" si="104"/>
        <v/>
      </c>
      <c r="Z447" s="415" t="str">
        <f t="shared" si="105"/>
        <v/>
      </c>
      <c r="AA447" s="384">
        <f t="shared" si="99"/>
        <v>0</v>
      </c>
      <c r="AB447" s="385" t="b">
        <f t="shared" si="106"/>
        <v>1</v>
      </c>
      <c r="AC447" s="384" t="str">
        <f>IF($N447="","",IF($C$7="Northern Ireland",INDEX('Fixed inputs'!$H$18:$H$58,MATCH($N447,'Fixed inputs'!$C$18:$C$58,0)),INDEX('Fixed inputs'!$I$18:$I$58,MATCH($N447,'Fixed inputs'!$C$18:$C$58,0))))</f>
        <v/>
      </c>
      <c r="AD447" s="384" t="str">
        <f>IF($C447="","",INDEX('Fixed inputs'!$C$8:$E$10,MATCH($C447,'Fixed inputs'!$B$8:$B$10,0),MATCH(IF($C$7="Northern Ireland","GBP","EUR"),'Fixed inputs'!$C$7:$E$7,0)))</f>
        <v/>
      </c>
      <c r="AE447" s="386"/>
      <c r="AF447" s="386"/>
      <c r="AG447" s="386"/>
      <c r="AH447" s="386"/>
      <c r="AI447" s="386"/>
      <c r="AJ447" s="416">
        <f t="shared" si="107"/>
        <v>0</v>
      </c>
      <c r="AK447" s="386"/>
      <c r="AL447" s="387">
        <f t="shared" si="108"/>
        <v>0</v>
      </c>
      <c r="AM447" s="386"/>
      <c r="AN447" s="387">
        <f t="shared" si="109"/>
        <v>0</v>
      </c>
      <c r="AO447" s="386"/>
      <c r="AP447" s="387">
        <f t="shared" si="110"/>
        <v>0</v>
      </c>
      <c r="AQ447" s="386"/>
      <c r="AR447" s="387">
        <f t="shared" si="111"/>
        <v>0</v>
      </c>
      <c r="AS447" s="386"/>
      <c r="AT447" s="387">
        <f t="shared" si="112"/>
        <v>0</v>
      </c>
    </row>
    <row r="448" spans="2:46">
      <c r="B448" s="435"/>
      <c r="C448" s="435"/>
      <c r="D448" s="436"/>
      <c r="E448" s="437"/>
      <c r="F448" s="437"/>
      <c r="G448" s="437"/>
      <c r="H448" s="437"/>
      <c r="I448" s="437"/>
      <c r="J448" s="437"/>
      <c r="K448" s="465">
        <f t="shared" si="97"/>
        <v>0</v>
      </c>
      <c r="L448" s="433"/>
      <c r="M448" s="433"/>
      <c r="N448" s="434"/>
      <c r="O448" s="383" t="str">
        <f t="shared" si="98"/>
        <v/>
      </c>
      <c r="P448" s="434"/>
      <c r="Q448" s="434"/>
      <c r="R448" s="434"/>
      <c r="S448" s="433"/>
      <c r="T448" s="434"/>
      <c r="U448" s="415" t="str">
        <f t="shared" si="100"/>
        <v/>
      </c>
      <c r="V448" s="415" t="str">
        <f t="shared" si="101"/>
        <v/>
      </c>
      <c r="W448" s="415" t="str">
        <f t="shared" si="102"/>
        <v/>
      </c>
      <c r="X448" s="415" t="str">
        <f t="shared" si="103"/>
        <v/>
      </c>
      <c r="Y448" s="415" t="str">
        <f t="shared" si="104"/>
        <v/>
      </c>
      <c r="Z448" s="415" t="str">
        <f t="shared" si="105"/>
        <v/>
      </c>
      <c r="AA448" s="384">
        <f t="shared" si="99"/>
        <v>0</v>
      </c>
      <c r="AB448" s="385" t="b">
        <f t="shared" si="106"/>
        <v>1</v>
      </c>
      <c r="AC448" s="384" t="str">
        <f>IF($N448="","",IF($C$7="Northern Ireland",INDEX('Fixed inputs'!$H$18:$H$58,MATCH($N448,'Fixed inputs'!$C$18:$C$58,0)),INDEX('Fixed inputs'!$I$18:$I$58,MATCH($N448,'Fixed inputs'!$C$18:$C$58,0))))</f>
        <v/>
      </c>
      <c r="AD448" s="384" t="str">
        <f>IF($C448="","",INDEX('Fixed inputs'!$C$8:$E$10,MATCH($C448,'Fixed inputs'!$B$8:$B$10,0),MATCH(IF($C$7="Northern Ireland","GBP","EUR"),'Fixed inputs'!$C$7:$E$7,0)))</f>
        <v/>
      </c>
      <c r="AE448" s="386"/>
      <c r="AF448" s="386"/>
      <c r="AG448" s="386"/>
      <c r="AH448" s="386"/>
      <c r="AI448" s="386"/>
      <c r="AJ448" s="416">
        <f t="shared" si="107"/>
        <v>0</v>
      </c>
      <c r="AK448" s="386"/>
      <c r="AL448" s="387">
        <f t="shared" si="108"/>
        <v>0</v>
      </c>
      <c r="AM448" s="386"/>
      <c r="AN448" s="387">
        <f t="shared" si="109"/>
        <v>0</v>
      </c>
      <c r="AO448" s="386"/>
      <c r="AP448" s="387">
        <f t="shared" si="110"/>
        <v>0</v>
      </c>
      <c r="AQ448" s="386"/>
      <c r="AR448" s="387">
        <f t="shared" si="111"/>
        <v>0</v>
      </c>
      <c r="AS448" s="386"/>
      <c r="AT448" s="387">
        <f t="shared" si="112"/>
        <v>0</v>
      </c>
    </row>
    <row r="449" spans="2:46">
      <c r="B449" s="435"/>
      <c r="C449" s="435"/>
      <c r="D449" s="436"/>
      <c r="E449" s="437"/>
      <c r="F449" s="437"/>
      <c r="G449" s="437"/>
      <c r="H449" s="437"/>
      <c r="I449" s="437"/>
      <c r="J449" s="437"/>
      <c r="K449" s="465">
        <f t="shared" si="97"/>
        <v>0</v>
      </c>
      <c r="L449" s="433"/>
      <c r="M449" s="433"/>
      <c r="N449" s="434"/>
      <c r="O449" s="383" t="str">
        <f t="shared" si="98"/>
        <v/>
      </c>
      <c r="P449" s="434"/>
      <c r="Q449" s="434"/>
      <c r="R449" s="434"/>
      <c r="S449" s="433"/>
      <c r="T449" s="434"/>
      <c r="U449" s="415" t="str">
        <f t="shared" si="100"/>
        <v/>
      </c>
      <c r="V449" s="415" t="str">
        <f t="shared" si="101"/>
        <v/>
      </c>
      <c r="W449" s="415" t="str">
        <f t="shared" si="102"/>
        <v/>
      </c>
      <c r="X449" s="415" t="str">
        <f t="shared" si="103"/>
        <v/>
      </c>
      <c r="Y449" s="415" t="str">
        <f t="shared" si="104"/>
        <v/>
      </c>
      <c r="Z449" s="415" t="str">
        <f t="shared" si="105"/>
        <v/>
      </c>
      <c r="AA449" s="384">
        <f t="shared" si="99"/>
        <v>0</v>
      </c>
      <c r="AB449" s="385" t="b">
        <f t="shared" si="106"/>
        <v>1</v>
      </c>
      <c r="AC449" s="384" t="str">
        <f>IF($N449="","",IF($C$7="Northern Ireland",INDEX('Fixed inputs'!$H$18:$H$58,MATCH($N449,'Fixed inputs'!$C$18:$C$58,0)),INDEX('Fixed inputs'!$I$18:$I$58,MATCH($N449,'Fixed inputs'!$C$18:$C$58,0))))</f>
        <v/>
      </c>
      <c r="AD449" s="384" t="str">
        <f>IF($C449="","",INDEX('Fixed inputs'!$C$8:$E$10,MATCH($C449,'Fixed inputs'!$B$8:$B$10,0),MATCH(IF($C$7="Northern Ireland","GBP","EUR"),'Fixed inputs'!$C$7:$E$7,0)))</f>
        <v/>
      </c>
      <c r="AE449" s="386"/>
      <c r="AF449" s="386"/>
      <c r="AG449" s="386"/>
      <c r="AH449" s="386"/>
      <c r="AI449" s="386"/>
      <c r="AJ449" s="416">
        <f t="shared" si="107"/>
        <v>0</v>
      </c>
      <c r="AK449" s="386"/>
      <c r="AL449" s="387">
        <f t="shared" si="108"/>
        <v>0</v>
      </c>
      <c r="AM449" s="386"/>
      <c r="AN449" s="387">
        <f t="shared" si="109"/>
        <v>0</v>
      </c>
      <c r="AO449" s="386"/>
      <c r="AP449" s="387">
        <f t="shared" si="110"/>
        <v>0</v>
      </c>
      <c r="AQ449" s="386"/>
      <c r="AR449" s="387">
        <f t="shared" si="111"/>
        <v>0</v>
      </c>
      <c r="AS449" s="386"/>
      <c r="AT449" s="387">
        <f t="shared" si="112"/>
        <v>0</v>
      </c>
    </row>
    <row r="450" spans="2:46">
      <c r="B450" s="435"/>
      <c r="C450" s="435"/>
      <c r="D450" s="436"/>
      <c r="E450" s="437"/>
      <c r="F450" s="437"/>
      <c r="G450" s="437"/>
      <c r="H450" s="437"/>
      <c r="I450" s="437"/>
      <c r="J450" s="437"/>
      <c r="K450" s="465">
        <f t="shared" si="97"/>
        <v>0</v>
      </c>
      <c r="L450" s="433"/>
      <c r="M450" s="433"/>
      <c r="N450" s="434"/>
      <c r="O450" s="383" t="str">
        <f t="shared" si="98"/>
        <v/>
      </c>
      <c r="P450" s="434"/>
      <c r="Q450" s="434"/>
      <c r="R450" s="434"/>
      <c r="S450" s="433"/>
      <c r="T450" s="434"/>
      <c r="U450" s="415" t="str">
        <f t="shared" si="100"/>
        <v/>
      </c>
      <c r="V450" s="415" t="str">
        <f t="shared" si="101"/>
        <v/>
      </c>
      <c r="W450" s="415" t="str">
        <f t="shared" si="102"/>
        <v/>
      </c>
      <c r="X450" s="415" t="str">
        <f t="shared" si="103"/>
        <v/>
      </c>
      <c r="Y450" s="415" t="str">
        <f t="shared" si="104"/>
        <v/>
      </c>
      <c r="Z450" s="415" t="str">
        <f t="shared" si="105"/>
        <v/>
      </c>
      <c r="AA450" s="384">
        <f t="shared" si="99"/>
        <v>0</v>
      </c>
      <c r="AB450" s="385" t="b">
        <f t="shared" si="106"/>
        <v>1</v>
      </c>
      <c r="AC450" s="384" t="str">
        <f>IF($N450="","",IF($C$7="Northern Ireland",INDEX('Fixed inputs'!$H$18:$H$58,MATCH($N450,'Fixed inputs'!$C$18:$C$58,0)),INDEX('Fixed inputs'!$I$18:$I$58,MATCH($N450,'Fixed inputs'!$C$18:$C$58,0))))</f>
        <v/>
      </c>
      <c r="AD450" s="384" t="str">
        <f>IF($C450="","",INDEX('Fixed inputs'!$C$8:$E$10,MATCH($C450,'Fixed inputs'!$B$8:$B$10,0),MATCH(IF($C$7="Northern Ireland","GBP","EUR"),'Fixed inputs'!$C$7:$E$7,0)))</f>
        <v/>
      </c>
      <c r="AE450" s="386"/>
      <c r="AF450" s="386"/>
      <c r="AG450" s="386"/>
      <c r="AH450" s="386"/>
      <c r="AI450" s="386"/>
      <c r="AJ450" s="416">
        <f t="shared" si="107"/>
        <v>0</v>
      </c>
      <c r="AK450" s="386"/>
      <c r="AL450" s="387">
        <f t="shared" si="108"/>
        <v>0</v>
      </c>
      <c r="AM450" s="386"/>
      <c r="AN450" s="387">
        <f t="shared" si="109"/>
        <v>0</v>
      </c>
      <c r="AO450" s="386"/>
      <c r="AP450" s="387">
        <f t="shared" si="110"/>
        <v>0</v>
      </c>
      <c r="AQ450" s="386"/>
      <c r="AR450" s="387">
        <f t="shared" si="111"/>
        <v>0</v>
      </c>
      <c r="AS450" s="386"/>
      <c r="AT450" s="387">
        <f t="shared" si="112"/>
        <v>0</v>
      </c>
    </row>
    <row r="451" spans="2:46">
      <c r="B451" s="435"/>
      <c r="C451" s="435"/>
      <c r="D451" s="436"/>
      <c r="E451" s="437"/>
      <c r="F451" s="437"/>
      <c r="G451" s="437"/>
      <c r="H451" s="437"/>
      <c r="I451" s="437"/>
      <c r="J451" s="437"/>
      <c r="K451" s="465">
        <f t="shared" si="97"/>
        <v>0</v>
      </c>
      <c r="L451" s="433"/>
      <c r="M451" s="433"/>
      <c r="N451" s="434"/>
      <c r="O451" s="383" t="str">
        <f t="shared" si="98"/>
        <v/>
      </c>
      <c r="P451" s="434"/>
      <c r="Q451" s="434"/>
      <c r="R451" s="434"/>
      <c r="S451" s="433"/>
      <c r="T451" s="434"/>
      <c r="U451" s="415" t="str">
        <f t="shared" si="100"/>
        <v/>
      </c>
      <c r="V451" s="415" t="str">
        <f t="shared" si="101"/>
        <v/>
      </c>
      <c r="W451" s="415" t="str">
        <f t="shared" si="102"/>
        <v/>
      </c>
      <c r="X451" s="415" t="str">
        <f t="shared" si="103"/>
        <v/>
      </c>
      <c r="Y451" s="415" t="str">
        <f t="shared" si="104"/>
        <v/>
      </c>
      <c r="Z451" s="415" t="str">
        <f t="shared" si="105"/>
        <v/>
      </c>
      <c r="AA451" s="384">
        <f t="shared" si="99"/>
        <v>0</v>
      </c>
      <c r="AB451" s="385" t="b">
        <f t="shared" si="106"/>
        <v>1</v>
      </c>
      <c r="AC451" s="384" t="str">
        <f>IF($N451="","",IF($C$7="Northern Ireland",INDEX('Fixed inputs'!$H$18:$H$58,MATCH($N451,'Fixed inputs'!$C$18:$C$58,0)),INDEX('Fixed inputs'!$I$18:$I$58,MATCH($N451,'Fixed inputs'!$C$18:$C$58,0))))</f>
        <v/>
      </c>
      <c r="AD451" s="384" t="str">
        <f>IF($C451="","",INDEX('Fixed inputs'!$C$8:$E$10,MATCH($C451,'Fixed inputs'!$B$8:$B$10,0),MATCH(IF($C$7="Northern Ireland","GBP","EUR"),'Fixed inputs'!$C$7:$E$7,0)))</f>
        <v/>
      </c>
      <c r="AE451" s="386"/>
      <c r="AF451" s="386"/>
      <c r="AG451" s="386"/>
      <c r="AH451" s="386"/>
      <c r="AI451" s="386"/>
      <c r="AJ451" s="416">
        <f t="shared" si="107"/>
        <v>0</v>
      </c>
      <c r="AK451" s="386"/>
      <c r="AL451" s="387">
        <f t="shared" si="108"/>
        <v>0</v>
      </c>
      <c r="AM451" s="386"/>
      <c r="AN451" s="387">
        <f t="shared" si="109"/>
        <v>0</v>
      </c>
      <c r="AO451" s="386"/>
      <c r="AP451" s="387">
        <f t="shared" si="110"/>
        <v>0</v>
      </c>
      <c r="AQ451" s="386"/>
      <c r="AR451" s="387">
        <f t="shared" si="111"/>
        <v>0</v>
      </c>
      <c r="AS451" s="386"/>
      <c r="AT451" s="387">
        <f t="shared" si="112"/>
        <v>0</v>
      </c>
    </row>
    <row r="452" spans="2:46">
      <c r="B452" s="435"/>
      <c r="C452" s="435"/>
      <c r="D452" s="436"/>
      <c r="E452" s="437"/>
      <c r="F452" s="437"/>
      <c r="G452" s="437"/>
      <c r="H452" s="437"/>
      <c r="I452" s="437"/>
      <c r="J452" s="437"/>
      <c r="K452" s="465">
        <f t="shared" si="97"/>
        <v>0</v>
      </c>
      <c r="L452" s="433"/>
      <c r="M452" s="433"/>
      <c r="N452" s="434"/>
      <c r="O452" s="383" t="str">
        <f t="shared" si="98"/>
        <v/>
      </c>
      <c r="P452" s="434"/>
      <c r="Q452" s="434"/>
      <c r="R452" s="434"/>
      <c r="S452" s="433"/>
      <c r="T452" s="434"/>
      <c r="U452" s="415" t="str">
        <f t="shared" si="100"/>
        <v/>
      </c>
      <c r="V452" s="415" t="str">
        <f t="shared" si="101"/>
        <v/>
      </c>
      <c r="W452" s="415" t="str">
        <f t="shared" si="102"/>
        <v/>
      </c>
      <c r="X452" s="415" t="str">
        <f t="shared" si="103"/>
        <v/>
      </c>
      <c r="Y452" s="415" t="str">
        <f t="shared" si="104"/>
        <v/>
      </c>
      <c r="Z452" s="415" t="str">
        <f t="shared" si="105"/>
        <v/>
      </c>
      <c r="AA452" s="384">
        <f t="shared" si="99"/>
        <v>0</v>
      </c>
      <c r="AB452" s="385" t="b">
        <f t="shared" si="106"/>
        <v>1</v>
      </c>
      <c r="AC452" s="384" t="str">
        <f>IF($N452="","",IF($C$7="Northern Ireland",INDEX('Fixed inputs'!$H$18:$H$58,MATCH($N452,'Fixed inputs'!$C$18:$C$58,0)),INDEX('Fixed inputs'!$I$18:$I$58,MATCH($N452,'Fixed inputs'!$C$18:$C$58,0))))</f>
        <v/>
      </c>
      <c r="AD452" s="384" t="str">
        <f>IF($C452="","",INDEX('Fixed inputs'!$C$8:$E$10,MATCH($C452,'Fixed inputs'!$B$8:$B$10,0),MATCH(IF($C$7="Northern Ireland","GBP","EUR"),'Fixed inputs'!$C$7:$E$7,0)))</f>
        <v/>
      </c>
      <c r="AE452" s="386"/>
      <c r="AF452" s="386"/>
      <c r="AG452" s="386"/>
      <c r="AH452" s="386"/>
      <c r="AI452" s="386"/>
      <c r="AJ452" s="416">
        <f t="shared" si="107"/>
        <v>0</v>
      </c>
      <c r="AK452" s="386"/>
      <c r="AL452" s="387">
        <f t="shared" si="108"/>
        <v>0</v>
      </c>
      <c r="AM452" s="386"/>
      <c r="AN452" s="387">
        <f t="shared" si="109"/>
        <v>0</v>
      </c>
      <c r="AO452" s="386"/>
      <c r="AP452" s="387">
        <f t="shared" si="110"/>
        <v>0</v>
      </c>
      <c r="AQ452" s="386"/>
      <c r="AR452" s="387">
        <f t="shared" si="111"/>
        <v>0</v>
      </c>
      <c r="AS452" s="386"/>
      <c r="AT452" s="387">
        <f t="shared" si="112"/>
        <v>0</v>
      </c>
    </row>
    <row r="453" spans="2:46">
      <c r="B453" s="435"/>
      <c r="C453" s="435"/>
      <c r="D453" s="436"/>
      <c r="E453" s="437"/>
      <c r="F453" s="437"/>
      <c r="G453" s="437"/>
      <c r="H453" s="437"/>
      <c r="I453" s="437"/>
      <c r="J453" s="437"/>
      <c r="K453" s="465">
        <f t="shared" si="97"/>
        <v>0</v>
      </c>
      <c r="L453" s="433"/>
      <c r="M453" s="433"/>
      <c r="N453" s="434"/>
      <c r="O453" s="383" t="str">
        <f t="shared" si="98"/>
        <v/>
      </c>
      <c r="P453" s="434"/>
      <c r="Q453" s="434"/>
      <c r="R453" s="434"/>
      <c r="S453" s="433"/>
      <c r="T453" s="434"/>
      <c r="U453" s="415" t="str">
        <f t="shared" si="100"/>
        <v/>
      </c>
      <c r="V453" s="415" t="str">
        <f t="shared" si="101"/>
        <v/>
      </c>
      <c r="W453" s="415" t="str">
        <f t="shared" si="102"/>
        <v/>
      </c>
      <c r="X453" s="415" t="str">
        <f t="shared" si="103"/>
        <v/>
      </c>
      <c r="Y453" s="415" t="str">
        <f t="shared" si="104"/>
        <v/>
      </c>
      <c r="Z453" s="415" t="str">
        <f t="shared" si="105"/>
        <v/>
      </c>
      <c r="AA453" s="384">
        <f t="shared" si="99"/>
        <v>0</v>
      </c>
      <c r="AB453" s="385" t="b">
        <f t="shared" si="106"/>
        <v>1</v>
      </c>
      <c r="AC453" s="384" t="str">
        <f>IF($N453="","",IF($C$7="Northern Ireland",INDEX('Fixed inputs'!$H$18:$H$58,MATCH($N453,'Fixed inputs'!$C$18:$C$58,0)),INDEX('Fixed inputs'!$I$18:$I$58,MATCH($N453,'Fixed inputs'!$C$18:$C$58,0))))</f>
        <v/>
      </c>
      <c r="AD453" s="384" t="str">
        <f>IF($C453="","",INDEX('Fixed inputs'!$C$8:$E$10,MATCH($C453,'Fixed inputs'!$B$8:$B$10,0),MATCH(IF($C$7="Northern Ireland","GBP","EUR"),'Fixed inputs'!$C$7:$E$7,0)))</f>
        <v/>
      </c>
      <c r="AE453" s="386"/>
      <c r="AF453" s="386"/>
      <c r="AG453" s="386"/>
      <c r="AH453" s="386"/>
      <c r="AI453" s="386"/>
      <c r="AJ453" s="416">
        <f t="shared" si="107"/>
        <v>0</v>
      </c>
      <c r="AK453" s="386"/>
      <c r="AL453" s="387">
        <f t="shared" si="108"/>
        <v>0</v>
      </c>
      <c r="AM453" s="386"/>
      <c r="AN453" s="387">
        <f t="shared" si="109"/>
        <v>0</v>
      </c>
      <c r="AO453" s="386"/>
      <c r="AP453" s="387">
        <f t="shared" si="110"/>
        <v>0</v>
      </c>
      <c r="AQ453" s="386"/>
      <c r="AR453" s="387">
        <f t="shared" si="111"/>
        <v>0</v>
      </c>
      <c r="AS453" s="386"/>
      <c r="AT453" s="387">
        <f t="shared" si="112"/>
        <v>0</v>
      </c>
    </row>
    <row r="454" spans="2:46">
      <c r="B454" s="435"/>
      <c r="C454" s="435"/>
      <c r="D454" s="436"/>
      <c r="E454" s="437"/>
      <c r="F454" s="437"/>
      <c r="G454" s="437"/>
      <c r="H454" s="437"/>
      <c r="I454" s="437"/>
      <c r="J454" s="437"/>
      <c r="K454" s="465">
        <f t="shared" si="97"/>
        <v>0</v>
      </c>
      <c r="L454" s="433"/>
      <c r="M454" s="433"/>
      <c r="N454" s="434"/>
      <c r="O454" s="383" t="str">
        <f t="shared" si="98"/>
        <v/>
      </c>
      <c r="P454" s="434"/>
      <c r="Q454" s="434"/>
      <c r="R454" s="434"/>
      <c r="S454" s="433"/>
      <c r="T454" s="434"/>
      <c r="U454" s="415" t="str">
        <f t="shared" si="100"/>
        <v/>
      </c>
      <c r="V454" s="415" t="str">
        <f t="shared" si="101"/>
        <v/>
      </c>
      <c r="W454" s="415" t="str">
        <f t="shared" si="102"/>
        <v/>
      </c>
      <c r="X454" s="415" t="str">
        <f t="shared" si="103"/>
        <v/>
      </c>
      <c r="Y454" s="415" t="str">
        <f t="shared" si="104"/>
        <v/>
      </c>
      <c r="Z454" s="415" t="str">
        <f t="shared" si="105"/>
        <v/>
      </c>
      <c r="AA454" s="384">
        <f t="shared" si="99"/>
        <v>0</v>
      </c>
      <c r="AB454" s="385" t="b">
        <f t="shared" si="106"/>
        <v>1</v>
      </c>
      <c r="AC454" s="384" t="str">
        <f>IF($N454="","",IF($C$7="Northern Ireland",INDEX('Fixed inputs'!$H$18:$H$58,MATCH($N454,'Fixed inputs'!$C$18:$C$58,0)),INDEX('Fixed inputs'!$I$18:$I$58,MATCH($N454,'Fixed inputs'!$C$18:$C$58,0))))</f>
        <v/>
      </c>
      <c r="AD454" s="384" t="str">
        <f>IF($C454="","",INDEX('Fixed inputs'!$C$8:$E$10,MATCH($C454,'Fixed inputs'!$B$8:$B$10,0),MATCH(IF($C$7="Northern Ireland","GBP","EUR"),'Fixed inputs'!$C$7:$E$7,0)))</f>
        <v/>
      </c>
      <c r="AE454" s="386"/>
      <c r="AF454" s="386"/>
      <c r="AG454" s="386"/>
      <c r="AH454" s="386"/>
      <c r="AI454" s="386"/>
      <c r="AJ454" s="416">
        <f t="shared" si="107"/>
        <v>0</v>
      </c>
      <c r="AK454" s="386"/>
      <c r="AL454" s="387">
        <f t="shared" si="108"/>
        <v>0</v>
      </c>
      <c r="AM454" s="386"/>
      <c r="AN454" s="387">
        <f t="shared" si="109"/>
        <v>0</v>
      </c>
      <c r="AO454" s="386"/>
      <c r="AP454" s="387">
        <f t="shared" si="110"/>
        <v>0</v>
      </c>
      <c r="AQ454" s="386"/>
      <c r="AR454" s="387">
        <f t="shared" si="111"/>
        <v>0</v>
      </c>
      <c r="AS454" s="386"/>
      <c r="AT454" s="387">
        <f t="shared" si="112"/>
        <v>0</v>
      </c>
    </row>
    <row r="455" spans="2:46">
      <c r="B455" s="435"/>
      <c r="C455" s="435"/>
      <c r="D455" s="436"/>
      <c r="E455" s="437"/>
      <c r="F455" s="437"/>
      <c r="G455" s="437"/>
      <c r="H455" s="437"/>
      <c r="I455" s="437"/>
      <c r="J455" s="437"/>
      <c r="K455" s="465">
        <f t="shared" si="97"/>
        <v>0</v>
      </c>
      <c r="L455" s="433"/>
      <c r="M455" s="433"/>
      <c r="N455" s="434"/>
      <c r="O455" s="383" t="str">
        <f t="shared" si="98"/>
        <v/>
      </c>
      <c r="P455" s="434"/>
      <c r="Q455" s="434"/>
      <c r="R455" s="434"/>
      <c r="S455" s="433"/>
      <c r="T455" s="434"/>
      <c r="U455" s="415" t="str">
        <f t="shared" si="100"/>
        <v/>
      </c>
      <c r="V455" s="415" t="str">
        <f t="shared" si="101"/>
        <v/>
      </c>
      <c r="W455" s="415" t="str">
        <f t="shared" si="102"/>
        <v/>
      </c>
      <c r="X455" s="415" t="str">
        <f t="shared" si="103"/>
        <v/>
      </c>
      <c r="Y455" s="415" t="str">
        <f t="shared" si="104"/>
        <v/>
      </c>
      <c r="Z455" s="415" t="str">
        <f t="shared" si="105"/>
        <v/>
      </c>
      <c r="AA455" s="384">
        <f t="shared" si="99"/>
        <v>0</v>
      </c>
      <c r="AB455" s="385" t="b">
        <f t="shared" si="106"/>
        <v>1</v>
      </c>
      <c r="AC455" s="384" t="str">
        <f>IF($N455="","",IF($C$7="Northern Ireland",INDEX('Fixed inputs'!$H$18:$H$58,MATCH($N455,'Fixed inputs'!$C$18:$C$58,0)),INDEX('Fixed inputs'!$I$18:$I$58,MATCH($N455,'Fixed inputs'!$C$18:$C$58,0))))</f>
        <v/>
      </c>
      <c r="AD455" s="384" t="str">
        <f>IF($C455="","",INDEX('Fixed inputs'!$C$8:$E$10,MATCH($C455,'Fixed inputs'!$B$8:$B$10,0),MATCH(IF($C$7="Northern Ireland","GBP","EUR"),'Fixed inputs'!$C$7:$E$7,0)))</f>
        <v/>
      </c>
      <c r="AE455" s="386"/>
      <c r="AF455" s="386"/>
      <c r="AG455" s="386"/>
      <c r="AH455" s="386"/>
      <c r="AI455" s="386"/>
      <c r="AJ455" s="416">
        <f t="shared" si="107"/>
        <v>0</v>
      </c>
      <c r="AK455" s="386"/>
      <c r="AL455" s="387">
        <f t="shared" si="108"/>
        <v>0</v>
      </c>
      <c r="AM455" s="386"/>
      <c r="AN455" s="387">
        <f t="shared" si="109"/>
        <v>0</v>
      </c>
      <c r="AO455" s="386"/>
      <c r="AP455" s="387">
        <f t="shared" si="110"/>
        <v>0</v>
      </c>
      <c r="AQ455" s="386"/>
      <c r="AR455" s="387">
        <f t="shared" si="111"/>
        <v>0</v>
      </c>
      <c r="AS455" s="386"/>
      <c r="AT455" s="387">
        <f t="shared" si="112"/>
        <v>0</v>
      </c>
    </row>
    <row r="456" spans="2:46">
      <c r="B456" s="435"/>
      <c r="C456" s="435"/>
      <c r="D456" s="436"/>
      <c r="E456" s="437"/>
      <c r="F456" s="437"/>
      <c r="G456" s="437"/>
      <c r="H456" s="437"/>
      <c r="I456" s="437"/>
      <c r="J456" s="437"/>
      <c r="K456" s="465">
        <f t="shared" si="97"/>
        <v>0</v>
      </c>
      <c r="L456" s="433"/>
      <c r="M456" s="433"/>
      <c r="N456" s="434"/>
      <c r="O456" s="383" t="str">
        <f t="shared" si="98"/>
        <v/>
      </c>
      <c r="P456" s="434"/>
      <c r="Q456" s="434"/>
      <c r="R456" s="434"/>
      <c r="S456" s="433"/>
      <c r="T456" s="434"/>
      <c r="U456" s="415" t="str">
        <f t="shared" si="100"/>
        <v/>
      </c>
      <c r="V456" s="415" t="str">
        <f t="shared" si="101"/>
        <v/>
      </c>
      <c r="W456" s="415" t="str">
        <f t="shared" si="102"/>
        <v/>
      </c>
      <c r="X456" s="415" t="str">
        <f t="shared" si="103"/>
        <v/>
      </c>
      <c r="Y456" s="415" t="str">
        <f t="shared" si="104"/>
        <v/>
      </c>
      <c r="Z456" s="415" t="str">
        <f t="shared" si="105"/>
        <v/>
      </c>
      <c r="AA456" s="384">
        <f t="shared" si="99"/>
        <v>0</v>
      </c>
      <c r="AB456" s="385" t="b">
        <f t="shared" si="106"/>
        <v>1</v>
      </c>
      <c r="AC456" s="384" t="str">
        <f>IF($N456="","",IF($C$7="Northern Ireland",INDEX('Fixed inputs'!$H$18:$H$58,MATCH($N456,'Fixed inputs'!$C$18:$C$58,0)),INDEX('Fixed inputs'!$I$18:$I$58,MATCH($N456,'Fixed inputs'!$C$18:$C$58,0))))</f>
        <v/>
      </c>
      <c r="AD456" s="384" t="str">
        <f>IF($C456="","",INDEX('Fixed inputs'!$C$8:$E$10,MATCH($C456,'Fixed inputs'!$B$8:$B$10,0),MATCH(IF($C$7="Northern Ireland","GBP","EUR"),'Fixed inputs'!$C$7:$E$7,0)))</f>
        <v/>
      </c>
      <c r="AE456" s="386"/>
      <c r="AF456" s="386"/>
      <c r="AG456" s="386"/>
      <c r="AH456" s="386"/>
      <c r="AI456" s="386"/>
      <c r="AJ456" s="416">
        <f t="shared" si="107"/>
        <v>0</v>
      </c>
      <c r="AK456" s="386"/>
      <c r="AL456" s="387">
        <f t="shared" si="108"/>
        <v>0</v>
      </c>
      <c r="AM456" s="386"/>
      <c r="AN456" s="387">
        <f t="shared" si="109"/>
        <v>0</v>
      </c>
      <c r="AO456" s="386"/>
      <c r="AP456" s="387">
        <f t="shared" si="110"/>
        <v>0</v>
      </c>
      <c r="AQ456" s="386"/>
      <c r="AR456" s="387">
        <f t="shared" si="111"/>
        <v>0</v>
      </c>
      <c r="AS456" s="386"/>
      <c r="AT456" s="387">
        <f t="shared" si="112"/>
        <v>0</v>
      </c>
    </row>
    <row r="457" spans="2:46">
      <c r="B457" s="435"/>
      <c r="C457" s="435"/>
      <c r="D457" s="436"/>
      <c r="E457" s="437"/>
      <c r="F457" s="437"/>
      <c r="G457" s="437"/>
      <c r="H457" s="437"/>
      <c r="I457" s="437"/>
      <c r="J457" s="437"/>
      <c r="K457" s="465">
        <f t="shared" si="97"/>
        <v>0</v>
      </c>
      <c r="L457" s="433"/>
      <c r="M457" s="433"/>
      <c r="N457" s="434"/>
      <c r="O457" s="383" t="str">
        <f t="shared" si="98"/>
        <v/>
      </c>
      <c r="P457" s="434"/>
      <c r="Q457" s="434"/>
      <c r="R457" s="434"/>
      <c r="S457" s="433"/>
      <c r="T457" s="434"/>
      <c r="U457" s="415" t="str">
        <f t="shared" si="100"/>
        <v/>
      </c>
      <c r="V457" s="415" t="str">
        <f t="shared" si="101"/>
        <v/>
      </c>
      <c r="W457" s="415" t="str">
        <f t="shared" si="102"/>
        <v/>
      </c>
      <c r="X457" s="415" t="str">
        <f t="shared" si="103"/>
        <v/>
      </c>
      <c r="Y457" s="415" t="str">
        <f t="shared" si="104"/>
        <v/>
      </c>
      <c r="Z457" s="415" t="str">
        <f t="shared" si="105"/>
        <v/>
      </c>
      <c r="AA457" s="384">
        <f t="shared" si="99"/>
        <v>0</v>
      </c>
      <c r="AB457" s="385" t="b">
        <f t="shared" si="106"/>
        <v>1</v>
      </c>
      <c r="AC457" s="384" t="str">
        <f>IF($N457="","",IF($C$7="Northern Ireland",INDEX('Fixed inputs'!$H$18:$H$58,MATCH($N457,'Fixed inputs'!$C$18:$C$58,0)),INDEX('Fixed inputs'!$I$18:$I$58,MATCH($N457,'Fixed inputs'!$C$18:$C$58,0))))</f>
        <v/>
      </c>
      <c r="AD457" s="384" t="str">
        <f>IF($C457="","",INDEX('Fixed inputs'!$C$8:$E$10,MATCH($C457,'Fixed inputs'!$B$8:$B$10,0),MATCH(IF($C$7="Northern Ireland","GBP","EUR"),'Fixed inputs'!$C$7:$E$7,0)))</f>
        <v/>
      </c>
      <c r="AE457" s="386"/>
      <c r="AF457" s="386"/>
      <c r="AG457" s="386"/>
      <c r="AH457" s="386"/>
      <c r="AI457" s="386"/>
      <c r="AJ457" s="416">
        <f t="shared" si="107"/>
        <v>0</v>
      </c>
      <c r="AK457" s="386"/>
      <c r="AL457" s="387">
        <f t="shared" si="108"/>
        <v>0</v>
      </c>
      <c r="AM457" s="386"/>
      <c r="AN457" s="387">
        <f t="shared" si="109"/>
        <v>0</v>
      </c>
      <c r="AO457" s="386"/>
      <c r="AP457" s="387">
        <f t="shared" si="110"/>
        <v>0</v>
      </c>
      <c r="AQ457" s="386"/>
      <c r="AR457" s="387">
        <f t="shared" si="111"/>
        <v>0</v>
      </c>
      <c r="AS457" s="386"/>
      <c r="AT457" s="387">
        <f t="shared" si="112"/>
        <v>0</v>
      </c>
    </row>
    <row r="458" spans="2:46">
      <c r="B458" s="435"/>
      <c r="C458" s="435"/>
      <c r="D458" s="436"/>
      <c r="E458" s="437"/>
      <c r="F458" s="437"/>
      <c r="G458" s="437"/>
      <c r="H458" s="437"/>
      <c r="I458" s="437"/>
      <c r="J458" s="437"/>
      <c r="K458" s="465">
        <f t="shared" si="97"/>
        <v>0</v>
      </c>
      <c r="L458" s="433"/>
      <c r="M458" s="433"/>
      <c r="N458" s="434"/>
      <c r="O458" s="383" t="str">
        <f t="shared" si="98"/>
        <v/>
      </c>
      <c r="P458" s="434"/>
      <c r="Q458" s="434"/>
      <c r="R458" s="434"/>
      <c r="S458" s="433"/>
      <c r="T458" s="434"/>
      <c r="U458" s="415" t="str">
        <f t="shared" si="100"/>
        <v/>
      </c>
      <c r="V458" s="415" t="str">
        <f t="shared" si="101"/>
        <v/>
      </c>
      <c r="W458" s="415" t="str">
        <f t="shared" si="102"/>
        <v/>
      </c>
      <c r="X458" s="415" t="str">
        <f t="shared" si="103"/>
        <v/>
      </c>
      <c r="Y458" s="415" t="str">
        <f t="shared" si="104"/>
        <v/>
      </c>
      <c r="Z458" s="415" t="str">
        <f t="shared" si="105"/>
        <v/>
      </c>
      <c r="AA458" s="384">
        <f t="shared" si="99"/>
        <v>0</v>
      </c>
      <c r="AB458" s="385" t="b">
        <f t="shared" si="106"/>
        <v>1</v>
      </c>
      <c r="AC458" s="384" t="str">
        <f>IF($N458="","",IF($C$7="Northern Ireland",INDEX('Fixed inputs'!$H$18:$H$58,MATCH($N458,'Fixed inputs'!$C$18:$C$58,0)),INDEX('Fixed inputs'!$I$18:$I$58,MATCH($N458,'Fixed inputs'!$C$18:$C$58,0))))</f>
        <v/>
      </c>
      <c r="AD458" s="384" t="str">
        <f>IF($C458="","",INDEX('Fixed inputs'!$C$8:$E$10,MATCH($C458,'Fixed inputs'!$B$8:$B$10,0),MATCH(IF($C$7="Northern Ireland","GBP","EUR"),'Fixed inputs'!$C$7:$E$7,0)))</f>
        <v/>
      </c>
      <c r="AE458" s="386"/>
      <c r="AF458" s="386"/>
      <c r="AG458" s="386"/>
      <c r="AH458" s="386"/>
      <c r="AI458" s="386"/>
      <c r="AJ458" s="416">
        <f t="shared" si="107"/>
        <v>0</v>
      </c>
      <c r="AK458" s="386"/>
      <c r="AL458" s="387">
        <f t="shared" si="108"/>
        <v>0</v>
      </c>
      <c r="AM458" s="386"/>
      <c r="AN458" s="387">
        <f t="shared" si="109"/>
        <v>0</v>
      </c>
      <c r="AO458" s="386"/>
      <c r="AP458" s="387">
        <f t="shared" si="110"/>
        <v>0</v>
      </c>
      <c r="AQ458" s="386"/>
      <c r="AR458" s="387">
        <f t="shared" si="111"/>
        <v>0</v>
      </c>
      <c r="AS458" s="386"/>
      <c r="AT458" s="387">
        <f t="shared" si="112"/>
        <v>0</v>
      </c>
    </row>
    <row r="459" spans="2:46">
      <c r="B459" s="435"/>
      <c r="C459" s="435"/>
      <c r="D459" s="436"/>
      <c r="E459" s="437"/>
      <c r="F459" s="437"/>
      <c r="G459" s="437"/>
      <c r="H459" s="437"/>
      <c r="I459" s="437"/>
      <c r="J459" s="437"/>
      <c r="K459" s="465">
        <f t="shared" si="97"/>
        <v>0</v>
      </c>
      <c r="L459" s="433"/>
      <c r="M459" s="433"/>
      <c r="N459" s="434"/>
      <c r="O459" s="383" t="str">
        <f t="shared" si="98"/>
        <v/>
      </c>
      <c r="P459" s="434"/>
      <c r="Q459" s="434"/>
      <c r="R459" s="434"/>
      <c r="S459" s="433"/>
      <c r="T459" s="434"/>
      <c r="U459" s="415" t="str">
        <f t="shared" si="100"/>
        <v/>
      </c>
      <c r="V459" s="415" t="str">
        <f t="shared" si="101"/>
        <v/>
      </c>
      <c r="W459" s="415" t="str">
        <f t="shared" si="102"/>
        <v/>
      </c>
      <c r="X459" s="415" t="str">
        <f t="shared" si="103"/>
        <v/>
      </c>
      <c r="Y459" s="415" t="str">
        <f t="shared" si="104"/>
        <v/>
      </c>
      <c r="Z459" s="415" t="str">
        <f t="shared" si="105"/>
        <v/>
      </c>
      <c r="AA459" s="384">
        <f t="shared" si="99"/>
        <v>0</v>
      </c>
      <c r="AB459" s="385" t="b">
        <f t="shared" si="106"/>
        <v>1</v>
      </c>
      <c r="AC459" s="384" t="str">
        <f>IF($N459="","",IF($C$7="Northern Ireland",INDEX('Fixed inputs'!$H$18:$H$58,MATCH($N459,'Fixed inputs'!$C$18:$C$58,0)),INDEX('Fixed inputs'!$I$18:$I$58,MATCH($N459,'Fixed inputs'!$C$18:$C$58,0))))</f>
        <v/>
      </c>
      <c r="AD459" s="384" t="str">
        <f>IF($C459="","",INDEX('Fixed inputs'!$C$8:$E$10,MATCH($C459,'Fixed inputs'!$B$8:$B$10,0),MATCH(IF($C$7="Northern Ireland","GBP","EUR"),'Fixed inputs'!$C$7:$E$7,0)))</f>
        <v/>
      </c>
      <c r="AE459" s="386"/>
      <c r="AF459" s="386"/>
      <c r="AG459" s="386"/>
      <c r="AH459" s="386"/>
      <c r="AI459" s="386"/>
      <c r="AJ459" s="416">
        <f t="shared" si="107"/>
        <v>0</v>
      </c>
      <c r="AK459" s="386"/>
      <c r="AL459" s="387">
        <f t="shared" si="108"/>
        <v>0</v>
      </c>
      <c r="AM459" s="386"/>
      <c r="AN459" s="387">
        <f t="shared" si="109"/>
        <v>0</v>
      </c>
      <c r="AO459" s="386"/>
      <c r="AP459" s="387">
        <f t="shared" si="110"/>
        <v>0</v>
      </c>
      <c r="AQ459" s="386"/>
      <c r="AR459" s="387">
        <f t="shared" si="111"/>
        <v>0</v>
      </c>
      <c r="AS459" s="386"/>
      <c r="AT459" s="387">
        <f t="shared" si="112"/>
        <v>0</v>
      </c>
    </row>
    <row r="460" spans="2:46">
      <c r="B460" s="435"/>
      <c r="C460" s="435"/>
      <c r="D460" s="436"/>
      <c r="E460" s="437"/>
      <c r="F460" s="437"/>
      <c r="G460" s="437"/>
      <c r="H460" s="437"/>
      <c r="I460" s="437"/>
      <c r="J460" s="437"/>
      <c r="K460" s="465">
        <f t="shared" ref="K460:K511" si="113">SUM(E460:J460)</f>
        <v>0</v>
      </c>
      <c r="L460" s="433"/>
      <c r="M460" s="433"/>
      <c r="N460" s="434"/>
      <c r="O460" s="383" t="str">
        <f t="shared" ref="O460:O511" si="114">IF($N460="","",IF($N460&lt;2024,"Yes","No"))</f>
        <v/>
      </c>
      <c r="P460" s="434"/>
      <c r="Q460" s="434"/>
      <c r="R460" s="434"/>
      <c r="S460" s="433"/>
      <c r="T460" s="434"/>
      <c r="U460" s="415" t="str">
        <f t="shared" si="100"/>
        <v/>
      </c>
      <c r="V460" s="415" t="str">
        <f t="shared" si="101"/>
        <v/>
      </c>
      <c r="W460" s="415" t="str">
        <f t="shared" si="102"/>
        <v/>
      </c>
      <c r="X460" s="415" t="str">
        <f t="shared" si="103"/>
        <v/>
      </c>
      <c r="Y460" s="415" t="str">
        <f t="shared" si="104"/>
        <v/>
      </c>
      <c r="Z460" s="415" t="str">
        <f t="shared" si="105"/>
        <v/>
      </c>
      <c r="AA460" s="384">
        <f t="shared" ref="AA460:AA511" si="115">SUM(U460:Z460)</f>
        <v>0</v>
      </c>
      <c r="AB460" s="385" t="b">
        <f t="shared" si="106"/>
        <v>1</v>
      </c>
      <c r="AC460" s="384" t="str">
        <f>IF($N460="","",IF($C$7="Northern Ireland",INDEX('Fixed inputs'!$H$18:$H$58,MATCH($N460,'Fixed inputs'!$C$18:$C$58,0)),INDEX('Fixed inputs'!$I$18:$I$58,MATCH($N460,'Fixed inputs'!$C$18:$C$58,0))))</f>
        <v/>
      </c>
      <c r="AD460" s="384" t="str">
        <f>IF($C460="","",INDEX('Fixed inputs'!$C$8:$E$10,MATCH($C460,'Fixed inputs'!$B$8:$B$10,0),MATCH(IF($C$7="Northern Ireland","GBP","EUR"),'Fixed inputs'!$C$7:$E$7,0)))</f>
        <v/>
      </c>
      <c r="AE460" s="386"/>
      <c r="AF460" s="386"/>
      <c r="AG460" s="386"/>
      <c r="AH460" s="386"/>
      <c r="AI460" s="386"/>
      <c r="AJ460" s="416">
        <f t="shared" si="107"/>
        <v>0</v>
      </c>
      <c r="AK460" s="386"/>
      <c r="AL460" s="387">
        <f t="shared" si="108"/>
        <v>0</v>
      </c>
      <c r="AM460" s="386"/>
      <c r="AN460" s="387">
        <f t="shared" si="109"/>
        <v>0</v>
      </c>
      <c r="AO460" s="386"/>
      <c r="AP460" s="387">
        <f t="shared" si="110"/>
        <v>0</v>
      </c>
      <c r="AQ460" s="386"/>
      <c r="AR460" s="387">
        <f t="shared" si="111"/>
        <v>0</v>
      </c>
      <c r="AS460" s="386"/>
      <c r="AT460" s="387">
        <f t="shared" si="112"/>
        <v>0</v>
      </c>
    </row>
    <row r="461" spans="2:46">
      <c r="B461" s="435"/>
      <c r="C461" s="435"/>
      <c r="D461" s="436"/>
      <c r="E461" s="437"/>
      <c r="F461" s="437"/>
      <c r="G461" s="437"/>
      <c r="H461" s="437"/>
      <c r="I461" s="437"/>
      <c r="J461" s="437"/>
      <c r="K461" s="465">
        <f t="shared" si="113"/>
        <v>0</v>
      </c>
      <c r="L461" s="433"/>
      <c r="M461" s="433"/>
      <c r="N461" s="434"/>
      <c r="O461" s="383" t="str">
        <f t="shared" si="114"/>
        <v/>
      </c>
      <c r="P461" s="434"/>
      <c r="Q461" s="434"/>
      <c r="R461" s="434"/>
      <c r="S461" s="433"/>
      <c r="T461" s="434"/>
      <c r="U461" s="415" t="str">
        <f t="shared" ref="U461:U511" si="116">IF($B461="","",IFERROR(E461*$AC461*$AD461,0))</f>
        <v/>
      </c>
      <c r="V461" s="415" t="str">
        <f t="shared" ref="V461:V511" si="117">IF($B461="","",IFERROR(F461*$AC461*$AD461,0))</f>
        <v/>
      </c>
      <c r="W461" s="415" t="str">
        <f t="shared" ref="W461:W511" si="118">IF($B461="","",IFERROR(G461*$AC461*$AD461,0))</f>
        <v/>
      </c>
      <c r="X461" s="415" t="str">
        <f t="shared" ref="X461:X511" si="119">IF($B461="","",IFERROR(H461*$AC461*$AD461,0))</f>
        <v/>
      </c>
      <c r="Y461" s="415" t="str">
        <f t="shared" ref="Y461:Y511" si="120">IF($B461="","",IFERROR(I461*$AC461*$AD461,0))</f>
        <v/>
      </c>
      <c r="Z461" s="415" t="str">
        <f t="shared" ref="Z461:Z511" si="121">IF($B461="","",IFERROR(J461*$AC461*$AD461,0))</f>
        <v/>
      </c>
      <c r="AA461" s="384">
        <f t="shared" si="115"/>
        <v>0</v>
      </c>
      <c r="AB461" s="385" t="b">
        <f t="shared" ref="AB461:AB511" si="122">IF(COUNTA($B461:$J461)=0,TRUE,AND($B461&lt;&gt;"",$C461&lt;&gt;"",$D461&lt;&gt;"",$N461&lt;&gt;"",$L461&lt;&gt;"",$M461&lt;&gt;"",$Q461&lt;&gt;"",$R461&lt;&gt;"",$S461&lt;&gt;"",IF($O461="Yes",$P461&lt;&gt;"",TRUE)))</f>
        <v>1</v>
      </c>
      <c r="AC461" s="384" t="str">
        <f>IF($N461="","",IF($C$7="Northern Ireland",INDEX('Fixed inputs'!$H$18:$H$58,MATCH($N461,'Fixed inputs'!$C$18:$C$58,0)),INDEX('Fixed inputs'!$I$18:$I$58,MATCH($N461,'Fixed inputs'!$C$18:$C$58,0))))</f>
        <v/>
      </c>
      <c r="AD461" s="384" t="str">
        <f>IF($C461="","",INDEX('Fixed inputs'!$C$8:$E$10,MATCH($C461,'Fixed inputs'!$B$8:$B$10,0),MATCH(IF($C$7="Northern Ireland","GBP","EUR"),'Fixed inputs'!$C$7:$E$7,0)))</f>
        <v/>
      </c>
      <c r="AE461" s="386"/>
      <c r="AF461" s="386"/>
      <c r="AG461" s="386"/>
      <c r="AH461" s="386"/>
      <c r="AI461" s="386"/>
      <c r="AJ461" s="416">
        <f t="shared" ref="AJ461:AJ511" si="123">IF(AI461&lt;&gt;"",AI461,IF(AND($AE461="Yes",$AF461="Yes",$AG461="Yes",$AH461="Yes"),U461,0))</f>
        <v>0</v>
      </c>
      <c r="AK461" s="386"/>
      <c r="AL461" s="387">
        <f t="shared" ref="AL461:AL511" si="124">IF(AK461&lt;&gt;"",AK461,IF(AND($AE461="Yes",$AF461="Yes",$AG461="Yes",$AH461="Yes"),V461,0))</f>
        <v>0</v>
      </c>
      <c r="AM461" s="386"/>
      <c r="AN461" s="387">
        <f t="shared" ref="AN461:AN511" si="125">IF(AM461&lt;&gt;"",AM461,IF(AND($AE461="Yes",$AF461="Yes",$AG461="Yes",$AH461="Yes"),W461,0))</f>
        <v>0</v>
      </c>
      <c r="AO461" s="386"/>
      <c r="AP461" s="387">
        <f t="shared" ref="AP461:AP511" si="126">IF(AO461&lt;&gt;"",AO461,IF(AND($AE461="Yes",$AF461="Yes",$AG461="Yes",$AH461="Yes"),X461,0))</f>
        <v>0</v>
      </c>
      <c r="AQ461" s="386"/>
      <c r="AR461" s="387">
        <f t="shared" ref="AR461:AR511" si="127">IF(AQ461&lt;&gt;"",AQ461,IF(AND($AE461="Yes",$AF461="Yes",$AG461="Yes",$AH461="Yes"),Y461,0))</f>
        <v>0</v>
      </c>
      <c r="AS461" s="386"/>
      <c r="AT461" s="387">
        <f t="shared" ref="AT461:AT511" si="128">IF(AS461&lt;&gt;"",AS461,IF(AND($AE461="Yes",$AF461="Yes",$AG461="Yes",$AH461="Yes"),Z461,0))</f>
        <v>0</v>
      </c>
    </row>
    <row r="462" spans="2:46">
      <c r="B462" s="435"/>
      <c r="C462" s="435"/>
      <c r="D462" s="436"/>
      <c r="E462" s="437"/>
      <c r="F462" s="437"/>
      <c r="G462" s="437"/>
      <c r="H462" s="437"/>
      <c r="I462" s="437"/>
      <c r="J462" s="437"/>
      <c r="K462" s="465">
        <f t="shared" si="113"/>
        <v>0</v>
      </c>
      <c r="L462" s="433"/>
      <c r="M462" s="433"/>
      <c r="N462" s="434"/>
      <c r="O462" s="383" t="str">
        <f t="shared" si="114"/>
        <v/>
      </c>
      <c r="P462" s="434"/>
      <c r="Q462" s="434"/>
      <c r="R462" s="434"/>
      <c r="S462" s="433"/>
      <c r="T462" s="434"/>
      <c r="U462" s="415" t="str">
        <f t="shared" si="116"/>
        <v/>
      </c>
      <c r="V462" s="415" t="str">
        <f t="shared" si="117"/>
        <v/>
      </c>
      <c r="W462" s="415" t="str">
        <f t="shared" si="118"/>
        <v/>
      </c>
      <c r="X462" s="415" t="str">
        <f t="shared" si="119"/>
        <v/>
      </c>
      <c r="Y462" s="415" t="str">
        <f t="shared" si="120"/>
        <v/>
      </c>
      <c r="Z462" s="415" t="str">
        <f t="shared" si="121"/>
        <v/>
      </c>
      <c r="AA462" s="384">
        <f t="shared" si="115"/>
        <v>0</v>
      </c>
      <c r="AB462" s="385" t="b">
        <f t="shared" si="122"/>
        <v>1</v>
      </c>
      <c r="AC462" s="384" t="str">
        <f>IF($N462="","",IF($C$7="Northern Ireland",INDEX('Fixed inputs'!$H$18:$H$58,MATCH($N462,'Fixed inputs'!$C$18:$C$58,0)),INDEX('Fixed inputs'!$I$18:$I$58,MATCH($N462,'Fixed inputs'!$C$18:$C$58,0))))</f>
        <v/>
      </c>
      <c r="AD462" s="384" t="str">
        <f>IF($C462="","",INDEX('Fixed inputs'!$C$8:$E$10,MATCH($C462,'Fixed inputs'!$B$8:$B$10,0),MATCH(IF($C$7="Northern Ireland","GBP","EUR"),'Fixed inputs'!$C$7:$E$7,0)))</f>
        <v/>
      </c>
      <c r="AE462" s="386"/>
      <c r="AF462" s="386"/>
      <c r="AG462" s="386"/>
      <c r="AH462" s="386"/>
      <c r="AI462" s="386"/>
      <c r="AJ462" s="416">
        <f t="shared" si="123"/>
        <v>0</v>
      </c>
      <c r="AK462" s="386"/>
      <c r="AL462" s="387">
        <f t="shared" si="124"/>
        <v>0</v>
      </c>
      <c r="AM462" s="386"/>
      <c r="AN462" s="387">
        <f t="shared" si="125"/>
        <v>0</v>
      </c>
      <c r="AO462" s="386"/>
      <c r="AP462" s="387">
        <f t="shared" si="126"/>
        <v>0</v>
      </c>
      <c r="AQ462" s="386"/>
      <c r="AR462" s="387">
        <f t="shared" si="127"/>
        <v>0</v>
      </c>
      <c r="AS462" s="386"/>
      <c r="AT462" s="387">
        <f t="shared" si="128"/>
        <v>0</v>
      </c>
    </row>
    <row r="463" spans="2:46">
      <c r="B463" s="435"/>
      <c r="C463" s="435"/>
      <c r="D463" s="436"/>
      <c r="E463" s="437"/>
      <c r="F463" s="437"/>
      <c r="G463" s="437"/>
      <c r="H463" s="437"/>
      <c r="I463" s="437"/>
      <c r="J463" s="437"/>
      <c r="K463" s="465">
        <f t="shared" si="113"/>
        <v>0</v>
      </c>
      <c r="L463" s="433"/>
      <c r="M463" s="433"/>
      <c r="N463" s="434"/>
      <c r="O463" s="383" t="str">
        <f t="shared" si="114"/>
        <v/>
      </c>
      <c r="P463" s="434"/>
      <c r="Q463" s="434"/>
      <c r="R463" s="434"/>
      <c r="S463" s="433"/>
      <c r="T463" s="434"/>
      <c r="U463" s="415" t="str">
        <f t="shared" si="116"/>
        <v/>
      </c>
      <c r="V463" s="415" t="str">
        <f t="shared" si="117"/>
        <v/>
      </c>
      <c r="W463" s="415" t="str">
        <f t="shared" si="118"/>
        <v/>
      </c>
      <c r="X463" s="415" t="str">
        <f t="shared" si="119"/>
        <v/>
      </c>
      <c r="Y463" s="415" t="str">
        <f t="shared" si="120"/>
        <v/>
      </c>
      <c r="Z463" s="415" t="str">
        <f t="shared" si="121"/>
        <v/>
      </c>
      <c r="AA463" s="384">
        <f t="shared" si="115"/>
        <v>0</v>
      </c>
      <c r="AB463" s="385" t="b">
        <f t="shared" si="122"/>
        <v>1</v>
      </c>
      <c r="AC463" s="384" t="str">
        <f>IF($N463="","",IF($C$7="Northern Ireland",INDEX('Fixed inputs'!$H$18:$H$58,MATCH($N463,'Fixed inputs'!$C$18:$C$58,0)),INDEX('Fixed inputs'!$I$18:$I$58,MATCH($N463,'Fixed inputs'!$C$18:$C$58,0))))</f>
        <v/>
      </c>
      <c r="AD463" s="384" t="str">
        <f>IF($C463="","",INDEX('Fixed inputs'!$C$8:$E$10,MATCH($C463,'Fixed inputs'!$B$8:$B$10,0),MATCH(IF($C$7="Northern Ireland","GBP","EUR"),'Fixed inputs'!$C$7:$E$7,0)))</f>
        <v/>
      </c>
      <c r="AE463" s="386"/>
      <c r="AF463" s="386"/>
      <c r="AG463" s="386"/>
      <c r="AH463" s="386"/>
      <c r="AI463" s="386"/>
      <c r="AJ463" s="416">
        <f t="shared" si="123"/>
        <v>0</v>
      </c>
      <c r="AK463" s="386"/>
      <c r="AL463" s="387">
        <f t="shared" si="124"/>
        <v>0</v>
      </c>
      <c r="AM463" s="386"/>
      <c r="AN463" s="387">
        <f t="shared" si="125"/>
        <v>0</v>
      </c>
      <c r="AO463" s="386"/>
      <c r="AP463" s="387">
        <f t="shared" si="126"/>
        <v>0</v>
      </c>
      <c r="AQ463" s="386"/>
      <c r="AR463" s="387">
        <f t="shared" si="127"/>
        <v>0</v>
      </c>
      <c r="AS463" s="386"/>
      <c r="AT463" s="387">
        <f t="shared" si="128"/>
        <v>0</v>
      </c>
    </row>
    <row r="464" spans="2:46">
      <c r="B464" s="435"/>
      <c r="C464" s="435"/>
      <c r="D464" s="436"/>
      <c r="E464" s="437"/>
      <c r="F464" s="437"/>
      <c r="G464" s="437"/>
      <c r="H464" s="437"/>
      <c r="I464" s="437"/>
      <c r="J464" s="437"/>
      <c r="K464" s="465">
        <f t="shared" si="113"/>
        <v>0</v>
      </c>
      <c r="L464" s="433"/>
      <c r="M464" s="433"/>
      <c r="N464" s="434"/>
      <c r="O464" s="383" t="str">
        <f t="shared" si="114"/>
        <v/>
      </c>
      <c r="P464" s="434"/>
      <c r="Q464" s="434"/>
      <c r="R464" s="434"/>
      <c r="S464" s="433"/>
      <c r="T464" s="434"/>
      <c r="U464" s="415" t="str">
        <f t="shared" si="116"/>
        <v/>
      </c>
      <c r="V464" s="415" t="str">
        <f t="shared" si="117"/>
        <v/>
      </c>
      <c r="W464" s="415" t="str">
        <f t="shared" si="118"/>
        <v/>
      </c>
      <c r="X464" s="415" t="str">
        <f t="shared" si="119"/>
        <v/>
      </c>
      <c r="Y464" s="415" t="str">
        <f t="shared" si="120"/>
        <v/>
      </c>
      <c r="Z464" s="415" t="str">
        <f t="shared" si="121"/>
        <v/>
      </c>
      <c r="AA464" s="384">
        <f t="shared" si="115"/>
        <v>0</v>
      </c>
      <c r="AB464" s="385" t="b">
        <f t="shared" si="122"/>
        <v>1</v>
      </c>
      <c r="AC464" s="384" t="str">
        <f>IF($N464="","",IF($C$7="Northern Ireland",INDEX('Fixed inputs'!$H$18:$H$58,MATCH($N464,'Fixed inputs'!$C$18:$C$58,0)),INDEX('Fixed inputs'!$I$18:$I$58,MATCH($N464,'Fixed inputs'!$C$18:$C$58,0))))</f>
        <v/>
      </c>
      <c r="AD464" s="384" t="str">
        <f>IF($C464="","",INDEX('Fixed inputs'!$C$8:$E$10,MATCH($C464,'Fixed inputs'!$B$8:$B$10,0),MATCH(IF($C$7="Northern Ireland","GBP","EUR"),'Fixed inputs'!$C$7:$E$7,0)))</f>
        <v/>
      </c>
      <c r="AE464" s="386"/>
      <c r="AF464" s="386"/>
      <c r="AG464" s="386"/>
      <c r="AH464" s="386"/>
      <c r="AI464" s="386"/>
      <c r="AJ464" s="416">
        <f t="shared" si="123"/>
        <v>0</v>
      </c>
      <c r="AK464" s="386"/>
      <c r="AL464" s="387">
        <f t="shared" si="124"/>
        <v>0</v>
      </c>
      <c r="AM464" s="386"/>
      <c r="AN464" s="387">
        <f t="shared" si="125"/>
        <v>0</v>
      </c>
      <c r="AO464" s="386"/>
      <c r="AP464" s="387">
        <f t="shared" si="126"/>
        <v>0</v>
      </c>
      <c r="AQ464" s="386"/>
      <c r="AR464" s="387">
        <f t="shared" si="127"/>
        <v>0</v>
      </c>
      <c r="AS464" s="386"/>
      <c r="AT464" s="387">
        <f t="shared" si="128"/>
        <v>0</v>
      </c>
    </row>
    <row r="465" spans="2:46">
      <c r="B465" s="435"/>
      <c r="C465" s="435"/>
      <c r="D465" s="436"/>
      <c r="E465" s="437"/>
      <c r="F465" s="437"/>
      <c r="G465" s="437"/>
      <c r="H465" s="437"/>
      <c r="I465" s="437"/>
      <c r="J465" s="437"/>
      <c r="K465" s="465">
        <f t="shared" si="113"/>
        <v>0</v>
      </c>
      <c r="L465" s="433"/>
      <c r="M465" s="433"/>
      <c r="N465" s="434"/>
      <c r="O465" s="383" t="str">
        <f t="shared" si="114"/>
        <v/>
      </c>
      <c r="P465" s="434"/>
      <c r="Q465" s="434"/>
      <c r="R465" s="434"/>
      <c r="S465" s="433"/>
      <c r="T465" s="434"/>
      <c r="U465" s="415" t="str">
        <f t="shared" si="116"/>
        <v/>
      </c>
      <c r="V465" s="415" t="str">
        <f t="shared" si="117"/>
        <v/>
      </c>
      <c r="W465" s="415" t="str">
        <f t="shared" si="118"/>
        <v/>
      </c>
      <c r="X465" s="415" t="str">
        <f t="shared" si="119"/>
        <v/>
      </c>
      <c r="Y465" s="415" t="str">
        <f t="shared" si="120"/>
        <v/>
      </c>
      <c r="Z465" s="415" t="str">
        <f t="shared" si="121"/>
        <v/>
      </c>
      <c r="AA465" s="384">
        <f t="shared" si="115"/>
        <v>0</v>
      </c>
      <c r="AB465" s="385" t="b">
        <f t="shared" si="122"/>
        <v>1</v>
      </c>
      <c r="AC465" s="384" t="str">
        <f>IF($N465="","",IF($C$7="Northern Ireland",INDEX('Fixed inputs'!$H$18:$H$58,MATCH($N465,'Fixed inputs'!$C$18:$C$58,0)),INDEX('Fixed inputs'!$I$18:$I$58,MATCH($N465,'Fixed inputs'!$C$18:$C$58,0))))</f>
        <v/>
      </c>
      <c r="AD465" s="384" t="str">
        <f>IF($C465="","",INDEX('Fixed inputs'!$C$8:$E$10,MATCH($C465,'Fixed inputs'!$B$8:$B$10,0),MATCH(IF($C$7="Northern Ireland","GBP","EUR"),'Fixed inputs'!$C$7:$E$7,0)))</f>
        <v/>
      </c>
      <c r="AE465" s="386"/>
      <c r="AF465" s="386"/>
      <c r="AG465" s="386"/>
      <c r="AH465" s="386"/>
      <c r="AI465" s="386"/>
      <c r="AJ465" s="416">
        <f t="shared" si="123"/>
        <v>0</v>
      </c>
      <c r="AK465" s="386"/>
      <c r="AL465" s="387">
        <f t="shared" si="124"/>
        <v>0</v>
      </c>
      <c r="AM465" s="386"/>
      <c r="AN465" s="387">
        <f t="shared" si="125"/>
        <v>0</v>
      </c>
      <c r="AO465" s="386"/>
      <c r="AP465" s="387">
        <f t="shared" si="126"/>
        <v>0</v>
      </c>
      <c r="AQ465" s="386"/>
      <c r="AR465" s="387">
        <f t="shared" si="127"/>
        <v>0</v>
      </c>
      <c r="AS465" s="386"/>
      <c r="AT465" s="387">
        <f t="shared" si="128"/>
        <v>0</v>
      </c>
    </row>
    <row r="466" spans="2:46">
      <c r="B466" s="435"/>
      <c r="C466" s="435"/>
      <c r="D466" s="436"/>
      <c r="E466" s="437"/>
      <c r="F466" s="437"/>
      <c r="G466" s="437"/>
      <c r="H466" s="437"/>
      <c r="I466" s="437"/>
      <c r="J466" s="437"/>
      <c r="K466" s="465">
        <f t="shared" si="113"/>
        <v>0</v>
      </c>
      <c r="L466" s="433"/>
      <c r="M466" s="433"/>
      <c r="N466" s="434"/>
      <c r="O466" s="383" t="str">
        <f t="shared" si="114"/>
        <v/>
      </c>
      <c r="P466" s="434"/>
      <c r="Q466" s="434"/>
      <c r="R466" s="434"/>
      <c r="S466" s="433"/>
      <c r="T466" s="434"/>
      <c r="U466" s="415" t="str">
        <f t="shared" si="116"/>
        <v/>
      </c>
      <c r="V466" s="415" t="str">
        <f t="shared" si="117"/>
        <v/>
      </c>
      <c r="W466" s="415" t="str">
        <f t="shared" si="118"/>
        <v/>
      </c>
      <c r="X466" s="415" t="str">
        <f t="shared" si="119"/>
        <v/>
      </c>
      <c r="Y466" s="415" t="str">
        <f t="shared" si="120"/>
        <v/>
      </c>
      <c r="Z466" s="415" t="str">
        <f t="shared" si="121"/>
        <v/>
      </c>
      <c r="AA466" s="384">
        <f t="shared" si="115"/>
        <v>0</v>
      </c>
      <c r="AB466" s="385" t="b">
        <f t="shared" si="122"/>
        <v>1</v>
      </c>
      <c r="AC466" s="384" t="str">
        <f>IF($N466="","",IF($C$7="Northern Ireland",INDEX('Fixed inputs'!$H$18:$H$58,MATCH($N466,'Fixed inputs'!$C$18:$C$58,0)),INDEX('Fixed inputs'!$I$18:$I$58,MATCH($N466,'Fixed inputs'!$C$18:$C$58,0))))</f>
        <v/>
      </c>
      <c r="AD466" s="384" t="str">
        <f>IF($C466="","",INDEX('Fixed inputs'!$C$8:$E$10,MATCH($C466,'Fixed inputs'!$B$8:$B$10,0),MATCH(IF($C$7="Northern Ireland","GBP","EUR"),'Fixed inputs'!$C$7:$E$7,0)))</f>
        <v/>
      </c>
      <c r="AE466" s="386"/>
      <c r="AF466" s="386"/>
      <c r="AG466" s="386"/>
      <c r="AH466" s="386"/>
      <c r="AI466" s="386"/>
      <c r="AJ466" s="416">
        <f t="shared" si="123"/>
        <v>0</v>
      </c>
      <c r="AK466" s="386"/>
      <c r="AL466" s="387">
        <f t="shared" si="124"/>
        <v>0</v>
      </c>
      <c r="AM466" s="386"/>
      <c r="AN466" s="387">
        <f t="shared" si="125"/>
        <v>0</v>
      </c>
      <c r="AO466" s="386"/>
      <c r="AP466" s="387">
        <f t="shared" si="126"/>
        <v>0</v>
      </c>
      <c r="AQ466" s="386"/>
      <c r="AR466" s="387">
        <f t="shared" si="127"/>
        <v>0</v>
      </c>
      <c r="AS466" s="386"/>
      <c r="AT466" s="387">
        <f t="shared" si="128"/>
        <v>0</v>
      </c>
    </row>
    <row r="467" spans="2:46">
      <c r="B467" s="435"/>
      <c r="C467" s="435"/>
      <c r="D467" s="436"/>
      <c r="E467" s="437"/>
      <c r="F467" s="437"/>
      <c r="G467" s="437"/>
      <c r="H467" s="437"/>
      <c r="I467" s="437"/>
      <c r="J467" s="437"/>
      <c r="K467" s="465">
        <f t="shared" si="113"/>
        <v>0</v>
      </c>
      <c r="L467" s="433"/>
      <c r="M467" s="433"/>
      <c r="N467" s="434"/>
      <c r="O467" s="383" t="str">
        <f t="shared" si="114"/>
        <v/>
      </c>
      <c r="P467" s="434"/>
      <c r="Q467" s="434"/>
      <c r="R467" s="434"/>
      <c r="S467" s="433"/>
      <c r="T467" s="434"/>
      <c r="U467" s="415" t="str">
        <f t="shared" si="116"/>
        <v/>
      </c>
      <c r="V467" s="415" t="str">
        <f t="shared" si="117"/>
        <v/>
      </c>
      <c r="W467" s="415" t="str">
        <f t="shared" si="118"/>
        <v/>
      </c>
      <c r="X467" s="415" t="str">
        <f t="shared" si="119"/>
        <v/>
      </c>
      <c r="Y467" s="415" t="str">
        <f t="shared" si="120"/>
        <v/>
      </c>
      <c r="Z467" s="415" t="str">
        <f t="shared" si="121"/>
        <v/>
      </c>
      <c r="AA467" s="384">
        <f t="shared" si="115"/>
        <v>0</v>
      </c>
      <c r="AB467" s="385" t="b">
        <f t="shared" si="122"/>
        <v>1</v>
      </c>
      <c r="AC467" s="384" t="str">
        <f>IF($N467="","",IF($C$7="Northern Ireland",INDEX('Fixed inputs'!$H$18:$H$58,MATCH($N467,'Fixed inputs'!$C$18:$C$58,0)),INDEX('Fixed inputs'!$I$18:$I$58,MATCH($N467,'Fixed inputs'!$C$18:$C$58,0))))</f>
        <v/>
      </c>
      <c r="AD467" s="384" t="str">
        <f>IF($C467="","",INDEX('Fixed inputs'!$C$8:$E$10,MATCH($C467,'Fixed inputs'!$B$8:$B$10,0),MATCH(IF($C$7="Northern Ireland","GBP","EUR"),'Fixed inputs'!$C$7:$E$7,0)))</f>
        <v/>
      </c>
      <c r="AE467" s="386"/>
      <c r="AF467" s="386"/>
      <c r="AG467" s="386"/>
      <c r="AH467" s="386"/>
      <c r="AI467" s="386"/>
      <c r="AJ467" s="416">
        <f t="shared" si="123"/>
        <v>0</v>
      </c>
      <c r="AK467" s="386"/>
      <c r="AL467" s="387">
        <f t="shared" si="124"/>
        <v>0</v>
      </c>
      <c r="AM467" s="386"/>
      <c r="AN467" s="387">
        <f t="shared" si="125"/>
        <v>0</v>
      </c>
      <c r="AO467" s="386"/>
      <c r="AP467" s="387">
        <f t="shared" si="126"/>
        <v>0</v>
      </c>
      <c r="AQ467" s="386"/>
      <c r="AR467" s="387">
        <f t="shared" si="127"/>
        <v>0</v>
      </c>
      <c r="AS467" s="386"/>
      <c r="AT467" s="387">
        <f t="shared" si="128"/>
        <v>0</v>
      </c>
    </row>
    <row r="468" spans="2:46">
      <c r="B468" s="435"/>
      <c r="C468" s="435"/>
      <c r="D468" s="436"/>
      <c r="E468" s="437"/>
      <c r="F468" s="437"/>
      <c r="G468" s="437"/>
      <c r="H468" s="437"/>
      <c r="I468" s="437"/>
      <c r="J468" s="437"/>
      <c r="K468" s="465">
        <f t="shared" si="113"/>
        <v>0</v>
      </c>
      <c r="L468" s="433"/>
      <c r="M468" s="433"/>
      <c r="N468" s="434"/>
      <c r="O468" s="383" t="str">
        <f t="shared" si="114"/>
        <v/>
      </c>
      <c r="P468" s="434"/>
      <c r="Q468" s="434"/>
      <c r="R468" s="434"/>
      <c r="S468" s="433"/>
      <c r="T468" s="434"/>
      <c r="U468" s="415" t="str">
        <f t="shared" si="116"/>
        <v/>
      </c>
      <c r="V468" s="415" t="str">
        <f t="shared" si="117"/>
        <v/>
      </c>
      <c r="W468" s="415" t="str">
        <f t="shared" si="118"/>
        <v/>
      </c>
      <c r="X468" s="415" t="str">
        <f t="shared" si="119"/>
        <v/>
      </c>
      <c r="Y468" s="415" t="str">
        <f t="shared" si="120"/>
        <v/>
      </c>
      <c r="Z468" s="415" t="str">
        <f t="shared" si="121"/>
        <v/>
      </c>
      <c r="AA468" s="384">
        <f t="shared" si="115"/>
        <v>0</v>
      </c>
      <c r="AB468" s="385" t="b">
        <f t="shared" si="122"/>
        <v>1</v>
      </c>
      <c r="AC468" s="384" t="str">
        <f>IF($N468="","",IF($C$7="Northern Ireland",INDEX('Fixed inputs'!$H$18:$H$58,MATCH($N468,'Fixed inputs'!$C$18:$C$58,0)),INDEX('Fixed inputs'!$I$18:$I$58,MATCH($N468,'Fixed inputs'!$C$18:$C$58,0))))</f>
        <v/>
      </c>
      <c r="AD468" s="384" t="str">
        <f>IF($C468="","",INDEX('Fixed inputs'!$C$8:$E$10,MATCH($C468,'Fixed inputs'!$B$8:$B$10,0),MATCH(IF($C$7="Northern Ireland","GBP","EUR"),'Fixed inputs'!$C$7:$E$7,0)))</f>
        <v/>
      </c>
      <c r="AE468" s="386"/>
      <c r="AF468" s="386"/>
      <c r="AG468" s="386"/>
      <c r="AH468" s="386"/>
      <c r="AI468" s="386"/>
      <c r="AJ468" s="416">
        <f t="shared" si="123"/>
        <v>0</v>
      </c>
      <c r="AK468" s="386"/>
      <c r="AL468" s="387">
        <f t="shared" si="124"/>
        <v>0</v>
      </c>
      <c r="AM468" s="386"/>
      <c r="AN468" s="387">
        <f t="shared" si="125"/>
        <v>0</v>
      </c>
      <c r="AO468" s="386"/>
      <c r="AP468" s="387">
        <f t="shared" si="126"/>
        <v>0</v>
      </c>
      <c r="AQ468" s="386"/>
      <c r="AR468" s="387">
        <f t="shared" si="127"/>
        <v>0</v>
      </c>
      <c r="AS468" s="386"/>
      <c r="AT468" s="387">
        <f t="shared" si="128"/>
        <v>0</v>
      </c>
    </row>
    <row r="469" spans="2:46">
      <c r="B469" s="435"/>
      <c r="C469" s="435"/>
      <c r="D469" s="436"/>
      <c r="E469" s="437"/>
      <c r="F469" s="437"/>
      <c r="G469" s="437"/>
      <c r="H469" s="437"/>
      <c r="I469" s="437"/>
      <c r="J469" s="437"/>
      <c r="K469" s="465">
        <f t="shared" si="113"/>
        <v>0</v>
      </c>
      <c r="L469" s="433"/>
      <c r="M469" s="433"/>
      <c r="N469" s="434"/>
      <c r="O469" s="383" t="str">
        <f t="shared" si="114"/>
        <v/>
      </c>
      <c r="P469" s="434"/>
      <c r="Q469" s="434"/>
      <c r="R469" s="434"/>
      <c r="S469" s="433"/>
      <c r="T469" s="434"/>
      <c r="U469" s="415" t="str">
        <f t="shared" si="116"/>
        <v/>
      </c>
      <c r="V469" s="415" t="str">
        <f t="shared" si="117"/>
        <v/>
      </c>
      <c r="W469" s="415" t="str">
        <f t="shared" si="118"/>
        <v/>
      </c>
      <c r="X469" s="415" t="str">
        <f t="shared" si="119"/>
        <v/>
      </c>
      <c r="Y469" s="415" t="str">
        <f t="shared" si="120"/>
        <v/>
      </c>
      <c r="Z469" s="415" t="str">
        <f t="shared" si="121"/>
        <v/>
      </c>
      <c r="AA469" s="384">
        <f t="shared" si="115"/>
        <v>0</v>
      </c>
      <c r="AB469" s="385" t="b">
        <f t="shared" si="122"/>
        <v>1</v>
      </c>
      <c r="AC469" s="384" t="str">
        <f>IF($N469="","",IF($C$7="Northern Ireland",INDEX('Fixed inputs'!$H$18:$H$58,MATCH($N469,'Fixed inputs'!$C$18:$C$58,0)),INDEX('Fixed inputs'!$I$18:$I$58,MATCH($N469,'Fixed inputs'!$C$18:$C$58,0))))</f>
        <v/>
      </c>
      <c r="AD469" s="384" t="str">
        <f>IF($C469="","",INDEX('Fixed inputs'!$C$8:$E$10,MATCH($C469,'Fixed inputs'!$B$8:$B$10,0),MATCH(IF($C$7="Northern Ireland","GBP","EUR"),'Fixed inputs'!$C$7:$E$7,0)))</f>
        <v/>
      </c>
      <c r="AE469" s="386"/>
      <c r="AF469" s="386"/>
      <c r="AG469" s="386"/>
      <c r="AH469" s="386"/>
      <c r="AI469" s="386"/>
      <c r="AJ469" s="416">
        <f t="shared" si="123"/>
        <v>0</v>
      </c>
      <c r="AK469" s="386"/>
      <c r="AL469" s="387">
        <f t="shared" si="124"/>
        <v>0</v>
      </c>
      <c r="AM469" s="386"/>
      <c r="AN469" s="387">
        <f t="shared" si="125"/>
        <v>0</v>
      </c>
      <c r="AO469" s="386"/>
      <c r="AP469" s="387">
        <f t="shared" si="126"/>
        <v>0</v>
      </c>
      <c r="AQ469" s="386"/>
      <c r="AR469" s="387">
        <f t="shared" si="127"/>
        <v>0</v>
      </c>
      <c r="AS469" s="386"/>
      <c r="AT469" s="387">
        <f t="shared" si="128"/>
        <v>0</v>
      </c>
    </row>
    <row r="470" spans="2:46">
      <c r="B470" s="435"/>
      <c r="C470" s="435"/>
      <c r="D470" s="436"/>
      <c r="E470" s="437"/>
      <c r="F470" s="437"/>
      <c r="G470" s="437"/>
      <c r="H470" s="437"/>
      <c r="I470" s="437"/>
      <c r="J470" s="437"/>
      <c r="K470" s="465">
        <f t="shared" si="113"/>
        <v>0</v>
      </c>
      <c r="L470" s="433"/>
      <c r="M470" s="433"/>
      <c r="N470" s="434"/>
      <c r="O470" s="383" t="str">
        <f t="shared" si="114"/>
        <v/>
      </c>
      <c r="P470" s="434"/>
      <c r="Q470" s="434"/>
      <c r="R470" s="434"/>
      <c r="S470" s="433"/>
      <c r="T470" s="434"/>
      <c r="U470" s="415" t="str">
        <f t="shared" si="116"/>
        <v/>
      </c>
      <c r="V470" s="415" t="str">
        <f t="shared" si="117"/>
        <v/>
      </c>
      <c r="W470" s="415" t="str">
        <f t="shared" si="118"/>
        <v/>
      </c>
      <c r="X470" s="415" t="str">
        <f t="shared" si="119"/>
        <v/>
      </c>
      <c r="Y470" s="415" t="str">
        <f t="shared" si="120"/>
        <v/>
      </c>
      <c r="Z470" s="415" t="str">
        <f t="shared" si="121"/>
        <v/>
      </c>
      <c r="AA470" s="384">
        <f t="shared" si="115"/>
        <v>0</v>
      </c>
      <c r="AB470" s="385" t="b">
        <f t="shared" si="122"/>
        <v>1</v>
      </c>
      <c r="AC470" s="384" t="str">
        <f>IF($N470="","",IF($C$7="Northern Ireland",INDEX('Fixed inputs'!$H$18:$H$58,MATCH($N470,'Fixed inputs'!$C$18:$C$58,0)),INDEX('Fixed inputs'!$I$18:$I$58,MATCH($N470,'Fixed inputs'!$C$18:$C$58,0))))</f>
        <v/>
      </c>
      <c r="AD470" s="384" t="str">
        <f>IF($C470="","",INDEX('Fixed inputs'!$C$8:$E$10,MATCH($C470,'Fixed inputs'!$B$8:$B$10,0),MATCH(IF($C$7="Northern Ireland","GBP","EUR"),'Fixed inputs'!$C$7:$E$7,0)))</f>
        <v/>
      </c>
      <c r="AE470" s="386"/>
      <c r="AF470" s="386"/>
      <c r="AG470" s="386"/>
      <c r="AH470" s="386"/>
      <c r="AI470" s="386"/>
      <c r="AJ470" s="416">
        <f t="shared" si="123"/>
        <v>0</v>
      </c>
      <c r="AK470" s="386"/>
      <c r="AL470" s="387">
        <f t="shared" si="124"/>
        <v>0</v>
      </c>
      <c r="AM470" s="386"/>
      <c r="AN470" s="387">
        <f t="shared" si="125"/>
        <v>0</v>
      </c>
      <c r="AO470" s="386"/>
      <c r="AP470" s="387">
        <f t="shared" si="126"/>
        <v>0</v>
      </c>
      <c r="AQ470" s="386"/>
      <c r="AR470" s="387">
        <f t="shared" si="127"/>
        <v>0</v>
      </c>
      <c r="AS470" s="386"/>
      <c r="AT470" s="387">
        <f t="shared" si="128"/>
        <v>0</v>
      </c>
    </row>
    <row r="471" spans="2:46">
      <c r="B471" s="435"/>
      <c r="C471" s="435"/>
      <c r="D471" s="436"/>
      <c r="E471" s="437"/>
      <c r="F471" s="437"/>
      <c r="G471" s="437"/>
      <c r="H471" s="437"/>
      <c r="I471" s="437"/>
      <c r="J471" s="437"/>
      <c r="K471" s="465">
        <f t="shared" si="113"/>
        <v>0</v>
      </c>
      <c r="L471" s="433"/>
      <c r="M471" s="433"/>
      <c r="N471" s="434"/>
      <c r="O471" s="383" t="str">
        <f t="shared" si="114"/>
        <v/>
      </c>
      <c r="P471" s="434"/>
      <c r="Q471" s="434"/>
      <c r="R471" s="434"/>
      <c r="S471" s="433"/>
      <c r="T471" s="434"/>
      <c r="U471" s="415" t="str">
        <f t="shared" si="116"/>
        <v/>
      </c>
      <c r="V471" s="415" t="str">
        <f t="shared" si="117"/>
        <v/>
      </c>
      <c r="W471" s="415" t="str">
        <f t="shared" si="118"/>
        <v/>
      </c>
      <c r="X471" s="415" t="str">
        <f t="shared" si="119"/>
        <v/>
      </c>
      <c r="Y471" s="415" t="str">
        <f t="shared" si="120"/>
        <v/>
      </c>
      <c r="Z471" s="415" t="str">
        <f t="shared" si="121"/>
        <v/>
      </c>
      <c r="AA471" s="384">
        <f t="shared" si="115"/>
        <v>0</v>
      </c>
      <c r="AB471" s="385" t="b">
        <f t="shared" si="122"/>
        <v>1</v>
      </c>
      <c r="AC471" s="384" t="str">
        <f>IF($N471="","",IF($C$7="Northern Ireland",INDEX('Fixed inputs'!$H$18:$H$58,MATCH($N471,'Fixed inputs'!$C$18:$C$58,0)),INDEX('Fixed inputs'!$I$18:$I$58,MATCH($N471,'Fixed inputs'!$C$18:$C$58,0))))</f>
        <v/>
      </c>
      <c r="AD471" s="384" t="str">
        <f>IF($C471="","",INDEX('Fixed inputs'!$C$8:$E$10,MATCH($C471,'Fixed inputs'!$B$8:$B$10,0),MATCH(IF($C$7="Northern Ireland","GBP","EUR"),'Fixed inputs'!$C$7:$E$7,0)))</f>
        <v/>
      </c>
      <c r="AE471" s="386"/>
      <c r="AF471" s="386"/>
      <c r="AG471" s="386"/>
      <c r="AH471" s="386"/>
      <c r="AI471" s="386"/>
      <c r="AJ471" s="416">
        <f t="shared" si="123"/>
        <v>0</v>
      </c>
      <c r="AK471" s="386"/>
      <c r="AL471" s="387">
        <f t="shared" si="124"/>
        <v>0</v>
      </c>
      <c r="AM471" s="386"/>
      <c r="AN471" s="387">
        <f t="shared" si="125"/>
        <v>0</v>
      </c>
      <c r="AO471" s="386"/>
      <c r="AP471" s="387">
        <f t="shared" si="126"/>
        <v>0</v>
      </c>
      <c r="AQ471" s="386"/>
      <c r="AR471" s="387">
        <f t="shared" si="127"/>
        <v>0</v>
      </c>
      <c r="AS471" s="386"/>
      <c r="AT471" s="387">
        <f t="shared" si="128"/>
        <v>0</v>
      </c>
    </row>
    <row r="472" spans="2:46">
      <c r="B472" s="435"/>
      <c r="C472" s="435"/>
      <c r="D472" s="436"/>
      <c r="E472" s="437"/>
      <c r="F472" s="437"/>
      <c r="G472" s="437"/>
      <c r="H472" s="437"/>
      <c r="I472" s="437"/>
      <c r="J472" s="437"/>
      <c r="K472" s="465">
        <f t="shared" si="113"/>
        <v>0</v>
      </c>
      <c r="L472" s="433"/>
      <c r="M472" s="433"/>
      <c r="N472" s="434"/>
      <c r="O472" s="383" t="str">
        <f t="shared" si="114"/>
        <v/>
      </c>
      <c r="P472" s="434"/>
      <c r="Q472" s="434"/>
      <c r="R472" s="434"/>
      <c r="S472" s="433"/>
      <c r="T472" s="434"/>
      <c r="U472" s="415" t="str">
        <f t="shared" si="116"/>
        <v/>
      </c>
      <c r="V472" s="415" t="str">
        <f t="shared" si="117"/>
        <v/>
      </c>
      <c r="W472" s="415" t="str">
        <f t="shared" si="118"/>
        <v/>
      </c>
      <c r="X472" s="415" t="str">
        <f t="shared" si="119"/>
        <v/>
      </c>
      <c r="Y472" s="415" t="str">
        <f t="shared" si="120"/>
        <v/>
      </c>
      <c r="Z472" s="415" t="str">
        <f t="shared" si="121"/>
        <v/>
      </c>
      <c r="AA472" s="384">
        <f t="shared" si="115"/>
        <v>0</v>
      </c>
      <c r="AB472" s="385" t="b">
        <f t="shared" si="122"/>
        <v>1</v>
      </c>
      <c r="AC472" s="384" t="str">
        <f>IF($N472="","",IF($C$7="Northern Ireland",INDEX('Fixed inputs'!$H$18:$H$58,MATCH($N472,'Fixed inputs'!$C$18:$C$58,0)),INDEX('Fixed inputs'!$I$18:$I$58,MATCH($N472,'Fixed inputs'!$C$18:$C$58,0))))</f>
        <v/>
      </c>
      <c r="AD472" s="384" t="str">
        <f>IF($C472="","",INDEX('Fixed inputs'!$C$8:$E$10,MATCH($C472,'Fixed inputs'!$B$8:$B$10,0),MATCH(IF($C$7="Northern Ireland","GBP","EUR"),'Fixed inputs'!$C$7:$E$7,0)))</f>
        <v/>
      </c>
      <c r="AE472" s="386"/>
      <c r="AF472" s="386"/>
      <c r="AG472" s="386"/>
      <c r="AH472" s="386"/>
      <c r="AI472" s="386"/>
      <c r="AJ472" s="416">
        <f t="shared" si="123"/>
        <v>0</v>
      </c>
      <c r="AK472" s="386"/>
      <c r="AL472" s="387">
        <f t="shared" si="124"/>
        <v>0</v>
      </c>
      <c r="AM472" s="386"/>
      <c r="AN472" s="387">
        <f t="shared" si="125"/>
        <v>0</v>
      </c>
      <c r="AO472" s="386"/>
      <c r="AP472" s="387">
        <f t="shared" si="126"/>
        <v>0</v>
      </c>
      <c r="AQ472" s="386"/>
      <c r="AR472" s="387">
        <f t="shared" si="127"/>
        <v>0</v>
      </c>
      <c r="AS472" s="386"/>
      <c r="AT472" s="387">
        <f t="shared" si="128"/>
        <v>0</v>
      </c>
    </row>
    <row r="473" spans="2:46">
      <c r="B473" s="435"/>
      <c r="C473" s="435"/>
      <c r="D473" s="436"/>
      <c r="E473" s="437"/>
      <c r="F473" s="437"/>
      <c r="G473" s="437"/>
      <c r="H473" s="437"/>
      <c r="I473" s="437"/>
      <c r="J473" s="437"/>
      <c r="K473" s="465">
        <f t="shared" si="113"/>
        <v>0</v>
      </c>
      <c r="L473" s="433"/>
      <c r="M473" s="433"/>
      <c r="N473" s="434"/>
      <c r="O473" s="383" t="str">
        <f t="shared" si="114"/>
        <v/>
      </c>
      <c r="P473" s="434"/>
      <c r="Q473" s="434"/>
      <c r="R473" s="434"/>
      <c r="S473" s="433"/>
      <c r="T473" s="434"/>
      <c r="U473" s="415" t="str">
        <f t="shared" si="116"/>
        <v/>
      </c>
      <c r="V473" s="415" t="str">
        <f t="shared" si="117"/>
        <v/>
      </c>
      <c r="W473" s="415" t="str">
        <f t="shared" si="118"/>
        <v/>
      </c>
      <c r="X473" s="415" t="str">
        <f t="shared" si="119"/>
        <v/>
      </c>
      <c r="Y473" s="415" t="str">
        <f t="shared" si="120"/>
        <v/>
      </c>
      <c r="Z473" s="415" t="str">
        <f t="shared" si="121"/>
        <v/>
      </c>
      <c r="AA473" s="384">
        <f t="shared" si="115"/>
        <v>0</v>
      </c>
      <c r="AB473" s="385" t="b">
        <f t="shared" si="122"/>
        <v>1</v>
      </c>
      <c r="AC473" s="384" t="str">
        <f>IF($N473="","",IF($C$7="Northern Ireland",INDEX('Fixed inputs'!$H$18:$H$58,MATCH($N473,'Fixed inputs'!$C$18:$C$58,0)),INDEX('Fixed inputs'!$I$18:$I$58,MATCH($N473,'Fixed inputs'!$C$18:$C$58,0))))</f>
        <v/>
      </c>
      <c r="AD473" s="384" t="str">
        <f>IF($C473="","",INDEX('Fixed inputs'!$C$8:$E$10,MATCH($C473,'Fixed inputs'!$B$8:$B$10,0),MATCH(IF($C$7="Northern Ireland","GBP","EUR"),'Fixed inputs'!$C$7:$E$7,0)))</f>
        <v/>
      </c>
      <c r="AE473" s="386"/>
      <c r="AF473" s="386"/>
      <c r="AG473" s="386"/>
      <c r="AH473" s="386"/>
      <c r="AI473" s="386"/>
      <c r="AJ473" s="416">
        <f t="shared" si="123"/>
        <v>0</v>
      </c>
      <c r="AK473" s="386"/>
      <c r="AL473" s="387">
        <f t="shared" si="124"/>
        <v>0</v>
      </c>
      <c r="AM473" s="386"/>
      <c r="AN473" s="387">
        <f t="shared" si="125"/>
        <v>0</v>
      </c>
      <c r="AO473" s="386"/>
      <c r="AP473" s="387">
        <f t="shared" si="126"/>
        <v>0</v>
      </c>
      <c r="AQ473" s="386"/>
      <c r="AR473" s="387">
        <f t="shared" si="127"/>
        <v>0</v>
      </c>
      <c r="AS473" s="386"/>
      <c r="AT473" s="387">
        <f t="shared" si="128"/>
        <v>0</v>
      </c>
    </row>
    <row r="474" spans="2:46">
      <c r="B474" s="435"/>
      <c r="C474" s="435"/>
      <c r="D474" s="436"/>
      <c r="E474" s="437"/>
      <c r="F474" s="437"/>
      <c r="G474" s="437"/>
      <c r="H474" s="437"/>
      <c r="I474" s="437"/>
      <c r="J474" s="437"/>
      <c r="K474" s="465">
        <f t="shared" si="113"/>
        <v>0</v>
      </c>
      <c r="L474" s="433"/>
      <c r="M474" s="433"/>
      <c r="N474" s="434"/>
      <c r="O474" s="383" t="str">
        <f t="shared" si="114"/>
        <v/>
      </c>
      <c r="P474" s="434"/>
      <c r="Q474" s="434"/>
      <c r="R474" s="434"/>
      <c r="S474" s="433"/>
      <c r="T474" s="434"/>
      <c r="U474" s="415" t="str">
        <f t="shared" si="116"/>
        <v/>
      </c>
      <c r="V474" s="415" t="str">
        <f t="shared" si="117"/>
        <v/>
      </c>
      <c r="W474" s="415" t="str">
        <f t="shared" si="118"/>
        <v/>
      </c>
      <c r="X474" s="415" t="str">
        <f t="shared" si="119"/>
        <v/>
      </c>
      <c r="Y474" s="415" t="str">
        <f t="shared" si="120"/>
        <v/>
      </c>
      <c r="Z474" s="415" t="str">
        <f t="shared" si="121"/>
        <v/>
      </c>
      <c r="AA474" s="384">
        <f t="shared" si="115"/>
        <v>0</v>
      </c>
      <c r="AB474" s="385" t="b">
        <f t="shared" si="122"/>
        <v>1</v>
      </c>
      <c r="AC474" s="384" t="str">
        <f>IF($N474="","",IF($C$7="Northern Ireland",INDEX('Fixed inputs'!$H$18:$H$58,MATCH($N474,'Fixed inputs'!$C$18:$C$58,0)),INDEX('Fixed inputs'!$I$18:$I$58,MATCH($N474,'Fixed inputs'!$C$18:$C$58,0))))</f>
        <v/>
      </c>
      <c r="AD474" s="384" t="str">
        <f>IF($C474="","",INDEX('Fixed inputs'!$C$8:$E$10,MATCH($C474,'Fixed inputs'!$B$8:$B$10,0),MATCH(IF($C$7="Northern Ireland","GBP","EUR"),'Fixed inputs'!$C$7:$E$7,0)))</f>
        <v/>
      </c>
      <c r="AE474" s="386"/>
      <c r="AF474" s="386"/>
      <c r="AG474" s="386"/>
      <c r="AH474" s="386"/>
      <c r="AI474" s="386"/>
      <c r="AJ474" s="416">
        <f t="shared" si="123"/>
        <v>0</v>
      </c>
      <c r="AK474" s="386"/>
      <c r="AL474" s="387">
        <f t="shared" si="124"/>
        <v>0</v>
      </c>
      <c r="AM474" s="386"/>
      <c r="AN474" s="387">
        <f t="shared" si="125"/>
        <v>0</v>
      </c>
      <c r="AO474" s="386"/>
      <c r="AP474" s="387">
        <f t="shared" si="126"/>
        <v>0</v>
      </c>
      <c r="AQ474" s="386"/>
      <c r="AR474" s="387">
        <f t="shared" si="127"/>
        <v>0</v>
      </c>
      <c r="AS474" s="386"/>
      <c r="AT474" s="387">
        <f t="shared" si="128"/>
        <v>0</v>
      </c>
    </row>
    <row r="475" spans="2:46">
      <c r="B475" s="435"/>
      <c r="C475" s="435"/>
      <c r="D475" s="436"/>
      <c r="E475" s="437"/>
      <c r="F475" s="437"/>
      <c r="G475" s="437"/>
      <c r="H475" s="437"/>
      <c r="I475" s="437"/>
      <c r="J475" s="437"/>
      <c r="K475" s="465">
        <f t="shared" si="113"/>
        <v>0</v>
      </c>
      <c r="L475" s="433"/>
      <c r="M475" s="433"/>
      <c r="N475" s="434"/>
      <c r="O475" s="383" t="str">
        <f t="shared" si="114"/>
        <v/>
      </c>
      <c r="P475" s="434"/>
      <c r="Q475" s="434"/>
      <c r="R475" s="434"/>
      <c r="S475" s="433"/>
      <c r="T475" s="434"/>
      <c r="U475" s="415" t="str">
        <f t="shared" si="116"/>
        <v/>
      </c>
      <c r="V475" s="415" t="str">
        <f t="shared" si="117"/>
        <v/>
      </c>
      <c r="W475" s="415" t="str">
        <f t="shared" si="118"/>
        <v/>
      </c>
      <c r="X475" s="415" t="str">
        <f t="shared" si="119"/>
        <v/>
      </c>
      <c r="Y475" s="415" t="str">
        <f t="shared" si="120"/>
        <v/>
      </c>
      <c r="Z475" s="415" t="str">
        <f t="shared" si="121"/>
        <v/>
      </c>
      <c r="AA475" s="384">
        <f t="shared" si="115"/>
        <v>0</v>
      </c>
      <c r="AB475" s="385" t="b">
        <f t="shared" si="122"/>
        <v>1</v>
      </c>
      <c r="AC475" s="384" t="str">
        <f>IF($N475="","",IF($C$7="Northern Ireland",INDEX('Fixed inputs'!$H$18:$H$58,MATCH($N475,'Fixed inputs'!$C$18:$C$58,0)),INDEX('Fixed inputs'!$I$18:$I$58,MATCH($N475,'Fixed inputs'!$C$18:$C$58,0))))</f>
        <v/>
      </c>
      <c r="AD475" s="384" t="str">
        <f>IF($C475="","",INDEX('Fixed inputs'!$C$8:$E$10,MATCH($C475,'Fixed inputs'!$B$8:$B$10,0),MATCH(IF($C$7="Northern Ireland","GBP","EUR"),'Fixed inputs'!$C$7:$E$7,0)))</f>
        <v/>
      </c>
      <c r="AE475" s="386"/>
      <c r="AF475" s="386"/>
      <c r="AG475" s="386"/>
      <c r="AH475" s="386"/>
      <c r="AI475" s="386"/>
      <c r="AJ475" s="416">
        <f t="shared" si="123"/>
        <v>0</v>
      </c>
      <c r="AK475" s="386"/>
      <c r="AL475" s="387">
        <f t="shared" si="124"/>
        <v>0</v>
      </c>
      <c r="AM475" s="386"/>
      <c r="AN475" s="387">
        <f t="shared" si="125"/>
        <v>0</v>
      </c>
      <c r="AO475" s="386"/>
      <c r="AP475" s="387">
        <f t="shared" si="126"/>
        <v>0</v>
      </c>
      <c r="AQ475" s="386"/>
      <c r="AR475" s="387">
        <f t="shared" si="127"/>
        <v>0</v>
      </c>
      <c r="AS475" s="386"/>
      <c r="AT475" s="387">
        <f t="shared" si="128"/>
        <v>0</v>
      </c>
    </row>
    <row r="476" spans="2:46">
      <c r="B476" s="435"/>
      <c r="C476" s="435"/>
      <c r="D476" s="436"/>
      <c r="E476" s="437"/>
      <c r="F476" s="437"/>
      <c r="G476" s="437"/>
      <c r="H476" s="437"/>
      <c r="I476" s="437"/>
      <c r="J476" s="437"/>
      <c r="K476" s="465">
        <f t="shared" si="113"/>
        <v>0</v>
      </c>
      <c r="L476" s="433"/>
      <c r="M476" s="433"/>
      <c r="N476" s="434"/>
      <c r="O476" s="383" t="str">
        <f t="shared" si="114"/>
        <v/>
      </c>
      <c r="P476" s="434"/>
      <c r="Q476" s="434"/>
      <c r="R476" s="434"/>
      <c r="S476" s="433"/>
      <c r="T476" s="434"/>
      <c r="U476" s="415" t="str">
        <f t="shared" si="116"/>
        <v/>
      </c>
      <c r="V476" s="415" t="str">
        <f t="shared" si="117"/>
        <v/>
      </c>
      <c r="W476" s="415" t="str">
        <f t="shared" si="118"/>
        <v/>
      </c>
      <c r="X476" s="415" t="str">
        <f t="shared" si="119"/>
        <v/>
      </c>
      <c r="Y476" s="415" t="str">
        <f t="shared" si="120"/>
        <v/>
      </c>
      <c r="Z476" s="415" t="str">
        <f t="shared" si="121"/>
        <v/>
      </c>
      <c r="AA476" s="384">
        <f t="shared" si="115"/>
        <v>0</v>
      </c>
      <c r="AB476" s="385" t="b">
        <f t="shared" si="122"/>
        <v>1</v>
      </c>
      <c r="AC476" s="384" t="str">
        <f>IF($N476="","",IF($C$7="Northern Ireland",INDEX('Fixed inputs'!$H$18:$H$58,MATCH($N476,'Fixed inputs'!$C$18:$C$58,0)),INDEX('Fixed inputs'!$I$18:$I$58,MATCH($N476,'Fixed inputs'!$C$18:$C$58,0))))</f>
        <v/>
      </c>
      <c r="AD476" s="384" t="str">
        <f>IF($C476="","",INDEX('Fixed inputs'!$C$8:$E$10,MATCH($C476,'Fixed inputs'!$B$8:$B$10,0),MATCH(IF($C$7="Northern Ireland","GBP","EUR"),'Fixed inputs'!$C$7:$E$7,0)))</f>
        <v/>
      </c>
      <c r="AE476" s="386"/>
      <c r="AF476" s="386"/>
      <c r="AG476" s="386"/>
      <c r="AH476" s="386"/>
      <c r="AI476" s="386"/>
      <c r="AJ476" s="416">
        <f t="shared" si="123"/>
        <v>0</v>
      </c>
      <c r="AK476" s="386"/>
      <c r="AL476" s="387">
        <f t="shared" si="124"/>
        <v>0</v>
      </c>
      <c r="AM476" s="386"/>
      <c r="AN476" s="387">
        <f t="shared" si="125"/>
        <v>0</v>
      </c>
      <c r="AO476" s="386"/>
      <c r="AP476" s="387">
        <f t="shared" si="126"/>
        <v>0</v>
      </c>
      <c r="AQ476" s="386"/>
      <c r="AR476" s="387">
        <f t="shared" si="127"/>
        <v>0</v>
      </c>
      <c r="AS476" s="386"/>
      <c r="AT476" s="387">
        <f t="shared" si="128"/>
        <v>0</v>
      </c>
    </row>
    <row r="477" spans="2:46">
      <c r="B477" s="435"/>
      <c r="C477" s="435"/>
      <c r="D477" s="436"/>
      <c r="E477" s="437"/>
      <c r="F477" s="437"/>
      <c r="G477" s="437"/>
      <c r="H477" s="437"/>
      <c r="I477" s="437"/>
      <c r="J477" s="437"/>
      <c r="K477" s="465">
        <f t="shared" si="113"/>
        <v>0</v>
      </c>
      <c r="L477" s="433"/>
      <c r="M477" s="433"/>
      <c r="N477" s="434"/>
      <c r="O477" s="383" t="str">
        <f t="shared" si="114"/>
        <v/>
      </c>
      <c r="P477" s="434"/>
      <c r="Q477" s="434"/>
      <c r="R477" s="434"/>
      <c r="S477" s="433"/>
      <c r="T477" s="434"/>
      <c r="U477" s="415" t="str">
        <f t="shared" si="116"/>
        <v/>
      </c>
      <c r="V477" s="415" t="str">
        <f t="shared" si="117"/>
        <v/>
      </c>
      <c r="W477" s="415" t="str">
        <f t="shared" si="118"/>
        <v/>
      </c>
      <c r="X477" s="415" t="str">
        <f t="shared" si="119"/>
        <v/>
      </c>
      <c r="Y477" s="415" t="str">
        <f t="shared" si="120"/>
        <v/>
      </c>
      <c r="Z477" s="415" t="str">
        <f t="shared" si="121"/>
        <v/>
      </c>
      <c r="AA477" s="384">
        <f t="shared" si="115"/>
        <v>0</v>
      </c>
      <c r="AB477" s="385" t="b">
        <f t="shared" si="122"/>
        <v>1</v>
      </c>
      <c r="AC477" s="384" t="str">
        <f>IF($N477="","",IF($C$7="Northern Ireland",INDEX('Fixed inputs'!$H$18:$H$58,MATCH($N477,'Fixed inputs'!$C$18:$C$58,0)),INDEX('Fixed inputs'!$I$18:$I$58,MATCH($N477,'Fixed inputs'!$C$18:$C$58,0))))</f>
        <v/>
      </c>
      <c r="AD477" s="384" t="str">
        <f>IF($C477="","",INDEX('Fixed inputs'!$C$8:$E$10,MATCH($C477,'Fixed inputs'!$B$8:$B$10,0),MATCH(IF($C$7="Northern Ireland","GBP","EUR"),'Fixed inputs'!$C$7:$E$7,0)))</f>
        <v/>
      </c>
      <c r="AE477" s="386"/>
      <c r="AF477" s="386"/>
      <c r="AG477" s="386"/>
      <c r="AH477" s="386"/>
      <c r="AI477" s="386"/>
      <c r="AJ477" s="416">
        <f t="shared" si="123"/>
        <v>0</v>
      </c>
      <c r="AK477" s="386"/>
      <c r="AL477" s="387">
        <f t="shared" si="124"/>
        <v>0</v>
      </c>
      <c r="AM477" s="386"/>
      <c r="AN477" s="387">
        <f t="shared" si="125"/>
        <v>0</v>
      </c>
      <c r="AO477" s="386"/>
      <c r="AP477" s="387">
        <f t="shared" si="126"/>
        <v>0</v>
      </c>
      <c r="AQ477" s="386"/>
      <c r="AR477" s="387">
        <f t="shared" si="127"/>
        <v>0</v>
      </c>
      <c r="AS477" s="386"/>
      <c r="AT477" s="387">
        <f t="shared" si="128"/>
        <v>0</v>
      </c>
    </row>
    <row r="478" spans="2:46">
      <c r="B478" s="435"/>
      <c r="C478" s="435"/>
      <c r="D478" s="436"/>
      <c r="E478" s="437"/>
      <c r="F478" s="437"/>
      <c r="G478" s="437"/>
      <c r="H478" s="437"/>
      <c r="I478" s="437"/>
      <c r="J478" s="437"/>
      <c r="K478" s="465">
        <f t="shared" si="113"/>
        <v>0</v>
      </c>
      <c r="L478" s="433"/>
      <c r="M478" s="433"/>
      <c r="N478" s="434"/>
      <c r="O478" s="383" t="str">
        <f t="shared" si="114"/>
        <v/>
      </c>
      <c r="P478" s="434"/>
      <c r="Q478" s="434"/>
      <c r="R478" s="434"/>
      <c r="S478" s="433"/>
      <c r="T478" s="434"/>
      <c r="U478" s="415" t="str">
        <f t="shared" si="116"/>
        <v/>
      </c>
      <c r="V478" s="415" t="str">
        <f t="shared" si="117"/>
        <v/>
      </c>
      <c r="W478" s="415" t="str">
        <f t="shared" si="118"/>
        <v/>
      </c>
      <c r="X478" s="415" t="str">
        <f t="shared" si="119"/>
        <v/>
      </c>
      <c r="Y478" s="415" t="str">
        <f t="shared" si="120"/>
        <v/>
      </c>
      <c r="Z478" s="415" t="str">
        <f t="shared" si="121"/>
        <v/>
      </c>
      <c r="AA478" s="384">
        <f t="shared" si="115"/>
        <v>0</v>
      </c>
      <c r="AB478" s="385" t="b">
        <f t="shared" si="122"/>
        <v>1</v>
      </c>
      <c r="AC478" s="384" t="str">
        <f>IF($N478="","",IF($C$7="Northern Ireland",INDEX('Fixed inputs'!$H$18:$H$58,MATCH($N478,'Fixed inputs'!$C$18:$C$58,0)),INDEX('Fixed inputs'!$I$18:$I$58,MATCH($N478,'Fixed inputs'!$C$18:$C$58,0))))</f>
        <v/>
      </c>
      <c r="AD478" s="384" t="str">
        <f>IF($C478="","",INDEX('Fixed inputs'!$C$8:$E$10,MATCH($C478,'Fixed inputs'!$B$8:$B$10,0),MATCH(IF($C$7="Northern Ireland","GBP","EUR"),'Fixed inputs'!$C$7:$E$7,0)))</f>
        <v/>
      </c>
      <c r="AE478" s="386"/>
      <c r="AF478" s="386"/>
      <c r="AG478" s="386"/>
      <c r="AH478" s="386"/>
      <c r="AI478" s="386"/>
      <c r="AJ478" s="416">
        <f t="shared" si="123"/>
        <v>0</v>
      </c>
      <c r="AK478" s="386"/>
      <c r="AL478" s="387">
        <f t="shared" si="124"/>
        <v>0</v>
      </c>
      <c r="AM478" s="386"/>
      <c r="AN478" s="387">
        <f t="shared" si="125"/>
        <v>0</v>
      </c>
      <c r="AO478" s="386"/>
      <c r="AP478" s="387">
        <f t="shared" si="126"/>
        <v>0</v>
      </c>
      <c r="AQ478" s="386"/>
      <c r="AR478" s="387">
        <f t="shared" si="127"/>
        <v>0</v>
      </c>
      <c r="AS478" s="386"/>
      <c r="AT478" s="387">
        <f t="shared" si="128"/>
        <v>0</v>
      </c>
    </row>
    <row r="479" spans="2:46">
      <c r="B479" s="435"/>
      <c r="C479" s="435"/>
      <c r="D479" s="436"/>
      <c r="E479" s="437"/>
      <c r="F479" s="437"/>
      <c r="G479" s="437"/>
      <c r="H479" s="437"/>
      <c r="I479" s="437"/>
      <c r="J479" s="437"/>
      <c r="K479" s="465">
        <f t="shared" si="113"/>
        <v>0</v>
      </c>
      <c r="L479" s="433"/>
      <c r="M479" s="433"/>
      <c r="N479" s="434"/>
      <c r="O479" s="383" t="str">
        <f t="shared" si="114"/>
        <v/>
      </c>
      <c r="P479" s="434"/>
      <c r="Q479" s="434"/>
      <c r="R479" s="434"/>
      <c r="S479" s="433"/>
      <c r="T479" s="434"/>
      <c r="U479" s="415" t="str">
        <f t="shared" si="116"/>
        <v/>
      </c>
      <c r="V479" s="415" t="str">
        <f t="shared" si="117"/>
        <v/>
      </c>
      <c r="W479" s="415" t="str">
        <f t="shared" si="118"/>
        <v/>
      </c>
      <c r="X479" s="415" t="str">
        <f t="shared" si="119"/>
        <v/>
      </c>
      <c r="Y479" s="415" t="str">
        <f t="shared" si="120"/>
        <v/>
      </c>
      <c r="Z479" s="415" t="str">
        <f t="shared" si="121"/>
        <v/>
      </c>
      <c r="AA479" s="384">
        <f t="shared" si="115"/>
        <v>0</v>
      </c>
      <c r="AB479" s="385" t="b">
        <f t="shared" si="122"/>
        <v>1</v>
      </c>
      <c r="AC479" s="384" t="str">
        <f>IF($N479="","",IF($C$7="Northern Ireland",INDEX('Fixed inputs'!$H$18:$H$58,MATCH($N479,'Fixed inputs'!$C$18:$C$58,0)),INDEX('Fixed inputs'!$I$18:$I$58,MATCH($N479,'Fixed inputs'!$C$18:$C$58,0))))</f>
        <v/>
      </c>
      <c r="AD479" s="384" t="str">
        <f>IF($C479="","",INDEX('Fixed inputs'!$C$8:$E$10,MATCH($C479,'Fixed inputs'!$B$8:$B$10,0),MATCH(IF($C$7="Northern Ireland","GBP","EUR"),'Fixed inputs'!$C$7:$E$7,0)))</f>
        <v/>
      </c>
      <c r="AE479" s="386"/>
      <c r="AF479" s="386"/>
      <c r="AG479" s="386"/>
      <c r="AH479" s="386"/>
      <c r="AI479" s="386"/>
      <c r="AJ479" s="416">
        <f t="shared" si="123"/>
        <v>0</v>
      </c>
      <c r="AK479" s="386"/>
      <c r="AL479" s="387">
        <f t="shared" si="124"/>
        <v>0</v>
      </c>
      <c r="AM479" s="386"/>
      <c r="AN479" s="387">
        <f t="shared" si="125"/>
        <v>0</v>
      </c>
      <c r="AO479" s="386"/>
      <c r="AP479" s="387">
        <f t="shared" si="126"/>
        <v>0</v>
      </c>
      <c r="AQ479" s="386"/>
      <c r="AR479" s="387">
        <f t="shared" si="127"/>
        <v>0</v>
      </c>
      <c r="AS479" s="386"/>
      <c r="AT479" s="387">
        <f t="shared" si="128"/>
        <v>0</v>
      </c>
    </row>
    <row r="480" spans="2:46">
      <c r="B480" s="435"/>
      <c r="C480" s="435"/>
      <c r="D480" s="436"/>
      <c r="E480" s="437"/>
      <c r="F480" s="437"/>
      <c r="G480" s="437"/>
      <c r="H480" s="437"/>
      <c r="I480" s="437"/>
      <c r="J480" s="437"/>
      <c r="K480" s="465">
        <f t="shared" si="113"/>
        <v>0</v>
      </c>
      <c r="L480" s="433"/>
      <c r="M480" s="433"/>
      <c r="N480" s="434"/>
      <c r="O480" s="383" t="str">
        <f t="shared" si="114"/>
        <v/>
      </c>
      <c r="P480" s="434"/>
      <c r="Q480" s="434"/>
      <c r="R480" s="434"/>
      <c r="S480" s="433"/>
      <c r="T480" s="434"/>
      <c r="U480" s="415" t="str">
        <f t="shared" si="116"/>
        <v/>
      </c>
      <c r="V480" s="415" t="str">
        <f t="shared" si="117"/>
        <v/>
      </c>
      <c r="W480" s="415" t="str">
        <f t="shared" si="118"/>
        <v/>
      </c>
      <c r="X480" s="415" t="str">
        <f t="shared" si="119"/>
        <v/>
      </c>
      <c r="Y480" s="415" t="str">
        <f t="shared" si="120"/>
        <v/>
      </c>
      <c r="Z480" s="415" t="str">
        <f t="shared" si="121"/>
        <v/>
      </c>
      <c r="AA480" s="384">
        <f t="shared" si="115"/>
        <v>0</v>
      </c>
      <c r="AB480" s="385" t="b">
        <f t="shared" si="122"/>
        <v>1</v>
      </c>
      <c r="AC480" s="384" t="str">
        <f>IF($N480="","",IF($C$7="Northern Ireland",INDEX('Fixed inputs'!$H$18:$H$58,MATCH($N480,'Fixed inputs'!$C$18:$C$58,0)),INDEX('Fixed inputs'!$I$18:$I$58,MATCH($N480,'Fixed inputs'!$C$18:$C$58,0))))</f>
        <v/>
      </c>
      <c r="AD480" s="384" t="str">
        <f>IF($C480="","",INDEX('Fixed inputs'!$C$8:$E$10,MATCH($C480,'Fixed inputs'!$B$8:$B$10,0),MATCH(IF($C$7="Northern Ireland","GBP","EUR"),'Fixed inputs'!$C$7:$E$7,0)))</f>
        <v/>
      </c>
      <c r="AE480" s="386"/>
      <c r="AF480" s="386"/>
      <c r="AG480" s="386"/>
      <c r="AH480" s="386"/>
      <c r="AI480" s="386"/>
      <c r="AJ480" s="416">
        <f t="shared" si="123"/>
        <v>0</v>
      </c>
      <c r="AK480" s="386"/>
      <c r="AL480" s="387">
        <f t="shared" si="124"/>
        <v>0</v>
      </c>
      <c r="AM480" s="386"/>
      <c r="AN480" s="387">
        <f t="shared" si="125"/>
        <v>0</v>
      </c>
      <c r="AO480" s="386"/>
      <c r="AP480" s="387">
        <f t="shared" si="126"/>
        <v>0</v>
      </c>
      <c r="AQ480" s="386"/>
      <c r="AR480" s="387">
        <f t="shared" si="127"/>
        <v>0</v>
      </c>
      <c r="AS480" s="386"/>
      <c r="AT480" s="387">
        <f t="shared" si="128"/>
        <v>0</v>
      </c>
    </row>
    <row r="481" spans="2:46">
      <c r="B481" s="435"/>
      <c r="C481" s="435"/>
      <c r="D481" s="436"/>
      <c r="E481" s="437"/>
      <c r="F481" s="437"/>
      <c r="G481" s="437"/>
      <c r="H481" s="437"/>
      <c r="I481" s="437"/>
      <c r="J481" s="437"/>
      <c r="K481" s="465">
        <f t="shared" si="113"/>
        <v>0</v>
      </c>
      <c r="L481" s="433"/>
      <c r="M481" s="433"/>
      <c r="N481" s="434"/>
      <c r="O481" s="383" t="str">
        <f t="shared" si="114"/>
        <v/>
      </c>
      <c r="P481" s="434"/>
      <c r="Q481" s="434"/>
      <c r="R481" s="434"/>
      <c r="S481" s="433"/>
      <c r="T481" s="434"/>
      <c r="U481" s="415" t="str">
        <f t="shared" si="116"/>
        <v/>
      </c>
      <c r="V481" s="415" t="str">
        <f t="shared" si="117"/>
        <v/>
      </c>
      <c r="W481" s="415" t="str">
        <f t="shared" si="118"/>
        <v/>
      </c>
      <c r="X481" s="415" t="str">
        <f t="shared" si="119"/>
        <v/>
      </c>
      <c r="Y481" s="415" t="str">
        <f t="shared" si="120"/>
        <v/>
      </c>
      <c r="Z481" s="415" t="str">
        <f t="shared" si="121"/>
        <v/>
      </c>
      <c r="AA481" s="384">
        <f t="shared" si="115"/>
        <v>0</v>
      </c>
      <c r="AB481" s="385" t="b">
        <f t="shared" si="122"/>
        <v>1</v>
      </c>
      <c r="AC481" s="384" t="str">
        <f>IF($N481="","",IF($C$7="Northern Ireland",INDEX('Fixed inputs'!$H$18:$H$58,MATCH($N481,'Fixed inputs'!$C$18:$C$58,0)),INDEX('Fixed inputs'!$I$18:$I$58,MATCH($N481,'Fixed inputs'!$C$18:$C$58,0))))</f>
        <v/>
      </c>
      <c r="AD481" s="384" t="str">
        <f>IF($C481="","",INDEX('Fixed inputs'!$C$8:$E$10,MATCH($C481,'Fixed inputs'!$B$8:$B$10,0),MATCH(IF($C$7="Northern Ireland","GBP","EUR"),'Fixed inputs'!$C$7:$E$7,0)))</f>
        <v/>
      </c>
      <c r="AE481" s="386"/>
      <c r="AF481" s="386"/>
      <c r="AG481" s="386"/>
      <c r="AH481" s="386"/>
      <c r="AI481" s="386"/>
      <c r="AJ481" s="416">
        <f t="shared" si="123"/>
        <v>0</v>
      </c>
      <c r="AK481" s="386"/>
      <c r="AL481" s="387">
        <f t="shared" si="124"/>
        <v>0</v>
      </c>
      <c r="AM481" s="386"/>
      <c r="AN481" s="387">
        <f t="shared" si="125"/>
        <v>0</v>
      </c>
      <c r="AO481" s="386"/>
      <c r="AP481" s="387">
        <f t="shared" si="126"/>
        <v>0</v>
      </c>
      <c r="AQ481" s="386"/>
      <c r="AR481" s="387">
        <f t="shared" si="127"/>
        <v>0</v>
      </c>
      <c r="AS481" s="386"/>
      <c r="AT481" s="387">
        <f t="shared" si="128"/>
        <v>0</v>
      </c>
    </row>
    <row r="482" spans="2:46">
      <c r="B482" s="435"/>
      <c r="C482" s="435"/>
      <c r="D482" s="436"/>
      <c r="E482" s="437"/>
      <c r="F482" s="437"/>
      <c r="G482" s="437"/>
      <c r="H482" s="437"/>
      <c r="I482" s="437"/>
      <c r="J482" s="437"/>
      <c r="K482" s="465">
        <f t="shared" si="113"/>
        <v>0</v>
      </c>
      <c r="L482" s="433"/>
      <c r="M482" s="433"/>
      <c r="N482" s="434"/>
      <c r="O482" s="383" t="str">
        <f t="shared" si="114"/>
        <v/>
      </c>
      <c r="P482" s="434"/>
      <c r="Q482" s="434"/>
      <c r="R482" s="434"/>
      <c r="S482" s="433"/>
      <c r="T482" s="434"/>
      <c r="U482" s="415" t="str">
        <f t="shared" si="116"/>
        <v/>
      </c>
      <c r="V482" s="415" t="str">
        <f t="shared" si="117"/>
        <v/>
      </c>
      <c r="W482" s="415" t="str">
        <f t="shared" si="118"/>
        <v/>
      </c>
      <c r="X482" s="415" t="str">
        <f t="shared" si="119"/>
        <v/>
      </c>
      <c r="Y482" s="415" t="str">
        <f t="shared" si="120"/>
        <v/>
      </c>
      <c r="Z482" s="415" t="str">
        <f t="shared" si="121"/>
        <v/>
      </c>
      <c r="AA482" s="384">
        <f t="shared" si="115"/>
        <v>0</v>
      </c>
      <c r="AB482" s="385" t="b">
        <f t="shared" si="122"/>
        <v>1</v>
      </c>
      <c r="AC482" s="384" t="str">
        <f>IF($N482="","",IF($C$7="Northern Ireland",INDEX('Fixed inputs'!$H$18:$H$58,MATCH($N482,'Fixed inputs'!$C$18:$C$58,0)),INDEX('Fixed inputs'!$I$18:$I$58,MATCH($N482,'Fixed inputs'!$C$18:$C$58,0))))</f>
        <v/>
      </c>
      <c r="AD482" s="384" t="str">
        <f>IF($C482="","",INDEX('Fixed inputs'!$C$8:$E$10,MATCH($C482,'Fixed inputs'!$B$8:$B$10,0),MATCH(IF($C$7="Northern Ireland","GBP","EUR"),'Fixed inputs'!$C$7:$E$7,0)))</f>
        <v/>
      </c>
      <c r="AE482" s="386"/>
      <c r="AF482" s="386"/>
      <c r="AG482" s="386"/>
      <c r="AH482" s="386"/>
      <c r="AI482" s="386"/>
      <c r="AJ482" s="416">
        <f t="shared" si="123"/>
        <v>0</v>
      </c>
      <c r="AK482" s="386"/>
      <c r="AL482" s="387">
        <f t="shared" si="124"/>
        <v>0</v>
      </c>
      <c r="AM482" s="386"/>
      <c r="AN482" s="387">
        <f t="shared" si="125"/>
        <v>0</v>
      </c>
      <c r="AO482" s="386"/>
      <c r="AP482" s="387">
        <f t="shared" si="126"/>
        <v>0</v>
      </c>
      <c r="AQ482" s="386"/>
      <c r="AR482" s="387">
        <f t="shared" si="127"/>
        <v>0</v>
      </c>
      <c r="AS482" s="386"/>
      <c r="AT482" s="387">
        <f t="shared" si="128"/>
        <v>0</v>
      </c>
    </row>
    <row r="483" spans="2:46">
      <c r="B483" s="435"/>
      <c r="C483" s="435"/>
      <c r="D483" s="436"/>
      <c r="E483" s="437"/>
      <c r="F483" s="437"/>
      <c r="G483" s="437"/>
      <c r="H483" s="437"/>
      <c r="I483" s="437"/>
      <c r="J483" s="437"/>
      <c r="K483" s="465">
        <f t="shared" si="113"/>
        <v>0</v>
      </c>
      <c r="L483" s="433"/>
      <c r="M483" s="433"/>
      <c r="N483" s="434"/>
      <c r="O483" s="383" t="str">
        <f t="shared" si="114"/>
        <v/>
      </c>
      <c r="P483" s="434"/>
      <c r="Q483" s="434"/>
      <c r="R483" s="434"/>
      <c r="S483" s="433"/>
      <c r="T483" s="434"/>
      <c r="U483" s="415" t="str">
        <f t="shared" si="116"/>
        <v/>
      </c>
      <c r="V483" s="415" t="str">
        <f t="shared" si="117"/>
        <v/>
      </c>
      <c r="W483" s="415" t="str">
        <f t="shared" si="118"/>
        <v/>
      </c>
      <c r="X483" s="415" t="str">
        <f t="shared" si="119"/>
        <v/>
      </c>
      <c r="Y483" s="415" t="str">
        <f t="shared" si="120"/>
        <v/>
      </c>
      <c r="Z483" s="415" t="str">
        <f t="shared" si="121"/>
        <v/>
      </c>
      <c r="AA483" s="384">
        <f t="shared" si="115"/>
        <v>0</v>
      </c>
      <c r="AB483" s="385" t="b">
        <f t="shared" si="122"/>
        <v>1</v>
      </c>
      <c r="AC483" s="384" t="str">
        <f>IF($N483="","",IF($C$7="Northern Ireland",INDEX('Fixed inputs'!$H$18:$H$58,MATCH($N483,'Fixed inputs'!$C$18:$C$58,0)),INDEX('Fixed inputs'!$I$18:$I$58,MATCH($N483,'Fixed inputs'!$C$18:$C$58,0))))</f>
        <v/>
      </c>
      <c r="AD483" s="384" t="str">
        <f>IF($C483="","",INDEX('Fixed inputs'!$C$8:$E$10,MATCH($C483,'Fixed inputs'!$B$8:$B$10,0),MATCH(IF($C$7="Northern Ireland","GBP","EUR"),'Fixed inputs'!$C$7:$E$7,0)))</f>
        <v/>
      </c>
      <c r="AE483" s="386"/>
      <c r="AF483" s="386"/>
      <c r="AG483" s="386"/>
      <c r="AH483" s="386"/>
      <c r="AI483" s="386"/>
      <c r="AJ483" s="416">
        <f t="shared" si="123"/>
        <v>0</v>
      </c>
      <c r="AK483" s="386"/>
      <c r="AL483" s="387">
        <f t="shared" si="124"/>
        <v>0</v>
      </c>
      <c r="AM483" s="386"/>
      <c r="AN483" s="387">
        <f t="shared" si="125"/>
        <v>0</v>
      </c>
      <c r="AO483" s="386"/>
      <c r="AP483" s="387">
        <f t="shared" si="126"/>
        <v>0</v>
      </c>
      <c r="AQ483" s="386"/>
      <c r="AR483" s="387">
        <f t="shared" si="127"/>
        <v>0</v>
      </c>
      <c r="AS483" s="386"/>
      <c r="AT483" s="387">
        <f t="shared" si="128"/>
        <v>0</v>
      </c>
    </row>
    <row r="484" spans="2:46">
      <c r="B484" s="435"/>
      <c r="C484" s="435"/>
      <c r="D484" s="436"/>
      <c r="E484" s="437"/>
      <c r="F484" s="437"/>
      <c r="G484" s="437"/>
      <c r="H484" s="437"/>
      <c r="I484" s="437"/>
      <c r="J484" s="437"/>
      <c r="K484" s="465">
        <f t="shared" si="113"/>
        <v>0</v>
      </c>
      <c r="L484" s="433"/>
      <c r="M484" s="433"/>
      <c r="N484" s="434"/>
      <c r="O484" s="383" t="str">
        <f t="shared" si="114"/>
        <v/>
      </c>
      <c r="P484" s="434"/>
      <c r="Q484" s="434"/>
      <c r="R484" s="434"/>
      <c r="S484" s="433"/>
      <c r="T484" s="434"/>
      <c r="U484" s="415" t="str">
        <f t="shared" si="116"/>
        <v/>
      </c>
      <c r="V484" s="415" t="str">
        <f t="shared" si="117"/>
        <v/>
      </c>
      <c r="W484" s="415" t="str">
        <f t="shared" si="118"/>
        <v/>
      </c>
      <c r="X484" s="415" t="str">
        <f t="shared" si="119"/>
        <v/>
      </c>
      <c r="Y484" s="415" t="str">
        <f t="shared" si="120"/>
        <v/>
      </c>
      <c r="Z484" s="415" t="str">
        <f t="shared" si="121"/>
        <v/>
      </c>
      <c r="AA484" s="384">
        <f t="shared" si="115"/>
        <v>0</v>
      </c>
      <c r="AB484" s="385" t="b">
        <f t="shared" si="122"/>
        <v>1</v>
      </c>
      <c r="AC484" s="384" t="str">
        <f>IF($N484="","",IF($C$7="Northern Ireland",INDEX('Fixed inputs'!$H$18:$H$58,MATCH($N484,'Fixed inputs'!$C$18:$C$58,0)),INDEX('Fixed inputs'!$I$18:$I$58,MATCH($N484,'Fixed inputs'!$C$18:$C$58,0))))</f>
        <v/>
      </c>
      <c r="AD484" s="384" t="str">
        <f>IF($C484="","",INDEX('Fixed inputs'!$C$8:$E$10,MATCH($C484,'Fixed inputs'!$B$8:$B$10,0),MATCH(IF($C$7="Northern Ireland","GBP","EUR"),'Fixed inputs'!$C$7:$E$7,0)))</f>
        <v/>
      </c>
      <c r="AE484" s="386"/>
      <c r="AF484" s="386"/>
      <c r="AG484" s="386"/>
      <c r="AH484" s="386"/>
      <c r="AI484" s="386"/>
      <c r="AJ484" s="416">
        <f t="shared" si="123"/>
        <v>0</v>
      </c>
      <c r="AK484" s="386"/>
      <c r="AL484" s="387">
        <f t="shared" si="124"/>
        <v>0</v>
      </c>
      <c r="AM484" s="386"/>
      <c r="AN484" s="387">
        <f t="shared" si="125"/>
        <v>0</v>
      </c>
      <c r="AO484" s="386"/>
      <c r="AP484" s="387">
        <f t="shared" si="126"/>
        <v>0</v>
      </c>
      <c r="AQ484" s="386"/>
      <c r="AR484" s="387">
        <f t="shared" si="127"/>
        <v>0</v>
      </c>
      <c r="AS484" s="386"/>
      <c r="AT484" s="387">
        <f t="shared" si="128"/>
        <v>0</v>
      </c>
    </row>
    <row r="485" spans="2:46">
      <c r="B485" s="435"/>
      <c r="C485" s="435"/>
      <c r="D485" s="436"/>
      <c r="E485" s="437"/>
      <c r="F485" s="437"/>
      <c r="G485" s="437"/>
      <c r="H485" s="437"/>
      <c r="I485" s="437"/>
      <c r="J485" s="437"/>
      <c r="K485" s="465">
        <f t="shared" si="113"/>
        <v>0</v>
      </c>
      <c r="L485" s="433"/>
      <c r="M485" s="433"/>
      <c r="N485" s="434"/>
      <c r="O485" s="383" t="str">
        <f t="shared" si="114"/>
        <v/>
      </c>
      <c r="P485" s="434"/>
      <c r="Q485" s="434"/>
      <c r="R485" s="434"/>
      <c r="S485" s="433"/>
      <c r="T485" s="434"/>
      <c r="U485" s="415" t="str">
        <f t="shared" si="116"/>
        <v/>
      </c>
      <c r="V485" s="415" t="str">
        <f t="shared" si="117"/>
        <v/>
      </c>
      <c r="W485" s="415" t="str">
        <f t="shared" si="118"/>
        <v/>
      </c>
      <c r="X485" s="415" t="str">
        <f t="shared" si="119"/>
        <v/>
      </c>
      <c r="Y485" s="415" t="str">
        <f t="shared" si="120"/>
        <v/>
      </c>
      <c r="Z485" s="415" t="str">
        <f t="shared" si="121"/>
        <v/>
      </c>
      <c r="AA485" s="384">
        <f t="shared" si="115"/>
        <v>0</v>
      </c>
      <c r="AB485" s="385" t="b">
        <f t="shared" si="122"/>
        <v>1</v>
      </c>
      <c r="AC485" s="384" t="str">
        <f>IF($N485="","",IF($C$7="Northern Ireland",INDEX('Fixed inputs'!$H$18:$H$58,MATCH($N485,'Fixed inputs'!$C$18:$C$58,0)),INDEX('Fixed inputs'!$I$18:$I$58,MATCH($N485,'Fixed inputs'!$C$18:$C$58,0))))</f>
        <v/>
      </c>
      <c r="AD485" s="384" t="str">
        <f>IF($C485="","",INDEX('Fixed inputs'!$C$8:$E$10,MATCH($C485,'Fixed inputs'!$B$8:$B$10,0),MATCH(IF($C$7="Northern Ireland","GBP","EUR"),'Fixed inputs'!$C$7:$E$7,0)))</f>
        <v/>
      </c>
      <c r="AE485" s="386"/>
      <c r="AF485" s="386"/>
      <c r="AG485" s="386"/>
      <c r="AH485" s="386"/>
      <c r="AI485" s="386"/>
      <c r="AJ485" s="416">
        <f t="shared" si="123"/>
        <v>0</v>
      </c>
      <c r="AK485" s="386"/>
      <c r="AL485" s="387">
        <f t="shared" si="124"/>
        <v>0</v>
      </c>
      <c r="AM485" s="386"/>
      <c r="AN485" s="387">
        <f t="shared" si="125"/>
        <v>0</v>
      </c>
      <c r="AO485" s="386"/>
      <c r="AP485" s="387">
        <f t="shared" si="126"/>
        <v>0</v>
      </c>
      <c r="AQ485" s="386"/>
      <c r="AR485" s="387">
        <f t="shared" si="127"/>
        <v>0</v>
      </c>
      <c r="AS485" s="386"/>
      <c r="AT485" s="387">
        <f t="shared" si="128"/>
        <v>0</v>
      </c>
    </row>
    <row r="486" spans="2:46">
      <c r="B486" s="435"/>
      <c r="C486" s="435"/>
      <c r="D486" s="436"/>
      <c r="E486" s="437"/>
      <c r="F486" s="437"/>
      <c r="G486" s="437"/>
      <c r="H486" s="437"/>
      <c r="I486" s="437"/>
      <c r="J486" s="437"/>
      <c r="K486" s="465">
        <f t="shared" si="113"/>
        <v>0</v>
      </c>
      <c r="L486" s="433"/>
      <c r="M486" s="433"/>
      <c r="N486" s="434"/>
      <c r="O486" s="383" t="str">
        <f t="shared" si="114"/>
        <v/>
      </c>
      <c r="P486" s="434"/>
      <c r="Q486" s="434"/>
      <c r="R486" s="434"/>
      <c r="S486" s="433"/>
      <c r="T486" s="434"/>
      <c r="U486" s="415" t="str">
        <f t="shared" si="116"/>
        <v/>
      </c>
      <c r="V486" s="415" t="str">
        <f t="shared" si="117"/>
        <v/>
      </c>
      <c r="W486" s="415" t="str">
        <f t="shared" si="118"/>
        <v/>
      </c>
      <c r="X486" s="415" t="str">
        <f t="shared" si="119"/>
        <v/>
      </c>
      <c r="Y486" s="415" t="str">
        <f t="shared" si="120"/>
        <v/>
      </c>
      <c r="Z486" s="415" t="str">
        <f t="shared" si="121"/>
        <v/>
      </c>
      <c r="AA486" s="384">
        <f t="shared" si="115"/>
        <v>0</v>
      </c>
      <c r="AB486" s="385" t="b">
        <f t="shared" si="122"/>
        <v>1</v>
      </c>
      <c r="AC486" s="384" t="str">
        <f>IF($N486="","",IF($C$7="Northern Ireland",INDEX('Fixed inputs'!$H$18:$H$58,MATCH($N486,'Fixed inputs'!$C$18:$C$58,0)),INDEX('Fixed inputs'!$I$18:$I$58,MATCH($N486,'Fixed inputs'!$C$18:$C$58,0))))</f>
        <v/>
      </c>
      <c r="AD486" s="384" t="str">
        <f>IF($C486="","",INDEX('Fixed inputs'!$C$8:$E$10,MATCH($C486,'Fixed inputs'!$B$8:$B$10,0),MATCH(IF($C$7="Northern Ireland","GBP","EUR"),'Fixed inputs'!$C$7:$E$7,0)))</f>
        <v/>
      </c>
      <c r="AE486" s="386"/>
      <c r="AF486" s="386"/>
      <c r="AG486" s="386"/>
      <c r="AH486" s="386"/>
      <c r="AI486" s="386"/>
      <c r="AJ486" s="416">
        <f t="shared" si="123"/>
        <v>0</v>
      </c>
      <c r="AK486" s="386"/>
      <c r="AL486" s="387">
        <f t="shared" si="124"/>
        <v>0</v>
      </c>
      <c r="AM486" s="386"/>
      <c r="AN486" s="387">
        <f t="shared" si="125"/>
        <v>0</v>
      </c>
      <c r="AO486" s="386"/>
      <c r="AP486" s="387">
        <f t="shared" si="126"/>
        <v>0</v>
      </c>
      <c r="AQ486" s="386"/>
      <c r="AR486" s="387">
        <f t="shared" si="127"/>
        <v>0</v>
      </c>
      <c r="AS486" s="386"/>
      <c r="AT486" s="387">
        <f t="shared" si="128"/>
        <v>0</v>
      </c>
    </row>
    <row r="487" spans="2:46">
      <c r="B487" s="435"/>
      <c r="C487" s="435"/>
      <c r="D487" s="436"/>
      <c r="E487" s="437"/>
      <c r="F487" s="437"/>
      <c r="G487" s="437"/>
      <c r="H487" s="437"/>
      <c r="I487" s="437"/>
      <c r="J487" s="437"/>
      <c r="K487" s="465">
        <f t="shared" si="113"/>
        <v>0</v>
      </c>
      <c r="L487" s="433"/>
      <c r="M487" s="433"/>
      <c r="N487" s="434"/>
      <c r="O487" s="383" t="str">
        <f t="shared" si="114"/>
        <v/>
      </c>
      <c r="P487" s="434"/>
      <c r="Q487" s="434"/>
      <c r="R487" s="434"/>
      <c r="S487" s="433"/>
      <c r="T487" s="434"/>
      <c r="U487" s="415" t="str">
        <f t="shared" si="116"/>
        <v/>
      </c>
      <c r="V487" s="415" t="str">
        <f t="shared" si="117"/>
        <v/>
      </c>
      <c r="W487" s="415" t="str">
        <f t="shared" si="118"/>
        <v/>
      </c>
      <c r="X487" s="415" t="str">
        <f t="shared" si="119"/>
        <v/>
      </c>
      <c r="Y487" s="415" t="str">
        <f t="shared" si="120"/>
        <v/>
      </c>
      <c r="Z487" s="415" t="str">
        <f t="shared" si="121"/>
        <v/>
      </c>
      <c r="AA487" s="384">
        <f t="shared" si="115"/>
        <v>0</v>
      </c>
      <c r="AB487" s="385" t="b">
        <f t="shared" si="122"/>
        <v>1</v>
      </c>
      <c r="AC487" s="384" t="str">
        <f>IF($N487="","",IF($C$7="Northern Ireland",INDEX('Fixed inputs'!$H$18:$H$58,MATCH($N487,'Fixed inputs'!$C$18:$C$58,0)),INDEX('Fixed inputs'!$I$18:$I$58,MATCH($N487,'Fixed inputs'!$C$18:$C$58,0))))</f>
        <v/>
      </c>
      <c r="AD487" s="384" t="str">
        <f>IF($C487="","",INDEX('Fixed inputs'!$C$8:$E$10,MATCH($C487,'Fixed inputs'!$B$8:$B$10,0),MATCH(IF($C$7="Northern Ireland","GBP","EUR"),'Fixed inputs'!$C$7:$E$7,0)))</f>
        <v/>
      </c>
      <c r="AE487" s="386"/>
      <c r="AF487" s="386"/>
      <c r="AG487" s="386"/>
      <c r="AH487" s="386"/>
      <c r="AI487" s="386"/>
      <c r="AJ487" s="416">
        <f t="shared" si="123"/>
        <v>0</v>
      </c>
      <c r="AK487" s="386"/>
      <c r="AL487" s="387">
        <f t="shared" si="124"/>
        <v>0</v>
      </c>
      <c r="AM487" s="386"/>
      <c r="AN487" s="387">
        <f t="shared" si="125"/>
        <v>0</v>
      </c>
      <c r="AO487" s="386"/>
      <c r="AP487" s="387">
        <f t="shared" si="126"/>
        <v>0</v>
      </c>
      <c r="AQ487" s="386"/>
      <c r="AR487" s="387">
        <f t="shared" si="127"/>
        <v>0</v>
      </c>
      <c r="AS487" s="386"/>
      <c r="AT487" s="387">
        <f t="shared" si="128"/>
        <v>0</v>
      </c>
    </row>
    <row r="488" spans="2:46">
      <c r="B488" s="435"/>
      <c r="C488" s="435"/>
      <c r="D488" s="436"/>
      <c r="E488" s="437"/>
      <c r="F488" s="437"/>
      <c r="G488" s="437"/>
      <c r="H488" s="437"/>
      <c r="I488" s="437"/>
      <c r="J488" s="437"/>
      <c r="K488" s="465">
        <f t="shared" si="113"/>
        <v>0</v>
      </c>
      <c r="L488" s="433"/>
      <c r="M488" s="433"/>
      <c r="N488" s="434"/>
      <c r="O488" s="383" t="str">
        <f t="shared" si="114"/>
        <v/>
      </c>
      <c r="P488" s="434"/>
      <c r="Q488" s="434"/>
      <c r="R488" s="434"/>
      <c r="S488" s="433"/>
      <c r="T488" s="434"/>
      <c r="U488" s="415" t="str">
        <f t="shared" si="116"/>
        <v/>
      </c>
      <c r="V488" s="415" t="str">
        <f t="shared" si="117"/>
        <v/>
      </c>
      <c r="W488" s="415" t="str">
        <f t="shared" si="118"/>
        <v/>
      </c>
      <c r="X488" s="415" t="str">
        <f t="shared" si="119"/>
        <v/>
      </c>
      <c r="Y488" s="415" t="str">
        <f t="shared" si="120"/>
        <v/>
      </c>
      <c r="Z488" s="415" t="str">
        <f t="shared" si="121"/>
        <v/>
      </c>
      <c r="AA488" s="384">
        <f t="shared" si="115"/>
        <v>0</v>
      </c>
      <c r="AB488" s="385" t="b">
        <f t="shared" si="122"/>
        <v>1</v>
      </c>
      <c r="AC488" s="384" t="str">
        <f>IF($N488="","",IF($C$7="Northern Ireland",INDEX('Fixed inputs'!$H$18:$H$58,MATCH($N488,'Fixed inputs'!$C$18:$C$58,0)),INDEX('Fixed inputs'!$I$18:$I$58,MATCH($N488,'Fixed inputs'!$C$18:$C$58,0))))</f>
        <v/>
      </c>
      <c r="AD488" s="384" t="str">
        <f>IF($C488="","",INDEX('Fixed inputs'!$C$8:$E$10,MATCH($C488,'Fixed inputs'!$B$8:$B$10,0),MATCH(IF($C$7="Northern Ireland","GBP","EUR"),'Fixed inputs'!$C$7:$E$7,0)))</f>
        <v/>
      </c>
      <c r="AE488" s="386"/>
      <c r="AF488" s="386"/>
      <c r="AG488" s="386"/>
      <c r="AH488" s="386"/>
      <c r="AI488" s="386"/>
      <c r="AJ488" s="416">
        <f t="shared" si="123"/>
        <v>0</v>
      </c>
      <c r="AK488" s="386"/>
      <c r="AL488" s="387">
        <f t="shared" si="124"/>
        <v>0</v>
      </c>
      <c r="AM488" s="386"/>
      <c r="AN488" s="387">
        <f t="shared" si="125"/>
        <v>0</v>
      </c>
      <c r="AO488" s="386"/>
      <c r="AP488" s="387">
        <f t="shared" si="126"/>
        <v>0</v>
      </c>
      <c r="AQ488" s="386"/>
      <c r="AR488" s="387">
        <f t="shared" si="127"/>
        <v>0</v>
      </c>
      <c r="AS488" s="386"/>
      <c r="AT488" s="387">
        <f t="shared" si="128"/>
        <v>0</v>
      </c>
    </row>
    <row r="489" spans="2:46">
      <c r="B489" s="435"/>
      <c r="C489" s="435"/>
      <c r="D489" s="436"/>
      <c r="E489" s="437"/>
      <c r="F489" s="437"/>
      <c r="G489" s="437"/>
      <c r="H489" s="437"/>
      <c r="I489" s="437"/>
      <c r="J489" s="437"/>
      <c r="K489" s="465">
        <f t="shared" si="113"/>
        <v>0</v>
      </c>
      <c r="L489" s="433"/>
      <c r="M489" s="433"/>
      <c r="N489" s="434"/>
      <c r="O489" s="383" t="str">
        <f t="shared" si="114"/>
        <v/>
      </c>
      <c r="P489" s="434"/>
      <c r="Q489" s="434"/>
      <c r="R489" s="434"/>
      <c r="S489" s="433"/>
      <c r="T489" s="434"/>
      <c r="U489" s="415" t="str">
        <f t="shared" si="116"/>
        <v/>
      </c>
      <c r="V489" s="415" t="str">
        <f t="shared" si="117"/>
        <v/>
      </c>
      <c r="W489" s="415" t="str">
        <f t="shared" si="118"/>
        <v/>
      </c>
      <c r="X489" s="415" t="str">
        <f t="shared" si="119"/>
        <v/>
      </c>
      <c r="Y489" s="415" t="str">
        <f t="shared" si="120"/>
        <v/>
      </c>
      <c r="Z489" s="415" t="str">
        <f t="shared" si="121"/>
        <v/>
      </c>
      <c r="AA489" s="384">
        <f t="shared" si="115"/>
        <v>0</v>
      </c>
      <c r="AB489" s="385" t="b">
        <f t="shared" si="122"/>
        <v>1</v>
      </c>
      <c r="AC489" s="384" t="str">
        <f>IF($N489="","",IF($C$7="Northern Ireland",INDEX('Fixed inputs'!$H$18:$H$58,MATCH($N489,'Fixed inputs'!$C$18:$C$58,0)),INDEX('Fixed inputs'!$I$18:$I$58,MATCH($N489,'Fixed inputs'!$C$18:$C$58,0))))</f>
        <v/>
      </c>
      <c r="AD489" s="384" t="str">
        <f>IF($C489="","",INDEX('Fixed inputs'!$C$8:$E$10,MATCH($C489,'Fixed inputs'!$B$8:$B$10,0),MATCH(IF($C$7="Northern Ireland","GBP","EUR"),'Fixed inputs'!$C$7:$E$7,0)))</f>
        <v/>
      </c>
      <c r="AE489" s="386"/>
      <c r="AF489" s="386"/>
      <c r="AG489" s="386"/>
      <c r="AH489" s="386"/>
      <c r="AI489" s="386"/>
      <c r="AJ489" s="416">
        <f t="shared" si="123"/>
        <v>0</v>
      </c>
      <c r="AK489" s="386"/>
      <c r="AL489" s="387">
        <f t="shared" si="124"/>
        <v>0</v>
      </c>
      <c r="AM489" s="386"/>
      <c r="AN489" s="387">
        <f t="shared" si="125"/>
        <v>0</v>
      </c>
      <c r="AO489" s="386"/>
      <c r="AP489" s="387">
        <f t="shared" si="126"/>
        <v>0</v>
      </c>
      <c r="AQ489" s="386"/>
      <c r="AR489" s="387">
        <f t="shared" si="127"/>
        <v>0</v>
      </c>
      <c r="AS489" s="386"/>
      <c r="AT489" s="387">
        <f t="shared" si="128"/>
        <v>0</v>
      </c>
    </row>
    <row r="490" spans="2:46">
      <c r="B490" s="435"/>
      <c r="C490" s="435"/>
      <c r="D490" s="436"/>
      <c r="E490" s="437"/>
      <c r="F490" s="437"/>
      <c r="G490" s="437"/>
      <c r="H490" s="437"/>
      <c r="I490" s="437"/>
      <c r="J490" s="437"/>
      <c r="K490" s="465">
        <f t="shared" si="113"/>
        <v>0</v>
      </c>
      <c r="L490" s="433"/>
      <c r="M490" s="433"/>
      <c r="N490" s="434"/>
      <c r="O490" s="383" t="str">
        <f t="shared" si="114"/>
        <v/>
      </c>
      <c r="P490" s="434"/>
      <c r="Q490" s="434"/>
      <c r="R490" s="434"/>
      <c r="S490" s="433"/>
      <c r="T490" s="434"/>
      <c r="U490" s="415" t="str">
        <f t="shared" si="116"/>
        <v/>
      </c>
      <c r="V490" s="415" t="str">
        <f t="shared" si="117"/>
        <v/>
      </c>
      <c r="W490" s="415" t="str">
        <f t="shared" si="118"/>
        <v/>
      </c>
      <c r="X490" s="415" t="str">
        <f t="shared" si="119"/>
        <v/>
      </c>
      <c r="Y490" s="415" t="str">
        <f t="shared" si="120"/>
        <v/>
      </c>
      <c r="Z490" s="415" t="str">
        <f t="shared" si="121"/>
        <v/>
      </c>
      <c r="AA490" s="384">
        <f t="shared" si="115"/>
        <v>0</v>
      </c>
      <c r="AB490" s="385" t="b">
        <f t="shared" si="122"/>
        <v>1</v>
      </c>
      <c r="AC490" s="384" t="str">
        <f>IF($N490="","",IF($C$7="Northern Ireland",INDEX('Fixed inputs'!$H$18:$H$58,MATCH($N490,'Fixed inputs'!$C$18:$C$58,0)),INDEX('Fixed inputs'!$I$18:$I$58,MATCH($N490,'Fixed inputs'!$C$18:$C$58,0))))</f>
        <v/>
      </c>
      <c r="AD490" s="384" t="str">
        <f>IF($C490="","",INDEX('Fixed inputs'!$C$8:$E$10,MATCH($C490,'Fixed inputs'!$B$8:$B$10,0),MATCH(IF($C$7="Northern Ireland","GBP","EUR"),'Fixed inputs'!$C$7:$E$7,0)))</f>
        <v/>
      </c>
      <c r="AE490" s="386"/>
      <c r="AF490" s="386"/>
      <c r="AG490" s="386"/>
      <c r="AH490" s="386"/>
      <c r="AI490" s="386"/>
      <c r="AJ490" s="416">
        <f t="shared" si="123"/>
        <v>0</v>
      </c>
      <c r="AK490" s="386"/>
      <c r="AL490" s="387">
        <f t="shared" si="124"/>
        <v>0</v>
      </c>
      <c r="AM490" s="386"/>
      <c r="AN490" s="387">
        <f t="shared" si="125"/>
        <v>0</v>
      </c>
      <c r="AO490" s="386"/>
      <c r="AP490" s="387">
        <f t="shared" si="126"/>
        <v>0</v>
      </c>
      <c r="AQ490" s="386"/>
      <c r="AR490" s="387">
        <f t="shared" si="127"/>
        <v>0</v>
      </c>
      <c r="AS490" s="386"/>
      <c r="AT490" s="387">
        <f t="shared" si="128"/>
        <v>0</v>
      </c>
    </row>
    <row r="491" spans="2:46">
      <c r="B491" s="435"/>
      <c r="C491" s="435"/>
      <c r="D491" s="436"/>
      <c r="E491" s="437"/>
      <c r="F491" s="437"/>
      <c r="G491" s="437"/>
      <c r="H491" s="437"/>
      <c r="I491" s="437"/>
      <c r="J491" s="437"/>
      <c r="K491" s="465">
        <f t="shared" si="113"/>
        <v>0</v>
      </c>
      <c r="L491" s="433"/>
      <c r="M491" s="433"/>
      <c r="N491" s="434"/>
      <c r="O491" s="383" t="str">
        <f t="shared" si="114"/>
        <v/>
      </c>
      <c r="P491" s="434"/>
      <c r="Q491" s="434"/>
      <c r="R491" s="434"/>
      <c r="S491" s="433"/>
      <c r="T491" s="434"/>
      <c r="U491" s="415" t="str">
        <f t="shared" si="116"/>
        <v/>
      </c>
      <c r="V491" s="415" t="str">
        <f t="shared" si="117"/>
        <v/>
      </c>
      <c r="W491" s="415" t="str">
        <f t="shared" si="118"/>
        <v/>
      </c>
      <c r="X491" s="415" t="str">
        <f t="shared" si="119"/>
        <v/>
      </c>
      <c r="Y491" s="415" t="str">
        <f t="shared" si="120"/>
        <v/>
      </c>
      <c r="Z491" s="415" t="str">
        <f t="shared" si="121"/>
        <v/>
      </c>
      <c r="AA491" s="384">
        <f t="shared" si="115"/>
        <v>0</v>
      </c>
      <c r="AB491" s="385" t="b">
        <f t="shared" si="122"/>
        <v>1</v>
      </c>
      <c r="AC491" s="384" t="str">
        <f>IF($N491="","",IF($C$7="Northern Ireland",INDEX('Fixed inputs'!$H$18:$H$58,MATCH($N491,'Fixed inputs'!$C$18:$C$58,0)),INDEX('Fixed inputs'!$I$18:$I$58,MATCH($N491,'Fixed inputs'!$C$18:$C$58,0))))</f>
        <v/>
      </c>
      <c r="AD491" s="384" t="str">
        <f>IF($C491="","",INDEX('Fixed inputs'!$C$8:$E$10,MATCH($C491,'Fixed inputs'!$B$8:$B$10,0),MATCH(IF($C$7="Northern Ireland","GBP","EUR"),'Fixed inputs'!$C$7:$E$7,0)))</f>
        <v/>
      </c>
      <c r="AE491" s="386"/>
      <c r="AF491" s="386"/>
      <c r="AG491" s="386"/>
      <c r="AH491" s="386"/>
      <c r="AI491" s="386"/>
      <c r="AJ491" s="416">
        <f t="shared" si="123"/>
        <v>0</v>
      </c>
      <c r="AK491" s="386"/>
      <c r="AL491" s="387">
        <f t="shared" si="124"/>
        <v>0</v>
      </c>
      <c r="AM491" s="386"/>
      <c r="AN491" s="387">
        <f t="shared" si="125"/>
        <v>0</v>
      </c>
      <c r="AO491" s="386"/>
      <c r="AP491" s="387">
        <f t="shared" si="126"/>
        <v>0</v>
      </c>
      <c r="AQ491" s="386"/>
      <c r="AR491" s="387">
        <f t="shared" si="127"/>
        <v>0</v>
      </c>
      <c r="AS491" s="386"/>
      <c r="AT491" s="387">
        <f t="shared" si="128"/>
        <v>0</v>
      </c>
    </row>
    <row r="492" spans="2:46">
      <c r="B492" s="435"/>
      <c r="C492" s="435"/>
      <c r="D492" s="436"/>
      <c r="E492" s="437"/>
      <c r="F492" s="437"/>
      <c r="G492" s="437"/>
      <c r="H492" s="437"/>
      <c r="I492" s="437"/>
      <c r="J492" s="437"/>
      <c r="K492" s="465">
        <f t="shared" si="113"/>
        <v>0</v>
      </c>
      <c r="L492" s="433"/>
      <c r="M492" s="433"/>
      <c r="N492" s="434"/>
      <c r="O492" s="383" t="str">
        <f t="shared" si="114"/>
        <v/>
      </c>
      <c r="P492" s="434"/>
      <c r="Q492" s="434"/>
      <c r="R492" s="434"/>
      <c r="S492" s="433"/>
      <c r="T492" s="434"/>
      <c r="U492" s="415" t="str">
        <f t="shared" si="116"/>
        <v/>
      </c>
      <c r="V492" s="415" t="str">
        <f t="shared" si="117"/>
        <v/>
      </c>
      <c r="W492" s="415" t="str">
        <f t="shared" si="118"/>
        <v/>
      </c>
      <c r="X492" s="415" t="str">
        <f t="shared" si="119"/>
        <v/>
      </c>
      <c r="Y492" s="415" t="str">
        <f t="shared" si="120"/>
        <v/>
      </c>
      <c r="Z492" s="415" t="str">
        <f t="shared" si="121"/>
        <v/>
      </c>
      <c r="AA492" s="384">
        <f t="shared" si="115"/>
        <v>0</v>
      </c>
      <c r="AB492" s="385" t="b">
        <f t="shared" si="122"/>
        <v>1</v>
      </c>
      <c r="AC492" s="384" t="str">
        <f>IF($N492="","",IF($C$7="Northern Ireland",INDEX('Fixed inputs'!$H$18:$H$58,MATCH($N492,'Fixed inputs'!$C$18:$C$58,0)),INDEX('Fixed inputs'!$I$18:$I$58,MATCH($N492,'Fixed inputs'!$C$18:$C$58,0))))</f>
        <v/>
      </c>
      <c r="AD492" s="384" t="str">
        <f>IF($C492="","",INDEX('Fixed inputs'!$C$8:$E$10,MATCH($C492,'Fixed inputs'!$B$8:$B$10,0),MATCH(IF($C$7="Northern Ireland","GBP","EUR"),'Fixed inputs'!$C$7:$E$7,0)))</f>
        <v/>
      </c>
      <c r="AE492" s="386"/>
      <c r="AF492" s="386"/>
      <c r="AG492" s="386"/>
      <c r="AH492" s="386"/>
      <c r="AI492" s="386"/>
      <c r="AJ492" s="416">
        <f t="shared" si="123"/>
        <v>0</v>
      </c>
      <c r="AK492" s="386"/>
      <c r="AL492" s="387">
        <f t="shared" si="124"/>
        <v>0</v>
      </c>
      <c r="AM492" s="386"/>
      <c r="AN492" s="387">
        <f t="shared" si="125"/>
        <v>0</v>
      </c>
      <c r="AO492" s="386"/>
      <c r="AP492" s="387">
        <f t="shared" si="126"/>
        <v>0</v>
      </c>
      <c r="AQ492" s="386"/>
      <c r="AR492" s="387">
        <f t="shared" si="127"/>
        <v>0</v>
      </c>
      <c r="AS492" s="386"/>
      <c r="AT492" s="387">
        <f t="shared" si="128"/>
        <v>0</v>
      </c>
    </row>
    <row r="493" spans="2:46">
      <c r="B493" s="435"/>
      <c r="C493" s="435"/>
      <c r="D493" s="436"/>
      <c r="E493" s="437"/>
      <c r="F493" s="437"/>
      <c r="G493" s="437"/>
      <c r="H493" s="437"/>
      <c r="I493" s="437"/>
      <c r="J493" s="437"/>
      <c r="K493" s="465">
        <f t="shared" si="113"/>
        <v>0</v>
      </c>
      <c r="L493" s="433"/>
      <c r="M493" s="433"/>
      <c r="N493" s="434"/>
      <c r="O493" s="383" t="str">
        <f t="shared" si="114"/>
        <v/>
      </c>
      <c r="P493" s="434"/>
      <c r="Q493" s="434"/>
      <c r="R493" s="434"/>
      <c r="S493" s="433"/>
      <c r="T493" s="434"/>
      <c r="U493" s="415" t="str">
        <f t="shared" si="116"/>
        <v/>
      </c>
      <c r="V493" s="415" t="str">
        <f t="shared" si="117"/>
        <v/>
      </c>
      <c r="W493" s="415" t="str">
        <f t="shared" si="118"/>
        <v/>
      </c>
      <c r="X493" s="415" t="str">
        <f t="shared" si="119"/>
        <v/>
      </c>
      <c r="Y493" s="415" t="str">
        <f t="shared" si="120"/>
        <v/>
      </c>
      <c r="Z493" s="415" t="str">
        <f t="shared" si="121"/>
        <v/>
      </c>
      <c r="AA493" s="384">
        <f t="shared" si="115"/>
        <v>0</v>
      </c>
      <c r="AB493" s="385" t="b">
        <f t="shared" si="122"/>
        <v>1</v>
      </c>
      <c r="AC493" s="384" t="str">
        <f>IF($N493="","",IF($C$7="Northern Ireland",INDEX('Fixed inputs'!$H$18:$H$58,MATCH($N493,'Fixed inputs'!$C$18:$C$58,0)),INDEX('Fixed inputs'!$I$18:$I$58,MATCH($N493,'Fixed inputs'!$C$18:$C$58,0))))</f>
        <v/>
      </c>
      <c r="AD493" s="384" t="str">
        <f>IF($C493="","",INDEX('Fixed inputs'!$C$8:$E$10,MATCH($C493,'Fixed inputs'!$B$8:$B$10,0),MATCH(IF($C$7="Northern Ireland","GBP","EUR"),'Fixed inputs'!$C$7:$E$7,0)))</f>
        <v/>
      </c>
      <c r="AE493" s="386"/>
      <c r="AF493" s="386"/>
      <c r="AG493" s="386"/>
      <c r="AH493" s="386"/>
      <c r="AI493" s="386"/>
      <c r="AJ493" s="416">
        <f t="shared" si="123"/>
        <v>0</v>
      </c>
      <c r="AK493" s="386"/>
      <c r="AL493" s="387">
        <f t="shared" si="124"/>
        <v>0</v>
      </c>
      <c r="AM493" s="386"/>
      <c r="AN493" s="387">
        <f t="shared" si="125"/>
        <v>0</v>
      </c>
      <c r="AO493" s="386"/>
      <c r="AP493" s="387">
        <f t="shared" si="126"/>
        <v>0</v>
      </c>
      <c r="AQ493" s="386"/>
      <c r="AR493" s="387">
        <f t="shared" si="127"/>
        <v>0</v>
      </c>
      <c r="AS493" s="386"/>
      <c r="AT493" s="387">
        <f t="shared" si="128"/>
        <v>0</v>
      </c>
    </row>
    <row r="494" spans="2:46">
      <c r="B494" s="435"/>
      <c r="C494" s="435"/>
      <c r="D494" s="436"/>
      <c r="E494" s="437"/>
      <c r="F494" s="437"/>
      <c r="G494" s="437"/>
      <c r="H494" s="437"/>
      <c r="I494" s="437"/>
      <c r="J494" s="437"/>
      <c r="K494" s="465">
        <f t="shared" si="113"/>
        <v>0</v>
      </c>
      <c r="L494" s="433"/>
      <c r="M494" s="433"/>
      <c r="N494" s="434"/>
      <c r="O494" s="383" t="str">
        <f t="shared" si="114"/>
        <v/>
      </c>
      <c r="P494" s="434"/>
      <c r="Q494" s="434"/>
      <c r="R494" s="434"/>
      <c r="S494" s="433"/>
      <c r="T494" s="434"/>
      <c r="U494" s="415" t="str">
        <f t="shared" si="116"/>
        <v/>
      </c>
      <c r="V494" s="415" t="str">
        <f t="shared" si="117"/>
        <v/>
      </c>
      <c r="W494" s="415" t="str">
        <f t="shared" si="118"/>
        <v/>
      </c>
      <c r="X494" s="415" t="str">
        <f t="shared" si="119"/>
        <v/>
      </c>
      <c r="Y494" s="415" t="str">
        <f t="shared" si="120"/>
        <v/>
      </c>
      <c r="Z494" s="415" t="str">
        <f t="shared" si="121"/>
        <v/>
      </c>
      <c r="AA494" s="384">
        <f t="shared" si="115"/>
        <v>0</v>
      </c>
      <c r="AB494" s="385" t="b">
        <f t="shared" si="122"/>
        <v>1</v>
      </c>
      <c r="AC494" s="384" t="str">
        <f>IF($N494="","",IF($C$7="Northern Ireland",INDEX('Fixed inputs'!$H$18:$H$58,MATCH($N494,'Fixed inputs'!$C$18:$C$58,0)),INDEX('Fixed inputs'!$I$18:$I$58,MATCH($N494,'Fixed inputs'!$C$18:$C$58,0))))</f>
        <v/>
      </c>
      <c r="AD494" s="384" t="str">
        <f>IF($C494="","",INDEX('Fixed inputs'!$C$8:$E$10,MATCH($C494,'Fixed inputs'!$B$8:$B$10,0),MATCH(IF($C$7="Northern Ireland","GBP","EUR"),'Fixed inputs'!$C$7:$E$7,0)))</f>
        <v/>
      </c>
      <c r="AE494" s="386"/>
      <c r="AF494" s="386"/>
      <c r="AG494" s="386"/>
      <c r="AH494" s="386"/>
      <c r="AI494" s="386"/>
      <c r="AJ494" s="416">
        <f t="shared" si="123"/>
        <v>0</v>
      </c>
      <c r="AK494" s="386"/>
      <c r="AL494" s="387">
        <f t="shared" si="124"/>
        <v>0</v>
      </c>
      <c r="AM494" s="386"/>
      <c r="AN494" s="387">
        <f t="shared" si="125"/>
        <v>0</v>
      </c>
      <c r="AO494" s="386"/>
      <c r="AP494" s="387">
        <f t="shared" si="126"/>
        <v>0</v>
      </c>
      <c r="AQ494" s="386"/>
      <c r="AR494" s="387">
        <f t="shared" si="127"/>
        <v>0</v>
      </c>
      <c r="AS494" s="386"/>
      <c r="AT494" s="387">
        <f t="shared" si="128"/>
        <v>0</v>
      </c>
    </row>
    <row r="495" spans="2:46">
      <c r="B495" s="435"/>
      <c r="C495" s="435"/>
      <c r="D495" s="436"/>
      <c r="E495" s="437"/>
      <c r="F495" s="437"/>
      <c r="G495" s="437"/>
      <c r="H495" s="437"/>
      <c r="I495" s="437"/>
      <c r="J495" s="437"/>
      <c r="K495" s="465">
        <f t="shared" si="113"/>
        <v>0</v>
      </c>
      <c r="L495" s="433"/>
      <c r="M495" s="433"/>
      <c r="N495" s="434"/>
      <c r="O495" s="383" t="str">
        <f t="shared" si="114"/>
        <v/>
      </c>
      <c r="P495" s="434"/>
      <c r="Q495" s="434"/>
      <c r="R495" s="434"/>
      <c r="S495" s="433"/>
      <c r="T495" s="434"/>
      <c r="U495" s="415" t="str">
        <f t="shared" si="116"/>
        <v/>
      </c>
      <c r="V495" s="415" t="str">
        <f t="shared" si="117"/>
        <v/>
      </c>
      <c r="W495" s="415" t="str">
        <f t="shared" si="118"/>
        <v/>
      </c>
      <c r="X495" s="415" t="str">
        <f t="shared" si="119"/>
        <v/>
      </c>
      <c r="Y495" s="415" t="str">
        <f t="shared" si="120"/>
        <v/>
      </c>
      <c r="Z495" s="415" t="str">
        <f t="shared" si="121"/>
        <v/>
      </c>
      <c r="AA495" s="384">
        <f t="shared" si="115"/>
        <v>0</v>
      </c>
      <c r="AB495" s="385" t="b">
        <f t="shared" si="122"/>
        <v>1</v>
      </c>
      <c r="AC495" s="384" t="str">
        <f>IF($N495="","",IF($C$7="Northern Ireland",INDEX('Fixed inputs'!$H$18:$H$58,MATCH($N495,'Fixed inputs'!$C$18:$C$58,0)),INDEX('Fixed inputs'!$I$18:$I$58,MATCH($N495,'Fixed inputs'!$C$18:$C$58,0))))</f>
        <v/>
      </c>
      <c r="AD495" s="384" t="str">
        <f>IF($C495="","",INDEX('Fixed inputs'!$C$8:$E$10,MATCH($C495,'Fixed inputs'!$B$8:$B$10,0),MATCH(IF($C$7="Northern Ireland","GBP","EUR"),'Fixed inputs'!$C$7:$E$7,0)))</f>
        <v/>
      </c>
      <c r="AE495" s="386"/>
      <c r="AF495" s="386"/>
      <c r="AG495" s="386"/>
      <c r="AH495" s="386"/>
      <c r="AI495" s="386"/>
      <c r="AJ495" s="416">
        <f t="shared" si="123"/>
        <v>0</v>
      </c>
      <c r="AK495" s="386"/>
      <c r="AL495" s="387">
        <f t="shared" si="124"/>
        <v>0</v>
      </c>
      <c r="AM495" s="386"/>
      <c r="AN495" s="387">
        <f t="shared" si="125"/>
        <v>0</v>
      </c>
      <c r="AO495" s="386"/>
      <c r="AP495" s="387">
        <f t="shared" si="126"/>
        <v>0</v>
      </c>
      <c r="AQ495" s="386"/>
      <c r="AR495" s="387">
        <f t="shared" si="127"/>
        <v>0</v>
      </c>
      <c r="AS495" s="386"/>
      <c r="AT495" s="387">
        <f t="shared" si="128"/>
        <v>0</v>
      </c>
    </row>
    <row r="496" spans="2:46">
      <c r="B496" s="435"/>
      <c r="C496" s="435"/>
      <c r="D496" s="436"/>
      <c r="E496" s="437"/>
      <c r="F496" s="437"/>
      <c r="G496" s="437"/>
      <c r="H496" s="437"/>
      <c r="I496" s="437"/>
      <c r="J496" s="437"/>
      <c r="K496" s="465">
        <f t="shared" si="113"/>
        <v>0</v>
      </c>
      <c r="L496" s="433"/>
      <c r="M496" s="433"/>
      <c r="N496" s="434"/>
      <c r="O496" s="383" t="str">
        <f t="shared" si="114"/>
        <v/>
      </c>
      <c r="P496" s="434"/>
      <c r="Q496" s="434"/>
      <c r="R496" s="434"/>
      <c r="S496" s="433"/>
      <c r="T496" s="434"/>
      <c r="U496" s="415" t="str">
        <f t="shared" si="116"/>
        <v/>
      </c>
      <c r="V496" s="415" t="str">
        <f t="shared" si="117"/>
        <v/>
      </c>
      <c r="W496" s="415" t="str">
        <f t="shared" si="118"/>
        <v/>
      </c>
      <c r="X496" s="415" t="str">
        <f t="shared" si="119"/>
        <v/>
      </c>
      <c r="Y496" s="415" t="str">
        <f t="shared" si="120"/>
        <v/>
      </c>
      <c r="Z496" s="415" t="str">
        <f t="shared" si="121"/>
        <v/>
      </c>
      <c r="AA496" s="384">
        <f t="shared" si="115"/>
        <v>0</v>
      </c>
      <c r="AB496" s="385" t="b">
        <f t="shared" si="122"/>
        <v>1</v>
      </c>
      <c r="AC496" s="384" t="str">
        <f>IF($N496="","",IF($C$7="Northern Ireland",INDEX('Fixed inputs'!$H$18:$H$58,MATCH($N496,'Fixed inputs'!$C$18:$C$58,0)),INDEX('Fixed inputs'!$I$18:$I$58,MATCH($N496,'Fixed inputs'!$C$18:$C$58,0))))</f>
        <v/>
      </c>
      <c r="AD496" s="384" t="str">
        <f>IF($C496="","",INDEX('Fixed inputs'!$C$8:$E$10,MATCH($C496,'Fixed inputs'!$B$8:$B$10,0),MATCH(IF($C$7="Northern Ireland","GBP","EUR"),'Fixed inputs'!$C$7:$E$7,0)))</f>
        <v/>
      </c>
      <c r="AE496" s="386"/>
      <c r="AF496" s="386"/>
      <c r="AG496" s="386"/>
      <c r="AH496" s="386"/>
      <c r="AI496" s="386"/>
      <c r="AJ496" s="416">
        <f t="shared" si="123"/>
        <v>0</v>
      </c>
      <c r="AK496" s="386"/>
      <c r="AL496" s="387">
        <f t="shared" si="124"/>
        <v>0</v>
      </c>
      <c r="AM496" s="386"/>
      <c r="AN496" s="387">
        <f t="shared" si="125"/>
        <v>0</v>
      </c>
      <c r="AO496" s="386"/>
      <c r="AP496" s="387">
        <f t="shared" si="126"/>
        <v>0</v>
      </c>
      <c r="AQ496" s="386"/>
      <c r="AR496" s="387">
        <f t="shared" si="127"/>
        <v>0</v>
      </c>
      <c r="AS496" s="386"/>
      <c r="AT496" s="387">
        <f t="shared" si="128"/>
        <v>0</v>
      </c>
    </row>
    <row r="497" spans="2:47">
      <c r="B497" s="435"/>
      <c r="C497" s="435"/>
      <c r="D497" s="436"/>
      <c r="E497" s="437"/>
      <c r="F497" s="437"/>
      <c r="G497" s="437"/>
      <c r="H497" s="437"/>
      <c r="I497" s="437"/>
      <c r="J497" s="437"/>
      <c r="K497" s="465">
        <f t="shared" si="113"/>
        <v>0</v>
      </c>
      <c r="L497" s="433"/>
      <c r="M497" s="433"/>
      <c r="N497" s="434"/>
      <c r="O497" s="383" t="str">
        <f t="shared" si="114"/>
        <v/>
      </c>
      <c r="P497" s="434"/>
      <c r="Q497" s="434"/>
      <c r="R497" s="434"/>
      <c r="S497" s="433"/>
      <c r="T497" s="434"/>
      <c r="U497" s="415" t="str">
        <f t="shared" si="116"/>
        <v/>
      </c>
      <c r="V497" s="415" t="str">
        <f t="shared" si="117"/>
        <v/>
      </c>
      <c r="W497" s="415" t="str">
        <f t="shared" si="118"/>
        <v/>
      </c>
      <c r="X497" s="415" t="str">
        <f t="shared" si="119"/>
        <v/>
      </c>
      <c r="Y497" s="415" t="str">
        <f t="shared" si="120"/>
        <v/>
      </c>
      <c r="Z497" s="415" t="str">
        <f t="shared" si="121"/>
        <v/>
      </c>
      <c r="AA497" s="384">
        <f t="shared" si="115"/>
        <v>0</v>
      </c>
      <c r="AB497" s="385" t="b">
        <f t="shared" si="122"/>
        <v>1</v>
      </c>
      <c r="AC497" s="384" t="str">
        <f>IF($N497="","",IF($C$7="Northern Ireland",INDEX('Fixed inputs'!$H$18:$H$58,MATCH($N497,'Fixed inputs'!$C$18:$C$58,0)),INDEX('Fixed inputs'!$I$18:$I$58,MATCH($N497,'Fixed inputs'!$C$18:$C$58,0))))</f>
        <v/>
      </c>
      <c r="AD497" s="384" t="str">
        <f>IF($C497="","",INDEX('Fixed inputs'!$C$8:$E$10,MATCH($C497,'Fixed inputs'!$B$8:$B$10,0),MATCH(IF($C$7="Northern Ireland","GBP","EUR"),'Fixed inputs'!$C$7:$E$7,0)))</f>
        <v/>
      </c>
      <c r="AE497" s="386"/>
      <c r="AF497" s="386"/>
      <c r="AG497" s="386"/>
      <c r="AH497" s="386"/>
      <c r="AI497" s="386"/>
      <c r="AJ497" s="416">
        <f t="shared" si="123"/>
        <v>0</v>
      </c>
      <c r="AK497" s="386"/>
      <c r="AL497" s="387">
        <f t="shared" si="124"/>
        <v>0</v>
      </c>
      <c r="AM497" s="386"/>
      <c r="AN497" s="387">
        <f t="shared" si="125"/>
        <v>0</v>
      </c>
      <c r="AO497" s="386"/>
      <c r="AP497" s="387">
        <f t="shared" si="126"/>
        <v>0</v>
      </c>
      <c r="AQ497" s="386"/>
      <c r="AR497" s="387">
        <f t="shared" si="127"/>
        <v>0</v>
      </c>
      <c r="AS497" s="386"/>
      <c r="AT497" s="387">
        <f t="shared" si="128"/>
        <v>0</v>
      </c>
    </row>
    <row r="498" spans="2:47">
      <c r="B498" s="435"/>
      <c r="C498" s="435"/>
      <c r="D498" s="436"/>
      <c r="E498" s="437"/>
      <c r="F498" s="437"/>
      <c r="G498" s="437"/>
      <c r="H498" s="437"/>
      <c r="I498" s="437"/>
      <c r="J498" s="437"/>
      <c r="K498" s="465">
        <f t="shared" si="113"/>
        <v>0</v>
      </c>
      <c r="L498" s="433"/>
      <c r="M498" s="433"/>
      <c r="N498" s="434"/>
      <c r="O498" s="383" t="str">
        <f t="shared" si="114"/>
        <v/>
      </c>
      <c r="P498" s="434"/>
      <c r="Q498" s="434"/>
      <c r="R498" s="434"/>
      <c r="S498" s="433"/>
      <c r="T498" s="434"/>
      <c r="U498" s="415" t="str">
        <f t="shared" si="116"/>
        <v/>
      </c>
      <c r="V498" s="415" t="str">
        <f t="shared" si="117"/>
        <v/>
      </c>
      <c r="W498" s="415" t="str">
        <f t="shared" si="118"/>
        <v/>
      </c>
      <c r="X498" s="415" t="str">
        <f t="shared" si="119"/>
        <v/>
      </c>
      <c r="Y498" s="415" t="str">
        <f t="shared" si="120"/>
        <v/>
      </c>
      <c r="Z498" s="415" t="str">
        <f t="shared" si="121"/>
        <v/>
      </c>
      <c r="AA498" s="384">
        <f t="shared" si="115"/>
        <v>0</v>
      </c>
      <c r="AB498" s="385" t="b">
        <f t="shared" si="122"/>
        <v>1</v>
      </c>
      <c r="AC498" s="384" t="str">
        <f>IF($N498="","",IF($C$7="Northern Ireland",INDEX('Fixed inputs'!$H$18:$H$58,MATCH($N498,'Fixed inputs'!$C$18:$C$58,0)),INDEX('Fixed inputs'!$I$18:$I$58,MATCH($N498,'Fixed inputs'!$C$18:$C$58,0))))</f>
        <v/>
      </c>
      <c r="AD498" s="384" t="str">
        <f>IF($C498="","",INDEX('Fixed inputs'!$C$8:$E$10,MATCH($C498,'Fixed inputs'!$B$8:$B$10,0),MATCH(IF($C$7="Northern Ireland","GBP","EUR"),'Fixed inputs'!$C$7:$E$7,0)))</f>
        <v/>
      </c>
      <c r="AE498" s="386"/>
      <c r="AF498" s="386"/>
      <c r="AG498" s="386"/>
      <c r="AH498" s="386"/>
      <c r="AI498" s="386"/>
      <c r="AJ498" s="416">
        <f t="shared" si="123"/>
        <v>0</v>
      </c>
      <c r="AK498" s="386"/>
      <c r="AL498" s="387">
        <f t="shared" si="124"/>
        <v>0</v>
      </c>
      <c r="AM498" s="386"/>
      <c r="AN498" s="387">
        <f t="shared" si="125"/>
        <v>0</v>
      </c>
      <c r="AO498" s="386"/>
      <c r="AP498" s="387">
        <f t="shared" si="126"/>
        <v>0</v>
      </c>
      <c r="AQ498" s="386"/>
      <c r="AR498" s="387">
        <f t="shared" si="127"/>
        <v>0</v>
      </c>
      <c r="AS498" s="386"/>
      <c r="AT498" s="387">
        <f t="shared" si="128"/>
        <v>0</v>
      </c>
    </row>
    <row r="499" spans="2:47">
      <c r="B499" s="435"/>
      <c r="C499" s="435"/>
      <c r="D499" s="436"/>
      <c r="E499" s="437"/>
      <c r="F499" s="437"/>
      <c r="G499" s="437"/>
      <c r="H499" s="437"/>
      <c r="I499" s="437"/>
      <c r="J499" s="437"/>
      <c r="K499" s="465">
        <f t="shared" si="113"/>
        <v>0</v>
      </c>
      <c r="L499" s="433"/>
      <c r="M499" s="433"/>
      <c r="N499" s="434"/>
      <c r="O499" s="383" t="str">
        <f t="shared" si="114"/>
        <v/>
      </c>
      <c r="P499" s="434"/>
      <c r="Q499" s="434"/>
      <c r="R499" s="434"/>
      <c r="S499" s="433"/>
      <c r="T499" s="434"/>
      <c r="U499" s="415" t="str">
        <f t="shared" si="116"/>
        <v/>
      </c>
      <c r="V499" s="415" t="str">
        <f t="shared" si="117"/>
        <v/>
      </c>
      <c r="W499" s="415" t="str">
        <f t="shared" si="118"/>
        <v/>
      </c>
      <c r="X499" s="415" t="str">
        <f t="shared" si="119"/>
        <v/>
      </c>
      <c r="Y499" s="415" t="str">
        <f t="shared" si="120"/>
        <v/>
      </c>
      <c r="Z499" s="415" t="str">
        <f t="shared" si="121"/>
        <v/>
      </c>
      <c r="AA499" s="384">
        <f t="shared" si="115"/>
        <v>0</v>
      </c>
      <c r="AB499" s="385" t="b">
        <f t="shared" si="122"/>
        <v>1</v>
      </c>
      <c r="AC499" s="384" t="str">
        <f>IF($N499="","",IF($C$7="Northern Ireland",INDEX('Fixed inputs'!$H$18:$H$58,MATCH($N499,'Fixed inputs'!$C$18:$C$58,0)),INDEX('Fixed inputs'!$I$18:$I$58,MATCH($N499,'Fixed inputs'!$C$18:$C$58,0))))</f>
        <v/>
      </c>
      <c r="AD499" s="384" t="str">
        <f>IF($C499="","",INDEX('Fixed inputs'!$C$8:$E$10,MATCH($C499,'Fixed inputs'!$B$8:$B$10,0),MATCH(IF($C$7="Northern Ireland","GBP","EUR"),'Fixed inputs'!$C$7:$E$7,0)))</f>
        <v/>
      </c>
      <c r="AE499" s="386"/>
      <c r="AF499" s="386"/>
      <c r="AG499" s="386"/>
      <c r="AH499" s="386"/>
      <c r="AI499" s="386"/>
      <c r="AJ499" s="416">
        <f t="shared" si="123"/>
        <v>0</v>
      </c>
      <c r="AK499" s="386"/>
      <c r="AL499" s="387">
        <f t="shared" si="124"/>
        <v>0</v>
      </c>
      <c r="AM499" s="386"/>
      <c r="AN499" s="387">
        <f t="shared" si="125"/>
        <v>0</v>
      </c>
      <c r="AO499" s="386"/>
      <c r="AP499" s="387">
        <f t="shared" si="126"/>
        <v>0</v>
      </c>
      <c r="AQ499" s="386"/>
      <c r="AR499" s="387">
        <f t="shared" si="127"/>
        <v>0</v>
      </c>
      <c r="AS499" s="386"/>
      <c r="AT499" s="387">
        <f t="shared" si="128"/>
        <v>0</v>
      </c>
    </row>
    <row r="500" spans="2:47">
      <c r="B500" s="435"/>
      <c r="C500" s="435"/>
      <c r="D500" s="436"/>
      <c r="E500" s="437"/>
      <c r="F500" s="437"/>
      <c r="G500" s="437"/>
      <c r="H500" s="437"/>
      <c r="I500" s="437"/>
      <c r="J500" s="437"/>
      <c r="K500" s="465">
        <f t="shared" si="113"/>
        <v>0</v>
      </c>
      <c r="L500" s="433"/>
      <c r="M500" s="433"/>
      <c r="N500" s="434"/>
      <c r="O500" s="383" t="str">
        <f t="shared" si="114"/>
        <v/>
      </c>
      <c r="P500" s="434"/>
      <c r="Q500" s="434"/>
      <c r="R500" s="434"/>
      <c r="S500" s="433"/>
      <c r="T500" s="434"/>
      <c r="U500" s="415" t="str">
        <f t="shared" si="116"/>
        <v/>
      </c>
      <c r="V500" s="415" t="str">
        <f t="shared" si="117"/>
        <v/>
      </c>
      <c r="W500" s="415" t="str">
        <f t="shared" si="118"/>
        <v/>
      </c>
      <c r="X500" s="415" t="str">
        <f t="shared" si="119"/>
        <v/>
      </c>
      <c r="Y500" s="415" t="str">
        <f t="shared" si="120"/>
        <v/>
      </c>
      <c r="Z500" s="415" t="str">
        <f t="shared" si="121"/>
        <v/>
      </c>
      <c r="AA500" s="384">
        <f t="shared" si="115"/>
        <v>0</v>
      </c>
      <c r="AB500" s="385" t="b">
        <f t="shared" si="122"/>
        <v>1</v>
      </c>
      <c r="AC500" s="384" t="str">
        <f>IF($N500="","",IF($C$7="Northern Ireland",INDEX('Fixed inputs'!$H$18:$H$58,MATCH($N500,'Fixed inputs'!$C$18:$C$58,0)),INDEX('Fixed inputs'!$I$18:$I$58,MATCH($N500,'Fixed inputs'!$C$18:$C$58,0))))</f>
        <v/>
      </c>
      <c r="AD500" s="384" t="str">
        <f>IF($C500="","",INDEX('Fixed inputs'!$C$8:$E$10,MATCH($C500,'Fixed inputs'!$B$8:$B$10,0),MATCH(IF($C$7="Northern Ireland","GBP","EUR"),'Fixed inputs'!$C$7:$E$7,0)))</f>
        <v/>
      </c>
      <c r="AE500" s="386"/>
      <c r="AF500" s="386"/>
      <c r="AG500" s="386"/>
      <c r="AH500" s="386"/>
      <c r="AI500" s="386"/>
      <c r="AJ500" s="416">
        <f t="shared" si="123"/>
        <v>0</v>
      </c>
      <c r="AK500" s="386"/>
      <c r="AL500" s="387">
        <f t="shared" si="124"/>
        <v>0</v>
      </c>
      <c r="AM500" s="386"/>
      <c r="AN500" s="387">
        <f t="shared" si="125"/>
        <v>0</v>
      </c>
      <c r="AO500" s="386"/>
      <c r="AP500" s="387">
        <f t="shared" si="126"/>
        <v>0</v>
      </c>
      <c r="AQ500" s="386"/>
      <c r="AR500" s="387">
        <f t="shared" si="127"/>
        <v>0</v>
      </c>
      <c r="AS500" s="386"/>
      <c r="AT500" s="387">
        <f t="shared" si="128"/>
        <v>0</v>
      </c>
    </row>
    <row r="501" spans="2:47">
      <c r="B501" s="435"/>
      <c r="C501" s="435"/>
      <c r="D501" s="436"/>
      <c r="E501" s="437"/>
      <c r="F501" s="437"/>
      <c r="G501" s="437"/>
      <c r="H501" s="437"/>
      <c r="I501" s="437"/>
      <c r="J501" s="437"/>
      <c r="K501" s="465">
        <f t="shared" si="113"/>
        <v>0</v>
      </c>
      <c r="L501" s="433"/>
      <c r="M501" s="433"/>
      <c r="N501" s="434"/>
      <c r="O501" s="383" t="str">
        <f t="shared" si="114"/>
        <v/>
      </c>
      <c r="P501" s="434"/>
      <c r="Q501" s="434"/>
      <c r="R501" s="434"/>
      <c r="S501" s="433"/>
      <c r="T501" s="434"/>
      <c r="U501" s="415" t="str">
        <f t="shared" si="116"/>
        <v/>
      </c>
      <c r="V501" s="415" t="str">
        <f t="shared" si="117"/>
        <v/>
      </c>
      <c r="W501" s="415" t="str">
        <f t="shared" si="118"/>
        <v/>
      </c>
      <c r="X501" s="415" t="str">
        <f t="shared" si="119"/>
        <v/>
      </c>
      <c r="Y501" s="415" t="str">
        <f t="shared" si="120"/>
        <v/>
      </c>
      <c r="Z501" s="415" t="str">
        <f t="shared" si="121"/>
        <v/>
      </c>
      <c r="AA501" s="384">
        <f t="shared" si="115"/>
        <v>0</v>
      </c>
      <c r="AB501" s="385" t="b">
        <f t="shared" si="122"/>
        <v>1</v>
      </c>
      <c r="AC501" s="384" t="str">
        <f>IF($N501="","",IF($C$7="Northern Ireland",INDEX('Fixed inputs'!$H$18:$H$58,MATCH($N501,'Fixed inputs'!$C$18:$C$58,0)),INDEX('Fixed inputs'!$I$18:$I$58,MATCH($N501,'Fixed inputs'!$C$18:$C$58,0))))</f>
        <v/>
      </c>
      <c r="AD501" s="384" t="str">
        <f>IF($C501="","",INDEX('Fixed inputs'!$C$8:$E$10,MATCH($C501,'Fixed inputs'!$B$8:$B$10,0),MATCH(IF($C$7="Northern Ireland","GBP","EUR"),'Fixed inputs'!$C$7:$E$7,0)))</f>
        <v/>
      </c>
      <c r="AE501" s="386"/>
      <c r="AF501" s="386"/>
      <c r="AG501" s="386"/>
      <c r="AH501" s="386"/>
      <c r="AI501" s="386"/>
      <c r="AJ501" s="416">
        <f t="shared" si="123"/>
        <v>0</v>
      </c>
      <c r="AK501" s="386"/>
      <c r="AL501" s="387">
        <f t="shared" si="124"/>
        <v>0</v>
      </c>
      <c r="AM501" s="386"/>
      <c r="AN501" s="387">
        <f t="shared" si="125"/>
        <v>0</v>
      </c>
      <c r="AO501" s="386"/>
      <c r="AP501" s="387">
        <f t="shared" si="126"/>
        <v>0</v>
      </c>
      <c r="AQ501" s="386"/>
      <c r="AR501" s="387">
        <f t="shared" si="127"/>
        <v>0</v>
      </c>
      <c r="AS501" s="386"/>
      <c r="AT501" s="387">
        <f t="shared" si="128"/>
        <v>0</v>
      </c>
    </row>
    <row r="502" spans="2:47">
      <c r="B502" s="435"/>
      <c r="C502" s="435"/>
      <c r="D502" s="436"/>
      <c r="E502" s="437"/>
      <c r="F502" s="437"/>
      <c r="G502" s="437"/>
      <c r="H502" s="437"/>
      <c r="I502" s="437"/>
      <c r="J502" s="437"/>
      <c r="K502" s="465">
        <f t="shared" si="113"/>
        <v>0</v>
      </c>
      <c r="L502" s="433"/>
      <c r="M502" s="433"/>
      <c r="N502" s="434"/>
      <c r="O502" s="383" t="str">
        <f t="shared" si="114"/>
        <v/>
      </c>
      <c r="P502" s="434"/>
      <c r="Q502" s="434"/>
      <c r="R502" s="434"/>
      <c r="S502" s="433"/>
      <c r="T502" s="434"/>
      <c r="U502" s="415" t="str">
        <f t="shared" si="116"/>
        <v/>
      </c>
      <c r="V502" s="415" t="str">
        <f t="shared" si="117"/>
        <v/>
      </c>
      <c r="W502" s="415" t="str">
        <f t="shared" si="118"/>
        <v/>
      </c>
      <c r="X502" s="415" t="str">
        <f t="shared" si="119"/>
        <v/>
      </c>
      <c r="Y502" s="415" t="str">
        <f t="shared" si="120"/>
        <v/>
      </c>
      <c r="Z502" s="415" t="str">
        <f t="shared" si="121"/>
        <v/>
      </c>
      <c r="AA502" s="384">
        <f t="shared" si="115"/>
        <v>0</v>
      </c>
      <c r="AB502" s="385" t="b">
        <f t="shared" si="122"/>
        <v>1</v>
      </c>
      <c r="AC502" s="384" t="str">
        <f>IF($N502="","",IF($C$7="Northern Ireland",INDEX('Fixed inputs'!$H$18:$H$58,MATCH($N502,'Fixed inputs'!$C$18:$C$58,0)),INDEX('Fixed inputs'!$I$18:$I$58,MATCH($N502,'Fixed inputs'!$C$18:$C$58,0))))</f>
        <v/>
      </c>
      <c r="AD502" s="384" t="str">
        <f>IF($C502="","",INDEX('Fixed inputs'!$C$8:$E$10,MATCH($C502,'Fixed inputs'!$B$8:$B$10,0),MATCH(IF($C$7="Northern Ireland","GBP","EUR"),'Fixed inputs'!$C$7:$E$7,0)))</f>
        <v/>
      </c>
      <c r="AE502" s="386"/>
      <c r="AF502" s="386"/>
      <c r="AG502" s="386"/>
      <c r="AH502" s="386"/>
      <c r="AI502" s="386"/>
      <c r="AJ502" s="416">
        <f t="shared" si="123"/>
        <v>0</v>
      </c>
      <c r="AK502" s="386"/>
      <c r="AL502" s="387">
        <f t="shared" si="124"/>
        <v>0</v>
      </c>
      <c r="AM502" s="386"/>
      <c r="AN502" s="387">
        <f t="shared" si="125"/>
        <v>0</v>
      </c>
      <c r="AO502" s="386"/>
      <c r="AP502" s="387">
        <f t="shared" si="126"/>
        <v>0</v>
      </c>
      <c r="AQ502" s="386"/>
      <c r="AR502" s="387">
        <f t="shared" si="127"/>
        <v>0</v>
      </c>
      <c r="AS502" s="386"/>
      <c r="AT502" s="387">
        <f t="shared" si="128"/>
        <v>0</v>
      </c>
    </row>
    <row r="503" spans="2:47">
      <c r="B503" s="435"/>
      <c r="C503" s="435"/>
      <c r="D503" s="436"/>
      <c r="E503" s="437"/>
      <c r="F503" s="437"/>
      <c r="G503" s="437"/>
      <c r="H503" s="437"/>
      <c r="I503" s="437"/>
      <c r="J503" s="437"/>
      <c r="K503" s="465">
        <f t="shared" si="113"/>
        <v>0</v>
      </c>
      <c r="L503" s="433"/>
      <c r="M503" s="433"/>
      <c r="N503" s="434"/>
      <c r="O503" s="383" t="str">
        <f t="shared" si="114"/>
        <v/>
      </c>
      <c r="P503" s="434"/>
      <c r="Q503" s="434"/>
      <c r="R503" s="434"/>
      <c r="S503" s="433"/>
      <c r="T503" s="434"/>
      <c r="U503" s="415" t="str">
        <f t="shared" si="116"/>
        <v/>
      </c>
      <c r="V503" s="415" t="str">
        <f t="shared" si="117"/>
        <v/>
      </c>
      <c r="W503" s="415" t="str">
        <f t="shared" si="118"/>
        <v/>
      </c>
      <c r="X503" s="415" t="str">
        <f t="shared" si="119"/>
        <v/>
      </c>
      <c r="Y503" s="415" t="str">
        <f t="shared" si="120"/>
        <v/>
      </c>
      <c r="Z503" s="415" t="str">
        <f t="shared" si="121"/>
        <v/>
      </c>
      <c r="AA503" s="384">
        <f t="shared" si="115"/>
        <v>0</v>
      </c>
      <c r="AB503" s="385" t="b">
        <f t="shared" si="122"/>
        <v>1</v>
      </c>
      <c r="AC503" s="384" t="str">
        <f>IF($N503="","",IF($C$7="Northern Ireland",INDEX('Fixed inputs'!$H$18:$H$58,MATCH($N503,'Fixed inputs'!$C$18:$C$58,0)),INDEX('Fixed inputs'!$I$18:$I$58,MATCH($N503,'Fixed inputs'!$C$18:$C$58,0))))</f>
        <v/>
      </c>
      <c r="AD503" s="384" t="str">
        <f>IF($C503="","",INDEX('Fixed inputs'!$C$8:$E$10,MATCH($C503,'Fixed inputs'!$B$8:$B$10,0),MATCH(IF($C$7="Northern Ireland","GBP","EUR"),'Fixed inputs'!$C$7:$E$7,0)))</f>
        <v/>
      </c>
      <c r="AE503" s="386"/>
      <c r="AF503" s="386"/>
      <c r="AG503" s="386"/>
      <c r="AH503" s="386"/>
      <c r="AI503" s="386"/>
      <c r="AJ503" s="416">
        <f t="shared" si="123"/>
        <v>0</v>
      </c>
      <c r="AK503" s="386"/>
      <c r="AL503" s="387">
        <f t="shared" si="124"/>
        <v>0</v>
      </c>
      <c r="AM503" s="386"/>
      <c r="AN503" s="387">
        <f t="shared" si="125"/>
        <v>0</v>
      </c>
      <c r="AO503" s="386"/>
      <c r="AP503" s="387">
        <f t="shared" si="126"/>
        <v>0</v>
      </c>
      <c r="AQ503" s="386"/>
      <c r="AR503" s="387">
        <f t="shared" si="127"/>
        <v>0</v>
      </c>
      <c r="AS503" s="386"/>
      <c r="AT503" s="387">
        <f t="shared" si="128"/>
        <v>0</v>
      </c>
    </row>
    <row r="504" spans="2:47">
      <c r="B504" s="435"/>
      <c r="C504" s="435"/>
      <c r="D504" s="436"/>
      <c r="E504" s="437"/>
      <c r="F504" s="437"/>
      <c r="G504" s="437"/>
      <c r="H504" s="437"/>
      <c r="I504" s="437"/>
      <c r="J504" s="437"/>
      <c r="K504" s="465">
        <f t="shared" si="113"/>
        <v>0</v>
      </c>
      <c r="L504" s="433"/>
      <c r="M504" s="433"/>
      <c r="N504" s="434"/>
      <c r="O504" s="383" t="str">
        <f t="shared" si="114"/>
        <v/>
      </c>
      <c r="P504" s="434"/>
      <c r="Q504" s="434"/>
      <c r="R504" s="434"/>
      <c r="S504" s="433"/>
      <c r="T504" s="434"/>
      <c r="U504" s="415" t="str">
        <f t="shared" si="116"/>
        <v/>
      </c>
      <c r="V504" s="415" t="str">
        <f t="shared" si="117"/>
        <v/>
      </c>
      <c r="W504" s="415" t="str">
        <f t="shared" si="118"/>
        <v/>
      </c>
      <c r="X504" s="415" t="str">
        <f t="shared" si="119"/>
        <v/>
      </c>
      <c r="Y504" s="415" t="str">
        <f t="shared" si="120"/>
        <v/>
      </c>
      <c r="Z504" s="415" t="str">
        <f t="shared" si="121"/>
        <v/>
      </c>
      <c r="AA504" s="384">
        <f t="shared" si="115"/>
        <v>0</v>
      </c>
      <c r="AB504" s="385" t="b">
        <f t="shared" si="122"/>
        <v>1</v>
      </c>
      <c r="AC504" s="384" t="str">
        <f>IF($N504="","",IF($C$7="Northern Ireland",INDEX('Fixed inputs'!$H$18:$H$58,MATCH($N504,'Fixed inputs'!$C$18:$C$58,0)),INDEX('Fixed inputs'!$I$18:$I$58,MATCH($N504,'Fixed inputs'!$C$18:$C$58,0))))</f>
        <v/>
      </c>
      <c r="AD504" s="384" t="str">
        <f>IF($C504="","",INDEX('Fixed inputs'!$C$8:$E$10,MATCH($C504,'Fixed inputs'!$B$8:$B$10,0),MATCH(IF($C$7="Northern Ireland","GBP","EUR"),'Fixed inputs'!$C$7:$E$7,0)))</f>
        <v/>
      </c>
      <c r="AE504" s="386"/>
      <c r="AF504" s="386"/>
      <c r="AG504" s="386"/>
      <c r="AH504" s="386"/>
      <c r="AI504" s="386"/>
      <c r="AJ504" s="416">
        <f t="shared" si="123"/>
        <v>0</v>
      </c>
      <c r="AK504" s="386"/>
      <c r="AL504" s="387">
        <f t="shared" si="124"/>
        <v>0</v>
      </c>
      <c r="AM504" s="386"/>
      <c r="AN504" s="387">
        <f t="shared" si="125"/>
        <v>0</v>
      </c>
      <c r="AO504" s="386"/>
      <c r="AP504" s="387">
        <f t="shared" si="126"/>
        <v>0</v>
      </c>
      <c r="AQ504" s="386"/>
      <c r="AR504" s="387">
        <f t="shared" si="127"/>
        <v>0</v>
      </c>
      <c r="AS504" s="386"/>
      <c r="AT504" s="387">
        <f t="shared" si="128"/>
        <v>0</v>
      </c>
    </row>
    <row r="505" spans="2:47">
      <c r="B505" s="435"/>
      <c r="C505" s="435"/>
      <c r="D505" s="436"/>
      <c r="E505" s="437"/>
      <c r="F505" s="437"/>
      <c r="G505" s="437"/>
      <c r="H505" s="437"/>
      <c r="I505" s="437"/>
      <c r="J505" s="437"/>
      <c r="K505" s="465">
        <f t="shared" si="113"/>
        <v>0</v>
      </c>
      <c r="L505" s="433"/>
      <c r="M505" s="433"/>
      <c r="N505" s="434"/>
      <c r="O505" s="383" t="str">
        <f t="shared" si="114"/>
        <v/>
      </c>
      <c r="P505" s="434"/>
      <c r="Q505" s="434"/>
      <c r="R505" s="434"/>
      <c r="S505" s="433"/>
      <c r="T505" s="434"/>
      <c r="U505" s="415" t="str">
        <f t="shared" si="116"/>
        <v/>
      </c>
      <c r="V505" s="415" t="str">
        <f t="shared" si="117"/>
        <v/>
      </c>
      <c r="W505" s="415" t="str">
        <f t="shared" si="118"/>
        <v/>
      </c>
      <c r="X505" s="415" t="str">
        <f t="shared" si="119"/>
        <v/>
      </c>
      <c r="Y505" s="415" t="str">
        <f t="shared" si="120"/>
        <v/>
      </c>
      <c r="Z505" s="415" t="str">
        <f t="shared" si="121"/>
        <v/>
      </c>
      <c r="AA505" s="384">
        <f t="shared" si="115"/>
        <v>0</v>
      </c>
      <c r="AB505" s="385" t="b">
        <f t="shared" si="122"/>
        <v>1</v>
      </c>
      <c r="AC505" s="384" t="str">
        <f>IF($N505="","",IF($C$7="Northern Ireland",INDEX('Fixed inputs'!$H$18:$H$58,MATCH($N505,'Fixed inputs'!$C$18:$C$58,0)),INDEX('Fixed inputs'!$I$18:$I$58,MATCH($N505,'Fixed inputs'!$C$18:$C$58,0))))</f>
        <v/>
      </c>
      <c r="AD505" s="384" t="str">
        <f>IF($C505="","",INDEX('Fixed inputs'!$C$8:$E$10,MATCH($C505,'Fixed inputs'!$B$8:$B$10,0),MATCH(IF($C$7="Northern Ireland","GBP","EUR"),'Fixed inputs'!$C$7:$E$7,0)))</f>
        <v/>
      </c>
      <c r="AE505" s="386"/>
      <c r="AF505" s="386"/>
      <c r="AG505" s="386"/>
      <c r="AH505" s="386"/>
      <c r="AI505" s="386"/>
      <c r="AJ505" s="416">
        <f t="shared" si="123"/>
        <v>0</v>
      </c>
      <c r="AK505" s="386"/>
      <c r="AL505" s="387">
        <f t="shared" si="124"/>
        <v>0</v>
      </c>
      <c r="AM505" s="386"/>
      <c r="AN505" s="387">
        <f t="shared" si="125"/>
        <v>0</v>
      </c>
      <c r="AO505" s="386"/>
      <c r="AP505" s="387">
        <f t="shared" si="126"/>
        <v>0</v>
      </c>
      <c r="AQ505" s="386"/>
      <c r="AR505" s="387">
        <f t="shared" si="127"/>
        <v>0</v>
      </c>
      <c r="AS505" s="386"/>
      <c r="AT505" s="387">
        <f t="shared" si="128"/>
        <v>0</v>
      </c>
    </row>
    <row r="506" spans="2:47">
      <c r="B506" s="435"/>
      <c r="C506" s="435"/>
      <c r="D506" s="436"/>
      <c r="E506" s="437"/>
      <c r="F506" s="437"/>
      <c r="G506" s="437"/>
      <c r="H506" s="437"/>
      <c r="I506" s="437"/>
      <c r="J506" s="437"/>
      <c r="K506" s="465">
        <f t="shared" si="113"/>
        <v>0</v>
      </c>
      <c r="L506" s="433"/>
      <c r="M506" s="433"/>
      <c r="N506" s="434"/>
      <c r="O506" s="383" t="str">
        <f t="shared" si="114"/>
        <v/>
      </c>
      <c r="P506" s="434"/>
      <c r="Q506" s="434"/>
      <c r="R506" s="434"/>
      <c r="S506" s="433"/>
      <c r="T506" s="434"/>
      <c r="U506" s="415" t="str">
        <f t="shared" si="116"/>
        <v/>
      </c>
      <c r="V506" s="415" t="str">
        <f t="shared" si="117"/>
        <v/>
      </c>
      <c r="W506" s="415" t="str">
        <f t="shared" si="118"/>
        <v/>
      </c>
      <c r="X506" s="415" t="str">
        <f t="shared" si="119"/>
        <v/>
      </c>
      <c r="Y506" s="415" t="str">
        <f t="shared" si="120"/>
        <v/>
      </c>
      <c r="Z506" s="415" t="str">
        <f t="shared" si="121"/>
        <v/>
      </c>
      <c r="AA506" s="384">
        <f t="shared" si="115"/>
        <v>0</v>
      </c>
      <c r="AB506" s="385" t="b">
        <f t="shared" si="122"/>
        <v>1</v>
      </c>
      <c r="AC506" s="384" t="str">
        <f>IF($N506="","",IF($C$7="Northern Ireland",INDEX('Fixed inputs'!$H$18:$H$58,MATCH($N506,'Fixed inputs'!$C$18:$C$58,0)),INDEX('Fixed inputs'!$I$18:$I$58,MATCH($N506,'Fixed inputs'!$C$18:$C$58,0))))</f>
        <v/>
      </c>
      <c r="AD506" s="384" t="str">
        <f>IF($C506="","",INDEX('Fixed inputs'!$C$8:$E$10,MATCH($C506,'Fixed inputs'!$B$8:$B$10,0),MATCH(IF($C$7="Northern Ireland","GBP","EUR"),'Fixed inputs'!$C$7:$E$7,0)))</f>
        <v/>
      </c>
      <c r="AE506" s="386"/>
      <c r="AF506" s="386"/>
      <c r="AG506" s="386"/>
      <c r="AH506" s="386"/>
      <c r="AI506" s="386"/>
      <c r="AJ506" s="416">
        <f t="shared" si="123"/>
        <v>0</v>
      </c>
      <c r="AK506" s="386"/>
      <c r="AL506" s="387">
        <f t="shared" si="124"/>
        <v>0</v>
      </c>
      <c r="AM506" s="386"/>
      <c r="AN506" s="387">
        <f t="shared" si="125"/>
        <v>0</v>
      </c>
      <c r="AO506" s="386"/>
      <c r="AP506" s="387">
        <f t="shared" si="126"/>
        <v>0</v>
      </c>
      <c r="AQ506" s="386"/>
      <c r="AR506" s="387">
        <f t="shared" si="127"/>
        <v>0</v>
      </c>
      <c r="AS506" s="386"/>
      <c r="AT506" s="387">
        <f t="shared" si="128"/>
        <v>0</v>
      </c>
    </row>
    <row r="507" spans="2:47">
      <c r="B507" s="435"/>
      <c r="C507" s="435"/>
      <c r="D507" s="436"/>
      <c r="E507" s="437"/>
      <c r="F507" s="437"/>
      <c r="G507" s="437"/>
      <c r="H507" s="437"/>
      <c r="I507" s="437"/>
      <c r="J507" s="437"/>
      <c r="K507" s="465">
        <f t="shared" si="113"/>
        <v>0</v>
      </c>
      <c r="L507" s="433"/>
      <c r="M507" s="433"/>
      <c r="N507" s="434"/>
      <c r="O507" s="383" t="str">
        <f t="shared" si="114"/>
        <v/>
      </c>
      <c r="P507" s="434"/>
      <c r="Q507" s="434"/>
      <c r="R507" s="434"/>
      <c r="S507" s="433"/>
      <c r="T507" s="434"/>
      <c r="U507" s="415" t="str">
        <f t="shared" si="116"/>
        <v/>
      </c>
      <c r="V507" s="415" t="str">
        <f t="shared" si="117"/>
        <v/>
      </c>
      <c r="W507" s="415" t="str">
        <f t="shared" si="118"/>
        <v/>
      </c>
      <c r="X507" s="415" t="str">
        <f t="shared" si="119"/>
        <v/>
      </c>
      <c r="Y507" s="415" t="str">
        <f t="shared" si="120"/>
        <v/>
      </c>
      <c r="Z507" s="415" t="str">
        <f t="shared" si="121"/>
        <v/>
      </c>
      <c r="AA507" s="384">
        <f t="shared" si="115"/>
        <v>0</v>
      </c>
      <c r="AB507" s="385" t="b">
        <f t="shared" si="122"/>
        <v>1</v>
      </c>
      <c r="AC507" s="384" t="str">
        <f>IF($N507="","",IF($C$7="Northern Ireland",INDEX('Fixed inputs'!$H$18:$H$58,MATCH($N507,'Fixed inputs'!$C$18:$C$58,0)),INDEX('Fixed inputs'!$I$18:$I$58,MATCH($N507,'Fixed inputs'!$C$18:$C$58,0))))</f>
        <v/>
      </c>
      <c r="AD507" s="384" t="str">
        <f>IF($C507="","",INDEX('Fixed inputs'!$C$8:$E$10,MATCH($C507,'Fixed inputs'!$B$8:$B$10,0),MATCH(IF($C$7="Northern Ireland","GBP","EUR"),'Fixed inputs'!$C$7:$E$7,0)))</f>
        <v/>
      </c>
      <c r="AE507" s="386"/>
      <c r="AF507" s="386"/>
      <c r="AG507" s="386"/>
      <c r="AH507" s="386"/>
      <c r="AI507" s="386"/>
      <c r="AJ507" s="416">
        <f t="shared" si="123"/>
        <v>0</v>
      </c>
      <c r="AK507" s="386"/>
      <c r="AL507" s="387">
        <f t="shared" si="124"/>
        <v>0</v>
      </c>
      <c r="AM507" s="386"/>
      <c r="AN507" s="387">
        <f t="shared" si="125"/>
        <v>0</v>
      </c>
      <c r="AO507" s="386"/>
      <c r="AP507" s="387">
        <f t="shared" si="126"/>
        <v>0</v>
      </c>
      <c r="AQ507" s="386"/>
      <c r="AR507" s="387">
        <f t="shared" si="127"/>
        <v>0</v>
      </c>
      <c r="AS507" s="386"/>
      <c r="AT507" s="387">
        <f t="shared" si="128"/>
        <v>0</v>
      </c>
    </row>
    <row r="508" spans="2:47">
      <c r="B508" s="435"/>
      <c r="C508" s="435"/>
      <c r="D508" s="436"/>
      <c r="E508" s="437"/>
      <c r="F508" s="437"/>
      <c r="G508" s="437"/>
      <c r="H508" s="437"/>
      <c r="I508" s="437"/>
      <c r="J508" s="437"/>
      <c r="K508" s="465">
        <f t="shared" si="113"/>
        <v>0</v>
      </c>
      <c r="L508" s="433"/>
      <c r="M508" s="433"/>
      <c r="N508" s="434"/>
      <c r="O508" s="383" t="str">
        <f t="shared" si="114"/>
        <v/>
      </c>
      <c r="P508" s="434"/>
      <c r="Q508" s="434"/>
      <c r="R508" s="434"/>
      <c r="S508" s="433"/>
      <c r="T508" s="434"/>
      <c r="U508" s="415" t="str">
        <f t="shared" si="116"/>
        <v/>
      </c>
      <c r="V508" s="415" t="str">
        <f t="shared" si="117"/>
        <v/>
      </c>
      <c r="W508" s="415" t="str">
        <f t="shared" si="118"/>
        <v/>
      </c>
      <c r="X508" s="415" t="str">
        <f t="shared" si="119"/>
        <v/>
      </c>
      <c r="Y508" s="415" t="str">
        <f t="shared" si="120"/>
        <v/>
      </c>
      <c r="Z508" s="415" t="str">
        <f t="shared" si="121"/>
        <v/>
      </c>
      <c r="AA508" s="384">
        <f t="shared" si="115"/>
        <v>0</v>
      </c>
      <c r="AB508" s="385" t="b">
        <f t="shared" si="122"/>
        <v>1</v>
      </c>
      <c r="AC508" s="384" t="str">
        <f>IF($N508="","",IF($C$7="Northern Ireland",INDEX('Fixed inputs'!$H$18:$H$58,MATCH($N508,'Fixed inputs'!$C$18:$C$58,0)),INDEX('Fixed inputs'!$I$18:$I$58,MATCH($N508,'Fixed inputs'!$C$18:$C$58,0))))</f>
        <v/>
      </c>
      <c r="AD508" s="384" t="str">
        <f>IF($C508="","",INDEX('Fixed inputs'!$C$8:$E$10,MATCH($C508,'Fixed inputs'!$B$8:$B$10,0),MATCH(IF($C$7="Northern Ireland","GBP","EUR"),'Fixed inputs'!$C$7:$E$7,0)))</f>
        <v/>
      </c>
      <c r="AE508" s="386"/>
      <c r="AF508" s="386"/>
      <c r="AG508" s="386"/>
      <c r="AH508" s="386"/>
      <c r="AI508" s="386"/>
      <c r="AJ508" s="416">
        <f t="shared" si="123"/>
        <v>0</v>
      </c>
      <c r="AK508" s="386"/>
      <c r="AL508" s="387">
        <f t="shared" si="124"/>
        <v>0</v>
      </c>
      <c r="AM508" s="386"/>
      <c r="AN508" s="387">
        <f t="shared" si="125"/>
        <v>0</v>
      </c>
      <c r="AO508" s="386"/>
      <c r="AP508" s="387">
        <f t="shared" si="126"/>
        <v>0</v>
      </c>
      <c r="AQ508" s="386"/>
      <c r="AR508" s="387">
        <f t="shared" si="127"/>
        <v>0</v>
      </c>
      <c r="AS508" s="386"/>
      <c r="AT508" s="387">
        <f t="shared" si="128"/>
        <v>0</v>
      </c>
    </row>
    <row r="509" spans="2:47">
      <c r="B509" s="435"/>
      <c r="C509" s="435"/>
      <c r="D509" s="436"/>
      <c r="E509" s="437"/>
      <c r="F509" s="437"/>
      <c r="G509" s="437"/>
      <c r="H509" s="437"/>
      <c r="I509" s="437"/>
      <c r="J509" s="437"/>
      <c r="K509" s="465">
        <f t="shared" si="113"/>
        <v>0</v>
      </c>
      <c r="L509" s="433"/>
      <c r="M509" s="433"/>
      <c r="N509" s="434"/>
      <c r="O509" s="383" t="str">
        <f t="shared" si="114"/>
        <v/>
      </c>
      <c r="P509" s="434"/>
      <c r="Q509" s="434"/>
      <c r="R509" s="434"/>
      <c r="S509" s="433"/>
      <c r="T509" s="434"/>
      <c r="U509" s="415" t="str">
        <f t="shared" si="116"/>
        <v/>
      </c>
      <c r="V509" s="415" t="str">
        <f t="shared" si="117"/>
        <v/>
      </c>
      <c r="W509" s="415" t="str">
        <f t="shared" si="118"/>
        <v/>
      </c>
      <c r="X509" s="415" t="str">
        <f t="shared" si="119"/>
        <v/>
      </c>
      <c r="Y509" s="415" t="str">
        <f t="shared" si="120"/>
        <v/>
      </c>
      <c r="Z509" s="415" t="str">
        <f t="shared" si="121"/>
        <v/>
      </c>
      <c r="AA509" s="384">
        <f t="shared" si="115"/>
        <v>0</v>
      </c>
      <c r="AB509" s="385" t="b">
        <f t="shared" si="122"/>
        <v>1</v>
      </c>
      <c r="AC509" s="384" t="str">
        <f>IF($N509="","",IF($C$7="Northern Ireland",INDEX('Fixed inputs'!$H$18:$H$58,MATCH($N509,'Fixed inputs'!$C$18:$C$58,0)),INDEX('Fixed inputs'!$I$18:$I$58,MATCH($N509,'Fixed inputs'!$C$18:$C$58,0))))</f>
        <v/>
      </c>
      <c r="AD509" s="384" t="str">
        <f>IF($C509="","",INDEX('Fixed inputs'!$C$8:$E$10,MATCH($C509,'Fixed inputs'!$B$8:$B$10,0),MATCH(IF($C$7="Northern Ireland","GBP","EUR"),'Fixed inputs'!$C$7:$E$7,0)))</f>
        <v/>
      </c>
      <c r="AE509" s="386"/>
      <c r="AF509" s="386"/>
      <c r="AG509" s="386"/>
      <c r="AH509" s="386"/>
      <c r="AI509" s="386"/>
      <c r="AJ509" s="416">
        <f t="shared" si="123"/>
        <v>0</v>
      </c>
      <c r="AK509" s="386"/>
      <c r="AL509" s="387">
        <f t="shared" si="124"/>
        <v>0</v>
      </c>
      <c r="AM509" s="386"/>
      <c r="AN509" s="387">
        <f t="shared" si="125"/>
        <v>0</v>
      </c>
      <c r="AO509" s="386"/>
      <c r="AP509" s="387">
        <f t="shared" si="126"/>
        <v>0</v>
      </c>
      <c r="AQ509" s="386"/>
      <c r="AR509" s="387">
        <f t="shared" si="127"/>
        <v>0</v>
      </c>
      <c r="AS509" s="386"/>
      <c r="AT509" s="387">
        <f t="shared" si="128"/>
        <v>0</v>
      </c>
    </row>
    <row r="510" spans="2:47">
      <c r="B510" s="435"/>
      <c r="C510" s="435"/>
      <c r="D510" s="436"/>
      <c r="E510" s="437"/>
      <c r="F510" s="437"/>
      <c r="G510" s="437"/>
      <c r="H510" s="437"/>
      <c r="I510" s="437"/>
      <c r="J510" s="437"/>
      <c r="K510" s="465">
        <f t="shared" si="113"/>
        <v>0</v>
      </c>
      <c r="L510" s="433"/>
      <c r="M510" s="433"/>
      <c r="N510" s="434"/>
      <c r="O510" s="383" t="str">
        <f t="shared" si="114"/>
        <v/>
      </c>
      <c r="P510" s="434"/>
      <c r="Q510" s="434"/>
      <c r="R510" s="434"/>
      <c r="S510" s="433"/>
      <c r="T510" s="434"/>
      <c r="U510" s="415" t="str">
        <f t="shared" si="116"/>
        <v/>
      </c>
      <c r="V510" s="415" t="str">
        <f t="shared" si="117"/>
        <v/>
      </c>
      <c r="W510" s="415" t="str">
        <f t="shared" si="118"/>
        <v/>
      </c>
      <c r="X510" s="415" t="str">
        <f t="shared" si="119"/>
        <v/>
      </c>
      <c r="Y510" s="415" t="str">
        <f t="shared" si="120"/>
        <v/>
      </c>
      <c r="Z510" s="415" t="str">
        <f t="shared" si="121"/>
        <v/>
      </c>
      <c r="AA510" s="384">
        <f t="shared" si="115"/>
        <v>0</v>
      </c>
      <c r="AB510" s="385" t="b">
        <f t="shared" si="122"/>
        <v>1</v>
      </c>
      <c r="AC510" s="384" t="str">
        <f>IF($N510="","",IF($C$7="Northern Ireland",INDEX('Fixed inputs'!$H$18:$H$58,MATCH($N510,'Fixed inputs'!$C$18:$C$58,0)),INDEX('Fixed inputs'!$I$18:$I$58,MATCH($N510,'Fixed inputs'!$C$18:$C$58,0))))</f>
        <v/>
      </c>
      <c r="AD510" s="384" t="str">
        <f>IF($C510="","",INDEX('Fixed inputs'!$C$8:$E$10,MATCH($C510,'Fixed inputs'!$B$8:$B$10,0),MATCH(IF($C$7="Northern Ireland","GBP","EUR"),'Fixed inputs'!$C$7:$E$7,0)))</f>
        <v/>
      </c>
      <c r="AE510" s="386"/>
      <c r="AF510" s="386"/>
      <c r="AG510" s="386"/>
      <c r="AH510" s="386"/>
      <c r="AI510" s="386"/>
      <c r="AJ510" s="416">
        <f t="shared" si="123"/>
        <v>0</v>
      </c>
      <c r="AK510" s="386"/>
      <c r="AL510" s="387">
        <f t="shared" si="124"/>
        <v>0</v>
      </c>
      <c r="AM510" s="386"/>
      <c r="AN510" s="387">
        <f t="shared" si="125"/>
        <v>0</v>
      </c>
      <c r="AO510" s="386"/>
      <c r="AP510" s="387">
        <f t="shared" si="126"/>
        <v>0</v>
      </c>
      <c r="AQ510" s="386"/>
      <c r="AR510" s="387">
        <f t="shared" si="127"/>
        <v>0</v>
      </c>
      <c r="AS510" s="386"/>
      <c r="AT510" s="387">
        <f t="shared" si="128"/>
        <v>0</v>
      </c>
    </row>
    <row r="511" spans="2:47">
      <c r="B511" s="438"/>
      <c r="C511" s="438"/>
      <c r="D511" s="439"/>
      <c r="E511" s="440"/>
      <c r="F511" s="440"/>
      <c r="G511" s="440"/>
      <c r="H511" s="440"/>
      <c r="I511" s="440"/>
      <c r="J511" s="440"/>
      <c r="K511" s="466">
        <f t="shared" si="113"/>
        <v>0</v>
      </c>
      <c r="L511" s="441"/>
      <c r="M511" s="441"/>
      <c r="N511" s="442"/>
      <c r="O511" s="389" t="str">
        <f t="shared" si="114"/>
        <v/>
      </c>
      <c r="P511" s="442"/>
      <c r="Q511" s="442"/>
      <c r="R511" s="442"/>
      <c r="S511" s="441"/>
      <c r="T511" s="442"/>
      <c r="U511" s="415" t="str">
        <f t="shared" si="116"/>
        <v/>
      </c>
      <c r="V511" s="415" t="str">
        <f t="shared" si="117"/>
        <v/>
      </c>
      <c r="W511" s="415" t="str">
        <f t="shared" si="118"/>
        <v/>
      </c>
      <c r="X511" s="415" t="str">
        <f t="shared" si="119"/>
        <v/>
      </c>
      <c r="Y511" s="415" t="str">
        <f t="shared" si="120"/>
        <v/>
      </c>
      <c r="Z511" s="415" t="str">
        <f t="shared" si="121"/>
        <v/>
      </c>
      <c r="AA511" s="390">
        <f t="shared" si="115"/>
        <v>0</v>
      </c>
      <c r="AB511" s="385" t="b">
        <f t="shared" si="122"/>
        <v>1</v>
      </c>
      <c r="AC511" s="390" t="str">
        <f>IF($N511="","",IF($C$7="Northern Ireland",INDEX('Fixed inputs'!$H$18:$H$58,MATCH($N511,'Fixed inputs'!$C$18:$C$58,0)),INDEX('Fixed inputs'!$I$18:$I$58,MATCH($N511,'Fixed inputs'!$C$18:$C$58,0))))</f>
        <v/>
      </c>
      <c r="AD511" s="390" t="str">
        <f>IF($C511="","",INDEX('Fixed inputs'!$C$8:$E$10,MATCH($C511,'Fixed inputs'!$B$8:$B$10,0),MATCH(IF($C$7="Northern Ireland","GBP","EUR"),'Fixed inputs'!$C$7:$E$7,0)))</f>
        <v/>
      </c>
      <c r="AE511" s="391"/>
      <c r="AF511" s="391"/>
      <c r="AG511" s="391"/>
      <c r="AH511" s="391"/>
      <c r="AI511" s="391"/>
      <c r="AJ511" s="416">
        <f t="shared" si="123"/>
        <v>0</v>
      </c>
      <c r="AK511" s="391"/>
      <c r="AL511" s="387">
        <f t="shared" si="124"/>
        <v>0</v>
      </c>
      <c r="AM511" s="391"/>
      <c r="AN511" s="387">
        <f t="shared" si="125"/>
        <v>0</v>
      </c>
      <c r="AO511" s="391"/>
      <c r="AP511" s="387">
        <f t="shared" si="126"/>
        <v>0</v>
      </c>
      <c r="AQ511" s="391"/>
      <c r="AR511" s="387">
        <f t="shared" si="127"/>
        <v>0</v>
      </c>
      <c r="AS511" s="391"/>
      <c r="AT511" s="387">
        <f t="shared" si="128"/>
        <v>0</v>
      </c>
      <c r="AU511" s="279"/>
    </row>
    <row r="512" spans="2:47">
      <c r="B512" s="279"/>
      <c r="C512" s="279"/>
      <c r="D512" s="279"/>
      <c r="E512" s="279"/>
      <c r="F512" s="279"/>
      <c r="G512" s="279"/>
      <c r="H512" s="279"/>
      <c r="I512" s="279"/>
      <c r="J512" s="279"/>
      <c r="K512" s="279"/>
      <c r="L512" s="279"/>
      <c r="M512" s="279"/>
      <c r="N512" s="279"/>
      <c r="O512" s="279"/>
      <c r="P512" s="279"/>
      <c r="Q512" s="279"/>
      <c r="R512" s="279"/>
      <c r="S512" s="279"/>
      <c r="T512" s="279"/>
      <c r="U512" s="279"/>
      <c r="V512" s="279"/>
      <c r="W512" s="279"/>
      <c r="X512" s="279"/>
      <c r="Y512" s="279"/>
      <c r="Z512" s="279"/>
      <c r="AA512" s="279"/>
      <c r="AB512" s="279"/>
      <c r="AC512" s="279"/>
      <c r="AD512" s="279"/>
      <c r="AE512" s="279"/>
      <c r="AF512" s="279"/>
      <c r="AG512" s="279"/>
      <c r="AH512" s="279"/>
      <c r="AI512" s="279"/>
      <c r="AJ512" s="279"/>
      <c r="AK512" s="279"/>
      <c r="AL512" s="279"/>
      <c r="AM512" s="279"/>
      <c r="AN512" s="279"/>
      <c r="AO512" s="279"/>
      <c r="AP512" s="279"/>
      <c r="AQ512" s="279"/>
      <c r="AR512" s="279"/>
      <c r="AS512" s="279"/>
      <c r="AT512" s="279"/>
      <c r="AU512" s="279"/>
    </row>
    <row r="513" spans="2:47">
      <c r="B513" s="279"/>
      <c r="C513" s="279"/>
      <c r="D513" s="279"/>
      <c r="E513" s="279"/>
      <c r="F513" s="279"/>
      <c r="G513" s="279"/>
      <c r="H513" s="279"/>
      <c r="I513" s="279"/>
      <c r="J513" s="279"/>
      <c r="K513" s="279"/>
      <c r="L513" s="279"/>
      <c r="M513" s="279"/>
      <c r="N513" s="279"/>
      <c r="O513" s="279"/>
      <c r="P513" s="279"/>
      <c r="Q513" s="279"/>
      <c r="R513" s="279"/>
      <c r="S513" s="279"/>
      <c r="T513" s="279"/>
      <c r="U513" s="279"/>
      <c r="V513" s="279"/>
      <c r="W513" s="279"/>
      <c r="X513" s="279"/>
      <c r="Y513" s="279"/>
      <c r="Z513" s="279"/>
      <c r="AA513" s="279"/>
      <c r="AB513" s="279"/>
      <c r="AC513" s="279"/>
      <c r="AD513" s="279"/>
      <c r="AE513" s="279"/>
      <c r="AF513" s="279"/>
      <c r="AG513" s="279"/>
      <c r="AH513" s="279"/>
      <c r="AI513" s="279"/>
      <c r="AJ513" s="279"/>
      <c r="AK513" s="279"/>
      <c r="AL513" s="279"/>
      <c r="AM513" s="279"/>
      <c r="AN513" s="279"/>
      <c r="AO513" s="279"/>
      <c r="AP513" s="279"/>
      <c r="AQ513" s="279"/>
      <c r="AR513" s="279"/>
      <c r="AS513" s="279"/>
      <c r="AT513" s="279"/>
      <c r="AU513" s="279"/>
    </row>
    <row r="514" spans="2:47">
      <c r="B514" s="279"/>
      <c r="C514" s="279"/>
      <c r="D514" s="279"/>
      <c r="E514" s="279"/>
      <c r="F514" s="279"/>
      <c r="G514" s="279"/>
      <c r="H514" s="279"/>
      <c r="I514" s="279"/>
      <c r="J514" s="279"/>
      <c r="K514" s="279"/>
      <c r="L514" s="279"/>
      <c r="M514" s="279"/>
      <c r="N514" s="279"/>
      <c r="O514" s="279"/>
      <c r="P514" s="279"/>
      <c r="Q514" s="279"/>
      <c r="R514" s="279"/>
      <c r="S514" s="279"/>
      <c r="T514" s="279"/>
      <c r="U514" s="279"/>
      <c r="V514" s="279"/>
      <c r="W514" s="279"/>
      <c r="X514" s="279"/>
      <c r="Y514" s="279"/>
      <c r="Z514" s="279"/>
      <c r="AA514" s="279"/>
      <c r="AB514" s="279"/>
      <c r="AC514" s="279"/>
      <c r="AD514" s="279"/>
      <c r="AE514" s="279"/>
      <c r="AF514" s="279"/>
      <c r="AG514" s="279"/>
      <c r="AH514" s="279"/>
      <c r="AI514" s="279"/>
      <c r="AJ514" s="279"/>
      <c r="AK514" s="279"/>
      <c r="AL514" s="279"/>
      <c r="AM514" s="279"/>
      <c r="AN514" s="279"/>
      <c r="AO514" s="279"/>
      <c r="AP514" s="279"/>
      <c r="AQ514" s="279"/>
      <c r="AR514" s="279"/>
      <c r="AS514" s="279"/>
      <c r="AT514" s="279"/>
      <c r="AU514" s="279"/>
    </row>
  </sheetData>
  <sheetProtection algorithmName="SHA-512" hashValue="csOpd1lgUeFwzRYBYjrV8C1/LvJFMMey0f5Ij0Zd2fa43mBjN1qC47gOQ8wMrLkgGqgj7dhEOvGyYrKg2L8H3g==" saltValue="6EawVftV4s2dwV83mRHr+g==" spinCount="100000" sheet="1" objects="1" scenarios="1"/>
  <mergeCells count="2">
    <mergeCell ref="B2:AD2"/>
    <mergeCell ref="B9:AD9"/>
  </mergeCells>
  <conditionalFormatting sqref="C4">
    <cfRule type="cellIs" dxfId="57" priority="3" operator="equal">
      <formula>TRUE</formula>
    </cfRule>
    <cfRule type="cellIs" dxfId="56" priority="4" operator="equal">
      <formula>FALSE</formula>
    </cfRule>
    <cfRule type="cellIs" dxfId="55" priority="5" operator="equal">
      <formula>TRUE</formula>
    </cfRule>
    <cfRule type="cellIs" dxfId="54" priority="6" operator="equal">
      <formula>FALSE</formula>
    </cfRule>
  </conditionalFormatting>
  <conditionalFormatting sqref="AB12:AB511">
    <cfRule type="cellIs" dxfId="53" priority="1" operator="equal">
      <formula>TRUE</formula>
    </cfRule>
    <cfRule type="cellIs" dxfId="52" priority="2" operator="equal">
      <formula>FALSE</formula>
    </cfRule>
  </conditionalFormatting>
  <conditionalFormatting sqref="AU12:AU511">
    <cfRule type="expression" dxfId="51" priority="7">
      <formula>AU12=FALSE</formula>
    </cfRule>
    <cfRule type="expression" dxfId="50" priority="8">
      <formula>AU12=TRUE</formula>
    </cfRule>
  </conditionalFormatting>
  <dataValidations count="15">
    <dataValidation allowBlank="1" sqref="AI12:AI511 AK12:AK511 AM12:AM511 AO12:AO511 AQ12:AQ511 AS12:AS511" xr:uid="{D1185E32-70F0-4F3E-937B-0811FC620552}"/>
    <dataValidation allowBlank="1" showErrorMessage="1" errorTitle="Invalid input" error="Applicants can only apply for the increase in relation to EPC costs, and the application cannot exceed 5%" sqref="AA12:AA511" xr:uid="{B25B418E-2CB0-4996-9E74-AF2C54093F02}"/>
    <dataValidation allowBlank="1" showErrorMessage="1" errorTitle="Invalid input" error="Select a value from the list." sqref="T12:Z511" xr:uid="{821741F2-F2EE-4732-BDF6-44F365534797}"/>
    <dataValidation type="list" allowBlank="1" showInputMessage="1" showErrorMessage="1" sqref="L12:L511 S12:S511" xr:uid="{0E1E457E-9A3F-4960-A416-175C57D427BD}">
      <formula1>"Yes,No"</formula1>
    </dataValidation>
    <dataValidation type="decimal" operator="lessThanOrEqual" allowBlank="1" showErrorMessage="1" errorTitle="Invalid value" error="Value needs to be negative." sqref="E12:J511" xr:uid="{CC01E458-3AC7-4D1D-9AAD-B8D3295DDFFE}">
      <formula1>0</formula1>
    </dataValidation>
    <dataValidation type="list" allowBlank="1" sqref="AE12:AH511" xr:uid="{E7411299-DA2D-4DB1-845B-CB02F86E5176}">
      <formula1>"Yes,No"</formula1>
    </dataValidation>
    <dataValidation type="decimal" operator="lessThan" allowBlank="1" showErrorMessage="1" error="Value needs to be negative." sqref="O12:O511 E12:K511" xr:uid="{335B221E-5331-4312-9313-F908EB9E7270}">
      <formula1>0</formula1>
    </dataValidation>
    <dataValidation type="list" allowBlank="1" showErrorMessage="1" error="Allowed entries are Yes or No." sqref="BR12:CF511" xr:uid="{21F94A19-0628-45F2-9E15-FFEAAC696946}">
      <formula1>"Yes,No"</formula1>
    </dataValidation>
    <dataValidation type="list" allowBlank="1" showErrorMessage="1" errorTitle="Invalid input" error="Select a value from the list." sqref="C12:C511" xr:uid="{EB477AD4-0ED5-45BB-B18A-D7FB6E12F5C7}">
      <formula1>"GBP,EUR,USD"</formula1>
    </dataValidation>
    <dataValidation type="decimal" operator="lessThan" allowBlank="1" showErrorMessage="1" errorTitle="Invalid input" error="Value needs to be negative." promptTitle="Input required" prompt="Value needs to be negative." sqref="O12:O511 E12:K511" xr:uid="{81E957DC-38F2-4DA0-B84D-168A48F3EEB7}">
      <formula1>0</formula1>
    </dataValidation>
    <dataValidation type="decimal" allowBlank="1" sqref="AX12:AX511 AZ12:AZ511 BB12:BB511 BD12:BD511 BF12:BF511 BH12:BH511 BJ12:BJ511 BL12:BL511 BN12:BN511 BP12:BP511" xr:uid="{0D121D52-356F-42D2-B2A6-42D07EE82E77}">
      <formula1>-999999999999</formula1>
      <formula2>999999999999</formula2>
    </dataValidation>
    <dataValidation type="list" allowBlank="1" sqref="AE12:AH511" xr:uid="{5B79D6B1-4EC1-458A-8C7C-17602334768D}">
      <formula1>"Yes,No,TBC"</formula1>
    </dataValidation>
    <dataValidation type="custom" allowBlank="1" showErrorMessage="1" errorTitle="Invalid input" error="Applicants can only apply for the increase in relation to EPC costs, and the application cannot exceed 5%" sqref="AC12:AD511 AJ12:AJ511" xr:uid="{4921E3D5-6413-4FDB-848C-0BB4C816B8BC}">
      <formula1>IF($D12="EPC costs",AND(AC12&gt;=0,AC12&lt;=5%),OR(AC12=0,AC12=""))</formula1>
    </dataValidation>
    <dataValidation type="list" allowBlank="1" sqref="D12:D511" xr:uid="{08DFE23B-09F5-429D-B4F8-DDFD108AF522}">
      <formula1>"EPC costs,Non-EPC costs"</formula1>
    </dataValidation>
    <dataValidation type="list" allowBlank="1" sqref="B12:B511" xr:uid="{55BA0EC7-637D-47E5-9920-69BF16B5A5BA}">
      <formula1>"New Project 1,New Project 2,New Project 3,New Project 4"</formula1>
    </dataValidation>
  </dataValidation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499984740745262"/>
    <outlinePr summaryRight="0"/>
  </sheetPr>
  <dimension ref="A1:AJ143"/>
  <sheetViews>
    <sheetView showGridLines="0" zoomScale="40" zoomScaleNormal="40" workbookViewId="0">
      <selection activeCell="I20" sqref="I20"/>
    </sheetView>
  </sheetViews>
  <sheetFormatPr defaultColWidth="0" defaultRowHeight="15.75" zeroHeight="1" outlineLevelRow="1" outlineLevelCol="1"/>
  <cols>
    <col min="1" max="1" width="3" style="11" bestFit="1" customWidth="1"/>
    <col min="2" max="2" width="61.28515625" style="11" bestFit="1" customWidth="1"/>
    <col min="3" max="3" width="18" style="34" customWidth="1"/>
    <col min="4" max="4" width="30" customWidth="1"/>
    <col min="5" max="6" width="18" customWidth="1"/>
    <col min="7" max="7" width="18" style="11" customWidth="1"/>
    <col min="8" max="8" width="18" style="34" customWidth="1"/>
    <col min="9" max="17" width="18" customWidth="1"/>
    <col min="18" max="18" width="12.28515625" bestFit="1" customWidth="1"/>
    <col min="19" max="19" width="6.5703125" style="11" bestFit="1" customWidth="1"/>
    <col min="20" max="20" width="3" style="34" customWidth="1" collapsed="1"/>
    <col min="21" max="21" width="18" style="11" hidden="1" customWidth="1" outlineLevel="1"/>
    <col min="22" max="22" width="18" hidden="1" customWidth="1" outlineLevel="1"/>
    <col min="23" max="23" width="18" style="11" hidden="1" customWidth="1" outlineLevel="1"/>
    <col min="24" max="29" width="18" hidden="1" customWidth="1" outlineLevel="1"/>
    <col min="30" max="30" width="30" hidden="1" customWidth="1" outlineLevel="1"/>
    <col min="31" max="32" width="18" hidden="1" customWidth="1" outlineLevel="1"/>
    <col min="33" max="34" width="13" hidden="1" customWidth="1" outlineLevel="1"/>
    <col min="35" max="36" width="18" style="11" hidden="1" customWidth="1"/>
    <col min="37" max="16384" width="18" style="11" hidden="1" outlineLevel="1"/>
  </cols>
  <sheetData>
    <row r="1" spans="1:34" s="269" customFormat="1" ht="15.75" customHeight="1" thickBot="1">
      <c r="A1" s="451"/>
      <c r="C1" s="274"/>
      <c r="D1" s="274"/>
      <c r="E1" s="274"/>
      <c r="F1" s="274"/>
      <c r="H1" s="274"/>
      <c r="I1" s="274"/>
      <c r="J1" s="274"/>
      <c r="K1" s="274"/>
      <c r="L1" s="274"/>
      <c r="M1" s="274"/>
      <c r="N1" s="274"/>
      <c r="O1" s="274"/>
      <c r="P1" s="274"/>
      <c r="Q1" s="274"/>
      <c r="R1" s="274"/>
      <c r="T1" s="274"/>
    </row>
    <row r="2" spans="1:34" ht="30" customHeight="1" thickBot="1">
      <c r="B2" s="558" t="s">
        <v>164</v>
      </c>
      <c r="C2" s="470"/>
      <c r="D2" s="470"/>
      <c r="E2" s="470"/>
      <c r="F2" s="470"/>
      <c r="G2" s="470"/>
      <c r="H2" s="470"/>
      <c r="I2" s="470"/>
      <c r="J2" s="470"/>
      <c r="K2" s="470"/>
      <c r="L2" s="470"/>
      <c r="M2" s="470"/>
      <c r="N2" s="470"/>
      <c r="O2" s="470"/>
      <c r="P2" s="470"/>
      <c r="Q2" s="470"/>
      <c r="R2" s="471"/>
    </row>
    <row r="3" spans="1:34" ht="24" customHeight="1" thickBot="1">
      <c r="A3" s="285"/>
      <c r="B3" s="267"/>
    </row>
    <row r="4" spans="1:34" s="269" customFormat="1" ht="24" customHeight="1" thickBot="1">
      <c r="A4" s="426"/>
      <c r="B4" s="282" t="s">
        <v>134</v>
      </c>
      <c r="C4" s="282" t="b">
        <f>AND(IF($C$18="NO",TRUE,COUNTBLANK($D$22:$K$22)=0),COUNTBLANK($C$29:$C$30)=0,COUNTBLANK($C$46:$C$47)=0,COUNTBLANK($C$63:$C$64)=0,COUNTBLANK($C$80:$C$81)=0,COUNTIFS($R$100:$R$109,FALSE)=0)</f>
        <v>1</v>
      </c>
      <c r="D4" s="356"/>
      <c r="E4" s="356"/>
      <c r="F4" s="356"/>
      <c r="H4" s="274"/>
      <c r="I4" s="356"/>
      <c r="J4" s="356"/>
      <c r="K4" s="356"/>
      <c r="L4" s="356"/>
      <c r="M4" s="356"/>
      <c r="N4" s="356"/>
      <c r="O4" s="356"/>
      <c r="P4" s="356"/>
      <c r="Q4" s="356"/>
      <c r="R4" s="356"/>
      <c r="T4" s="274"/>
      <c r="V4" s="356"/>
      <c r="X4" s="356"/>
      <c r="Y4" s="356"/>
      <c r="Z4" s="356"/>
      <c r="AA4" s="356"/>
      <c r="AB4" s="356"/>
      <c r="AC4" s="356"/>
      <c r="AD4" s="356"/>
      <c r="AE4" s="356"/>
      <c r="AF4" s="356"/>
      <c r="AG4" s="356"/>
      <c r="AH4" s="356"/>
    </row>
    <row r="5" spans="1:34" s="269" customFormat="1" ht="24" customHeight="1" thickBot="1">
      <c r="A5" s="426"/>
      <c r="B5" s="427"/>
      <c r="C5" s="274"/>
      <c r="D5" s="356"/>
      <c r="E5" s="356"/>
      <c r="F5" s="356"/>
      <c r="H5" s="274"/>
      <c r="I5" s="356"/>
      <c r="J5" s="356"/>
      <c r="K5" s="356"/>
      <c r="L5" s="356"/>
      <c r="M5" s="356"/>
      <c r="N5" s="356"/>
      <c r="O5" s="356"/>
      <c r="P5" s="356"/>
      <c r="Q5" s="356"/>
      <c r="R5" s="356"/>
      <c r="T5" s="274"/>
      <c r="V5" s="356"/>
      <c r="X5" s="356"/>
      <c r="Y5" s="356"/>
      <c r="Z5" s="356"/>
      <c r="AA5" s="356"/>
      <c r="AB5" s="356"/>
      <c r="AC5" s="356"/>
      <c r="AD5" s="356"/>
      <c r="AE5" s="356"/>
      <c r="AF5" s="356"/>
      <c r="AG5" s="356"/>
      <c r="AH5" s="356"/>
    </row>
    <row r="6" spans="1:34" ht="34.5" customHeight="1" thickBot="1">
      <c r="A6" s="285"/>
      <c r="B6" s="559" t="s">
        <v>165</v>
      </c>
      <c r="C6" s="470"/>
      <c r="D6" s="470"/>
      <c r="E6" s="470"/>
      <c r="F6" s="470"/>
      <c r="G6" s="470"/>
      <c r="H6" s="470"/>
      <c r="I6" s="470"/>
      <c r="J6" s="470"/>
      <c r="K6" s="470"/>
      <c r="L6" s="470"/>
      <c r="M6" s="470"/>
      <c r="N6" s="470"/>
      <c r="O6" s="470"/>
      <c r="P6" s="470"/>
      <c r="Q6" s="470"/>
      <c r="R6" s="473"/>
    </row>
    <row r="7" spans="1:34" ht="12.95" customHeight="1" thickBot="1">
      <c r="A7" s="285"/>
      <c r="B7" s="286"/>
      <c r="C7" s="286"/>
      <c r="D7" s="286"/>
      <c r="E7" s="286"/>
      <c r="F7" s="286"/>
      <c r="G7" s="286"/>
      <c r="H7" s="286"/>
      <c r="I7" s="286"/>
      <c r="J7" s="286"/>
      <c r="K7" s="286"/>
      <c r="L7" s="286"/>
      <c r="M7" s="286"/>
    </row>
    <row r="8" spans="1:34" ht="14.65" customHeight="1" thickBot="1">
      <c r="A8" s="285"/>
      <c r="B8" s="267"/>
      <c r="C8" s="287" t="s">
        <v>166</v>
      </c>
      <c r="D8" s="288" t="s">
        <v>167</v>
      </c>
      <c r="E8" s="288" t="s">
        <v>115</v>
      </c>
      <c r="F8" s="288" t="s">
        <v>116</v>
      </c>
      <c r="G8" s="288" t="s">
        <v>117</v>
      </c>
      <c r="H8" s="288" t="s">
        <v>118</v>
      </c>
      <c r="I8" s="289" t="s">
        <v>119</v>
      </c>
      <c r="J8" s="288" t="s">
        <v>93</v>
      </c>
      <c r="K8" s="288" t="s">
        <v>94</v>
      </c>
      <c r="L8" s="288" t="s">
        <v>95</v>
      </c>
      <c r="M8" s="288" t="s">
        <v>96</v>
      </c>
      <c r="N8" s="288" t="s">
        <v>97</v>
      </c>
      <c r="O8" s="288" t="s">
        <v>120</v>
      </c>
      <c r="P8" s="288" t="s">
        <v>121</v>
      </c>
      <c r="Q8" s="288" t="s">
        <v>122</v>
      </c>
      <c r="R8" s="290" t="s">
        <v>123</v>
      </c>
      <c r="S8" s="268"/>
    </row>
    <row r="9" spans="1:34" ht="14.65" customHeight="1" thickBot="1">
      <c r="A9" s="285"/>
      <c r="B9" s="418" t="s">
        <v>124</v>
      </c>
      <c r="C9" s="419">
        <f>'Fixed inputs'!$C$12</f>
        <v>5.83679551820728E-2</v>
      </c>
      <c r="D9" s="420">
        <f>'Fixed inputs'!$C$12</f>
        <v>5.83679551820728E-2</v>
      </c>
      <c r="E9" s="420">
        <f>'Fixed inputs'!$C$12</f>
        <v>5.83679551820728E-2</v>
      </c>
      <c r="F9" s="420">
        <f>'Fixed inputs'!$C$12</f>
        <v>5.83679551820728E-2</v>
      </c>
      <c r="G9" s="420">
        <f>'Fixed inputs'!$C$12</f>
        <v>5.83679551820728E-2</v>
      </c>
      <c r="H9" s="420">
        <f>'Fixed inputs'!$C$12</f>
        <v>5.83679551820728E-2</v>
      </c>
      <c r="I9" s="420">
        <f>'Fixed inputs'!$C$12</f>
        <v>5.83679551820728E-2</v>
      </c>
      <c r="J9" s="420">
        <f>'Fixed inputs'!$C$12</f>
        <v>5.83679551820728E-2</v>
      </c>
      <c r="K9" s="420">
        <f>'Fixed inputs'!$C$12</f>
        <v>5.83679551820728E-2</v>
      </c>
      <c r="L9" s="420">
        <f>'Fixed inputs'!$C$12</f>
        <v>5.83679551820728E-2</v>
      </c>
      <c r="M9" s="420">
        <f>'Fixed inputs'!$C$12</f>
        <v>5.83679551820728E-2</v>
      </c>
      <c r="N9" s="420">
        <f>'Fixed inputs'!$C$12</f>
        <v>5.83679551820728E-2</v>
      </c>
      <c r="O9" s="420">
        <f>'Fixed inputs'!$C$12</f>
        <v>5.83679551820728E-2</v>
      </c>
      <c r="P9" s="420">
        <f>'Fixed inputs'!$C$12</f>
        <v>5.83679551820728E-2</v>
      </c>
      <c r="Q9" s="420">
        <f>'Fixed inputs'!$C$12</f>
        <v>5.83679551820728E-2</v>
      </c>
      <c r="R9" s="421">
        <f>'Fixed inputs'!$C$12</f>
        <v>5.83679551820728E-2</v>
      </c>
    </row>
    <row r="10" spans="1:34" ht="14.65" customHeight="1" thickBot="1">
      <c r="A10" s="285"/>
      <c r="C10" s="11"/>
      <c r="D10" s="11"/>
      <c r="E10" s="11"/>
      <c r="F10" s="11"/>
      <c r="H10" s="11"/>
      <c r="I10" s="11"/>
      <c r="J10" s="11"/>
      <c r="K10" s="11"/>
      <c r="L10" s="11"/>
      <c r="M10" s="11"/>
      <c r="N10" s="11"/>
      <c r="O10" s="11"/>
      <c r="P10" s="11"/>
      <c r="Q10" s="11"/>
      <c r="R10" s="11"/>
    </row>
    <row r="11" spans="1:34" ht="14.65" customHeight="1" thickBot="1">
      <c r="A11" s="285"/>
      <c r="B11" s="418" t="s">
        <v>125</v>
      </c>
      <c r="C11" s="419">
        <f>'Fixed inputs'!$C$13</f>
        <v>8.6202509803921398E-2</v>
      </c>
      <c r="D11" s="420">
        <f>'Fixed inputs'!$C$13</f>
        <v>8.6202509803921398E-2</v>
      </c>
      <c r="E11" s="420">
        <f>'Fixed inputs'!$C$13</f>
        <v>8.6202509803921398E-2</v>
      </c>
      <c r="F11" s="420">
        <f>'Fixed inputs'!$C$13</f>
        <v>8.6202509803921398E-2</v>
      </c>
      <c r="G11" s="420">
        <f>'Fixed inputs'!$C$13</f>
        <v>8.6202509803921398E-2</v>
      </c>
      <c r="H11" s="420">
        <f>'Fixed inputs'!$C$13</f>
        <v>8.6202509803921398E-2</v>
      </c>
      <c r="I11" s="420">
        <f>'Fixed inputs'!$C$13</f>
        <v>8.6202509803921398E-2</v>
      </c>
      <c r="J11" s="420">
        <f>'Fixed inputs'!$C$13</f>
        <v>8.6202509803921398E-2</v>
      </c>
      <c r="K11" s="420">
        <f>'Fixed inputs'!$C$13</f>
        <v>8.6202509803921398E-2</v>
      </c>
      <c r="L11" s="420">
        <f>'Fixed inputs'!$C$13</f>
        <v>8.6202509803921398E-2</v>
      </c>
      <c r="M11" s="420">
        <f>'Fixed inputs'!$C$13</f>
        <v>8.6202509803921398E-2</v>
      </c>
      <c r="N11" s="420">
        <f>'Fixed inputs'!$C$13</f>
        <v>8.6202509803921398E-2</v>
      </c>
      <c r="O11" s="420">
        <f>'Fixed inputs'!$C$13</f>
        <v>8.6202509803921398E-2</v>
      </c>
      <c r="P11" s="420">
        <f>'Fixed inputs'!$C$13</f>
        <v>8.6202509803921398E-2</v>
      </c>
      <c r="Q11" s="420">
        <f>'Fixed inputs'!$C$13</f>
        <v>8.6202509803921398E-2</v>
      </c>
      <c r="R11" s="421">
        <f>'Fixed inputs'!$C$13</f>
        <v>8.6202509803921398E-2</v>
      </c>
    </row>
    <row r="12" spans="1:34" ht="14.65" customHeight="1" thickBot="1">
      <c r="A12" s="285"/>
      <c r="C12" s="291"/>
    </row>
    <row r="13" spans="1:34" ht="14.65" customHeight="1" thickBot="1">
      <c r="A13" s="285"/>
      <c r="B13" s="418" t="s">
        <v>126</v>
      </c>
      <c r="C13" s="422">
        <f t="shared" ref="C13:H13" si="0">D13*(1+C9)</f>
        <v>1.4054651845539496</v>
      </c>
      <c r="D13" s="423">
        <f t="shared" si="0"/>
        <v>1.3279551574406512</v>
      </c>
      <c r="E13" s="423">
        <f t="shared" si="0"/>
        <v>1.2547197323375128</v>
      </c>
      <c r="F13" s="423">
        <f t="shared" si="0"/>
        <v>1.1855231691341801</v>
      </c>
      <c r="G13" s="423">
        <f t="shared" si="0"/>
        <v>1.1201427285562822</v>
      </c>
      <c r="H13" s="423">
        <f t="shared" si="0"/>
        <v>1.0583679551820728</v>
      </c>
      <c r="I13" s="424">
        <v>1</v>
      </c>
      <c r="J13" s="423">
        <f t="shared" ref="J13:R13" si="1">I13/(1+J9)</f>
        <v>0.94485098032656167</v>
      </c>
      <c r="K13" s="423">
        <f t="shared" si="1"/>
        <v>0.89274337502406464</v>
      </c>
      <c r="L13" s="423">
        <f t="shared" si="1"/>
        <v>0.8435094530715308</v>
      </c>
      <c r="M13" s="423">
        <f t="shared" si="1"/>
        <v>0.7969907336493578</v>
      </c>
      <c r="N13" s="423">
        <f t="shared" si="1"/>
        <v>0.75303747599978132</v>
      </c>
      <c r="O13" s="423">
        <f t="shared" si="1"/>
        <v>0.711508197421033</v>
      </c>
      <c r="P13" s="423">
        <f t="shared" si="1"/>
        <v>0.67226921784364779</v>
      </c>
      <c r="Q13" s="423">
        <f t="shared" si="1"/>
        <v>0.63519422952294147</v>
      </c>
      <c r="R13" s="425">
        <f t="shared" si="1"/>
        <v>0.60016389046252627</v>
      </c>
    </row>
    <row r="14" spans="1:34" ht="14.65" customHeight="1" thickBot="1">
      <c r="A14" s="285"/>
      <c r="C14" s="11"/>
      <c r="D14" s="11"/>
    </row>
    <row r="15" spans="1:34" ht="14.65" customHeight="1" thickBot="1">
      <c r="A15" s="285"/>
      <c r="B15" s="418" t="s">
        <v>127</v>
      </c>
      <c r="C15" s="422">
        <f t="shared" ref="C15:H15" si="2">D15*(1+C11)</f>
        <v>1.6423465846661895</v>
      </c>
      <c r="D15" s="423">
        <f t="shared" si="2"/>
        <v>1.5120077240133258</v>
      </c>
      <c r="E15" s="423">
        <f t="shared" si="2"/>
        <v>1.3920127327695733</v>
      </c>
      <c r="F15" s="423">
        <f t="shared" si="2"/>
        <v>1.281540707377721</v>
      </c>
      <c r="G15" s="423">
        <f t="shared" si="2"/>
        <v>1.1798358923043379</v>
      </c>
      <c r="H15" s="423">
        <f t="shared" si="2"/>
        <v>1.0862025098039214</v>
      </c>
      <c r="I15" s="424">
        <v>1</v>
      </c>
      <c r="J15" s="423">
        <f t="shared" ref="J15:R15" si="3">I15/(1+J11)</f>
        <v>0.92063863871988061</v>
      </c>
      <c r="K15" s="423">
        <f t="shared" si="3"/>
        <v>0.84757550310399488</v>
      </c>
      <c r="L15" s="423">
        <f t="shared" si="3"/>
        <v>0.78031075738997979</v>
      </c>
      <c r="M15" s="423">
        <f t="shared" si="3"/>
        <v>0.71838423346198998</v>
      </c>
      <c r="N15" s="423">
        <f t="shared" si="3"/>
        <v>0.66137228277227134</v>
      </c>
      <c r="O15" s="423">
        <f t="shared" si="3"/>
        <v>0.60888487809852387</v>
      </c>
      <c r="P15" s="423">
        <f t="shared" si="3"/>
        <v>0.56056294530974549</v>
      </c>
      <c r="Q15" s="423">
        <f t="shared" si="3"/>
        <v>0.51607590688677096</v>
      </c>
      <c r="R15" s="425">
        <f t="shared" si="3"/>
        <v>0.47511942039236471</v>
      </c>
    </row>
    <row r="16" spans="1:34" ht="14.65" customHeight="1" thickBot="1">
      <c r="A16" s="285"/>
    </row>
    <row r="17" spans="1:33" ht="24" customHeight="1" thickBot="1">
      <c r="A17" s="285"/>
      <c r="B17" s="292" t="s">
        <v>168</v>
      </c>
      <c r="C17" s="267"/>
    </row>
    <row r="18" spans="1:33" ht="30.75" customHeight="1" thickBot="1">
      <c r="A18" s="285"/>
      <c r="B18" s="293" t="s">
        <v>169</v>
      </c>
      <c r="C18" s="443" t="s">
        <v>170</v>
      </c>
      <c r="D18" s="270"/>
      <c r="E18" s="271"/>
      <c r="F18" s="271"/>
      <c r="G18" s="271"/>
      <c r="H18" s="271"/>
      <c r="I18" s="271"/>
    </row>
    <row r="19" spans="1:33" ht="15.75" customHeight="1">
      <c r="A19" s="285"/>
      <c r="B19" s="294"/>
      <c r="C19" s="295"/>
      <c r="D19" s="272"/>
      <c r="E19" s="272"/>
      <c r="F19" s="272"/>
      <c r="G19" s="272"/>
      <c r="H19" s="272"/>
      <c r="I19" s="272"/>
    </row>
    <row r="20" spans="1:33" ht="15" customHeight="1">
      <c r="A20" s="296"/>
      <c r="B20" s="297" t="s">
        <v>171</v>
      </c>
      <c r="C20" s="297"/>
      <c r="D20" s="297"/>
      <c r="E20" s="298"/>
      <c r="F20" s="298"/>
      <c r="G20" s="298"/>
      <c r="H20" s="298"/>
      <c r="I20" s="297" t="s">
        <v>172</v>
      </c>
      <c r="J20" s="298"/>
      <c r="K20" s="298"/>
      <c r="L20" s="275"/>
      <c r="M20" s="275"/>
      <c r="N20" s="275"/>
      <c r="O20" s="275"/>
      <c r="P20" s="275"/>
      <c r="Q20" s="275"/>
      <c r="R20" s="275"/>
      <c r="S20" s="296"/>
      <c r="U20" s="340" t="s">
        <v>173</v>
      </c>
      <c r="V20" s="275"/>
      <c r="W20" s="275"/>
      <c r="X20" s="275"/>
      <c r="Y20" s="275"/>
      <c r="Z20" s="356"/>
      <c r="AA20" s="356"/>
      <c r="AB20" s="356"/>
      <c r="AC20" s="356"/>
      <c r="AD20" s="356"/>
      <c r="AE20" s="356"/>
      <c r="AF20" s="356"/>
      <c r="AG20" s="356"/>
    </row>
    <row r="21" spans="1:33" ht="45" customHeight="1">
      <c r="A21" s="296"/>
      <c r="B21" s="298"/>
      <c r="C21" s="297"/>
      <c r="D21" s="297" t="s">
        <v>119</v>
      </c>
      <c r="E21" s="297" t="s">
        <v>93</v>
      </c>
      <c r="F21" s="297" t="s">
        <v>94</v>
      </c>
      <c r="G21" s="297" t="s">
        <v>95</v>
      </c>
      <c r="H21" s="297" t="s">
        <v>96</v>
      </c>
      <c r="I21" s="297" t="s">
        <v>174</v>
      </c>
      <c r="J21" s="298" t="s">
        <v>148</v>
      </c>
      <c r="K21" s="298" t="s">
        <v>175</v>
      </c>
      <c r="L21" s="275"/>
      <c r="M21" s="275"/>
      <c r="N21" s="275"/>
      <c r="O21" s="275"/>
      <c r="P21" s="275"/>
      <c r="Q21" s="275"/>
      <c r="R21" s="275"/>
      <c r="S21" s="296"/>
      <c r="U21" s="341" t="s">
        <v>154</v>
      </c>
      <c r="V21" s="341" t="s">
        <v>176</v>
      </c>
      <c r="W21" s="341" t="s">
        <v>177</v>
      </c>
      <c r="X21" s="341" t="s">
        <v>178</v>
      </c>
      <c r="Y21" s="341" t="s">
        <v>179</v>
      </c>
      <c r="Z21" s="341" t="s">
        <v>180</v>
      </c>
      <c r="AA21" s="341" t="s">
        <v>181</v>
      </c>
      <c r="AB21" s="341" t="s">
        <v>182</v>
      </c>
      <c r="AC21" s="341" t="s">
        <v>183</v>
      </c>
      <c r="AD21" s="341" t="s">
        <v>184</v>
      </c>
      <c r="AE21" s="341" t="s">
        <v>185</v>
      </c>
      <c r="AF21" s="341" t="s">
        <v>186</v>
      </c>
      <c r="AG21" s="341" t="s">
        <v>187</v>
      </c>
    </row>
    <row r="22" spans="1:33">
      <c r="A22" s="296"/>
      <c r="B22" s="299" t="s">
        <v>188</v>
      </c>
      <c r="C22" s="299"/>
      <c r="D22" s="444"/>
      <c r="E22" s="444"/>
      <c r="F22" s="444"/>
      <c r="G22" s="444"/>
      <c r="H22" s="444"/>
      <c r="I22" s="445"/>
      <c r="J22" s="446"/>
      <c r="K22" s="446"/>
      <c r="L22" s="275"/>
      <c r="M22" s="275"/>
      <c r="N22" s="275"/>
      <c r="O22" s="275"/>
      <c r="P22" s="275"/>
      <c r="Q22" s="275"/>
      <c r="R22" s="275"/>
      <c r="S22" s="296"/>
      <c r="U22" s="342"/>
      <c r="V22" s="342"/>
      <c r="W22" s="342"/>
      <c r="X22" s="343"/>
      <c r="Y22" s="343"/>
      <c r="Z22" s="344"/>
      <c r="AA22" s="344"/>
      <c r="AB22" s="344"/>
      <c r="AC22" s="345">
        <f>IF(X22&lt;&gt;"",X22,IF(AND($U22="Yes",$V22="Yes",OR($W22="Yes",$W22="Partial")),D23,0))</f>
        <v>0</v>
      </c>
      <c r="AD22" s="345">
        <f>IF(Y22&lt;&gt;"",Y22,IF(AND($U22="Yes",$V22="Yes",OR($W22="Yes",$W22="Partial")),E23,0))</f>
        <v>0</v>
      </c>
      <c r="AE22" s="345">
        <f>IF(Z22&lt;&gt;"",Z22,IF(AND($U22="Yes",$V22="Yes",OR($W22="Yes",$W22="Partial")),F23,0))</f>
        <v>0</v>
      </c>
      <c r="AF22" s="345">
        <f>IF(AA22&lt;&gt;"",AA22,IF(AND($U22="Yes",$V22="Yes",OR($W22="Yes",$W22="Partial")),G23,0))</f>
        <v>0</v>
      </c>
      <c r="AG22" s="345">
        <f>IF(AB22&lt;&gt;"",AB22,IF(AND($U22="Yes",$V22="Yes",OR($W22="Yes",$W22="Partial")),H23,0))</f>
        <v>0</v>
      </c>
    </row>
    <row r="23" spans="1:33" ht="15.75" customHeight="1">
      <c r="A23" s="296"/>
      <c r="B23" s="299" t="s">
        <v>355</v>
      </c>
      <c r="C23" s="299"/>
      <c r="D23" s="349">
        <f>IF($C$18="YES",D22*IF(IF('Unit and Contact details'!$D$11='Unit and Contact details'!$E$12,"Northern Ireland","Republic of Ireland")="Northern Ireland",INDEX('Fixed inputs'!$H$18:$H$58,MATCH(D$21,'Fixed inputs'!$B$18:$B$58,0)),INDEX('Fixed inputs'!$I$18:$I$58,MATCH(D$21,'Fixed inputs'!$B$18:$B$58,0))),0)</f>
        <v>0</v>
      </c>
      <c r="E23" s="349">
        <f>IF($C$18="YES",E22*IF(IF('Unit and Contact details'!$D$11='Unit and Contact details'!$E$12,"Northern Ireland","Republic of Ireland")="Northern Ireland",INDEX('Fixed inputs'!$H$18:$H$58,MATCH(E$21,'Fixed inputs'!$B$18:$B$58,0)),INDEX('Fixed inputs'!$I$18:$I$58,MATCH(E$21,'Fixed inputs'!$B$18:$B$58,0))),0)</f>
        <v>0</v>
      </c>
      <c r="F23" s="349">
        <f>IF($C$18="YES",F22*IF(IF('Unit and Contact details'!$D$11='Unit and Contact details'!$E$12,"Northern Ireland","Republic of Ireland")="Northern Ireland",INDEX('Fixed inputs'!$H$18:$H$58,MATCH(F$21,'Fixed inputs'!$B$18:$B$58,0)),INDEX('Fixed inputs'!$I$18:$I$58,MATCH(F$21,'Fixed inputs'!$B$18:$B$58,0))),0)</f>
        <v>0</v>
      </c>
      <c r="G23" s="349">
        <f>IF($C$18="YES",G22*IF(IF('Unit and Contact details'!$D$11='Unit and Contact details'!$E$12,"Northern Ireland","Republic of Ireland")="Northern Ireland",INDEX('Fixed inputs'!$H$18:$H$58,MATCH(G$21,'Fixed inputs'!$B$18:$B$58,0)),INDEX('Fixed inputs'!$I$18:$I$58,MATCH(G$21,'Fixed inputs'!$B$18:$B$58,0))),0)</f>
        <v>0</v>
      </c>
      <c r="H23" s="349">
        <f>IF($C$18="YES",H22*IF(IF('Unit and Contact details'!$D$11='Unit and Contact details'!$E$12,"Northern Ireland","Republic of Ireland")="Northern Ireland",INDEX('Fixed inputs'!$H$18:$H$58,MATCH(H$21,'Fixed inputs'!$B$18:$B$58,0)),INDEX('Fixed inputs'!$I$18:$I$58,MATCH(H$21,'Fixed inputs'!$B$18:$B$58,0))),0)</f>
        <v>0</v>
      </c>
      <c r="I23" s="299"/>
      <c r="J23" s="300"/>
      <c r="K23" s="300"/>
      <c r="L23" s="275"/>
      <c r="M23" s="275"/>
      <c r="N23" s="275"/>
      <c r="O23" s="275"/>
      <c r="P23" s="275"/>
      <c r="Q23" s="275"/>
      <c r="R23" s="275"/>
      <c r="S23" s="296"/>
      <c r="U23" s="275"/>
      <c r="V23" s="275"/>
      <c r="W23" s="275"/>
      <c r="X23" s="275"/>
    </row>
    <row r="24" spans="1:33" ht="45" customHeight="1">
      <c r="A24" s="296"/>
      <c r="B24" s="296"/>
      <c r="C24" s="296"/>
      <c r="D24" s="296"/>
      <c r="E24" s="296"/>
      <c r="F24" s="296"/>
      <c r="G24" s="296"/>
      <c r="H24" s="296"/>
      <c r="I24" s="296"/>
      <c r="J24" s="275"/>
      <c r="K24" s="275"/>
      <c r="L24" s="275"/>
      <c r="M24" s="275"/>
      <c r="N24" s="275"/>
      <c r="O24" s="275"/>
      <c r="P24" s="275"/>
      <c r="Q24" s="275"/>
      <c r="R24" s="275"/>
      <c r="S24" s="296"/>
      <c r="T24" s="275"/>
      <c r="U24" s="275"/>
      <c r="V24" s="275"/>
      <c r="W24" s="275"/>
      <c r="X24" s="275"/>
    </row>
    <row r="25" spans="1:33" ht="24.95" customHeight="1">
      <c r="A25" s="296"/>
      <c r="B25" s="560" t="s">
        <v>356</v>
      </c>
      <c r="C25" s="552"/>
      <c r="D25" s="552"/>
      <c r="E25" s="552"/>
      <c r="F25" s="552"/>
      <c r="G25" s="552"/>
      <c r="H25" s="552"/>
      <c r="I25" s="552"/>
      <c r="J25" s="552"/>
      <c r="K25" s="552"/>
      <c r="L25" s="552"/>
      <c r="M25" s="552"/>
      <c r="N25" s="552"/>
      <c r="O25" s="552"/>
      <c r="P25" s="552"/>
      <c r="Q25" s="552"/>
      <c r="R25" s="552"/>
      <c r="S25" s="553"/>
      <c r="T25" s="275"/>
      <c r="U25" s="275"/>
      <c r="V25" s="275"/>
      <c r="W25" s="275"/>
      <c r="X25" s="275"/>
    </row>
    <row r="26" spans="1:33" ht="24.95" customHeight="1">
      <c r="A26" s="296"/>
      <c r="B26" s="296"/>
      <c r="C26" s="275"/>
      <c r="D26" s="275"/>
      <c r="E26" s="275"/>
      <c r="F26" s="275"/>
      <c r="G26" s="275"/>
      <c r="H26" s="275"/>
      <c r="I26" s="275"/>
      <c r="J26" s="275"/>
      <c r="K26" s="275"/>
      <c r="L26" s="275"/>
      <c r="M26" s="275"/>
      <c r="N26" s="275"/>
      <c r="O26" s="275"/>
      <c r="P26" s="275"/>
      <c r="Q26" s="275"/>
      <c r="R26" s="275"/>
      <c r="S26" s="296"/>
      <c r="T26" s="275"/>
      <c r="U26" s="275"/>
      <c r="V26" s="275"/>
      <c r="W26" s="275"/>
      <c r="X26" s="275"/>
    </row>
    <row r="27" spans="1:33" ht="20.100000000000001" customHeight="1">
      <c r="A27" s="296"/>
      <c r="B27" s="561" t="s">
        <v>189</v>
      </c>
      <c r="C27" s="552"/>
      <c r="D27" s="552"/>
      <c r="E27" s="552"/>
      <c r="F27" s="552"/>
      <c r="G27" s="552"/>
      <c r="H27" s="552"/>
      <c r="I27" s="552"/>
      <c r="J27" s="552"/>
      <c r="K27" s="552"/>
      <c r="L27" s="552"/>
      <c r="M27" s="552"/>
      <c r="N27" s="552"/>
      <c r="O27" s="552"/>
      <c r="P27" s="552"/>
      <c r="Q27" s="552"/>
      <c r="R27" s="552"/>
      <c r="S27" s="553"/>
      <c r="T27" s="275"/>
      <c r="U27" s="275"/>
      <c r="V27" s="275"/>
      <c r="W27" s="275"/>
      <c r="X27" s="275"/>
    </row>
    <row r="28" spans="1:33" ht="14.65" customHeight="1">
      <c r="A28" s="296"/>
      <c r="B28" s="299" t="s">
        <v>128</v>
      </c>
      <c r="C28" s="273" t="str">
        <f>IF('Unit and Contact details'!$D$11='Unit and Contact details'!$E$12,"NI","ROI")</f>
        <v>NI</v>
      </c>
      <c r="D28" s="299" t="s">
        <v>190</v>
      </c>
      <c r="E28" s="275"/>
      <c r="F28" s="275"/>
      <c r="G28" s="275"/>
      <c r="H28" s="275"/>
      <c r="I28" s="275"/>
      <c r="J28" s="275"/>
      <c r="K28" s="275"/>
      <c r="L28" s="275"/>
      <c r="M28" s="275"/>
      <c r="N28" s="275"/>
      <c r="O28" s="275"/>
      <c r="P28" s="275"/>
      <c r="Q28" s="275"/>
      <c r="R28" s="275"/>
      <c r="S28" s="275"/>
      <c r="T28" s="275"/>
      <c r="U28" s="275"/>
      <c r="V28" s="275"/>
      <c r="W28" s="275"/>
      <c r="X28" s="275"/>
    </row>
    <row r="29" spans="1:33" ht="14.65" customHeight="1">
      <c r="A29" s="296"/>
      <c r="B29" s="299" t="s">
        <v>129</v>
      </c>
      <c r="C29" s="447">
        <v>5</v>
      </c>
      <c r="D29" s="299" t="s">
        <v>191</v>
      </c>
      <c r="E29" s="275"/>
      <c r="F29" s="275"/>
      <c r="G29" s="275"/>
      <c r="H29" s="275"/>
      <c r="I29" s="275"/>
      <c r="J29" s="275"/>
      <c r="K29" s="275"/>
      <c r="L29" s="275"/>
      <c r="M29" s="275"/>
      <c r="N29" s="275"/>
      <c r="O29" s="275"/>
      <c r="P29" s="275"/>
      <c r="Q29" s="275"/>
      <c r="R29" s="275"/>
      <c r="S29" s="275"/>
      <c r="T29" s="296"/>
      <c r="U29" s="275"/>
      <c r="V29" s="275"/>
      <c r="W29" s="275"/>
      <c r="X29" s="275"/>
    </row>
    <row r="30" spans="1:33" ht="14.65" customHeight="1">
      <c r="A30" s="296"/>
      <c r="B30" s="299" t="s">
        <v>341</v>
      </c>
      <c r="C30" s="447">
        <v>0</v>
      </c>
      <c r="D30" s="299" t="s">
        <v>191</v>
      </c>
      <c r="E30" s="275"/>
      <c r="F30" s="275"/>
      <c r="G30" s="275"/>
      <c r="H30" s="275"/>
      <c r="I30" s="275"/>
      <c r="J30" s="275"/>
      <c r="K30" s="275"/>
      <c r="L30" s="275"/>
      <c r="M30" s="275"/>
      <c r="N30" s="275"/>
      <c r="O30" s="275"/>
      <c r="P30" s="275"/>
      <c r="Q30" s="275"/>
      <c r="R30" s="275"/>
      <c r="S30" s="275"/>
      <c r="T30" s="296"/>
      <c r="U30" s="275"/>
      <c r="V30" s="275"/>
      <c r="W30" s="275"/>
      <c r="X30" s="275"/>
    </row>
    <row r="31" spans="1:33" ht="14.65" customHeight="1">
      <c r="A31" s="296"/>
      <c r="B31" s="296"/>
      <c r="C31" s="296"/>
      <c r="D31" s="301">
        <v>1</v>
      </c>
      <c r="E31" s="301">
        <v>2</v>
      </c>
      <c r="F31" s="301">
        <v>3</v>
      </c>
      <c r="G31" s="301">
        <v>4</v>
      </c>
      <c r="H31" s="301">
        <v>5</v>
      </c>
      <c r="I31" s="301">
        <v>6</v>
      </c>
      <c r="J31" s="301">
        <v>7</v>
      </c>
      <c r="K31" s="301">
        <v>8</v>
      </c>
      <c r="L31" s="301">
        <v>9</v>
      </c>
      <c r="M31" s="301">
        <v>10</v>
      </c>
      <c r="N31" s="301">
        <v>11</v>
      </c>
      <c r="O31" s="301">
        <v>12</v>
      </c>
      <c r="P31" s="301">
        <v>13</v>
      </c>
      <c r="Q31" s="301">
        <v>14</v>
      </c>
      <c r="R31" s="301">
        <v>15</v>
      </c>
      <c r="S31" s="301"/>
      <c r="T31" s="275"/>
      <c r="U31" s="275"/>
      <c r="V31" s="275"/>
      <c r="W31" s="275"/>
      <c r="X31" s="275"/>
    </row>
    <row r="32" spans="1:33" ht="14.65" customHeight="1">
      <c r="A32" s="296"/>
      <c r="B32" s="275"/>
      <c r="C32" s="296"/>
      <c r="D32" s="298" t="s">
        <v>167</v>
      </c>
      <c r="E32" s="298" t="s">
        <v>115</v>
      </c>
      <c r="F32" s="298" t="s">
        <v>116</v>
      </c>
      <c r="G32" s="298" t="s">
        <v>117</v>
      </c>
      <c r="H32" s="298" t="s">
        <v>118</v>
      </c>
      <c r="I32" s="298" t="s">
        <v>119</v>
      </c>
      <c r="J32" s="298" t="s">
        <v>93</v>
      </c>
      <c r="K32" s="298" t="s">
        <v>94</v>
      </c>
      <c r="L32" s="298" t="s">
        <v>95</v>
      </c>
      <c r="M32" s="298" t="s">
        <v>96</v>
      </c>
      <c r="N32" s="298" t="s">
        <v>97</v>
      </c>
      <c r="O32" s="298" t="s">
        <v>120</v>
      </c>
      <c r="P32" s="298" t="s">
        <v>121</v>
      </c>
      <c r="Q32" s="298" t="s">
        <v>122</v>
      </c>
      <c r="R32" s="298" t="s">
        <v>123</v>
      </c>
      <c r="S32" s="297" t="s">
        <v>132</v>
      </c>
      <c r="T32" s="275"/>
      <c r="U32" s="275"/>
      <c r="V32" s="275"/>
      <c r="W32" s="275"/>
      <c r="X32" s="275"/>
    </row>
    <row r="33" spans="1:24" ht="14.65" customHeight="1">
      <c r="A33" s="296"/>
      <c r="B33" s="299" t="s">
        <v>339</v>
      </c>
      <c r="C33" s="299">
        <v>0</v>
      </c>
      <c r="D33" s="302">
        <f>IF('Fixed inputs'!$I$4="Application",SUMIFS('Support info UFI CY202930'!$U$12:$U$511,'Support info UFI CY202930'!$B$12:$B$511,"New Project 1"),SUMIFS('Support info UFI CY202930'!$AJ$12:$AJ$511,'Support info UFI CY202930'!$B$12:$B$511,"New Project 1"))</f>
        <v>0</v>
      </c>
      <c r="E33" s="302">
        <f>IF('Fixed inputs'!$I$4="Application",SUMIFS('Support info UFI CY202930'!$V$12:$V$511,'Support info UFI CY202930'!$B$12:$B$511,"New Project 1"),SUMIFS('Support info UFI CY202930'!$AL$12:$AL$511,'Support info UFI CY202930'!$B$12:$B$511,"New Project 1"))</f>
        <v>0</v>
      </c>
      <c r="F33" s="302">
        <f>IF('Fixed inputs'!$I$4="Application",SUMIFS('Support info UFI CY202930'!$W$12:$W$511,'Support info UFI CY202930'!$B$12:$B$511,"New Project 1"),SUMIFS('Support info UFI CY202930'!$AN$12:$AN$511,'Support info UFI CY202930'!$B$12:$B$511,"New Project 1"))</f>
        <v>0</v>
      </c>
      <c r="G33" s="302">
        <f>IF('Fixed inputs'!$I$4="Application",SUMIFS('Support info UFI CY202930'!$X$12:$X$511,'Support info UFI CY202930'!$B$12:$B$511,"New Project 1"),SUMIFS('Support info UFI CY202930'!$AP$12:$AP$511,'Support info UFI CY202930'!$B$12:$B$511,"New Project 1"))</f>
        <v>0</v>
      </c>
      <c r="H33" s="302">
        <f>IF('Fixed inputs'!$I$4="Application",SUMIFS('Support info UFI CY202930'!$Y$12:$Y$511,'Support info UFI CY202930'!$B$12:$B$511,"New Project 1"),SUMIFS('Support info UFI CY202930'!$AR$12:$AR$511,'Support info UFI CY202930'!$B$12:$B$511,"New Project 1"))</f>
        <v>0</v>
      </c>
      <c r="I33" s="302">
        <f>IF('Fixed inputs'!$I$4="Application",SUMIFS('Support info UFI CY202930'!$Z$12:$Z$511,'Support info UFI CY202930'!$B$12:$B$511,"New Project 1"),SUMIFS('Support info UFI CY202930'!$AT$12:$AT$511,'Support info UFI CY202930'!$B$12:$B$511,"New Project 1"))</f>
        <v>0</v>
      </c>
      <c r="J33" s="302">
        <v>0</v>
      </c>
      <c r="K33" s="302">
        <v>0</v>
      </c>
      <c r="L33" s="302">
        <v>0</v>
      </c>
      <c r="M33" s="302">
        <v>0</v>
      </c>
      <c r="N33" s="302">
        <v>0</v>
      </c>
      <c r="O33" s="302">
        <v>0</v>
      </c>
      <c r="P33" s="302">
        <v>0</v>
      </c>
      <c r="Q33" s="302">
        <v>0</v>
      </c>
      <c r="R33" s="304">
        <v>0</v>
      </c>
      <c r="S33" s="302">
        <f>SUM(D33:R33)</f>
        <v>0</v>
      </c>
      <c r="T33" s="296"/>
      <c r="U33" s="275"/>
      <c r="V33" s="275"/>
      <c r="W33" s="275"/>
      <c r="X33" s="275"/>
    </row>
    <row r="34" spans="1:24" ht="14.65" customHeight="1">
      <c r="A34" s="296"/>
      <c r="B34" s="299" t="s">
        <v>342</v>
      </c>
      <c r="C34" s="303"/>
      <c r="D34" s="304">
        <f t="shared" ref="D34:R34" si="4">IF(D31=$C29+6,-$C30,0)</f>
        <v>0</v>
      </c>
      <c r="E34" s="304">
        <f t="shared" si="4"/>
        <v>0</v>
      </c>
      <c r="F34" s="304">
        <f t="shared" si="4"/>
        <v>0</v>
      </c>
      <c r="G34" s="304">
        <f t="shared" si="4"/>
        <v>0</v>
      </c>
      <c r="H34" s="304">
        <f t="shared" si="4"/>
        <v>0</v>
      </c>
      <c r="I34" s="304">
        <f t="shared" si="4"/>
        <v>0</v>
      </c>
      <c r="J34" s="304">
        <f t="shared" si="4"/>
        <v>0</v>
      </c>
      <c r="K34" s="304">
        <f t="shared" si="4"/>
        <v>0</v>
      </c>
      <c r="L34" s="304">
        <f t="shared" si="4"/>
        <v>0</v>
      </c>
      <c r="M34" s="304">
        <f t="shared" si="4"/>
        <v>0</v>
      </c>
      <c r="N34" s="304">
        <f t="shared" si="4"/>
        <v>0</v>
      </c>
      <c r="O34" s="304">
        <f t="shared" si="4"/>
        <v>0</v>
      </c>
      <c r="P34" s="304">
        <f t="shared" si="4"/>
        <v>0</v>
      </c>
      <c r="Q34" s="304">
        <f t="shared" si="4"/>
        <v>0</v>
      </c>
      <c r="R34" s="304">
        <f t="shared" si="4"/>
        <v>0</v>
      </c>
      <c r="S34" s="302">
        <f>SUM(D34:R34)</f>
        <v>0</v>
      </c>
      <c r="T34" s="296"/>
      <c r="U34" s="275"/>
      <c r="V34" s="275"/>
      <c r="W34" s="275"/>
      <c r="X34" s="275"/>
    </row>
    <row r="35" spans="1:24" ht="14.65" customHeight="1">
      <c r="A35" s="296"/>
      <c r="B35" s="299" t="s">
        <v>343</v>
      </c>
      <c r="C35" s="303"/>
      <c r="D35" s="304">
        <v>0</v>
      </c>
      <c r="E35" s="304">
        <v>0</v>
      </c>
      <c r="F35" s="304">
        <v>0</v>
      </c>
      <c r="G35" s="304">
        <v>0</v>
      </c>
      <c r="H35" s="304">
        <v>0</v>
      </c>
      <c r="I35" s="304">
        <f t="shared" ref="I35:R35" si="5">IF($C$28="ROI",IF(I31&lt;=$C29+5,$K40,0),IF($C$28="NI",IF(I31&lt;=$C29+5,$K40,0),0))</f>
        <v>0</v>
      </c>
      <c r="J35" s="304">
        <f t="shared" si="5"/>
        <v>0</v>
      </c>
      <c r="K35" s="304">
        <f t="shared" si="5"/>
        <v>0</v>
      </c>
      <c r="L35" s="304">
        <f t="shared" si="5"/>
        <v>0</v>
      </c>
      <c r="M35" s="304">
        <f t="shared" si="5"/>
        <v>0</v>
      </c>
      <c r="N35" s="304">
        <f t="shared" si="5"/>
        <v>0</v>
      </c>
      <c r="O35" s="304">
        <f t="shared" si="5"/>
        <v>0</v>
      </c>
      <c r="P35" s="304">
        <f t="shared" si="5"/>
        <v>0</v>
      </c>
      <c r="Q35" s="304">
        <f t="shared" si="5"/>
        <v>0</v>
      </c>
      <c r="R35" s="304">
        <f t="shared" si="5"/>
        <v>0</v>
      </c>
      <c r="S35" s="302">
        <f>SUM(D35:R35)</f>
        <v>0</v>
      </c>
      <c r="T35" s="296"/>
      <c r="U35" s="275"/>
      <c r="V35" s="275"/>
      <c r="W35" s="275"/>
      <c r="X35" s="275"/>
    </row>
    <row r="36" spans="1:24" ht="14.65" customHeight="1">
      <c r="A36" s="296"/>
      <c r="B36" s="299" t="s">
        <v>344</v>
      </c>
      <c r="C36" s="303"/>
      <c r="D36" s="304">
        <f t="shared" ref="D36:R36" si="6">SUM(D33:D35)</f>
        <v>0</v>
      </c>
      <c r="E36" s="304">
        <f t="shared" si="6"/>
        <v>0</v>
      </c>
      <c r="F36" s="304">
        <f t="shared" si="6"/>
        <v>0</v>
      </c>
      <c r="G36" s="304">
        <f t="shared" si="6"/>
        <v>0</v>
      </c>
      <c r="H36" s="304">
        <f t="shared" si="6"/>
        <v>0</v>
      </c>
      <c r="I36" s="304">
        <f t="shared" si="6"/>
        <v>0</v>
      </c>
      <c r="J36" s="304">
        <f t="shared" si="6"/>
        <v>0</v>
      </c>
      <c r="K36" s="304">
        <f t="shared" si="6"/>
        <v>0</v>
      </c>
      <c r="L36" s="304">
        <f t="shared" si="6"/>
        <v>0</v>
      </c>
      <c r="M36" s="304">
        <f t="shared" si="6"/>
        <v>0</v>
      </c>
      <c r="N36" s="304">
        <f t="shared" si="6"/>
        <v>0</v>
      </c>
      <c r="O36" s="304">
        <f t="shared" si="6"/>
        <v>0</v>
      </c>
      <c r="P36" s="304">
        <f t="shared" si="6"/>
        <v>0</v>
      </c>
      <c r="Q36" s="304">
        <f t="shared" si="6"/>
        <v>0</v>
      </c>
      <c r="R36" s="304">
        <f t="shared" si="6"/>
        <v>0</v>
      </c>
      <c r="S36" s="302">
        <f>SUM(D36:R36)</f>
        <v>0</v>
      </c>
      <c r="T36" s="296"/>
      <c r="U36" s="275"/>
      <c r="V36" s="275"/>
      <c r="W36" s="275"/>
      <c r="X36" s="275"/>
    </row>
    <row r="37" spans="1:24" ht="14.65" customHeight="1">
      <c r="A37" s="296"/>
      <c r="B37" s="299" t="s">
        <v>345</v>
      </c>
      <c r="C37" s="303"/>
      <c r="D37" s="304">
        <f t="shared" ref="D37:R37" si="7">IF($C$28="ROI",D36*D$13,IF($C$28="NI",D36*D$15,0))</f>
        <v>0</v>
      </c>
      <c r="E37" s="304">
        <f t="shared" si="7"/>
        <v>0</v>
      </c>
      <c r="F37" s="304">
        <f t="shared" si="7"/>
        <v>0</v>
      </c>
      <c r="G37" s="304">
        <f t="shared" si="7"/>
        <v>0</v>
      </c>
      <c r="H37" s="304">
        <f t="shared" si="7"/>
        <v>0</v>
      </c>
      <c r="I37" s="304">
        <f t="shared" si="7"/>
        <v>0</v>
      </c>
      <c r="J37" s="304">
        <f t="shared" si="7"/>
        <v>0</v>
      </c>
      <c r="K37" s="304">
        <f t="shared" si="7"/>
        <v>0</v>
      </c>
      <c r="L37" s="304">
        <f t="shared" si="7"/>
        <v>0</v>
      </c>
      <c r="M37" s="304">
        <f t="shared" si="7"/>
        <v>0</v>
      </c>
      <c r="N37" s="304">
        <f t="shared" si="7"/>
        <v>0</v>
      </c>
      <c r="O37" s="304">
        <f t="shared" si="7"/>
        <v>0</v>
      </c>
      <c r="P37" s="304">
        <f t="shared" si="7"/>
        <v>0</v>
      </c>
      <c r="Q37" s="304">
        <f t="shared" si="7"/>
        <v>0</v>
      </c>
      <c r="R37" s="304">
        <f t="shared" si="7"/>
        <v>0</v>
      </c>
      <c r="S37" s="302">
        <f>SUM(D37:R37)</f>
        <v>0</v>
      </c>
      <c r="T37" s="296"/>
      <c r="U37" s="275"/>
      <c r="V37" s="275"/>
      <c r="W37" s="275"/>
      <c r="X37" s="275"/>
    </row>
    <row r="38" spans="1:24" ht="14.65" customHeight="1">
      <c r="A38" s="296"/>
      <c r="B38" s="296"/>
      <c r="C38" s="305"/>
      <c r="D38" s="329" t="s">
        <v>167</v>
      </c>
      <c r="E38" s="329" t="s">
        <v>115</v>
      </c>
      <c r="F38" s="329" t="s">
        <v>116</v>
      </c>
      <c r="G38" s="329" t="s">
        <v>117</v>
      </c>
      <c r="H38" s="329" t="s">
        <v>118</v>
      </c>
      <c r="I38" s="329" t="s">
        <v>119</v>
      </c>
      <c r="J38" s="329" t="s">
        <v>131</v>
      </c>
      <c r="K38" s="329" t="s">
        <v>132</v>
      </c>
      <c r="L38" s="306"/>
      <c r="M38" s="307"/>
      <c r="N38" s="307"/>
      <c r="O38" s="307"/>
      <c r="P38" s="307"/>
      <c r="Q38" s="307"/>
      <c r="R38" s="307"/>
      <c r="S38" s="307"/>
      <c r="T38" s="308"/>
      <c r="U38" s="275"/>
      <c r="V38" s="275"/>
      <c r="W38" s="275"/>
      <c r="X38" s="275"/>
    </row>
    <row r="39" spans="1:24" ht="14.65" customHeight="1">
      <c r="A39" s="296"/>
      <c r="B39" s="296" t="s">
        <v>130</v>
      </c>
      <c r="C39" s="309"/>
      <c r="D39" s="310">
        <f t="shared" ref="D39:I39" si="8">IF($C$28="ROI",D33*D$13/SUMIF($I$31:$R$31,"&lt;="&amp;$C29+5,$I$13:$R$13),IF($C$28="NI",D33*D$15/SUMIF($I$31:$R$31,"&lt;="&amp;$C29+5,$I$15:$R$15),0))</f>
        <v>0</v>
      </c>
      <c r="E39" s="310">
        <f t="shared" si="8"/>
        <v>0</v>
      </c>
      <c r="F39" s="310">
        <f t="shared" si="8"/>
        <v>0</v>
      </c>
      <c r="G39" s="310">
        <f t="shared" si="8"/>
        <v>0</v>
      </c>
      <c r="H39" s="310">
        <f t="shared" si="8"/>
        <v>0</v>
      </c>
      <c r="I39" s="311">
        <f t="shared" si="8"/>
        <v>0</v>
      </c>
      <c r="J39" s="310">
        <f>IF($C$28="ROI",SUMPRODUCT($D$13:$R$13,D34:R34)/SUMIF(I31:R31,"&lt;="&amp;C29+5,$I$13:$R$13),IF($C$28="NI",SUMPRODUCT($D$15:$R$15,D34:R34)/SUMIF(I31:R31,"&lt;="&amp;C29+5,$I$15:$R$15),0))</f>
        <v>0</v>
      </c>
      <c r="K39" s="310">
        <f>SUM(D39:J39)</f>
        <v>0</v>
      </c>
      <c r="L39" s="306"/>
      <c r="M39" s="306"/>
      <c r="N39" s="312"/>
      <c r="O39" s="312"/>
      <c r="P39" s="312"/>
      <c r="Q39" s="312"/>
      <c r="R39" s="312"/>
      <c r="S39" s="312"/>
      <c r="T39" s="275"/>
      <c r="U39" s="275"/>
      <c r="V39" s="275"/>
      <c r="W39" s="275"/>
      <c r="X39" s="275"/>
    </row>
    <row r="40" spans="1:24" ht="14.65" customHeight="1">
      <c r="A40" s="296"/>
      <c r="B40" s="299" t="s">
        <v>130</v>
      </c>
      <c r="C40" s="313"/>
      <c r="D40" s="302">
        <f t="shared" ref="D40:I40" si="9">IF($C$28="ROI",D33*D$13/SUMIF($I$31:$R$31,"&lt;="&amp;$C29+5,$I$13:$R$13),IF($C$28="NI",D33*D$15/SUMIF($I$31:$R$31,"&lt;="&amp;$C29+5,$I$15:$R$15),0))</f>
        <v>0</v>
      </c>
      <c r="E40" s="302">
        <f t="shared" si="9"/>
        <v>0</v>
      </c>
      <c r="F40" s="302">
        <f t="shared" si="9"/>
        <v>0</v>
      </c>
      <c r="G40" s="302">
        <f t="shared" si="9"/>
        <v>0</v>
      </c>
      <c r="H40" s="302">
        <f t="shared" si="9"/>
        <v>0</v>
      </c>
      <c r="I40" s="302">
        <f t="shared" si="9"/>
        <v>0</v>
      </c>
      <c r="J40" s="302">
        <f>IF($C$28="ROI",SUMPRODUCT($D$13:$R$13,D34:R34)/SUMIF(I31:R31,"&lt;="&amp;C29+5,$I$13:$R$13),IF($C$28="NI",SUMPRODUCT($D$15:$R$15,D34:R34)/SUMIF(I31:R31,"&lt;="&amp;C29+5,$I$15:$R$15),0))</f>
        <v>0</v>
      </c>
      <c r="K40" s="302">
        <f>SUM(D40:J40)</f>
        <v>0</v>
      </c>
      <c r="L40" s="306"/>
      <c r="M40" s="306"/>
      <c r="N40" s="306"/>
      <c r="O40" s="312"/>
      <c r="P40" s="312"/>
      <c r="Q40" s="312"/>
      <c r="R40" s="312"/>
      <c r="S40" s="312"/>
      <c r="T40" s="275"/>
      <c r="U40" s="275"/>
      <c r="V40" s="275"/>
      <c r="W40" s="275"/>
      <c r="X40" s="275"/>
    </row>
    <row r="41" spans="1:24" ht="14.65" customHeight="1">
      <c r="A41" s="296"/>
      <c r="B41" s="296"/>
      <c r="C41" s="309"/>
      <c r="D41" s="309"/>
      <c r="E41" s="309"/>
      <c r="F41" s="309"/>
      <c r="G41" s="309"/>
      <c r="H41" s="309"/>
      <c r="I41" s="309"/>
      <c r="J41" s="309"/>
      <c r="K41" s="309"/>
      <c r="L41" s="309"/>
      <c r="M41" s="296"/>
      <c r="N41" s="275"/>
      <c r="O41" s="275"/>
      <c r="P41" s="275"/>
      <c r="Q41" s="275"/>
      <c r="R41" s="275"/>
      <c r="S41" s="275"/>
      <c r="T41" s="275"/>
      <c r="U41" s="275"/>
      <c r="V41" s="275"/>
      <c r="W41" s="275"/>
      <c r="X41" s="275"/>
    </row>
    <row r="42" spans="1:24" ht="24.95" customHeight="1">
      <c r="A42" s="296"/>
      <c r="B42" s="275"/>
      <c r="C42" s="275"/>
      <c r="D42" s="275"/>
      <c r="E42" s="275"/>
      <c r="F42" s="275"/>
      <c r="G42" s="275"/>
      <c r="H42" s="275"/>
      <c r="I42" s="275"/>
      <c r="J42" s="275"/>
      <c r="K42" s="275"/>
      <c r="L42" s="275"/>
      <c r="M42" s="275"/>
      <c r="N42" s="275"/>
      <c r="O42" s="275"/>
      <c r="P42" s="275"/>
      <c r="Q42" s="275"/>
      <c r="R42" s="275"/>
      <c r="S42" s="296"/>
      <c r="T42" s="275"/>
      <c r="U42" s="275"/>
      <c r="V42" s="275"/>
      <c r="W42" s="275"/>
      <c r="X42" s="275"/>
    </row>
    <row r="43" spans="1:24" ht="24.95" customHeight="1">
      <c r="A43" s="296"/>
      <c r="B43" s="275"/>
      <c r="C43" s="275"/>
      <c r="D43" s="275"/>
      <c r="E43" s="275"/>
      <c r="F43" s="275"/>
      <c r="G43" s="275"/>
      <c r="H43" s="275"/>
      <c r="I43" s="275"/>
      <c r="J43" s="275"/>
      <c r="K43" s="275"/>
      <c r="L43" s="275"/>
      <c r="M43" s="275"/>
      <c r="N43" s="275"/>
      <c r="O43" s="275"/>
      <c r="P43" s="275"/>
      <c r="Q43" s="275"/>
      <c r="R43" s="275"/>
      <c r="S43" s="296"/>
      <c r="T43" s="275"/>
      <c r="U43" s="275"/>
      <c r="V43" s="275"/>
      <c r="W43" s="275"/>
      <c r="X43" s="275"/>
    </row>
    <row r="44" spans="1:24" ht="20.100000000000001" customHeight="1">
      <c r="A44" s="296"/>
      <c r="B44" s="561" t="s">
        <v>192</v>
      </c>
      <c r="C44" s="552"/>
      <c r="D44" s="552"/>
      <c r="E44" s="552"/>
      <c r="F44" s="552"/>
      <c r="G44" s="552"/>
      <c r="H44" s="552"/>
      <c r="I44" s="552"/>
      <c r="J44" s="552"/>
      <c r="K44" s="552"/>
      <c r="L44" s="552"/>
      <c r="M44" s="552"/>
      <c r="N44" s="552"/>
      <c r="O44" s="552"/>
      <c r="P44" s="552"/>
      <c r="Q44" s="552"/>
      <c r="R44" s="552"/>
      <c r="S44" s="553"/>
      <c r="T44" s="275"/>
      <c r="U44" s="275"/>
      <c r="V44" s="275"/>
      <c r="W44" s="275"/>
      <c r="X44" s="275"/>
    </row>
    <row r="45" spans="1:24" ht="14.65" customHeight="1">
      <c r="A45" s="296"/>
      <c r="B45" s="299" t="s">
        <v>128</v>
      </c>
      <c r="C45" s="273" t="str">
        <f>IF('Unit and Contact details'!$D$11='Unit and Contact details'!$E$12,"NI","ROI")</f>
        <v>NI</v>
      </c>
      <c r="D45" s="299" t="s">
        <v>193</v>
      </c>
      <c r="E45" s="275"/>
      <c r="F45" s="275"/>
      <c r="G45" s="275"/>
      <c r="H45" s="275"/>
      <c r="I45" s="275"/>
      <c r="J45" s="275"/>
      <c r="K45" s="275"/>
      <c r="L45" s="275"/>
      <c r="M45" s="275"/>
      <c r="N45" s="275"/>
      <c r="O45" s="275"/>
      <c r="P45" s="275"/>
      <c r="Q45" s="275"/>
      <c r="R45" s="275"/>
      <c r="S45" s="275"/>
      <c r="T45" s="296"/>
      <c r="U45" s="275"/>
      <c r="V45" s="275"/>
      <c r="W45" s="275"/>
      <c r="X45" s="275"/>
    </row>
    <row r="46" spans="1:24" ht="14.65" customHeight="1">
      <c r="A46" s="296"/>
      <c r="B46" s="299" t="s">
        <v>129</v>
      </c>
      <c r="C46" s="447">
        <v>5</v>
      </c>
      <c r="D46" s="299" t="s">
        <v>191</v>
      </c>
      <c r="E46" s="275"/>
      <c r="F46" s="275"/>
      <c r="G46" s="275"/>
      <c r="H46" s="275"/>
      <c r="I46" s="275"/>
      <c r="J46" s="275"/>
      <c r="K46" s="275"/>
      <c r="L46" s="275"/>
      <c r="M46" s="275"/>
      <c r="N46" s="275"/>
      <c r="O46" s="275"/>
      <c r="P46" s="275"/>
      <c r="Q46" s="275"/>
      <c r="R46" s="275"/>
      <c r="S46" s="275"/>
      <c r="T46" s="296"/>
      <c r="U46" s="275"/>
      <c r="V46" s="275"/>
      <c r="W46" s="275"/>
      <c r="X46" s="275"/>
    </row>
    <row r="47" spans="1:24" ht="14.65" customHeight="1">
      <c r="A47" s="296"/>
      <c r="B47" s="299" t="s">
        <v>341</v>
      </c>
      <c r="C47" s="447">
        <v>0</v>
      </c>
      <c r="D47" s="299" t="s">
        <v>191</v>
      </c>
      <c r="E47" s="296"/>
      <c r="F47" s="296"/>
      <c r="G47" s="296"/>
      <c r="H47" s="296"/>
      <c r="I47" s="296"/>
      <c r="J47" s="296"/>
      <c r="K47" s="296"/>
      <c r="L47" s="296"/>
      <c r="M47" s="296"/>
      <c r="N47" s="296"/>
      <c r="O47" s="296"/>
      <c r="P47" s="296"/>
      <c r="Q47" s="296"/>
      <c r="R47" s="296"/>
      <c r="S47" s="296"/>
      <c r="T47" s="275"/>
      <c r="U47" s="275"/>
      <c r="V47" s="275"/>
      <c r="W47" s="275"/>
      <c r="X47" s="275"/>
    </row>
    <row r="48" spans="1:24" ht="14.65" customHeight="1">
      <c r="A48" s="296"/>
      <c r="B48" s="275"/>
      <c r="C48" s="296"/>
      <c r="D48" s="314">
        <v>1</v>
      </c>
      <c r="E48" s="314">
        <v>2</v>
      </c>
      <c r="F48" s="314">
        <v>3</v>
      </c>
      <c r="G48" s="314">
        <v>4</v>
      </c>
      <c r="H48" s="314">
        <v>5</v>
      </c>
      <c r="I48" s="314">
        <v>6</v>
      </c>
      <c r="J48" s="314">
        <v>7</v>
      </c>
      <c r="K48" s="314">
        <v>8</v>
      </c>
      <c r="L48" s="314">
        <v>9</v>
      </c>
      <c r="M48" s="314">
        <v>10</v>
      </c>
      <c r="N48" s="314">
        <v>11</v>
      </c>
      <c r="O48" s="314">
        <v>12</v>
      </c>
      <c r="P48" s="314">
        <v>13</v>
      </c>
      <c r="Q48" s="314">
        <v>14</v>
      </c>
      <c r="R48" s="314">
        <v>15</v>
      </c>
      <c r="S48" s="301"/>
      <c r="T48" s="275"/>
      <c r="U48" s="275"/>
      <c r="V48" s="275"/>
      <c r="W48" s="275"/>
      <c r="X48" s="275"/>
    </row>
    <row r="49" spans="1:24" ht="14.65" customHeight="1">
      <c r="A49" s="296"/>
      <c r="B49" s="296"/>
      <c r="C49" s="296"/>
      <c r="D49" s="315" t="s">
        <v>167</v>
      </c>
      <c r="E49" s="315" t="s">
        <v>115</v>
      </c>
      <c r="F49" s="315" t="s">
        <v>116</v>
      </c>
      <c r="G49" s="315" t="s">
        <v>117</v>
      </c>
      <c r="H49" s="315" t="s">
        <v>118</v>
      </c>
      <c r="I49" s="315" t="s">
        <v>119</v>
      </c>
      <c r="J49" s="297" t="s">
        <v>93</v>
      </c>
      <c r="K49" s="297" t="s">
        <v>94</v>
      </c>
      <c r="L49" s="297" t="s">
        <v>95</v>
      </c>
      <c r="M49" s="297" t="s">
        <v>96</v>
      </c>
      <c r="N49" s="297" t="s">
        <v>97</v>
      </c>
      <c r="O49" s="297" t="s">
        <v>120</v>
      </c>
      <c r="P49" s="297" t="s">
        <v>121</v>
      </c>
      <c r="Q49" s="297" t="s">
        <v>122</v>
      </c>
      <c r="R49" s="297" t="s">
        <v>123</v>
      </c>
      <c r="S49" s="297" t="s">
        <v>132</v>
      </c>
      <c r="T49" s="296"/>
      <c r="U49" s="275"/>
      <c r="V49" s="275"/>
      <c r="W49" s="275"/>
      <c r="X49" s="275"/>
    </row>
    <row r="50" spans="1:24" ht="14.65" customHeight="1">
      <c r="A50" s="296"/>
      <c r="B50" s="299" t="s">
        <v>339</v>
      </c>
      <c r="C50" s="303">
        <v>0</v>
      </c>
      <c r="D50" s="304">
        <f>IF('Fixed inputs'!$I$4="Application",SUMIFS('Support info UFI CY202930'!$U$12:$U$511,'Support info UFI CY202930'!$B$12:$B$511,"New Project 2"),SUMIFS('Support info UFI CY202930'!$AJ$12:$AJ$511,'Support info UFI CY202930'!$B$12:$B$511,"New Project 2"))</f>
        <v>0</v>
      </c>
      <c r="E50" s="304">
        <f>IF('Fixed inputs'!$I$4="Application",SUMIFS('Support info UFI CY202930'!$V$12:$V$511,'Support info UFI CY202930'!$B$12:$B$511,"New Project 2"),SUMIFS('Support info UFI CY202930'!$AL$12:$AL$511,'Support info UFI CY202930'!$B$12:$B$511,"New Project 2"))</f>
        <v>0</v>
      </c>
      <c r="F50" s="304">
        <f>IF('Fixed inputs'!$I$4="Application",SUMIFS('Support info UFI CY202930'!$W$12:$W$511,'Support info UFI CY202930'!$B$12:$B$511,"New Project 2"),SUMIFS('Support info UFI CY202930'!$AN$12:$AN$511,'Support info UFI CY202930'!$B$12:$B$511,"New Project 2"))</f>
        <v>0</v>
      </c>
      <c r="G50" s="304">
        <f>IF('Fixed inputs'!$I$4="Application",SUMIFS('Support info UFI CY202930'!$X$12:$X$511,'Support info UFI CY202930'!$B$12:$B$511,"New Project 2"),SUMIFS('Support info UFI CY202930'!$AP$12:$AP$511,'Support info UFI CY202930'!$B$12:$B$511,"New Project 2"))</f>
        <v>0</v>
      </c>
      <c r="H50" s="304">
        <f>IF('Fixed inputs'!$I$4="Application",SUMIFS('Support info UFI CY202930'!$Y$12:$Y$511,'Support info UFI CY202930'!$B$12:$B$511,"New Project 2"),SUMIFS('Support info UFI CY202930'!$AR$12:$AR$511,'Support info UFI CY202930'!$B$12:$B$511,"New Project 2"))</f>
        <v>0</v>
      </c>
      <c r="I50" s="304">
        <f>IF('Fixed inputs'!$I$4="Application",SUMIFS('Support info UFI CY202930'!$Z$12:$Z$511,'Support info UFI CY202930'!$B$12:$B$511,"New Project 2"),SUMIFS('Support info UFI CY202930'!$AT$12:$AT$511,'Support info UFI CY202930'!$B$12:$B$511,"New Project 2"))</f>
        <v>0</v>
      </c>
      <c r="J50" s="304">
        <v>0</v>
      </c>
      <c r="K50" s="304">
        <v>0</v>
      </c>
      <c r="L50" s="304">
        <v>0</v>
      </c>
      <c r="M50" s="304">
        <v>0</v>
      </c>
      <c r="N50" s="304">
        <v>0</v>
      </c>
      <c r="O50" s="304">
        <v>0</v>
      </c>
      <c r="P50" s="304">
        <v>0</v>
      </c>
      <c r="Q50" s="304">
        <v>0</v>
      </c>
      <c r="R50" s="304">
        <v>0</v>
      </c>
      <c r="S50" s="302">
        <f>SUM(D50:R50)</f>
        <v>0</v>
      </c>
      <c r="T50" s="296"/>
      <c r="U50" s="275"/>
      <c r="V50" s="275"/>
      <c r="W50" s="275"/>
      <c r="X50" s="275"/>
    </row>
    <row r="51" spans="1:24" ht="14.65" customHeight="1">
      <c r="A51" s="296"/>
      <c r="B51" s="299" t="s">
        <v>342</v>
      </c>
      <c r="C51" s="303"/>
      <c r="D51" s="304">
        <f t="shared" ref="D51:R51" si="10">IF(D48=$C46+6,-$C47,0)</f>
        <v>0</v>
      </c>
      <c r="E51" s="304">
        <f t="shared" si="10"/>
        <v>0</v>
      </c>
      <c r="F51" s="304">
        <f t="shared" si="10"/>
        <v>0</v>
      </c>
      <c r="G51" s="304">
        <f t="shared" si="10"/>
        <v>0</v>
      </c>
      <c r="H51" s="304">
        <f t="shared" si="10"/>
        <v>0</v>
      </c>
      <c r="I51" s="304">
        <f t="shared" si="10"/>
        <v>0</v>
      </c>
      <c r="J51" s="304">
        <f t="shared" si="10"/>
        <v>0</v>
      </c>
      <c r="K51" s="304">
        <f t="shared" si="10"/>
        <v>0</v>
      </c>
      <c r="L51" s="304">
        <f t="shared" si="10"/>
        <v>0</v>
      </c>
      <c r="M51" s="304">
        <f t="shared" si="10"/>
        <v>0</v>
      </c>
      <c r="N51" s="304">
        <f t="shared" si="10"/>
        <v>0</v>
      </c>
      <c r="O51" s="304">
        <f t="shared" si="10"/>
        <v>0</v>
      </c>
      <c r="P51" s="304">
        <f t="shared" si="10"/>
        <v>0</v>
      </c>
      <c r="Q51" s="304">
        <f t="shared" si="10"/>
        <v>0</v>
      </c>
      <c r="R51" s="304">
        <f t="shared" si="10"/>
        <v>0</v>
      </c>
      <c r="S51" s="302">
        <f>SUM(D51:R51)</f>
        <v>0</v>
      </c>
      <c r="T51" s="296"/>
      <c r="U51" s="275"/>
      <c r="V51" s="275"/>
      <c r="W51" s="275"/>
      <c r="X51" s="275"/>
    </row>
    <row r="52" spans="1:24" ht="14.65" customHeight="1">
      <c r="A52" s="296"/>
      <c r="B52" s="299" t="s">
        <v>343</v>
      </c>
      <c r="C52" s="303"/>
      <c r="D52" s="304">
        <v>0</v>
      </c>
      <c r="E52" s="304">
        <v>0</v>
      </c>
      <c r="F52" s="304">
        <v>0</v>
      </c>
      <c r="G52" s="304">
        <v>0</v>
      </c>
      <c r="H52" s="304">
        <v>0</v>
      </c>
      <c r="I52" s="304">
        <f t="shared" ref="I52:R52" si="11">IF($C$45="ROI",IF(I48&lt;=$C46+5,$K57,0),IF($C$45="NI",IF(I48&lt;=$C46+5,$K57,0),0))</f>
        <v>0</v>
      </c>
      <c r="J52" s="304">
        <f t="shared" si="11"/>
        <v>0</v>
      </c>
      <c r="K52" s="304">
        <f t="shared" si="11"/>
        <v>0</v>
      </c>
      <c r="L52" s="304">
        <f t="shared" si="11"/>
        <v>0</v>
      </c>
      <c r="M52" s="304">
        <f t="shared" si="11"/>
        <v>0</v>
      </c>
      <c r="N52" s="304">
        <f t="shared" si="11"/>
        <v>0</v>
      </c>
      <c r="O52" s="304">
        <f t="shared" si="11"/>
        <v>0</v>
      </c>
      <c r="P52" s="304">
        <f t="shared" si="11"/>
        <v>0</v>
      </c>
      <c r="Q52" s="304">
        <f t="shared" si="11"/>
        <v>0</v>
      </c>
      <c r="R52" s="304">
        <f t="shared" si="11"/>
        <v>0</v>
      </c>
      <c r="S52" s="302">
        <f>SUM(D52:R52)</f>
        <v>0</v>
      </c>
      <c r="T52" s="296"/>
      <c r="U52" s="275"/>
      <c r="V52" s="275"/>
      <c r="W52" s="275"/>
      <c r="X52" s="275"/>
    </row>
    <row r="53" spans="1:24" ht="14.65" customHeight="1">
      <c r="A53" s="296"/>
      <c r="B53" s="299" t="s">
        <v>344</v>
      </c>
      <c r="C53" s="303"/>
      <c r="D53" s="304">
        <f t="shared" ref="D53:R53" si="12">SUM(D50:D52)</f>
        <v>0</v>
      </c>
      <c r="E53" s="304">
        <f t="shared" si="12"/>
        <v>0</v>
      </c>
      <c r="F53" s="304">
        <f t="shared" si="12"/>
        <v>0</v>
      </c>
      <c r="G53" s="304">
        <f t="shared" si="12"/>
        <v>0</v>
      </c>
      <c r="H53" s="304">
        <f t="shared" si="12"/>
        <v>0</v>
      </c>
      <c r="I53" s="304">
        <f t="shared" si="12"/>
        <v>0</v>
      </c>
      <c r="J53" s="304">
        <f t="shared" si="12"/>
        <v>0</v>
      </c>
      <c r="K53" s="304">
        <f t="shared" si="12"/>
        <v>0</v>
      </c>
      <c r="L53" s="304">
        <f t="shared" si="12"/>
        <v>0</v>
      </c>
      <c r="M53" s="304">
        <f t="shared" si="12"/>
        <v>0</v>
      </c>
      <c r="N53" s="304">
        <f t="shared" si="12"/>
        <v>0</v>
      </c>
      <c r="O53" s="304">
        <f t="shared" si="12"/>
        <v>0</v>
      </c>
      <c r="P53" s="304">
        <f t="shared" si="12"/>
        <v>0</v>
      </c>
      <c r="Q53" s="304">
        <f t="shared" si="12"/>
        <v>0</v>
      </c>
      <c r="R53" s="304">
        <f t="shared" si="12"/>
        <v>0</v>
      </c>
      <c r="S53" s="302">
        <f>SUM(D53:R53)</f>
        <v>0</v>
      </c>
      <c r="T53" s="296"/>
      <c r="U53" s="275"/>
      <c r="V53" s="275"/>
      <c r="W53" s="275"/>
      <c r="X53" s="275"/>
    </row>
    <row r="54" spans="1:24" ht="14.65" customHeight="1">
      <c r="A54" s="296"/>
      <c r="B54" s="299" t="s">
        <v>345</v>
      </c>
      <c r="C54" s="316"/>
      <c r="D54" s="304">
        <f t="shared" ref="D54:R54" si="13">IF($C$45="ROI",D53*D$13,IF($C$45="NI",D53*D$15,0))</f>
        <v>0</v>
      </c>
      <c r="E54" s="304">
        <f t="shared" si="13"/>
        <v>0</v>
      </c>
      <c r="F54" s="304">
        <f t="shared" si="13"/>
        <v>0</v>
      </c>
      <c r="G54" s="304">
        <f t="shared" si="13"/>
        <v>0</v>
      </c>
      <c r="H54" s="304">
        <f t="shared" si="13"/>
        <v>0</v>
      </c>
      <c r="I54" s="304">
        <f t="shared" si="13"/>
        <v>0</v>
      </c>
      <c r="J54" s="304">
        <f t="shared" si="13"/>
        <v>0</v>
      </c>
      <c r="K54" s="304">
        <f t="shared" si="13"/>
        <v>0</v>
      </c>
      <c r="L54" s="304">
        <f t="shared" si="13"/>
        <v>0</v>
      </c>
      <c r="M54" s="304">
        <f t="shared" si="13"/>
        <v>0</v>
      </c>
      <c r="N54" s="304">
        <f t="shared" si="13"/>
        <v>0</v>
      </c>
      <c r="O54" s="304">
        <f t="shared" si="13"/>
        <v>0</v>
      </c>
      <c r="P54" s="304">
        <f t="shared" si="13"/>
        <v>0</v>
      </c>
      <c r="Q54" s="304">
        <f t="shared" si="13"/>
        <v>0</v>
      </c>
      <c r="R54" s="304">
        <f t="shared" si="13"/>
        <v>0</v>
      </c>
      <c r="S54" s="304">
        <f>SUM(D54:R54)</f>
        <v>0</v>
      </c>
      <c r="T54" s="308"/>
      <c r="U54" s="275"/>
      <c r="V54" s="275"/>
      <c r="W54" s="275"/>
      <c r="X54" s="275"/>
    </row>
    <row r="55" spans="1:24" ht="14.65" customHeight="1">
      <c r="A55" s="296"/>
      <c r="B55" s="296"/>
      <c r="C55" s="309"/>
      <c r="D55" s="329" t="s">
        <v>167</v>
      </c>
      <c r="E55" s="329" t="s">
        <v>115</v>
      </c>
      <c r="F55" s="329" t="s">
        <v>116</v>
      </c>
      <c r="G55" s="329" t="s">
        <v>117</v>
      </c>
      <c r="H55" s="329" t="s">
        <v>118</v>
      </c>
      <c r="I55" s="329" t="s">
        <v>119</v>
      </c>
      <c r="J55" s="329" t="s">
        <v>131</v>
      </c>
      <c r="K55" s="329" t="s">
        <v>132</v>
      </c>
      <c r="L55" s="306"/>
      <c r="M55" s="306"/>
      <c r="N55" s="312"/>
      <c r="O55" s="312"/>
      <c r="P55" s="312"/>
      <c r="Q55" s="312"/>
      <c r="R55" s="312"/>
      <c r="S55" s="312"/>
      <c r="T55" s="275"/>
      <c r="U55" s="275"/>
      <c r="V55" s="275"/>
      <c r="W55" s="275"/>
      <c r="X55" s="275"/>
    </row>
    <row r="56" spans="1:24" ht="14.65" customHeight="1">
      <c r="A56" s="296"/>
      <c r="B56" s="296" t="s">
        <v>130</v>
      </c>
      <c r="C56" s="309"/>
      <c r="D56" s="310">
        <f t="shared" ref="D56:I56" si="14">IF($C$45="ROI",D50*D$13/SUMIF($I$48:$R$48,"&lt;="&amp;$C46+5,$I$13:$R$13),IF($C$45="NI",D50*D$15/SUMIF($I$48:$R$48,"&lt;="&amp;$C46+5,$I$15:$R$15),0))</f>
        <v>0</v>
      </c>
      <c r="E56" s="310">
        <f t="shared" si="14"/>
        <v>0</v>
      </c>
      <c r="F56" s="310">
        <f t="shared" si="14"/>
        <v>0</v>
      </c>
      <c r="G56" s="310">
        <f t="shared" si="14"/>
        <v>0</v>
      </c>
      <c r="H56" s="310">
        <f t="shared" si="14"/>
        <v>0</v>
      </c>
      <c r="I56" s="311">
        <f t="shared" si="14"/>
        <v>0</v>
      </c>
      <c r="J56" s="310">
        <f>IF($C$45="ROI",SUMPRODUCT($D$13:$R$13,D51:R51)/SUMIF(I48:R48,"&lt;="&amp;C46+5,$I$13:$R$13),IF($C$45="NI",SUMPRODUCT($D$15:$R$15,D51:R51)/SUMIF(I48:R48,"&lt;="&amp;C46+5,$I$15:$R$15),0))</f>
        <v>0</v>
      </c>
      <c r="K56" s="310">
        <f>SUM(D56:J56)</f>
        <v>0</v>
      </c>
      <c r="L56" s="306"/>
      <c r="M56" s="306"/>
      <c r="N56" s="312"/>
      <c r="O56" s="312"/>
      <c r="P56" s="312"/>
      <c r="Q56" s="312"/>
      <c r="R56" s="312"/>
      <c r="S56" s="312"/>
      <c r="T56" s="275"/>
      <c r="U56" s="275"/>
      <c r="V56" s="275"/>
      <c r="W56" s="275"/>
      <c r="X56" s="275"/>
    </row>
    <row r="57" spans="1:24" ht="14.65" customHeight="1">
      <c r="A57" s="296"/>
      <c r="B57" s="299" t="s">
        <v>130</v>
      </c>
      <c r="C57" s="299"/>
      <c r="D57" s="302">
        <f t="shared" ref="D57:I57" si="15">IF($C$45="ROI",D50*D$13/SUMIF($I$48:$R$48,"&lt;="&amp;$C46+5,$I$13:$R$13),IF($C$45="NI",D50*D$15/SUMIF($I$48:$R$48,"&lt;="&amp;$C46+5,$I$15:$R$15),0))</f>
        <v>0</v>
      </c>
      <c r="E57" s="302">
        <f t="shared" si="15"/>
        <v>0</v>
      </c>
      <c r="F57" s="302">
        <f t="shared" si="15"/>
        <v>0</v>
      </c>
      <c r="G57" s="302">
        <f t="shared" si="15"/>
        <v>0</v>
      </c>
      <c r="H57" s="302">
        <f t="shared" si="15"/>
        <v>0</v>
      </c>
      <c r="I57" s="302">
        <f t="shared" si="15"/>
        <v>0</v>
      </c>
      <c r="J57" s="302">
        <f>IF($C$45="ROI",SUMPRODUCT($D$13:$R$13,D51:R51)/SUMIF(I48:R48,"&lt;="&amp;C46+5,$I$13:$R$13),IF($C$45="NI",SUMPRODUCT($D$15:$R$15,D51:R51)/SUMIF(I48:R48,"&lt;="&amp;C46+5,$I$15:$R$15),0))</f>
        <v>0</v>
      </c>
      <c r="K57" s="302">
        <f>SUM(D57:J57)</f>
        <v>0</v>
      </c>
      <c r="L57" s="306"/>
      <c r="M57" s="306"/>
      <c r="N57" s="312"/>
      <c r="O57" s="312"/>
      <c r="P57" s="312"/>
      <c r="Q57" s="312"/>
      <c r="R57" s="312"/>
      <c r="S57" s="312"/>
      <c r="T57" s="275"/>
      <c r="U57" s="275"/>
      <c r="V57" s="275"/>
      <c r="W57" s="275"/>
      <c r="X57" s="275"/>
    </row>
    <row r="58" spans="1:24" ht="14.65" customHeight="1">
      <c r="A58" s="296"/>
      <c r="B58" s="275"/>
      <c r="C58" s="275"/>
      <c r="D58" s="275"/>
      <c r="E58" s="317"/>
      <c r="F58" s="275"/>
      <c r="G58" s="275"/>
      <c r="H58" s="275"/>
      <c r="I58" s="275"/>
      <c r="J58" s="275"/>
      <c r="K58" s="275"/>
      <c r="L58" s="275"/>
      <c r="M58" s="275"/>
      <c r="N58" s="275"/>
      <c r="O58" s="275"/>
      <c r="P58" s="275"/>
      <c r="Q58" s="275"/>
      <c r="R58" s="275"/>
      <c r="S58" s="296"/>
      <c r="T58" s="275"/>
      <c r="U58" s="275"/>
      <c r="V58" s="275"/>
      <c r="W58" s="275"/>
      <c r="X58" s="275"/>
    </row>
    <row r="59" spans="1:24" ht="14.65" customHeight="1">
      <c r="A59" s="296"/>
      <c r="B59" s="296"/>
      <c r="C59" s="275"/>
      <c r="D59" s="275"/>
      <c r="E59" s="275"/>
      <c r="F59" s="275"/>
      <c r="G59" s="275"/>
      <c r="H59" s="275"/>
      <c r="I59" s="275"/>
      <c r="J59" s="275"/>
      <c r="K59" s="275"/>
      <c r="L59" s="275"/>
      <c r="M59" s="275"/>
      <c r="N59" s="275"/>
      <c r="O59" s="275"/>
      <c r="P59" s="275"/>
      <c r="Q59" s="275"/>
      <c r="R59" s="275"/>
      <c r="S59" s="296"/>
      <c r="T59" s="275"/>
      <c r="U59" s="275"/>
      <c r="V59" s="275"/>
      <c r="W59" s="275"/>
      <c r="X59" s="275"/>
    </row>
    <row r="60" spans="1:24" ht="15" customHeight="1">
      <c r="A60" s="296"/>
      <c r="B60" s="275"/>
      <c r="C60" s="275"/>
      <c r="D60" s="275"/>
      <c r="E60" s="275"/>
      <c r="F60" s="275"/>
      <c r="G60" s="275"/>
      <c r="H60" s="275"/>
      <c r="I60" s="275"/>
      <c r="J60" s="275"/>
      <c r="K60" s="275"/>
      <c r="L60" s="275"/>
      <c r="M60" s="275"/>
      <c r="N60" s="275"/>
      <c r="O60" s="275"/>
      <c r="P60" s="275"/>
      <c r="Q60" s="275"/>
      <c r="R60" s="275"/>
      <c r="S60" s="296"/>
      <c r="T60" s="275"/>
      <c r="U60" s="275"/>
      <c r="V60" s="275"/>
      <c r="W60" s="275"/>
      <c r="X60" s="275"/>
    </row>
    <row r="61" spans="1:24" ht="23.1" customHeight="1">
      <c r="A61" s="296"/>
      <c r="B61" s="561" t="s">
        <v>194</v>
      </c>
      <c r="C61" s="552"/>
      <c r="D61" s="552"/>
      <c r="E61" s="552"/>
      <c r="F61" s="552"/>
      <c r="G61" s="552"/>
      <c r="H61" s="552"/>
      <c r="I61" s="552"/>
      <c r="J61" s="552"/>
      <c r="K61" s="552"/>
      <c r="L61" s="552"/>
      <c r="M61" s="552"/>
      <c r="N61" s="552"/>
      <c r="O61" s="552"/>
      <c r="P61" s="552"/>
      <c r="Q61" s="552"/>
      <c r="R61" s="552"/>
      <c r="S61" s="553"/>
      <c r="T61" s="275"/>
      <c r="U61" s="275"/>
      <c r="V61" s="275"/>
      <c r="W61" s="275"/>
      <c r="X61" s="275"/>
    </row>
    <row r="62" spans="1:24" ht="14.65" customHeight="1">
      <c r="A62" s="296"/>
      <c r="B62" s="299" t="s">
        <v>128</v>
      </c>
      <c r="C62" s="273" t="str">
        <f>IF('Unit and Contact details'!$D$11='Unit and Contact details'!$E$12,"NI","ROI")</f>
        <v>NI</v>
      </c>
      <c r="D62" s="303" t="s">
        <v>193</v>
      </c>
      <c r="E62" s="318"/>
      <c r="F62" s="318"/>
      <c r="G62" s="318"/>
      <c r="H62" s="275"/>
      <c r="I62" s="275"/>
      <c r="J62" s="275"/>
      <c r="K62" s="275"/>
      <c r="L62" s="275"/>
      <c r="M62" s="275"/>
      <c r="N62" s="275"/>
      <c r="O62" s="275"/>
      <c r="P62" s="275"/>
      <c r="Q62" s="275"/>
      <c r="R62" s="275"/>
      <c r="S62" s="296"/>
      <c r="T62" s="275"/>
      <c r="U62" s="275"/>
      <c r="V62" s="275"/>
      <c r="W62" s="275"/>
      <c r="X62" s="275"/>
    </row>
    <row r="63" spans="1:24" ht="14.65" customHeight="1">
      <c r="A63" s="296"/>
      <c r="B63" s="299" t="s">
        <v>129</v>
      </c>
      <c r="C63" s="447">
        <v>5</v>
      </c>
      <c r="D63" s="303" t="s">
        <v>191</v>
      </c>
      <c r="E63" s="318"/>
      <c r="F63" s="318"/>
      <c r="G63" s="318"/>
      <c r="H63" s="275"/>
      <c r="I63" s="275"/>
      <c r="J63" s="275"/>
      <c r="K63" s="275"/>
      <c r="L63" s="275"/>
      <c r="M63" s="275"/>
      <c r="N63" s="275"/>
      <c r="O63" s="275"/>
      <c r="P63" s="275"/>
      <c r="Q63" s="275"/>
      <c r="R63" s="275"/>
      <c r="S63" s="296"/>
      <c r="T63" s="275"/>
      <c r="U63" s="275"/>
      <c r="V63" s="275"/>
      <c r="W63" s="275"/>
      <c r="X63" s="275"/>
    </row>
    <row r="64" spans="1:24" ht="14.65" customHeight="1">
      <c r="A64" s="296"/>
      <c r="B64" s="299" t="s">
        <v>341</v>
      </c>
      <c r="C64" s="447">
        <v>0</v>
      </c>
      <c r="D64" s="303" t="s">
        <v>191</v>
      </c>
      <c r="E64" s="318"/>
      <c r="F64" s="318"/>
      <c r="G64" s="318"/>
      <c r="H64" s="275"/>
      <c r="I64" s="275"/>
      <c r="J64" s="275"/>
      <c r="K64" s="275"/>
      <c r="L64" s="275"/>
      <c r="M64" s="275"/>
      <c r="N64" s="275"/>
      <c r="O64" s="275"/>
      <c r="P64" s="275"/>
      <c r="Q64" s="275"/>
      <c r="R64" s="275"/>
      <c r="S64" s="296"/>
      <c r="T64" s="275"/>
      <c r="U64" s="275"/>
      <c r="V64" s="275"/>
      <c r="W64" s="275"/>
      <c r="X64" s="275"/>
    </row>
    <row r="65" spans="1:24" ht="14.65" customHeight="1">
      <c r="A65" s="296"/>
      <c r="B65" s="296"/>
      <c r="C65" s="318"/>
      <c r="D65" s="319">
        <v>1</v>
      </c>
      <c r="E65" s="319">
        <v>2</v>
      </c>
      <c r="F65" s="319">
        <v>3</v>
      </c>
      <c r="G65" s="319">
        <v>4</v>
      </c>
      <c r="H65" s="314">
        <v>5</v>
      </c>
      <c r="I65" s="314">
        <v>6</v>
      </c>
      <c r="J65" s="314">
        <v>7</v>
      </c>
      <c r="K65" s="314">
        <v>8</v>
      </c>
      <c r="L65" s="314">
        <v>9</v>
      </c>
      <c r="M65" s="314">
        <v>10</v>
      </c>
      <c r="N65" s="314">
        <v>11</v>
      </c>
      <c r="O65" s="314">
        <v>12</v>
      </c>
      <c r="P65" s="314">
        <v>13</v>
      </c>
      <c r="Q65" s="314">
        <v>14</v>
      </c>
      <c r="R65" s="314">
        <v>15</v>
      </c>
      <c r="S65" s="301"/>
      <c r="T65" s="275"/>
      <c r="U65" s="275"/>
      <c r="V65" s="275"/>
      <c r="W65" s="275"/>
      <c r="X65" s="275"/>
    </row>
    <row r="66" spans="1:24" ht="14.65" customHeight="1">
      <c r="A66" s="296"/>
      <c r="B66" s="296"/>
      <c r="C66" s="318"/>
      <c r="D66" s="297" t="s">
        <v>167</v>
      </c>
      <c r="E66" s="297" t="s">
        <v>115</v>
      </c>
      <c r="F66" s="297" t="s">
        <v>116</v>
      </c>
      <c r="G66" s="297" t="s">
        <v>117</v>
      </c>
      <c r="H66" s="298" t="s">
        <v>118</v>
      </c>
      <c r="I66" s="298" t="s">
        <v>119</v>
      </c>
      <c r="J66" s="298" t="s">
        <v>93</v>
      </c>
      <c r="K66" s="298" t="s">
        <v>94</v>
      </c>
      <c r="L66" s="298" t="s">
        <v>95</v>
      </c>
      <c r="M66" s="298" t="s">
        <v>96</v>
      </c>
      <c r="N66" s="298" t="s">
        <v>97</v>
      </c>
      <c r="O66" s="298" t="s">
        <v>120</v>
      </c>
      <c r="P66" s="298" t="s">
        <v>121</v>
      </c>
      <c r="Q66" s="298" t="s">
        <v>122</v>
      </c>
      <c r="R66" s="298" t="s">
        <v>123</v>
      </c>
      <c r="S66" s="297" t="s">
        <v>132</v>
      </c>
      <c r="T66" s="275"/>
      <c r="U66" s="275"/>
      <c r="V66" s="275"/>
      <c r="W66" s="275"/>
      <c r="X66" s="275"/>
    </row>
    <row r="67" spans="1:24" ht="14.65" customHeight="1">
      <c r="A67" s="296"/>
      <c r="B67" s="299" t="s">
        <v>339</v>
      </c>
      <c r="C67" s="303">
        <v>0</v>
      </c>
      <c r="D67" s="302">
        <f>IF('Fixed inputs'!$I$4="Application",SUMIFS('Support info UFI CY202930'!$U$12:$U$511,'Support info UFI CY202930'!$B$12:$B$511,"New Project 3"),SUMIFS('Support info UFI CY202930'!$AJ$12:$AJ$511,'Support info UFI CY202930'!$B$12:$B$511,"New Project 3"))</f>
        <v>0</v>
      </c>
      <c r="E67" s="302">
        <f>IF('Fixed inputs'!$I$4="Application",SUMIFS('Support info UFI CY202930'!$V$12:$V$511,'Support info UFI CY202930'!$B$12:$B$511,"New Project 3"),SUMIFS('Support info UFI CY202930'!$AL$12:$AL$511,'Support info UFI CY202930'!$B$12:$B$511,"New Project 3"))</f>
        <v>0</v>
      </c>
      <c r="F67" s="302">
        <f>IF('Fixed inputs'!$I$4="Application",SUMIFS('Support info UFI CY202930'!$W$12:$W$511,'Support info UFI CY202930'!$B$12:$B$511,"New Project 3"),SUMIFS('Support info UFI CY202930'!$AN$12:$AN$511,'Support info UFI CY202930'!$B$12:$B$511,"New Project 3"))</f>
        <v>0</v>
      </c>
      <c r="G67" s="302">
        <f>IF('Fixed inputs'!$I$4="Application",SUMIFS('Support info UFI CY202930'!$X$12:$X$511,'Support info UFI CY202930'!$B$12:$B$511,"New Project 3"),SUMIFS('Support info UFI CY202930'!$AP$12:$AP$511,'Support info UFI CY202930'!$B$12:$B$511,"New Project 3"))</f>
        <v>0</v>
      </c>
      <c r="H67" s="320">
        <f>IF('Fixed inputs'!$I$4="Application",SUMIFS('Support info UFI CY202930'!$Y$12:$Y$511,'Support info UFI CY202930'!$B$12:$B$511,"New Project 3"),SUMIFS('Support info UFI CY202930'!$AR$12:$AR$511,'Support info UFI CY202930'!$B$12:$B$511,"New Project 3"))</f>
        <v>0</v>
      </c>
      <c r="I67" s="320">
        <f>IF('Fixed inputs'!$I$4="Application",SUMIFS('Support info UFI CY202930'!$Z$12:$Z$511,'Support info UFI CY202930'!$B$12:$B$511,"New Project 3"),SUMIFS('Support info UFI CY202930'!$AT$12:$AT$511,'Support info UFI CY202930'!$B$12:$B$511,"New Project 3"))</f>
        <v>0</v>
      </c>
      <c r="J67" s="320">
        <v>0</v>
      </c>
      <c r="K67" s="320">
        <v>0</v>
      </c>
      <c r="L67" s="320">
        <v>0</v>
      </c>
      <c r="M67" s="320">
        <v>0</v>
      </c>
      <c r="N67" s="320">
        <v>0</v>
      </c>
      <c r="O67" s="320">
        <v>0</v>
      </c>
      <c r="P67" s="320">
        <v>0</v>
      </c>
      <c r="Q67" s="320">
        <v>0</v>
      </c>
      <c r="R67" s="304">
        <v>0</v>
      </c>
      <c r="S67" s="302">
        <f>SUM(D67:R67)</f>
        <v>0</v>
      </c>
      <c r="T67" s="275"/>
      <c r="U67" s="275"/>
      <c r="V67" s="275"/>
      <c r="W67" s="275"/>
      <c r="X67" s="275"/>
    </row>
    <row r="68" spans="1:24" ht="15" customHeight="1">
      <c r="A68" s="296"/>
      <c r="B68" s="299" t="s">
        <v>342</v>
      </c>
      <c r="C68" s="321"/>
      <c r="D68" s="302">
        <f t="shared" ref="D68:R68" si="16">IF(D65=$C63+6,-$C64,0)</f>
        <v>0</v>
      </c>
      <c r="E68" s="302">
        <f t="shared" si="16"/>
        <v>0</v>
      </c>
      <c r="F68" s="302">
        <f t="shared" si="16"/>
        <v>0</v>
      </c>
      <c r="G68" s="302">
        <f t="shared" si="16"/>
        <v>0</v>
      </c>
      <c r="H68" s="320">
        <f t="shared" si="16"/>
        <v>0</v>
      </c>
      <c r="I68" s="320">
        <f t="shared" si="16"/>
        <v>0</v>
      </c>
      <c r="J68" s="320">
        <f t="shared" si="16"/>
        <v>0</v>
      </c>
      <c r="K68" s="320">
        <f t="shared" si="16"/>
        <v>0</v>
      </c>
      <c r="L68" s="320">
        <f t="shared" si="16"/>
        <v>0</v>
      </c>
      <c r="M68" s="320">
        <f t="shared" si="16"/>
        <v>0</v>
      </c>
      <c r="N68" s="320">
        <f t="shared" si="16"/>
        <v>0</v>
      </c>
      <c r="O68" s="320">
        <f t="shared" si="16"/>
        <v>0</v>
      </c>
      <c r="P68" s="320">
        <f t="shared" si="16"/>
        <v>0</v>
      </c>
      <c r="Q68" s="320">
        <f t="shared" si="16"/>
        <v>0</v>
      </c>
      <c r="R68" s="320">
        <f t="shared" si="16"/>
        <v>0</v>
      </c>
      <c r="S68" s="302">
        <f>SUM(D68:R68)</f>
        <v>0</v>
      </c>
      <c r="T68" s="275"/>
      <c r="U68" s="275"/>
      <c r="V68" s="275"/>
      <c r="W68" s="275"/>
      <c r="X68" s="275"/>
    </row>
    <row r="69" spans="1:24" ht="15.4" customHeight="1">
      <c r="A69" s="296"/>
      <c r="B69" s="299" t="s">
        <v>343</v>
      </c>
      <c r="C69" s="321"/>
      <c r="D69" s="302">
        <v>0</v>
      </c>
      <c r="E69" s="302">
        <v>0</v>
      </c>
      <c r="F69" s="302">
        <v>0</v>
      </c>
      <c r="G69" s="302">
        <v>0</v>
      </c>
      <c r="H69" s="320">
        <v>0</v>
      </c>
      <c r="I69" s="320">
        <f t="shared" ref="I69:R69" si="17">IF($C$62="ROI",IF(I65&lt;=$C63+5,$K74,0),IF($C$62="NI",IF(I65&lt;=$C63+5,$K74,0),0))</f>
        <v>0</v>
      </c>
      <c r="J69" s="320">
        <f t="shared" si="17"/>
        <v>0</v>
      </c>
      <c r="K69" s="320">
        <f t="shared" si="17"/>
        <v>0</v>
      </c>
      <c r="L69" s="320">
        <f t="shared" si="17"/>
        <v>0</v>
      </c>
      <c r="M69" s="320">
        <f t="shared" si="17"/>
        <v>0</v>
      </c>
      <c r="N69" s="320">
        <f t="shared" si="17"/>
        <v>0</v>
      </c>
      <c r="O69" s="320">
        <f t="shared" si="17"/>
        <v>0</v>
      </c>
      <c r="P69" s="320">
        <f t="shared" si="17"/>
        <v>0</v>
      </c>
      <c r="Q69" s="320">
        <f t="shared" si="17"/>
        <v>0</v>
      </c>
      <c r="R69" s="320">
        <f t="shared" si="17"/>
        <v>0</v>
      </c>
      <c r="S69" s="302">
        <f>SUM(D69:R69)</f>
        <v>0</v>
      </c>
      <c r="T69" s="275"/>
      <c r="U69" s="275"/>
      <c r="V69" s="275"/>
      <c r="W69" s="275"/>
      <c r="X69" s="275"/>
    </row>
    <row r="70" spans="1:24" ht="15.4" customHeight="1">
      <c r="A70" s="296"/>
      <c r="B70" s="299" t="s">
        <v>344</v>
      </c>
      <c r="C70" s="299"/>
      <c r="D70" s="302">
        <f t="shared" ref="D70:R70" si="18">SUM(D67:D69)</f>
        <v>0</v>
      </c>
      <c r="E70" s="302">
        <f t="shared" si="18"/>
        <v>0</v>
      </c>
      <c r="F70" s="302">
        <f t="shared" si="18"/>
        <v>0</v>
      </c>
      <c r="G70" s="302">
        <f t="shared" si="18"/>
        <v>0</v>
      </c>
      <c r="H70" s="320">
        <f t="shared" si="18"/>
        <v>0</v>
      </c>
      <c r="I70" s="320">
        <f t="shared" si="18"/>
        <v>0</v>
      </c>
      <c r="J70" s="320">
        <f t="shared" si="18"/>
        <v>0</v>
      </c>
      <c r="K70" s="320">
        <f t="shared" si="18"/>
        <v>0</v>
      </c>
      <c r="L70" s="320">
        <f t="shared" si="18"/>
        <v>0</v>
      </c>
      <c r="M70" s="320">
        <f t="shared" si="18"/>
        <v>0</v>
      </c>
      <c r="N70" s="320">
        <f t="shared" si="18"/>
        <v>0</v>
      </c>
      <c r="O70" s="320">
        <f t="shared" si="18"/>
        <v>0</v>
      </c>
      <c r="P70" s="320">
        <f t="shared" si="18"/>
        <v>0</v>
      </c>
      <c r="Q70" s="320">
        <f t="shared" si="18"/>
        <v>0</v>
      </c>
      <c r="R70" s="320">
        <f t="shared" si="18"/>
        <v>0</v>
      </c>
      <c r="S70" s="302">
        <f>SUM(D70:R70)</f>
        <v>0</v>
      </c>
      <c r="T70" s="275"/>
      <c r="U70" s="275"/>
      <c r="V70" s="275"/>
      <c r="W70" s="275"/>
      <c r="X70" s="275"/>
    </row>
    <row r="71" spans="1:24" ht="15" customHeight="1">
      <c r="A71" s="296"/>
      <c r="B71" s="299" t="s">
        <v>345</v>
      </c>
      <c r="C71" s="299"/>
      <c r="D71" s="320">
        <f t="shared" ref="D71:R71" si="19">IF($C$62="ROI",D70*D$13,IF($C$62="NI",D70*D$15,0))</f>
        <v>0</v>
      </c>
      <c r="E71" s="302">
        <f t="shared" si="19"/>
        <v>0</v>
      </c>
      <c r="F71" s="302">
        <f t="shared" si="19"/>
        <v>0</v>
      </c>
      <c r="G71" s="302">
        <f t="shared" si="19"/>
        <v>0</v>
      </c>
      <c r="H71" s="302">
        <f t="shared" si="19"/>
        <v>0</v>
      </c>
      <c r="I71" s="302">
        <f t="shared" si="19"/>
        <v>0</v>
      </c>
      <c r="J71" s="302">
        <f t="shared" si="19"/>
        <v>0</v>
      </c>
      <c r="K71" s="302">
        <f t="shared" si="19"/>
        <v>0</v>
      </c>
      <c r="L71" s="302">
        <f t="shared" si="19"/>
        <v>0</v>
      </c>
      <c r="M71" s="302">
        <f t="shared" si="19"/>
        <v>0</v>
      </c>
      <c r="N71" s="302">
        <f t="shared" si="19"/>
        <v>0</v>
      </c>
      <c r="O71" s="302">
        <f t="shared" si="19"/>
        <v>0</v>
      </c>
      <c r="P71" s="302">
        <f t="shared" si="19"/>
        <v>0</v>
      </c>
      <c r="Q71" s="302">
        <f t="shared" si="19"/>
        <v>0</v>
      </c>
      <c r="R71" s="302">
        <f t="shared" si="19"/>
        <v>0</v>
      </c>
      <c r="S71" s="302">
        <f>SUM(D71:R71)</f>
        <v>0</v>
      </c>
      <c r="T71" s="275"/>
      <c r="U71" s="275"/>
      <c r="V71" s="275"/>
      <c r="W71" s="275"/>
      <c r="X71" s="275"/>
    </row>
    <row r="72" spans="1:24" ht="14.65" customHeight="1">
      <c r="A72" s="275"/>
      <c r="B72" s="275"/>
      <c r="C72" s="275"/>
      <c r="D72" s="330" t="s">
        <v>167</v>
      </c>
      <c r="E72" s="330" t="s">
        <v>115</v>
      </c>
      <c r="F72" s="330" t="s">
        <v>116</v>
      </c>
      <c r="G72" s="330" t="s">
        <v>117</v>
      </c>
      <c r="H72" s="330" t="s">
        <v>118</v>
      </c>
      <c r="I72" s="330" t="s">
        <v>119</v>
      </c>
      <c r="J72" s="330" t="s">
        <v>131</v>
      </c>
      <c r="K72" s="330" t="s">
        <v>132</v>
      </c>
      <c r="L72" s="312"/>
      <c r="M72" s="312"/>
      <c r="N72" s="312"/>
      <c r="O72" s="312"/>
      <c r="P72" s="312"/>
      <c r="Q72" s="312"/>
      <c r="R72" s="312"/>
      <c r="S72" s="312"/>
      <c r="T72" s="275"/>
      <c r="U72" s="275"/>
      <c r="V72" s="275"/>
      <c r="W72" s="275"/>
      <c r="X72" s="275"/>
    </row>
    <row r="73" spans="1:24" ht="14.65" customHeight="1">
      <c r="A73" s="275"/>
      <c r="B73" s="275" t="s">
        <v>130</v>
      </c>
      <c r="C73" s="275"/>
      <c r="D73" s="322">
        <f t="shared" ref="D73:I73" si="20">IF($C$62="ROI",D67*D$13/SUMIF($I$65:$R$65,"&lt;="&amp;$C63+5,$I$13:$R$13),IF($C$62="NI",D67*D$15/SUMIF($I$65:$R$65,"&lt;="&amp;$C63+5,$I$15:$R$15),0))</f>
        <v>0</v>
      </c>
      <c r="E73" s="322">
        <f t="shared" si="20"/>
        <v>0</v>
      </c>
      <c r="F73" s="322">
        <f t="shared" si="20"/>
        <v>0</v>
      </c>
      <c r="G73" s="322">
        <f t="shared" si="20"/>
        <v>0</v>
      </c>
      <c r="H73" s="322">
        <f t="shared" si="20"/>
        <v>0</v>
      </c>
      <c r="I73" s="323">
        <f t="shared" si="20"/>
        <v>0</v>
      </c>
      <c r="J73" s="322">
        <f>IF($C$62="ROI",SUMPRODUCT($D$13:$R$13,D68:R68)/SUMIF(I65:R65,"&lt;="&amp;C63+5,$I$13:$R$13),IF($C$62="NI",SUMPRODUCT($D$15:$R$15,D68:R68)/SUMIF(I65:R65,"&lt;="&amp;C63+5,$I$15:$R$15),0))</f>
        <v>0</v>
      </c>
      <c r="K73" s="322">
        <f>SUM(D73:J73)</f>
        <v>0</v>
      </c>
      <c r="L73" s="312"/>
      <c r="M73" s="312"/>
      <c r="N73" s="312"/>
      <c r="O73" s="312"/>
      <c r="P73" s="312"/>
      <c r="Q73" s="312"/>
      <c r="R73" s="312"/>
      <c r="S73" s="312"/>
      <c r="T73" s="275"/>
      <c r="U73" s="275"/>
      <c r="V73" s="275"/>
      <c r="W73" s="275"/>
      <c r="X73" s="275"/>
    </row>
    <row r="74" spans="1:24" ht="14.65" customHeight="1">
      <c r="A74" s="275"/>
      <c r="B74" s="300" t="s">
        <v>130</v>
      </c>
      <c r="C74" s="299"/>
      <c r="D74" s="320">
        <f t="shared" ref="D74:I74" si="21">IF($C$62="ROI",D67*D$13/SUMIF($I$65:$R$65,"&lt;="&amp;$C63+5,$I$13:$R$13),IF($C$62="NI",D67*D$15/SUMIF($I$65:$R$65,"&lt;="&amp;$C63+5,$I$15:$R$15),0))</f>
        <v>0</v>
      </c>
      <c r="E74" s="320">
        <f t="shared" si="21"/>
        <v>0</v>
      </c>
      <c r="F74" s="320">
        <f t="shared" si="21"/>
        <v>0</v>
      </c>
      <c r="G74" s="320">
        <f t="shared" si="21"/>
        <v>0</v>
      </c>
      <c r="H74" s="320">
        <f t="shared" si="21"/>
        <v>0</v>
      </c>
      <c r="I74" s="320">
        <f t="shared" si="21"/>
        <v>0</v>
      </c>
      <c r="J74" s="320">
        <f>IF($C$62="ROI",SUMPRODUCT($D$13:$R$13,D68:R68)/SUMIF(I65:R65,"&lt;="&amp;C63+5,$I$13:$R$13),IF($C$62="NI",SUMPRODUCT($D$15:$R$15,D68:R68)/SUMIF(I65:R65,"&lt;="&amp;C63+5,$I$15:$R$15),0))</f>
        <v>0</v>
      </c>
      <c r="K74" s="320">
        <f>SUM(D74:J74)</f>
        <v>0</v>
      </c>
      <c r="L74" s="312"/>
      <c r="M74" s="312"/>
      <c r="N74" s="312"/>
      <c r="O74" s="312"/>
      <c r="P74" s="312"/>
      <c r="Q74" s="312"/>
      <c r="R74" s="312"/>
      <c r="S74" s="312"/>
      <c r="T74" s="275"/>
      <c r="U74" s="275"/>
      <c r="V74" s="275"/>
      <c r="W74" s="275"/>
      <c r="X74" s="275"/>
    </row>
    <row r="75" spans="1:24" ht="14.65" customHeight="1">
      <c r="A75" s="275"/>
      <c r="B75" s="275"/>
      <c r="C75" s="275"/>
      <c r="D75" s="275"/>
      <c r="E75" s="275"/>
      <c r="F75" s="275"/>
      <c r="G75" s="275"/>
      <c r="H75" s="275"/>
      <c r="I75" s="275"/>
      <c r="J75" s="275"/>
      <c r="K75" s="275"/>
      <c r="L75" s="275"/>
      <c r="M75" s="275"/>
      <c r="N75" s="275"/>
      <c r="O75" s="275"/>
      <c r="P75" s="275"/>
      <c r="Q75" s="275"/>
      <c r="R75" s="275"/>
      <c r="S75" s="275"/>
      <c r="T75" s="275"/>
      <c r="U75" s="275"/>
      <c r="V75" s="275"/>
      <c r="W75" s="275"/>
      <c r="X75" s="275"/>
    </row>
    <row r="76" spans="1:24" ht="14.65" customHeight="1">
      <c r="A76" s="275"/>
      <c r="B76" s="275"/>
      <c r="C76" s="275"/>
      <c r="D76" s="275"/>
      <c r="E76" s="275"/>
      <c r="F76" s="275"/>
      <c r="G76" s="275"/>
      <c r="H76" s="275"/>
      <c r="I76" s="275"/>
      <c r="J76" s="275"/>
      <c r="K76" s="275"/>
      <c r="L76" s="275"/>
      <c r="M76" s="275"/>
      <c r="N76" s="275"/>
      <c r="O76" s="275"/>
      <c r="P76" s="275"/>
      <c r="Q76" s="275"/>
      <c r="R76" s="275"/>
      <c r="S76" s="275"/>
      <c r="T76" s="275"/>
      <c r="U76" s="275"/>
      <c r="V76" s="275"/>
      <c r="W76" s="275"/>
      <c r="X76" s="275"/>
    </row>
    <row r="77" spans="1:24">
      <c r="A77" s="275"/>
      <c r="B77" s="275"/>
      <c r="C77" s="275"/>
      <c r="D77" s="275"/>
      <c r="E77" s="275"/>
      <c r="F77" s="275"/>
      <c r="G77" s="275"/>
      <c r="H77" s="275"/>
      <c r="I77" s="275"/>
      <c r="J77" s="275"/>
      <c r="K77" s="275"/>
      <c r="L77" s="275"/>
      <c r="M77" s="275"/>
      <c r="N77" s="275"/>
      <c r="O77" s="275"/>
      <c r="P77" s="275"/>
      <c r="Q77" s="275"/>
      <c r="R77" s="275"/>
      <c r="S77" s="275"/>
      <c r="T77" s="275"/>
      <c r="U77" s="275"/>
      <c r="V77" s="275"/>
      <c r="W77" s="275"/>
      <c r="X77" s="275"/>
    </row>
    <row r="78" spans="1:24" ht="14.65" customHeight="1" outlineLevel="1">
      <c r="A78" s="275"/>
      <c r="B78" s="551" t="s">
        <v>195</v>
      </c>
      <c r="C78" s="552"/>
      <c r="D78" s="552"/>
      <c r="E78" s="552"/>
      <c r="F78" s="552"/>
      <c r="G78" s="552"/>
      <c r="H78" s="552"/>
      <c r="I78" s="552"/>
      <c r="J78" s="552"/>
      <c r="K78" s="552"/>
      <c r="L78" s="552"/>
      <c r="M78" s="552"/>
      <c r="N78" s="552"/>
      <c r="O78" s="552"/>
      <c r="P78" s="552"/>
      <c r="Q78" s="552"/>
      <c r="R78" s="552"/>
      <c r="S78" s="553"/>
      <c r="T78" s="275"/>
      <c r="U78" s="275"/>
      <c r="V78" s="275"/>
      <c r="W78" s="275"/>
      <c r="X78" s="275"/>
    </row>
    <row r="79" spans="1:24" ht="14.65" customHeight="1" outlineLevel="1">
      <c r="A79" s="275"/>
      <c r="B79" s="300" t="s">
        <v>128</v>
      </c>
      <c r="C79" s="324" t="str">
        <f>IF('Support info UFI CY202930'!$C$7="Ireland","ROI","NI")</f>
        <v>NI</v>
      </c>
      <c r="D79" s="300" t="s">
        <v>193</v>
      </c>
      <c r="E79" s="275"/>
      <c r="F79" s="275"/>
      <c r="G79" s="275"/>
      <c r="H79" s="275"/>
      <c r="I79" s="275"/>
      <c r="J79" s="275"/>
      <c r="K79" s="275"/>
      <c r="L79" s="275"/>
      <c r="M79" s="275"/>
      <c r="N79" s="275"/>
      <c r="O79" s="275"/>
      <c r="P79" s="275"/>
      <c r="Q79" s="275"/>
      <c r="R79" s="275"/>
      <c r="S79" s="275"/>
      <c r="T79" s="275"/>
      <c r="U79" s="275"/>
      <c r="V79" s="275"/>
      <c r="W79" s="275"/>
      <c r="X79" s="275"/>
    </row>
    <row r="80" spans="1:24" ht="14.65" customHeight="1" outlineLevel="1">
      <c r="A80" s="275"/>
      <c r="B80" s="300" t="s">
        <v>129</v>
      </c>
      <c r="C80" s="447">
        <v>5</v>
      </c>
      <c r="D80" s="300" t="s">
        <v>191</v>
      </c>
      <c r="E80" s="275"/>
      <c r="F80" s="275"/>
      <c r="G80" s="275"/>
      <c r="H80" s="275"/>
      <c r="I80" s="275"/>
      <c r="J80" s="275"/>
      <c r="K80" s="275"/>
      <c r="L80" s="275"/>
      <c r="M80" s="275"/>
      <c r="N80" s="275"/>
      <c r="O80" s="275"/>
      <c r="P80" s="275"/>
      <c r="Q80" s="275"/>
      <c r="R80" s="275"/>
      <c r="S80" s="275"/>
      <c r="T80" s="275"/>
      <c r="U80" s="275"/>
      <c r="V80" s="275"/>
      <c r="W80" s="275"/>
      <c r="X80" s="275"/>
    </row>
    <row r="81" spans="1:24" ht="14.65" customHeight="1" outlineLevel="1">
      <c r="A81" s="275"/>
      <c r="B81" s="300" t="s">
        <v>341</v>
      </c>
      <c r="C81" s="447">
        <v>0</v>
      </c>
      <c r="D81" s="325" t="s">
        <v>191</v>
      </c>
      <c r="E81" s="326"/>
      <c r="F81" s="326"/>
      <c r="G81" s="326"/>
      <c r="H81" s="326"/>
      <c r="I81" s="326"/>
      <c r="J81" s="275"/>
      <c r="K81" s="275"/>
      <c r="L81" s="275"/>
      <c r="M81" s="275"/>
      <c r="N81" s="275"/>
      <c r="O81" s="275"/>
      <c r="P81" s="275"/>
      <c r="Q81" s="275"/>
      <c r="R81" s="275"/>
      <c r="S81" s="275"/>
      <c r="T81" s="275"/>
      <c r="U81" s="275"/>
      <c r="V81" s="275"/>
      <c r="W81" s="275"/>
      <c r="X81" s="275"/>
    </row>
    <row r="82" spans="1:24" ht="14.65" customHeight="1" outlineLevel="1">
      <c r="A82" s="275"/>
      <c r="B82" s="275"/>
      <c r="C82" s="326"/>
      <c r="D82" s="327">
        <v>1</v>
      </c>
      <c r="E82" s="327">
        <v>2</v>
      </c>
      <c r="F82" s="327">
        <v>3</v>
      </c>
      <c r="G82" s="327">
        <v>4</v>
      </c>
      <c r="H82" s="327">
        <v>5</v>
      </c>
      <c r="I82" s="327">
        <v>6</v>
      </c>
      <c r="J82" s="314">
        <v>7</v>
      </c>
      <c r="K82" s="314">
        <v>8</v>
      </c>
      <c r="L82" s="314">
        <v>9</v>
      </c>
      <c r="M82" s="314">
        <v>10</v>
      </c>
      <c r="N82" s="314">
        <v>11</v>
      </c>
      <c r="O82" s="314">
        <v>12</v>
      </c>
      <c r="P82" s="314">
        <v>13</v>
      </c>
      <c r="Q82" s="314">
        <v>14</v>
      </c>
      <c r="R82" s="314">
        <v>15</v>
      </c>
      <c r="S82" s="314"/>
      <c r="T82" s="275"/>
      <c r="U82" s="275"/>
      <c r="V82" s="275"/>
      <c r="W82" s="275"/>
      <c r="X82" s="275"/>
    </row>
    <row r="83" spans="1:24" ht="15.75" customHeight="1">
      <c r="A83" s="275"/>
      <c r="B83" s="275"/>
      <c r="C83" s="326"/>
      <c r="D83" s="328" t="s">
        <v>167</v>
      </c>
      <c r="E83" s="328" t="s">
        <v>115</v>
      </c>
      <c r="F83" s="328" t="s">
        <v>116</v>
      </c>
      <c r="G83" s="328" t="s">
        <v>117</v>
      </c>
      <c r="H83" s="328" t="s">
        <v>118</v>
      </c>
      <c r="I83" s="328" t="s">
        <v>119</v>
      </c>
      <c r="J83" s="298" t="s">
        <v>93</v>
      </c>
      <c r="K83" s="298" t="s">
        <v>94</v>
      </c>
      <c r="L83" s="298" t="s">
        <v>95</v>
      </c>
      <c r="M83" s="298" t="s">
        <v>96</v>
      </c>
      <c r="N83" s="298" t="s">
        <v>97</v>
      </c>
      <c r="O83" s="298" t="s">
        <v>120</v>
      </c>
      <c r="P83" s="298" t="s">
        <v>121</v>
      </c>
      <c r="Q83" s="298" t="s">
        <v>122</v>
      </c>
      <c r="R83" s="298" t="s">
        <v>123</v>
      </c>
      <c r="S83" s="298" t="s">
        <v>132</v>
      </c>
      <c r="T83" s="275"/>
      <c r="U83" s="275"/>
      <c r="V83" s="275"/>
      <c r="W83" s="275"/>
      <c r="X83" s="275"/>
    </row>
    <row r="84" spans="1:24" ht="30" customHeight="1">
      <c r="A84" s="275"/>
      <c r="B84" s="300" t="s">
        <v>339</v>
      </c>
      <c r="C84" s="325">
        <v>0</v>
      </c>
      <c r="D84" s="320">
        <f>IF('Fixed inputs'!$I$4="Application",SUMIFS('Support info UFI CY202930'!$U$12:$U$511,'Support info UFI CY202930'!$B$12:$B$511,"New Project 4"),SUMIFS('Support info UFI CY202930'!$AJ$12:$AJ$511,'Support info UFI CY202930'!$B$12:$B$511,"New Project 4"))</f>
        <v>0</v>
      </c>
      <c r="E84" s="320">
        <f>IF('Fixed inputs'!$I$4="Application",SUMIFS('Support info UFI CY202930'!$V$12:$V$511,'Support info UFI CY202930'!$B$12:$B$511,"New Project 4"),SUMIFS('Support info UFI CY202930'!$AL$12:$AL$511,'Support info UFI CY202930'!$B$12:$B$511,"New Project 4"))</f>
        <v>0</v>
      </c>
      <c r="F84" s="320">
        <f>IF('Fixed inputs'!$I$4="Application",SUMIFS('Support info UFI CY202930'!$W$12:$W$511,'Support info UFI CY202930'!$B$12:$B$511,"New Project 4"),SUMIFS('Support info UFI CY202930'!$AN$12:$AN$511,'Support info UFI CY202930'!$B$12:$B$511,"New Project 4"))</f>
        <v>0</v>
      </c>
      <c r="G84" s="320">
        <f>IF('Fixed inputs'!$I$4="Application",SUMIFS('Support info UFI CY202930'!$X$12:$X$511,'Support info UFI CY202930'!$B$12:$B$511,"New Project 4"),SUMIFS('Support info UFI CY202930'!$AP$12:$AP$511,'Support info UFI CY202930'!$B$12:$B$511,"New Project 4"))</f>
        <v>0</v>
      </c>
      <c r="H84" s="320">
        <f>IF('Fixed inputs'!$I$4="Application",SUMIFS('Support info UFI CY202930'!$Y$12:$Y$511,'Support info UFI CY202930'!$B$12:$B$511,"New Project 4"),SUMIFS('Support info UFI CY202930'!$AR$12:$AR$511,'Support info UFI CY202930'!$B$12:$B$511,"New Project 4"))</f>
        <v>0</v>
      </c>
      <c r="I84" s="320">
        <f>IF('Fixed inputs'!$I$4="Application",SUMIFS('Support info UFI CY202930'!$Z$12:$Z$511,'Support info UFI CY202930'!$B$12:$B$511,"New Project 4"),SUMIFS('Support info UFI CY202930'!$AT$12:$AT$511,'Support info UFI CY202930'!$B$12:$B$511,"New Project 4"))</f>
        <v>0</v>
      </c>
      <c r="J84" s="320">
        <v>0</v>
      </c>
      <c r="K84" s="320">
        <v>0</v>
      </c>
      <c r="L84" s="320">
        <v>0</v>
      </c>
      <c r="M84" s="320">
        <v>0</v>
      </c>
      <c r="N84" s="320">
        <v>0</v>
      </c>
      <c r="O84" s="320">
        <v>0</v>
      </c>
      <c r="P84" s="320">
        <v>0</v>
      </c>
      <c r="Q84" s="320">
        <v>0</v>
      </c>
      <c r="R84" s="320">
        <v>0</v>
      </c>
      <c r="S84" s="320">
        <f>SUM(D84:R84)</f>
        <v>0</v>
      </c>
      <c r="T84" s="275"/>
      <c r="U84" s="275"/>
      <c r="V84" s="275"/>
      <c r="W84" s="275"/>
      <c r="X84" s="275"/>
    </row>
    <row r="85" spans="1:24" ht="45" customHeight="1">
      <c r="A85" s="275"/>
      <c r="B85" s="300" t="s">
        <v>342</v>
      </c>
      <c r="C85" s="325"/>
      <c r="D85" s="320">
        <f t="shared" ref="D85:R85" si="22">IF(D82=$C80+6,-$C81,0)</f>
        <v>0</v>
      </c>
      <c r="E85" s="320">
        <f t="shared" si="22"/>
        <v>0</v>
      </c>
      <c r="F85" s="320">
        <f t="shared" si="22"/>
        <v>0</v>
      </c>
      <c r="G85" s="320">
        <f t="shared" si="22"/>
        <v>0</v>
      </c>
      <c r="H85" s="320">
        <f t="shared" si="22"/>
        <v>0</v>
      </c>
      <c r="I85" s="320">
        <f t="shared" si="22"/>
        <v>0</v>
      </c>
      <c r="J85" s="320">
        <f t="shared" si="22"/>
        <v>0</v>
      </c>
      <c r="K85" s="320">
        <f t="shared" si="22"/>
        <v>0</v>
      </c>
      <c r="L85" s="320">
        <f t="shared" si="22"/>
        <v>0</v>
      </c>
      <c r="M85" s="320">
        <f t="shared" si="22"/>
        <v>0</v>
      </c>
      <c r="N85" s="320">
        <f t="shared" si="22"/>
        <v>0</v>
      </c>
      <c r="O85" s="320">
        <f t="shared" si="22"/>
        <v>0</v>
      </c>
      <c r="P85" s="320">
        <f t="shared" si="22"/>
        <v>0</v>
      </c>
      <c r="Q85" s="320">
        <f t="shared" si="22"/>
        <v>0</v>
      </c>
      <c r="R85" s="320">
        <f t="shared" si="22"/>
        <v>0</v>
      </c>
      <c r="S85" s="320">
        <f>SUM(D85:R85)</f>
        <v>0</v>
      </c>
      <c r="T85" s="275"/>
      <c r="U85" s="275"/>
      <c r="V85" s="275"/>
      <c r="W85" s="275"/>
      <c r="X85" s="275"/>
    </row>
    <row r="86" spans="1:24" ht="45" customHeight="1">
      <c r="A86" s="275"/>
      <c r="B86" s="300" t="s">
        <v>343</v>
      </c>
      <c r="C86" s="325"/>
      <c r="D86" s="320">
        <v>0</v>
      </c>
      <c r="E86" s="320">
        <v>0</v>
      </c>
      <c r="F86" s="320">
        <v>0</v>
      </c>
      <c r="G86" s="320">
        <v>0</v>
      </c>
      <c r="H86" s="320">
        <v>0</v>
      </c>
      <c r="I86" s="320">
        <f t="shared" ref="I86:R86" si="23">IF($C$79="ROI",IF(I82&lt;=$C80+5,$K91,0),IF($C$79="NI",IF(I82&lt;=$C80+5,$K91,0),0))</f>
        <v>0</v>
      </c>
      <c r="J86" s="320">
        <f t="shared" si="23"/>
        <v>0</v>
      </c>
      <c r="K86" s="320">
        <f t="shared" si="23"/>
        <v>0</v>
      </c>
      <c r="L86" s="320">
        <f t="shared" si="23"/>
        <v>0</v>
      </c>
      <c r="M86" s="320">
        <f t="shared" si="23"/>
        <v>0</v>
      </c>
      <c r="N86" s="320">
        <f t="shared" si="23"/>
        <v>0</v>
      </c>
      <c r="O86" s="320">
        <f t="shared" si="23"/>
        <v>0</v>
      </c>
      <c r="P86" s="320">
        <f t="shared" si="23"/>
        <v>0</v>
      </c>
      <c r="Q86" s="320">
        <f t="shared" si="23"/>
        <v>0</v>
      </c>
      <c r="R86" s="320">
        <f t="shared" si="23"/>
        <v>0</v>
      </c>
      <c r="S86" s="320">
        <f>SUM(D86:R86)</f>
        <v>0</v>
      </c>
      <c r="T86" s="275"/>
      <c r="U86" s="275"/>
      <c r="V86" s="275"/>
      <c r="W86" s="275"/>
      <c r="X86" s="275"/>
    </row>
    <row r="87" spans="1:24" ht="45" customHeight="1">
      <c r="A87" s="275"/>
      <c r="B87" s="300" t="s">
        <v>344</v>
      </c>
      <c r="C87" s="325"/>
      <c r="D87" s="320">
        <f t="shared" ref="D87:R87" si="24">SUM(D84:D86)</f>
        <v>0</v>
      </c>
      <c r="E87" s="320">
        <f t="shared" si="24"/>
        <v>0</v>
      </c>
      <c r="F87" s="320">
        <f t="shared" si="24"/>
        <v>0</v>
      </c>
      <c r="G87" s="320">
        <f t="shared" si="24"/>
        <v>0</v>
      </c>
      <c r="H87" s="320">
        <f t="shared" si="24"/>
        <v>0</v>
      </c>
      <c r="I87" s="320">
        <f t="shared" si="24"/>
        <v>0</v>
      </c>
      <c r="J87" s="320">
        <f t="shared" si="24"/>
        <v>0</v>
      </c>
      <c r="K87" s="320">
        <f t="shared" si="24"/>
        <v>0</v>
      </c>
      <c r="L87" s="320">
        <f t="shared" si="24"/>
        <v>0</v>
      </c>
      <c r="M87" s="320">
        <f t="shared" si="24"/>
        <v>0</v>
      </c>
      <c r="N87" s="320">
        <f t="shared" si="24"/>
        <v>0</v>
      </c>
      <c r="O87" s="320">
        <f t="shared" si="24"/>
        <v>0</v>
      </c>
      <c r="P87" s="320">
        <f t="shared" si="24"/>
        <v>0</v>
      </c>
      <c r="Q87" s="320">
        <f t="shared" si="24"/>
        <v>0</v>
      </c>
      <c r="R87" s="320">
        <f t="shared" si="24"/>
        <v>0</v>
      </c>
      <c r="S87" s="320">
        <f>SUM(D87:R87)</f>
        <v>0</v>
      </c>
      <c r="T87" s="275"/>
      <c r="U87" s="275"/>
      <c r="V87" s="275"/>
      <c r="W87" s="275"/>
      <c r="X87" s="275"/>
    </row>
    <row r="88" spans="1:24" ht="30" customHeight="1">
      <c r="A88" s="275"/>
      <c r="B88" s="300" t="s">
        <v>345</v>
      </c>
      <c r="C88" s="325"/>
      <c r="D88" s="320">
        <f t="shared" ref="D88:R88" si="25">IF($C$79="ROI",D87*D$13,IF($C$79="NI",D87*D$15,0))</f>
        <v>0</v>
      </c>
      <c r="E88" s="320">
        <f t="shared" si="25"/>
        <v>0</v>
      </c>
      <c r="F88" s="320">
        <f t="shared" si="25"/>
        <v>0</v>
      </c>
      <c r="G88" s="320">
        <f t="shared" si="25"/>
        <v>0</v>
      </c>
      <c r="H88" s="320">
        <f t="shared" si="25"/>
        <v>0</v>
      </c>
      <c r="I88" s="320">
        <f t="shared" si="25"/>
        <v>0</v>
      </c>
      <c r="J88" s="320">
        <f t="shared" si="25"/>
        <v>0</v>
      </c>
      <c r="K88" s="320">
        <f t="shared" si="25"/>
        <v>0</v>
      </c>
      <c r="L88" s="320">
        <f t="shared" si="25"/>
        <v>0</v>
      </c>
      <c r="M88" s="320">
        <f t="shared" si="25"/>
        <v>0</v>
      </c>
      <c r="N88" s="320">
        <f t="shared" si="25"/>
        <v>0</v>
      </c>
      <c r="O88" s="320">
        <f t="shared" si="25"/>
        <v>0</v>
      </c>
      <c r="P88" s="320">
        <f t="shared" si="25"/>
        <v>0</v>
      </c>
      <c r="Q88" s="320">
        <f t="shared" si="25"/>
        <v>0</v>
      </c>
      <c r="R88" s="320">
        <f t="shared" si="25"/>
        <v>0</v>
      </c>
      <c r="S88" s="320">
        <f>SUM(D88:R88)</f>
        <v>0</v>
      </c>
      <c r="T88" s="275"/>
      <c r="U88" s="275"/>
      <c r="V88" s="275"/>
      <c r="W88" s="275"/>
      <c r="X88" s="275"/>
    </row>
    <row r="89" spans="1:24" ht="15.75" customHeight="1">
      <c r="A89" s="275"/>
      <c r="B89" s="275"/>
      <c r="C89" s="326"/>
      <c r="D89" s="330" t="s">
        <v>167</v>
      </c>
      <c r="E89" s="330" t="s">
        <v>115</v>
      </c>
      <c r="F89" s="330" t="s">
        <v>116</v>
      </c>
      <c r="G89" s="330" t="s">
        <v>117</v>
      </c>
      <c r="H89" s="330" t="s">
        <v>118</v>
      </c>
      <c r="I89" s="330" t="s">
        <v>119</v>
      </c>
      <c r="J89" s="330" t="s">
        <v>131</v>
      </c>
      <c r="K89" s="330" t="s">
        <v>132</v>
      </c>
      <c r="L89" s="312"/>
      <c r="M89" s="312"/>
      <c r="N89" s="312"/>
      <c r="O89" s="312"/>
      <c r="P89" s="312"/>
      <c r="Q89" s="312"/>
      <c r="R89" s="312"/>
      <c r="S89" s="312"/>
      <c r="T89" s="275"/>
      <c r="U89" s="275"/>
      <c r="V89" s="275"/>
      <c r="W89" s="275"/>
      <c r="X89" s="275"/>
    </row>
    <row r="90" spans="1:24" ht="15.75" customHeight="1">
      <c r="A90" s="275"/>
      <c r="B90" s="275" t="s">
        <v>130</v>
      </c>
      <c r="C90" s="326"/>
      <c r="D90" s="322">
        <f t="shared" ref="D90:I90" si="26">IF($C$79="ROI",D84*D$13/SUMIF($I$82:$R$82,"&lt;="&amp;$C80+5,$I$13:$R$13),IF($C$79="NI",D84*D$15/SUMIF($I$82:$R$82,"&lt;="&amp;$C80+5,$I$15:$R$15),0))</f>
        <v>0</v>
      </c>
      <c r="E90" s="322">
        <f t="shared" si="26"/>
        <v>0</v>
      </c>
      <c r="F90" s="322">
        <f t="shared" si="26"/>
        <v>0</v>
      </c>
      <c r="G90" s="322">
        <f t="shared" si="26"/>
        <v>0</v>
      </c>
      <c r="H90" s="322">
        <f t="shared" si="26"/>
        <v>0</v>
      </c>
      <c r="I90" s="323">
        <f t="shared" si="26"/>
        <v>0</v>
      </c>
      <c r="J90" s="322">
        <f>IF($C$79="ROI",SUMPRODUCT($D$13:$R$13,D85:R85)/SUMIF(I82:R82,"&lt;="&amp;C80+5,$I$13:$R$13),IF($C$79="NI",SUMPRODUCT($D$15:$R$15,D85:R85)/SUMIF(I82:R82,"&lt;="&amp;C80+5,$I$15:$R$15),0))</f>
        <v>0</v>
      </c>
      <c r="K90" s="322">
        <f>SUM(D90:J90)</f>
        <v>0</v>
      </c>
      <c r="L90" s="312"/>
      <c r="M90" s="312"/>
      <c r="N90" s="312"/>
      <c r="O90" s="312"/>
      <c r="P90" s="312"/>
      <c r="Q90" s="312"/>
      <c r="R90" s="312"/>
      <c r="S90" s="312"/>
      <c r="T90" s="275"/>
      <c r="U90" s="275"/>
      <c r="V90" s="275"/>
      <c r="W90" s="275"/>
      <c r="X90" s="275"/>
    </row>
    <row r="91" spans="1:24" ht="30" customHeight="1">
      <c r="A91" s="275"/>
      <c r="B91" s="300" t="s">
        <v>130</v>
      </c>
      <c r="C91" s="300"/>
      <c r="D91" s="320">
        <f t="shared" ref="D91:I91" si="27">IF($C$79="ROI",D84*D$13/SUMIF($I$82:$R$82,"&lt;="&amp;$C80+5,$I$13:$R$13),IF($C$79="NI",D84*D$15/SUMIF($I$82:$R$82,"&lt;="&amp;$C80+5,$I$15:$R$15),0))</f>
        <v>0</v>
      </c>
      <c r="E91" s="320">
        <f t="shared" si="27"/>
        <v>0</v>
      </c>
      <c r="F91" s="320">
        <f t="shared" si="27"/>
        <v>0</v>
      </c>
      <c r="G91" s="320">
        <f t="shared" si="27"/>
        <v>0</v>
      </c>
      <c r="H91" s="320">
        <f t="shared" si="27"/>
        <v>0</v>
      </c>
      <c r="I91" s="320">
        <f t="shared" si="27"/>
        <v>0</v>
      </c>
      <c r="J91" s="320">
        <f>IF($C$79="ROI",SUMPRODUCT($D$13:$R$13,D85:R85)/SUMIF(I82:R82,"&lt;="&amp;C80+5,$I$13:$R$13),IF($C$79="NI",SUMPRODUCT($D$15:$R$15,D85:R85)/SUMIF(I82:R82,"&lt;="&amp;C80+5,$I$15:$R$15),0))</f>
        <v>0</v>
      </c>
      <c r="K91" s="320">
        <f>SUM(D91:J91)</f>
        <v>0</v>
      </c>
      <c r="L91" s="312"/>
      <c r="M91" s="312"/>
      <c r="N91" s="312"/>
      <c r="O91" s="312"/>
      <c r="P91" s="312"/>
      <c r="Q91" s="312"/>
      <c r="R91" s="312"/>
      <c r="S91" s="312"/>
      <c r="T91" s="275"/>
      <c r="U91" s="275"/>
      <c r="V91" s="275"/>
      <c r="W91" s="275"/>
      <c r="X91" s="275"/>
    </row>
    <row r="92" spans="1:24">
      <c r="A92" s="275"/>
      <c r="B92" s="275"/>
      <c r="C92" s="275"/>
      <c r="D92" s="275"/>
      <c r="E92" s="275"/>
      <c r="F92" s="275"/>
      <c r="G92" s="275"/>
      <c r="H92" s="275"/>
      <c r="I92" s="275"/>
      <c r="J92" s="275"/>
      <c r="K92" s="275"/>
      <c r="L92" s="275"/>
      <c r="M92" s="275"/>
      <c r="N92" s="275"/>
      <c r="O92" s="275"/>
      <c r="P92" s="275"/>
      <c r="Q92" s="275"/>
      <c r="R92" s="275"/>
      <c r="S92" s="275"/>
      <c r="T92" s="275"/>
      <c r="U92" s="275"/>
      <c r="V92" s="275"/>
      <c r="W92" s="275"/>
      <c r="X92" s="275"/>
    </row>
    <row r="93" spans="1:24">
      <c r="A93" s="275"/>
      <c r="B93" s="275"/>
      <c r="C93" s="275"/>
      <c r="D93" s="275"/>
      <c r="E93" s="275"/>
      <c r="F93" s="275"/>
      <c r="G93" s="275"/>
      <c r="H93" s="275"/>
      <c r="I93" s="275"/>
      <c r="J93" s="275"/>
      <c r="K93" s="275"/>
      <c r="L93" s="275"/>
      <c r="M93" s="275"/>
      <c r="N93" s="275"/>
      <c r="O93" s="275"/>
      <c r="P93" s="275"/>
      <c r="Q93" s="275"/>
      <c r="R93" s="275"/>
      <c r="S93" s="275"/>
      <c r="T93" s="275"/>
      <c r="U93" s="275"/>
      <c r="V93" s="275"/>
      <c r="W93" s="275"/>
      <c r="X93" s="275"/>
    </row>
    <row r="94" spans="1:24">
      <c r="A94" s="275"/>
      <c r="B94" s="275"/>
      <c r="C94" s="275"/>
      <c r="D94" s="275"/>
      <c r="E94" s="275"/>
      <c r="F94" s="275"/>
      <c r="G94" s="275"/>
      <c r="H94" s="275"/>
      <c r="I94" s="275"/>
      <c r="J94" s="275"/>
      <c r="K94" s="275"/>
      <c r="L94" s="275"/>
      <c r="M94" s="275"/>
      <c r="N94" s="275"/>
      <c r="O94" s="275"/>
      <c r="P94" s="275"/>
      <c r="Q94" s="275"/>
      <c r="R94" s="275"/>
      <c r="S94" s="275"/>
      <c r="T94" s="275"/>
      <c r="U94" s="275"/>
      <c r="V94" s="275"/>
      <c r="W94" s="275"/>
      <c r="X94" s="275"/>
    </row>
    <row r="95" spans="1:24">
      <c r="A95" s="275"/>
      <c r="B95" s="275"/>
      <c r="C95" s="275"/>
      <c r="D95" s="275"/>
      <c r="E95" s="275"/>
      <c r="F95" s="275"/>
      <c r="G95" s="275"/>
      <c r="H95" s="275"/>
      <c r="I95" s="275"/>
      <c r="J95" s="275"/>
      <c r="K95" s="275"/>
      <c r="L95" s="275"/>
      <c r="M95" s="275"/>
      <c r="N95" s="275"/>
      <c r="O95" s="275"/>
      <c r="P95" s="275"/>
      <c r="Q95" s="275"/>
      <c r="R95" s="275"/>
      <c r="S95" s="275"/>
      <c r="T95" s="275"/>
      <c r="U95" s="275"/>
      <c r="V95" s="275"/>
      <c r="W95" s="275"/>
      <c r="X95" s="275"/>
    </row>
    <row r="96" spans="1:24">
      <c r="A96" s="275"/>
      <c r="B96" s="567" t="s">
        <v>196</v>
      </c>
      <c r="C96" s="568"/>
      <c r="D96" s="568"/>
      <c r="E96" s="568"/>
      <c r="F96" s="568"/>
      <c r="G96" s="568"/>
      <c r="H96" s="568"/>
      <c r="I96" s="568"/>
      <c r="J96" s="568"/>
      <c r="K96" s="568"/>
      <c r="L96" s="568"/>
      <c r="M96" s="568"/>
      <c r="N96" s="568"/>
      <c r="O96" s="568"/>
      <c r="P96" s="568"/>
      <c r="Q96" s="569"/>
      <c r="R96" s="358"/>
      <c r="S96" s="358"/>
      <c r="T96" s="358"/>
      <c r="U96" s="275"/>
      <c r="V96" s="275"/>
      <c r="W96" s="275"/>
      <c r="X96" s="275"/>
    </row>
    <row r="97" spans="1:35">
      <c r="A97" s="275"/>
      <c r="B97" s="567" t="s">
        <v>357</v>
      </c>
      <c r="C97" s="568"/>
      <c r="D97" s="568"/>
      <c r="E97" s="568"/>
      <c r="F97" s="568"/>
      <c r="G97" s="568"/>
      <c r="H97" s="568"/>
      <c r="I97" s="568"/>
      <c r="J97" s="568"/>
      <c r="K97" s="568"/>
      <c r="L97" s="568"/>
      <c r="M97" s="568"/>
      <c r="N97" s="568"/>
      <c r="O97" s="568"/>
      <c r="P97" s="568"/>
      <c r="Q97" s="569"/>
      <c r="R97" s="358"/>
      <c r="S97" s="358"/>
      <c r="T97" s="358"/>
      <c r="U97" s="275"/>
      <c r="V97" s="275"/>
      <c r="W97" s="275"/>
      <c r="X97" s="275"/>
    </row>
    <row r="98" spans="1:35" ht="15" customHeight="1">
      <c r="A98" s="275"/>
      <c r="B98" s="350"/>
      <c r="C98" s="350"/>
      <c r="D98" s="350"/>
      <c r="E98" s="350"/>
      <c r="F98" s="350"/>
      <c r="G98" s="350"/>
      <c r="H98" s="350"/>
      <c r="I98" s="350"/>
      <c r="J98" s="350"/>
      <c r="K98" s="350"/>
      <c r="L98" s="350"/>
      <c r="M98" s="350"/>
      <c r="N98" s="350"/>
      <c r="O98" s="350"/>
      <c r="P98" s="350"/>
      <c r="Q98" s="350"/>
      <c r="R98" s="358"/>
      <c r="S98" s="358"/>
      <c r="T98" s="358"/>
      <c r="U98" s="358"/>
      <c r="V98" s="358"/>
      <c r="W98" s="358"/>
      <c r="X98" s="358"/>
      <c r="Y98" s="358"/>
      <c r="Z98" s="358"/>
      <c r="AA98" s="358"/>
      <c r="AB98" s="358"/>
      <c r="AC98" s="358"/>
      <c r="AD98" s="358"/>
      <c r="AE98" s="358"/>
      <c r="AF98" s="358"/>
      <c r="AG98" s="358"/>
      <c r="AH98" s="358"/>
      <c r="AI98" s="358"/>
    </row>
    <row r="99" spans="1:35" ht="60" customHeight="1">
      <c r="A99" s="275"/>
      <c r="B99" s="351" t="s">
        <v>197</v>
      </c>
      <c r="C99" s="351" t="s">
        <v>198</v>
      </c>
      <c r="D99" s="351" t="s">
        <v>199</v>
      </c>
      <c r="E99" s="351" t="s">
        <v>200</v>
      </c>
      <c r="F99" s="351" t="s">
        <v>201</v>
      </c>
      <c r="G99" s="351" t="s">
        <v>202</v>
      </c>
      <c r="H99" s="351" t="s">
        <v>203</v>
      </c>
      <c r="I99" s="351" t="s">
        <v>204</v>
      </c>
      <c r="J99" s="351" t="s">
        <v>205</v>
      </c>
      <c r="K99" s="351" t="s">
        <v>358</v>
      </c>
      <c r="L99" s="351" t="s">
        <v>359</v>
      </c>
      <c r="M99" s="351" t="s">
        <v>360</v>
      </c>
      <c r="N99" s="351" t="s">
        <v>361</v>
      </c>
      <c r="O99" s="351" t="s">
        <v>362</v>
      </c>
      <c r="P99" s="351" t="s">
        <v>206</v>
      </c>
      <c r="Q99" s="351" t="s">
        <v>363</v>
      </c>
      <c r="R99" s="428" t="s">
        <v>327</v>
      </c>
      <c r="S99" s="358"/>
      <c r="T99" s="358"/>
      <c r="U99" s="358"/>
      <c r="V99" s="359" t="s">
        <v>207</v>
      </c>
      <c r="W99" s="359" t="s">
        <v>208</v>
      </c>
      <c r="X99" s="359" t="s">
        <v>209</v>
      </c>
      <c r="Y99" s="359" t="s">
        <v>364</v>
      </c>
      <c r="Z99" s="359" t="s">
        <v>365</v>
      </c>
      <c r="AA99" s="359" t="s">
        <v>366</v>
      </c>
      <c r="AB99" s="359" t="s">
        <v>367</v>
      </c>
      <c r="AC99" s="359" t="s">
        <v>368</v>
      </c>
      <c r="AD99" s="359" t="s">
        <v>369</v>
      </c>
      <c r="AE99" s="359" t="s">
        <v>370</v>
      </c>
      <c r="AF99" s="359" t="s">
        <v>371</v>
      </c>
      <c r="AG99" s="359" t="s">
        <v>372</v>
      </c>
      <c r="AH99" s="359" t="s">
        <v>373</v>
      </c>
      <c r="AI99" s="359" t="s">
        <v>210</v>
      </c>
    </row>
    <row r="100" spans="1:35" ht="15" customHeight="1">
      <c r="A100" s="275"/>
      <c r="B100" s="448"/>
      <c r="C100" s="448"/>
      <c r="D100" s="449"/>
      <c r="E100" s="449"/>
      <c r="F100" s="449"/>
      <c r="G100" s="449"/>
      <c r="H100" s="449"/>
      <c r="I100" s="449"/>
      <c r="J100" s="449"/>
      <c r="K100" s="352" t="str">
        <f>IF(F100="","",F100*IF(IF('Unit and Contact details'!$D$11='Unit and Contact details'!$E$12,"Northern Ireland","Republic of Ireland")="Northern Ireland",INDEX('Fixed inputs'!$H$18:$H$58,MATCH("CY2029/30",'Fixed inputs'!$B$18:$B$58,0)),INDEX('Fixed inputs'!$I$18:$I$58,MATCH("CY2029/30",'Fixed inputs'!$B$18:$B$58,0))))</f>
        <v/>
      </c>
      <c r="L100" s="352" t="str">
        <f>IF(G100="","",G100*IF(IF('Unit and Contact details'!$D$11='Unit and Contact details'!$E$12,"Northern Ireland","Republic of Ireland")="Northern Ireland",INDEX('Fixed inputs'!$H$18:$H$58,MATCH("CY2030/31",'Fixed inputs'!$B$18:$B$58,0)),INDEX('Fixed inputs'!$I$18:$I$58,MATCH("CY2030/31",'Fixed inputs'!$B$18:$B$58,0))))</f>
        <v/>
      </c>
      <c r="M100" s="352" t="str">
        <f>IF(H100="","",H100*IF(IF('Unit and Contact details'!$D$11='Unit and Contact details'!$E$12,"Northern Ireland","Republic of Ireland")="Northern Ireland",INDEX('Fixed inputs'!$H$18:$H$58,MATCH("CY2031/32",'Fixed inputs'!$B$18:$B$58,0)),INDEX('Fixed inputs'!$I$18:$I$58,MATCH("CY2031/32",'Fixed inputs'!$B$18:$B$58,0))))</f>
        <v/>
      </c>
      <c r="N100" s="352" t="str">
        <f>IF(I100="","",I100*IF(IF('Unit and Contact details'!$D$11='Unit and Contact details'!$E$12,"Northern Ireland","Republic of Ireland")="Northern Ireland",INDEX('Fixed inputs'!$H$18:$H$58,MATCH("CY2032/33",'Fixed inputs'!$B$18:$B$58,0)),INDEX('Fixed inputs'!$I$18:$I$58,MATCH("CY2032/33",'Fixed inputs'!$B$18:$B$58,0))))</f>
        <v/>
      </c>
      <c r="O100" s="352" t="str">
        <f>IF(J100="","",J100*IF(IF('Unit and Contact details'!$D$11='Unit and Contact details'!$E$12,"Northern Ireland","Republic of Ireland")="Northern Ireland",INDEX('Fixed inputs'!$H$18:$H$58,MATCH("CY2033/34",'Fixed inputs'!$B$18:$B$58,0)),INDEX('Fixed inputs'!$I$18:$I$58,MATCH("CY2033/34",'Fixed inputs'!$B$18:$B$58,0))))</f>
        <v/>
      </c>
      <c r="P100" s="393">
        <f t="shared" ref="P100:P109" si="28">SUM(F100:J100)</f>
        <v>0</v>
      </c>
      <c r="Q100" s="348">
        <f t="shared" ref="Q100:Q109" si="29">SUM(K100:O100)</f>
        <v>0</v>
      </c>
      <c r="R100" s="393" t="b">
        <f>IF(COUNTA($B100:$J100)=0,TRUE,COUNTBLANK($B100:$J100)=0)</f>
        <v>1</v>
      </c>
      <c r="S100" s="358"/>
      <c r="T100" s="358"/>
      <c r="U100" s="358"/>
      <c r="V100" s="353"/>
      <c r="W100" s="353"/>
      <c r="X100" s="353"/>
      <c r="Y100" s="353"/>
      <c r="Z100" s="360"/>
      <c r="AA100" s="360"/>
      <c r="AB100" s="360"/>
      <c r="AC100" s="360"/>
      <c r="AD100" s="360">
        <f t="shared" ref="AD100:AD109" si="30">IF(Y100&lt;&gt;"",Y100,IF(AND($V100="Yes",$W100="Yes",$X100="Yes"),K100,0))</f>
        <v>0</v>
      </c>
      <c r="AE100" s="354">
        <f t="shared" ref="AE100:AE109" si="31">IF(Z100&lt;&gt;"",Z100,IF(AND($V100="Yes",$W100="Yes",$X100="Yes"),L100,0))</f>
        <v>0</v>
      </c>
      <c r="AF100" s="354">
        <f t="shared" ref="AF100:AF109" si="32">IF(AA100&lt;&gt;"",AA100,IF(AND($V100="Yes",$W100="Yes",$X100="Yes"),M100,0))</f>
        <v>0</v>
      </c>
      <c r="AG100" s="354">
        <f t="shared" ref="AG100:AG109" si="33">IF(AB100&lt;&gt;"",AB100,IF(AND($V100="Yes",$W100="Yes",$X100="Yes"),N100,0))</f>
        <v>0</v>
      </c>
      <c r="AH100" s="354">
        <f t="shared" ref="AH100:AH109" si="34">IF(AC100&lt;&gt;"",AC100,IF(AND($V100="Yes",$W100="Yes",$X100="Yes"),O100,0))</f>
        <v>0</v>
      </c>
      <c r="AI100" s="354"/>
    </row>
    <row r="101" spans="1:35" ht="15" customHeight="1">
      <c r="A101" s="275"/>
      <c r="B101" s="448"/>
      <c r="C101" s="448"/>
      <c r="D101" s="449"/>
      <c r="E101" s="449"/>
      <c r="F101" s="449"/>
      <c r="G101" s="449"/>
      <c r="H101" s="449"/>
      <c r="I101" s="449"/>
      <c r="J101" s="449"/>
      <c r="K101" s="352" t="str">
        <f>IF(F101="","",F101*IF(IF('Unit and Contact details'!$D$11='Unit and Contact details'!$E$12,"Northern Ireland","Republic of Ireland")="Northern Ireland",INDEX('Fixed inputs'!$H$18:$H$58,MATCH("CY2029/30",'Fixed inputs'!$B$18:$B$58,0)),INDEX('Fixed inputs'!$I$18:$I$58,MATCH("CY2029/30",'Fixed inputs'!$B$18:$B$58,0))))</f>
        <v/>
      </c>
      <c r="L101" s="352" t="str">
        <f>IF(G101="","",G101*IF(IF('Unit and Contact details'!$D$11='Unit and Contact details'!$E$12,"Northern Ireland","Republic of Ireland")="Northern Ireland",INDEX('Fixed inputs'!$H$18:$H$58,MATCH("CY2030/31",'Fixed inputs'!$B$18:$B$58,0)),INDEX('Fixed inputs'!$I$18:$I$58,MATCH("CY2030/31",'Fixed inputs'!$B$18:$B$58,0))))</f>
        <v/>
      </c>
      <c r="M101" s="352" t="str">
        <f>IF(H101="","",H101*IF(IF('Unit and Contact details'!$D$11='Unit and Contact details'!$E$12,"Northern Ireland","Republic of Ireland")="Northern Ireland",INDEX('Fixed inputs'!$H$18:$H$58,MATCH("CY2031/32",'Fixed inputs'!$B$18:$B$58,0)),INDEX('Fixed inputs'!$I$18:$I$58,MATCH("CY2031/32",'Fixed inputs'!$B$18:$B$58,0))))</f>
        <v/>
      </c>
      <c r="N101" s="352" t="str">
        <f>IF(I101="","",I101*IF(IF('Unit and Contact details'!$D$11='Unit and Contact details'!$E$12,"Northern Ireland","Republic of Ireland")="Northern Ireland",INDEX('Fixed inputs'!$H$18:$H$58,MATCH("CY2032/33",'Fixed inputs'!$B$18:$B$58,0)),INDEX('Fixed inputs'!$I$18:$I$58,MATCH("CY2032/33",'Fixed inputs'!$B$18:$B$58,0))))</f>
        <v/>
      </c>
      <c r="O101" s="352" t="str">
        <f>IF(J101="","",J101*IF(IF('Unit and Contact details'!$D$11='Unit and Contact details'!$E$12,"Northern Ireland","Republic of Ireland")="Northern Ireland",INDEX('Fixed inputs'!$H$18:$H$58,MATCH("CY2033/34",'Fixed inputs'!$B$18:$B$58,0)),INDEX('Fixed inputs'!$I$18:$I$58,MATCH("CY2033/34",'Fixed inputs'!$B$18:$B$58,0))))</f>
        <v/>
      </c>
      <c r="P101" s="393">
        <f t="shared" si="28"/>
        <v>0</v>
      </c>
      <c r="Q101" s="348">
        <f t="shared" si="29"/>
        <v>0</v>
      </c>
      <c r="R101" s="393" t="b">
        <f t="shared" ref="R101:R109" si="35">IF(COUNTA($B101:$J101)=0,TRUE,COUNTBLANK($B101:$J101)=0)</f>
        <v>1</v>
      </c>
      <c r="S101" s="358"/>
      <c r="T101" s="358"/>
      <c r="U101" s="358"/>
      <c r="V101" s="353"/>
      <c r="W101" s="353"/>
      <c r="X101" s="353"/>
      <c r="Y101" s="353"/>
      <c r="Z101" s="360"/>
      <c r="AA101" s="360"/>
      <c r="AB101" s="360"/>
      <c r="AC101" s="360"/>
      <c r="AD101" s="360">
        <f t="shared" si="30"/>
        <v>0</v>
      </c>
      <c r="AE101" s="354">
        <f t="shared" si="31"/>
        <v>0</v>
      </c>
      <c r="AF101" s="354">
        <f t="shared" si="32"/>
        <v>0</v>
      </c>
      <c r="AG101" s="354">
        <f t="shared" si="33"/>
        <v>0</v>
      </c>
      <c r="AH101" s="354">
        <f t="shared" si="34"/>
        <v>0</v>
      </c>
      <c r="AI101" s="354"/>
    </row>
    <row r="102" spans="1:35" ht="15" customHeight="1">
      <c r="A102" s="275"/>
      <c r="B102" s="448"/>
      <c r="C102" s="448"/>
      <c r="D102" s="449"/>
      <c r="E102" s="449"/>
      <c r="F102" s="449"/>
      <c r="G102" s="449"/>
      <c r="H102" s="449"/>
      <c r="I102" s="449"/>
      <c r="J102" s="449"/>
      <c r="K102" s="352" t="str">
        <f>IF(F102="","",F102*IF(IF('Unit and Contact details'!$D$11='Unit and Contact details'!$E$12,"Northern Ireland","Republic of Ireland")="Northern Ireland",INDEX('Fixed inputs'!$H$18:$H$58,MATCH("CY2029/30",'Fixed inputs'!$B$18:$B$58,0)),INDEX('Fixed inputs'!$I$18:$I$58,MATCH("CY2029/30",'Fixed inputs'!$B$18:$B$58,0))))</f>
        <v/>
      </c>
      <c r="L102" s="352" t="str">
        <f>IF(G102="","",G102*IF(IF('Unit and Contact details'!$D$11='Unit and Contact details'!$E$12,"Northern Ireland","Republic of Ireland")="Northern Ireland",INDEX('Fixed inputs'!$H$18:$H$58,MATCH("CY2030/31",'Fixed inputs'!$B$18:$B$58,0)),INDEX('Fixed inputs'!$I$18:$I$58,MATCH("CY2030/31",'Fixed inputs'!$B$18:$B$58,0))))</f>
        <v/>
      </c>
      <c r="M102" s="352" t="str">
        <f>IF(H102="","",H102*IF(IF('Unit and Contact details'!$D$11='Unit and Contact details'!$E$12,"Northern Ireland","Republic of Ireland")="Northern Ireland",INDEX('Fixed inputs'!$H$18:$H$58,MATCH("CY2031/32",'Fixed inputs'!$B$18:$B$58,0)),INDEX('Fixed inputs'!$I$18:$I$58,MATCH("CY2031/32",'Fixed inputs'!$B$18:$B$58,0))))</f>
        <v/>
      </c>
      <c r="N102" s="352" t="str">
        <f>IF(I102="","",I102*IF(IF('Unit and Contact details'!$D$11='Unit and Contact details'!$E$12,"Northern Ireland","Republic of Ireland")="Northern Ireland",INDEX('Fixed inputs'!$H$18:$H$58,MATCH("CY2032/33",'Fixed inputs'!$B$18:$B$58,0)),INDEX('Fixed inputs'!$I$18:$I$58,MATCH("CY2032/33",'Fixed inputs'!$B$18:$B$58,0))))</f>
        <v/>
      </c>
      <c r="O102" s="352" t="str">
        <f>IF(J102="","",J102*IF(IF('Unit and Contact details'!$D$11='Unit and Contact details'!$E$12,"Northern Ireland","Republic of Ireland")="Northern Ireland",INDEX('Fixed inputs'!$H$18:$H$58,MATCH("CY2033/34",'Fixed inputs'!$B$18:$B$58,0)),INDEX('Fixed inputs'!$I$18:$I$58,MATCH("CY2033/34",'Fixed inputs'!$B$18:$B$58,0))))</f>
        <v/>
      </c>
      <c r="P102" s="393">
        <f t="shared" si="28"/>
        <v>0</v>
      </c>
      <c r="Q102" s="348">
        <f t="shared" si="29"/>
        <v>0</v>
      </c>
      <c r="R102" s="393" t="b">
        <f t="shared" si="35"/>
        <v>1</v>
      </c>
      <c r="S102" s="358"/>
      <c r="T102" s="358"/>
      <c r="U102" s="358"/>
      <c r="V102" s="353"/>
      <c r="W102" s="353"/>
      <c r="X102" s="353"/>
      <c r="Y102" s="353"/>
      <c r="Z102" s="360"/>
      <c r="AA102" s="360"/>
      <c r="AB102" s="360"/>
      <c r="AC102" s="360"/>
      <c r="AD102" s="360">
        <f t="shared" si="30"/>
        <v>0</v>
      </c>
      <c r="AE102" s="354">
        <f t="shared" si="31"/>
        <v>0</v>
      </c>
      <c r="AF102" s="354">
        <f t="shared" si="32"/>
        <v>0</v>
      </c>
      <c r="AG102" s="354">
        <f t="shared" si="33"/>
        <v>0</v>
      </c>
      <c r="AH102" s="354">
        <f t="shared" si="34"/>
        <v>0</v>
      </c>
      <c r="AI102" s="354"/>
    </row>
    <row r="103" spans="1:35" ht="15" customHeight="1">
      <c r="A103" s="275"/>
      <c r="B103" s="448"/>
      <c r="C103" s="448"/>
      <c r="D103" s="449"/>
      <c r="E103" s="449"/>
      <c r="F103" s="449"/>
      <c r="G103" s="449"/>
      <c r="H103" s="449"/>
      <c r="I103" s="449"/>
      <c r="J103" s="449"/>
      <c r="K103" s="352" t="str">
        <f>IF(F103="","",F103*IF(IF('Unit and Contact details'!$D$11='Unit and Contact details'!$E$12,"Northern Ireland","Republic of Ireland")="Northern Ireland",INDEX('Fixed inputs'!$H$18:$H$58,MATCH("CY2029/30",'Fixed inputs'!$B$18:$B$58,0)),INDEX('Fixed inputs'!$I$18:$I$58,MATCH("CY2029/30",'Fixed inputs'!$B$18:$B$58,0))))</f>
        <v/>
      </c>
      <c r="L103" s="352" t="str">
        <f>IF(G103="","",G103*IF(IF('Unit and Contact details'!$D$11='Unit and Contact details'!$E$12,"Northern Ireland","Republic of Ireland")="Northern Ireland",INDEX('Fixed inputs'!$H$18:$H$58,MATCH("CY2030/31",'Fixed inputs'!$B$18:$B$58,0)),INDEX('Fixed inputs'!$I$18:$I$58,MATCH("CY2030/31",'Fixed inputs'!$B$18:$B$58,0))))</f>
        <v/>
      </c>
      <c r="M103" s="352" t="str">
        <f>IF(H103="","",H103*IF(IF('Unit and Contact details'!$D$11='Unit and Contact details'!$E$12,"Northern Ireland","Republic of Ireland")="Northern Ireland",INDEX('Fixed inputs'!$H$18:$H$58,MATCH("CY2031/32",'Fixed inputs'!$B$18:$B$58,0)),INDEX('Fixed inputs'!$I$18:$I$58,MATCH("CY2031/32",'Fixed inputs'!$B$18:$B$58,0))))</f>
        <v/>
      </c>
      <c r="N103" s="352" t="str">
        <f>IF(I103="","",I103*IF(IF('Unit and Contact details'!$D$11='Unit and Contact details'!$E$12,"Northern Ireland","Republic of Ireland")="Northern Ireland",INDEX('Fixed inputs'!$H$18:$H$58,MATCH("CY2032/33",'Fixed inputs'!$B$18:$B$58,0)),INDEX('Fixed inputs'!$I$18:$I$58,MATCH("CY2032/33",'Fixed inputs'!$B$18:$B$58,0))))</f>
        <v/>
      </c>
      <c r="O103" s="352" t="str">
        <f>IF(J103="","",J103*IF(IF('Unit and Contact details'!$D$11='Unit and Contact details'!$E$12,"Northern Ireland","Republic of Ireland")="Northern Ireland",INDEX('Fixed inputs'!$H$18:$H$58,MATCH("CY2033/34",'Fixed inputs'!$B$18:$B$58,0)),INDEX('Fixed inputs'!$I$18:$I$58,MATCH("CY2033/34",'Fixed inputs'!$B$18:$B$58,0))))</f>
        <v/>
      </c>
      <c r="P103" s="393">
        <f t="shared" si="28"/>
        <v>0</v>
      </c>
      <c r="Q103" s="348">
        <f t="shared" si="29"/>
        <v>0</v>
      </c>
      <c r="R103" s="393" t="b">
        <f t="shared" si="35"/>
        <v>1</v>
      </c>
      <c r="S103" s="358"/>
      <c r="T103" s="358"/>
      <c r="U103" s="358"/>
      <c r="V103" s="353"/>
      <c r="W103" s="353"/>
      <c r="X103" s="353"/>
      <c r="Y103" s="353"/>
      <c r="Z103" s="360"/>
      <c r="AA103" s="360"/>
      <c r="AB103" s="360"/>
      <c r="AC103" s="360"/>
      <c r="AD103" s="360">
        <f t="shared" si="30"/>
        <v>0</v>
      </c>
      <c r="AE103" s="354">
        <f t="shared" si="31"/>
        <v>0</v>
      </c>
      <c r="AF103" s="354">
        <f t="shared" si="32"/>
        <v>0</v>
      </c>
      <c r="AG103" s="354">
        <f t="shared" si="33"/>
        <v>0</v>
      </c>
      <c r="AH103" s="354">
        <f t="shared" si="34"/>
        <v>0</v>
      </c>
      <c r="AI103" s="354"/>
    </row>
    <row r="104" spans="1:35" ht="15" customHeight="1">
      <c r="A104" s="275"/>
      <c r="B104" s="448"/>
      <c r="C104" s="448"/>
      <c r="D104" s="449"/>
      <c r="E104" s="449"/>
      <c r="F104" s="449"/>
      <c r="G104" s="449"/>
      <c r="H104" s="449"/>
      <c r="I104" s="449"/>
      <c r="J104" s="449"/>
      <c r="K104" s="352" t="str">
        <f>IF(F104="","",F104*IF(IF('Unit and Contact details'!$D$11='Unit and Contact details'!$E$12,"Northern Ireland","Republic of Ireland")="Northern Ireland",INDEX('Fixed inputs'!$H$18:$H$58,MATCH("CY2029/30",'Fixed inputs'!$B$18:$B$58,0)),INDEX('Fixed inputs'!$I$18:$I$58,MATCH("CY2029/30",'Fixed inputs'!$B$18:$B$58,0))))</f>
        <v/>
      </c>
      <c r="L104" s="352" t="str">
        <f>IF(G104="","",G104*IF(IF('Unit and Contact details'!$D$11='Unit and Contact details'!$E$12,"Northern Ireland","Republic of Ireland")="Northern Ireland",INDEX('Fixed inputs'!$H$18:$H$58,MATCH("CY2030/31",'Fixed inputs'!$B$18:$B$58,0)),INDEX('Fixed inputs'!$I$18:$I$58,MATCH("CY2030/31",'Fixed inputs'!$B$18:$B$58,0))))</f>
        <v/>
      </c>
      <c r="M104" s="352" t="str">
        <f>IF(H104="","",H104*IF(IF('Unit and Contact details'!$D$11='Unit and Contact details'!$E$12,"Northern Ireland","Republic of Ireland")="Northern Ireland",INDEX('Fixed inputs'!$H$18:$H$58,MATCH("CY2031/32",'Fixed inputs'!$B$18:$B$58,0)),INDEX('Fixed inputs'!$I$18:$I$58,MATCH("CY2031/32",'Fixed inputs'!$B$18:$B$58,0))))</f>
        <v/>
      </c>
      <c r="N104" s="352" t="str">
        <f>IF(I104="","",I104*IF(IF('Unit and Contact details'!$D$11='Unit and Contact details'!$E$12,"Northern Ireland","Republic of Ireland")="Northern Ireland",INDEX('Fixed inputs'!$H$18:$H$58,MATCH("CY2032/33",'Fixed inputs'!$B$18:$B$58,0)),INDEX('Fixed inputs'!$I$18:$I$58,MATCH("CY2032/33",'Fixed inputs'!$B$18:$B$58,0))))</f>
        <v/>
      </c>
      <c r="O104" s="352" t="str">
        <f>IF(J104="","",J104*IF(IF('Unit and Contact details'!$D$11='Unit and Contact details'!$E$12,"Northern Ireland","Republic of Ireland")="Northern Ireland",INDEX('Fixed inputs'!$H$18:$H$58,MATCH("CY2033/34",'Fixed inputs'!$B$18:$B$58,0)),INDEX('Fixed inputs'!$I$18:$I$58,MATCH("CY2033/34",'Fixed inputs'!$B$18:$B$58,0))))</f>
        <v/>
      </c>
      <c r="P104" s="393">
        <f t="shared" si="28"/>
        <v>0</v>
      </c>
      <c r="Q104" s="348">
        <f t="shared" si="29"/>
        <v>0</v>
      </c>
      <c r="R104" s="393" t="b">
        <f t="shared" si="35"/>
        <v>1</v>
      </c>
      <c r="S104" s="358"/>
      <c r="T104" s="358"/>
      <c r="U104" s="358"/>
      <c r="V104" s="353"/>
      <c r="W104" s="353"/>
      <c r="X104" s="353"/>
      <c r="Y104" s="353"/>
      <c r="Z104" s="360"/>
      <c r="AA104" s="360"/>
      <c r="AB104" s="360"/>
      <c r="AC104" s="360"/>
      <c r="AD104" s="360">
        <f t="shared" si="30"/>
        <v>0</v>
      </c>
      <c r="AE104" s="354">
        <f t="shared" si="31"/>
        <v>0</v>
      </c>
      <c r="AF104" s="354">
        <f t="shared" si="32"/>
        <v>0</v>
      </c>
      <c r="AG104" s="354">
        <f t="shared" si="33"/>
        <v>0</v>
      </c>
      <c r="AH104" s="354">
        <f t="shared" si="34"/>
        <v>0</v>
      </c>
      <c r="AI104" s="354"/>
    </row>
    <row r="105" spans="1:35" ht="15" customHeight="1">
      <c r="A105" s="275"/>
      <c r="B105" s="448"/>
      <c r="C105" s="448"/>
      <c r="D105" s="449"/>
      <c r="E105" s="449"/>
      <c r="F105" s="449"/>
      <c r="G105" s="449"/>
      <c r="H105" s="449"/>
      <c r="I105" s="449"/>
      <c r="J105" s="449"/>
      <c r="K105" s="352" t="str">
        <f>IF(F105="","",F105*IF(IF('Unit and Contact details'!$D$11='Unit and Contact details'!$E$12,"Northern Ireland","Republic of Ireland")="Northern Ireland",INDEX('Fixed inputs'!$H$18:$H$58,MATCH("CY2029/30",'Fixed inputs'!$B$18:$B$58,0)),INDEX('Fixed inputs'!$I$18:$I$58,MATCH("CY2029/30",'Fixed inputs'!$B$18:$B$58,0))))</f>
        <v/>
      </c>
      <c r="L105" s="352" t="str">
        <f>IF(G105="","",G105*IF(IF('Unit and Contact details'!$D$11='Unit and Contact details'!$E$12,"Northern Ireland","Republic of Ireland")="Northern Ireland",INDEX('Fixed inputs'!$H$18:$H$58,MATCH("CY2030/31",'Fixed inputs'!$B$18:$B$58,0)),INDEX('Fixed inputs'!$I$18:$I$58,MATCH("CY2030/31",'Fixed inputs'!$B$18:$B$58,0))))</f>
        <v/>
      </c>
      <c r="M105" s="352" t="str">
        <f>IF(H105="","",H105*IF(IF('Unit and Contact details'!$D$11='Unit and Contact details'!$E$12,"Northern Ireland","Republic of Ireland")="Northern Ireland",INDEX('Fixed inputs'!$H$18:$H$58,MATCH("CY2031/32",'Fixed inputs'!$B$18:$B$58,0)),INDEX('Fixed inputs'!$I$18:$I$58,MATCH("CY2031/32",'Fixed inputs'!$B$18:$B$58,0))))</f>
        <v/>
      </c>
      <c r="N105" s="352" t="str">
        <f>IF(I105="","",I105*IF(IF('Unit and Contact details'!$D$11='Unit and Contact details'!$E$12,"Northern Ireland","Republic of Ireland")="Northern Ireland",INDEX('Fixed inputs'!$H$18:$H$58,MATCH("CY2032/33",'Fixed inputs'!$B$18:$B$58,0)),INDEX('Fixed inputs'!$I$18:$I$58,MATCH("CY2032/33",'Fixed inputs'!$B$18:$B$58,0))))</f>
        <v/>
      </c>
      <c r="O105" s="352" t="str">
        <f>IF(J105="","",J105*IF(IF('Unit and Contact details'!$D$11='Unit and Contact details'!$E$12,"Northern Ireland","Republic of Ireland")="Northern Ireland",INDEX('Fixed inputs'!$H$18:$H$58,MATCH("CY2033/34",'Fixed inputs'!$B$18:$B$58,0)),INDEX('Fixed inputs'!$I$18:$I$58,MATCH("CY2033/34",'Fixed inputs'!$B$18:$B$58,0))))</f>
        <v/>
      </c>
      <c r="P105" s="393">
        <f t="shared" si="28"/>
        <v>0</v>
      </c>
      <c r="Q105" s="348">
        <f t="shared" si="29"/>
        <v>0</v>
      </c>
      <c r="R105" s="393" t="b">
        <f t="shared" si="35"/>
        <v>1</v>
      </c>
      <c r="S105" s="358"/>
      <c r="T105" s="358"/>
      <c r="U105" s="358"/>
      <c r="V105" s="353"/>
      <c r="W105" s="353"/>
      <c r="X105" s="353"/>
      <c r="Y105" s="353"/>
      <c r="Z105" s="360"/>
      <c r="AA105" s="360"/>
      <c r="AB105" s="360"/>
      <c r="AC105" s="360"/>
      <c r="AD105" s="360">
        <f t="shared" si="30"/>
        <v>0</v>
      </c>
      <c r="AE105" s="354">
        <f t="shared" si="31"/>
        <v>0</v>
      </c>
      <c r="AF105" s="354">
        <f t="shared" si="32"/>
        <v>0</v>
      </c>
      <c r="AG105" s="354">
        <f t="shared" si="33"/>
        <v>0</v>
      </c>
      <c r="AH105" s="354">
        <f t="shared" si="34"/>
        <v>0</v>
      </c>
      <c r="AI105" s="354"/>
    </row>
    <row r="106" spans="1:35" ht="15" customHeight="1">
      <c r="A106" s="275"/>
      <c r="B106" s="448"/>
      <c r="C106" s="448"/>
      <c r="D106" s="449"/>
      <c r="E106" s="449"/>
      <c r="F106" s="449"/>
      <c r="G106" s="449"/>
      <c r="H106" s="449"/>
      <c r="I106" s="449"/>
      <c r="J106" s="449"/>
      <c r="K106" s="352" t="str">
        <f>IF(F106="","",F106*IF(IF('Unit and Contact details'!$D$11='Unit and Contact details'!$E$12,"Northern Ireland","Republic of Ireland")="Northern Ireland",INDEX('Fixed inputs'!$H$18:$H$58,MATCH("CY2029/30",'Fixed inputs'!$B$18:$B$58,0)),INDEX('Fixed inputs'!$I$18:$I$58,MATCH("CY2029/30",'Fixed inputs'!$B$18:$B$58,0))))</f>
        <v/>
      </c>
      <c r="L106" s="352" t="str">
        <f>IF(G106="","",G106*IF(IF('Unit and Contact details'!$D$11='Unit and Contact details'!$E$12,"Northern Ireland","Republic of Ireland")="Northern Ireland",INDEX('Fixed inputs'!$H$18:$H$58,MATCH("CY2030/31",'Fixed inputs'!$B$18:$B$58,0)),INDEX('Fixed inputs'!$I$18:$I$58,MATCH("CY2030/31",'Fixed inputs'!$B$18:$B$58,0))))</f>
        <v/>
      </c>
      <c r="M106" s="352" t="str">
        <f>IF(H106="","",H106*IF(IF('Unit and Contact details'!$D$11='Unit and Contact details'!$E$12,"Northern Ireland","Republic of Ireland")="Northern Ireland",INDEX('Fixed inputs'!$H$18:$H$58,MATCH("CY2031/32",'Fixed inputs'!$B$18:$B$58,0)),INDEX('Fixed inputs'!$I$18:$I$58,MATCH("CY2031/32",'Fixed inputs'!$B$18:$B$58,0))))</f>
        <v/>
      </c>
      <c r="N106" s="352" t="str">
        <f>IF(I106="","",I106*IF(IF('Unit and Contact details'!$D$11='Unit and Contact details'!$E$12,"Northern Ireland","Republic of Ireland")="Northern Ireland",INDEX('Fixed inputs'!$H$18:$H$58,MATCH("CY2032/33",'Fixed inputs'!$B$18:$B$58,0)),INDEX('Fixed inputs'!$I$18:$I$58,MATCH("CY2032/33",'Fixed inputs'!$B$18:$B$58,0))))</f>
        <v/>
      </c>
      <c r="O106" s="352" t="str">
        <f>IF(J106="","",J106*IF(IF('Unit and Contact details'!$D$11='Unit and Contact details'!$E$12,"Northern Ireland","Republic of Ireland")="Northern Ireland",INDEX('Fixed inputs'!$H$18:$H$58,MATCH("CY2033/34",'Fixed inputs'!$B$18:$B$58,0)),INDEX('Fixed inputs'!$I$18:$I$58,MATCH("CY2033/34",'Fixed inputs'!$B$18:$B$58,0))))</f>
        <v/>
      </c>
      <c r="P106" s="393">
        <f t="shared" si="28"/>
        <v>0</v>
      </c>
      <c r="Q106" s="348">
        <f t="shared" si="29"/>
        <v>0</v>
      </c>
      <c r="R106" s="393" t="b">
        <f t="shared" si="35"/>
        <v>1</v>
      </c>
      <c r="S106" s="358"/>
      <c r="T106" s="358"/>
      <c r="U106" s="358"/>
      <c r="V106" s="353"/>
      <c r="W106" s="353"/>
      <c r="X106" s="353"/>
      <c r="Y106" s="353"/>
      <c r="Z106" s="360"/>
      <c r="AA106" s="360"/>
      <c r="AB106" s="360"/>
      <c r="AC106" s="360"/>
      <c r="AD106" s="360">
        <f t="shared" si="30"/>
        <v>0</v>
      </c>
      <c r="AE106" s="354">
        <f t="shared" si="31"/>
        <v>0</v>
      </c>
      <c r="AF106" s="354">
        <f t="shared" si="32"/>
        <v>0</v>
      </c>
      <c r="AG106" s="354">
        <f t="shared" si="33"/>
        <v>0</v>
      </c>
      <c r="AH106" s="354">
        <f t="shared" si="34"/>
        <v>0</v>
      </c>
      <c r="AI106" s="354"/>
    </row>
    <row r="107" spans="1:35" ht="15" customHeight="1">
      <c r="A107" s="275"/>
      <c r="B107" s="448"/>
      <c r="C107" s="448"/>
      <c r="D107" s="449"/>
      <c r="E107" s="449"/>
      <c r="F107" s="449"/>
      <c r="G107" s="449"/>
      <c r="H107" s="449"/>
      <c r="I107" s="449"/>
      <c r="J107" s="449"/>
      <c r="K107" s="352" t="str">
        <f>IF(F107="","",F107*IF(IF('Unit and Contact details'!$D$11='Unit and Contact details'!$E$12,"Northern Ireland","Republic of Ireland")="Northern Ireland",INDEX('Fixed inputs'!$H$18:$H$58,MATCH("CY2029/30",'Fixed inputs'!$B$18:$B$58,0)),INDEX('Fixed inputs'!$I$18:$I$58,MATCH("CY2029/30",'Fixed inputs'!$B$18:$B$58,0))))</f>
        <v/>
      </c>
      <c r="L107" s="352" t="str">
        <f>IF(G107="","",G107*IF(IF('Unit and Contact details'!$D$11='Unit and Contact details'!$E$12,"Northern Ireland","Republic of Ireland")="Northern Ireland",INDEX('Fixed inputs'!$H$18:$H$58,MATCH("CY2030/31",'Fixed inputs'!$B$18:$B$58,0)),INDEX('Fixed inputs'!$I$18:$I$58,MATCH("CY2030/31",'Fixed inputs'!$B$18:$B$58,0))))</f>
        <v/>
      </c>
      <c r="M107" s="352" t="str">
        <f>IF(H107="","",H107*IF(IF('Unit and Contact details'!$D$11='Unit and Contact details'!$E$12,"Northern Ireland","Republic of Ireland")="Northern Ireland",INDEX('Fixed inputs'!$H$18:$H$58,MATCH("CY2031/32",'Fixed inputs'!$B$18:$B$58,0)),INDEX('Fixed inputs'!$I$18:$I$58,MATCH("CY2031/32",'Fixed inputs'!$B$18:$B$58,0))))</f>
        <v/>
      </c>
      <c r="N107" s="352" t="str">
        <f>IF(I107="","",I107*IF(IF('Unit and Contact details'!$D$11='Unit and Contact details'!$E$12,"Northern Ireland","Republic of Ireland")="Northern Ireland",INDEX('Fixed inputs'!$H$18:$H$58,MATCH("CY2032/33",'Fixed inputs'!$B$18:$B$58,0)),INDEX('Fixed inputs'!$I$18:$I$58,MATCH("CY2032/33",'Fixed inputs'!$B$18:$B$58,0))))</f>
        <v/>
      </c>
      <c r="O107" s="352" t="str">
        <f>IF(J107="","",J107*IF(IF('Unit and Contact details'!$D$11='Unit and Contact details'!$E$12,"Northern Ireland","Republic of Ireland")="Northern Ireland",INDEX('Fixed inputs'!$H$18:$H$58,MATCH("CY2033/34",'Fixed inputs'!$B$18:$B$58,0)),INDEX('Fixed inputs'!$I$18:$I$58,MATCH("CY2033/34",'Fixed inputs'!$B$18:$B$58,0))))</f>
        <v/>
      </c>
      <c r="P107" s="393">
        <f t="shared" si="28"/>
        <v>0</v>
      </c>
      <c r="Q107" s="348">
        <f t="shared" si="29"/>
        <v>0</v>
      </c>
      <c r="R107" s="393" t="b">
        <f t="shared" si="35"/>
        <v>1</v>
      </c>
      <c r="S107" s="358"/>
      <c r="T107" s="358"/>
      <c r="U107" s="358"/>
      <c r="V107" s="353"/>
      <c r="W107" s="353"/>
      <c r="X107" s="353"/>
      <c r="Y107" s="353"/>
      <c r="Z107" s="360"/>
      <c r="AA107" s="360"/>
      <c r="AB107" s="360"/>
      <c r="AC107" s="360"/>
      <c r="AD107" s="360">
        <f t="shared" si="30"/>
        <v>0</v>
      </c>
      <c r="AE107" s="354">
        <f t="shared" si="31"/>
        <v>0</v>
      </c>
      <c r="AF107" s="354">
        <f t="shared" si="32"/>
        <v>0</v>
      </c>
      <c r="AG107" s="354">
        <f t="shared" si="33"/>
        <v>0</v>
      </c>
      <c r="AH107" s="354">
        <f t="shared" si="34"/>
        <v>0</v>
      </c>
      <c r="AI107" s="354"/>
    </row>
    <row r="108" spans="1:35" ht="15" customHeight="1">
      <c r="A108" s="275"/>
      <c r="B108" s="448"/>
      <c r="C108" s="448"/>
      <c r="D108" s="449"/>
      <c r="E108" s="449"/>
      <c r="F108" s="449"/>
      <c r="G108" s="449"/>
      <c r="H108" s="449"/>
      <c r="I108" s="449"/>
      <c r="J108" s="449"/>
      <c r="K108" s="352" t="str">
        <f>IF(F108="","",F108*IF(IF('Unit and Contact details'!$D$11='Unit and Contact details'!$E$12,"Northern Ireland","Republic of Ireland")="Northern Ireland",INDEX('Fixed inputs'!$H$18:$H$58,MATCH("CY2029/30",'Fixed inputs'!$B$18:$B$58,0)),INDEX('Fixed inputs'!$I$18:$I$58,MATCH("CY2029/30",'Fixed inputs'!$B$18:$B$58,0))))</f>
        <v/>
      </c>
      <c r="L108" s="352" t="str">
        <f>IF(G108="","",G108*IF(IF('Unit and Contact details'!$D$11='Unit and Contact details'!$E$12,"Northern Ireland","Republic of Ireland")="Northern Ireland",INDEX('Fixed inputs'!$H$18:$H$58,MATCH("CY2030/31",'Fixed inputs'!$B$18:$B$58,0)),INDEX('Fixed inputs'!$I$18:$I$58,MATCH("CY2030/31",'Fixed inputs'!$B$18:$B$58,0))))</f>
        <v/>
      </c>
      <c r="M108" s="352" t="str">
        <f>IF(H108="","",H108*IF(IF('Unit and Contact details'!$D$11='Unit and Contact details'!$E$12,"Northern Ireland","Republic of Ireland")="Northern Ireland",INDEX('Fixed inputs'!$H$18:$H$58,MATCH("CY2031/32",'Fixed inputs'!$B$18:$B$58,0)),INDEX('Fixed inputs'!$I$18:$I$58,MATCH("CY2031/32",'Fixed inputs'!$B$18:$B$58,0))))</f>
        <v/>
      </c>
      <c r="N108" s="352" t="str">
        <f>IF(I108="","",I108*IF(IF('Unit and Contact details'!$D$11='Unit and Contact details'!$E$12,"Northern Ireland","Republic of Ireland")="Northern Ireland",INDEX('Fixed inputs'!$H$18:$H$58,MATCH("CY2032/33",'Fixed inputs'!$B$18:$B$58,0)),INDEX('Fixed inputs'!$I$18:$I$58,MATCH("CY2032/33",'Fixed inputs'!$B$18:$B$58,0))))</f>
        <v/>
      </c>
      <c r="O108" s="352" t="str">
        <f>IF(J108="","",J108*IF(IF('Unit and Contact details'!$D$11='Unit and Contact details'!$E$12,"Northern Ireland","Republic of Ireland")="Northern Ireland",INDEX('Fixed inputs'!$H$18:$H$58,MATCH("CY2033/34",'Fixed inputs'!$B$18:$B$58,0)),INDEX('Fixed inputs'!$I$18:$I$58,MATCH("CY2033/34",'Fixed inputs'!$B$18:$B$58,0))))</f>
        <v/>
      </c>
      <c r="P108" s="393">
        <f t="shared" si="28"/>
        <v>0</v>
      </c>
      <c r="Q108" s="348">
        <f t="shared" si="29"/>
        <v>0</v>
      </c>
      <c r="R108" s="393" t="b">
        <f t="shared" si="35"/>
        <v>1</v>
      </c>
      <c r="S108" s="358"/>
      <c r="T108" s="358"/>
      <c r="U108" s="358"/>
      <c r="V108" s="353"/>
      <c r="W108" s="353"/>
      <c r="X108" s="353"/>
      <c r="Y108" s="353"/>
      <c r="Z108" s="360"/>
      <c r="AA108" s="360"/>
      <c r="AB108" s="360"/>
      <c r="AC108" s="360"/>
      <c r="AD108" s="360">
        <f t="shared" si="30"/>
        <v>0</v>
      </c>
      <c r="AE108" s="354">
        <f t="shared" si="31"/>
        <v>0</v>
      </c>
      <c r="AF108" s="354">
        <f t="shared" si="32"/>
        <v>0</v>
      </c>
      <c r="AG108" s="354">
        <f t="shared" si="33"/>
        <v>0</v>
      </c>
      <c r="AH108" s="354">
        <f t="shared" si="34"/>
        <v>0</v>
      </c>
      <c r="AI108" s="354"/>
    </row>
    <row r="109" spans="1:35" ht="15" customHeight="1">
      <c r="A109" s="275"/>
      <c r="B109" s="448"/>
      <c r="C109" s="448"/>
      <c r="D109" s="449"/>
      <c r="E109" s="449"/>
      <c r="F109" s="449"/>
      <c r="G109" s="449"/>
      <c r="H109" s="449"/>
      <c r="I109" s="449"/>
      <c r="J109" s="449"/>
      <c r="K109" s="352" t="str">
        <f>IF(F109="","",F109*IF(IF('Unit and Contact details'!$D$11='Unit and Contact details'!$E$12,"Northern Ireland","Republic of Ireland")="Northern Ireland",INDEX('Fixed inputs'!$H$18:$H$58,MATCH("CY2029/30",'Fixed inputs'!$B$18:$B$58,0)),INDEX('Fixed inputs'!$I$18:$I$58,MATCH("CY2029/30",'Fixed inputs'!$B$18:$B$58,0))))</f>
        <v/>
      </c>
      <c r="L109" s="352" t="str">
        <f>IF(G109="","",G109*IF(IF('Unit and Contact details'!$D$11='Unit and Contact details'!$E$12,"Northern Ireland","Republic of Ireland")="Northern Ireland",INDEX('Fixed inputs'!$H$18:$H$58,MATCH("CY2030/31",'Fixed inputs'!$B$18:$B$58,0)),INDEX('Fixed inputs'!$I$18:$I$58,MATCH("CY2030/31",'Fixed inputs'!$B$18:$B$58,0))))</f>
        <v/>
      </c>
      <c r="M109" s="352" t="str">
        <f>IF(H109="","",H109*IF(IF('Unit and Contact details'!$D$11='Unit and Contact details'!$E$12,"Northern Ireland","Republic of Ireland")="Northern Ireland",INDEX('Fixed inputs'!$H$18:$H$58,MATCH("CY2031/32",'Fixed inputs'!$B$18:$B$58,0)),INDEX('Fixed inputs'!$I$18:$I$58,MATCH("CY2031/32",'Fixed inputs'!$B$18:$B$58,0))))</f>
        <v/>
      </c>
      <c r="N109" s="352" t="str">
        <f>IF(I109="","",I109*IF(IF('Unit and Contact details'!$D$11='Unit and Contact details'!$E$12,"Northern Ireland","Republic of Ireland")="Northern Ireland",INDEX('Fixed inputs'!$H$18:$H$58,MATCH("CY2032/33",'Fixed inputs'!$B$18:$B$58,0)),INDEX('Fixed inputs'!$I$18:$I$58,MATCH("CY2032/33",'Fixed inputs'!$B$18:$B$58,0))))</f>
        <v/>
      </c>
      <c r="O109" s="352" t="str">
        <f>IF(J109="","",J109*IF(IF('Unit and Contact details'!$D$11='Unit and Contact details'!$E$12,"Northern Ireland","Republic of Ireland")="Northern Ireland",INDEX('Fixed inputs'!$H$18:$H$58,MATCH("CY2033/34",'Fixed inputs'!$B$18:$B$58,0)),INDEX('Fixed inputs'!$I$18:$I$58,MATCH("CY2033/34",'Fixed inputs'!$B$18:$B$58,0))))</f>
        <v/>
      </c>
      <c r="P109" s="393">
        <f t="shared" si="28"/>
        <v>0</v>
      </c>
      <c r="Q109" s="348">
        <f t="shared" si="29"/>
        <v>0</v>
      </c>
      <c r="R109" s="393" t="b">
        <f t="shared" si="35"/>
        <v>1</v>
      </c>
      <c r="S109" s="358"/>
      <c r="T109" s="358"/>
      <c r="U109" s="358"/>
      <c r="V109" s="353"/>
      <c r="W109" s="353"/>
      <c r="X109" s="353"/>
      <c r="Y109" s="353"/>
      <c r="Z109" s="360"/>
      <c r="AA109" s="360"/>
      <c r="AB109" s="360"/>
      <c r="AC109" s="360"/>
      <c r="AD109" s="360">
        <f t="shared" si="30"/>
        <v>0</v>
      </c>
      <c r="AE109" s="354">
        <f t="shared" si="31"/>
        <v>0</v>
      </c>
      <c r="AF109" s="354">
        <f t="shared" si="32"/>
        <v>0</v>
      </c>
      <c r="AG109" s="354">
        <f t="shared" si="33"/>
        <v>0</v>
      </c>
      <c r="AH109" s="354">
        <f t="shared" si="34"/>
        <v>0</v>
      </c>
      <c r="AI109" s="354"/>
    </row>
    <row r="110" spans="1:35">
      <c r="A110" s="275"/>
      <c r="B110" s="275"/>
      <c r="C110" s="275"/>
      <c r="D110" s="275"/>
      <c r="E110" s="275"/>
      <c r="F110" s="275"/>
      <c r="G110" s="275"/>
      <c r="H110" s="275"/>
      <c r="I110" s="275"/>
      <c r="J110" s="275"/>
      <c r="K110" s="275"/>
      <c r="L110" s="275"/>
      <c r="M110" s="275"/>
      <c r="N110" s="275"/>
      <c r="O110" s="275"/>
      <c r="P110" s="275"/>
      <c r="Q110" s="275"/>
      <c r="R110" s="275"/>
      <c r="S110" s="275"/>
      <c r="T110" s="275"/>
      <c r="U110" s="275"/>
      <c r="V110" s="275"/>
      <c r="W110" s="275"/>
      <c r="X110" s="275"/>
    </row>
    <row r="111" spans="1:35">
      <c r="A111" s="275"/>
      <c r="B111" s="275"/>
      <c r="C111" s="275"/>
      <c r="D111" s="275"/>
      <c r="E111" s="275"/>
      <c r="F111" s="275"/>
      <c r="G111" s="275"/>
      <c r="H111" s="275"/>
      <c r="I111" s="275"/>
      <c r="J111" s="275"/>
      <c r="K111" s="275"/>
      <c r="L111" s="275"/>
      <c r="M111" s="275"/>
      <c r="N111" s="275"/>
      <c r="O111" s="275"/>
      <c r="P111" s="275"/>
      <c r="Q111" s="275"/>
      <c r="R111" s="275"/>
      <c r="S111" s="275"/>
      <c r="T111" s="275"/>
      <c r="U111" s="275"/>
      <c r="V111" s="275"/>
      <c r="W111" s="275"/>
      <c r="X111" s="275"/>
    </row>
    <row r="112" spans="1:35" ht="18" customHeight="1">
      <c r="A112" s="275"/>
      <c r="B112" s="554" t="s">
        <v>211</v>
      </c>
      <c r="C112" s="555"/>
      <c r="D112" s="556"/>
      <c r="E112" s="556"/>
      <c r="F112" s="556"/>
      <c r="G112" s="557"/>
      <c r="H112" s="555"/>
      <c r="I112" s="275"/>
      <c r="J112" s="275"/>
      <c r="K112" s="275"/>
      <c r="L112" s="275"/>
      <c r="M112" s="275"/>
      <c r="N112" s="275"/>
      <c r="O112" s="275"/>
      <c r="P112" s="275"/>
      <c r="Q112" s="275"/>
      <c r="R112" s="275"/>
      <c r="S112" s="275"/>
      <c r="T112" s="275"/>
      <c r="U112" s="275"/>
      <c r="V112" s="275"/>
      <c r="W112" s="275"/>
      <c r="X112" s="275"/>
    </row>
    <row r="113" spans="1:24" ht="15.75" customHeight="1">
      <c r="A113" s="275"/>
      <c r="B113" s="298" t="s">
        <v>212</v>
      </c>
      <c r="C113" s="298" t="s">
        <v>119</v>
      </c>
      <c r="D113" s="298" t="s">
        <v>93</v>
      </c>
      <c r="E113" s="298" t="s">
        <v>94</v>
      </c>
      <c r="F113" s="298" t="s">
        <v>95</v>
      </c>
      <c r="G113" s="298" t="s">
        <v>96</v>
      </c>
      <c r="H113" s="275"/>
      <c r="I113" s="275"/>
      <c r="J113" s="275"/>
      <c r="K113" s="275"/>
      <c r="L113" s="275"/>
      <c r="M113" s="275"/>
      <c r="N113" s="275"/>
      <c r="O113" s="275"/>
      <c r="P113" s="275"/>
      <c r="Q113" s="275"/>
      <c r="R113" s="275"/>
      <c r="S113" s="275"/>
      <c r="T113" s="275"/>
      <c r="U113" s="275"/>
      <c r="V113" s="275"/>
      <c r="W113" s="275"/>
      <c r="X113" s="275"/>
    </row>
    <row r="114" spans="1:24">
      <c r="A114" s="275"/>
      <c r="B114" s="300" t="s">
        <v>213</v>
      </c>
      <c r="C114" s="320">
        <f>IF('Fixed inputs'!$I$4="Application",D23,AC22)</f>
        <v>0</v>
      </c>
      <c r="D114" s="320">
        <f>IF('Fixed inputs'!$I$4="Application",E23,AD22)</f>
        <v>0</v>
      </c>
      <c r="E114" s="320">
        <f>IF('Fixed inputs'!$I$4="Application",F23,AE22)</f>
        <v>0</v>
      </c>
      <c r="F114" s="320">
        <f>IF('Fixed inputs'!$I$4="Application",G23,AF22)</f>
        <v>0</v>
      </c>
      <c r="G114" s="320">
        <f>IF('Fixed inputs'!$I$4="Application",H23,AG22)</f>
        <v>0</v>
      </c>
      <c r="H114" s="275"/>
      <c r="I114" s="275"/>
      <c r="J114" s="275"/>
      <c r="K114" s="275"/>
      <c r="L114" s="275"/>
      <c r="M114" s="275"/>
      <c r="N114" s="275"/>
      <c r="O114" s="275"/>
      <c r="P114" s="275"/>
      <c r="Q114" s="275"/>
      <c r="R114" s="275"/>
      <c r="S114" s="275"/>
      <c r="T114" s="275"/>
      <c r="U114" s="275"/>
      <c r="V114" s="275"/>
      <c r="W114" s="275"/>
      <c r="X114" s="275"/>
    </row>
    <row r="115" spans="1:24">
      <c r="A115" s="275"/>
      <c r="B115" s="300" t="s">
        <v>214</v>
      </c>
      <c r="C115" s="320">
        <f>I35</f>
        <v>0</v>
      </c>
      <c r="D115" s="320">
        <f>J35</f>
        <v>0</v>
      </c>
      <c r="E115" s="320">
        <f>K35</f>
        <v>0</v>
      </c>
      <c r="F115" s="320">
        <f>L35</f>
        <v>0</v>
      </c>
      <c r="G115" s="320">
        <f>M35</f>
        <v>0</v>
      </c>
      <c r="H115" s="275"/>
      <c r="I115" s="275"/>
      <c r="J115" s="275"/>
      <c r="K115" s="275"/>
      <c r="L115" s="275"/>
      <c r="M115" s="275"/>
      <c r="N115" s="275"/>
      <c r="O115" s="275"/>
      <c r="P115" s="275"/>
      <c r="Q115" s="275"/>
      <c r="R115" s="275"/>
      <c r="S115" s="275"/>
      <c r="T115" s="275"/>
      <c r="U115" s="275"/>
      <c r="V115" s="275"/>
      <c r="W115" s="275"/>
      <c r="X115" s="275"/>
    </row>
    <row r="116" spans="1:24">
      <c r="A116" s="275"/>
      <c r="B116" s="300" t="s">
        <v>215</v>
      </c>
      <c r="C116" s="320">
        <f>I52</f>
        <v>0</v>
      </c>
      <c r="D116" s="320">
        <f>J52</f>
        <v>0</v>
      </c>
      <c r="E116" s="320">
        <f>K52</f>
        <v>0</v>
      </c>
      <c r="F116" s="320">
        <f>L52</f>
        <v>0</v>
      </c>
      <c r="G116" s="320">
        <f>M52</f>
        <v>0</v>
      </c>
      <c r="H116" s="275"/>
      <c r="I116" s="275"/>
      <c r="J116" s="275"/>
      <c r="K116" s="275"/>
      <c r="L116" s="275"/>
      <c r="M116" s="275"/>
      <c r="N116" s="275"/>
      <c r="O116" s="275"/>
      <c r="P116" s="275"/>
      <c r="Q116" s="275"/>
      <c r="R116" s="275"/>
      <c r="S116" s="275"/>
      <c r="T116" s="275"/>
      <c r="U116" s="275"/>
      <c r="V116" s="275"/>
      <c r="W116" s="275"/>
      <c r="X116" s="275"/>
    </row>
    <row r="117" spans="1:24">
      <c r="A117" s="275"/>
      <c r="B117" s="300" t="s">
        <v>216</v>
      </c>
      <c r="C117" s="320">
        <f>I69</f>
        <v>0</v>
      </c>
      <c r="D117" s="320">
        <f>J69</f>
        <v>0</v>
      </c>
      <c r="E117" s="320">
        <f>K69</f>
        <v>0</v>
      </c>
      <c r="F117" s="320">
        <f>L69</f>
        <v>0</v>
      </c>
      <c r="G117" s="320">
        <f>M69</f>
        <v>0</v>
      </c>
      <c r="H117" s="275"/>
      <c r="I117" s="275"/>
      <c r="J117" s="275"/>
      <c r="K117" s="275"/>
      <c r="L117" s="275"/>
      <c r="M117" s="275"/>
      <c r="N117" s="275"/>
      <c r="O117" s="275"/>
      <c r="P117" s="275"/>
      <c r="Q117" s="275"/>
      <c r="R117" s="275"/>
      <c r="S117" s="275"/>
      <c r="T117" s="275"/>
      <c r="U117" s="275"/>
      <c r="V117" s="275"/>
      <c r="W117" s="275"/>
      <c r="X117" s="275"/>
    </row>
    <row r="118" spans="1:24">
      <c r="A118" s="275"/>
      <c r="B118" s="300" t="s">
        <v>217</v>
      </c>
      <c r="C118" s="320">
        <f>I86</f>
        <v>0</v>
      </c>
      <c r="D118" s="320">
        <f>J86</f>
        <v>0</v>
      </c>
      <c r="E118" s="320">
        <f>K86</f>
        <v>0</v>
      </c>
      <c r="F118" s="320">
        <f>L86</f>
        <v>0</v>
      </c>
      <c r="G118" s="320">
        <f>M86</f>
        <v>0</v>
      </c>
      <c r="H118" s="275"/>
      <c r="I118" s="275"/>
      <c r="J118" s="275"/>
      <c r="K118" s="275"/>
      <c r="L118" s="275"/>
      <c r="M118" s="275"/>
      <c r="N118" s="275"/>
      <c r="O118" s="275"/>
      <c r="P118" s="275"/>
      <c r="Q118" s="275"/>
      <c r="R118" s="275"/>
      <c r="S118" s="275"/>
      <c r="T118" s="275"/>
      <c r="U118" s="275"/>
      <c r="V118" s="275"/>
      <c r="W118" s="275"/>
      <c r="X118" s="275"/>
    </row>
    <row r="119" spans="1:24">
      <c r="A119" s="275"/>
      <c r="B119" s="300" t="s">
        <v>218</v>
      </c>
      <c r="C119" s="355">
        <f>IF('Fixed inputs'!$I$4="Application",-SUM(K100:K109),-SUM(AD100:AD109))</f>
        <v>0</v>
      </c>
      <c r="D119" s="355">
        <f>IF('Fixed inputs'!$I$4="Application",-SUM(L100:L109),-SUM(AE100:AE109))</f>
        <v>0</v>
      </c>
      <c r="E119" s="355">
        <f>IF('Fixed inputs'!$I$4="Application",-SUM(M100:M109),-SUM(AF100:AF109))</f>
        <v>0</v>
      </c>
      <c r="F119" s="355">
        <f>IF('Fixed inputs'!$I$4="Application",-SUM(N100:N109),-SUM(AG100:AG109))</f>
        <v>0</v>
      </c>
      <c r="G119" s="355">
        <f>IF('Fixed inputs'!$I$4="Application",-SUM(O100:O109),-SUM(AH100:AH109))</f>
        <v>0</v>
      </c>
      <c r="H119" s="275"/>
      <c r="I119" s="275"/>
      <c r="J119" s="275"/>
      <c r="K119" s="275"/>
      <c r="L119" s="275"/>
      <c r="M119" s="275"/>
      <c r="N119" s="275"/>
      <c r="O119" s="275"/>
      <c r="P119" s="275"/>
      <c r="Q119" s="275"/>
      <c r="R119" s="275"/>
      <c r="S119" s="275"/>
      <c r="T119" s="275"/>
      <c r="U119" s="275"/>
      <c r="V119" s="275"/>
      <c r="W119" s="275"/>
      <c r="X119" s="275"/>
    </row>
    <row r="120" spans="1:24">
      <c r="A120" s="275"/>
      <c r="B120" s="300" t="s">
        <v>132</v>
      </c>
      <c r="C120" s="320">
        <f>SUM(C114:C119)</f>
        <v>0</v>
      </c>
      <c r="D120" s="320">
        <f>SUM(D114:D119)</f>
        <v>0</v>
      </c>
      <c r="E120" s="320">
        <f>SUM(E114:E119)</f>
        <v>0</v>
      </c>
      <c r="F120" s="320">
        <f>SUM(F114:F119)</f>
        <v>0</v>
      </c>
      <c r="G120" s="320">
        <f>SUM(G114:G119)</f>
        <v>0</v>
      </c>
      <c r="H120" s="275"/>
      <c r="I120" s="275"/>
      <c r="J120" s="275"/>
      <c r="K120" s="275"/>
      <c r="L120" s="275"/>
      <c r="M120" s="275"/>
      <c r="N120" s="275"/>
      <c r="O120" s="275"/>
      <c r="P120" s="275"/>
      <c r="Q120" s="275"/>
      <c r="R120" s="275"/>
      <c r="S120" s="275"/>
      <c r="T120" s="275"/>
      <c r="U120" s="275"/>
      <c r="V120" s="275"/>
      <c r="W120" s="275"/>
      <c r="X120" s="275"/>
    </row>
    <row r="121" spans="1:24">
      <c r="A121" s="275"/>
      <c r="B121" s="275"/>
      <c r="C121" s="275"/>
      <c r="D121" s="275"/>
      <c r="E121" s="275"/>
      <c r="F121" s="275"/>
      <c r="G121" s="275"/>
      <c r="H121" s="275"/>
      <c r="I121" s="275"/>
      <c r="J121" s="275"/>
      <c r="K121" s="275"/>
      <c r="L121" s="275"/>
      <c r="M121" s="275"/>
      <c r="N121" s="275"/>
      <c r="O121" s="275"/>
      <c r="P121" s="275"/>
      <c r="Q121" s="275"/>
      <c r="R121" s="275"/>
      <c r="S121" s="275"/>
      <c r="T121" s="275"/>
      <c r="U121" s="275"/>
      <c r="V121" s="275"/>
      <c r="W121" s="275"/>
      <c r="X121" s="275"/>
    </row>
    <row r="122" spans="1:24">
      <c r="A122" s="275"/>
      <c r="B122" s="275"/>
      <c r="C122" s="275"/>
      <c r="D122" s="275"/>
      <c r="E122" s="275"/>
      <c r="F122" s="275"/>
      <c r="G122" s="275"/>
      <c r="H122" s="275"/>
      <c r="I122" s="275"/>
      <c r="J122" s="275"/>
      <c r="K122" s="275"/>
      <c r="L122" s="275"/>
      <c r="M122" s="275"/>
      <c r="N122" s="275"/>
      <c r="O122" s="275"/>
      <c r="P122" s="275"/>
      <c r="Q122" s="275"/>
      <c r="R122" s="275"/>
      <c r="S122" s="275"/>
      <c r="T122" s="275"/>
      <c r="U122" s="275"/>
      <c r="V122" s="275"/>
      <c r="W122" s="275"/>
      <c r="X122" s="275"/>
    </row>
    <row r="123" spans="1:24" hidden="1">
      <c r="A123" s="275"/>
      <c r="B123" s="275"/>
      <c r="C123" s="275"/>
      <c r="D123" s="275"/>
      <c r="E123" s="275"/>
      <c r="F123" s="275"/>
      <c r="G123" s="275"/>
      <c r="H123" s="275"/>
      <c r="I123" s="275"/>
      <c r="J123" s="275"/>
      <c r="K123" s="275"/>
      <c r="L123" s="275"/>
      <c r="M123" s="275"/>
      <c r="N123" s="275"/>
      <c r="O123" s="275"/>
      <c r="P123" s="275"/>
      <c r="Q123" s="275"/>
      <c r="R123" s="275"/>
      <c r="S123" s="275"/>
      <c r="T123" s="275"/>
      <c r="U123" s="275"/>
      <c r="V123" s="275"/>
      <c r="W123" s="275"/>
      <c r="X123" s="275"/>
    </row>
    <row r="124" spans="1:24" hidden="1">
      <c r="A124" s="275"/>
      <c r="B124" s="275"/>
      <c r="C124" s="275"/>
      <c r="D124" s="275"/>
      <c r="E124" s="275"/>
      <c r="F124" s="275"/>
      <c r="G124" s="275"/>
      <c r="H124" s="275"/>
      <c r="I124" s="275"/>
      <c r="J124" s="275"/>
      <c r="K124" s="275"/>
      <c r="L124" s="275"/>
      <c r="M124" s="275"/>
      <c r="N124" s="275"/>
      <c r="O124" s="275"/>
      <c r="P124" s="275"/>
      <c r="Q124" s="275"/>
      <c r="R124" s="275"/>
      <c r="S124" s="275"/>
      <c r="T124" s="275"/>
      <c r="U124" s="275"/>
      <c r="V124" s="275"/>
      <c r="W124" s="275"/>
      <c r="X124" s="275"/>
    </row>
    <row r="125" spans="1:24" hidden="1">
      <c r="A125" s="275"/>
      <c r="B125" s="275"/>
      <c r="C125" s="275"/>
      <c r="D125" s="275"/>
      <c r="E125" s="275"/>
      <c r="F125" s="275"/>
      <c r="G125" s="275"/>
      <c r="H125" s="275"/>
      <c r="I125" s="275"/>
      <c r="J125" s="275"/>
      <c r="K125" s="275"/>
      <c r="L125" s="275"/>
      <c r="M125" s="275"/>
      <c r="N125" s="275"/>
      <c r="O125" s="275"/>
      <c r="P125" s="275"/>
      <c r="Q125" s="275"/>
      <c r="R125" s="275"/>
      <c r="S125" s="275"/>
      <c r="T125" s="275"/>
      <c r="U125" s="275"/>
      <c r="V125" s="275"/>
      <c r="W125" s="275"/>
      <c r="X125" s="275"/>
    </row>
    <row r="126" spans="1:24" hidden="1">
      <c r="A126" s="275"/>
      <c r="B126" s="275"/>
      <c r="C126" s="275"/>
      <c r="D126" s="275"/>
      <c r="E126" s="275"/>
      <c r="F126" s="275"/>
      <c r="G126" s="275"/>
      <c r="H126" s="275"/>
      <c r="I126" s="275"/>
      <c r="J126" s="275"/>
      <c r="K126" s="275"/>
      <c r="L126" s="275"/>
      <c r="M126" s="275"/>
      <c r="N126" s="275"/>
      <c r="O126" s="275"/>
      <c r="P126" s="275"/>
      <c r="Q126" s="275"/>
      <c r="R126" s="275"/>
      <c r="S126" s="275"/>
      <c r="T126" s="275"/>
      <c r="U126" s="275"/>
      <c r="V126" s="275"/>
      <c r="W126" s="275"/>
      <c r="X126" s="275"/>
    </row>
    <row r="127" spans="1:24" hidden="1">
      <c r="A127" s="275"/>
      <c r="B127" s="275"/>
      <c r="C127" s="275"/>
      <c r="D127" s="275"/>
      <c r="E127" s="275"/>
      <c r="F127" s="275"/>
      <c r="G127" s="275"/>
      <c r="H127" s="275"/>
      <c r="I127" s="275"/>
      <c r="J127" s="275"/>
      <c r="K127" s="275"/>
      <c r="L127" s="275"/>
      <c r="M127" s="275"/>
      <c r="N127" s="275"/>
      <c r="O127" s="275"/>
      <c r="P127" s="275"/>
      <c r="Q127" s="275"/>
      <c r="R127" s="275"/>
      <c r="S127" s="275"/>
      <c r="T127" s="275"/>
      <c r="U127" s="275"/>
      <c r="V127" s="275"/>
      <c r="W127" s="275"/>
      <c r="X127" s="275"/>
    </row>
    <row r="128" spans="1:24" hidden="1">
      <c r="A128" s="275"/>
      <c r="B128" s="275"/>
      <c r="C128" s="275"/>
      <c r="D128" s="275"/>
      <c r="E128" s="275"/>
      <c r="F128" s="275"/>
      <c r="G128" s="275"/>
      <c r="H128" s="275"/>
      <c r="I128" s="275"/>
      <c r="J128" s="275"/>
      <c r="K128" s="275"/>
      <c r="L128" s="275"/>
      <c r="M128" s="275"/>
      <c r="N128" s="275"/>
      <c r="O128" s="275"/>
      <c r="P128" s="275"/>
      <c r="Q128" s="275"/>
      <c r="R128" s="275"/>
      <c r="S128" s="275"/>
      <c r="T128" s="275"/>
      <c r="U128" s="275"/>
      <c r="V128" s="275"/>
      <c r="W128" s="275"/>
      <c r="X128" s="275"/>
    </row>
    <row r="129" spans="1:24" hidden="1">
      <c r="A129" s="275"/>
      <c r="B129" s="275"/>
      <c r="C129" s="275"/>
      <c r="D129" s="275"/>
      <c r="E129" s="275"/>
      <c r="F129" s="275"/>
      <c r="G129" s="275"/>
      <c r="H129" s="275"/>
      <c r="I129" s="275"/>
      <c r="J129" s="275"/>
      <c r="K129" s="275"/>
      <c r="L129" s="275"/>
      <c r="M129" s="275"/>
      <c r="N129" s="275"/>
      <c r="O129" s="275"/>
      <c r="P129" s="275"/>
      <c r="Q129" s="275"/>
      <c r="R129" s="275"/>
      <c r="S129" s="275"/>
      <c r="T129" s="275"/>
      <c r="U129" s="275"/>
      <c r="V129" s="275"/>
      <c r="W129" s="275"/>
      <c r="X129" s="275"/>
    </row>
    <row r="130" spans="1:24" hidden="1">
      <c r="A130" s="275"/>
      <c r="B130" s="275"/>
      <c r="C130" s="275"/>
      <c r="D130" s="275"/>
      <c r="E130" s="275"/>
      <c r="F130" s="275"/>
      <c r="G130" s="275"/>
      <c r="H130" s="275"/>
      <c r="I130" s="275"/>
      <c r="J130" s="275"/>
      <c r="K130" s="275"/>
      <c r="L130" s="275"/>
      <c r="M130" s="275"/>
      <c r="N130" s="275"/>
      <c r="O130" s="275"/>
      <c r="P130" s="275"/>
      <c r="Q130" s="275"/>
      <c r="R130" s="275"/>
      <c r="S130" s="275"/>
      <c r="T130" s="275"/>
      <c r="U130" s="275"/>
      <c r="V130" s="275"/>
      <c r="W130" s="275"/>
      <c r="X130" s="275"/>
    </row>
    <row r="131" spans="1:24" hidden="1">
      <c r="A131" s="275"/>
      <c r="B131" s="275"/>
      <c r="C131" s="275"/>
      <c r="D131" s="275"/>
      <c r="E131" s="275"/>
      <c r="F131" s="275"/>
      <c r="G131" s="275"/>
      <c r="H131" s="275"/>
      <c r="I131" s="275"/>
      <c r="J131" s="275"/>
      <c r="K131" s="275"/>
      <c r="L131" s="275"/>
      <c r="M131" s="275"/>
      <c r="N131" s="275"/>
      <c r="O131" s="275"/>
      <c r="P131" s="275"/>
      <c r="Q131" s="275"/>
      <c r="R131" s="275"/>
      <c r="S131" s="275"/>
      <c r="T131" s="275"/>
      <c r="U131" s="275"/>
      <c r="V131" s="275"/>
      <c r="W131" s="275"/>
      <c r="X131" s="275"/>
    </row>
    <row r="132" spans="1:24" hidden="1">
      <c r="A132" s="275"/>
      <c r="B132" s="275"/>
      <c r="C132" s="275"/>
      <c r="D132" s="275"/>
      <c r="E132" s="275"/>
      <c r="F132" s="275"/>
      <c r="G132" s="275"/>
      <c r="H132" s="275"/>
      <c r="I132" s="275"/>
      <c r="J132" s="275"/>
      <c r="K132" s="275"/>
      <c r="L132" s="275"/>
      <c r="M132" s="275"/>
      <c r="N132" s="275"/>
      <c r="O132" s="275"/>
      <c r="P132" s="275"/>
      <c r="Q132" s="275"/>
      <c r="R132" s="275"/>
      <c r="S132" s="275"/>
      <c r="T132" s="275"/>
      <c r="U132" s="275"/>
      <c r="V132" s="275"/>
      <c r="W132" s="275"/>
      <c r="X132" s="275"/>
    </row>
    <row r="133" spans="1:24" hidden="1">
      <c r="A133" s="275"/>
      <c r="B133" s="275"/>
      <c r="C133" s="275"/>
      <c r="D133" s="275"/>
      <c r="E133" s="275"/>
      <c r="F133" s="275"/>
      <c r="G133" s="275"/>
      <c r="H133" s="275"/>
      <c r="I133" s="275"/>
      <c r="J133" s="275"/>
      <c r="K133" s="275"/>
      <c r="L133" s="275"/>
      <c r="M133" s="275"/>
      <c r="N133" s="275"/>
      <c r="O133" s="275"/>
      <c r="P133" s="275"/>
      <c r="Q133" s="275"/>
      <c r="R133" s="275"/>
      <c r="S133" s="275"/>
      <c r="T133" s="275"/>
      <c r="U133" s="275"/>
      <c r="V133" s="275"/>
      <c r="W133" s="275"/>
      <c r="X133" s="275"/>
    </row>
    <row r="134" spans="1:24" hidden="1">
      <c r="A134" s="275"/>
      <c r="B134" s="275"/>
      <c r="C134" s="275"/>
      <c r="D134" s="275"/>
      <c r="E134" s="275"/>
      <c r="F134" s="275"/>
      <c r="G134" s="275"/>
      <c r="H134" s="275"/>
      <c r="I134" s="275"/>
      <c r="J134" s="275"/>
      <c r="K134" s="275"/>
      <c r="L134" s="275"/>
      <c r="M134" s="275"/>
      <c r="N134" s="275"/>
      <c r="O134" s="275"/>
      <c r="P134" s="275"/>
      <c r="Q134" s="275"/>
      <c r="R134" s="275"/>
      <c r="S134" s="275"/>
      <c r="T134" s="275"/>
      <c r="U134" s="275"/>
      <c r="V134" s="275"/>
      <c r="W134" s="275"/>
      <c r="X134" s="275"/>
    </row>
    <row r="135" spans="1:24" hidden="1">
      <c r="A135" s="275"/>
      <c r="B135" s="275"/>
      <c r="C135" s="275"/>
      <c r="D135" s="275"/>
      <c r="E135" s="275"/>
      <c r="F135" s="275"/>
      <c r="G135" s="275"/>
      <c r="H135" s="275"/>
      <c r="I135" s="275"/>
      <c r="J135" s="275"/>
      <c r="K135" s="275"/>
      <c r="L135" s="275"/>
      <c r="M135" s="275"/>
      <c r="N135" s="275"/>
      <c r="O135" s="275"/>
      <c r="P135" s="275"/>
      <c r="Q135" s="275"/>
      <c r="R135" s="275"/>
      <c r="S135" s="275"/>
      <c r="T135" s="275"/>
      <c r="U135" s="275"/>
      <c r="V135" s="275"/>
      <c r="W135" s="275"/>
      <c r="X135" s="275"/>
    </row>
    <row r="136" spans="1:24" hidden="1">
      <c r="A136" s="275"/>
      <c r="B136" s="275"/>
      <c r="C136" s="275"/>
      <c r="D136" s="275"/>
      <c r="E136" s="275"/>
      <c r="F136" s="275"/>
      <c r="G136" s="275"/>
      <c r="H136" s="275"/>
      <c r="I136" s="275"/>
      <c r="J136" s="275"/>
      <c r="K136" s="275"/>
      <c r="L136" s="275"/>
      <c r="M136" s="275"/>
      <c r="N136" s="275"/>
      <c r="O136" s="275"/>
      <c r="P136" s="275"/>
      <c r="Q136" s="275"/>
      <c r="R136" s="275"/>
      <c r="S136" s="275"/>
      <c r="T136" s="275"/>
      <c r="U136" s="275"/>
      <c r="V136" s="275"/>
      <c r="W136" s="275"/>
      <c r="X136" s="275"/>
    </row>
    <row r="137" spans="1:24" hidden="1">
      <c r="A137" s="275"/>
      <c r="B137" s="275"/>
      <c r="C137" s="275"/>
      <c r="D137" s="275"/>
      <c r="E137" s="275"/>
      <c r="F137" s="275"/>
      <c r="G137" s="275"/>
      <c r="H137" s="275"/>
      <c r="I137" s="275"/>
      <c r="J137" s="275"/>
      <c r="K137" s="275"/>
      <c r="L137" s="275"/>
      <c r="M137" s="275"/>
      <c r="N137" s="275"/>
      <c r="O137" s="275"/>
      <c r="P137" s="275"/>
      <c r="Q137" s="275"/>
      <c r="R137" s="275"/>
      <c r="S137" s="275"/>
      <c r="T137" s="275"/>
      <c r="U137" s="275"/>
      <c r="V137" s="275"/>
      <c r="W137" s="275"/>
      <c r="X137" s="275"/>
    </row>
    <row r="138" spans="1:24"/>
    <row r="139" spans="1:24"/>
    <row r="140" spans="1:24"/>
    <row r="141" spans="1:24"/>
    <row r="142" spans="1:24"/>
    <row r="143" spans="1:24"/>
  </sheetData>
  <sheetProtection algorithmName="SHA-512" hashValue="KLu6QOGmvBTviR53YYiCTsA8bVXXXEj2VczyQlFhp31KiDw0lSLvN0pf2fytHrBV/+FYkdDH0Ro3nDLhN58h1A==" saltValue="zkYIvnxCfR6H+TAFwPao+Q==" spinCount="100000" sheet="1" objects="1" scenarios="1"/>
  <mergeCells count="10">
    <mergeCell ref="B2:R2"/>
    <mergeCell ref="B112:H112"/>
    <mergeCell ref="B27:S27"/>
    <mergeCell ref="B96:Q96"/>
    <mergeCell ref="B61:S61"/>
    <mergeCell ref="B78:S78"/>
    <mergeCell ref="B6:R6"/>
    <mergeCell ref="B44:S44"/>
    <mergeCell ref="B25:S25"/>
    <mergeCell ref="B97:Q97"/>
  </mergeCells>
  <conditionalFormatting sqref="C4">
    <cfRule type="cellIs" dxfId="49" priority="1" operator="equal">
      <formula>TRUE</formula>
    </cfRule>
    <cfRule type="cellIs" dxfId="48" priority="2" operator="equal">
      <formula>FALSE</formula>
    </cfRule>
    <cfRule type="cellIs" dxfId="47" priority="3" operator="equal">
      <formula>TRUE</formula>
    </cfRule>
    <cfRule type="cellIs" dxfId="46" priority="4" operator="equal">
      <formula>FALSE</formula>
    </cfRule>
  </conditionalFormatting>
  <conditionalFormatting sqref="R100:R109">
    <cfRule type="cellIs" dxfId="45" priority="5" operator="equal">
      <formula>TRUE</formula>
    </cfRule>
    <cfRule type="cellIs" dxfId="44" priority="6" operator="equal">
      <formula>FALSE</formula>
    </cfRule>
  </conditionalFormatting>
  <dataValidations count="15">
    <dataValidation type="list" allowBlank="1" showErrorMessage="1" errorTitle="Invalid entry" error="Please select a value from the list." promptTitle="Select value" prompt="Select a value from the list." sqref="C18 C24" xr:uid="{00000000-0002-0000-0500-000000000000}">
      <formula1>"YES,NO"</formula1>
    </dataValidation>
    <dataValidation type="list" allowBlank="1" showErrorMessage="1" errorTitle="Invalid entry" error="Please select a value from the list." promptTitle="Select value" prompt="Select a value from the list." sqref="C28 C45 C62" xr:uid="{00000000-0002-0000-0500-000001000000}">
      <formula1>"ROI,NI"</formula1>
    </dataValidation>
    <dataValidation type="list" allowBlank="1" showInputMessage="1" showErrorMessage="1" sqref="C28 C45 C62" xr:uid="{00000000-0002-0000-0500-000002000000}">
      <formula1>"ROI, NI"</formula1>
    </dataValidation>
    <dataValidation type="whole" allowBlank="1" showInputMessage="1" showErrorMessage="1" sqref="C46:C47 C29:C30 C63:C64 C80:C81" xr:uid="{00000000-0002-0000-0500-000003000000}">
      <formula1>-1000000000000</formula1>
      <formula2>1000000000000</formula2>
    </dataValidation>
    <dataValidation type="list" allowBlank="1" sqref="U22:W22" xr:uid="{00000000-0002-0000-0500-000004000000}">
      <formula1>"Yes,No,Partial,TBC"</formula1>
    </dataValidation>
    <dataValidation type="decimal" allowBlank="1" sqref="X22:AA22" xr:uid="{00000000-0002-0000-0500-000005000000}">
      <formula1>-999999999999</formula1>
      <formula2>999999999999</formula2>
    </dataValidation>
    <dataValidation type="decimal" operator="greaterThan" allowBlank="1" showErrorMessage="1" errorTitle="Invalid input" error="Value needs to be positive." promptTitle="Input required" prompt="Value needs to be positive." sqref="Y100:Y109 E100:E109" xr:uid="{00000000-0002-0000-0500-000007000000}">
      <formula1>0</formula1>
    </dataValidation>
    <dataValidation allowBlank="1" showErrorMessage="1" errorTitle="Invalid input" error="Select a value from the list." sqref="Q100:R109" xr:uid="{00000000-0002-0000-0500-000008000000}"/>
    <dataValidation type="list" allowBlank="1" showErrorMessage="1" errorTitle="Invalid input" error="Please select a value from the list." sqref="U22:W22" xr:uid="{00000000-0002-0000-0500-000009000000}">
      <formula1>"Yes,No,Partial,TBC"</formula1>
    </dataValidation>
    <dataValidation type="decimal" allowBlank="1" showErrorMessage="1" errorTitle="Invalid input" error="Value needs to be a number." sqref="X22:AB22 Y100:AC109" xr:uid="{00000000-0002-0000-0500-00000A000000}"/>
    <dataValidation type="list" allowBlank="1" showErrorMessage="1" errorTitle="Invalid input" error="Please select a value from the list." sqref="V100:X109" xr:uid="{EB558F02-26AA-405E-A536-5BDCB689EBCA}">
      <formula1>"Yes,No,TBC"</formula1>
    </dataValidation>
    <dataValidation operator="greaterThan" allowBlank="1" showErrorMessage="1" errorTitle="Invalid input" error="Value needs to be positive." promptTitle="Input required" prompt="Value needs to be positive." sqref="V100:X109" xr:uid="{401F9294-F22F-4BD7-B45F-D2B2029C6526}"/>
    <dataValidation type="decimal" operator="lessThanOrEqual" allowBlank="1" showErrorMessage="1" errorTitle="Invalid input" error="Value needs to be negative." promptTitle="Input required" prompt="Value needs to be negative." sqref="D22:H22" xr:uid="{735EFC6E-4D0E-4F21-AC89-15E23886FA8C}">
      <formula1>0</formula1>
    </dataValidation>
    <dataValidation type="decimal" operator="lessThanOrEqual" allowBlank="1" showErrorMessage="1" error="Value needs to be negative." sqref="D22:H22" xr:uid="{EFC22BDC-8694-41B3-B702-59C42112F1D7}">
      <formula1>0</formula1>
    </dataValidation>
    <dataValidation type="decimal" operator="greaterThanOrEqual" allowBlank="1" showInputMessage="1" showErrorMessage="1" error="Value needs to be positive" sqref="F100:J109" xr:uid="{1028EEF3-9A71-4A14-BACE-FCA541AF803B}">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XEA514"/>
  <sheetViews>
    <sheetView showGridLines="0" topLeftCell="A214" zoomScale="40" zoomScaleNormal="40" workbookViewId="0">
      <selection activeCell="O27" sqref="O27"/>
    </sheetView>
  </sheetViews>
  <sheetFormatPr defaultColWidth="0" defaultRowHeight="15.75" zeroHeight="1" outlineLevelCol="1"/>
  <cols>
    <col min="1" max="1" width="9.140625" style="279" customWidth="1"/>
    <col min="2" max="2" width="29.7109375" style="280" bestFit="1" customWidth="1"/>
    <col min="3" max="4" width="20" style="280" customWidth="1"/>
    <col min="5" max="20" width="16" style="280" customWidth="1"/>
    <col min="21" max="22" width="20" style="280" customWidth="1"/>
    <col min="23" max="30" width="16" style="280" customWidth="1"/>
    <col min="31" max="46" width="16" style="280" hidden="1" customWidth="1" outlineLevel="1"/>
    <col min="47" max="47" width="16" style="280" customWidth="1" collapsed="1"/>
    <col min="48" max="48" width="16" style="280" hidden="1"/>
    <col min="49" max="69" width="18" hidden="1"/>
    <col min="70" max="70" width="22" style="280" hidden="1" collapsed="1"/>
    <col min="71" max="71" width="22" style="280" hidden="1"/>
    <col min="72" max="84" width="18" hidden="1"/>
    <col min="85" max="85" width="22" style="280" hidden="1"/>
    <col min="86" max="101" width="22" style="280" hidden="1" outlineLevel="1"/>
    <col min="102" max="16355" width="0" style="280" hidden="1" outlineLevel="1"/>
    <col min="16356" max="16384" width="0" style="280" hidden="1"/>
  </cols>
  <sheetData>
    <row r="1" spans="2:16355" s="279" customFormat="1" ht="15.75" customHeight="1" thickBot="1"/>
    <row r="2" spans="2:16355" ht="24" customHeight="1" thickBot="1">
      <c r="B2" s="562" t="s">
        <v>219</v>
      </c>
      <c r="C2" s="563"/>
      <c r="D2" s="563"/>
      <c r="E2" s="563"/>
      <c r="F2" s="563"/>
      <c r="G2" s="563"/>
      <c r="H2" s="563"/>
      <c r="I2" s="563"/>
      <c r="J2" s="563"/>
      <c r="K2" s="563"/>
      <c r="L2" s="563"/>
      <c r="M2" s="563"/>
      <c r="N2" s="563"/>
      <c r="O2" s="563"/>
      <c r="P2" s="563"/>
      <c r="Q2" s="563"/>
      <c r="R2" s="563"/>
      <c r="S2" s="563"/>
      <c r="T2" s="563"/>
      <c r="U2" s="563"/>
      <c r="V2" s="563"/>
      <c r="W2" s="563"/>
      <c r="X2" s="563"/>
      <c r="Y2" s="563"/>
      <c r="Z2" s="563"/>
      <c r="AA2" s="563"/>
      <c r="AB2" s="563"/>
      <c r="AC2" s="563"/>
      <c r="AD2" s="564"/>
      <c r="AE2" s="279"/>
      <c r="AF2" s="279"/>
      <c r="AG2" s="279"/>
      <c r="AH2" s="279"/>
      <c r="AI2" s="279"/>
      <c r="AJ2" s="279"/>
      <c r="AK2" s="279"/>
      <c r="AL2" s="279"/>
      <c r="AM2" s="279"/>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79"/>
      <c r="BW2" s="279"/>
      <c r="BX2" s="279"/>
      <c r="BY2" s="279"/>
      <c r="BZ2" s="279"/>
      <c r="CA2" s="279"/>
      <c r="CB2" s="279"/>
      <c r="CC2" s="279"/>
      <c r="CD2" s="279"/>
      <c r="CE2" s="279"/>
      <c r="CF2" s="279"/>
      <c r="CG2" s="279"/>
      <c r="CH2" s="279"/>
      <c r="CI2" s="279"/>
      <c r="CJ2" s="279"/>
      <c r="CK2" s="279"/>
      <c r="CL2" s="279"/>
      <c r="CM2" s="279"/>
      <c r="CN2" s="279"/>
      <c r="CO2" s="279"/>
      <c r="CP2" s="279"/>
      <c r="CQ2" s="279"/>
      <c r="CR2" s="279"/>
      <c r="CS2" s="279"/>
      <c r="CT2" s="279"/>
      <c r="CU2" s="279"/>
      <c r="CV2" s="279"/>
      <c r="CW2" s="279"/>
      <c r="CX2" s="279"/>
      <c r="CY2" s="279"/>
      <c r="CZ2" s="279"/>
      <c r="DA2" s="279"/>
      <c r="DB2" s="279"/>
      <c r="DC2" s="279"/>
      <c r="DD2" s="279"/>
      <c r="DE2" s="279"/>
      <c r="DF2" s="279"/>
      <c r="DG2" s="279"/>
      <c r="DH2" s="279"/>
      <c r="DI2" s="279"/>
      <c r="DJ2" s="279"/>
      <c r="DK2" s="279"/>
      <c r="DL2" s="279"/>
      <c r="DM2" s="279"/>
      <c r="DN2" s="279"/>
      <c r="DO2" s="279"/>
      <c r="DP2" s="279"/>
      <c r="DQ2" s="279"/>
      <c r="DR2" s="279"/>
      <c r="DS2" s="279"/>
      <c r="DT2" s="279"/>
      <c r="DU2" s="279"/>
      <c r="DV2" s="279"/>
      <c r="DW2" s="279"/>
      <c r="DX2" s="279"/>
      <c r="DY2" s="279"/>
      <c r="DZ2" s="279"/>
      <c r="EA2" s="279"/>
      <c r="EB2" s="279"/>
      <c r="EC2" s="279"/>
      <c r="ED2" s="279"/>
      <c r="EE2" s="279"/>
      <c r="EF2" s="279"/>
      <c r="EG2" s="279"/>
      <c r="EH2" s="279"/>
      <c r="EI2" s="279"/>
      <c r="EJ2" s="279"/>
      <c r="EK2" s="279"/>
      <c r="EL2" s="279"/>
      <c r="EM2" s="279"/>
      <c r="EN2" s="279"/>
      <c r="EO2" s="279"/>
      <c r="EP2" s="279"/>
      <c r="EQ2" s="279"/>
      <c r="ER2" s="279"/>
      <c r="ES2" s="279"/>
      <c r="ET2" s="279"/>
      <c r="EU2" s="279"/>
      <c r="EV2" s="279"/>
      <c r="EW2" s="279"/>
      <c r="EX2" s="279"/>
      <c r="EY2" s="279"/>
      <c r="EZ2" s="279"/>
      <c r="FA2" s="279"/>
      <c r="FB2" s="279"/>
      <c r="FC2" s="279"/>
      <c r="FD2" s="279"/>
      <c r="FE2" s="279"/>
      <c r="FF2" s="279"/>
      <c r="FG2" s="279"/>
      <c r="FH2" s="279"/>
      <c r="FI2" s="279"/>
      <c r="FJ2" s="279"/>
      <c r="FK2" s="279"/>
      <c r="FL2" s="279"/>
      <c r="FM2" s="279"/>
      <c r="FN2" s="279"/>
      <c r="FO2" s="279"/>
      <c r="FP2" s="279"/>
      <c r="FQ2" s="279"/>
      <c r="FR2" s="279"/>
      <c r="FS2" s="279"/>
      <c r="FT2" s="279"/>
      <c r="FU2" s="279"/>
      <c r="FV2" s="279"/>
      <c r="FW2" s="279"/>
      <c r="FX2" s="279"/>
      <c r="FY2" s="279"/>
      <c r="FZ2" s="279"/>
      <c r="GA2" s="279"/>
      <c r="GB2" s="279"/>
      <c r="GC2" s="279"/>
      <c r="GD2" s="279"/>
      <c r="GE2" s="279"/>
      <c r="GF2" s="279"/>
      <c r="GG2" s="279"/>
      <c r="GH2" s="279"/>
      <c r="GI2" s="279"/>
      <c r="GJ2" s="279"/>
      <c r="GK2" s="279"/>
      <c r="GL2" s="279"/>
      <c r="GM2" s="279"/>
      <c r="GN2" s="279"/>
      <c r="GO2" s="279"/>
      <c r="GP2" s="279"/>
      <c r="GQ2" s="279"/>
      <c r="GR2" s="279"/>
      <c r="GS2" s="279"/>
      <c r="GT2" s="279"/>
      <c r="GU2" s="279"/>
      <c r="GV2" s="279"/>
      <c r="GW2" s="279"/>
      <c r="GX2" s="279"/>
      <c r="GY2" s="279"/>
      <c r="GZ2" s="279"/>
      <c r="HA2" s="279"/>
      <c r="HB2" s="279"/>
      <c r="HC2" s="279"/>
      <c r="HD2" s="279"/>
      <c r="HE2" s="279"/>
      <c r="HF2" s="279"/>
      <c r="HG2" s="279"/>
      <c r="HH2" s="279"/>
      <c r="HI2" s="279"/>
      <c r="HJ2" s="279"/>
      <c r="HK2" s="279"/>
      <c r="HL2" s="279"/>
      <c r="HM2" s="279"/>
      <c r="HN2" s="279"/>
      <c r="HO2" s="279"/>
      <c r="HP2" s="279"/>
      <c r="HQ2" s="279"/>
      <c r="HR2" s="279"/>
      <c r="HS2" s="279"/>
      <c r="HT2" s="279"/>
      <c r="HU2" s="279"/>
      <c r="HV2" s="279"/>
      <c r="HW2" s="279"/>
      <c r="HX2" s="279"/>
      <c r="HY2" s="279"/>
      <c r="HZ2" s="279"/>
      <c r="IA2" s="279"/>
      <c r="IB2" s="279"/>
      <c r="IC2" s="279"/>
      <c r="ID2" s="279"/>
      <c r="IE2" s="279"/>
      <c r="IF2" s="279"/>
      <c r="IG2" s="279"/>
      <c r="IH2" s="279"/>
      <c r="II2" s="279"/>
      <c r="IJ2" s="279"/>
      <c r="IK2" s="279"/>
      <c r="IL2" s="279"/>
      <c r="IM2" s="279"/>
      <c r="IN2" s="279"/>
      <c r="IO2" s="279"/>
      <c r="IP2" s="279"/>
      <c r="IQ2" s="279"/>
      <c r="IR2" s="279"/>
      <c r="IS2" s="279"/>
      <c r="IT2" s="279"/>
      <c r="IU2" s="279"/>
      <c r="IV2" s="279"/>
      <c r="IW2" s="279"/>
      <c r="IX2" s="279"/>
      <c r="IY2" s="279"/>
      <c r="IZ2" s="279"/>
      <c r="JA2" s="279"/>
      <c r="JB2" s="279"/>
      <c r="JC2" s="279"/>
      <c r="JD2" s="279"/>
      <c r="JE2" s="279"/>
      <c r="JF2" s="279"/>
      <c r="JG2" s="279"/>
      <c r="JH2" s="279"/>
      <c r="JI2" s="279"/>
      <c r="JJ2" s="279"/>
      <c r="JK2" s="279"/>
      <c r="JL2" s="279"/>
      <c r="JM2" s="279"/>
      <c r="JN2" s="279"/>
      <c r="JO2" s="279"/>
      <c r="JP2" s="279"/>
      <c r="JQ2" s="279"/>
      <c r="JR2" s="279"/>
      <c r="JS2" s="279"/>
      <c r="JT2" s="279"/>
      <c r="JU2" s="279"/>
      <c r="JV2" s="279"/>
      <c r="JW2" s="279"/>
      <c r="JX2" s="279"/>
      <c r="JY2" s="279"/>
      <c r="JZ2" s="279"/>
      <c r="KA2" s="279"/>
      <c r="KB2" s="279"/>
      <c r="KC2" s="279"/>
      <c r="KD2" s="279"/>
      <c r="KE2" s="279"/>
      <c r="KF2" s="279"/>
      <c r="KG2" s="279"/>
      <c r="KH2" s="279"/>
      <c r="KI2" s="279"/>
      <c r="KJ2" s="279"/>
      <c r="KK2" s="279"/>
      <c r="KL2" s="279"/>
      <c r="KM2" s="279"/>
      <c r="KN2" s="279"/>
      <c r="KO2" s="279"/>
      <c r="KP2" s="279"/>
      <c r="KQ2" s="279"/>
      <c r="KR2" s="279"/>
      <c r="KS2" s="279"/>
      <c r="KT2" s="279"/>
      <c r="KU2" s="279"/>
      <c r="KV2" s="279"/>
      <c r="KW2" s="279"/>
      <c r="KX2" s="279"/>
      <c r="KY2" s="279"/>
      <c r="KZ2" s="279"/>
      <c r="LA2" s="279"/>
      <c r="LB2" s="279"/>
      <c r="LC2" s="279"/>
      <c r="LD2" s="279"/>
      <c r="LE2" s="279"/>
      <c r="LF2" s="279"/>
      <c r="LG2" s="279"/>
      <c r="LH2" s="279"/>
      <c r="LI2" s="279"/>
      <c r="LJ2" s="279"/>
      <c r="LK2" s="279"/>
      <c r="LL2" s="279"/>
      <c r="LM2" s="279"/>
      <c r="LN2" s="279"/>
      <c r="LO2" s="279"/>
      <c r="LP2" s="279"/>
      <c r="LQ2" s="279"/>
      <c r="LR2" s="279"/>
      <c r="LS2" s="279"/>
      <c r="LT2" s="279"/>
      <c r="LU2" s="279"/>
      <c r="LV2" s="279"/>
      <c r="LW2" s="279"/>
      <c r="LX2" s="279"/>
      <c r="LY2" s="279"/>
      <c r="LZ2" s="279"/>
      <c r="MA2" s="279"/>
      <c r="MB2" s="279"/>
      <c r="MC2" s="279"/>
      <c r="MD2" s="279"/>
      <c r="ME2" s="279"/>
      <c r="MF2" s="279"/>
      <c r="MG2" s="279"/>
      <c r="MH2" s="279"/>
      <c r="MI2" s="279"/>
      <c r="MJ2" s="279"/>
      <c r="MK2" s="279"/>
      <c r="ML2" s="279"/>
      <c r="MM2" s="279"/>
      <c r="MN2" s="279"/>
      <c r="MO2" s="279"/>
      <c r="MP2" s="279"/>
      <c r="MQ2" s="279"/>
      <c r="MR2" s="279"/>
      <c r="MS2" s="279"/>
      <c r="MT2" s="279"/>
      <c r="MU2" s="279"/>
      <c r="MV2" s="279"/>
      <c r="MW2" s="279"/>
      <c r="MX2" s="279"/>
      <c r="MY2" s="279"/>
      <c r="MZ2" s="279"/>
      <c r="NA2" s="279"/>
      <c r="NB2" s="279"/>
      <c r="NC2" s="279"/>
      <c r="ND2" s="279"/>
      <c r="NE2" s="279"/>
      <c r="NF2" s="279"/>
      <c r="NG2" s="279"/>
      <c r="NH2" s="279"/>
      <c r="NI2" s="279"/>
      <c r="NJ2" s="279"/>
      <c r="NK2" s="279"/>
      <c r="NL2" s="279"/>
      <c r="NM2" s="279"/>
      <c r="NN2" s="279"/>
      <c r="NO2" s="279"/>
      <c r="NP2" s="279"/>
      <c r="NQ2" s="279"/>
      <c r="NR2" s="279"/>
      <c r="NS2" s="279"/>
      <c r="NT2" s="279"/>
      <c r="NU2" s="279"/>
      <c r="NV2" s="279"/>
      <c r="NW2" s="279"/>
      <c r="NX2" s="279"/>
      <c r="NY2" s="279"/>
      <c r="NZ2" s="279"/>
      <c r="OA2" s="279"/>
      <c r="OB2" s="279"/>
      <c r="OC2" s="279"/>
      <c r="OD2" s="279"/>
      <c r="OE2" s="279"/>
      <c r="OF2" s="279"/>
      <c r="OG2" s="279"/>
      <c r="OH2" s="279"/>
      <c r="OI2" s="279"/>
      <c r="OJ2" s="279"/>
      <c r="OK2" s="279"/>
      <c r="OL2" s="279"/>
      <c r="OM2" s="279"/>
      <c r="ON2" s="279"/>
      <c r="OO2" s="279"/>
      <c r="OP2" s="279"/>
      <c r="OQ2" s="279"/>
      <c r="OR2" s="279"/>
      <c r="OS2" s="279"/>
      <c r="OT2" s="279"/>
      <c r="OU2" s="279"/>
      <c r="OV2" s="279"/>
      <c r="OW2" s="279"/>
      <c r="OX2" s="279"/>
      <c r="OY2" s="279"/>
      <c r="OZ2" s="279"/>
      <c r="PA2" s="279"/>
      <c r="PB2" s="279"/>
      <c r="PC2" s="279"/>
      <c r="PD2" s="279"/>
      <c r="PE2" s="279"/>
      <c r="PF2" s="279"/>
      <c r="PG2" s="279"/>
      <c r="PH2" s="279"/>
      <c r="PI2" s="279"/>
      <c r="PJ2" s="279"/>
      <c r="PK2" s="279"/>
      <c r="PL2" s="279"/>
      <c r="PM2" s="279"/>
      <c r="PN2" s="279"/>
      <c r="PO2" s="279"/>
      <c r="PP2" s="279"/>
      <c r="PQ2" s="279"/>
      <c r="PR2" s="279"/>
      <c r="PS2" s="279"/>
      <c r="PT2" s="279"/>
      <c r="PU2" s="279"/>
      <c r="PV2" s="279"/>
      <c r="PW2" s="279"/>
      <c r="PX2" s="279"/>
      <c r="PY2" s="279"/>
      <c r="PZ2" s="279"/>
      <c r="QA2" s="279"/>
      <c r="QB2" s="279"/>
      <c r="QC2" s="279"/>
      <c r="QD2" s="279"/>
      <c r="QE2" s="279"/>
      <c r="QF2" s="279"/>
      <c r="QG2" s="279"/>
      <c r="QH2" s="279"/>
      <c r="QI2" s="279"/>
      <c r="QJ2" s="279"/>
      <c r="QK2" s="279"/>
      <c r="QL2" s="279"/>
      <c r="QM2" s="279"/>
      <c r="QN2" s="279"/>
      <c r="QO2" s="279"/>
      <c r="QP2" s="279"/>
      <c r="QQ2" s="279"/>
      <c r="QR2" s="279"/>
      <c r="QS2" s="279"/>
      <c r="QT2" s="279"/>
      <c r="QU2" s="279"/>
      <c r="QV2" s="279"/>
      <c r="QW2" s="279"/>
      <c r="QX2" s="279"/>
      <c r="QY2" s="279"/>
      <c r="QZ2" s="279"/>
      <c r="RA2" s="279"/>
      <c r="RB2" s="279"/>
      <c r="RC2" s="279"/>
      <c r="RD2" s="279"/>
      <c r="RE2" s="279"/>
      <c r="RF2" s="279"/>
      <c r="RG2" s="279"/>
      <c r="RH2" s="279"/>
      <c r="RI2" s="279"/>
      <c r="RJ2" s="279"/>
      <c r="RK2" s="279"/>
      <c r="RL2" s="279"/>
      <c r="RM2" s="279"/>
      <c r="RN2" s="279"/>
      <c r="RO2" s="279"/>
      <c r="RP2" s="279"/>
      <c r="RQ2" s="279"/>
      <c r="RR2" s="279"/>
      <c r="RS2" s="279"/>
      <c r="RT2" s="279"/>
      <c r="RU2" s="279"/>
      <c r="RV2" s="279"/>
      <c r="RW2" s="279"/>
      <c r="RX2" s="279"/>
      <c r="RY2" s="279"/>
      <c r="RZ2" s="279"/>
      <c r="SA2" s="279"/>
      <c r="SB2" s="279"/>
      <c r="SC2" s="279"/>
      <c r="SD2" s="279"/>
      <c r="SE2" s="279"/>
      <c r="SF2" s="279"/>
      <c r="SG2" s="279"/>
      <c r="SH2" s="279"/>
      <c r="SI2" s="279"/>
      <c r="SJ2" s="279"/>
      <c r="SK2" s="279"/>
      <c r="SL2" s="279"/>
      <c r="SM2" s="279"/>
      <c r="SN2" s="279"/>
      <c r="SO2" s="279"/>
      <c r="SP2" s="279"/>
      <c r="SQ2" s="279"/>
      <c r="SR2" s="279"/>
      <c r="SS2" s="279"/>
      <c r="ST2" s="279"/>
      <c r="SU2" s="279"/>
      <c r="SV2" s="279"/>
      <c r="SW2" s="279"/>
      <c r="SX2" s="279"/>
      <c r="SY2" s="279"/>
      <c r="SZ2" s="279"/>
      <c r="TA2" s="279"/>
      <c r="TB2" s="279"/>
      <c r="TC2" s="279"/>
      <c r="TD2" s="279"/>
      <c r="TE2" s="279"/>
      <c r="TF2" s="279"/>
      <c r="TG2" s="279"/>
      <c r="TH2" s="279"/>
      <c r="TI2" s="279"/>
      <c r="TJ2" s="279"/>
      <c r="TK2" s="279"/>
      <c r="TL2" s="279"/>
      <c r="TM2" s="279"/>
      <c r="TN2" s="279"/>
      <c r="TO2" s="279"/>
      <c r="TP2" s="279"/>
      <c r="TQ2" s="279"/>
      <c r="TR2" s="279"/>
      <c r="TS2" s="279"/>
      <c r="TT2" s="279"/>
      <c r="TU2" s="279"/>
      <c r="TV2" s="279"/>
      <c r="TW2" s="279"/>
      <c r="TX2" s="279"/>
      <c r="TY2" s="279"/>
      <c r="TZ2" s="279"/>
      <c r="UA2" s="279"/>
      <c r="UB2" s="279"/>
      <c r="UC2" s="279"/>
      <c r="UD2" s="279"/>
      <c r="UE2" s="279"/>
      <c r="UF2" s="279"/>
      <c r="UG2" s="279"/>
      <c r="UH2" s="279"/>
      <c r="UI2" s="279"/>
      <c r="UJ2" s="279"/>
      <c r="UK2" s="279"/>
      <c r="UL2" s="279"/>
      <c r="UM2" s="279"/>
      <c r="UN2" s="279"/>
      <c r="UO2" s="279"/>
      <c r="UP2" s="279"/>
      <c r="UQ2" s="279"/>
      <c r="UR2" s="279"/>
      <c r="US2" s="279"/>
      <c r="UT2" s="279"/>
      <c r="UU2" s="279"/>
      <c r="UV2" s="279"/>
      <c r="UW2" s="279"/>
      <c r="UX2" s="279"/>
      <c r="UY2" s="279"/>
      <c r="UZ2" s="279"/>
      <c r="VA2" s="279"/>
      <c r="VB2" s="279"/>
      <c r="VC2" s="279"/>
      <c r="VD2" s="279"/>
      <c r="VE2" s="279"/>
      <c r="VF2" s="279"/>
      <c r="VG2" s="279"/>
      <c r="VH2" s="279"/>
      <c r="VI2" s="279"/>
      <c r="VJ2" s="279"/>
      <c r="VK2" s="279"/>
      <c r="VL2" s="279"/>
      <c r="VM2" s="279"/>
      <c r="VN2" s="279"/>
      <c r="VO2" s="279"/>
      <c r="VP2" s="279"/>
      <c r="VQ2" s="279"/>
      <c r="VR2" s="279"/>
      <c r="VS2" s="279"/>
      <c r="VT2" s="279"/>
      <c r="VU2" s="279"/>
      <c r="VV2" s="279"/>
      <c r="VW2" s="279"/>
      <c r="VX2" s="279"/>
      <c r="VY2" s="279"/>
      <c r="VZ2" s="279"/>
      <c r="WA2" s="279"/>
      <c r="WB2" s="279"/>
      <c r="WC2" s="279"/>
      <c r="WD2" s="279"/>
      <c r="WE2" s="279"/>
      <c r="WF2" s="279"/>
      <c r="WG2" s="279"/>
      <c r="WH2" s="279"/>
      <c r="WI2" s="279"/>
      <c r="WJ2" s="279"/>
      <c r="WK2" s="279"/>
      <c r="WL2" s="279"/>
      <c r="WM2" s="279"/>
      <c r="WN2" s="279"/>
      <c r="WO2" s="279"/>
      <c r="WP2" s="279"/>
      <c r="WQ2" s="279"/>
      <c r="WR2" s="279"/>
      <c r="WS2" s="279"/>
      <c r="WT2" s="279"/>
      <c r="WU2" s="279"/>
      <c r="WV2" s="279"/>
      <c r="WW2" s="279"/>
      <c r="WX2" s="279"/>
      <c r="WY2" s="279"/>
      <c r="WZ2" s="279"/>
      <c r="XA2" s="279"/>
      <c r="XB2" s="279"/>
      <c r="XC2" s="279"/>
      <c r="XD2" s="279"/>
      <c r="XE2" s="279"/>
      <c r="XF2" s="279"/>
      <c r="XG2" s="279"/>
      <c r="XH2" s="279"/>
      <c r="XI2" s="279"/>
      <c r="XJ2" s="279"/>
      <c r="XK2" s="279"/>
      <c r="XL2" s="279"/>
      <c r="XM2" s="279"/>
      <c r="XN2" s="279"/>
      <c r="XO2" s="279"/>
      <c r="XP2" s="279"/>
      <c r="XQ2" s="279"/>
      <c r="XR2" s="279"/>
      <c r="XS2" s="279"/>
      <c r="XT2" s="279"/>
      <c r="XU2" s="279"/>
      <c r="XV2" s="279"/>
      <c r="XW2" s="279"/>
      <c r="XX2" s="279"/>
      <c r="XY2" s="279"/>
      <c r="XZ2" s="279"/>
      <c r="YA2" s="279"/>
      <c r="YB2" s="279"/>
      <c r="YC2" s="279"/>
      <c r="YD2" s="279"/>
      <c r="YE2" s="279"/>
      <c r="YF2" s="279"/>
      <c r="YG2" s="279"/>
      <c r="YH2" s="279"/>
      <c r="YI2" s="279"/>
      <c r="YJ2" s="279"/>
      <c r="YK2" s="279"/>
      <c r="YL2" s="279"/>
      <c r="YM2" s="279"/>
      <c r="YN2" s="279"/>
      <c r="YO2" s="279"/>
      <c r="YP2" s="279"/>
      <c r="YQ2" s="279"/>
      <c r="YR2" s="279"/>
      <c r="YS2" s="279"/>
      <c r="YT2" s="279"/>
      <c r="YU2" s="279"/>
      <c r="YV2" s="279"/>
      <c r="YW2" s="279"/>
      <c r="YX2" s="279"/>
      <c r="YY2" s="279"/>
      <c r="YZ2" s="279"/>
      <c r="ZA2" s="279"/>
      <c r="ZB2" s="279"/>
      <c r="ZC2" s="279"/>
      <c r="ZD2" s="279"/>
      <c r="ZE2" s="279"/>
      <c r="ZF2" s="279"/>
      <c r="ZG2" s="279"/>
      <c r="ZH2" s="279"/>
      <c r="ZI2" s="279"/>
      <c r="ZJ2" s="279"/>
      <c r="ZK2" s="279"/>
      <c r="ZL2" s="279"/>
      <c r="ZM2" s="279"/>
      <c r="ZN2" s="279"/>
      <c r="ZO2" s="279"/>
      <c r="ZP2" s="279"/>
      <c r="ZQ2" s="279"/>
      <c r="ZR2" s="279"/>
      <c r="ZS2" s="279"/>
      <c r="ZT2" s="279"/>
      <c r="ZU2" s="279"/>
      <c r="ZV2" s="279"/>
      <c r="ZW2" s="279"/>
      <c r="ZX2" s="279"/>
      <c r="ZY2" s="279"/>
      <c r="ZZ2" s="279"/>
      <c r="AAA2" s="279"/>
      <c r="AAB2" s="279"/>
      <c r="AAC2" s="279"/>
      <c r="AAD2" s="279"/>
      <c r="AAE2" s="279"/>
      <c r="AAF2" s="279"/>
      <c r="AAG2" s="279"/>
      <c r="AAH2" s="279"/>
      <c r="AAI2" s="279"/>
      <c r="AAJ2" s="279"/>
      <c r="AAK2" s="279"/>
      <c r="AAL2" s="279"/>
      <c r="AAM2" s="279"/>
      <c r="AAN2" s="279"/>
      <c r="AAO2" s="279"/>
      <c r="AAP2" s="279"/>
      <c r="AAQ2" s="279"/>
      <c r="AAR2" s="279"/>
      <c r="AAS2" s="279"/>
      <c r="AAT2" s="279"/>
      <c r="AAU2" s="279"/>
      <c r="AAV2" s="279"/>
      <c r="AAW2" s="279"/>
      <c r="AAX2" s="279"/>
      <c r="AAY2" s="279"/>
      <c r="AAZ2" s="279"/>
      <c r="ABA2" s="279"/>
      <c r="ABB2" s="279"/>
      <c r="ABC2" s="279"/>
      <c r="ABD2" s="279"/>
      <c r="ABE2" s="279"/>
      <c r="ABF2" s="279"/>
      <c r="ABG2" s="279"/>
      <c r="ABH2" s="279"/>
      <c r="ABI2" s="279"/>
      <c r="ABJ2" s="279"/>
      <c r="ABK2" s="279"/>
      <c r="ABL2" s="279"/>
      <c r="ABM2" s="279"/>
      <c r="ABN2" s="279"/>
      <c r="ABO2" s="279"/>
      <c r="ABP2" s="279"/>
      <c r="ABQ2" s="279"/>
      <c r="ABR2" s="279"/>
      <c r="ABS2" s="279"/>
      <c r="ABT2" s="279"/>
      <c r="ABU2" s="279"/>
      <c r="ABV2" s="279"/>
      <c r="ABW2" s="279"/>
      <c r="ABX2" s="279"/>
      <c r="ABY2" s="279"/>
      <c r="ABZ2" s="279"/>
      <c r="ACA2" s="279"/>
      <c r="ACB2" s="279"/>
      <c r="ACC2" s="279"/>
      <c r="ACD2" s="279"/>
      <c r="ACE2" s="279"/>
      <c r="ACF2" s="279"/>
      <c r="ACG2" s="279"/>
      <c r="ACH2" s="279"/>
      <c r="ACI2" s="279"/>
      <c r="ACJ2" s="279"/>
      <c r="ACK2" s="279"/>
      <c r="ACL2" s="279"/>
      <c r="ACM2" s="279"/>
      <c r="ACN2" s="279"/>
      <c r="ACO2" s="279"/>
      <c r="ACP2" s="279"/>
      <c r="ACQ2" s="279"/>
      <c r="ACR2" s="279"/>
      <c r="ACS2" s="279"/>
      <c r="ACT2" s="279"/>
      <c r="ACU2" s="279"/>
      <c r="ACV2" s="279"/>
      <c r="ACW2" s="279"/>
      <c r="ACX2" s="279"/>
      <c r="ACY2" s="279"/>
      <c r="ACZ2" s="279"/>
      <c r="ADA2" s="279"/>
      <c r="ADB2" s="279"/>
      <c r="ADC2" s="279"/>
      <c r="ADD2" s="279"/>
      <c r="ADE2" s="279"/>
      <c r="ADF2" s="279"/>
      <c r="ADG2" s="279"/>
      <c r="ADH2" s="279"/>
      <c r="ADI2" s="279"/>
      <c r="ADJ2" s="279"/>
      <c r="ADK2" s="279"/>
      <c r="ADL2" s="279"/>
      <c r="ADM2" s="279"/>
      <c r="ADN2" s="279"/>
      <c r="ADO2" s="279"/>
      <c r="ADP2" s="279"/>
      <c r="ADQ2" s="279"/>
      <c r="ADR2" s="279"/>
      <c r="ADS2" s="279"/>
      <c r="ADT2" s="279"/>
      <c r="ADU2" s="279"/>
      <c r="ADV2" s="279"/>
      <c r="ADW2" s="279"/>
      <c r="ADX2" s="279"/>
      <c r="ADY2" s="279"/>
      <c r="ADZ2" s="279"/>
      <c r="AEA2" s="279"/>
      <c r="AEB2" s="279"/>
      <c r="AEC2" s="279"/>
      <c r="AED2" s="279"/>
      <c r="AEE2" s="279"/>
      <c r="AEF2" s="279"/>
      <c r="AEG2" s="279"/>
      <c r="AEH2" s="279"/>
      <c r="AEI2" s="279"/>
      <c r="AEJ2" s="279"/>
      <c r="AEK2" s="279"/>
      <c r="AEL2" s="279"/>
      <c r="AEM2" s="279"/>
      <c r="AEN2" s="279"/>
      <c r="AEO2" s="279"/>
      <c r="AEP2" s="279"/>
      <c r="AEQ2" s="279"/>
      <c r="AER2" s="279"/>
      <c r="AES2" s="279"/>
      <c r="AET2" s="279"/>
      <c r="AEU2" s="279"/>
      <c r="AEV2" s="279"/>
      <c r="AEW2" s="279"/>
      <c r="AEX2" s="279"/>
      <c r="AEY2" s="279"/>
      <c r="AEZ2" s="279"/>
      <c r="AFA2" s="279"/>
      <c r="AFB2" s="279"/>
      <c r="AFC2" s="279"/>
      <c r="AFD2" s="279"/>
      <c r="AFE2" s="279"/>
      <c r="AFF2" s="279"/>
      <c r="AFG2" s="279"/>
      <c r="AFH2" s="279"/>
      <c r="AFI2" s="279"/>
      <c r="AFJ2" s="279"/>
      <c r="AFK2" s="279"/>
      <c r="AFL2" s="279"/>
      <c r="AFM2" s="279"/>
      <c r="AFN2" s="279"/>
      <c r="AFO2" s="279"/>
      <c r="AFP2" s="279"/>
      <c r="AFQ2" s="279"/>
      <c r="AFR2" s="279"/>
      <c r="AFS2" s="279"/>
      <c r="AFT2" s="279"/>
      <c r="AFU2" s="279"/>
      <c r="AFV2" s="279"/>
      <c r="AFW2" s="279"/>
      <c r="AFX2" s="279"/>
      <c r="AFY2" s="279"/>
      <c r="AFZ2" s="279"/>
      <c r="AGA2" s="279"/>
      <c r="AGB2" s="279"/>
      <c r="AGC2" s="279"/>
      <c r="AGD2" s="279"/>
      <c r="AGE2" s="279"/>
      <c r="AGF2" s="279"/>
      <c r="AGG2" s="279"/>
      <c r="AGH2" s="279"/>
      <c r="AGI2" s="279"/>
      <c r="AGJ2" s="279"/>
      <c r="AGK2" s="279"/>
      <c r="AGL2" s="279"/>
      <c r="AGM2" s="279"/>
      <c r="AGN2" s="279"/>
      <c r="AGO2" s="279"/>
      <c r="AGP2" s="279"/>
      <c r="AGQ2" s="279"/>
      <c r="AGR2" s="279"/>
      <c r="AGS2" s="279"/>
      <c r="AGT2" s="279"/>
      <c r="AGU2" s="279"/>
      <c r="AGV2" s="279"/>
      <c r="AGW2" s="279"/>
      <c r="AGX2" s="279"/>
      <c r="AGY2" s="279"/>
      <c r="AGZ2" s="279"/>
      <c r="AHA2" s="279"/>
      <c r="AHB2" s="279"/>
      <c r="AHC2" s="279"/>
      <c r="AHD2" s="279"/>
      <c r="AHE2" s="279"/>
      <c r="AHF2" s="279"/>
      <c r="AHG2" s="279"/>
      <c r="AHH2" s="279"/>
      <c r="AHI2" s="279"/>
      <c r="AHJ2" s="279"/>
      <c r="AHK2" s="279"/>
      <c r="AHL2" s="279"/>
      <c r="AHM2" s="279"/>
      <c r="AHN2" s="279"/>
      <c r="AHO2" s="279"/>
      <c r="AHP2" s="279"/>
      <c r="AHQ2" s="279"/>
      <c r="AHR2" s="279"/>
      <c r="AHS2" s="279"/>
      <c r="AHT2" s="279"/>
      <c r="AHU2" s="279"/>
      <c r="AHV2" s="279"/>
      <c r="AHW2" s="279"/>
      <c r="AHX2" s="279"/>
      <c r="AHY2" s="279"/>
      <c r="AHZ2" s="279"/>
      <c r="AIA2" s="279"/>
      <c r="AIB2" s="279"/>
      <c r="AIC2" s="279"/>
      <c r="AID2" s="279"/>
      <c r="AIE2" s="279"/>
      <c r="AIF2" s="279"/>
      <c r="AIG2" s="279"/>
      <c r="AIH2" s="279"/>
      <c r="AII2" s="279"/>
      <c r="AIJ2" s="279"/>
      <c r="AIK2" s="279"/>
      <c r="AIL2" s="279"/>
      <c r="AIM2" s="279"/>
      <c r="AIN2" s="279"/>
      <c r="AIO2" s="279"/>
      <c r="AIP2" s="279"/>
      <c r="AIQ2" s="279"/>
      <c r="AIR2" s="279"/>
      <c r="AIS2" s="279"/>
      <c r="AIT2" s="279"/>
      <c r="AIU2" s="279"/>
      <c r="AIV2" s="279"/>
      <c r="AIW2" s="279"/>
      <c r="AIX2" s="279"/>
      <c r="AIY2" s="279"/>
      <c r="AIZ2" s="279"/>
      <c r="AJA2" s="279"/>
      <c r="AJB2" s="279"/>
      <c r="AJC2" s="279"/>
      <c r="AJD2" s="279"/>
      <c r="AJE2" s="279"/>
      <c r="AJF2" s="279"/>
      <c r="AJG2" s="279"/>
      <c r="AJH2" s="279"/>
      <c r="AJI2" s="279"/>
      <c r="AJJ2" s="279"/>
      <c r="AJK2" s="279"/>
      <c r="AJL2" s="279"/>
      <c r="AJM2" s="279"/>
      <c r="AJN2" s="279"/>
      <c r="AJO2" s="279"/>
      <c r="AJP2" s="279"/>
      <c r="AJQ2" s="279"/>
      <c r="AJR2" s="279"/>
      <c r="AJS2" s="279"/>
      <c r="AJT2" s="279"/>
      <c r="AJU2" s="279"/>
      <c r="AJV2" s="279"/>
      <c r="AJW2" s="279"/>
      <c r="AJX2" s="279"/>
      <c r="AJY2" s="279"/>
      <c r="AJZ2" s="279"/>
      <c r="AKA2" s="279"/>
      <c r="AKB2" s="279"/>
      <c r="AKC2" s="279"/>
      <c r="AKD2" s="279"/>
      <c r="AKE2" s="279"/>
      <c r="AKF2" s="279"/>
      <c r="AKG2" s="279"/>
      <c r="AKH2" s="279"/>
      <c r="AKI2" s="279"/>
      <c r="AKJ2" s="279"/>
      <c r="AKK2" s="279"/>
      <c r="AKL2" s="279"/>
      <c r="AKM2" s="279"/>
      <c r="AKN2" s="279"/>
      <c r="AKO2" s="279"/>
      <c r="AKP2" s="279"/>
      <c r="AKQ2" s="279"/>
      <c r="AKR2" s="279"/>
      <c r="AKS2" s="279"/>
      <c r="AKT2" s="279"/>
      <c r="AKU2" s="279"/>
      <c r="AKV2" s="279"/>
      <c r="AKW2" s="279"/>
      <c r="AKX2" s="279"/>
      <c r="AKY2" s="279"/>
      <c r="AKZ2" s="279"/>
      <c r="ALA2" s="279"/>
      <c r="ALB2" s="279"/>
      <c r="ALC2" s="279"/>
      <c r="ALD2" s="279"/>
      <c r="ALE2" s="279"/>
      <c r="ALF2" s="279"/>
      <c r="ALG2" s="279"/>
      <c r="ALH2" s="279"/>
      <c r="ALI2" s="279"/>
      <c r="ALJ2" s="279"/>
      <c r="ALK2" s="279"/>
      <c r="ALL2" s="279"/>
      <c r="ALM2" s="279"/>
      <c r="ALN2" s="279"/>
      <c r="ALO2" s="279"/>
      <c r="ALP2" s="279"/>
      <c r="ALQ2" s="279"/>
      <c r="ALR2" s="279"/>
      <c r="ALS2" s="279"/>
      <c r="ALT2" s="279"/>
      <c r="ALU2" s="279"/>
      <c r="ALV2" s="279"/>
      <c r="ALW2" s="279"/>
      <c r="ALX2" s="279"/>
      <c r="ALY2" s="279"/>
      <c r="ALZ2" s="279"/>
      <c r="AMA2" s="279"/>
      <c r="AMB2" s="279"/>
      <c r="AMC2" s="279"/>
      <c r="AMD2" s="279"/>
      <c r="AME2" s="279"/>
      <c r="AMF2" s="279"/>
      <c r="AMG2" s="279"/>
      <c r="AMH2" s="279"/>
      <c r="AMI2" s="279"/>
      <c r="AMJ2" s="279"/>
      <c r="AMK2" s="279"/>
      <c r="AML2" s="279"/>
      <c r="AMM2" s="279"/>
      <c r="AMN2" s="279"/>
      <c r="AMO2" s="279"/>
      <c r="AMP2" s="279"/>
      <c r="AMQ2" s="279"/>
      <c r="AMR2" s="279"/>
      <c r="AMS2" s="279"/>
      <c r="AMT2" s="279"/>
      <c r="AMU2" s="279"/>
      <c r="AMV2" s="279"/>
      <c r="AMW2" s="279"/>
      <c r="AMX2" s="279"/>
      <c r="AMY2" s="279"/>
      <c r="AMZ2" s="279"/>
      <c r="ANA2" s="279"/>
      <c r="ANB2" s="279"/>
      <c r="ANC2" s="279"/>
      <c r="AND2" s="279"/>
      <c r="ANE2" s="279"/>
      <c r="ANF2" s="279"/>
      <c r="ANG2" s="279"/>
      <c r="ANH2" s="279"/>
      <c r="ANI2" s="279"/>
      <c r="ANJ2" s="279"/>
      <c r="ANK2" s="279"/>
      <c r="ANL2" s="279"/>
      <c r="ANM2" s="279"/>
      <c r="ANN2" s="279"/>
      <c r="ANO2" s="279"/>
      <c r="ANP2" s="279"/>
      <c r="ANQ2" s="279"/>
      <c r="ANR2" s="279"/>
      <c r="ANS2" s="279"/>
      <c r="ANT2" s="279"/>
      <c r="ANU2" s="279"/>
      <c r="ANV2" s="279"/>
      <c r="ANW2" s="279"/>
      <c r="ANX2" s="279"/>
      <c r="ANY2" s="279"/>
      <c r="ANZ2" s="279"/>
      <c r="AOA2" s="279"/>
      <c r="AOB2" s="279"/>
      <c r="AOC2" s="279"/>
      <c r="AOD2" s="279"/>
      <c r="AOE2" s="279"/>
      <c r="AOF2" s="279"/>
      <c r="AOG2" s="279"/>
      <c r="AOH2" s="279"/>
      <c r="AOI2" s="279"/>
      <c r="AOJ2" s="279"/>
      <c r="AOK2" s="279"/>
      <c r="AOL2" s="279"/>
      <c r="AOM2" s="279"/>
      <c r="AON2" s="279"/>
      <c r="AOO2" s="279"/>
      <c r="AOP2" s="279"/>
      <c r="AOQ2" s="279"/>
      <c r="AOR2" s="279"/>
      <c r="AOS2" s="279"/>
      <c r="AOT2" s="279"/>
      <c r="AOU2" s="279"/>
      <c r="AOV2" s="279"/>
      <c r="AOW2" s="279"/>
      <c r="AOX2" s="279"/>
      <c r="AOY2" s="279"/>
      <c r="AOZ2" s="279"/>
      <c r="APA2" s="279"/>
      <c r="APB2" s="279"/>
      <c r="APC2" s="279"/>
      <c r="APD2" s="279"/>
      <c r="APE2" s="279"/>
      <c r="APF2" s="279"/>
      <c r="APG2" s="279"/>
      <c r="APH2" s="279"/>
      <c r="API2" s="279"/>
      <c r="APJ2" s="279"/>
      <c r="APK2" s="279"/>
      <c r="APL2" s="279"/>
      <c r="APM2" s="279"/>
      <c r="APN2" s="279"/>
      <c r="APO2" s="279"/>
      <c r="APP2" s="279"/>
      <c r="APQ2" s="279"/>
      <c r="APR2" s="279"/>
      <c r="APS2" s="279"/>
      <c r="APT2" s="279"/>
      <c r="APU2" s="279"/>
      <c r="APV2" s="279"/>
      <c r="APW2" s="279"/>
      <c r="APX2" s="279"/>
      <c r="APY2" s="279"/>
      <c r="APZ2" s="279"/>
      <c r="AQA2" s="279"/>
      <c r="AQB2" s="279"/>
      <c r="AQC2" s="279"/>
      <c r="AQD2" s="279"/>
      <c r="AQE2" s="279"/>
      <c r="AQF2" s="279"/>
      <c r="AQG2" s="279"/>
      <c r="AQH2" s="279"/>
      <c r="AQI2" s="279"/>
      <c r="AQJ2" s="279"/>
      <c r="AQK2" s="279"/>
      <c r="AQL2" s="279"/>
      <c r="AQM2" s="279"/>
      <c r="AQN2" s="279"/>
      <c r="AQO2" s="279"/>
      <c r="AQP2" s="279"/>
      <c r="AQQ2" s="279"/>
      <c r="AQR2" s="279"/>
      <c r="AQS2" s="279"/>
      <c r="AQT2" s="279"/>
      <c r="AQU2" s="279"/>
      <c r="AQV2" s="279"/>
      <c r="AQW2" s="279"/>
      <c r="AQX2" s="279"/>
      <c r="AQY2" s="279"/>
      <c r="AQZ2" s="279"/>
      <c r="ARA2" s="279"/>
      <c r="ARB2" s="279"/>
      <c r="ARC2" s="279"/>
      <c r="ARD2" s="279"/>
      <c r="ARE2" s="279"/>
      <c r="ARF2" s="279"/>
      <c r="ARG2" s="279"/>
      <c r="ARH2" s="279"/>
      <c r="ARI2" s="279"/>
      <c r="ARJ2" s="279"/>
      <c r="ARK2" s="279"/>
      <c r="ARL2" s="279"/>
      <c r="ARM2" s="279"/>
      <c r="ARN2" s="279"/>
      <c r="ARO2" s="279"/>
      <c r="ARP2" s="279"/>
      <c r="ARQ2" s="279"/>
      <c r="ARR2" s="279"/>
      <c r="ARS2" s="279"/>
      <c r="ART2" s="279"/>
      <c r="ARU2" s="279"/>
      <c r="ARV2" s="279"/>
      <c r="ARW2" s="279"/>
      <c r="ARX2" s="279"/>
      <c r="ARY2" s="279"/>
      <c r="ARZ2" s="279"/>
      <c r="ASA2" s="279"/>
      <c r="ASB2" s="279"/>
      <c r="ASC2" s="279"/>
      <c r="ASD2" s="279"/>
      <c r="ASE2" s="279"/>
      <c r="ASF2" s="279"/>
      <c r="ASG2" s="279"/>
      <c r="ASH2" s="279"/>
      <c r="ASI2" s="279"/>
      <c r="ASJ2" s="279"/>
      <c r="ASK2" s="279"/>
      <c r="ASL2" s="279"/>
      <c r="ASM2" s="279"/>
      <c r="ASN2" s="279"/>
      <c r="ASO2" s="279"/>
      <c r="ASP2" s="279"/>
      <c r="ASQ2" s="279"/>
      <c r="ASR2" s="279"/>
      <c r="ASS2" s="279"/>
      <c r="AST2" s="279"/>
      <c r="ASU2" s="279"/>
      <c r="ASV2" s="279"/>
      <c r="ASW2" s="279"/>
      <c r="ASX2" s="279"/>
      <c r="ASY2" s="279"/>
      <c r="ASZ2" s="279"/>
      <c r="ATA2" s="279"/>
      <c r="ATB2" s="279"/>
      <c r="ATC2" s="279"/>
      <c r="ATD2" s="279"/>
      <c r="ATE2" s="279"/>
      <c r="ATF2" s="279"/>
      <c r="ATG2" s="279"/>
      <c r="ATH2" s="279"/>
      <c r="ATI2" s="279"/>
      <c r="ATJ2" s="279"/>
      <c r="ATK2" s="279"/>
      <c r="ATL2" s="279"/>
      <c r="ATM2" s="279"/>
      <c r="ATN2" s="279"/>
      <c r="ATO2" s="279"/>
      <c r="ATP2" s="279"/>
      <c r="ATQ2" s="279"/>
      <c r="ATR2" s="279"/>
      <c r="ATS2" s="279"/>
      <c r="ATT2" s="279"/>
      <c r="ATU2" s="279"/>
      <c r="ATV2" s="279"/>
      <c r="ATW2" s="279"/>
      <c r="ATX2" s="279"/>
      <c r="ATY2" s="279"/>
      <c r="ATZ2" s="279"/>
      <c r="AUA2" s="279"/>
      <c r="AUB2" s="279"/>
      <c r="AUC2" s="279"/>
      <c r="AUD2" s="279"/>
      <c r="AUE2" s="279"/>
      <c r="AUF2" s="279"/>
      <c r="AUG2" s="279"/>
      <c r="AUH2" s="279"/>
      <c r="AUI2" s="279"/>
      <c r="AUJ2" s="279"/>
      <c r="AUK2" s="279"/>
      <c r="AUL2" s="279"/>
      <c r="AUM2" s="279"/>
      <c r="AUN2" s="279"/>
      <c r="AUO2" s="279"/>
      <c r="AUP2" s="279"/>
      <c r="AUQ2" s="279"/>
      <c r="AUR2" s="279"/>
      <c r="AUS2" s="279"/>
      <c r="AUT2" s="279"/>
      <c r="AUU2" s="279"/>
      <c r="AUV2" s="279"/>
      <c r="AUW2" s="279"/>
      <c r="AUX2" s="279"/>
      <c r="AUY2" s="279"/>
      <c r="AUZ2" s="279"/>
      <c r="AVA2" s="279"/>
      <c r="AVB2" s="279"/>
      <c r="AVC2" s="279"/>
      <c r="AVD2" s="279"/>
      <c r="AVE2" s="279"/>
      <c r="AVF2" s="279"/>
      <c r="AVG2" s="279"/>
      <c r="AVH2" s="279"/>
      <c r="AVI2" s="279"/>
      <c r="AVJ2" s="279"/>
      <c r="AVK2" s="279"/>
      <c r="AVL2" s="279"/>
      <c r="AVM2" s="279"/>
      <c r="AVN2" s="279"/>
      <c r="AVO2" s="279"/>
      <c r="AVP2" s="279"/>
      <c r="AVQ2" s="279"/>
      <c r="AVR2" s="279"/>
      <c r="AVS2" s="279"/>
      <c r="AVT2" s="279"/>
      <c r="AVU2" s="279"/>
      <c r="AVV2" s="279"/>
      <c r="AVW2" s="279"/>
      <c r="AVX2" s="279"/>
      <c r="AVY2" s="279"/>
      <c r="AVZ2" s="279"/>
      <c r="AWA2" s="279"/>
      <c r="AWB2" s="279"/>
      <c r="AWC2" s="279"/>
      <c r="AWD2" s="279"/>
      <c r="AWE2" s="279"/>
      <c r="AWF2" s="279"/>
      <c r="AWG2" s="279"/>
      <c r="AWH2" s="279"/>
      <c r="AWI2" s="279"/>
      <c r="AWJ2" s="279"/>
      <c r="AWK2" s="279"/>
      <c r="AWL2" s="279"/>
      <c r="AWM2" s="279"/>
      <c r="AWN2" s="279"/>
      <c r="AWO2" s="279"/>
      <c r="AWP2" s="279"/>
      <c r="AWQ2" s="279"/>
      <c r="AWR2" s="279"/>
      <c r="AWS2" s="279"/>
      <c r="AWT2" s="279"/>
      <c r="AWU2" s="279"/>
      <c r="AWV2" s="279"/>
      <c r="AWW2" s="279"/>
      <c r="AWX2" s="279"/>
      <c r="AWY2" s="279"/>
      <c r="AWZ2" s="279"/>
      <c r="AXA2" s="279"/>
      <c r="AXB2" s="279"/>
      <c r="AXC2" s="279"/>
      <c r="AXD2" s="279"/>
      <c r="AXE2" s="279"/>
      <c r="AXF2" s="279"/>
      <c r="AXG2" s="279"/>
      <c r="AXH2" s="279"/>
      <c r="AXI2" s="279"/>
      <c r="AXJ2" s="279"/>
      <c r="AXK2" s="279"/>
      <c r="AXL2" s="279"/>
      <c r="AXM2" s="279"/>
      <c r="AXN2" s="279"/>
      <c r="AXO2" s="279"/>
      <c r="AXP2" s="279"/>
      <c r="AXQ2" s="279"/>
      <c r="AXR2" s="279"/>
      <c r="AXS2" s="279"/>
      <c r="AXT2" s="279"/>
      <c r="AXU2" s="279"/>
      <c r="AXV2" s="279"/>
      <c r="AXW2" s="279"/>
      <c r="AXX2" s="279"/>
      <c r="AXY2" s="279"/>
      <c r="AXZ2" s="279"/>
      <c r="AYA2" s="279"/>
      <c r="AYB2" s="279"/>
      <c r="AYC2" s="279"/>
      <c r="AYD2" s="279"/>
      <c r="AYE2" s="279"/>
      <c r="AYF2" s="279"/>
      <c r="AYG2" s="279"/>
      <c r="AYH2" s="279"/>
      <c r="AYI2" s="279"/>
      <c r="AYJ2" s="279"/>
      <c r="AYK2" s="279"/>
      <c r="AYL2" s="279"/>
      <c r="AYM2" s="279"/>
      <c r="AYN2" s="279"/>
      <c r="AYO2" s="279"/>
      <c r="AYP2" s="279"/>
      <c r="AYQ2" s="279"/>
      <c r="AYR2" s="279"/>
      <c r="AYS2" s="279"/>
      <c r="AYT2" s="279"/>
      <c r="AYU2" s="279"/>
      <c r="AYV2" s="279"/>
      <c r="AYW2" s="279"/>
      <c r="AYX2" s="279"/>
      <c r="AYY2" s="279"/>
      <c r="AYZ2" s="279"/>
      <c r="AZA2" s="279"/>
      <c r="AZB2" s="279"/>
      <c r="AZC2" s="279"/>
      <c r="AZD2" s="279"/>
      <c r="AZE2" s="279"/>
      <c r="AZF2" s="279"/>
      <c r="AZG2" s="279"/>
      <c r="AZH2" s="279"/>
      <c r="AZI2" s="279"/>
      <c r="AZJ2" s="279"/>
      <c r="AZK2" s="279"/>
      <c r="AZL2" s="279"/>
      <c r="AZM2" s="279"/>
      <c r="AZN2" s="279"/>
      <c r="AZO2" s="279"/>
      <c r="AZP2" s="279"/>
      <c r="AZQ2" s="279"/>
      <c r="AZR2" s="279"/>
      <c r="AZS2" s="279"/>
      <c r="AZT2" s="279"/>
      <c r="AZU2" s="279"/>
      <c r="AZV2" s="279"/>
      <c r="AZW2" s="279"/>
      <c r="AZX2" s="279"/>
      <c r="AZY2" s="279"/>
      <c r="AZZ2" s="279"/>
      <c r="BAA2" s="279"/>
      <c r="BAB2" s="279"/>
      <c r="BAC2" s="279"/>
      <c r="BAD2" s="279"/>
      <c r="BAE2" s="279"/>
      <c r="BAF2" s="279"/>
      <c r="BAG2" s="279"/>
      <c r="BAH2" s="279"/>
      <c r="BAI2" s="279"/>
      <c r="BAJ2" s="279"/>
      <c r="BAK2" s="279"/>
      <c r="BAL2" s="279"/>
      <c r="BAM2" s="279"/>
      <c r="BAN2" s="279"/>
      <c r="BAO2" s="279"/>
      <c r="BAP2" s="279"/>
      <c r="BAQ2" s="279"/>
      <c r="BAR2" s="279"/>
      <c r="BAS2" s="279"/>
      <c r="BAT2" s="279"/>
      <c r="BAU2" s="279"/>
      <c r="BAV2" s="279"/>
      <c r="BAW2" s="279"/>
      <c r="BAX2" s="279"/>
      <c r="BAY2" s="279"/>
      <c r="BAZ2" s="279"/>
      <c r="BBA2" s="279"/>
      <c r="BBB2" s="279"/>
      <c r="BBC2" s="279"/>
      <c r="BBD2" s="279"/>
      <c r="BBE2" s="279"/>
      <c r="BBF2" s="279"/>
      <c r="BBG2" s="279"/>
      <c r="BBH2" s="279"/>
      <c r="BBI2" s="279"/>
      <c r="BBJ2" s="279"/>
      <c r="BBK2" s="279"/>
      <c r="BBL2" s="279"/>
      <c r="BBM2" s="279"/>
      <c r="BBN2" s="279"/>
      <c r="BBO2" s="279"/>
      <c r="BBP2" s="279"/>
      <c r="BBQ2" s="279"/>
      <c r="BBR2" s="279"/>
      <c r="BBS2" s="279"/>
      <c r="BBT2" s="279"/>
      <c r="BBU2" s="279"/>
      <c r="BBV2" s="279"/>
      <c r="BBW2" s="279"/>
      <c r="BBX2" s="279"/>
      <c r="BBY2" s="279"/>
      <c r="BBZ2" s="279"/>
      <c r="BCA2" s="279"/>
      <c r="BCB2" s="279"/>
      <c r="BCC2" s="279"/>
      <c r="BCD2" s="279"/>
      <c r="BCE2" s="279"/>
      <c r="BCF2" s="279"/>
      <c r="BCG2" s="279"/>
      <c r="BCH2" s="279"/>
      <c r="BCI2" s="279"/>
      <c r="BCJ2" s="279"/>
      <c r="BCK2" s="279"/>
      <c r="BCL2" s="279"/>
      <c r="BCM2" s="279"/>
      <c r="BCN2" s="279"/>
      <c r="BCO2" s="279"/>
      <c r="BCP2" s="279"/>
      <c r="BCQ2" s="279"/>
      <c r="BCR2" s="279"/>
      <c r="BCS2" s="279"/>
      <c r="BCT2" s="279"/>
      <c r="BCU2" s="279"/>
      <c r="BCV2" s="279"/>
      <c r="BCW2" s="279"/>
      <c r="BCX2" s="279"/>
      <c r="BCY2" s="279"/>
      <c r="BCZ2" s="279"/>
      <c r="BDA2" s="279"/>
      <c r="BDB2" s="279"/>
      <c r="BDC2" s="279"/>
      <c r="BDD2" s="279"/>
      <c r="BDE2" s="279"/>
      <c r="BDF2" s="279"/>
      <c r="BDG2" s="279"/>
      <c r="BDH2" s="279"/>
      <c r="BDI2" s="279"/>
      <c r="BDJ2" s="279"/>
      <c r="BDK2" s="279"/>
      <c r="BDL2" s="279"/>
      <c r="BDM2" s="279"/>
      <c r="BDN2" s="279"/>
      <c r="BDO2" s="279"/>
      <c r="BDP2" s="279"/>
      <c r="BDQ2" s="279"/>
      <c r="BDR2" s="279"/>
      <c r="BDS2" s="279"/>
      <c r="BDT2" s="279"/>
      <c r="BDU2" s="279"/>
      <c r="BDV2" s="279"/>
      <c r="BDW2" s="279"/>
      <c r="BDX2" s="279"/>
      <c r="BDY2" s="279"/>
      <c r="BDZ2" s="279"/>
      <c r="BEA2" s="279"/>
      <c r="BEB2" s="279"/>
      <c r="BEC2" s="279"/>
      <c r="BED2" s="279"/>
      <c r="BEE2" s="279"/>
      <c r="BEF2" s="279"/>
      <c r="BEG2" s="279"/>
      <c r="BEH2" s="279"/>
      <c r="BEI2" s="279"/>
      <c r="BEJ2" s="279"/>
      <c r="BEK2" s="279"/>
      <c r="BEL2" s="279"/>
      <c r="BEM2" s="279"/>
      <c r="BEN2" s="279"/>
      <c r="BEO2" s="279"/>
      <c r="BEP2" s="279"/>
      <c r="BEQ2" s="279"/>
      <c r="BER2" s="279"/>
      <c r="BES2" s="279"/>
      <c r="BET2" s="279"/>
      <c r="BEU2" s="279"/>
      <c r="BEV2" s="279"/>
      <c r="BEW2" s="279"/>
      <c r="BEX2" s="279"/>
      <c r="BEY2" s="279"/>
      <c r="BEZ2" s="279"/>
      <c r="BFA2" s="279"/>
      <c r="BFB2" s="279"/>
      <c r="BFC2" s="279"/>
      <c r="BFD2" s="279"/>
      <c r="BFE2" s="279"/>
      <c r="BFF2" s="279"/>
      <c r="BFG2" s="279"/>
      <c r="BFH2" s="279"/>
      <c r="BFI2" s="279"/>
      <c r="BFJ2" s="279"/>
      <c r="BFK2" s="279"/>
      <c r="BFL2" s="279"/>
      <c r="BFM2" s="279"/>
      <c r="BFN2" s="279"/>
      <c r="BFO2" s="279"/>
      <c r="BFP2" s="279"/>
      <c r="BFQ2" s="279"/>
      <c r="BFR2" s="279"/>
      <c r="BFS2" s="279"/>
      <c r="BFT2" s="279"/>
      <c r="BFU2" s="279"/>
      <c r="BFV2" s="279"/>
      <c r="BFW2" s="279"/>
      <c r="BFX2" s="279"/>
      <c r="BFY2" s="279"/>
      <c r="BFZ2" s="279"/>
      <c r="BGA2" s="279"/>
      <c r="BGB2" s="279"/>
      <c r="BGC2" s="279"/>
      <c r="BGD2" s="279"/>
      <c r="BGE2" s="279"/>
      <c r="BGF2" s="279"/>
      <c r="BGG2" s="279"/>
      <c r="BGH2" s="279"/>
      <c r="BGI2" s="279"/>
      <c r="BGJ2" s="279"/>
      <c r="BGK2" s="279"/>
      <c r="BGL2" s="279"/>
      <c r="BGM2" s="279"/>
      <c r="BGN2" s="279"/>
      <c r="BGO2" s="279"/>
      <c r="BGP2" s="279"/>
      <c r="BGQ2" s="279"/>
      <c r="BGR2" s="279"/>
      <c r="BGS2" s="279"/>
      <c r="BGT2" s="279"/>
      <c r="BGU2" s="279"/>
      <c r="BGV2" s="279"/>
      <c r="BGW2" s="279"/>
      <c r="BGX2" s="279"/>
      <c r="BGY2" s="279"/>
      <c r="BGZ2" s="279"/>
      <c r="BHA2" s="279"/>
      <c r="BHB2" s="279"/>
      <c r="BHC2" s="279"/>
      <c r="BHD2" s="279"/>
      <c r="BHE2" s="279"/>
      <c r="BHF2" s="279"/>
      <c r="BHG2" s="279"/>
      <c r="BHH2" s="279"/>
      <c r="BHI2" s="279"/>
      <c r="BHJ2" s="279"/>
      <c r="BHK2" s="279"/>
      <c r="BHL2" s="279"/>
      <c r="BHM2" s="279"/>
      <c r="BHN2" s="279"/>
      <c r="BHO2" s="279"/>
      <c r="BHP2" s="279"/>
      <c r="BHQ2" s="279"/>
      <c r="BHR2" s="279"/>
      <c r="BHS2" s="279"/>
      <c r="BHT2" s="279"/>
      <c r="BHU2" s="279"/>
      <c r="BHV2" s="279"/>
      <c r="BHW2" s="279"/>
      <c r="BHX2" s="279"/>
      <c r="BHY2" s="279"/>
      <c r="BHZ2" s="279"/>
      <c r="BIA2" s="279"/>
      <c r="BIB2" s="279"/>
      <c r="BIC2" s="279"/>
      <c r="BID2" s="279"/>
      <c r="BIE2" s="279"/>
      <c r="BIF2" s="279"/>
      <c r="BIG2" s="279"/>
      <c r="BIH2" s="279"/>
      <c r="BII2" s="279"/>
      <c r="BIJ2" s="279"/>
      <c r="BIK2" s="279"/>
      <c r="BIL2" s="279"/>
      <c r="BIM2" s="279"/>
      <c r="BIN2" s="279"/>
      <c r="BIO2" s="279"/>
      <c r="BIP2" s="279"/>
      <c r="BIQ2" s="279"/>
      <c r="BIR2" s="279"/>
      <c r="BIS2" s="279"/>
      <c r="BIT2" s="279"/>
      <c r="BIU2" s="279"/>
      <c r="BIV2" s="279"/>
      <c r="BIW2" s="279"/>
      <c r="BIX2" s="279"/>
      <c r="BIY2" s="279"/>
      <c r="BIZ2" s="279"/>
      <c r="BJA2" s="279"/>
      <c r="BJB2" s="279"/>
      <c r="BJC2" s="279"/>
      <c r="BJD2" s="279"/>
      <c r="BJE2" s="279"/>
      <c r="BJF2" s="279"/>
      <c r="BJG2" s="279"/>
      <c r="BJH2" s="279"/>
      <c r="BJI2" s="279"/>
      <c r="BJJ2" s="279"/>
      <c r="BJK2" s="279"/>
      <c r="BJL2" s="279"/>
      <c r="BJM2" s="279"/>
      <c r="BJN2" s="279"/>
      <c r="BJO2" s="279"/>
      <c r="BJP2" s="279"/>
      <c r="BJQ2" s="279"/>
      <c r="BJR2" s="279"/>
      <c r="BJS2" s="279"/>
      <c r="BJT2" s="279"/>
      <c r="BJU2" s="279"/>
      <c r="BJV2" s="279"/>
      <c r="BJW2" s="279"/>
      <c r="BJX2" s="279"/>
      <c r="BJY2" s="279"/>
      <c r="BJZ2" s="279"/>
      <c r="BKA2" s="279"/>
      <c r="BKB2" s="279"/>
      <c r="BKC2" s="279"/>
      <c r="BKD2" s="279"/>
      <c r="BKE2" s="279"/>
      <c r="BKF2" s="279"/>
      <c r="BKG2" s="279"/>
      <c r="BKH2" s="279"/>
      <c r="BKI2" s="279"/>
      <c r="BKJ2" s="279"/>
      <c r="BKK2" s="279"/>
      <c r="BKL2" s="279"/>
      <c r="BKM2" s="279"/>
      <c r="BKN2" s="279"/>
      <c r="BKO2" s="279"/>
      <c r="BKP2" s="279"/>
      <c r="BKQ2" s="279"/>
      <c r="BKR2" s="279"/>
      <c r="BKS2" s="279"/>
      <c r="BKT2" s="279"/>
      <c r="BKU2" s="279"/>
      <c r="BKV2" s="279"/>
      <c r="BKW2" s="279"/>
      <c r="BKX2" s="279"/>
      <c r="BKY2" s="279"/>
      <c r="BKZ2" s="279"/>
      <c r="BLA2" s="279"/>
      <c r="BLB2" s="279"/>
      <c r="BLC2" s="279"/>
      <c r="BLD2" s="279"/>
      <c r="BLE2" s="279"/>
      <c r="BLF2" s="279"/>
      <c r="BLG2" s="279"/>
      <c r="BLH2" s="279"/>
      <c r="BLI2" s="279"/>
      <c r="BLJ2" s="279"/>
      <c r="BLK2" s="279"/>
      <c r="BLL2" s="279"/>
      <c r="BLM2" s="279"/>
      <c r="BLN2" s="279"/>
      <c r="BLO2" s="279"/>
      <c r="BLP2" s="279"/>
      <c r="BLQ2" s="279"/>
      <c r="BLR2" s="279"/>
      <c r="BLS2" s="279"/>
      <c r="BLT2" s="279"/>
      <c r="BLU2" s="279"/>
      <c r="BLV2" s="279"/>
      <c r="BLW2" s="279"/>
      <c r="BLX2" s="279"/>
      <c r="BLY2" s="279"/>
      <c r="BLZ2" s="279"/>
      <c r="BMA2" s="279"/>
      <c r="BMB2" s="279"/>
      <c r="BMC2" s="279"/>
      <c r="BMD2" s="279"/>
      <c r="BME2" s="279"/>
      <c r="BMF2" s="279"/>
      <c r="BMG2" s="279"/>
      <c r="BMH2" s="279"/>
      <c r="BMI2" s="279"/>
      <c r="BMJ2" s="279"/>
      <c r="BMK2" s="279"/>
      <c r="BML2" s="279"/>
      <c r="BMM2" s="279"/>
      <c r="BMN2" s="279"/>
      <c r="BMO2" s="279"/>
      <c r="BMP2" s="279"/>
      <c r="BMQ2" s="279"/>
      <c r="BMR2" s="279"/>
      <c r="BMS2" s="279"/>
      <c r="BMT2" s="279"/>
      <c r="BMU2" s="279"/>
      <c r="BMV2" s="279"/>
      <c r="BMW2" s="279"/>
      <c r="BMX2" s="279"/>
      <c r="BMY2" s="279"/>
      <c r="BMZ2" s="279"/>
      <c r="BNA2" s="279"/>
      <c r="BNB2" s="279"/>
      <c r="BNC2" s="279"/>
      <c r="BND2" s="279"/>
      <c r="BNE2" s="279"/>
      <c r="BNF2" s="279"/>
      <c r="BNG2" s="279"/>
      <c r="BNH2" s="279"/>
      <c r="BNI2" s="279"/>
      <c r="BNJ2" s="279"/>
      <c r="BNK2" s="279"/>
      <c r="BNL2" s="279"/>
      <c r="BNM2" s="279"/>
      <c r="BNN2" s="279"/>
      <c r="BNO2" s="279"/>
      <c r="BNP2" s="279"/>
      <c r="BNQ2" s="279"/>
      <c r="BNR2" s="279"/>
      <c r="BNS2" s="279"/>
      <c r="BNT2" s="279"/>
      <c r="BNU2" s="279"/>
      <c r="BNV2" s="279"/>
      <c r="BNW2" s="279"/>
      <c r="BNX2" s="279"/>
      <c r="BNY2" s="279"/>
      <c r="BNZ2" s="279"/>
      <c r="BOA2" s="279"/>
      <c r="BOB2" s="279"/>
      <c r="BOC2" s="279"/>
      <c r="BOD2" s="279"/>
      <c r="BOE2" s="279"/>
      <c r="BOF2" s="279"/>
      <c r="BOG2" s="279"/>
      <c r="BOH2" s="279"/>
      <c r="BOI2" s="279"/>
      <c r="BOJ2" s="279"/>
      <c r="BOK2" s="279"/>
      <c r="BOL2" s="279"/>
      <c r="BOM2" s="279"/>
      <c r="BON2" s="279"/>
      <c r="BOO2" s="279"/>
      <c r="BOP2" s="279"/>
      <c r="BOQ2" s="279"/>
      <c r="BOR2" s="279"/>
      <c r="BOS2" s="279"/>
      <c r="BOT2" s="279"/>
      <c r="BOU2" s="279"/>
      <c r="BOV2" s="279"/>
      <c r="BOW2" s="279"/>
      <c r="BOX2" s="279"/>
      <c r="BOY2" s="279"/>
      <c r="BOZ2" s="279"/>
      <c r="BPA2" s="279"/>
      <c r="BPB2" s="279"/>
      <c r="BPC2" s="279"/>
      <c r="BPD2" s="279"/>
      <c r="BPE2" s="279"/>
      <c r="BPF2" s="279"/>
      <c r="BPG2" s="279"/>
      <c r="BPH2" s="279"/>
      <c r="BPI2" s="279"/>
      <c r="BPJ2" s="279"/>
      <c r="BPK2" s="279"/>
      <c r="BPL2" s="279"/>
      <c r="BPM2" s="279"/>
      <c r="BPN2" s="279"/>
      <c r="BPO2" s="279"/>
      <c r="BPP2" s="279"/>
      <c r="BPQ2" s="279"/>
      <c r="BPR2" s="279"/>
      <c r="BPS2" s="279"/>
      <c r="BPT2" s="279"/>
      <c r="BPU2" s="279"/>
      <c r="BPV2" s="279"/>
      <c r="BPW2" s="279"/>
      <c r="BPX2" s="279"/>
      <c r="BPY2" s="279"/>
      <c r="BPZ2" s="279"/>
      <c r="BQA2" s="279"/>
      <c r="BQB2" s="279"/>
      <c r="BQC2" s="279"/>
      <c r="BQD2" s="279"/>
      <c r="BQE2" s="279"/>
      <c r="BQF2" s="279"/>
      <c r="BQG2" s="279"/>
      <c r="BQH2" s="279"/>
      <c r="BQI2" s="279"/>
      <c r="BQJ2" s="279"/>
      <c r="BQK2" s="279"/>
      <c r="BQL2" s="279"/>
      <c r="BQM2" s="279"/>
      <c r="BQN2" s="279"/>
      <c r="BQO2" s="279"/>
      <c r="BQP2" s="279"/>
      <c r="BQQ2" s="279"/>
      <c r="BQR2" s="279"/>
      <c r="BQS2" s="279"/>
      <c r="BQT2" s="279"/>
      <c r="BQU2" s="279"/>
      <c r="BQV2" s="279"/>
      <c r="BQW2" s="279"/>
      <c r="BQX2" s="279"/>
      <c r="BQY2" s="279"/>
      <c r="BQZ2" s="279"/>
      <c r="BRA2" s="279"/>
      <c r="BRB2" s="279"/>
      <c r="BRC2" s="279"/>
      <c r="BRD2" s="279"/>
      <c r="BRE2" s="279"/>
      <c r="BRF2" s="279"/>
      <c r="BRG2" s="279"/>
      <c r="BRH2" s="279"/>
      <c r="BRI2" s="279"/>
      <c r="BRJ2" s="279"/>
      <c r="BRK2" s="279"/>
      <c r="BRL2" s="279"/>
      <c r="BRM2" s="279"/>
      <c r="BRN2" s="279"/>
      <c r="BRO2" s="279"/>
      <c r="BRP2" s="279"/>
      <c r="BRQ2" s="279"/>
      <c r="BRR2" s="279"/>
      <c r="BRS2" s="279"/>
      <c r="BRT2" s="279"/>
      <c r="BRU2" s="279"/>
      <c r="BRV2" s="279"/>
      <c r="BRW2" s="279"/>
      <c r="BRX2" s="279"/>
      <c r="BRY2" s="279"/>
      <c r="BRZ2" s="279"/>
      <c r="BSA2" s="279"/>
      <c r="BSB2" s="279"/>
      <c r="BSC2" s="279"/>
      <c r="BSD2" s="279"/>
      <c r="BSE2" s="279"/>
      <c r="BSF2" s="279"/>
      <c r="BSG2" s="279"/>
      <c r="BSH2" s="279"/>
      <c r="BSI2" s="279"/>
      <c r="BSJ2" s="279"/>
      <c r="BSK2" s="279"/>
      <c r="BSL2" s="279"/>
      <c r="BSM2" s="279"/>
      <c r="BSN2" s="279"/>
      <c r="BSO2" s="279"/>
      <c r="BSP2" s="279"/>
      <c r="BSQ2" s="279"/>
      <c r="BSR2" s="279"/>
      <c r="BSS2" s="279"/>
      <c r="BST2" s="279"/>
      <c r="BSU2" s="279"/>
      <c r="BSV2" s="279"/>
      <c r="BSW2" s="279"/>
      <c r="BSX2" s="279"/>
      <c r="BSY2" s="279"/>
      <c r="BSZ2" s="279"/>
      <c r="BTA2" s="279"/>
      <c r="BTB2" s="279"/>
      <c r="BTC2" s="279"/>
      <c r="BTD2" s="279"/>
      <c r="BTE2" s="279"/>
      <c r="BTF2" s="279"/>
      <c r="BTG2" s="279"/>
      <c r="BTH2" s="279"/>
      <c r="BTI2" s="279"/>
      <c r="BTJ2" s="279"/>
      <c r="BTK2" s="279"/>
      <c r="BTL2" s="279"/>
      <c r="BTM2" s="279"/>
      <c r="BTN2" s="279"/>
      <c r="BTO2" s="279"/>
      <c r="BTP2" s="279"/>
      <c r="BTQ2" s="279"/>
      <c r="BTR2" s="279"/>
      <c r="BTS2" s="279"/>
      <c r="BTT2" s="279"/>
      <c r="BTU2" s="279"/>
      <c r="BTV2" s="279"/>
      <c r="BTW2" s="279"/>
      <c r="BTX2" s="279"/>
      <c r="BTY2" s="279"/>
      <c r="BTZ2" s="279"/>
      <c r="BUA2" s="279"/>
      <c r="BUB2" s="279"/>
      <c r="BUC2" s="279"/>
      <c r="BUD2" s="279"/>
      <c r="BUE2" s="279"/>
      <c r="BUF2" s="279"/>
      <c r="BUG2" s="279"/>
      <c r="BUH2" s="279"/>
      <c r="BUI2" s="279"/>
      <c r="BUJ2" s="279"/>
      <c r="BUK2" s="279"/>
      <c r="BUL2" s="279"/>
      <c r="BUM2" s="279"/>
      <c r="BUN2" s="279"/>
      <c r="BUO2" s="279"/>
      <c r="BUP2" s="279"/>
      <c r="BUQ2" s="279"/>
      <c r="BUR2" s="279"/>
      <c r="BUS2" s="279"/>
      <c r="BUT2" s="279"/>
      <c r="BUU2" s="279"/>
      <c r="BUV2" s="279"/>
      <c r="BUW2" s="279"/>
      <c r="BUX2" s="279"/>
      <c r="BUY2" s="279"/>
      <c r="BUZ2" s="279"/>
      <c r="BVA2" s="279"/>
      <c r="BVB2" s="279"/>
      <c r="BVC2" s="279"/>
      <c r="BVD2" s="279"/>
      <c r="BVE2" s="279"/>
      <c r="BVF2" s="279"/>
      <c r="BVG2" s="279"/>
      <c r="BVH2" s="279"/>
      <c r="BVI2" s="279"/>
      <c r="BVJ2" s="279"/>
      <c r="BVK2" s="279"/>
      <c r="BVL2" s="279"/>
      <c r="BVM2" s="279"/>
      <c r="BVN2" s="279"/>
      <c r="BVO2" s="279"/>
      <c r="BVP2" s="279"/>
      <c r="BVQ2" s="279"/>
      <c r="BVR2" s="279"/>
      <c r="BVS2" s="279"/>
      <c r="BVT2" s="279"/>
      <c r="BVU2" s="279"/>
      <c r="BVV2" s="279"/>
      <c r="BVW2" s="279"/>
      <c r="BVX2" s="279"/>
      <c r="BVY2" s="279"/>
      <c r="BVZ2" s="279"/>
      <c r="BWA2" s="279"/>
      <c r="BWB2" s="279"/>
      <c r="BWC2" s="279"/>
      <c r="BWD2" s="279"/>
      <c r="BWE2" s="279"/>
      <c r="BWF2" s="279"/>
      <c r="BWG2" s="279"/>
      <c r="BWH2" s="279"/>
      <c r="BWI2" s="279"/>
      <c r="BWJ2" s="279"/>
      <c r="BWK2" s="279"/>
      <c r="BWL2" s="279"/>
      <c r="BWM2" s="279"/>
      <c r="BWN2" s="279"/>
      <c r="BWO2" s="279"/>
      <c r="BWP2" s="279"/>
      <c r="BWQ2" s="279"/>
      <c r="BWR2" s="279"/>
      <c r="BWS2" s="279"/>
      <c r="BWT2" s="279"/>
      <c r="BWU2" s="279"/>
      <c r="BWV2" s="279"/>
      <c r="BWW2" s="279"/>
      <c r="BWX2" s="279"/>
      <c r="BWY2" s="279"/>
      <c r="BWZ2" s="279"/>
      <c r="BXA2" s="279"/>
      <c r="BXB2" s="279"/>
      <c r="BXC2" s="279"/>
      <c r="BXD2" s="279"/>
      <c r="BXE2" s="279"/>
      <c r="BXF2" s="279"/>
      <c r="BXG2" s="279"/>
      <c r="BXH2" s="279"/>
      <c r="BXI2" s="279"/>
      <c r="BXJ2" s="279"/>
      <c r="BXK2" s="279"/>
      <c r="BXL2" s="279"/>
      <c r="BXM2" s="279"/>
      <c r="BXN2" s="279"/>
      <c r="BXO2" s="279"/>
      <c r="BXP2" s="279"/>
      <c r="BXQ2" s="279"/>
      <c r="BXR2" s="279"/>
      <c r="BXS2" s="279"/>
      <c r="BXT2" s="279"/>
      <c r="BXU2" s="279"/>
      <c r="BXV2" s="279"/>
      <c r="BXW2" s="279"/>
      <c r="BXX2" s="279"/>
      <c r="BXY2" s="279"/>
      <c r="BXZ2" s="279"/>
      <c r="BYA2" s="279"/>
      <c r="BYB2" s="279"/>
      <c r="BYC2" s="279"/>
      <c r="BYD2" s="279"/>
      <c r="BYE2" s="279"/>
      <c r="BYF2" s="279"/>
      <c r="BYG2" s="279"/>
      <c r="BYH2" s="279"/>
      <c r="BYI2" s="279"/>
      <c r="BYJ2" s="279"/>
      <c r="BYK2" s="279"/>
      <c r="BYL2" s="279"/>
      <c r="BYM2" s="279"/>
      <c r="BYN2" s="279"/>
      <c r="BYO2" s="279"/>
      <c r="BYP2" s="279"/>
      <c r="BYQ2" s="279"/>
      <c r="BYR2" s="279"/>
      <c r="BYS2" s="279"/>
      <c r="BYT2" s="279"/>
      <c r="BYU2" s="279"/>
      <c r="BYV2" s="279"/>
      <c r="BYW2" s="279"/>
      <c r="BYX2" s="279"/>
      <c r="BYY2" s="279"/>
      <c r="BYZ2" s="279"/>
      <c r="BZA2" s="279"/>
      <c r="BZB2" s="279"/>
      <c r="BZC2" s="279"/>
      <c r="BZD2" s="279"/>
      <c r="BZE2" s="279"/>
      <c r="BZF2" s="279"/>
      <c r="BZG2" s="279"/>
      <c r="BZH2" s="279"/>
      <c r="BZI2" s="279"/>
      <c r="BZJ2" s="279"/>
      <c r="BZK2" s="279"/>
      <c r="BZL2" s="279"/>
      <c r="BZM2" s="279"/>
      <c r="BZN2" s="279"/>
      <c r="BZO2" s="279"/>
      <c r="BZP2" s="279"/>
      <c r="BZQ2" s="279"/>
      <c r="BZR2" s="279"/>
      <c r="BZS2" s="279"/>
      <c r="BZT2" s="279"/>
      <c r="BZU2" s="279"/>
      <c r="BZV2" s="279"/>
      <c r="BZW2" s="279"/>
      <c r="BZX2" s="279"/>
      <c r="BZY2" s="279"/>
      <c r="BZZ2" s="279"/>
      <c r="CAA2" s="279"/>
      <c r="CAB2" s="279"/>
      <c r="CAC2" s="279"/>
      <c r="CAD2" s="279"/>
      <c r="CAE2" s="279"/>
      <c r="CAF2" s="279"/>
      <c r="CAG2" s="279"/>
      <c r="CAH2" s="279"/>
      <c r="CAI2" s="279"/>
      <c r="CAJ2" s="279"/>
      <c r="CAK2" s="279"/>
      <c r="CAL2" s="279"/>
      <c r="CAM2" s="279"/>
      <c r="CAN2" s="279"/>
      <c r="CAO2" s="279"/>
      <c r="CAP2" s="279"/>
      <c r="CAQ2" s="279"/>
      <c r="CAR2" s="279"/>
      <c r="CAS2" s="279"/>
      <c r="CAT2" s="279"/>
      <c r="CAU2" s="279"/>
      <c r="CAV2" s="279"/>
      <c r="CAW2" s="279"/>
      <c r="CAX2" s="279"/>
      <c r="CAY2" s="279"/>
      <c r="CAZ2" s="279"/>
      <c r="CBA2" s="279"/>
      <c r="CBB2" s="279"/>
      <c r="CBC2" s="279"/>
      <c r="CBD2" s="279"/>
      <c r="CBE2" s="279"/>
      <c r="CBF2" s="279"/>
      <c r="CBG2" s="279"/>
      <c r="CBH2" s="279"/>
      <c r="CBI2" s="279"/>
      <c r="CBJ2" s="279"/>
      <c r="CBK2" s="279"/>
      <c r="CBL2" s="279"/>
      <c r="CBM2" s="279"/>
      <c r="CBN2" s="279"/>
      <c r="CBO2" s="279"/>
      <c r="CBP2" s="279"/>
      <c r="CBQ2" s="279"/>
      <c r="CBR2" s="279"/>
      <c r="CBS2" s="279"/>
      <c r="CBT2" s="279"/>
      <c r="CBU2" s="279"/>
      <c r="CBV2" s="279"/>
      <c r="CBW2" s="279"/>
      <c r="CBX2" s="279"/>
      <c r="CBY2" s="279"/>
      <c r="CBZ2" s="279"/>
      <c r="CCA2" s="279"/>
      <c r="CCB2" s="279"/>
      <c r="CCC2" s="279"/>
      <c r="CCD2" s="279"/>
      <c r="CCE2" s="279"/>
      <c r="CCF2" s="279"/>
      <c r="CCG2" s="279"/>
      <c r="CCH2" s="279"/>
      <c r="CCI2" s="279"/>
      <c r="CCJ2" s="279"/>
      <c r="CCK2" s="279"/>
      <c r="CCL2" s="279"/>
      <c r="CCM2" s="279"/>
      <c r="CCN2" s="279"/>
      <c r="CCO2" s="279"/>
      <c r="CCP2" s="279"/>
      <c r="CCQ2" s="279"/>
      <c r="CCR2" s="279"/>
      <c r="CCS2" s="279"/>
      <c r="CCT2" s="279"/>
      <c r="CCU2" s="279"/>
      <c r="CCV2" s="279"/>
      <c r="CCW2" s="279"/>
      <c r="CCX2" s="279"/>
      <c r="CCY2" s="279"/>
      <c r="CCZ2" s="279"/>
      <c r="CDA2" s="279"/>
      <c r="CDB2" s="279"/>
      <c r="CDC2" s="279"/>
      <c r="CDD2" s="279"/>
      <c r="CDE2" s="279"/>
      <c r="CDF2" s="279"/>
      <c r="CDG2" s="279"/>
      <c r="CDH2" s="279"/>
      <c r="CDI2" s="279"/>
      <c r="CDJ2" s="279"/>
      <c r="CDK2" s="279"/>
      <c r="CDL2" s="279"/>
      <c r="CDM2" s="279"/>
      <c r="CDN2" s="279"/>
      <c r="CDO2" s="279"/>
      <c r="CDP2" s="279"/>
      <c r="CDQ2" s="279"/>
      <c r="CDR2" s="279"/>
      <c r="CDS2" s="279"/>
      <c r="CDT2" s="279"/>
      <c r="CDU2" s="279"/>
      <c r="CDV2" s="279"/>
      <c r="CDW2" s="279"/>
      <c r="CDX2" s="279"/>
      <c r="CDY2" s="279"/>
      <c r="CDZ2" s="279"/>
      <c r="CEA2" s="279"/>
      <c r="CEB2" s="279"/>
      <c r="CEC2" s="279"/>
      <c r="CED2" s="279"/>
      <c r="CEE2" s="279"/>
      <c r="CEF2" s="279"/>
      <c r="CEG2" s="279"/>
      <c r="CEH2" s="279"/>
      <c r="CEI2" s="279"/>
      <c r="CEJ2" s="279"/>
      <c r="CEK2" s="279"/>
      <c r="CEL2" s="279"/>
      <c r="CEM2" s="279"/>
      <c r="CEN2" s="279"/>
      <c r="CEO2" s="279"/>
      <c r="CEP2" s="279"/>
      <c r="CEQ2" s="279"/>
      <c r="CER2" s="279"/>
      <c r="CES2" s="279"/>
      <c r="CET2" s="279"/>
      <c r="CEU2" s="279"/>
      <c r="CEV2" s="279"/>
      <c r="CEW2" s="279"/>
      <c r="CEX2" s="279"/>
      <c r="CEY2" s="279"/>
      <c r="CEZ2" s="279"/>
      <c r="CFA2" s="279"/>
      <c r="CFB2" s="279"/>
      <c r="CFC2" s="279"/>
      <c r="CFD2" s="279"/>
      <c r="CFE2" s="279"/>
      <c r="CFF2" s="279"/>
      <c r="CFG2" s="279"/>
      <c r="CFH2" s="279"/>
      <c r="CFI2" s="279"/>
      <c r="CFJ2" s="279"/>
      <c r="CFK2" s="279"/>
      <c r="CFL2" s="279"/>
      <c r="CFM2" s="279"/>
      <c r="CFN2" s="279"/>
      <c r="CFO2" s="279"/>
      <c r="CFP2" s="279"/>
      <c r="CFQ2" s="279"/>
      <c r="CFR2" s="279"/>
      <c r="CFS2" s="279"/>
      <c r="CFT2" s="279"/>
      <c r="CFU2" s="279"/>
      <c r="CFV2" s="279"/>
      <c r="CFW2" s="279"/>
      <c r="CFX2" s="279"/>
      <c r="CFY2" s="279"/>
      <c r="CFZ2" s="279"/>
      <c r="CGA2" s="279"/>
      <c r="CGB2" s="279"/>
      <c r="CGC2" s="279"/>
      <c r="CGD2" s="279"/>
      <c r="CGE2" s="279"/>
      <c r="CGF2" s="279"/>
      <c r="CGG2" s="279"/>
      <c r="CGH2" s="279"/>
      <c r="CGI2" s="279"/>
      <c r="CGJ2" s="279"/>
      <c r="CGK2" s="279"/>
      <c r="CGL2" s="279"/>
      <c r="CGM2" s="279"/>
      <c r="CGN2" s="279"/>
      <c r="CGO2" s="279"/>
      <c r="CGP2" s="279"/>
      <c r="CGQ2" s="279"/>
      <c r="CGR2" s="279"/>
      <c r="CGS2" s="279"/>
      <c r="CGT2" s="279"/>
      <c r="CGU2" s="279"/>
      <c r="CGV2" s="279"/>
      <c r="CGW2" s="279"/>
      <c r="CGX2" s="279"/>
      <c r="CGY2" s="279"/>
      <c r="CGZ2" s="279"/>
      <c r="CHA2" s="279"/>
      <c r="CHB2" s="279"/>
      <c r="CHC2" s="279"/>
      <c r="CHD2" s="279"/>
      <c r="CHE2" s="279"/>
      <c r="CHF2" s="279"/>
      <c r="CHG2" s="279"/>
      <c r="CHH2" s="279"/>
      <c r="CHI2" s="279"/>
      <c r="CHJ2" s="279"/>
      <c r="CHK2" s="279"/>
      <c r="CHL2" s="279"/>
      <c r="CHM2" s="279"/>
      <c r="CHN2" s="279"/>
      <c r="CHO2" s="279"/>
      <c r="CHP2" s="279"/>
      <c r="CHQ2" s="279"/>
      <c r="CHR2" s="279"/>
      <c r="CHS2" s="279"/>
      <c r="CHT2" s="279"/>
      <c r="CHU2" s="279"/>
      <c r="CHV2" s="279"/>
      <c r="CHW2" s="279"/>
      <c r="CHX2" s="279"/>
      <c r="CHY2" s="279"/>
      <c r="CHZ2" s="279"/>
      <c r="CIA2" s="279"/>
      <c r="CIB2" s="279"/>
      <c r="CIC2" s="279"/>
      <c r="CID2" s="279"/>
      <c r="CIE2" s="279"/>
      <c r="CIF2" s="279"/>
      <c r="CIG2" s="279"/>
      <c r="CIH2" s="279"/>
      <c r="CII2" s="279"/>
      <c r="CIJ2" s="279"/>
      <c r="CIK2" s="279"/>
      <c r="CIL2" s="279"/>
      <c r="CIM2" s="279"/>
      <c r="CIN2" s="279"/>
      <c r="CIO2" s="279"/>
      <c r="CIP2" s="279"/>
      <c r="CIQ2" s="279"/>
      <c r="CIR2" s="279"/>
      <c r="CIS2" s="279"/>
      <c r="CIT2" s="279"/>
      <c r="CIU2" s="279"/>
      <c r="CIV2" s="279"/>
      <c r="CIW2" s="279"/>
      <c r="CIX2" s="279"/>
      <c r="CIY2" s="279"/>
      <c r="CIZ2" s="279"/>
      <c r="CJA2" s="279"/>
      <c r="CJB2" s="279"/>
      <c r="CJC2" s="279"/>
      <c r="CJD2" s="279"/>
      <c r="CJE2" s="279"/>
      <c r="CJF2" s="279"/>
      <c r="CJG2" s="279"/>
      <c r="CJH2" s="279"/>
      <c r="CJI2" s="279"/>
      <c r="CJJ2" s="279"/>
      <c r="CJK2" s="279"/>
      <c r="CJL2" s="279"/>
      <c r="CJM2" s="279"/>
      <c r="CJN2" s="279"/>
      <c r="CJO2" s="279"/>
      <c r="CJP2" s="279"/>
      <c r="CJQ2" s="279"/>
      <c r="CJR2" s="279"/>
      <c r="CJS2" s="279"/>
      <c r="CJT2" s="279"/>
      <c r="CJU2" s="279"/>
      <c r="CJV2" s="279"/>
      <c r="CJW2" s="279"/>
      <c r="CJX2" s="279"/>
      <c r="CJY2" s="279"/>
      <c r="CJZ2" s="279"/>
      <c r="CKA2" s="279"/>
      <c r="CKB2" s="279"/>
      <c r="CKC2" s="279"/>
      <c r="CKD2" s="279"/>
      <c r="CKE2" s="279"/>
      <c r="CKF2" s="279"/>
      <c r="CKG2" s="279"/>
      <c r="CKH2" s="279"/>
      <c r="CKI2" s="279"/>
      <c r="CKJ2" s="279"/>
      <c r="CKK2" s="279"/>
      <c r="CKL2" s="279"/>
      <c r="CKM2" s="279"/>
      <c r="CKN2" s="279"/>
      <c r="CKO2" s="279"/>
      <c r="CKP2" s="279"/>
      <c r="CKQ2" s="279"/>
      <c r="CKR2" s="279"/>
      <c r="CKS2" s="279"/>
      <c r="CKT2" s="279"/>
      <c r="CKU2" s="279"/>
      <c r="CKV2" s="279"/>
      <c r="CKW2" s="279"/>
      <c r="CKX2" s="279"/>
      <c r="CKY2" s="279"/>
      <c r="CKZ2" s="279"/>
      <c r="CLA2" s="279"/>
      <c r="CLB2" s="279"/>
      <c r="CLC2" s="279"/>
      <c r="CLD2" s="279"/>
      <c r="CLE2" s="279"/>
      <c r="CLF2" s="279"/>
      <c r="CLG2" s="279"/>
      <c r="CLH2" s="279"/>
      <c r="CLI2" s="279"/>
      <c r="CLJ2" s="279"/>
      <c r="CLK2" s="279"/>
      <c r="CLL2" s="279"/>
      <c r="CLM2" s="279"/>
      <c r="CLN2" s="279"/>
      <c r="CLO2" s="279"/>
      <c r="CLP2" s="279"/>
      <c r="CLQ2" s="279"/>
      <c r="CLR2" s="279"/>
      <c r="CLS2" s="279"/>
      <c r="CLT2" s="279"/>
      <c r="CLU2" s="279"/>
      <c r="CLV2" s="279"/>
      <c r="CLW2" s="279"/>
      <c r="CLX2" s="279"/>
      <c r="CLY2" s="279"/>
      <c r="CLZ2" s="279"/>
      <c r="CMA2" s="279"/>
      <c r="CMB2" s="279"/>
      <c r="CMC2" s="279"/>
      <c r="CMD2" s="279"/>
      <c r="CME2" s="279"/>
      <c r="CMF2" s="279"/>
      <c r="CMG2" s="279"/>
      <c r="CMH2" s="279"/>
      <c r="CMI2" s="279"/>
      <c r="CMJ2" s="279"/>
      <c r="CMK2" s="279"/>
      <c r="CML2" s="279"/>
      <c r="CMM2" s="279"/>
      <c r="CMN2" s="279"/>
      <c r="CMO2" s="279"/>
      <c r="CMP2" s="279"/>
      <c r="CMQ2" s="279"/>
      <c r="CMR2" s="279"/>
      <c r="CMS2" s="279"/>
      <c r="CMT2" s="279"/>
      <c r="CMU2" s="279"/>
      <c r="CMV2" s="279"/>
      <c r="CMW2" s="279"/>
      <c r="CMX2" s="279"/>
      <c r="CMY2" s="279"/>
      <c r="CMZ2" s="279"/>
      <c r="CNA2" s="279"/>
      <c r="CNB2" s="279"/>
      <c r="CNC2" s="279"/>
      <c r="CND2" s="279"/>
      <c r="CNE2" s="279"/>
      <c r="CNF2" s="279"/>
      <c r="CNG2" s="279"/>
      <c r="CNH2" s="279"/>
      <c r="CNI2" s="279"/>
      <c r="CNJ2" s="279"/>
      <c r="CNK2" s="279"/>
      <c r="CNL2" s="279"/>
      <c r="CNM2" s="279"/>
      <c r="CNN2" s="279"/>
      <c r="CNO2" s="279"/>
      <c r="CNP2" s="279"/>
      <c r="CNQ2" s="279"/>
      <c r="CNR2" s="279"/>
      <c r="CNS2" s="279"/>
      <c r="CNT2" s="279"/>
      <c r="CNU2" s="279"/>
      <c r="CNV2" s="279"/>
      <c r="CNW2" s="279"/>
      <c r="CNX2" s="279"/>
      <c r="CNY2" s="279"/>
      <c r="CNZ2" s="279"/>
      <c r="COA2" s="279"/>
      <c r="COB2" s="279"/>
      <c r="COC2" s="279"/>
      <c r="COD2" s="279"/>
      <c r="COE2" s="279"/>
      <c r="COF2" s="279"/>
      <c r="COG2" s="279"/>
      <c r="COH2" s="279"/>
      <c r="COI2" s="279"/>
      <c r="COJ2" s="279"/>
      <c r="COK2" s="279"/>
      <c r="COL2" s="279"/>
      <c r="COM2" s="279"/>
      <c r="CON2" s="279"/>
      <c r="COO2" s="279"/>
      <c r="COP2" s="279"/>
      <c r="COQ2" s="279"/>
      <c r="COR2" s="279"/>
      <c r="COS2" s="279"/>
      <c r="COT2" s="279"/>
      <c r="COU2" s="279"/>
      <c r="COV2" s="279"/>
      <c r="COW2" s="279"/>
      <c r="COX2" s="279"/>
      <c r="COY2" s="279"/>
      <c r="COZ2" s="279"/>
      <c r="CPA2" s="279"/>
      <c r="CPB2" s="279"/>
      <c r="CPC2" s="279"/>
      <c r="CPD2" s="279"/>
      <c r="CPE2" s="279"/>
      <c r="CPF2" s="279"/>
      <c r="CPG2" s="279"/>
      <c r="CPH2" s="279"/>
      <c r="CPI2" s="279"/>
      <c r="CPJ2" s="279"/>
      <c r="CPK2" s="279"/>
      <c r="CPL2" s="279"/>
      <c r="CPM2" s="279"/>
      <c r="CPN2" s="279"/>
      <c r="CPO2" s="279"/>
      <c r="CPP2" s="279"/>
      <c r="CPQ2" s="279"/>
      <c r="CPR2" s="279"/>
      <c r="CPS2" s="279"/>
      <c r="CPT2" s="279"/>
      <c r="CPU2" s="279"/>
      <c r="CPV2" s="279"/>
      <c r="CPW2" s="279"/>
      <c r="CPX2" s="279"/>
      <c r="CPY2" s="279"/>
      <c r="CPZ2" s="279"/>
      <c r="CQA2" s="279"/>
      <c r="CQB2" s="279"/>
      <c r="CQC2" s="279"/>
      <c r="CQD2" s="279"/>
      <c r="CQE2" s="279"/>
      <c r="CQF2" s="279"/>
      <c r="CQG2" s="279"/>
      <c r="CQH2" s="279"/>
      <c r="CQI2" s="279"/>
      <c r="CQJ2" s="279"/>
      <c r="CQK2" s="279"/>
      <c r="CQL2" s="279"/>
      <c r="CQM2" s="279"/>
      <c r="CQN2" s="279"/>
      <c r="CQO2" s="279"/>
      <c r="CQP2" s="279"/>
      <c r="CQQ2" s="279"/>
      <c r="CQR2" s="279"/>
      <c r="CQS2" s="279"/>
      <c r="CQT2" s="279"/>
      <c r="CQU2" s="279"/>
      <c r="CQV2" s="279"/>
      <c r="CQW2" s="279"/>
      <c r="CQX2" s="279"/>
      <c r="CQY2" s="279"/>
      <c r="CQZ2" s="279"/>
      <c r="CRA2" s="279"/>
      <c r="CRB2" s="279"/>
      <c r="CRC2" s="279"/>
      <c r="CRD2" s="279"/>
      <c r="CRE2" s="279"/>
      <c r="CRF2" s="279"/>
      <c r="CRG2" s="279"/>
      <c r="CRH2" s="279"/>
      <c r="CRI2" s="279"/>
      <c r="CRJ2" s="279"/>
      <c r="CRK2" s="279"/>
      <c r="CRL2" s="279"/>
      <c r="CRM2" s="279"/>
      <c r="CRN2" s="279"/>
      <c r="CRO2" s="279"/>
      <c r="CRP2" s="279"/>
      <c r="CRQ2" s="279"/>
      <c r="CRR2" s="279"/>
      <c r="CRS2" s="279"/>
      <c r="CRT2" s="279"/>
      <c r="CRU2" s="279"/>
      <c r="CRV2" s="279"/>
      <c r="CRW2" s="279"/>
      <c r="CRX2" s="279"/>
      <c r="CRY2" s="279"/>
      <c r="CRZ2" s="279"/>
      <c r="CSA2" s="279"/>
      <c r="CSB2" s="279"/>
      <c r="CSC2" s="279"/>
      <c r="CSD2" s="279"/>
      <c r="CSE2" s="279"/>
      <c r="CSF2" s="279"/>
      <c r="CSG2" s="279"/>
      <c r="CSH2" s="279"/>
      <c r="CSI2" s="279"/>
      <c r="CSJ2" s="279"/>
      <c r="CSK2" s="279"/>
      <c r="CSL2" s="279"/>
      <c r="CSM2" s="279"/>
      <c r="CSN2" s="279"/>
      <c r="CSO2" s="279"/>
      <c r="CSP2" s="279"/>
      <c r="CSQ2" s="279"/>
      <c r="CSR2" s="279"/>
      <c r="CSS2" s="279"/>
      <c r="CST2" s="279"/>
      <c r="CSU2" s="279"/>
      <c r="CSV2" s="279"/>
      <c r="CSW2" s="279"/>
      <c r="CSX2" s="279"/>
      <c r="CSY2" s="279"/>
      <c r="CSZ2" s="279"/>
      <c r="CTA2" s="279"/>
      <c r="CTB2" s="279"/>
      <c r="CTC2" s="279"/>
      <c r="CTD2" s="279"/>
      <c r="CTE2" s="279"/>
      <c r="CTF2" s="279"/>
      <c r="CTG2" s="279"/>
      <c r="CTH2" s="279"/>
      <c r="CTI2" s="279"/>
      <c r="CTJ2" s="279"/>
      <c r="CTK2" s="279"/>
      <c r="CTL2" s="279"/>
      <c r="CTM2" s="279"/>
      <c r="CTN2" s="279"/>
      <c r="CTO2" s="279"/>
      <c r="CTP2" s="279"/>
      <c r="CTQ2" s="279"/>
      <c r="CTR2" s="279"/>
      <c r="CTS2" s="279"/>
      <c r="CTT2" s="279"/>
      <c r="CTU2" s="279"/>
      <c r="CTV2" s="279"/>
      <c r="CTW2" s="279"/>
      <c r="CTX2" s="279"/>
      <c r="CTY2" s="279"/>
      <c r="CTZ2" s="279"/>
      <c r="CUA2" s="279"/>
      <c r="CUB2" s="279"/>
      <c r="CUC2" s="279"/>
      <c r="CUD2" s="279"/>
      <c r="CUE2" s="279"/>
      <c r="CUF2" s="279"/>
      <c r="CUG2" s="279"/>
      <c r="CUH2" s="279"/>
      <c r="CUI2" s="279"/>
      <c r="CUJ2" s="279"/>
      <c r="CUK2" s="279"/>
      <c r="CUL2" s="279"/>
      <c r="CUM2" s="279"/>
      <c r="CUN2" s="279"/>
      <c r="CUO2" s="279"/>
      <c r="CUP2" s="279"/>
      <c r="CUQ2" s="279"/>
      <c r="CUR2" s="279"/>
      <c r="CUS2" s="279"/>
      <c r="CUT2" s="279"/>
      <c r="CUU2" s="279"/>
      <c r="CUV2" s="279"/>
      <c r="CUW2" s="279"/>
      <c r="CUX2" s="279"/>
      <c r="CUY2" s="279"/>
      <c r="CUZ2" s="279"/>
      <c r="CVA2" s="279"/>
      <c r="CVB2" s="279"/>
      <c r="CVC2" s="279"/>
      <c r="CVD2" s="279"/>
      <c r="CVE2" s="279"/>
      <c r="CVF2" s="279"/>
      <c r="CVG2" s="279"/>
      <c r="CVH2" s="279"/>
      <c r="CVI2" s="279"/>
      <c r="CVJ2" s="279"/>
      <c r="CVK2" s="279"/>
      <c r="CVL2" s="279"/>
      <c r="CVM2" s="279"/>
      <c r="CVN2" s="279"/>
      <c r="CVO2" s="279"/>
      <c r="CVP2" s="279"/>
      <c r="CVQ2" s="279"/>
      <c r="CVR2" s="279"/>
      <c r="CVS2" s="279"/>
      <c r="CVT2" s="279"/>
      <c r="CVU2" s="279"/>
      <c r="CVV2" s="279"/>
      <c r="CVW2" s="279"/>
      <c r="CVX2" s="279"/>
      <c r="CVY2" s="279"/>
      <c r="CVZ2" s="279"/>
      <c r="CWA2" s="279"/>
      <c r="CWB2" s="279"/>
      <c r="CWC2" s="279"/>
      <c r="CWD2" s="279"/>
      <c r="CWE2" s="279"/>
      <c r="CWF2" s="279"/>
      <c r="CWG2" s="279"/>
      <c r="CWH2" s="279"/>
      <c r="CWI2" s="279"/>
      <c r="CWJ2" s="279"/>
      <c r="CWK2" s="279"/>
      <c r="CWL2" s="279"/>
      <c r="CWM2" s="279"/>
      <c r="CWN2" s="279"/>
      <c r="CWO2" s="279"/>
      <c r="CWP2" s="279"/>
      <c r="CWQ2" s="279"/>
      <c r="CWR2" s="279"/>
      <c r="CWS2" s="279"/>
      <c r="CWT2" s="279"/>
      <c r="CWU2" s="279"/>
      <c r="CWV2" s="279"/>
      <c r="CWW2" s="279"/>
      <c r="CWX2" s="279"/>
      <c r="CWY2" s="279"/>
      <c r="CWZ2" s="279"/>
      <c r="CXA2" s="279"/>
      <c r="CXB2" s="279"/>
      <c r="CXC2" s="279"/>
      <c r="CXD2" s="279"/>
      <c r="CXE2" s="279"/>
      <c r="CXF2" s="279"/>
      <c r="CXG2" s="279"/>
      <c r="CXH2" s="279"/>
      <c r="CXI2" s="279"/>
      <c r="CXJ2" s="279"/>
      <c r="CXK2" s="279"/>
      <c r="CXL2" s="279"/>
      <c r="CXM2" s="279"/>
      <c r="CXN2" s="279"/>
      <c r="CXO2" s="279"/>
      <c r="CXP2" s="279"/>
      <c r="CXQ2" s="279"/>
      <c r="CXR2" s="279"/>
      <c r="CXS2" s="279"/>
      <c r="CXT2" s="279"/>
      <c r="CXU2" s="279"/>
      <c r="CXV2" s="279"/>
      <c r="CXW2" s="279"/>
      <c r="CXX2" s="279"/>
      <c r="CXY2" s="279"/>
      <c r="CXZ2" s="279"/>
      <c r="CYA2" s="279"/>
      <c r="CYB2" s="279"/>
      <c r="CYC2" s="279"/>
      <c r="CYD2" s="279"/>
      <c r="CYE2" s="279"/>
      <c r="CYF2" s="279"/>
      <c r="CYG2" s="279"/>
      <c r="CYH2" s="279"/>
      <c r="CYI2" s="279"/>
      <c r="CYJ2" s="279"/>
      <c r="CYK2" s="279"/>
      <c r="CYL2" s="279"/>
      <c r="CYM2" s="279"/>
      <c r="CYN2" s="279"/>
      <c r="CYO2" s="279"/>
      <c r="CYP2" s="279"/>
      <c r="CYQ2" s="279"/>
      <c r="CYR2" s="279"/>
      <c r="CYS2" s="279"/>
      <c r="CYT2" s="279"/>
      <c r="CYU2" s="279"/>
      <c r="CYV2" s="279"/>
      <c r="CYW2" s="279"/>
      <c r="CYX2" s="279"/>
      <c r="CYY2" s="279"/>
      <c r="CYZ2" s="279"/>
      <c r="CZA2" s="279"/>
      <c r="CZB2" s="279"/>
      <c r="CZC2" s="279"/>
      <c r="CZD2" s="279"/>
      <c r="CZE2" s="279"/>
      <c r="CZF2" s="279"/>
      <c r="CZG2" s="279"/>
      <c r="CZH2" s="279"/>
      <c r="CZI2" s="279"/>
      <c r="CZJ2" s="279"/>
      <c r="CZK2" s="279"/>
      <c r="CZL2" s="279"/>
      <c r="CZM2" s="279"/>
      <c r="CZN2" s="279"/>
      <c r="CZO2" s="279"/>
      <c r="CZP2" s="279"/>
      <c r="CZQ2" s="279"/>
      <c r="CZR2" s="279"/>
      <c r="CZS2" s="279"/>
      <c r="CZT2" s="279"/>
      <c r="CZU2" s="279"/>
      <c r="CZV2" s="279"/>
      <c r="CZW2" s="279"/>
      <c r="CZX2" s="279"/>
      <c r="CZY2" s="279"/>
      <c r="CZZ2" s="279"/>
      <c r="DAA2" s="279"/>
      <c r="DAB2" s="279"/>
      <c r="DAC2" s="279"/>
      <c r="DAD2" s="279"/>
      <c r="DAE2" s="279"/>
      <c r="DAF2" s="279"/>
      <c r="DAG2" s="279"/>
      <c r="DAH2" s="279"/>
      <c r="DAI2" s="279"/>
      <c r="DAJ2" s="279"/>
      <c r="DAK2" s="279"/>
      <c r="DAL2" s="279"/>
      <c r="DAM2" s="279"/>
      <c r="DAN2" s="279"/>
      <c r="DAO2" s="279"/>
      <c r="DAP2" s="279"/>
      <c r="DAQ2" s="279"/>
      <c r="DAR2" s="279"/>
      <c r="DAS2" s="279"/>
      <c r="DAT2" s="279"/>
      <c r="DAU2" s="279"/>
      <c r="DAV2" s="279"/>
      <c r="DAW2" s="279"/>
      <c r="DAX2" s="279"/>
      <c r="DAY2" s="279"/>
      <c r="DAZ2" s="279"/>
      <c r="DBA2" s="279"/>
      <c r="DBB2" s="279"/>
      <c r="DBC2" s="279"/>
      <c r="DBD2" s="279"/>
      <c r="DBE2" s="279"/>
      <c r="DBF2" s="279"/>
      <c r="DBG2" s="279"/>
      <c r="DBH2" s="279"/>
      <c r="DBI2" s="279"/>
      <c r="DBJ2" s="279"/>
      <c r="DBK2" s="279"/>
      <c r="DBL2" s="279"/>
      <c r="DBM2" s="279"/>
      <c r="DBN2" s="279"/>
      <c r="DBO2" s="279"/>
      <c r="DBP2" s="279"/>
      <c r="DBQ2" s="279"/>
      <c r="DBR2" s="279"/>
      <c r="DBS2" s="279"/>
      <c r="DBT2" s="279"/>
      <c r="DBU2" s="279"/>
      <c r="DBV2" s="279"/>
      <c r="DBW2" s="279"/>
      <c r="DBX2" s="279"/>
      <c r="DBY2" s="279"/>
      <c r="DBZ2" s="279"/>
      <c r="DCA2" s="279"/>
      <c r="DCB2" s="279"/>
      <c r="DCC2" s="279"/>
      <c r="DCD2" s="279"/>
      <c r="DCE2" s="279"/>
      <c r="DCF2" s="279"/>
      <c r="DCG2" s="279"/>
      <c r="DCH2" s="279"/>
      <c r="DCI2" s="279"/>
      <c r="DCJ2" s="279"/>
      <c r="DCK2" s="279"/>
      <c r="DCL2" s="279"/>
      <c r="DCM2" s="279"/>
      <c r="DCN2" s="279"/>
      <c r="DCO2" s="279"/>
      <c r="DCP2" s="279"/>
      <c r="DCQ2" s="279"/>
      <c r="DCR2" s="279"/>
      <c r="DCS2" s="279"/>
      <c r="DCT2" s="279"/>
      <c r="DCU2" s="279"/>
      <c r="DCV2" s="279"/>
      <c r="DCW2" s="279"/>
      <c r="DCX2" s="279"/>
      <c r="DCY2" s="279"/>
      <c r="DCZ2" s="279"/>
      <c r="DDA2" s="279"/>
      <c r="DDB2" s="279"/>
      <c r="DDC2" s="279"/>
      <c r="DDD2" s="279"/>
      <c r="DDE2" s="279"/>
      <c r="DDF2" s="279"/>
      <c r="DDG2" s="279"/>
      <c r="DDH2" s="279"/>
      <c r="DDI2" s="279"/>
      <c r="DDJ2" s="279"/>
      <c r="DDK2" s="279"/>
      <c r="DDL2" s="279"/>
      <c r="DDM2" s="279"/>
      <c r="DDN2" s="279"/>
      <c r="DDO2" s="279"/>
      <c r="DDP2" s="279"/>
      <c r="DDQ2" s="279"/>
      <c r="DDR2" s="279"/>
      <c r="DDS2" s="279"/>
      <c r="DDT2" s="279"/>
      <c r="DDU2" s="279"/>
      <c r="DDV2" s="279"/>
      <c r="DDW2" s="279"/>
      <c r="DDX2" s="279"/>
      <c r="DDY2" s="279"/>
      <c r="DDZ2" s="279"/>
      <c r="DEA2" s="279"/>
      <c r="DEB2" s="279"/>
      <c r="DEC2" s="279"/>
      <c r="DED2" s="279"/>
      <c r="DEE2" s="279"/>
      <c r="DEF2" s="279"/>
      <c r="DEG2" s="279"/>
      <c r="DEH2" s="279"/>
      <c r="DEI2" s="279"/>
      <c r="DEJ2" s="279"/>
      <c r="DEK2" s="279"/>
      <c r="DEL2" s="279"/>
      <c r="DEM2" s="279"/>
      <c r="DEN2" s="279"/>
      <c r="DEO2" s="279"/>
      <c r="DEP2" s="279"/>
      <c r="DEQ2" s="279"/>
      <c r="DER2" s="279"/>
      <c r="DES2" s="279"/>
      <c r="DET2" s="279"/>
      <c r="DEU2" s="279"/>
      <c r="DEV2" s="279"/>
      <c r="DEW2" s="279"/>
      <c r="DEX2" s="279"/>
      <c r="DEY2" s="279"/>
      <c r="DEZ2" s="279"/>
      <c r="DFA2" s="279"/>
      <c r="DFB2" s="279"/>
      <c r="DFC2" s="279"/>
      <c r="DFD2" s="279"/>
      <c r="DFE2" s="279"/>
      <c r="DFF2" s="279"/>
      <c r="DFG2" s="279"/>
      <c r="DFH2" s="279"/>
      <c r="DFI2" s="279"/>
      <c r="DFJ2" s="279"/>
      <c r="DFK2" s="279"/>
      <c r="DFL2" s="279"/>
      <c r="DFM2" s="279"/>
      <c r="DFN2" s="279"/>
      <c r="DFO2" s="279"/>
      <c r="DFP2" s="279"/>
      <c r="DFQ2" s="279"/>
      <c r="DFR2" s="279"/>
      <c r="DFS2" s="279"/>
      <c r="DFT2" s="279"/>
      <c r="DFU2" s="279"/>
      <c r="DFV2" s="279"/>
      <c r="DFW2" s="279"/>
      <c r="DFX2" s="279"/>
      <c r="DFY2" s="279"/>
      <c r="DFZ2" s="279"/>
      <c r="DGA2" s="279"/>
      <c r="DGB2" s="279"/>
      <c r="DGC2" s="279"/>
      <c r="DGD2" s="279"/>
      <c r="DGE2" s="279"/>
      <c r="DGF2" s="279"/>
      <c r="DGG2" s="279"/>
      <c r="DGH2" s="279"/>
      <c r="DGI2" s="279"/>
      <c r="DGJ2" s="279"/>
      <c r="DGK2" s="279"/>
      <c r="DGL2" s="279"/>
      <c r="DGM2" s="279"/>
      <c r="DGN2" s="279"/>
      <c r="DGO2" s="279"/>
      <c r="DGP2" s="279"/>
      <c r="DGQ2" s="279"/>
      <c r="DGR2" s="279"/>
      <c r="DGS2" s="279"/>
      <c r="DGT2" s="279"/>
      <c r="DGU2" s="279"/>
      <c r="DGV2" s="279"/>
      <c r="DGW2" s="279"/>
      <c r="DGX2" s="279"/>
      <c r="DGY2" s="279"/>
      <c r="DGZ2" s="279"/>
      <c r="DHA2" s="279"/>
      <c r="DHB2" s="279"/>
      <c r="DHC2" s="279"/>
      <c r="DHD2" s="279"/>
      <c r="DHE2" s="279"/>
      <c r="DHF2" s="279"/>
      <c r="DHG2" s="279"/>
      <c r="DHH2" s="279"/>
      <c r="DHI2" s="279"/>
      <c r="DHJ2" s="279"/>
      <c r="DHK2" s="279"/>
      <c r="DHL2" s="279"/>
      <c r="DHM2" s="279"/>
      <c r="DHN2" s="279"/>
      <c r="DHO2" s="279"/>
      <c r="DHP2" s="279"/>
      <c r="DHQ2" s="279"/>
      <c r="DHR2" s="279"/>
      <c r="DHS2" s="279"/>
      <c r="DHT2" s="279"/>
      <c r="DHU2" s="279"/>
      <c r="DHV2" s="279"/>
      <c r="DHW2" s="279"/>
      <c r="DHX2" s="279"/>
      <c r="DHY2" s="279"/>
      <c r="DHZ2" s="279"/>
      <c r="DIA2" s="279"/>
      <c r="DIB2" s="279"/>
      <c r="DIC2" s="279"/>
      <c r="DID2" s="279"/>
      <c r="DIE2" s="279"/>
      <c r="DIF2" s="279"/>
      <c r="DIG2" s="279"/>
      <c r="DIH2" s="279"/>
      <c r="DII2" s="279"/>
      <c r="DIJ2" s="279"/>
      <c r="DIK2" s="279"/>
      <c r="DIL2" s="279"/>
      <c r="DIM2" s="279"/>
      <c r="DIN2" s="279"/>
      <c r="DIO2" s="279"/>
      <c r="DIP2" s="279"/>
      <c r="DIQ2" s="279"/>
      <c r="DIR2" s="279"/>
      <c r="DIS2" s="279"/>
      <c r="DIT2" s="279"/>
      <c r="DIU2" s="279"/>
      <c r="DIV2" s="279"/>
      <c r="DIW2" s="279"/>
      <c r="DIX2" s="279"/>
      <c r="DIY2" s="279"/>
      <c r="DIZ2" s="279"/>
      <c r="DJA2" s="279"/>
      <c r="DJB2" s="279"/>
      <c r="DJC2" s="279"/>
      <c r="DJD2" s="279"/>
      <c r="DJE2" s="279"/>
      <c r="DJF2" s="279"/>
      <c r="DJG2" s="279"/>
      <c r="DJH2" s="279"/>
      <c r="DJI2" s="279"/>
      <c r="DJJ2" s="279"/>
      <c r="DJK2" s="279"/>
      <c r="DJL2" s="279"/>
      <c r="DJM2" s="279"/>
      <c r="DJN2" s="279"/>
      <c r="DJO2" s="279"/>
      <c r="DJP2" s="279"/>
      <c r="DJQ2" s="279"/>
      <c r="DJR2" s="279"/>
      <c r="DJS2" s="279"/>
      <c r="DJT2" s="279"/>
      <c r="DJU2" s="279"/>
      <c r="DJV2" s="279"/>
      <c r="DJW2" s="279"/>
      <c r="DJX2" s="279"/>
      <c r="DJY2" s="279"/>
      <c r="DJZ2" s="279"/>
      <c r="DKA2" s="279"/>
      <c r="DKB2" s="279"/>
      <c r="DKC2" s="279"/>
      <c r="DKD2" s="279"/>
      <c r="DKE2" s="279"/>
      <c r="DKF2" s="279"/>
      <c r="DKG2" s="279"/>
      <c r="DKH2" s="279"/>
      <c r="DKI2" s="279"/>
      <c r="DKJ2" s="279"/>
      <c r="DKK2" s="279"/>
      <c r="DKL2" s="279"/>
      <c r="DKM2" s="279"/>
      <c r="DKN2" s="279"/>
      <c r="DKO2" s="279"/>
      <c r="DKP2" s="279"/>
      <c r="DKQ2" s="279"/>
      <c r="DKR2" s="279"/>
      <c r="DKS2" s="279"/>
      <c r="DKT2" s="279"/>
      <c r="DKU2" s="279"/>
      <c r="DKV2" s="279"/>
      <c r="DKW2" s="279"/>
      <c r="DKX2" s="279"/>
      <c r="DKY2" s="279"/>
      <c r="DKZ2" s="279"/>
      <c r="DLA2" s="279"/>
      <c r="DLB2" s="279"/>
      <c r="DLC2" s="279"/>
      <c r="DLD2" s="279"/>
      <c r="DLE2" s="279"/>
      <c r="DLF2" s="279"/>
      <c r="DLG2" s="279"/>
      <c r="DLH2" s="279"/>
      <c r="DLI2" s="279"/>
      <c r="DLJ2" s="279"/>
      <c r="DLK2" s="279"/>
      <c r="DLL2" s="279"/>
      <c r="DLM2" s="279"/>
      <c r="DLN2" s="279"/>
      <c r="DLO2" s="279"/>
      <c r="DLP2" s="279"/>
      <c r="DLQ2" s="279"/>
      <c r="DLR2" s="279"/>
      <c r="DLS2" s="279"/>
      <c r="DLT2" s="279"/>
      <c r="DLU2" s="279"/>
      <c r="DLV2" s="279"/>
      <c r="DLW2" s="279"/>
      <c r="DLX2" s="279"/>
      <c r="DLY2" s="279"/>
      <c r="DLZ2" s="279"/>
      <c r="DMA2" s="279"/>
      <c r="DMB2" s="279"/>
      <c r="DMC2" s="279"/>
      <c r="DMD2" s="279"/>
      <c r="DME2" s="279"/>
      <c r="DMF2" s="279"/>
      <c r="DMG2" s="279"/>
      <c r="DMH2" s="279"/>
      <c r="DMI2" s="279"/>
      <c r="DMJ2" s="279"/>
      <c r="DMK2" s="279"/>
      <c r="DML2" s="279"/>
      <c r="DMM2" s="279"/>
      <c r="DMN2" s="279"/>
      <c r="DMO2" s="279"/>
      <c r="DMP2" s="279"/>
      <c r="DMQ2" s="279"/>
      <c r="DMR2" s="279"/>
      <c r="DMS2" s="279"/>
      <c r="DMT2" s="279"/>
      <c r="DMU2" s="279"/>
      <c r="DMV2" s="279"/>
      <c r="DMW2" s="279"/>
      <c r="DMX2" s="279"/>
      <c r="DMY2" s="279"/>
      <c r="DMZ2" s="279"/>
      <c r="DNA2" s="279"/>
      <c r="DNB2" s="279"/>
      <c r="DNC2" s="279"/>
      <c r="DND2" s="279"/>
      <c r="DNE2" s="279"/>
      <c r="DNF2" s="279"/>
      <c r="DNG2" s="279"/>
      <c r="DNH2" s="279"/>
      <c r="DNI2" s="279"/>
      <c r="DNJ2" s="279"/>
      <c r="DNK2" s="279"/>
      <c r="DNL2" s="279"/>
      <c r="DNM2" s="279"/>
      <c r="DNN2" s="279"/>
      <c r="DNO2" s="279"/>
      <c r="DNP2" s="279"/>
      <c r="DNQ2" s="279"/>
      <c r="DNR2" s="279"/>
      <c r="DNS2" s="279"/>
      <c r="DNT2" s="279"/>
      <c r="DNU2" s="279"/>
      <c r="DNV2" s="279"/>
      <c r="DNW2" s="279"/>
      <c r="DNX2" s="279"/>
      <c r="DNY2" s="279"/>
      <c r="DNZ2" s="279"/>
      <c r="DOA2" s="279"/>
      <c r="DOB2" s="279"/>
      <c r="DOC2" s="279"/>
      <c r="DOD2" s="279"/>
      <c r="DOE2" s="279"/>
      <c r="DOF2" s="279"/>
      <c r="DOG2" s="279"/>
      <c r="DOH2" s="279"/>
      <c r="DOI2" s="279"/>
      <c r="DOJ2" s="279"/>
      <c r="DOK2" s="279"/>
      <c r="DOL2" s="279"/>
      <c r="DOM2" s="279"/>
      <c r="DON2" s="279"/>
      <c r="DOO2" s="279"/>
      <c r="DOP2" s="279"/>
      <c r="DOQ2" s="279"/>
      <c r="DOR2" s="279"/>
      <c r="DOS2" s="279"/>
      <c r="DOT2" s="279"/>
      <c r="DOU2" s="279"/>
      <c r="DOV2" s="279"/>
      <c r="DOW2" s="279"/>
      <c r="DOX2" s="279"/>
      <c r="DOY2" s="279"/>
      <c r="DOZ2" s="279"/>
      <c r="DPA2" s="279"/>
      <c r="DPB2" s="279"/>
      <c r="DPC2" s="279"/>
      <c r="DPD2" s="279"/>
      <c r="DPE2" s="279"/>
      <c r="DPF2" s="279"/>
      <c r="DPG2" s="279"/>
      <c r="DPH2" s="279"/>
      <c r="DPI2" s="279"/>
      <c r="DPJ2" s="279"/>
      <c r="DPK2" s="279"/>
      <c r="DPL2" s="279"/>
      <c r="DPM2" s="279"/>
      <c r="DPN2" s="279"/>
      <c r="DPO2" s="279"/>
      <c r="DPP2" s="279"/>
      <c r="DPQ2" s="279"/>
      <c r="DPR2" s="279"/>
      <c r="DPS2" s="279"/>
      <c r="DPT2" s="279"/>
      <c r="DPU2" s="279"/>
      <c r="DPV2" s="279"/>
      <c r="DPW2" s="279"/>
      <c r="DPX2" s="279"/>
      <c r="DPY2" s="279"/>
      <c r="DPZ2" s="279"/>
      <c r="DQA2" s="279"/>
      <c r="DQB2" s="279"/>
      <c r="DQC2" s="279"/>
      <c r="DQD2" s="279"/>
      <c r="DQE2" s="279"/>
      <c r="DQF2" s="279"/>
      <c r="DQG2" s="279"/>
      <c r="DQH2" s="279"/>
      <c r="DQI2" s="279"/>
      <c r="DQJ2" s="279"/>
      <c r="DQK2" s="279"/>
      <c r="DQL2" s="279"/>
      <c r="DQM2" s="279"/>
      <c r="DQN2" s="279"/>
      <c r="DQO2" s="279"/>
      <c r="DQP2" s="279"/>
      <c r="DQQ2" s="279"/>
      <c r="DQR2" s="279"/>
      <c r="DQS2" s="279"/>
      <c r="DQT2" s="279"/>
      <c r="DQU2" s="279"/>
      <c r="DQV2" s="279"/>
      <c r="DQW2" s="279"/>
      <c r="DQX2" s="279"/>
      <c r="DQY2" s="279"/>
      <c r="DQZ2" s="279"/>
      <c r="DRA2" s="279"/>
      <c r="DRB2" s="279"/>
      <c r="DRC2" s="279"/>
      <c r="DRD2" s="279"/>
      <c r="DRE2" s="279"/>
      <c r="DRF2" s="279"/>
      <c r="DRG2" s="279"/>
      <c r="DRH2" s="279"/>
      <c r="DRI2" s="279"/>
      <c r="DRJ2" s="279"/>
      <c r="DRK2" s="279"/>
      <c r="DRL2" s="279"/>
      <c r="DRM2" s="279"/>
      <c r="DRN2" s="279"/>
      <c r="DRO2" s="279"/>
      <c r="DRP2" s="279"/>
      <c r="DRQ2" s="279"/>
      <c r="DRR2" s="279"/>
      <c r="DRS2" s="279"/>
      <c r="DRT2" s="279"/>
      <c r="DRU2" s="279"/>
      <c r="DRV2" s="279"/>
      <c r="DRW2" s="279"/>
      <c r="DRX2" s="279"/>
      <c r="DRY2" s="279"/>
      <c r="DRZ2" s="279"/>
      <c r="DSA2" s="279"/>
      <c r="DSB2" s="279"/>
      <c r="DSC2" s="279"/>
      <c r="DSD2" s="279"/>
      <c r="DSE2" s="279"/>
      <c r="DSF2" s="279"/>
      <c r="DSG2" s="279"/>
      <c r="DSH2" s="279"/>
      <c r="DSI2" s="279"/>
      <c r="DSJ2" s="279"/>
      <c r="DSK2" s="279"/>
      <c r="DSL2" s="279"/>
      <c r="DSM2" s="279"/>
      <c r="DSN2" s="279"/>
      <c r="DSO2" s="279"/>
      <c r="DSP2" s="279"/>
      <c r="DSQ2" s="279"/>
      <c r="DSR2" s="279"/>
      <c r="DSS2" s="279"/>
      <c r="DST2" s="279"/>
      <c r="DSU2" s="279"/>
      <c r="DSV2" s="279"/>
      <c r="DSW2" s="279"/>
      <c r="DSX2" s="279"/>
      <c r="DSY2" s="279"/>
      <c r="DSZ2" s="279"/>
      <c r="DTA2" s="279"/>
      <c r="DTB2" s="279"/>
      <c r="DTC2" s="279"/>
      <c r="DTD2" s="279"/>
      <c r="DTE2" s="279"/>
      <c r="DTF2" s="279"/>
      <c r="DTG2" s="279"/>
      <c r="DTH2" s="279"/>
      <c r="DTI2" s="279"/>
      <c r="DTJ2" s="279"/>
      <c r="DTK2" s="279"/>
      <c r="DTL2" s="279"/>
      <c r="DTM2" s="279"/>
      <c r="DTN2" s="279"/>
      <c r="DTO2" s="279"/>
      <c r="DTP2" s="279"/>
      <c r="DTQ2" s="279"/>
      <c r="DTR2" s="279"/>
      <c r="DTS2" s="279"/>
      <c r="DTT2" s="279"/>
      <c r="DTU2" s="279"/>
      <c r="DTV2" s="279"/>
      <c r="DTW2" s="279"/>
      <c r="DTX2" s="279"/>
      <c r="DTY2" s="279"/>
      <c r="DTZ2" s="279"/>
      <c r="DUA2" s="279"/>
      <c r="DUB2" s="279"/>
      <c r="DUC2" s="279"/>
      <c r="DUD2" s="279"/>
      <c r="DUE2" s="279"/>
      <c r="DUF2" s="279"/>
      <c r="DUG2" s="279"/>
      <c r="DUH2" s="279"/>
      <c r="DUI2" s="279"/>
      <c r="DUJ2" s="279"/>
      <c r="DUK2" s="279"/>
      <c r="DUL2" s="279"/>
      <c r="DUM2" s="279"/>
      <c r="DUN2" s="279"/>
      <c r="DUO2" s="279"/>
      <c r="DUP2" s="279"/>
      <c r="DUQ2" s="279"/>
      <c r="DUR2" s="279"/>
      <c r="DUS2" s="279"/>
      <c r="DUT2" s="279"/>
      <c r="DUU2" s="279"/>
      <c r="DUV2" s="279"/>
      <c r="DUW2" s="279"/>
      <c r="DUX2" s="279"/>
      <c r="DUY2" s="279"/>
      <c r="DUZ2" s="279"/>
      <c r="DVA2" s="279"/>
      <c r="DVB2" s="279"/>
      <c r="DVC2" s="279"/>
      <c r="DVD2" s="279"/>
      <c r="DVE2" s="279"/>
      <c r="DVF2" s="279"/>
      <c r="DVG2" s="279"/>
      <c r="DVH2" s="279"/>
      <c r="DVI2" s="279"/>
      <c r="DVJ2" s="279"/>
      <c r="DVK2" s="279"/>
      <c r="DVL2" s="279"/>
      <c r="DVM2" s="279"/>
      <c r="DVN2" s="279"/>
      <c r="DVO2" s="279"/>
      <c r="DVP2" s="279"/>
      <c r="DVQ2" s="279"/>
      <c r="DVR2" s="279"/>
      <c r="DVS2" s="279"/>
      <c r="DVT2" s="279"/>
      <c r="DVU2" s="279"/>
      <c r="DVV2" s="279"/>
      <c r="DVW2" s="279"/>
      <c r="DVX2" s="279"/>
      <c r="DVY2" s="279"/>
      <c r="DVZ2" s="279"/>
      <c r="DWA2" s="279"/>
      <c r="DWB2" s="279"/>
      <c r="DWC2" s="279"/>
      <c r="DWD2" s="279"/>
      <c r="DWE2" s="279"/>
      <c r="DWF2" s="279"/>
      <c r="DWG2" s="279"/>
      <c r="DWH2" s="279"/>
      <c r="DWI2" s="279"/>
      <c r="DWJ2" s="279"/>
      <c r="DWK2" s="279"/>
      <c r="DWL2" s="279"/>
      <c r="DWM2" s="279"/>
      <c r="DWN2" s="279"/>
      <c r="DWO2" s="279"/>
      <c r="DWP2" s="279"/>
      <c r="DWQ2" s="279"/>
      <c r="DWR2" s="279"/>
      <c r="DWS2" s="279"/>
      <c r="DWT2" s="279"/>
      <c r="DWU2" s="279"/>
      <c r="DWV2" s="279"/>
      <c r="DWW2" s="279"/>
      <c r="DWX2" s="279"/>
      <c r="DWY2" s="279"/>
      <c r="DWZ2" s="279"/>
      <c r="DXA2" s="279"/>
      <c r="DXB2" s="279"/>
      <c r="DXC2" s="279"/>
      <c r="DXD2" s="279"/>
      <c r="DXE2" s="279"/>
      <c r="DXF2" s="279"/>
      <c r="DXG2" s="279"/>
      <c r="DXH2" s="279"/>
      <c r="DXI2" s="279"/>
      <c r="DXJ2" s="279"/>
      <c r="DXK2" s="279"/>
      <c r="DXL2" s="279"/>
      <c r="DXM2" s="279"/>
      <c r="DXN2" s="279"/>
      <c r="DXO2" s="279"/>
      <c r="DXP2" s="279"/>
      <c r="DXQ2" s="279"/>
      <c r="DXR2" s="279"/>
      <c r="DXS2" s="279"/>
      <c r="DXT2" s="279"/>
      <c r="DXU2" s="279"/>
      <c r="DXV2" s="279"/>
      <c r="DXW2" s="279"/>
      <c r="DXX2" s="279"/>
      <c r="DXY2" s="279"/>
      <c r="DXZ2" s="279"/>
      <c r="DYA2" s="279"/>
      <c r="DYB2" s="279"/>
      <c r="DYC2" s="279"/>
      <c r="DYD2" s="279"/>
      <c r="DYE2" s="279"/>
      <c r="DYF2" s="279"/>
      <c r="DYG2" s="279"/>
      <c r="DYH2" s="279"/>
      <c r="DYI2" s="279"/>
      <c r="DYJ2" s="279"/>
      <c r="DYK2" s="279"/>
      <c r="DYL2" s="279"/>
      <c r="DYM2" s="279"/>
      <c r="DYN2" s="279"/>
      <c r="DYO2" s="279"/>
      <c r="DYP2" s="279"/>
      <c r="DYQ2" s="279"/>
      <c r="DYR2" s="279"/>
      <c r="DYS2" s="279"/>
      <c r="DYT2" s="279"/>
      <c r="DYU2" s="279"/>
      <c r="DYV2" s="279"/>
      <c r="DYW2" s="279"/>
      <c r="DYX2" s="279"/>
      <c r="DYY2" s="279"/>
      <c r="DYZ2" s="279"/>
      <c r="DZA2" s="279"/>
      <c r="DZB2" s="279"/>
      <c r="DZC2" s="279"/>
      <c r="DZD2" s="279"/>
      <c r="DZE2" s="279"/>
      <c r="DZF2" s="279"/>
      <c r="DZG2" s="279"/>
      <c r="DZH2" s="279"/>
      <c r="DZI2" s="279"/>
      <c r="DZJ2" s="279"/>
      <c r="DZK2" s="279"/>
      <c r="DZL2" s="279"/>
      <c r="DZM2" s="279"/>
      <c r="DZN2" s="279"/>
      <c r="DZO2" s="279"/>
      <c r="DZP2" s="279"/>
      <c r="DZQ2" s="279"/>
      <c r="DZR2" s="279"/>
      <c r="DZS2" s="279"/>
      <c r="DZT2" s="279"/>
      <c r="DZU2" s="279"/>
      <c r="DZV2" s="279"/>
      <c r="DZW2" s="279"/>
      <c r="DZX2" s="279"/>
      <c r="DZY2" s="279"/>
      <c r="DZZ2" s="279"/>
      <c r="EAA2" s="279"/>
      <c r="EAB2" s="279"/>
      <c r="EAC2" s="279"/>
      <c r="EAD2" s="279"/>
      <c r="EAE2" s="279"/>
      <c r="EAF2" s="279"/>
      <c r="EAG2" s="279"/>
      <c r="EAH2" s="279"/>
      <c r="EAI2" s="279"/>
      <c r="EAJ2" s="279"/>
      <c r="EAK2" s="279"/>
      <c r="EAL2" s="279"/>
      <c r="EAM2" s="279"/>
      <c r="EAN2" s="279"/>
      <c r="EAO2" s="279"/>
      <c r="EAP2" s="279"/>
      <c r="EAQ2" s="279"/>
      <c r="EAR2" s="279"/>
      <c r="EAS2" s="279"/>
      <c r="EAT2" s="279"/>
      <c r="EAU2" s="279"/>
      <c r="EAV2" s="279"/>
      <c r="EAW2" s="279"/>
      <c r="EAX2" s="279"/>
      <c r="EAY2" s="279"/>
      <c r="EAZ2" s="279"/>
      <c r="EBA2" s="279"/>
      <c r="EBB2" s="279"/>
      <c r="EBC2" s="279"/>
      <c r="EBD2" s="279"/>
      <c r="EBE2" s="279"/>
      <c r="EBF2" s="279"/>
      <c r="EBG2" s="279"/>
      <c r="EBH2" s="279"/>
      <c r="EBI2" s="279"/>
      <c r="EBJ2" s="279"/>
      <c r="EBK2" s="279"/>
      <c r="EBL2" s="279"/>
      <c r="EBM2" s="279"/>
      <c r="EBN2" s="279"/>
      <c r="EBO2" s="279"/>
      <c r="EBP2" s="279"/>
      <c r="EBQ2" s="279"/>
      <c r="EBR2" s="279"/>
      <c r="EBS2" s="279"/>
      <c r="EBT2" s="279"/>
      <c r="EBU2" s="279"/>
      <c r="EBV2" s="279"/>
      <c r="EBW2" s="279"/>
      <c r="EBX2" s="279"/>
      <c r="EBY2" s="279"/>
      <c r="EBZ2" s="279"/>
      <c r="ECA2" s="279"/>
      <c r="ECB2" s="279"/>
      <c r="ECC2" s="279"/>
      <c r="ECD2" s="279"/>
      <c r="ECE2" s="279"/>
      <c r="ECF2" s="279"/>
      <c r="ECG2" s="279"/>
      <c r="ECH2" s="279"/>
      <c r="ECI2" s="279"/>
      <c r="ECJ2" s="279"/>
      <c r="ECK2" s="279"/>
      <c r="ECL2" s="279"/>
      <c r="ECM2" s="279"/>
      <c r="ECN2" s="279"/>
      <c r="ECO2" s="279"/>
      <c r="ECP2" s="279"/>
      <c r="ECQ2" s="279"/>
      <c r="ECR2" s="279"/>
      <c r="ECS2" s="279"/>
      <c r="ECT2" s="279"/>
      <c r="ECU2" s="279"/>
      <c r="ECV2" s="279"/>
      <c r="ECW2" s="279"/>
      <c r="ECX2" s="279"/>
      <c r="ECY2" s="279"/>
      <c r="ECZ2" s="279"/>
      <c r="EDA2" s="279"/>
      <c r="EDB2" s="279"/>
      <c r="EDC2" s="279"/>
      <c r="EDD2" s="279"/>
      <c r="EDE2" s="279"/>
      <c r="EDF2" s="279"/>
      <c r="EDG2" s="279"/>
      <c r="EDH2" s="279"/>
      <c r="EDI2" s="279"/>
      <c r="EDJ2" s="279"/>
      <c r="EDK2" s="279"/>
      <c r="EDL2" s="279"/>
      <c r="EDM2" s="279"/>
      <c r="EDN2" s="279"/>
      <c r="EDO2" s="279"/>
      <c r="EDP2" s="279"/>
      <c r="EDQ2" s="279"/>
      <c r="EDR2" s="279"/>
      <c r="EDS2" s="279"/>
      <c r="EDT2" s="279"/>
      <c r="EDU2" s="279"/>
      <c r="EDV2" s="279"/>
      <c r="EDW2" s="279"/>
      <c r="EDX2" s="279"/>
      <c r="EDY2" s="279"/>
      <c r="EDZ2" s="279"/>
      <c r="EEA2" s="279"/>
      <c r="EEB2" s="279"/>
      <c r="EEC2" s="279"/>
      <c r="EED2" s="279"/>
      <c r="EEE2" s="279"/>
      <c r="EEF2" s="279"/>
      <c r="EEG2" s="279"/>
      <c r="EEH2" s="279"/>
      <c r="EEI2" s="279"/>
      <c r="EEJ2" s="279"/>
      <c r="EEK2" s="279"/>
      <c r="EEL2" s="279"/>
      <c r="EEM2" s="279"/>
      <c r="EEN2" s="279"/>
      <c r="EEO2" s="279"/>
      <c r="EEP2" s="279"/>
      <c r="EEQ2" s="279"/>
      <c r="EER2" s="279"/>
      <c r="EES2" s="279"/>
      <c r="EET2" s="279"/>
      <c r="EEU2" s="279"/>
      <c r="EEV2" s="279"/>
      <c r="EEW2" s="279"/>
      <c r="EEX2" s="279"/>
      <c r="EEY2" s="279"/>
      <c r="EEZ2" s="279"/>
      <c r="EFA2" s="279"/>
      <c r="EFB2" s="279"/>
      <c r="EFC2" s="279"/>
      <c r="EFD2" s="279"/>
      <c r="EFE2" s="279"/>
      <c r="EFF2" s="279"/>
      <c r="EFG2" s="279"/>
      <c r="EFH2" s="279"/>
      <c r="EFI2" s="279"/>
      <c r="EFJ2" s="279"/>
      <c r="EFK2" s="279"/>
      <c r="EFL2" s="279"/>
      <c r="EFM2" s="279"/>
      <c r="EFN2" s="279"/>
      <c r="EFO2" s="279"/>
      <c r="EFP2" s="279"/>
      <c r="EFQ2" s="279"/>
      <c r="EFR2" s="279"/>
      <c r="EFS2" s="279"/>
      <c r="EFT2" s="279"/>
      <c r="EFU2" s="279"/>
      <c r="EFV2" s="279"/>
      <c r="EFW2" s="279"/>
      <c r="EFX2" s="279"/>
      <c r="EFY2" s="279"/>
      <c r="EFZ2" s="279"/>
      <c r="EGA2" s="279"/>
      <c r="EGB2" s="279"/>
      <c r="EGC2" s="279"/>
      <c r="EGD2" s="279"/>
      <c r="EGE2" s="279"/>
      <c r="EGF2" s="279"/>
      <c r="EGG2" s="279"/>
      <c r="EGH2" s="279"/>
      <c r="EGI2" s="279"/>
      <c r="EGJ2" s="279"/>
      <c r="EGK2" s="279"/>
      <c r="EGL2" s="279"/>
      <c r="EGM2" s="279"/>
      <c r="EGN2" s="279"/>
      <c r="EGO2" s="279"/>
      <c r="EGP2" s="279"/>
      <c r="EGQ2" s="279"/>
      <c r="EGR2" s="279"/>
      <c r="EGS2" s="279"/>
      <c r="EGT2" s="279"/>
      <c r="EGU2" s="279"/>
      <c r="EGV2" s="279"/>
      <c r="EGW2" s="279"/>
      <c r="EGX2" s="279"/>
      <c r="EGY2" s="279"/>
      <c r="EGZ2" s="279"/>
      <c r="EHA2" s="279"/>
      <c r="EHB2" s="279"/>
      <c r="EHC2" s="279"/>
      <c r="EHD2" s="279"/>
      <c r="EHE2" s="279"/>
      <c r="EHF2" s="279"/>
      <c r="EHG2" s="279"/>
      <c r="EHH2" s="279"/>
      <c r="EHI2" s="279"/>
      <c r="EHJ2" s="279"/>
      <c r="EHK2" s="279"/>
      <c r="EHL2" s="279"/>
      <c r="EHM2" s="279"/>
      <c r="EHN2" s="279"/>
      <c r="EHO2" s="279"/>
      <c r="EHP2" s="279"/>
      <c r="EHQ2" s="279"/>
      <c r="EHR2" s="279"/>
      <c r="EHS2" s="279"/>
      <c r="EHT2" s="279"/>
      <c r="EHU2" s="279"/>
      <c r="EHV2" s="279"/>
      <c r="EHW2" s="279"/>
      <c r="EHX2" s="279"/>
      <c r="EHY2" s="279"/>
      <c r="EHZ2" s="279"/>
      <c r="EIA2" s="279"/>
      <c r="EIB2" s="279"/>
      <c r="EIC2" s="279"/>
      <c r="EID2" s="279"/>
      <c r="EIE2" s="279"/>
      <c r="EIF2" s="279"/>
      <c r="EIG2" s="279"/>
      <c r="EIH2" s="279"/>
      <c r="EII2" s="279"/>
      <c r="EIJ2" s="279"/>
      <c r="EIK2" s="279"/>
      <c r="EIL2" s="279"/>
      <c r="EIM2" s="279"/>
      <c r="EIN2" s="279"/>
      <c r="EIO2" s="279"/>
      <c r="EIP2" s="279"/>
      <c r="EIQ2" s="279"/>
      <c r="EIR2" s="279"/>
      <c r="EIS2" s="279"/>
      <c r="EIT2" s="279"/>
      <c r="EIU2" s="279"/>
      <c r="EIV2" s="279"/>
      <c r="EIW2" s="279"/>
      <c r="EIX2" s="279"/>
      <c r="EIY2" s="279"/>
      <c r="EIZ2" s="279"/>
      <c r="EJA2" s="279"/>
      <c r="EJB2" s="279"/>
      <c r="EJC2" s="279"/>
      <c r="EJD2" s="279"/>
      <c r="EJE2" s="279"/>
      <c r="EJF2" s="279"/>
      <c r="EJG2" s="279"/>
      <c r="EJH2" s="279"/>
      <c r="EJI2" s="279"/>
      <c r="EJJ2" s="279"/>
      <c r="EJK2" s="279"/>
      <c r="EJL2" s="279"/>
      <c r="EJM2" s="279"/>
      <c r="EJN2" s="279"/>
      <c r="EJO2" s="279"/>
      <c r="EJP2" s="279"/>
      <c r="EJQ2" s="279"/>
      <c r="EJR2" s="279"/>
      <c r="EJS2" s="279"/>
      <c r="EJT2" s="279"/>
      <c r="EJU2" s="279"/>
      <c r="EJV2" s="279"/>
      <c r="EJW2" s="279"/>
      <c r="EJX2" s="279"/>
      <c r="EJY2" s="279"/>
      <c r="EJZ2" s="279"/>
      <c r="EKA2" s="279"/>
      <c r="EKB2" s="279"/>
      <c r="EKC2" s="279"/>
      <c r="EKD2" s="279"/>
      <c r="EKE2" s="279"/>
      <c r="EKF2" s="279"/>
      <c r="EKG2" s="279"/>
      <c r="EKH2" s="279"/>
      <c r="EKI2" s="279"/>
      <c r="EKJ2" s="279"/>
      <c r="EKK2" s="279"/>
      <c r="EKL2" s="279"/>
      <c r="EKM2" s="279"/>
      <c r="EKN2" s="279"/>
      <c r="EKO2" s="279"/>
      <c r="EKP2" s="279"/>
      <c r="EKQ2" s="279"/>
      <c r="EKR2" s="279"/>
      <c r="EKS2" s="279"/>
      <c r="EKT2" s="279"/>
      <c r="EKU2" s="279"/>
      <c r="EKV2" s="279"/>
      <c r="EKW2" s="279"/>
      <c r="EKX2" s="279"/>
      <c r="EKY2" s="279"/>
      <c r="EKZ2" s="279"/>
      <c r="ELA2" s="279"/>
      <c r="ELB2" s="279"/>
      <c r="ELC2" s="279"/>
      <c r="ELD2" s="279"/>
      <c r="ELE2" s="279"/>
      <c r="ELF2" s="279"/>
      <c r="ELG2" s="279"/>
      <c r="ELH2" s="279"/>
      <c r="ELI2" s="279"/>
      <c r="ELJ2" s="279"/>
      <c r="ELK2" s="279"/>
      <c r="ELL2" s="279"/>
      <c r="ELM2" s="279"/>
      <c r="ELN2" s="279"/>
      <c r="ELO2" s="279"/>
      <c r="ELP2" s="279"/>
      <c r="ELQ2" s="279"/>
      <c r="ELR2" s="279"/>
      <c r="ELS2" s="279"/>
      <c r="ELT2" s="279"/>
      <c r="ELU2" s="279"/>
      <c r="ELV2" s="279"/>
      <c r="ELW2" s="279"/>
      <c r="ELX2" s="279"/>
      <c r="ELY2" s="279"/>
      <c r="ELZ2" s="279"/>
      <c r="EMA2" s="279"/>
      <c r="EMB2" s="279"/>
      <c r="EMC2" s="279"/>
      <c r="EMD2" s="279"/>
      <c r="EME2" s="279"/>
      <c r="EMF2" s="279"/>
      <c r="EMG2" s="279"/>
      <c r="EMH2" s="279"/>
      <c r="EMI2" s="279"/>
      <c r="EMJ2" s="279"/>
      <c r="EMK2" s="279"/>
      <c r="EML2" s="279"/>
      <c r="EMM2" s="279"/>
      <c r="EMN2" s="279"/>
      <c r="EMO2" s="279"/>
      <c r="EMP2" s="279"/>
      <c r="EMQ2" s="279"/>
      <c r="EMR2" s="279"/>
      <c r="EMS2" s="279"/>
      <c r="EMT2" s="279"/>
      <c r="EMU2" s="279"/>
      <c r="EMV2" s="279"/>
      <c r="EMW2" s="279"/>
      <c r="EMX2" s="279"/>
      <c r="EMY2" s="279"/>
      <c r="EMZ2" s="279"/>
      <c r="ENA2" s="279"/>
      <c r="ENB2" s="279"/>
      <c r="ENC2" s="279"/>
      <c r="END2" s="279"/>
      <c r="ENE2" s="279"/>
      <c r="ENF2" s="279"/>
      <c r="ENG2" s="279"/>
      <c r="ENH2" s="279"/>
      <c r="ENI2" s="279"/>
      <c r="ENJ2" s="279"/>
      <c r="ENK2" s="279"/>
      <c r="ENL2" s="279"/>
      <c r="ENM2" s="279"/>
      <c r="ENN2" s="279"/>
      <c r="ENO2" s="279"/>
      <c r="ENP2" s="279"/>
      <c r="ENQ2" s="279"/>
      <c r="ENR2" s="279"/>
      <c r="ENS2" s="279"/>
      <c r="ENT2" s="279"/>
      <c r="ENU2" s="279"/>
      <c r="ENV2" s="279"/>
      <c r="ENW2" s="279"/>
      <c r="ENX2" s="279"/>
      <c r="ENY2" s="279"/>
      <c r="ENZ2" s="279"/>
      <c r="EOA2" s="279"/>
      <c r="EOB2" s="279"/>
      <c r="EOC2" s="279"/>
      <c r="EOD2" s="279"/>
      <c r="EOE2" s="279"/>
      <c r="EOF2" s="279"/>
      <c r="EOG2" s="279"/>
      <c r="EOH2" s="279"/>
      <c r="EOI2" s="279"/>
      <c r="EOJ2" s="279"/>
      <c r="EOK2" s="279"/>
      <c r="EOL2" s="279"/>
      <c r="EOM2" s="279"/>
      <c r="EON2" s="279"/>
      <c r="EOO2" s="279"/>
      <c r="EOP2" s="279"/>
      <c r="EOQ2" s="279"/>
      <c r="EOR2" s="279"/>
      <c r="EOS2" s="279"/>
      <c r="EOT2" s="279"/>
      <c r="EOU2" s="279"/>
      <c r="EOV2" s="279"/>
      <c r="EOW2" s="279"/>
      <c r="EOX2" s="279"/>
      <c r="EOY2" s="279"/>
      <c r="EOZ2" s="279"/>
      <c r="EPA2" s="279"/>
      <c r="EPB2" s="279"/>
      <c r="EPC2" s="279"/>
      <c r="EPD2" s="279"/>
      <c r="EPE2" s="279"/>
      <c r="EPF2" s="279"/>
      <c r="EPG2" s="279"/>
      <c r="EPH2" s="279"/>
      <c r="EPI2" s="279"/>
      <c r="EPJ2" s="279"/>
      <c r="EPK2" s="279"/>
      <c r="EPL2" s="279"/>
      <c r="EPM2" s="279"/>
      <c r="EPN2" s="279"/>
      <c r="EPO2" s="279"/>
      <c r="EPP2" s="279"/>
      <c r="EPQ2" s="279"/>
      <c r="EPR2" s="279"/>
      <c r="EPS2" s="279"/>
      <c r="EPT2" s="279"/>
      <c r="EPU2" s="279"/>
      <c r="EPV2" s="279"/>
      <c r="EPW2" s="279"/>
      <c r="EPX2" s="279"/>
      <c r="EPY2" s="279"/>
      <c r="EPZ2" s="279"/>
      <c r="EQA2" s="279"/>
      <c r="EQB2" s="279"/>
      <c r="EQC2" s="279"/>
      <c r="EQD2" s="279"/>
      <c r="EQE2" s="279"/>
      <c r="EQF2" s="279"/>
      <c r="EQG2" s="279"/>
      <c r="EQH2" s="279"/>
      <c r="EQI2" s="279"/>
      <c r="EQJ2" s="279"/>
      <c r="EQK2" s="279"/>
      <c r="EQL2" s="279"/>
      <c r="EQM2" s="279"/>
      <c r="EQN2" s="279"/>
      <c r="EQO2" s="279"/>
      <c r="EQP2" s="279"/>
      <c r="EQQ2" s="279"/>
      <c r="EQR2" s="279"/>
      <c r="EQS2" s="279"/>
      <c r="EQT2" s="279"/>
      <c r="EQU2" s="279"/>
      <c r="EQV2" s="279"/>
      <c r="EQW2" s="279"/>
      <c r="EQX2" s="279"/>
      <c r="EQY2" s="279"/>
      <c r="EQZ2" s="279"/>
      <c r="ERA2" s="279"/>
      <c r="ERB2" s="279"/>
      <c r="ERC2" s="279"/>
      <c r="ERD2" s="279"/>
      <c r="ERE2" s="279"/>
      <c r="ERF2" s="279"/>
      <c r="ERG2" s="279"/>
      <c r="ERH2" s="279"/>
      <c r="ERI2" s="279"/>
      <c r="ERJ2" s="279"/>
      <c r="ERK2" s="279"/>
      <c r="ERL2" s="279"/>
      <c r="ERM2" s="279"/>
      <c r="ERN2" s="279"/>
      <c r="ERO2" s="279"/>
      <c r="ERP2" s="279"/>
      <c r="ERQ2" s="279"/>
      <c r="ERR2" s="279"/>
      <c r="ERS2" s="279"/>
      <c r="ERT2" s="279"/>
      <c r="ERU2" s="279"/>
      <c r="ERV2" s="279"/>
      <c r="ERW2" s="279"/>
      <c r="ERX2" s="279"/>
      <c r="ERY2" s="279"/>
      <c r="ERZ2" s="279"/>
      <c r="ESA2" s="279"/>
      <c r="ESB2" s="279"/>
      <c r="ESC2" s="279"/>
      <c r="ESD2" s="279"/>
      <c r="ESE2" s="279"/>
      <c r="ESF2" s="279"/>
      <c r="ESG2" s="279"/>
      <c r="ESH2" s="279"/>
      <c r="ESI2" s="279"/>
      <c r="ESJ2" s="279"/>
      <c r="ESK2" s="279"/>
      <c r="ESL2" s="279"/>
      <c r="ESM2" s="279"/>
      <c r="ESN2" s="279"/>
      <c r="ESO2" s="279"/>
      <c r="ESP2" s="279"/>
      <c r="ESQ2" s="279"/>
      <c r="ESR2" s="279"/>
      <c r="ESS2" s="279"/>
      <c r="EST2" s="279"/>
      <c r="ESU2" s="279"/>
      <c r="ESV2" s="279"/>
      <c r="ESW2" s="279"/>
      <c r="ESX2" s="279"/>
      <c r="ESY2" s="279"/>
      <c r="ESZ2" s="279"/>
      <c r="ETA2" s="279"/>
      <c r="ETB2" s="279"/>
      <c r="ETC2" s="279"/>
      <c r="ETD2" s="279"/>
      <c r="ETE2" s="279"/>
      <c r="ETF2" s="279"/>
      <c r="ETG2" s="279"/>
      <c r="ETH2" s="279"/>
      <c r="ETI2" s="279"/>
      <c r="ETJ2" s="279"/>
      <c r="ETK2" s="279"/>
      <c r="ETL2" s="279"/>
      <c r="ETM2" s="279"/>
      <c r="ETN2" s="279"/>
      <c r="ETO2" s="279"/>
      <c r="ETP2" s="279"/>
      <c r="ETQ2" s="279"/>
      <c r="ETR2" s="279"/>
      <c r="ETS2" s="279"/>
      <c r="ETT2" s="279"/>
      <c r="ETU2" s="279"/>
      <c r="ETV2" s="279"/>
      <c r="ETW2" s="279"/>
      <c r="ETX2" s="279"/>
      <c r="ETY2" s="279"/>
      <c r="ETZ2" s="279"/>
      <c r="EUA2" s="279"/>
      <c r="EUB2" s="279"/>
      <c r="EUC2" s="279"/>
      <c r="EUD2" s="279"/>
      <c r="EUE2" s="279"/>
      <c r="EUF2" s="279"/>
      <c r="EUG2" s="279"/>
      <c r="EUH2" s="279"/>
      <c r="EUI2" s="279"/>
      <c r="EUJ2" s="279"/>
      <c r="EUK2" s="279"/>
      <c r="EUL2" s="279"/>
      <c r="EUM2" s="279"/>
      <c r="EUN2" s="279"/>
      <c r="EUO2" s="279"/>
      <c r="EUP2" s="279"/>
      <c r="EUQ2" s="279"/>
      <c r="EUR2" s="279"/>
      <c r="EUS2" s="279"/>
      <c r="EUT2" s="279"/>
      <c r="EUU2" s="279"/>
      <c r="EUV2" s="279"/>
      <c r="EUW2" s="279"/>
      <c r="EUX2" s="279"/>
      <c r="EUY2" s="279"/>
      <c r="EUZ2" s="279"/>
      <c r="EVA2" s="279"/>
      <c r="EVB2" s="279"/>
      <c r="EVC2" s="279"/>
      <c r="EVD2" s="279"/>
      <c r="EVE2" s="279"/>
      <c r="EVF2" s="279"/>
      <c r="EVG2" s="279"/>
      <c r="EVH2" s="279"/>
      <c r="EVI2" s="279"/>
      <c r="EVJ2" s="279"/>
      <c r="EVK2" s="279"/>
      <c r="EVL2" s="279"/>
      <c r="EVM2" s="279"/>
      <c r="EVN2" s="279"/>
      <c r="EVO2" s="279"/>
      <c r="EVP2" s="279"/>
      <c r="EVQ2" s="279"/>
      <c r="EVR2" s="279"/>
      <c r="EVS2" s="279"/>
      <c r="EVT2" s="279"/>
      <c r="EVU2" s="279"/>
      <c r="EVV2" s="279"/>
      <c r="EVW2" s="279"/>
      <c r="EVX2" s="279"/>
      <c r="EVY2" s="279"/>
      <c r="EVZ2" s="279"/>
      <c r="EWA2" s="279"/>
      <c r="EWB2" s="279"/>
      <c r="EWC2" s="279"/>
      <c r="EWD2" s="279"/>
      <c r="EWE2" s="279"/>
      <c r="EWF2" s="279"/>
      <c r="EWG2" s="279"/>
      <c r="EWH2" s="279"/>
      <c r="EWI2" s="279"/>
      <c r="EWJ2" s="279"/>
      <c r="EWK2" s="279"/>
      <c r="EWL2" s="279"/>
      <c r="EWM2" s="279"/>
      <c r="EWN2" s="279"/>
      <c r="EWO2" s="279"/>
      <c r="EWP2" s="279"/>
      <c r="EWQ2" s="279"/>
      <c r="EWR2" s="279"/>
      <c r="EWS2" s="279"/>
      <c r="EWT2" s="279"/>
      <c r="EWU2" s="279"/>
      <c r="EWV2" s="279"/>
      <c r="EWW2" s="279"/>
      <c r="EWX2" s="279"/>
      <c r="EWY2" s="279"/>
      <c r="EWZ2" s="279"/>
      <c r="EXA2" s="279"/>
      <c r="EXB2" s="279"/>
      <c r="EXC2" s="279"/>
      <c r="EXD2" s="279"/>
      <c r="EXE2" s="279"/>
      <c r="EXF2" s="279"/>
      <c r="EXG2" s="279"/>
      <c r="EXH2" s="279"/>
      <c r="EXI2" s="279"/>
      <c r="EXJ2" s="279"/>
      <c r="EXK2" s="279"/>
      <c r="EXL2" s="279"/>
      <c r="EXM2" s="279"/>
      <c r="EXN2" s="279"/>
      <c r="EXO2" s="279"/>
      <c r="EXP2" s="279"/>
      <c r="EXQ2" s="279"/>
      <c r="EXR2" s="279"/>
      <c r="EXS2" s="279"/>
      <c r="EXT2" s="279"/>
      <c r="EXU2" s="279"/>
      <c r="EXV2" s="279"/>
      <c r="EXW2" s="279"/>
      <c r="EXX2" s="279"/>
      <c r="EXY2" s="279"/>
      <c r="EXZ2" s="279"/>
      <c r="EYA2" s="279"/>
      <c r="EYB2" s="279"/>
      <c r="EYC2" s="279"/>
      <c r="EYD2" s="279"/>
      <c r="EYE2" s="279"/>
      <c r="EYF2" s="279"/>
      <c r="EYG2" s="279"/>
      <c r="EYH2" s="279"/>
      <c r="EYI2" s="279"/>
      <c r="EYJ2" s="279"/>
      <c r="EYK2" s="279"/>
      <c r="EYL2" s="279"/>
      <c r="EYM2" s="279"/>
      <c r="EYN2" s="279"/>
      <c r="EYO2" s="279"/>
      <c r="EYP2" s="279"/>
      <c r="EYQ2" s="279"/>
      <c r="EYR2" s="279"/>
      <c r="EYS2" s="279"/>
      <c r="EYT2" s="279"/>
      <c r="EYU2" s="279"/>
      <c r="EYV2" s="279"/>
      <c r="EYW2" s="279"/>
      <c r="EYX2" s="279"/>
      <c r="EYY2" s="279"/>
      <c r="EYZ2" s="279"/>
      <c r="EZA2" s="279"/>
      <c r="EZB2" s="279"/>
      <c r="EZC2" s="279"/>
      <c r="EZD2" s="279"/>
      <c r="EZE2" s="279"/>
      <c r="EZF2" s="279"/>
      <c r="EZG2" s="279"/>
      <c r="EZH2" s="279"/>
      <c r="EZI2" s="279"/>
      <c r="EZJ2" s="279"/>
      <c r="EZK2" s="279"/>
      <c r="EZL2" s="279"/>
      <c r="EZM2" s="279"/>
      <c r="EZN2" s="279"/>
      <c r="EZO2" s="279"/>
      <c r="EZP2" s="279"/>
      <c r="EZQ2" s="279"/>
      <c r="EZR2" s="279"/>
      <c r="EZS2" s="279"/>
      <c r="EZT2" s="279"/>
      <c r="EZU2" s="279"/>
      <c r="EZV2" s="279"/>
      <c r="EZW2" s="279"/>
      <c r="EZX2" s="279"/>
      <c r="EZY2" s="279"/>
      <c r="EZZ2" s="279"/>
      <c r="FAA2" s="279"/>
      <c r="FAB2" s="279"/>
      <c r="FAC2" s="279"/>
      <c r="FAD2" s="279"/>
      <c r="FAE2" s="279"/>
      <c r="FAF2" s="279"/>
      <c r="FAG2" s="279"/>
      <c r="FAH2" s="279"/>
      <c r="FAI2" s="279"/>
      <c r="FAJ2" s="279"/>
      <c r="FAK2" s="279"/>
      <c r="FAL2" s="279"/>
      <c r="FAM2" s="279"/>
      <c r="FAN2" s="279"/>
      <c r="FAO2" s="279"/>
      <c r="FAP2" s="279"/>
      <c r="FAQ2" s="279"/>
      <c r="FAR2" s="279"/>
      <c r="FAS2" s="279"/>
      <c r="FAT2" s="279"/>
      <c r="FAU2" s="279"/>
      <c r="FAV2" s="279"/>
      <c r="FAW2" s="279"/>
      <c r="FAX2" s="279"/>
      <c r="FAY2" s="279"/>
      <c r="FAZ2" s="279"/>
      <c r="FBA2" s="279"/>
      <c r="FBB2" s="279"/>
      <c r="FBC2" s="279"/>
      <c r="FBD2" s="279"/>
      <c r="FBE2" s="279"/>
      <c r="FBF2" s="279"/>
      <c r="FBG2" s="279"/>
      <c r="FBH2" s="279"/>
      <c r="FBI2" s="279"/>
      <c r="FBJ2" s="279"/>
      <c r="FBK2" s="279"/>
      <c r="FBL2" s="279"/>
      <c r="FBM2" s="279"/>
      <c r="FBN2" s="279"/>
      <c r="FBO2" s="279"/>
      <c r="FBP2" s="279"/>
      <c r="FBQ2" s="279"/>
      <c r="FBR2" s="279"/>
      <c r="FBS2" s="279"/>
      <c r="FBT2" s="279"/>
      <c r="FBU2" s="279"/>
      <c r="FBV2" s="279"/>
      <c r="FBW2" s="279"/>
      <c r="FBX2" s="279"/>
      <c r="FBY2" s="279"/>
      <c r="FBZ2" s="279"/>
      <c r="FCA2" s="279"/>
      <c r="FCB2" s="279"/>
      <c r="FCC2" s="279"/>
      <c r="FCD2" s="279"/>
      <c r="FCE2" s="279"/>
      <c r="FCF2" s="279"/>
      <c r="FCG2" s="279"/>
      <c r="FCH2" s="279"/>
      <c r="FCI2" s="279"/>
      <c r="FCJ2" s="279"/>
      <c r="FCK2" s="279"/>
      <c r="FCL2" s="279"/>
      <c r="FCM2" s="279"/>
      <c r="FCN2" s="279"/>
      <c r="FCO2" s="279"/>
      <c r="FCP2" s="279"/>
      <c r="FCQ2" s="279"/>
      <c r="FCR2" s="279"/>
      <c r="FCS2" s="279"/>
      <c r="FCT2" s="279"/>
      <c r="FCU2" s="279"/>
      <c r="FCV2" s="279"/>
      <c r="FCW2" s="279"/>
      <c r="FCX2" s="279"/>
      <c r="FCY2" s="279"/>
      <c r="FCZ2" s="279"/>
      <c r="FDA2" s="279"/>
      <c r="FDB2" s="279"/>
      <c r="FDC2" s="279"/>
      <c r="FDD2" s="279"/>
      <c r="FDE2" s="279"/>
      <c r="FDF2" s="279"/>
      <c r="FDG2" s="279"/>
      <c r="FDH2" s="279"/>
      <c r="FDI2" s="279"/>
      <c r="FDJ2" s="279"/>
      <c r="FDK2" s="279"/>
      <c r="FDL2" s="279"/>
      <c r="FDM2" s="279"/>
      <c r="FDN2" s="279"/>
      <c r="FDO2" s="279"/>
      <c r="FDP2" s="279"/>
      <c r="FDQ2" s="279"/>
      <c r="FDR2" s="279"/>
      <c r="FDS2" s="279"/>
      <c r="FDT2" s="279"/>
      <c r="FDU2" s="279"/>
      <c r="FDV2" s="279"/>
      <c r="FDW2" s="279"/>
      <c r="FDX2" s="279"/>
      <c r="FDY2" s="279"/>
      <c r="FDZ2" s="279"/>
      <c r="FEA2" s="279"/>
      <c r="FEB2" s="279"/>
      <c r="FEC2" s="279"/>
      <c r="FED2" s="279"/>
      <c r="FEE2" s="279"/>
      <c r="FEF2" s="279"/>
      <c r="FEG2" s="279"/>
      <c r="FEH2" s="279"/>
      <c r="FEI2" s="279"/>
      <c r="FEJ2" s="279"/>
      <c r="FEK2" s="279"/>
      <c r="FEL2" s="279"/>
      <c r="FEM2" s="279"/>
      <c r="FEN2" s="279"/>
      <c r="FEO2" s="279"/>
      <c r="FEP2" s="279"/>
      <c r="FEQ2" s="279"/>
      <c r="FER2" s="279"/>
      <c r="FES2" s="279"/>
      <c r="FET2" s="279"/>
      <c r="FEU2" s="279"/>
      <c r="FEV2" s="279"/>
      <c r="FEW2" s="279"/>
      <c r="FEX2" s="279"/>
      <c r="FEY2" s="279"/>
      <c r="FEZ2" s="279"/>
      <c r="FFA2" s="279"/>
      <c r="FFB2" s="279"/>
      <c r="FFC2" s="279"/>
      <c r="FFD2" s="279"/>
      <c r="FFE2" s="279"/>
      <c r="FFF2" s="279"/>
      <c r="FFG2" s="279"/>
      <c r="FFH2" s="279"/>
      <c r="FFI2" s="279"/>
      <c r="FFJ2" s="279"/>
      <c r="FFK2" s="279"/>
      <c r="FFL2" s="279"/>
      <c r="FFM2" s="279"/>
      <c r="FFN2" s="279"/>
      <c r="FFO2" s="279"/>
      <c r="FFP2" s="279"/>
      <c r="FFQ2" s="279"/>
      <c r="FFR2" s="279"/>
      <c r="FFS2" s="279"/>
      <c r="FFT2" s="279"/>
      <c r="FFU2" s="279"/>
      <c r="FFV2" s="279"/>
      <c r="FFW2" s="279"/>
      <c r="FFX2" s="279"/>
      <c r="FFY2" s="279"/>
      <c r="FFZ2" s="279"/>
      <c r="FGA2" s="279"/>
      <c r="FGB2" s="279"/>
      <c r="FGC2" s="279"/>
      <c r="FGD2" s="279"/>
      <c r="FGE2" s="279"/>
      <c r="FGF2" s="279"/>
      <c r="FGG2" s="279"/>
      <c r="FGH2" s="279"/>
      <c r="FGI2" s="279"/>
      <c r="FGJ2" s="279"/>
      <c r="FGK2" s="279"/>
      <c r="FGL2" s="279"/>
      <c r="FGM2" s="279"/>
      <c r="FGN2" s="279"/>
      <c r="FGO2" s="279"/>
      <c r="FGP2" s="279"/>
      <c r="FGQ2" s="279"/>
      <c r="FGR2" s="279"/>
      <c r="FGS2" s="279"/>
      <c r="FGT2" s="279"/>
      <c r="FGU2" s="279"/>
      <c r="FGV2" s="279"/>
      <c r="FGW2" s="279"/>
      <c r="FGX2" s="279"/>
      <c r="FGY2" s="279"/>
      <c r="FGZ2" s="279"/>
      <c r="FHA2" s="279"/>
      <c r="FHB2" s="279"/>
      <c r="FHC2" s="279"/>
      <c r="FHD2" s="279"/>
      <c r="FHE2" s="279"/>
      <c r="FHF2" s="279"/>
      <c r="FHG2" s="279"/>
      <c r="FHH2" s="279"/>
      <c r="FHI2" s="279"/>
      <c r="FHJ2" s="279"/>
      <c r="FHK2" s="279"/>
      <c r="FHL2" s="279"/>
      <c r="FHM2" s="279"/>
      <c r="FHN2" s="279"/>
      <c r="FHO2" s="279"/>
      <c r="FHP2" s="279"/>
      <c r="FHQ2" s="279"/>
      <c r="FHR2" s="279"/>
      <c r="FHS2" s="279"/>
      <c r="FHT2" s="279"/>
      <c r="FHU2" s="279"/>
      <c r="FHV2" s="279"/>
      <c r="FHW2" s="279"/>
      <c r="FHX2" s="279"/>
      <c r="FHY2" s="279"/>
      <c r="FHZ2" s="279"/>
      <c r="FIA2" s="279"/>
      <c r="FIB2" s="279"/>
      <c r="FIC2" s="279"/>
      <c r="FID2" s="279"/>
      <c r="FIE2" s="279"/>
      <c r="FIF2" s="279"/>
      <c r="FIG2" s="279"/>
      <c r="FIH2" s="279"/>
      <c r="FII2" s="279"/>
      <c r="FIJ2" s="279"/>
      <c r="FIK2" s="279"/>
      <c r="FIL2" s="279"/>
      <c r="FIM2" s="279"/>
      <c r="FIN2" s="279"/>
      <c r="FIO2" s="279"/>
      <c r="FIP2" s="279"/>
      <c r="FIQ2" s="279"/>
      <c r="FIR2" s="279"/>
      <c r="FIS2" s="279"/>
      <c r="FIT2" s="279"/>
      <c r="FIU2" s="279"/>
      <c r="FIV2" s="279"/>
      <c r="FIW2" s="279"/>
      <c r="FIX2" s="279"/>
      <c r="FIY2" s="279"/>
      <c r="FIZ2" s="279"/>
      <c r="FJA2" s="279"/>
      <c r="FJB2" s="279"/>
      <c r="FJC2" s="279"/>
      <c r="FJD2" s="279"/>
      <c r="FJE2" s="279"/>
      <c r="FJF2" s="279"/>
      <c r="FJG2" s="279"/>
      <c r="FJH2" s="279"/>
      <c r="FJI2" s="279"/>
      <c r="FJJ2" s="279"/>
      <c r="FJK2" s="279"/>
      <c r="FJL2" s="279"/>
      <c r="FJM2" s="279"/>
      <c r="FJN2" s="279"/>
      <c r="FJO2" s="279"/>
      <c r="FJP2" s="279"/>
      <c r="FJQ2" s="279"/>
      <c r="FJR2" s="279"/>
      <c r="FJS2" s="279"/>
      <c r="FJT2" s="279"/>
      <c r="FJU2" s="279"/>
      <c r="FJV2" s="279"/>
      <c r="FJW2" s="279"/>
      <c r="FJX2" s="279"/>
      <c r="FJY2" s="279"/>
      <c r="FJZ2" s="279"/>
      <c r="FKA2" s="279"/>
      <c r="FKB2" s="279"/>
      <c r="FKC2" s="279"/>
      <c r="FKD2" s="279"/>
      <c r="FKE2" s="279"/>
      <c r="FKF2" s="279"/>
      <c r="FKG2" s="279"/>
      <c r="FKH2" s="279"/>
      <c r="FKI2" s="279"/>
      <c r="FKJ2" s="279"/>
      <c r="FKK2" s="279"/>
      <c r="FKL2" s="279"/>
      <c r="FKM2" s="279"/>
      <c r="FKN2" s="279"/>
      <c r="FKO2" s="279"/>
      <c r="FKP2" s="279"/>
      <c r="FKQ2" s="279"/>
      <c r="FKR2" s="279"/>
      <c r="FKS2" s="279"/>
      <c r="FKT2" s="279"/>
      <c r="FKU2" s="279"/>
      <c r="FKV2" s="279"/>
      <c r="FKW2" s="279"/>
      <c r="FKX2" s="279"/>
      <c r="FKY2" s="279"/>
      <c r="FKZ2" s="279"/>
      <c r="FLA2" s="279"/>
      <c r="FLB2" s="279"/>
      <c r="FLC2" s="279"/>
      <c r="FLD2" s="279"/>
      <c r="FLE2" s="279"/>
      <c r="FLF2" s="279"/>
      <c r="FLG2" s="279"/>
      <c r="FLH2" s="279"/>
      <c r="FLI2" s="279"/>
      <c r="FLJ2" s="279"/>
      <c r="FLK2" s="279"/>
      <c r="FLL2" s="279"/>
      <c r="FLM2" s="279"/>
      <c r="FLN2" s="279"/>
      <c r="FLO2" s="279"/>
      <c r="FLP2" s="279"/>
      <c r="FLQ2" s="279"/>
      <c r="FLR2" s="279"/>
      <c r="FLS2" s="279"/>
      <c r="FLT2" s="279"/>
      <c r="FLU2" s="279"/>
      <c r="FLV2" s="279"/>
      <c r="FLW2" s="279"/>
      <c r="FLX2" s="279"/>
      <c r="FLY2" s="279"/>
      <c r="FLZ2" s="279"/>
      <c r="FMA2" s="279"/>
      <c r="FMB2" s="279"/>
      <c r="FMC2" s="279"/>
      <c r="FMD2" s="279"/>
      <c r="FME2" s="279"/>
      <c r="FMF2" s="279"/>
      <c r="FMG2" s="279"/>
      <c r="FMH2" s="279"/>
      <c r="FMI2" s="279"/>
      <c r="FMJ2" s="279"/>
      <c r="FMK2" s="279"/>
      <c r="FML2" s="279"/>
      <c r="FMM2" s="279"/>
      <c r="FMN2" s="279"/>
      <c r="FMO2" s="279"/>
      <c r="FMP2" s="279"/>
      <c r="FMQ2" s="279"/>
      <c r="FMR2" s="279"/>
      <c r="FMS2" s="279"/>
      <c r="FMT2" s="279"/>
      <c r="FMU2" s="279"/>
      <c r="FMV2" s="279"/>
      <c r="FMW2" s="279"/>
      <c r="FMX2" s="279"/>
      <c r="FMY2" s="279"/>
      <c r="FMZ2" s="279"/>
      <c r="FNA2" s="279"/>
      <c r="FNB2" s="279"/>
      <c r="FNC2" s="279"/>
      <c r="FND2" s="279"/>
      <c r="FNE2" s="279"/>
      <c r="FNF2" s="279"/>
      <c r="FNG2" s="279"/>
      <c r="FNH2" s="279"/>
      <c r="FNI2" s="279"/>
      <c r="FNJ2" s="279"/>
      <c r="FNK2" s="279"/>
      <c r="FNL2" s="279"/>
      <c r="FNM2" s="279"/>
      <c r="FNN2" s="279"/>
      <c r="FNO2" s="279"/>
      <c r="FNP2" s="279"/>
      <c r="FNQ2" s="279"/>
      <c r="FNR2" s="279"/>
      <c r="FNS2" s="279"/>
      <c r="FNT2" s="279"/>
      <c r="FNU2" s="279"/>
      <c r="FNV2" s="279"/>
      <c r="FNW2" s="279"/>
      <c r="FNX2" s="279"/>
      <c r="FNY2" s="279"/>
      <c r="FNZ2" s="279"/>
      <c r="FOA2" s="279"/>
      <c r="FOB2" s="279"/>
      <c r="FOC2" s="279"/>
      <c r="FOD2" s="279"/>
      <c r="FOE2" s="279"/>
      <c r="FOF2" s="279"/>
      <c r="FOG2" s="279"/>
      <c r="FOH2" s="279"/>
      <c r="FOI2" s="279"/>
      <c r="FOJ2" s="279"/>
      <c r="FOK2" s="279"/>
      <c r="FOL2" s="279"/>
      <c r="FOM2" s="279"/>
      <c r="FON2" s="279"/>
      <c r="FOO2" s="279"/>
      <c r="FOP2" s="279"/>
      <c r="FOQ2" s="279"/>
      <c r="FOR2" s="279"/>
      <c r="FOS2" s="279"/>
      <c r="FOT2" s="279"/>
      <c r="FOU2" s="279"/>
      <c r="FOV2" s="279"/>
      <c r="FOW2" s="279"/>
      <c r="FOX2" s="279"/>
      <c r="FOY2" s="279"/>
      <c r="FOZ2" s="279"/>
      <c r="FPA2" s="279"/>
      <c r="FPB2" s="279"/>
      <c r="FPC2" s="279"/>
      <c r="FPD2" s="279"/>
      <c r="FPE2" s="279"/>
      <c r="FPF2" s="279"/>
      <c r="FPG2" s="279"/>
      <c r="FPH2" s="279"/>
      <c r="FPI2" s="279"/>
      <c r="FPJ2" s="279"/>
      <c r="FPK2" s="279"/>
      <c r="FPL2" s="279"/>
      <c r="FPM2" s="279"/>
      <c r="FPN2" s="279"/>
      <c r="FPO2" s="279"/>
      <c r="FPP2" s="279"/>
      <c r="FPQ2" s="279"/>
      <c r="FPR2" s="279"/>
      <c r="FPS2" s="279"/>
      <c r="FPT2" s="279"/>
      <c r="FPU2" s="279"/>
      <c r="FPV2" s="279"/>
      <c r="FPW2" s="279"/>
      <c r="FPX2" s="279"/>
      <c r="FPY2" s="279"/>
      <c r="FPZ2" s="279"/>
      <c r="FQA2" s="279"/>
      <c r="FQB2" s="279"/>
      <c r="FQC2" s="279"/>
      <c r="FQD2" s="279"/>
      <c r="FQE2" s="279"/>
      <c r="FQF2" s="279"/>
      <c r="FQG2" s="279"/>
      <c r="FQH2" s="279"/>
      <c r="FQI2" s="279"/>
      <c r="FQJ2" s="279"/>
      <c r="FQK2" s="279"/>
      <c r="FQL2" s="279"/>
      <c r="FQM2" s="279"/>
      <c r="FQN2" s="279"/>
      <c r="FQO2" s="279"/>
      <c r="FQP2" s="279"/>
      <c r="FQQ2" s="279"/>
      <c r="FQR2" s="279"/>
      <c r="FQS2" s="279"/>
      <c r="FQT2" s="279"/>
      <c r="FQU2" s="279"/>
      <c r="FQV2" s="279"/>
      <c r="FQW2" s="279"/>
      <c r="FQX2" s="279"/>
      <c r="FQY2" s="279"/>
      <c r="FQZ2" s="279"/>
      <c r="FRA2" s="279"/>
      <c r="FRB2" s="279"/>
      <c r="FRC2" s="279"/>
      <c r="FRD2" s="279"/>
      <c r="FRE2" s="279"/>
      <c r="FRF2" s="279"/>
      <c r="FRG2" s="279"/>
      <c r="FRH2" s="279"/>
      <c r="FRI2" s="279"/>
      <c r="FRJ2" s="279"/>
      <c r="FRK2" s="279"/>
      <c r="FRL2" s="279"/>
      <c r="FRM2" s="279"/>
      <c r="FRN2" s="279"/>
      <c r="FRO2" s="279"/>
      <c r="FRP2" s="279"/>
      <c r="FRQ2" s="279"/>
      <c r="FRR2" s="279"/>
      <c r="FRS2" s="279"/>
      <c r="FRT2" s="279"/>
      <c r="FRU2" s="279"/>
      <c r="FRV2" s="279"/>
      <c r="FRW2" s="279"/>
      <c r="FRX2" s="279"/>
      <c r="FRY2" s="279"/>
      <c r="FRZ2" s="279"/>
      <c r="FSA2" s="279"/>
      <c r="FSB2" s="279"/>
      <c r="FSC2" s="279"/>
      <c r="FSD2" s="279"/>
      <c r="FSE2" s="279"/>
      <c r="FSF2" s="279"/>
      <c r="FSG2" s="279"/>
      <c r="FSH2" s="279"/>
      <c r="FSI2" s="279"/>
      <c r="FSJ2" s="279"/>
      <c r="FSK2" s="279"/>
      <c r="FSL2" s="279"/>
      <c r="FSM2" s="279"/>
      <c r="FSN2" s="279"/>
      <c r="FSO2" s="279"/>
      <c r="FSP2" s="279"/>
      <c r="FSQ2" s="279"/>
      <c r="FSR2" s="279"/>
      <c r="FSS2" s="279"/>
      <c r="FST2" s="279"/>
      <c r="FSU2" s="279"/>
      <c r="FSV2" s="279"/>
      <c r="FSW2" s="279"/>
      <c r="FSX2" s="279"/>
      <c r="FSY2" s="279"/>
      <c r="FSZ2" s="279"/>
      <c r="FTA2" s="279"/>
      <c r="FTB2" s="279"/>
      <c r="FTC2" s="279"/>
      <c r="FTD2" s="279"/>
      <c r="FTE2" s="279"/>
      <c r="FTF2" s="279"/>
      <c r="FTG2" s="279"/>
      <c r="FTH2" s="279"/>
      <c r="FTI2" s="279"/>
      <c r="FTJ2" s="279"/>
      <c r="FTK2" s="279"/>
      <c r="FTL2" s="279"/>
      <c r="FTM2" s="279"/>
      <c r="FTN2" s="279"/>
      <c r="FTO2" s="279"/>
      <c r="FTP2" s="279"/>
      <c r="FTQ2" s="279"/>
      <c r="FTR2" s="279"/>
      <c r="FTS2" s="279"/>
      <c r="FTT2" s="279"/>
      <c r="FTU2" s="279"/>
      <c r="FTV2" s="279"/>
      <c r="FTW2" s="279"/>
      <c r="FTX2" s="279"/>
      <c r="FTY2" s="279"/>
      <c r="FTZ2" s="279"/>
      <c r="FUA2" s="279"/>
      <c r="FUB2" s="279"/>
      <c r="FUC2" s="279"/>
      <c r="FUD2" s="279"/>
      <c r="FUE2" s="279"/>
      <c r="FUF2" s="279"/>
      <c r="FUG2" s="279"/>
      <c r="FUH2" s="279"/>
      <c r="FUI2" s="279"/>
      <c r="FUJ2" s="279"/>
      <c r="FUK2" s="279"/>
      <c r="FUL2" s="279"/>
      <c r="FUM2" s="279"/>
      <c r="FUN2" s="279"/>
      <c r="FUO2" s="279"/>
      <c r="FUP2" s="279"/>
      <c r="FUQ2" s="279"/>
      <c r="FUR2" s="279"/>
      <c r="FUS2" s="279"/>
      <c r="FUT2" s="279"/>
      <c r="FUU2" s="279"/>
      <c r="FUV2" s="279"/>
      <c r="FUW2" s="279"/>
      <c r="FUX2" s="279"/>
      <c r="FUY2" s="279"/>
      <c r="FUZ2" s="279"/>
      <c r="FVA2" s="279"/>
      <c r="FVB2" s="279"/>
      <c r="FVC2" s="279"/>
      <c r="FVD2" s="279"/>
      <c r="FVE2" s="279"/>
      <c r="FVF2" s="279"/>
      <c r="FVG2" s="279"/>
      <c r="FVH2" s="279"/>
      <c r="FVI2" s="279"/>
      <c r="FVJ2" s="279"/>
      <c r="FVK2" s="279"/>
      <c r="FVL2" s="279"/>
      <c r="FVM2" s="279"/>
      <c r="FVN2" s="279"/>
      <c r="FVO2" s="279"/>
      <c r="FVP2" s="279"/>
      <c r="FVQ2" s="279"/>
      <c r="FVR2" s="279"/>
      <c r="FVS2" s="279"/>
      <c r="FVT2" s="279"/>
      <c r="FVU2" s="279"/>
      <c r="FVV2" s="279"/>
      <c r="FVW2" s="279"/>
      <c r="FVX2" s="279"/>
      <c r="FVY2" s="279"/>
      <c r="FVZ2" s="279"/>
      <c r="FWA2" s="279"/>
      <c r="FWB2" s="279"/>
      <c r="FWC2" s="279"/>
      <c r="FWD2" s="279"/>
      <c r="FWE2" s="279"/>
      <c r="FWF2" s="279"/>
      <c r="FWG2" s="279"/>
      <c r="FWH2" s="279"/>
      <c r="FWI2" s="279"/>
      <c r="FWJ2" s="279"/>
      <c r="FWK2" s="279"/>
      <c r="FWL2" s="279"/>
      <c r="FWM2" s="279"/>
      <c r="FWN2" s="279"/>
      <c r="FWO2" s="279"/>
      <c r="FWP2" s="279"/>
      <c r="FWQ2" s="279"/>
      <c r="FWR2" s="279"/>
      <c r="FWS2" s="279"/>
      <c r="FWT2" s="279"/>
      <c r="FWU2" s="279"/>
      <c r="FWV2" s="279"/>
      <c r="FWW2" s="279"/>
      <c r="FWX2" s="279"/>
      <c r="FWY2" s="279"/>
      <c r="FWZ2" s="279"/>
      <c r="FXA2" s="279"/>
      <c r="FXB2" s="279"/>
      <c r="FXC2" s="279"/>
      <c r="FXD2" s="279"/>
      <c r="FXE2" s="279"/>
      <c r="FXF2" s="279"/>
      <c r="FXG2" s="279"/>
      <c r="FXH2" s="279"/>
      <c r="FXI2" s="279"/>
      <c r="FXJ2" s="279"/>
      <c r="FXK2" s="279"/>
      <c r="FXL2" s="279"/>
      <c r="FXM2" s="279"/>
      <c r="FXN2" s="279"/>
      <c r="FXO2" s="279"/>
      <c r="FXP2" s="279"/>
      <c r="FXQ2" s="279"/>
      <c r="FXR2" s="279"/>
      <c r="FXS2" s="279"/>
      <c r="FXT2" s="279"/>
      <c r="FXU2" s="279"/>
      <c r="FXV2" s="279"/>
      <c r="FXW2" s="279"/>
      <c r="FXX2" s="279"/>
      <c r="FXY2" s="279"/>
      <c r="FXZ2" s="279"/>
      <c r="FYA2" s="279"/>
      <c r="FYB2" s="279"/>
      <c r="FYC2" s="279"/>
      <c r="FYD2" s="279"/>
      <c r="FYE2" s="279"/>
      <c r="FYF2" s="279"/>
      <c r="FYG2" s="279"/>
      <c r="FYH2" s="279"/>
      <c r="FYI2" s="279"/>
      <c r="FYJ2" s="279"/>
      <c r="FYK2" s="279"/>
      <c r="FYL2" s="279"/>
      <c r="FYM2" s="279"/>
      <c r="FYN2" s="279"/>
      <c r="FYO2" s="279"/>
      <c r="FYP2" s="279"/>
      <c r="FYQ2" s="279"/>
      <c r="FYR2" s="279"/>
      <c r="FYS2" s="279"/>
      <c r="FYT2" s="279"/>
      <c r="FYU2" s="279"/>
      <c r="FYV2" s="279"/>
      <c r="FYW2" s="279"/>
      <c r="FYX2" s="279"/>
      <c r="FYY2" s="279"/>
      <c r="FYZ2" s="279"/>
      <c r="FZA2" s="279"/>
      <c r="FZB2" s="279"/>
      <c r="FZC2" s="279"/>
      <c r="FZD2" s="279"/>
      <c r="FZE2" s="279"/>
      <c r="FZF2" s="279"/>
      <c r="FZG2" s="279"/>
      <c r="FZH2" s="279"/>
      <c r="FZI2" s="279"/>
      <c r="FZJ2" s="279"/>
      <c r="FZK2" s="279"/>
      <c r="FZL2" s="279"/>
      <c r="FZM2" s="279"/>
      <c r="FZN2" s="279"/>
      <c r="FZO2" s="279"/>
      <c r="FZP2" s="279"/>
      <c r="FZQ2" s="279"/>
      <c r="FZR2" s="279"/>
      <c r="FZS2" s="279"/>
      <c r="FZT2" s="279"/>
      <c r="FZU2" s="279"/>
      <c r="FZV2" s="279"/>
      <c r="FZW2" s="279"/>
      <c r="FZX2" s="279"/>
      <c r="FZY2" s="279"/>
      <c r="FZZ2" s="279"/>
      <c r="GAA2" s="279"/>
      <c r="GAB2" s="279"/>
      <c r="GAC2" s="279"/>
      <c r="GAD2" s="279"/>
      <c r="GAE2" s="279"/>
      <c r="GAF2" s="279"/>
      <c r="GAG2" s="279"/>
      <c r="GAH2" s="279"/>
      <c r="GAI2" s="279"/>
      <c r="GAJ2" s="279"/>
      <c r="GAK2" s="279"/>
      <c r="GAL2" s="279"/>
      <c r="GAM2" s="279"/>
      <c r="GAN2" s="279"/>
      <c r="GAO2" s="279"/>
      <c r="GAP2" s="279"/>
      <c r="GAQ2" s="279"/>
      <c r="GAR2" s="279"/>
      <c r="GAS2" s="279"/>
      <c r="GAT2" s="279"/>
      <c r="GAU2" s="279"/>
      <c r="GAV2" s="279"/>
      <c r="GAW2" s="279"/>
      <c r="GAX2" s="279"/>
      <c r="GAY2" s="279"/>
      <c r="GAZ2" s="279"/>
      <c r="GBA2" s="279"/>
      <c r="GBB2" s="279"/>
      <c r="GBC2" s="279"/>
      <c r="GBD2" s="279"/>
      <c r="GBE2" s="279"/>
      <c r="GBF2" s="279"/>
      <c r="GBG2" s="279"/>
      <c r="GBH2" s="279"/>
      <c r="GBI2" s="279"/>
      <c r="GBJ2" s="279"/>
      <c r="GBK2" s="279"/>
      <c r="GBL2" s="279"/>
      <c r="GBM2" s="279"/>
      <c r="GBN2" s="279"/>
      <c r="GBO2" s="279"/>
      <c r="GBP2" s="279"/>
      <c r="GBQ2" s="279"/>
      <c r="GBR2" s="279"/>
      <c r="GBS2" s="279"/>
      <c r="GBT2" s="279"/>
      <c r="GBU2" s="279"/>
      <c r="GBV2" s="279"/>
      <c r="GBW2" s="279"/>
      <c r="GBX2" s="279"/>
      <c r="GBY2" s="279"/>
      <c r="GBZ2" s="279"/>
      <c r="GCA2" s="279"/>
      <c r="GCB2" s="279"/>
      <c r="GCC2" s="279"/>
      <c r="GCD2" s="279"/>
      <c r="GCE2" s="279"/>
      <c r="GCF2" s="279"/>
      <c r="GCG2" s="279"/>
      <c r="GCH2" s="279"/>
      <c r="GCI2" s="279"/>
      <c r="GCJ2" s="279"/>
      <c r="GCK2" s="279"/>
      <c r="GCL2" s="279"/>
      <c r="GCM2" s="279"/>
      <c r="GCN2" s="279"/>
      <c r="GCO2" s="279"/>
      <c r="GCP2" s="279"/>
      <c r="GCQ2" s="279"/>
      <c r="GCR2" s="279"/>
      <c r="GCS2" s="279"/>
      <c r="GCT2" s="279"/>
      <c r="GCU2" s="279"/>
      <c r="GCV2" s="279"/>
      <c r="GCW2" s="279"/>
      <c r="GCX2" s="279"/>
      <c r="GCY2" s="279"/>
      <c r="GCZ2" s="279"/>
      <c r="GDA2" s="279"/>
      <c r="GDB2" s="279"/>
      <c r="GDC2" s="279"/>
      <c r="GDD2" s="279"/>
      <c r="GDE2" s="279"/>
      <c r="GDF2" s="279"/>
      <c r="GDG2" s="279"/>
      <c r="GDH2" s="279"/>
      <c r="GDI2" s="279"/>
      <c r="GDJ2" s="279"/>
      <c r="GDK2" s="279"/>
      <c r="GDL2" s="279"/>
      <c r="GDM2" s="279"/>
      <c r="GDN2" s="279"/>
      <c r="GDO2" s="279"/>
      <c r="GDP2" s="279"/>
      <c r="GDQ2" s="279"/>
      <c r="GDR2" s="279"/>
      <c r="GDS2" s="279"/>
      <c r="GDT2" s="279"/>
      <c r="GDU2" s="279"/>
      <c r="GDV2" s="279"/>
      <c r="GDW2" s="279"/>
      <c r="GDX2" s="279"/>
      <c r="GDY2" s="279"/>
      <c r="GDZ2" s="279"/>
      <c r="GEA2" s="279"/>
      <c r="GEB2" s="279"/>
      <c r="GEC2" s="279"/>
      <c r="GED2" s="279"/>
      <c r="GEE2" s="279"/>
      <c r="GEF2" s="279"/>
      <c r="GEG2" s="279"/>
      <c r="GEH2" s="279"/>
      <c r="GEI2" s="279"/>
      <c r="GEJ2" s="279"/>
      <c r="GEK2" s="279"/>
      <c r="GEL2" s="279"/>
      <c r="GEM2" s="279"/>
      <c r="GEN2" s="279"/>
      <c r="GEO2" s="279"/>
      <c r="GEP2" s="279"/>
      <c r="GEQ2" s="279"/>
      <c r="GER2" s="279"/>
      <c r="GES2" s="279"/>
      <c r="GET2" s="279"/>
      <c r="GEU2" s="279"/>
      <c r="GEV2" s="279"/>
      <c r="GEW2" s="279"/>
      <c r="GEX2" s="279"/>
      <c r="GEY2" s="279"/>
      <c r="GEZ2" s="279"/>
      <c r="GFA2" s="279"/>
      <c r="GFB2" s="279"/>
      <c r="GFC2" s="279"/>
      <c r="GFD2" s="279"/>
      <c r="GFE2" s="279"/>
      <c r="GFF2" s="279"/>
      <c r="GFG2" s="279"/>
      <c r="GFH2" s="279"/>
      <c r="GFI2" s="279"/>
      <c r="GFJ2" s="279"/>
      <c r="GFK2" s="279"/>
      <c r="GFL2" s="279"/>
      <c r="GFM2" s="279"/>
      <c r="GFN2" s="279"/>
      <c r="GFO2" s="279"/>
      <c r="GFP2" s="279"/>
      <c r="GFQ2" s="279"/>
      <c r="GFR2" s="279"/>
      <c r="GFS2" s="279"/>
      <c r="GFT2" s="279"/>
      <c r="GFU2" s="279"/>
      <c r="GFV2" s="279"/>
      <c r="GFW2" s="279"/>
      <c r="GFX2" s="279"/>
      <c r="GFY2" s="279"/>
      <c r="GFZ2" s="279"/>
      <c r="GGA2" s="279"/>
      <c r="GGB2" s="279"/>
      <c r="GGC2" s="279"/>
      <c r="GGD2" s="279"/>
      <c r="GGE2" s="279"/>
      <c r="GGF2" s="279"/>
      <c r="GGG2" s="279"/>
      <c r="GGH2" s="279"/>
      <c r="GGI2" s="279"/>
      <c r="GGJ2" s="279"/>
      <c r="GGK2" s="279"/>
      <c r="GGL2" s="279"/>
      <c r="GGM2" s="279"/>
      <c r="GGN2" s="279"/>
      <c r="GGO2" s="279"/>
      <c r="GGP2" s="279"/>
      <c r="GGQ2" s="279"/>
      <c r="GGR2" s="279"/>
      <c r="GGS2" s="279"/>
      <c r="GGT2" s="279"/>
      <c r="GGU2" s="279"/>
      <c r="GGV2" s="279"/>
      <c r="GGW2" s="279"/>
      <c r="GGX2" s="279"/>
      <c r="GGY2" s="279"/>
      <c r="GGZ2" s="279"/>
      <c r="GHA2" s="279"/>
      <c r="GHB2" s="279"/>
      <c r="GHC2" s="279"/>
      <c r="GHD2" s="279"/>
      <c r="GHE2" s="279"/>
      <c r="GHF2" s="279"/>
      <c r="GHG2" s="279"/>
      <c r="GHH2" s="279"/>
      <c r="GHI2" s="279"/>
      <c r="GHJ2" s="279"/>
      <c r="GHK2" s="279"/>
      <c r="GHL2" s="279"/>
      <c r="GHM2" s="279"/>
      <c r="GHN2" s="279"/>
      <c r="GHO2" s="279"/>
      <c r="GHP2" s="279"/>
      <c r="GHQ2" s="279"/>
      <c r="GHR2" s="279"/>
      <c r="GHS2" s="279"/>
      <c r="GHT2" s="279"/>
      <c r="GHU2" s="279"/>
      <c r="GHV2" s="279"/>
      <c r="GHW2" s="279"/>
      <c r="GHX2" s="279"/>
      <c r="GHY2" s="279"/>
      <c r="GHZ2" s="279"/>
      <c r="GIA2" s="279"/>
      <c r="GIB2" s="279"/>
      <c r="GIC2" s="279"/>
      <c r="GID2" s="279"/>
      <c r="GIE2" s="279"/>
      <c r="GIF2" s="279"/>
      <c r="GIG2" s="279"/>
      <c r="GIH2" s="279"/>
      <c r="GII2" s="279"/>
      <c r="GIJ2" s="279"/>
      <c r="GIK2" s="279"/>
      <c r="GIL2" s="279"/>
      <c r="GIM2" s="279"/>
      <c r="GIN2" s="279"/>
      <c r="GIO2" s="279"/>
      <c r="GIP2" s="279"/>
      <c r="GIQ2" s="279"/>
      <c r="GIR2" s="279"/>
      <c r="GIS2" s="279"/>
      <c r="GIT2" s="279"/>
      <c r="GIU2" s="279"/>
      <c r="GIV2" s="279"/>
      <c r="GIW2" s="279"/>
      <c r="GIX2" s="279"/>
      <c r="GIY2" s="279"/>
      <c r="GIZ2" s="279"/>
      <c r="GJA2" s="279"/>
      <c r="GJB2" s="279"/>
      <c r="GJC2" s="279"/>
      <c r="GJD2" s="279"/>
      <c r="GJE2" s="279"/>
      <c r="GJF2" s="279"/>
      <c r="GJG2" s="279"/>
      <c r="GJH2" s="279"/>
      <c r="GJI2" s="279"/>
      <c r="GJJ2" s="279"/>
      <c r="GJK2" s="279"/>
      <c r="GJL2" s="279"/>
      <c r="GJM2" s="279"/>
      <c r="GJN2" s="279"/>
      <c r="GJO2" s="279"/>
      <c r="GJP2" s="279"/>
      <c r="GJQ2" s="279"/>
      <c r="GJR2" s="279"/>
      <c r="GJS2" s="279"/>
      <c r="GJT2" s="279"/>
      <c r="GJU2" s="279"/>
      <c r="GJV2" s="279"/>
      <c r="GJW2" s="279"/>
      <c r="GJX2" s="279"/>
      <c r="GJY2" s="279"/>
      <c r="GJZ2" s="279"/>
      <c r="GKA2" s="279"/>
      <c r="GKB2" s="279"/>
      <c r="GKC2" s="279"/>
      <c r="GKD2" s="279"/>
      <c r="GKE2" s="279"/>
      <c r="GKF2" s="279"/>
      <c r="GKG2" s="279"/>
      <c r="GKH2" s="279"/>
      <c r="GKI2" s="279"/>
      <c r="GKJ2" s="279"/>
      <c r="GKK2" s="279"/>
      <c r="GKL2" s="279"/>
      <c r="GKM2" s="279"/>
      <c r="GKN2" s="279"/>
      <c r="GKO2" s="279"/>
      <c r="GKP2" s="279"/>
      <c r="GKQ2" s="279"/>
      <c r="GKR2" s="279"/>
      <c r="GKS2" s="279"/>
      <c r="GKT2" s="279"/>
      <c r="GKU2" s="279"/>
      <c r="GKV2" s="279"/>
      <c r="GKW2" s="279"/>
      <c r="GKX2" s="279"/>
      <c r="GKY2" s="279"/>
      <c r="GKZ2" s="279"/>
      <c r="GLA2" s="279"/>
      <c r="GLB2" s="279"/>
      <c r="GLC2" s="279"/>
      <c r="GLD2" s="279"/>
      <c r="GLE2" s="279"/>
      <c r="GLF2" s="279"/>
      <c r="GLG2" s="279"/>
      <c r="GLH2" s="279"/>
      <c r="GLI2" s="279"/>
      <c r="GLJ2" s="279"/>
      <c r="GLK2" s="279"/>
      <c r="GLL2" s="279"/>
      <c r="GLM2" s="279"/>
      <c r="GLN2" s="279"/>
      <c r="GLO2" s="279"/>
      <c r="GLP2" s="279"/>
      <c r="GLQ2" s="279"/>
      <c r="GLR2" s="279"/>
      <c r="GLS2" s="279"/>
      <c r="GLT2" s="279"/>
      <c r="GLU2" s="279"/>
      <c r="GLV2" s="279"/>
      <c r="GLW2" s="279"/>
      <c r="GLX2" s="279"/>
      <c r="GLY2" s="279"/>
      <c r="GLZ2" s="279"/>
      <c r="GMA2" s="279"/>
      <c r="GMB2" s="279"/>
      <c r="GMC2" s="279"/>
      <c r="GMD2" s="279"/>
      <c r="GME2" s="279"/>
      <c r="GMF2" s="279"/>
      <c r="GMG2" s="279"/>
      <c r="GMH2" s="279"/>
      <c r="GMI2" s="279"/>
      <c r="GMJ2" s="279"/>
      <c r="GMK2" s="279"/>
      <c r="GML2" s="279"/>
      <c r="GMM2" s="279"/>
      <c r="GMN2" s="279"/>
      <c r="GMO2" s="279"/>
      <c r="GMP2" s="279"/>
      <c r="GMQ2" s="279"/>
      <c r="GMR2" s="279"/>
      <c r="GMS2" s="279"/>
      <c r="GMT2" s="279"/>
      <c r="GMU2" s="279"/>
      <c r="GMV2" s="279"/>
      <c r="GMW2" s="279"/>
      <c r="GMX2" s="279"/>
      <c r="GMY2" s="279"/>
      <c r="GMZ2" s="279"/>
      <c r="GNA2" s="279"/>
      <c r="GNB2" s="279"/>
      <c r="GNC2" s="279"/>
      <c r="GND2" s="279"/>
      <c r="GNE2" s="279"/>
      <c r="GNF2" s="279"/>
      <c r="GNG2" s="279"/>
      <c r="GNH2" s="279"/>
      <c r="GNI2" s="279"/>
      <c r="GNJ2" s="279"/>
      <c r="GNK2" s="279"/>
      <c r="GNL2" s="279"/>
      <c r="GNM2" s="279"/>
      <c r="GNN2" s="279"/>
      <c r="GNO2" s="279"/>
      <c r="GNP2" s="279"/>
      <c r="GNQ2" s="279"/>
      <c r="GNR2" s="279"/>
      <c r="GNS2" s="279"/>
      <c r="GNT2" s="279"/>
      <c r="GNU2" s="279"/>
      <c r="GNV2" s="279"/>
      <c r="GNW2" s="279"/>
      <c r="GNX2" s="279"/>
      <c r="GNY2" s="279"/>
      <c r="GNZ2" s="279"/>
      <c r="GOA2" s="279"/>
      <c r="GOB2" s="279"/>
      <c r="GOC2" s="279"/>
      <c r="GOD2" s="279"/>
      <c r="GOE2" s="279"/>
      <c r="GOF2" s="279"/>
      <c r="GOG2" s="279"/>
      <c r="GOH2" s="279"/>
      <c r="GOI2" s="279"/>
      <c r="GOJ2" s="279"/>
      <c r="GOK2" s="279"/>
      <c r="GOL2" s="279"/>
      <c r="GOM2" s="279"/>
      <c r="GON2" s="279"/>
      <c r="GOO2" s="279"/>
      <c r="GOP2" s="279"/>
      <c r="GOQ2" s="279"/>
      <c r="GOR2" s="279"/>
      <c r="GOS2" s="279"/>
      <c r="GOT2" s="279"/>
      <c r="GOU2" s="279"/>
      <c r="GOV2" s="279"/>
      <c r="GOW2" s="279"/>
      <c r="GOX2" s="279"/>
      <c r="GOY2" s="279"/>
      <c r="GOZ2" s="279"/>
      <c r="GPA2" s="279"/>
      <c r="GPB2" s="279"/>
      <c r="GPC2" s="279"/>
      <c r="GPD2" s="279"/>
      <c r="GPE2" s="279"/>
      <c r="GPF2" s="279"/>
      <c r="GPG2" s="279"/>
      <c r="GPH2" s="279"/>
      <c r="GPI2" s="279"/>
      <c r="GPJ2" s="279"/>
      <c r="GPK2" s="279"/>
      <c r="GPL2" s="279"/>
      <c r="GPM2" s="279"/>
      <c r="GPN2" s="279"/>
      <c r="GPO2" s="279"/>
      <c r="GPP2" s="279"/>
      <c r="GPQ2" s="279"/>
      <c r="GPR2" s="279"/>
      <c r="GPS2" s="279"/>
      <c r="GPT2" s="279"/>
      <c r="GPU2" s="279"/>
      <c r="GPV2" s="279"/>
      <c r="GPW2" s="279"/>
      <c r="GPX2" s="279"/>
      <c r="GPY2" s="279"/>
      <c r="GPZ2" s="279"/>
      <c r="GQA2" s="279"/>
      <c r="GQB2" s="279"/>
      <c r="GQC2" s="279"/>
      <c r="GQD2" s="279"/>
      <c r="GQE2" s="279"/>
      <c r="GQF2" s="279"/>
      <c r="GQG2" s="279"/>
      <c r="GQH2" s="279"/>
      <c r="GQI2" s="279"/>
      <c r="GQJ2" s="279"/>
      <c r="GQK2" s="279"/>
      <c r="GQL2" s="279"/>
      <c r="GQM2" s="279"/>
      <c r="GQN2" s="279"/>
      <c r="GQO2" s="279"/>
      <c r="GQP2" s="279"/>
      <c r="GQQ2" s="279"/>
      <c r="GQR2" s="279"/>
      <c r="GQS2" s="279"/>
      <c r="GQT2" s="279"/>
      <c r="GQU2" s="279"/>
      <c r="GQV2" s="279"/>
      <c r="GQW2" s="279"/>
      <c r="GQX2" s="279"/>
      <c r="GQY2" s="279"/>
      <c r="GQZ2" s="279"/>
      <c r="GRA2" s="279"/>
      <c r="GRB2" s="279"/>
      <c r="GRC2" s="279"/>
      <c r="GRD2" s="279"/>
      <c r="GRE2" s="279"/>
      <c r="GRF2" s="279"/>
      <c r="GRG2" s="279"/>
      <c r="GRH2" s="279"/>
      <c r="GRI2" s="279"/>
      <c r="GRJ2" s="279"/>
      <c r="GRK2" s="279"/>
      <c r="GRL2" s="279"/>
      <c r="GRM2" s="279"/>
      <c r="GRN2" s="279"/>
      <c r="GRO2" s="279"/>
      <c r="GRP2" s="279"/>
      <c r="GRQ2" s="279"/>
      <c r="GRR2" s="279"/>
      <c r="GRS2" s="279"/>
      <c r="GRT2" s="279"/>
      <c r="GRU2" s="279"/>
      <c r="GRV2" s="279"/>
      <c r="GRW2" s="279"/>
      <c r="GRX2" s="279"/>
      <c r="GRY2" s="279"/>
      <c r="GRZ2" s="279"/>
      <c r="GSA2" s="279"/>
      <c r="GSB2" s="279"/>
      <c r="GSC2" s="279"/>
      <c r="GSD2" s="279"/>
      <c r="GSE2" s="279"/>
      <c r="GSF2" s="279"/>
      <c r="GSG2" s="279"/>
      <c r="GSH2" s="279"/>
      <c r="GSI2" s="279"/>
      <c r="GSJ2" s="279"/>
      <c r="GSK2" s="279"/>
      <c r="GSL2" s="279"/>
      <c r="GSM2" s="279"/>
      <c r="GSN2" s="279"/>
      <c r="GSO2" s="279"/>
      <c r="GSP2" s="279"/>
      <c r="GSQ2" s="279"/>
      <c r="GSR2" s="279"/>
      <c r="GSS2" s="279"/>
      <c r="GST2" s="279"/>
      <c r="GSU2" s="279"/>
      <c r="GSV2" s="279"/>
      <c r="GSW2" s="279"/>
      <c r="GSX2" s="279"/>
      <c r="GSY2" s="279"/>
      <c r="GSZ2" s="279"/>
      <c r="GTA2" s="279"/>
      <c r="GTB2" s="279"/>
      <c r="GTC2" s="279"/>
      <c r="GTD2" s="279"/>
      <c r="GTE2" s="279"/>
      <c r="GTF2" s="279"/>
      <c r="GTG2" s="279"/>
      <c r="GTH2" s="279"/>
      <c r="GTI2" s="279"/>
      <c r="GTJ2" s="279"/>
      <c r="GTK2" s="279"/>
      <c r="GTL2" s="279"/>
      <c r="GTM2" s="279"/>
      <c r="GTN2" s="279"/>
      <c r="GTO2" s="279"/>
      <c r="GTP2" s="279"/>
      <c r="GTQ2" s="279"/>
      <c r="GTR2" s="279"/>
      <c r="GTS2" s="279"/>
      <c r="GTT2" s="279"/>
      <c r="GTU2" s="279"/>
      <c r="GTV2" s="279"/>
      <c r="GTW2" s="279"/>
      <c r="GTX2" s="279"/>
      <c r="GTY2" s="279"/>
      <c r="GTZ2" s="279"/>
      <c r="GUA2" s="279"/>
      <c r="GUB2" s="279"/>
      <c r="GUC2" s="279"/>
      <c r="GUD2" s="279"/>
      <c r="GUE2" s="279"/>
      <c r="GUF2" s="279"/>
      <c r="GUG2" s="279"/>
      <c r="GUH2" s="279"/>
      <c r="GUI2" s="279"/>
      <c r="GUJ2" s="279"/>
      <c r="GUK2" s="279"/>
      <c r="GUL2" s="279"/>
      <c r="GUM2" s="279"/>
      <c r="GUN2" s="279"/>
      <c r="GUO2" s="279"/>
      <c r="GUP2" s="279"/>
      <c r="GUQ2" s="279"/>
      <c r="GUR2" s="279"/>
      <c r="GUS2" s="279"/>
      <c r="GUT2" s="279"/>
      <c r="GUU2" s="279"/>
      <c r="GUV2" s="279"/>
      <c r="GUW2" s="279"/>
      <c r="GUX2" s="279"/>
      <c r="GUY2" s="279"/>
      <c r="GUZ2" s="279"/>
      <c r="GVA2" s="279"/>
      <c r="GVB2" s="279"/>
      <c r="GVC2" s="279"/>
      <c r="GVD2" s="279"/>
      <c r="GVE2" s="279"/>
      <c r="GVF2" s="279"/>
      <c r="GVG2" s="279"/>
      <c r="GVH2" s="279"/>
      <c r="GVI2" s="279"/>
      <c r="GVJ2" s="279"/>
      <c r="GVK2" s="279"/>
      <c r="GVL2" s="279"/>
      <c r="GVM2" s="279"/>
      <c r="GVN2" s="279"/>
      <c r="GVO2" s="279"/>
      <c r="GVP2" s="279"/>
      <c r="GVQ2" s="279"/>
      <c r="GVR2" s="279"/>
      <c r="GVS2" s="279"/>
      <c r="GVT2" s="279"/>
      <c r="GVU2" s="279"/>
      <c r="GVV2" s="279"/>
      <c r="GVW2" s="279"/>
      <c r="GVX2" s="279"/>
      <c r="GVY2" s="279"/>
      <c r="GVZ2" s="279"/>
      <c r="GWA2" s="279"/>
      <c r="GWB2" s="279"/>
      <c r="GWC2" s="279"/>
      <c r="GWD2" s="279"/>
      <c r="GWE2" s="279"/>
      <c r="GWF2" s="279"/>
      <c r="GWG2" s="279"/>
      <c r="GWH2" s="279"/>
      <c r="GWI2" s="279"/>
      <c r="GWJ2" s="279"/>
      <c r="GWK2" s="279"/>
      <c r="GWL2" s="279"/>
      <c r="GWM2" s="279"/>
      <c r="GWN2" s="279"/>
      <c r="GWO2" s="279"/>
      <c r="GWP2" s="279"/>
      <c r="GWQ2" s="279"/>
      <c r="GWR2" s="279"/>
      <c r="GWS2" s="279"/>
      <c r="GWT2" s="279"/>
      <c r="GWU2" s="279"/>
      <c r="GWV2" s="279"/>
      <c r="GWW2" s="279"/>
      <c r="GWX2" s="279"/>
      <c r="GWY2" s="279"/>
      <c r="GWZ2" s="279"/>
      <c r="GXA2" s="279"/>
      <c r="GXB2" s="279"/>
      <c r="GXC2" s="279"/>
      <c r="GXD2" s="279"/>
      <c r="GXE2" s="279"/>
      <c r="GXF2" s="279"/>
      <c r="GXG2" s="279"/>
      <c r="GXH2" s="279"/>
      <c r="GXI2" s="279"/>
      <c r="GXJ2" s="279"/>
      <c r="GXK2" s="279"/>
      <c r="GXL2" s="279"/>
      <c r="GXM2" s="279"/>
      <c r="GXN2" s="279"/>
      <c r="GXO2" s="279"/>
      <c r="GXP2" s="279"/>
      <c r="GXQ2" s="279"/>
      <c r="GXR2" s="279"/>
      <c r="GXS2" s="279"/>
      <c r="GXT2" s="279"/>
      <c r="GXU2" s="279"/>
      <c r="GXV2" s="279"/>
      <c r="GXW2" s="279"/>
      <c r="GXX2" s="279"/>
      <c r="GXY2" s="279"/>
      <c r="GXZ2" s="279"/>
      <c r="GYA2" s="279"/>
      <c r="GYB2" s="279"/>
      <c r="GYC2" s="279"/>
      <c r="GYD2" s="279"/>
      <c r="GYE2" s="279"/>
      <c r="GYF2" s="279"/>
      <c r="GYG2" s="279"/>
      <c r="GYH2" s="279"/>
      <c r="GYI2" s="279"/>
      <c r="GYJ2" s="279"/>
      <c r="GYK2" s="279"/>
      <c r="GYL2" s="279"/>
      <c r="GYM2" s="279"/>
      <c r="GYN2" s="279"/>
      <c r="GYO2" s="279"/>
      <c r="GYP2" s="279"/>
      <c r="GYQ2" s="279"/>
      <c r="GYR2" s="279"/>
      <c r="GYS2" s="279"/>
      <c r="GYT2" s="279"/>
      <c r="GYU2" s="279"/>
      <c r="GYV2" s="279"/>
      <c r="GYW2" s="279"/>
      <c r="GYX2" s="279"/>
      <c r="GYY2" s="279"/>
      <c r="GYZ2" s="279"/>
      <c r="GZA2" s="279"/>
      <c r="GZB2" s="279"/>
      <c r="GZC2" s="279"/>
      <c r="GZD2" s="279"/>
      <c r="GZE2" s="279"/>
      <c r="GZF2" s="279"/>
      <c r="GZG2" s="279"/>
      <c r="GZH2" s="279"/>
      <c r="GZI2" s="279"/>
      <c r="GZJ2" s="279"/>
      <c r="GZK2" s="279"/>
      <c r="GZL2" s="279"/>
      <c r="GZM2" s="279"/>
      <c r="GZN2" s="279"/>
      <c r="GZO2" s="279"/>
      <c r="GZP2" s="279"/>
      <c r="GZQ2" s="279"/>
      <c r="GZR2" s="279"/>
      <c r="GZS2" s="279"/>
      <c r="GZT2" s="279"/>
      <c r="GZU2" s="279"/>
      <c r="GZV2" s="279"/>
      <c r="GZW2" s="279"/>
      <c r="GZX2" s="279"/>
      <c r="GZY2" s="279"/>
      <c r="GZZ2" s="279"/>
      <c r="HAA2" s="279"/>
      <c r="HAB2" s="279"/>
      <c r="HAC2" s="279"/>
      <c r="HAD2" s="279"/>
      <c r="HAE2" s="279"/>
      <c r="HAF2" s="279"/>
      <c r="HAG2" s="279"/>
      <c r="HAH2" s="279"/>
      <c r="HAI2" s="279"/>
      <c r="HAJ2" s="279"/>
      <c r="HAK2" s="279"/>
      <c r="HAL2" s="279"/>
      <c r="HAM2" s="279"/>
      <c r="HAN2" s="279"/>
      <c r="HAO2" s="279"/>
      <c r="HAP2" s="279"/>
      <c r="HAQ2" s="279"/>
      <c r="HAR2" s="279"/>
      <c r="HAS2" s="279"/>
      <c r="HAT2" s="279"/>
      <c r="HAU2" s="279"/>
      <c r="HAV2" s="279"/>
      <c r="HAW2" s="279"/>
      <c r="HAX2" s="279"/>
      <c r="HAY2" s="279"/>
      <c r="HAZ2" s="279"/>
      <c r="HBA2" s="279"/>
      <c r="HBB2" s="279"/>
      <c r="HBC2" s="279"/>
      <c r="HBD2" s="279"/>
      <c r="HBE2" s="279"/>
      <c r="HBF2" s="279"/>
      <c r="HBG2" s="279"/>
      <c r="HBH2" s="279"/>
      <c r="HBI2" s="279"/>
      <c r="HBJ2" s="279"/>
      <c r="HBK2" s="279"/>
      <c r="HBL2" s="279"/>
      <c r="HBM2" s="279"/>
      <c r="HBN2" s="279"/>
      <c r="HBO2" s="279"/>
      <c r="HBP2" s="279"/>
      <c r="HBQ2" s="279"/>
      <c r="HBR2" s="279"/>
      <c r="HBS2" s="279"/>
      <c r="HBT2" s="279"/>
      <c r="HBU2" s="279"/>
      <c r="HBV2" s="279"/>
      <c r="HBW2" s="279"/>
      <c r="HBX2" s="279"/>
      <c r="HBY2" s="279"/>
      <c r="HBZ2" s="279"/>
      <c r="HCA2" s="279"/>
      <c r="HCB2" s="279"/>
      <c r="HCC2" s="279"/>
      <c r="HCD2" s="279"/>
      <c r="HCE2" s="279"/>
      <c r="HCF2" s="279"/>
      <c r="HCG2" s="279"/>
      <c r="HCH2" s="279"/>
      <c r="HCI2" s="279"/>
      <c r="HCJ2" s="279"/>
      <c r="HCK2" s="279"/>
      <c r="HCL2" s="279"/>
      <c r="HCM2" s="279"/>
      <c r="HCN2" s="279"/>
      <c r="HCO2" s="279"/>
      <c r="HCP2" s="279"/>
      <c r="HCQ2" s="279"/>
      <c r="HCR2" s="279"/>
      <c r="HCS2" s="279"/>
      <c r="HCT2" s="279"/>
      <c r="HCU2" s="279"/>
      <c r="HCV2" s="279"/>
      <c r="HCW2" s="279"/>
      <c r="HCX2" s="279"/>
      <c r="HCY2" s="279"/>
      <c r="HCZ2" s="279"/>
      <c r="HDA2" s="279"/>
      <c r="HDB2" s="279"/>
      <c r="HDC2" s="279"/>
      <c r="HDD2" s="279"/>
      <c r="HDE2" s="279"/>
      <c r="HDF2" s="279"/>
      <c r="HDG2" s="279"/>
      <c r="HDH2" s="279"/>
      <c r="HDI2" s="279"/>
      <c r="HDJ2" s="279"/>
      <c r="HDK2" s="279"/>
      <c r="HDL2" s="279"/>
      <c r="HDM2" s="279"/>
      <c r="HDN2" s="279"/>
      <c r="HDO2" s="279"/>
      <c r="HDP2" s="279"/>
      <c r="HDQ2" s="279"/>
      <c r="HDR2" s="279"/>
      <c r="HDS2" s="279"/>
      <c r="HDT2" s="279"/>
      <c r="HDU2" s="279"/>
      <c r="HDV2" s="279"/>
      <c r="HDW2" s="279"/>
      <c r="HDX2" s="279"/>
      <c r="HDY2" s="279"/>
      <c r="HDZ2" s="279"/>
      <c r="HEA2" s="279"/>
      <c r="HEB2" s="279"/>
      <c r="HEC2" s="279"/>
      <c r="HED2" s="279"/>
      <c r="HEE2" s="279"/>
      <c r="HEF2" s="279"/>
      <c r="HEG2" s="279"/>
      <c r="HEH2" s="279"/>
      <c r="HEI2" s="279"/>
      <c r="HEJ2" s="279"/>
      <c r="HEK2" s="279"/>
      <c r="HEL2" s="279"/>
      <c r="HEM2" s="279"/>
      <c r="HEN2" s="279"/>
      <c r="HEO2" s="279"/>
      <c r="HEP2" s="279"/>
      <c r="HEQ2" s="279"/>
      <c r="HER2" s="279"/>
      <c r="HES2" s="279"/>
      <c r="HET2" s="279"/>
      <c r="HEU2" s="279"/>
      <c r="HEV2" s="279"/>
      <c r="HEW2" s="279"/>
      <c r="HEX2" s="279"/>
      <c r="HEY2" s="279"/>
      <c r="HEZ2" s="279"/>
      <c r="HFA2" s="279"/>
      <c r="HFB2" s="279"/>
      <c r="HFC2" s="279"/>
      <c r="HFD2" s="279"/>
      <c r="HFE2" s="279"/>
      <c r="HFF2" s="279"/>
      <c r="HFG2" s="279"/>
      <c r="HFH2" s="279"/>
      <c r="HFI2" s="279"/>
      <c r="HFJ2" s="279"/>
      <c r="HFK2" s="279"/>
      <c r="HFL2" s="279"/>
      <c r="HFM2" s="279"/>
      <c r="HFN2" s="279"/>
      <c r="HFO2" s="279"/>
      <c r="HFP2" s="279"/>
      <c r="HFQ2" s="279"/>
      <c r="HFR2" s="279"/>
      <c r="HFS2" s="279"/>
      <c r="HFT2" s="279"/>
      <c r="HFU2" s="279"/>
      <c r="HFV2" s="279"/>
      <c r="HFW2" s="279"/>
      <c r="HFX2" s="279"/>
      <c r="HFY2" s="279"/>
      <c r="HFZ2" s="279"/>
      <c r="HGA2" s="279"/>
      <c r="HGB2" s="279"/>
      <c r="HGC2" s="279"/>
      <c r="HGD2" s="279"/>
      <c r="HGE2" s="279"/>
      <c r="HGF2" s="279"/>
      <c r="HGG2" s="279"/>
      <c r="HGH2" s="279"/>
      <c r="HGI2" s="279"/>
      <c r="HGJ2" s="279"/>
      <c r="HGK2" s="279"/>
      <c r="HGL2" s="279"/>
      <c r="HGM2" s="279"/>
      <c r="HGN2" s="279"/>
      <c r="HGO2" s="279"/>
      <c r="HGP2" s="279"/>
      <c r="HGQ2" s="279"/>
      <c r="HGR2" s="279"/>
      <c r="HGS2" s="279"/>
      <c r="HGT2" s="279"/>
      <c r="HGU2" s="279"/>
      <c r="HGV2" s="279"/>
      <c r="HGW2" s="279"/>
      <c r="HGX2" s="279"/>
      <c r="HGY2" s="279"/>
      <c r="HGZ2" s="279"/>
      <c r="HHA2" s="279"/>
      <c r="HHB2" s="279"/>
      <c r="HHC2" s="279"/>
      <c r="HHD2" s="279"/>
      <c r="HHE2" s="279"/>
      <c r="HHF2" s="279"/>
      <c r="HHG2" s="279"/>
      <c r="HHH2" s="279"/>
      <c r="HHI2" s="279"/>
      <c r="HHJ2" s="279"/>
      <c r="HHK2" s="279"/>
      <c r="HHL2" s="279"/>
      <c r="HHM2" s="279"/>
      <c r="HHN2" s="279"/>
      <c r="HHO2" s="279"/>
      <c r="HHP2" s="279"/>
      <c r="HHQ2" s="279"/>
      <c r="HHR2" s="279"/>
      <c r="HHS2" s="279"/>
      <c r="HHT2" s="279"/>
      <c r="HHU2" s="279"/>
      <c r="HHV2" s="279"/>
      <c r="HHW2" s="279"/>
      <c r="HHX2" s="279"/>
      <c r="HHY2" s="279"/>
      <c r="HHZ2" s="279"/>
      <c r="HIA2" s="279"/>
      <c r="HIB2" s="279"/>
      <c r="HIC2" s="279"/>
      <c r="HID2" s="279"/>
      <c r="HIE2" s="279"/>
      <c r="HIF2" s="279"/>
      <c r="HIG2" s="279"/>
      <c r="HIH2" s="279"/>
      <c r="HII2" s="279"/>
      <c r="HIJ2" s="279"/>
      <c r="HIK2" s="279"/>
      <c r="HIL2" s="279"/>
      <c r="HIM2" s="279"/>
      <c r="HIN2" s="279"/>
      <c r="HIO2" s="279"/>
      <c r="HIP2" s="279"/>
      <c r="HIQ2" s="279"/>
      <c r="HIR2" s="279"/>
      <c r="HIS2" s="279"/>
      <c r="HIT2" s="279"/>
      <c r="HIU2" s="279"/>
      <c r="HIV2" s="279"/>
      <c r="HIW2" s="279"/>
      <c r="HIX2" s="279"/>
      <c r="HIY2" s="279"/>
      <c r="HIZ2" s="279"/>
      <c r="HJA2" s="279"/>
      <c r="HJB2" s="279"/>
      <c r="HJC2" s="279"/>
      <c r="HJD2" s="279"/>
      <c r="HJE2" s="279"/>
      <c r="HJF2" s="279"/>
      <c r="HJG2" s="279"/>
      <c r="HJH2" s="279"/>
      <c r="HJI2" s="279"/>
      <c r="HJJ2" s="279"/>
      <c r="HJK2" s="279"/>
      <c r="HJL2" s="279"/>
      <c r="HJM2" s="279"/>
      <c r="HJN2" s="279"/>
      <c r="HJO2" s="279"/>
      <c r="HJP2" s="279"/>
      <c r="HJQ2" s="279"/>
      <c r="HJR2" s="279"/>
      <c r="HJS2" s="279"/>
      <c r="HJT2" s="279"/>
      <c r="HJU2" s="279"/>
      <c r="HJV2" s="279"/>
      <c r="HJW2" s="279"/>
      <c r="HJX2" s="279"/>
      <c r="HJY2" s="279"/>
      <c r="HJZ2" s="279"/>
      <c r="HKA2" s="279"/>
      <c r="HKB2" s="279"/>
      <c r="HKC2" s="279"/>
      <c r="HKD2" s="279"/>
      <c r="HKE2" s="279"/>
      <c r="HKF2" s="279"/>
      <c r="HKG2" s="279"/>
      <c r="HKH2" s="279"/>
      <c r="HKI2" s="279"/>
      <c r="HKJ2" s="279"/>
      <c r="HKK2" s="279"/>
      <c r="HKL2" s="279"/>
      <c r="HKM2" s="279"/>
      <c r="HKN2" s="279"/>
      <c r="HKO2" s="279"/>
      <c r="HKP2" s="279"/>
      <c r="HKQ2" s="279"/>
      <c r="HKR2" s="279"/>
      <c r="HKS2" s="279"/>
      <c r="HKT2" s="279"/>
      <c r="HKU2" s="279"/>
      <c r="HKV2" s="279"/>
      <c r="HKW2" s="279"/>
      <c r="HKX2" s="279"/>
      <c r="HKY2" s="279"/>
      <c r="HKZ2" s="279"/>
      <c r="HLA2" s="279"/>
      <c r="HLB2" s="279"/>
      <c r="HLC2" s="279"/>
      <c r="HLD2" s="279"/>
      <c r="HLE2" s="279"/>
      <c r="HLF2" s="279"/>
      <c r="HLG2" s="279"/>
      <c r="HLH2" s="279"/>
      <c r="HLI2" s="279"/>
      <c r="HLJ2" s="279"/>
      <c r="HLK2" s="279"/>
      <c r="HLL2" s="279"/>
      <c r="HLM2" s="279"/>
      <c r="HLN2" s="279"/>
      <c r="HLO2" s="279"/>
      <c r="HLP2" s="279"/>
      <c r="HLQ2" s="279"/>
      <c r="HLR2" s="279"/>
      <c r="HLS2" s="279"/>
      <c r="HLT2" s="279"/>
      <c r="HLU2" s="279"/>
      <c r="HLV2" s="279"/>
      <c r="HLW2" s="279"/>
      <c r="HLX2" s="279"/>
      <c r="HLY2" s="279"/>
      <c r="HLZ2" s="279"/>
      <c r="HMA2" s="279"/>
      <c r="HMB2" s="279"/>
      <c r="HMC2" s="279"/>
      <c r="HMD2" s="279"/>
      <c r="HME2" s="279"/>
      <c r="HMF2" s="279"/>
      <c r="HMG2" s="279"/>
      <c r="HMH2" s="279"/>
      <c r="HMI2" s="279"/>
      <c r="HMJ2" s="279"/>
      <c r="HMK2" s="279"/>
      <c r="HML2" s="279"/>
      <c r="HMM2" s="279"/>
      <c r="HMN2" s="279"/>
      <c r="HMO2" s="279"/>
      <c r="HMP2" s="279"/>
      <c r="HMQ2" s="279"/>
      <c r="HMR2" s="279"/>
      <c r="HMS2" s="279"/>
      <c r="HMT2" s="279"/>
      <c r="HMU2" s="279"/>
      <c r="HMV2" s="279"/>
      <c r="HMW2" s="279"/>
      <c r="HMX2" s="279"/>
      <c r="HMY2" s="279"/>
      <c r="HMZ2" s="279"/>
      <c r="HNA2" s="279"/>
      <c r="HNB2" s="279"/>
      <c r="HNC2" s="279"/>
      <c r="HND2" s="279"/>
      <c r="HNE2" s="279"/>
      <c r="HNF2" s="279"/>
      <c r="HNG2" s="279"/>
      <c r="HNH2" s="279"/>
      <c r="HNI2" s="279"/>
      <c r="HNJ2" s="279"/>
      <c r="HNK2" s="279"/>
      <c r="HNL2" s="279"/>
      <c r="HNM2" s="279"/>
      <c r="HNN2" s="279"/>
      <c r="HNO2" s="279"/>
      <c r="HNP2" s="279"/>
      <c r="HNQ2" s="279"/>
      <c r="HNR2" s="279"/>
      <c r="HNS2" s="279"/>
      <c r="HNT2" s="279"/>
      <c r="HNU2" s="279"/>
      <c r="HNV2" s="279"/>
      <c r="HNW2" s="279"/>
      <c r="HNX2" s="279"/>
      <c r="HNY2" s="279"/>
      <c r="HNZ2" s="279"/>
      <c r="HOA2" s="279"/>
      <c r="HOB2" s="279"/>
      <c r="HOC2" s="279"/>
      <c r="HOD2" s="279"/>
      <c r="HOE2" s="279"/>
      <c r="HOF2" s="279"/>
      <c r="HOG2" s="279"/>
      <c r="HOH2" s="279"/>
      <c r="HOI2" s="279"/>
      <c r="HOJ2" s="279"/>
      <c r="HOK2" s="279"/>
      <c r="HOL2" s="279"/>
      <c r="HOM2" s="279"/>
      <c r="HON2" s="279"/>
      <c r="HOO2" s="279"/>
      <c r="HOP2" s="279"/>
      <c r="HOQ2" s="279"/>
      <c r="HOR2" s="279"/>
      <c r="HOS2" s="279"/>
      <c r="HOT2" s="279"/>
      <c r="HOU2" s="279"/>
      <c r="HOV2" s="279"/>
      <c r="HOW2" s="279"/>
      <c r="HOX2" s="279"/>
      <c r="HOY2" s="279"/>
      <c r="HOZ2" s="279"/>
      <c r="HPA2" s="279"/>
      <c r="HPB2" s="279"/>
      <c r="HPC2" s="279"/>
      <c r="HPD2" s="279"/>
      <c r="HPE2" s="279"/>
      <c r="HPF2" s="279"/>
      <c r="HPG2" s="279"/>
      <c r="HPH2" s="279"/>
      <c r="HPI2" s="279"/>
      <c r="HPJ2" s="279"/>
      <c r="HPK2" s="279"/>
      <c r="HPL2" s="279"/>
      <c r="HPM2" s="279"/>
      <c r="HPN2" s="279"/>
      <c r="HPO2" s="279"/>
      <c r="HPP2" s="279"/>
      <c r="HPQ2" s="279"/>
      <c r="HPR2" s="279"/>
      <c r="HPS2" s="279"/>
      <c r="HPT2" s="279"/>
      <c r="HPU2" s="279"/>
      <c r="HPV2" s="279"/>
      <c r="HPW2" s="279"/>
      <c r="HPX2" s="279"/>
      <c r="HPY2" s="279"/>
      <c r="HPZ2" s="279"/>
      <c r="HQA2" s="279"/>
      <c r="HQB2" s="279"/>
      <c r="HQC2" s="279"/>
      <c r="HQD2" s="279"/>
      <c r="HQE2" s="279"/>
      <c r="HQF2" s="279"/>
      <c r="HQG2" s="279"/>
      <c r="HQH2" s="279"/>
      <c r="HQI2" s="279"/>
      <c r="HQJ2" s="279"/>
      <c r="HQK2" s="279"/>
      <c r="HQL2" s="279"/>
      <c r="HQM2" s="279"/>
      <c r="HQN2" s="279"/>
      <c r="HQO2" s="279"/>
      <c r="HQP2" s="279"/>
      <c r="HQQ2" s="279"/>
      <c r="HQR2" s="279"/>
      <c r="HQS2" s="279"/>
      <c r="HQT2" s="279"/>
      <c r="HQU2" s="279"/>
      <c r="HQV2" s="279"/>
      <c r="HQW2" s="279"/>
      <c r="HQX2" s="279"/>
      <c r="HQY2" s="279"/>
      <c r="HQZ2" s="279"/>
      <c r="HRA2" s="279"/>
      <c r="HRB2" s="279"/>
      <c r="HRC2" s="279"/>
      <c r="HRD2" s="279"/>
      <c r="HRE2" s="279"/>
      <c r="HRF2" s="279"/>
      <c r="HRG2" s="279"/>
      <c r="HRH2" s="279"/>
      <c r="HRI2" s="279"/>
      <c r="HRJ2" s="279"/>
      <c r="HRK2" s="279"/>
      <c r="HRL2" s="279"/>
      <c r="HRM2" s="279"/>
      <c r="HRN2" s="279"/>
      <c r="HRO2" s="279"/>
      <c r="HRP2" s="279"/>
      <c r="HRQ2" s="279"/>
      <c r="HRR2" s="279"/>
      <c r="HRS2" s="279"/>
      <c r="HRT2" s="279"/>
      <c r="HRU2" s="279"/>
      <c r="HRV2" s="279"/>
      <c r="HRW2" s="279"/>
      <c r="HRX2" s="279"/>
      <c r="HRY2" s="279"/>
      <c r="HRZ2" s="279"/>
      <c r="HSA2" s="279"/>
      <c r="HSB2" s="279"/>
      <c r="HSC2" s="279"/>
      <c r="HSD2" s="279"/>
      <c r="HSE2" s="279"/>
      <c r="HSF2" s="279"/>
      <c r="HSG2" s="279"/>
      <c r="HSH2" s="279"/>
      <c r="HSI2" s="279"/>
      <c r="HSJ2" s="279"/>
      <c r="HSK2" s="279"/>
      <c r="HSL2" s="279"/>
      <c r="HSM2" s="279"/>
      <c r="HSN2" s="279"/>
      <c r="HSO2" s="279"/>
      <c r="HSP2" s="279"/>
      <c r="HSQ2" s="279"/>
      <c r="HSR2" s="279"/>
      <c r="HSS2" s="279"/>
      <c r="HST2" s="279"/>
      <c r="HSU2" s="279"/>
      <c r="HSV2" s="279"/>
      <c r="HSW2" s="279"/>
      <c r="HSX2" s="279"/>
      <c r="HSY2" s="279"/>
      <c r="HSZ2" s="279"/>
      <c r="HTA2" s="279"/>
      <c r="HTB2" s="279"/>
      <c r="HTC2" s="279"/>
      <c r="HTD2" s="279"/>
      <c r="HTE2" s="279"/>
      <c r="HTF2" s="279"/>
      <c r="HTG2" s="279"/>
      <c r="HTH2" s="279"/>
      <c r="HTI2" s="279"/>
      <c r="HTJ2" s="279"/>
      <c r="HTK2" s="279"/>
      <c r="HTL2" s="279"/>
      <c r="HTM2" s="279"/>
      <c r="HTN2" s="279"/>
      <c r="HTO2" s="279"/>
      <c r="HTP2" s="279"/>
      <c r="HTQ2" s="279"/>
      <c r="HTR2" s="279"/>
      <c r="HTS2" s="279"/>
      <c r="HTT2" s="279"/>
      <c r="HTU2" s="279"/>
      <c r="HTV2" s="279"/>
      <c r="HTW2" s="279"/>
      <c r="HTX2" s="279"/>
      <c r="HTY2" s="279"/>
      <c r="HTZ2" s="279"/>
      <c r="HUA2" s="279"/>
      <c r="HUB2" s="279"/>
      <c r="HUC2" s="279"/>
      <c r="HUD2" s="279"/>
      <c r="HUE2" s="279"/>
      <c r="HUF2" s="279"/>
      <c r="HUG2" s="279"/>
      <c r="HUH2" s="279"/>
      <c r="HUI2" s="279"/>
      <c r="HUJ2" s="279"/>
      <c r="HUK2" s="279"/>
      <c r="HUL2" s="279"/>
      <c r="HUM2" s="279"/>
      <c r="HUN2" s="279"/>
      <c r="HUO2" s="279"/>
      <c r="HUP2" s="279"/>
      <c r="HUQ2" s="279"/>
      <c r="HUR2" s="279"/>
      <c r="HUS2" s="279"/>
      <c r="HUT2" s="279"/>
      <c r="HUU2" s="279"/>
      <c r="HUV2" s="279"/>
      <c r="HUW2" s="279"/>
      <c r="HUX2" s="279"/>
      <c r="HUY2" s="279"/>
      <c r="HUZ2" s="279"/>
      <c r="HVA2" s="279"/>
      <c r="HVB2" s="279"/>
      <c r="HVC2" s="279"/>
      <c r="HVD2" s="279"/>
      <c r="HVE2" s="279"/>
      <c r="HVF2" s="279"/>
      <c r="HVG2" s="279"/>
      <c r="HVH2" s="279"/>
      <c r="HVI2" s="279"/>
      <c r="HVJ2" s="279"/>
      <c r="HVK2" s="279"/>
      <c r="HVL2" s="279"/>
      <c r="HVM2" s="279"/>
      <c r="HVN2" s="279"/>
      <c r="HVO2" s="279"/>
      <c r="HVP2" s="279"/>
      <c r="HVQ2" s="279"/>
      <c r="HVR2" s="279"/>
      <c r="HVS2" s="279"/>
      <c r="HVT2" s="279"/>
      <c r="HVU2" s="279"/>
      <c r="HVV2" s="279"/>
      <c r="HVW2" s="279"/>
      <c r="HVX2" s="279"/>
      <c r="HVY2" s="279"/>
      <c r="HVZ2" s="279"/>
      <c r="HWA2" s="279"/>
      <c r="HWB2" s="279"/>
      <c r="HWC2" s="279"/>
      <c r="HWD2" s="279"/>
      <c r="HWE2" s="279"/>
      <c r="HWF2" s="279"/>
      <c r="HWG2" s="279"/>
      <c r="HWH2" s="279"/>
      <c r="HWI2" s="279"/>
      <c r="HWJ2" s="279"/>
      <c r="HWK2" s="279"/>
      <c r="HWL2" s="279"/>
      <c r="HWM2" s="279"/>
      <c r="HWN2" s="279"/>
      <c r="HWO2" s="279"/>
      <c r="HWP2" s="279"/>
      <c r="HWQ2" s="279"/>
      <c r="HWR2" s="279"/>
      <c r="HWS2" s="279"/>
      <c r="HWT2" s="279"/>
      <c r="HWU2" s="279"/>
      <c r="HWV2" s="279"/>
      <c r="HWW2" s="279"/>
      <c r="HWX2" s="279"/>
      <c r="HWY2" s="279"/>
      <c r="HWZ2" s="279"/>
      <c r="HXA2" s="279"/>
      <c r="HXB2" s="279"/>
      <c r="HXC2" s="279"/>
      <c r="HXD2" s="279"/>
      <c r="HXE2" s="279"/>
      <c r="HXF2" s="279"/>
      <c r="HXG2" s="279"/>
      <c r="HXH2" s="279"/>
      <c r="HXI2" s="279"/>
      <c r="HXJ2" s="279"/>
      <c r="HXK2" s="279"/>
      <c r="HXL2" s="279"/>
      <c r="HXM2" s="279"/>
      <c r="HXN2" s="279"/>
      <c r="HXO2" s="279"/>
      <c r="HXP2" s="279"/>
      <c r="HXQ2" s="279"/>
      <c r="HXR2" s="279"/>
      <c r="HXS2" s="279"/>
      <c r="HXT2" s="279"/>
      <c r="HXU2" s="279"/>
      <c r="HXV2" s="279"/>
      <c r="HXW2" s="279"/>
      <c r="HXX2" s="279"/>
      <c r="HXY2" s="279"/>
      <c r="HXZ2" s="279"/>
      <c r="HYA2" s="279"/>
      <c r="HYB2" s="279"/>
      <c r="HYC2" s="279"/>
      <c r="HYD2" s="279"/>
      <c r="HYE2" s="279"/>
      <c r="HYF2" s="279"/>
      <c r="HYG2" s="279"/>
      <c r="HYH2" s="279"/>
      <c r="HYI2" s="279"/>
      <c r="HYJ2" s="279"/>
      <c r="HYK2" s="279"/>
      <c r="HYL2" s="279"/>
      <c r="HYM2" s="279"/>
      <c r="HYN2" s="279"/>
      <c r="HYO2" s="279"/>
      <c r="HYP2" s="279"/>
      <c r="HYQ2" s="279"/>
      <c r="HYR2" s="279"/>
      <c r="HYS2" s="279"/>
      <c r="HYT2" s="279"/>
      <c r="HYU2" s="279"/>
      <c r="HYV2" s="279"/>
      <c r="HYW2" s="279"/>
      <c r="HYX2" s="279"/>
      <c r="HYY2" s="279"/>
      <c r="HYZ2" s="279"/>
      <c r="HZA2" s="279"/>
      <c r="HZB2" s="279"/>
      <c r="HZC2" s="279"/>
      <c r="HZD2" s="279"/>
      <c r="HZE2" s="279"/>
      <c r="HZF2" s="279"/>
      <c r="HZG2" s="279"/>
      <c r="HZH2" s="279"/>
      <c r="HZI2" s="279"/>
      <c r="HZJ2" s="279"/>
      <c r="HZK2" s="279"/>
      <c r="HZL2" s="279"/>
      <c r="HZM2" s="279"/>
      <c r="HZN2" s="279"/>
      <c r="HZO2" s="279"/>
      <c r="HZP2" s="279"/>
      <c r="HZQ2" s="279"/>
      <c r="HZR2" s="279"/>
      <c r="HZS2" s="279"/>
      <c r="HZT2" s="279"/>
      <c r="HZU2" s="279"/>
      <c r="HZV2" s="279"/>
      <c r="HZW2" s="279"/>
      <c r="HZX2" s="279"/>
      <c r="HZY2" s="279"/>
      <c r="HZZ2" s="279"/>
      <c r="IAA2" s="279"/>
      <c r="IAB2" s="279"/>
      <c r="IAC2" s="279"/>
      <c r="IAD2" s="279"/>
      <c r="IAE2" s="279"/>
      <c r="IAF2" s="279"/>
      <c r="IAG2" s="279"/>
      <c r="IAH2" s="279"/>
      <c r="IAI2" s="279"/>
      <c r="IAJ2" s="279"/>
      <c r="IAK2" s="279"/>
      <c r="IAL2" s="279"/>
      <c r="IAM2" s="279"/>
      <c r="IAN2" s="279"/>
      <c r="IAO2" s="279"/>
      <c r="IAP2" s="279"/>
      <c r="IAQ2" s="279"/>
      <c r="IAR2" s="279"/>
      <c r="IAS2" s="279"/>
      <c r="IAT2" s="279"/>
      <c r="IAU2" s="279"/>
      <c r="IAV2" s="279"/>
      <c r="IAW2" s="279"/>
      <c r="IAX2" s="279"/>
      <c r="IAY2" s="279"/>
      <c r="IAZ2" s="279"/>
      <c r="IBA2" s="279"/>
      <c r="IBB2" s="279"/>
      <c r="IBC2" s="279"/>
      <c r="IBD2" s="279"/>
      <c r="IBE2" s="279"/>
      <c r="IBF2" s="279"/>
      <c r="IBG2" s="279"/>
      <c r="IBH2" s="279"/>
      <c r="IBI2" s="279"/>
      <c r="IBJ2" s="279"/>
      <c r="IBK2" s="279"/>
      <c r="IBL2" s="279"/>
      <c r="IBM2" s="279"/>
      <c r="IBN2" s="279"/>
      <c r="IBO2" s="279"/>
      <c r="IBP2" s="279"/>
      <c r="IBQ2" s="279"/>
      <c r="IBR2" s="279"/>
      <c r="IBS2" s="279"/>
      <c r="IBT2" s="279"/>
      <c r="IBU2" s="279"/>
      <c r="IBV2" s="279"/>
      <c r="IBW2" s="279"/>
      <c r="IBX2" s="279"/>
      <c r="IBY2" s="279"/>
      <c r="IBZ2" s="279"/>
      <c r="ICA2" s="279"/>
      <c r="ICB2" s="279"/>
      <c r="ICC2" s="279"/>
      <c r="ICD2" s="279"/>
      <c r="ICE2" s="279"/>
      <c r="ICF2" s="279"/>
      <c r="ICG2" s="279"/>
      <c r="ICH2" s="279"/>
      <c r="ICI2" s="279"/>
      <c r="ICJ2" s="279"/>
      <c r="ICK2" s="279"/>
      <c r="ICL2" s="279"/>
      <c r="ICM2" s="279"/>
      <c r="ICN2" s="279"/>
      <c r="ICO2" s="279"/>
      <c r="ICP2" s="279"/>
      <c r="ICQ2" s="279"/>
      <c r="ICR2" s="279"/>
      <c r="ICS2" s="279"/>
      <c r="ICT2" s="279"/>
      <c r="ICU2" s="279"/>
      <c r="ICV2" s="279"/>
      <c r="ICW2" s="279"/>
      <c r="ICX2" s="279"/>
      <c r="ICY2" s="279"/>
      <c r="ICZ2" s="279"/>
      <c r="IDA2" s="279"/>
      <c r="IDB2" s="279"/>
      <c r="IDC2" s="279"/>
      <c r="IDD2" s="279"/>
      <c r="IDE2" s="279"/>
      <c r="IDF2" s="279"/>
      <c r="IDG2" s="279"/>
      <c r="IDH2" s="279"/>
      <c r="IDI2" s="279"/>
      <c r="IDJ2" s="279"/>
      <c r="IDK2" s="279"/>
      <c r="IDL2" s="279"/>
      <c r="IDM2" s="279"/>
      <c r="IDN2" s="279"/>
      <c r="IDO2" s="279"/>
      <c r="IDP2" s="279"/>
      <c r="IDQ2" s="279"/>
      <c r="IDR2" s="279"/>
      <c r="IDS2" s="279"/>
      <c r="IDT2" s="279"/>
      <c r="IDU2" s="279"/>
      <c r="IDV2" s="279"/>
      <c r="IDW2" s="279"/>
      <c r="IDX2" s="279"/>
      <c r="IDY2" s="279"/>
      <c r="IDZ2" s="279"/>
      <c r="IEA2" s="279"/>
      <c r="IEB2" s="279"/>
      <c r="IEC2" s="279"/>
      <c r="IED2" s="279"/>
      <c r="IEE2" s="279"/>
      <c r="IEF2" s="279"/>
      <c r="IEG2" s="279"/>
      <c r="IEH2" s="279"/>
      <c r="IEI2" s="279"/>
      <c r="IEJ2" s="279"/>
      <c r="IEK2" s="279"/>
      <c r="IEL2" s="279"/>
      <c r="IEM2" s="279"/>
      <c r="IEN2" s="279"/>
      <c r="IEO2" s="279"/>
      <c r="IEP2" s="279"/>
      <c r="IEQ2" s="279"/>
      <c r="IER2" s="279"/>
      <c r="IES2" s="279"/>
      <c r="IET2" s="279"/>
      <c r="IEU2" s="279"/>
      <c r="IEV2" s="279"/>
      <c r="IEW2" s="279"/>
      <c r="IEX2" s="279"/>
      <c r="IEY2" s="279"/>
      <c r="IEZ2" s="279"/>
      <c r="IFA2" s="279"/>
      <c r="IFB2" s="279"/>
      <c r="IFC2" s="279"/>
      <c r="IFD2" s="279"/>
      <c r="IFE2" s="279"/>
      <c r="IFF2" s="279"/>
      <c r="IFG2" s="279"/>
      <c r="IFH2" s="279"/>
      <c r="IFI2" s="279"/>
      <c r="IFJ2" s="279"/>
      <c r="IFK2" s="279"/>
      <c r="IFL2" s="279"/>
      <c r="IFM2" s="279"/>
      <c r="IFN2" s="279"/>
      <c r="IFO2" s="279"/>
      <c r="IFP2" s="279"/>
      <c r="IFQ2" s="279"/>
      <c r="IFR2" s="279"/>
      <c r="IFS2" s="279"/>
      <c r="IFT2" s="279"/>
      <c r="IFU2" s="279"/>
      <c r="IFV2" s="279"/>
      <c r="IFW2" s="279"/>
      <c r="IFX2" s="279"/>
      <c r="IFY2" s="279"/>
      <c r="IFZ2" s="279"/>
      <c r="IGA2" s="279"/>
      <c r="IGB2" s="279"/>
      <c r="IGC2" s="279"/>
      <c r="IGD2" s="279"/>
      <c r="IGE2" s="279"/>
      <c r="IGF2" s="279"/>
      <c r="IGG2" s="279"/>
      <c r="IGH2" s="279"/>
      <c r="IGI2" s="279"/>
      <c r="IGJ2" s="279"/>
      <c r="IGK2" s="279"/>
      <c r="IGL2" s="279"/>
      <c r="IGM2" s="279"/>
      <c r="IGN2" s="279"/>
      <c r="IGO2" s="279"/>
      <c r="IGP2" s="279"/>
      <c r="IGQ2" s="279"/>
      <c r="IGR2" s="279"/>
      <c r="IGS2" s="279"/>
      <c r="IGT2" s="279"/>
      <c r="IGU2" s="279"/>
      <c r="IGV2" s="279"/>
      <c r="IGW2" s="279"/>
      <c r="IGX2" s="279"/>
      <c r="IGY2" s="279"/>
      <c r="IGZ2" s="279"/>
      <c r="IHA2" s="279"/>
      <c r="IHB2" s="279"/>
      <c r="IHC2" s="279"/>
      <c r="IHD2" s="279"/>
      <c r="IHE2" s="279"/>
      <c r="IHF2" s="279"/>
      <c r="IHG2" s="279"/>
      <c r="IHH2" s="279"/>
      <c r="IHI2" s="279"/>
      <c r="IHJ2" s="279"/>
      <c r="IHK2" s="279"/>
      <c r="IHL2" s="279"/>
      <c r="IHM2" s="279"/>
      <c r="IHN2" s="279"/>
      <c r="IHO2" s="279"/>
      <c r="IHP2" s="279"/>
      <c r="IHQ2" s="279"/>
      <c r="IHR2" s="279"/>
      <c r="IHS2" s="279"/>
      <c r="IHT2" s="279"/>
      <c r="IHU2" s="279"/>
      <c r="IHV2" s="279"/>
      <c r="IHW2" s="279"/>
      <c r="IHX2" s="279"/>
      <c r="IHY2" s="279"/>
      <c r="IHZ2" s="279"/>
      <c r="IIA2" s="279"/>
      <c r="IIB2" s="279"/>
      <c r="IIC2" s="279"/>
      <c r="IID2" s="279"/>
      <c r="IIE2" s="279"/>
      <c r="IIF2" s="279"/>
      <c r="IIG2" s="279"/>
      <c r="IIH2" s="279"/>
      <c r="III2" s="279"/>
      <c r="IIJ2" s="279"/>
      <c r="IIK2" s="279"/>
      <c r="IIL2" s="279"/>
      <c r="IIM2" s="279"/>
      <c r="IIN2" s="279"/>
      <c r="IIO2" s="279"/>
      <c r="IIP2" s="279"/>
      <c r="IIQ2" s="279"/>
      <c r="IIR2" s="279"/>
      <c r="IIS2" s="279"/>
      <c r="IIT2" s="279"/>
      <c r="IIU2" s="279"/>
      <c r="IIV2" s="279"/>
      <c r="IIW2" s="279"/>
      <c r="IIX2" s="279"/>
      <c r="IIY2" s="279"/>
      <c r="IIZ2" s="279"/>
      <c r="IJA2" s="279"/>
      <c r="IJB2" s="279"/>
      <c r="IJC2" s="279"/>
      <c r="IJD2" s="279"/>
      <c r="IJE2" s="279"/>
      <c r="IJF2" s="279"/>
      <c r="IJG2" s="279"/>
      <c r="IJH2" s="279"/>
      <c r="IJI2" s="279"/>
      <c r="IJJ2" s="279"/>
      <c r="IJK2" s="279"/>
      <c r="IJL2" s="279"/>
      <c r="IJM2" s="279"/>
      <c r="IJN2" s="279"/>
      <c r="IJO2" s="279"/>
      <c r="IJP2" s="279"/>
      <c r="IJQ2" s="279"/>
      <c r="IJR2" s="279"/>
      <c r="IJS2" s="279"/>
      <c r="IJT2" s="279"/>
      <c r="IJU2" s="279"/>
      <c r="IJV2" s="279"/>
      <c r="IJW2" s="279"/>
      <c r="IJX2" s="279"/>
      <c r="IJY2" s="279"/>
      <c r="IJZ2" s="279"/>
      <c r="IKA2" s="279"/>
      <c r="IKB2" s="279"/>
      <c r="IKC2" s="279"/>
      <c r="IKD2" s="279"/>
      <c r="IKE2" s="279"/>
      <c r="IKF2" s="279"/>
      <c r="IKG2" s="279"/>
      <c r="IKH2" s="279"/>
      <c r="IKI2" s="279"/>
      <c r="IKJ2" s="279"/>
      <c r="IKK2" s="279"/>
      <c r="IKL2" s="279"/>
      <c r="IKM2" s="279"/>
      <c r="IKN2" s="279"/>
      <c r="IKO2" s="279"/>
      <c r="IKP2" s="279"/>
      <c r="IKQ2" s="279"/>
      <c r="IKR2" s="279"/>
      <c r="IKS2" s="279"/>
      <c r="IKT2" s="279"/>
      <c r="IKU2" s="279"/>
      <c r="IKV2" s="279"/>
      <c r="IKW2" s="279"/>
      <c r="IKX2" s="279"/>
      <c r="IKY2" s="279"/>
      <c r="IKZ2" s="279"/>
      <c r="ILA2" s="279"/>
      <c r="ILB2" s="279"/>
      <c r="ILC2" s="279"/>
      <c r="ILD2" s="279"/>
      <c r="ILE2" s="279"/>
      <c r="ILF2" s="279"/>
      <c r="ILG2" s="279"/>
      <c r="ILH2" s="279"/>
      <c r="ILI2" s="279"/>
      <c r="ILJ2" s="279"/>
      <c r="ILK2" s="279"/>
      <c r="ILL2" s="279"/>
      <c r="ILM2" s="279"/>
      <c r="ILN2" s="279"/>
      <c r="ILO2" s="279"/>
      <c r="ILP2" s="279"/>
      <c r="ILQ2" s="279"/>
      <c r="ILR2" s="279"/>
      <c r="ILS2" s="279"/>
      <c r="ILT2" s="279"/>
      <c r="ILU2" s="279"/>
      <c r="ILV2" s="279"/>
      <c r="ILW2" s="279"/>
      <c r="ILX2" s="279"/>
      <c r="ILY2" s="279"/>
      <c r="ILZ2" s="279"/>
      <c r="IMA2" s="279"/>
      <c r="IMB2" s="279"/>
      <c r="IMC2" s="279"/>
      <c r="IMD2" s="279"/>
      <c r="IME2" s="279"/>
      <c r="IMF2" s="279"/>
      <c r="IMG2" s="279"/>
      <c r="IMH2" s="279"/>
      <c r="IMI2" s="279"/>
      <c r="IMJ2" s="279"/>
      <c r="IMK2" s="279"/>
      <c r="IML2" s="279"/>
      <c r="IMM2" s="279"/>
      <c r="IMN2" s="279"/>
      <c r="IMO2" s="279"/>
      <c r="IMP2" s="279"/>
      <c r="IMQ2" s="279"/>
      <c r="IMR2" s="279"/>
      <c r="IMS2" s="279"/>
      <c r="IMT2" s="279"/>
      <c r="IMU2" s="279"/>
      <c r="IMV2" s="279"/>
      <c r="IMW2" s="279"/>
      <c r="IMX2" s="279"/>
      <c r="IMY2" s="279"/>
      <c r="IMZ2" s="279"/>
      <c r="INA2" s="279"/>
      <c r="INB2" s="279"/>
      <c r="INC2" s="279"/>
      <c r="IND2" s="279"/>
      <c r="INE2" s="279"/>
      <c r="INF2" s="279"/>
      <c r="ING2" s="279"/>
      <c r="INH2" s="279"/>
      <c r="INI2" s="279"/>
      <c r="INJ2" s="279"/>
      <c r="INK2" s="279"/>
      <c r="INL2" s="279"/>
      <c r="INM2" s="279"/>
      <c r="INN2" s="279"/>
      <c r="INO2" s="279"/>
      <c r="INP2" s="279"/>
      <c r="INQ2" s="279"/>
      <c r="INR2" s="279"/>
      <c r="INS2" s="279"/>
      <c r="INT2" s="279"/>
      <c r="INU2" s="279"/>
      <c r="INV2" s="279"/>
      <c r="INW2" s="279"/>
      <c r="INX2" s="279"/>
      <c r="INY2" s="279"/>
      <c r="INZ2" s="279"/>
      <c r="IOA2" s="279"/>
      <c r="IOB2" s="279"/>
      <c r="IOC2" s="279"/>
      <c r="IOD2" s="279"/>
      <c r="IOE2" s="279"/>
      <c r="IOF2" s="279"/>
      <c r="IOG2" s="279"/>
      <c r="IOH2" s="279"/>
      <c r="IOI2" s="279"/>
      <c r="IOJ2" s="279"/>
      <c r="IOK2" s="279"/>
      <c r="IOL2" s="279"/>
      <c r="IOM2" s="279"/>
      <c r="ION2" s="279"/>
      <c r="IOO2" s="279"/>
      <c r="IOP2" s="279"/>
      <c r="IOQ2" s="279"/>
      <c r="IOR2" s="279"/>
      <c r="IOS2" s="279"/>
      <c r="IOT2" s="279"/>
      <c r="IOU2" s="279"/>
      <c r="IOV2" s="279"/>
      <c r="IOW2" s="279"/>
      <c r="IOX2" s="279"/>
      <c r="IOY2" s="279"/>
      <c r="IOZ2" s="279"/>
      <c r="IPA2" s="279"/>
      <c r="IPB2" s="279"/>
      <c r="IPC2" s="279"/>
      <c r="IPD2" s="279"/>
      <c r="IPE2" s="279"/>
      <c r="IPF2" s="279"/>
      <c r="IPG2" s="279"/>
      <c r="IPH2" s="279"/>
      <c r="IPI2" s="279"/>
      <c r="IPJ2" s="279"/>
      <c r="IPK2" s="279"/>
      <c r="IPL2" s="279"/>
      <c r="IPM2" s="279"/>
      <c r="IPN2" s="279"/>
      <c r="IPO2" s="279"/>
      <c r="IPP2" s="279"/>
      <c r="IPQ2" s="279"/>
      <c r="IPR2" s="279"/>
      <c r="IPS2" s="279"/>
      <c r="IPT2" s="279"/>
      <c r="IPU2" s="279"/>
      <c r="IPV2" s="279"/>
      <c r="IPW2" s="279"/>
      <c r="IPX2" s="279"/>
      <c r="IPY2" s="279"/>
      <c r="IPZ2" s="279"/>
      <c r="IQA2" s="279"/>
      <c r="IQB2" s="279"/>
      <c r="IQC2" s="279"/>
      <c r="IQD2" s="279"/>
      <c r="IQE2" s="279"/>
      <c r="IQF2" s="279"/>
      <c r="IQG2" s="279"/>
      <c r="IQH2" s="279"/>
      <c r="IQI2" s="279"/>
      <c r="IQJ2" s="279"/>
      <c r="IQK2" s="279"/>
      <c r="IQL2" s="279"/>
      <c r="IQM2" s="279"/>
      <c r="IQN2" s="279"/>
      <c r="IQO2" s="279"/>
      <c r="IQP2" s="279"/>
      <c r="IQQ2" s="279"/>
      <c r="IQR2" s="279"/>
      <c r="IQS2" s="279"/>
      <c r="IQT2" s="279"/>
      <c r="IQU2" s="279"/>
      <c r="IQV2" s="279"/>
      <c r="IQW2" s="279"/>
      <c r="IQX2" s="279"/>
      <c r="IQY2" s="279"/>
      <c r="IQZ2" s="279"/>
      <c r="IRA2" s="279"/>
      <c r="IRB2" s="279"/>
      <c r="IRC2" s="279"/>
      <c r="IRD2" s="279"/>
      <c r="IRE2" s="279"/>
      <c r="IRF2" s="279"/>
      <c r="IRG2" s="279"/>
      <c r="IRH2" s="279"/>
      <c r="IRI2" s="279"/>
      <c r="IRJ2" s="279"/>
      <c r="IRK2" s="279"/>
      <c r="IRL2" s="279"/>
      <c r="IRM2" s="279"/>
      <c r="IRN2" s="279"/>
      <c r="IRO2" s="279"/>
      <c r="IRP2" s="279"/>
      <c r="IRQ2" s="279"/>
      <c r="IRR2" s="279"/>
      <c r="IRS2" s="279"/>
      <c r="IRT2" s="279"/>
      <c r="IRU2" s="279"/>
      <c r="IRV2" s="279"/>
      <c r="IRW2" s="279"/>
      <c r="IRX2" s="279"/>
      <c r="IRY2" s="279"/>
      <c r="IRZ2" s="279"/>
      <c r="ISA2" s="279"/>
      <c r="ISB2" s="279"/>
      <c r="ISC2" s="279"/>
      <c r="ISD2" s="279"/>
      <c r="ISE2" s="279"/>
      <c r="ISF2" s="279"/>
      <c r="ISG2" s="279"/>
      <c r="ISH2" s="279"/>
      <c r="ISI2" s="279"/>
      <c r="ISJ2" s="279"/>
      <c r="ISK2" s="279"/>
      <c r="ISL2" s="279"/>
      <c r="ISM2" s="279"/>
      <c r="ISN2" s="279"/>
      <c r="ISO2" s="279"/>
      <c r="ISP2" s="279"/>
      <c r="ISQ2" s="279"/>
      <c r="ISR2" s="279"/>
      <c r="ISS2" s="279"/>
      <c r="IST2" s="279"/>
      <c r="ISU2" s="279"/>
      <c r="ISV2" s="279"/>
      <c r="ISW2" s="279"/>
      <c r="ISX2" s="279"/>
      <c r="ISY2" s="279"/>
      <c r="ISZ2" s="279"/>
      <c r="ITA2" s="279"/>
      <c r="ITB2" s="279"/>
      <c r="ITC2" s="279"/>
      <c r="ITD2" s="279"/>
      <c r="ITE2" s="279"/>
      <c r="ITF2" s="279"/>
      <c r="ITG2" s="279"/>
      <c r="ITH2" s="279"/>
      <c r="ITI2" s="279"/>
      <c r="ITJ2" s="279"/>
      <c r="ITK2" s="279"/>
      <c r="ITL2" s="279"/>
      <c r="ITM2" s="279"/>
      <c r="ITN2" s="279"/>
      <c r="ITO2" s="279"/>
      <c r="ITP2" s="279"/>
      <c r="ITQ2" s="279"/>
      <c r="ITR2" s="279"/>
      <c r="ITS2" s="279"/>
      <c r="ITT2" s="279"/>
      <c r="ITU2" s="279"/>
      <c r="ITV2" s="279"/>
      <c r="ITW2" s="279"/>
      <c r="ITX2" s="279"/>
      <c r="ITY2" s="279"/>
      <c r="ITZ2" s="279"/>
      <c r="IUA2" s="279"/>
      <c r="IUB2" s="279"/>
      <c r="IUC2" s="279"/>
      <c r="IUD2" s="279"/>
      <c r="IUE2" s="279"/>
      <c r="IUF2" s="279"/>
      <c r="IUG2" s="279"/>
      <c r="IUH2" s="279"/>
      <c r="IUI2" s="279"/>
      <c r="IUJ2" s="279"/>
      <c r="IUK2" s="279"/>
      <c r="IUL2" s="279"/>
      <c r="IUM2" s="279"/>
      <c r="IUN2" s="279"/>
      <c r="IUO2" s="279"/>
      <c r="IUP2" s="279"/>
      <c r="IUQ2" s="279"/>
      <c r="IUR2" s="279"/>
      <c r="IUS2" s="279"/>
      <c r="IUT2" s="279"/>
      <c r="IUU2" s="279"/>
      <c r="IUV2" s="279"/>
      <c r="IUW2" s="279"/>
      <c r="IUX2" s="279"/>
      <c r="IUY2" s="279"/>
      <c r="IUZ2" s="279"/>
      <c r="IVA2" s="279"/>
      <c r="IVB2" s="279"/>
      <c r="IVC2" s="279"/>
      <c r="IVD2" s="279"/>
      <c r="IVE2" s="279"/>
      <c r="IVF2" s="279"/>
      <c r="IVG2" s="279"/>
      <c r="IVH2" s="279"/>
      <c r="IVI2" s="279"/>
      <c r="IVJ2" s="279"/>
      <c r="IVK2" s="279"/>
      <c r="IVL2" s="279"/>
      <c r="IVM2" s="279"/>
      <c r="IVN2" s="279"/>
      <c r="IVO2" s="279"/>
      <c r="IVP2" s="279"/>
      <c r="IVQ2" s="279"/>
      <c r="IVR2" s="279"/>
      <c r="IVS2" s="279"/>
      <c r="IVT2" s="279"/>
      <c r="IVU2" s="279"/>
      <c r="IVV2" s="279"/>
      <c r="IVW2" s="279"/>
      <c r="IVX2" s="279"/>
      <c r="IVY2" s="279"/>
      <c r="IVZ2" s="279"/>
      <c r="IWA2" s="279"/>
      <c r="IWB2" s="279"/>
      <c r="IWC2" s="279"/>
      <c r="IWD2" s="279"/>
      <c r="IWE2" s="279"/>
      <c r="IWF2" s="279"/>
      <c r="IWG2" s="279"/>
      <c r="IWH2" s="279"/>
      <c r="IWI2" s="279"/>
      <c r="IWJ2" s="279"/>
      <c r="IWK2" s="279"/>
      <c r="IWL2" s="279"/>
      <c r="IWM2" s="279"/>
      <c r="IWN2" s="279"/>
      <c r="IWO2" s="279"/>
      <c r="IWP2" s="279"/>
      <c r="IWQ2" s="279"/>
      <c r="IWR2" s="279"/>
      <c r="IWS2" s="279"/>
      <c r="IWT2" s="279"/>
      <c r="IWU2" s="279"/>
      <c r="IWV2" s="279"/>
      <c r="IWW2" s="279"/>
      <c r="IWX2" s="279"/>
      <c r="IWY2" s="279"/>
      <c r="IWZ2" s="279"/>
      <c r="IXA2" s="279"/>
      <c r="IXB2" s="279"/>
      <c r="IXC2" s="279"/>
      <c r="IXD2" s="279"/>
      <c r="IXE2" s="279"/>
      <c r="IXF2" s="279"/>
      <c r="IXG2" s="279"/>
      <c r="IXH2" s="279"/>
      <c r="IXI2" s="279"/>
      <c r="IXJ2" s="279"/>
      <c r="IXK2" s="279"/>
      <c r="IXL2" s="279"/>
      <c r="IXM2" s="279"/>
      <c r="IXN2" s="279"/>
      <c r="IXO2" s="279"/>
      <c r="IXP2" s="279"/>
      <c r="IXQ2" s="279"/>
      <c r="IXR2" s="279"/>
      <c r="IXS2" s="279"/>
      <c r="IXT2" s="279"/>
      <c r="IXU2" s="279"/>
      <c r="IXV2" s="279"/>
      <c r="IXW2" s="279"/>
      <c r="IXX2" s="279"/>
      <c r="IXY2" s="279"/>
      <c r="IXZ2" s="279"/>
      <c r="IYA2" s="279"/>
      <c r="IYB2" s="279"/>
      <c r="IYC2" s="279"/>
      <c r="IYD2" s="279"/>
      <c r="IYE2" s="279"/>
      <c r="IYF2" s="279"/>
      <c r="IYG2" s="279"/>
      <c r="IYH2" s="279"/>
      <c r="IYI2" s="279"/>
      <c r="IYJ2" s="279"/>
      <c r="IYK2" s="279"/>
      <c r="IYL2" s="279"/>
      <c r="IYM2" s="279"/>
      <c r="IYN2" s="279"/>
      <c r="IYO2" s="279"/>
      <c r="IYP2" s="279"/>
      <c r="IYQ2" s="279"/>
      <c r="IYR2" s="279"/>
      <c r="IYS2" s="279"/>
      <c r="IYT2" s="279"/>
      <c r="IYU2" s="279"/>
      <c r="IYV2" s="279"/>
      <c r="IYW2" s="279"/>
      <c r="IYX2" s="279"/>
      <c r="IYY2" s="279"/>
      <c r="IYZ2" s="279"/>
      <c r="IZA2" s="279"/>
      <c r="IZB2" s="279"/>
      <c r="IZC2" s="279"/>
      <c r="IZD2" s="279"/>
      <c r="IZE2" s="279"/>
      <c r="IZF2" s="279"/>
      <c r="IZG2" s="279"/>
      <c r="IZH2" s="279"/>
      <c r="IZI2" s="279"/>
      <c r="IZJ2" s="279"/>
      <c r="IZK2" s="279"/>
      <c r="IZL2" s="279"/>
      <c r="IZM2" s="279"/>
      <c r="IZN2" s="279"/>
      <c r="IZO2" s="279"/>
      <c r="IZP2" s="279"/>
      <c r="IZQ2" s="279"/>
      <c r="IZR2" s="279"/>
      <c r="IZS2" s="279"/>
      <c r="IZT2" s="279"/>
      <c r="IZU2" s="279"/>
      <c r="IZV2" s="279"/>
      <c r="IZW2" s="279"/>
      <c r="IZX2" s="279"/>
      <c r="IZY2" s="279"/>
      <c r="IZZ2" s="279"/>
      <c r="JAA2" s="279"/>
      <c r="JAB2" s="279"/>
      <c r="JAC2" s="279"/>
      <c r="JAD2" s="279"/>
      <c r="JAE2" s="279"/>
      <c r="JAF2" s="279"/>
      <c r="JAG2" s="279"/>
      <c r="JAH2" s="279"/>
      <c r="JAI2" s="279"/>
      <c r="JAJ2" s="279"/>
      <c r="JAK2" s="279"/>
      <c r="JAL2" s="279"/>
      <c r="JAM2" s="279"/>
      <c r="JAN2" s="279"/>
      <c r="JAO2" s="279"/>
      <c r="JAP2" s="279"/>
      <c r="JAQ2" s="279"/>
      <c r="JAR2" s="279"/>
      <c r="JAS2" s="279"/>
      <c r="JAT2" s="279"/>
      <c r="JAU2" s="279"/>
      <c r="JAV2" s="279"/>
      <c r="JAW2" s="279"/>
      <c r="JAX2" s="279"/>
      <c r="JAY2" s="279"/>
      <c r="JAZ2" s="279"/>
      <c r="JBA2" s="279"/>
      <c r="JBB2" s="279"/>
      <c r="JBC2" s="279"/>
      <c r="JBD2" s="279"/>
      <c r="JBE2" s="279"/>
      <c r="JBF2" s="279"/>
      <c r="JBG2" s="279"/>
      <c r="JBH2" s="279"/>
      <c r="JBI2" s="279"/>
      <c r="JBJ2" s="279"/>
      <c r="JBK2" s="279"/>
      <c r="JBL2" s="279"/>
      <c r="JBM2" s="279"/>
      <c r="JBN2" s="279"/>
      <c r="JBO2" s="279"/>
      <c r="JBP2" s="279"/>
      <c r="JBQ2" s="279"/>
      <c r="JBR2" s="279"/>
      <c r="JBS2" s="279"/>
      <c r="JBT2" s="279"/>
      <c r="JBU2" s="279"/>
      <c r="JBV2" s="279"/>
      <c r="JBW2" s="279"/>
      <c r="JBX2" s="279"/>
      <c r="JBY2" s="279"/>
      <c r="JBZ2" s="279"/>
      <c r="JCA2" s="279"/>
      <c r="JCB2" s="279"/>
      <c r="JCC2" s="279"/>
      <c r="JCD2" s="279"/>
      <c r="JCE2" s="279"/>
      <c r="JCF2" s="279"/>
      <c r="JCG2" s="279"/>
      <c r="JCH2" s="279"/>
      <c r="JCI2" s="279"/>
      <c r="JCJ2" s="279"/>
      <c r="JCK2" s="279"/>
      <c r="JCL2" s="279"/>
      <c r="JCM2" s="279"/>
      <c r="JCN2" s="279"/>
      <c r="JCO2" s="279"/>
      <c r="JCP2" s="279"/>
      <c r="JCQ2" s="279"/>
      <c r="JCR2" s="279"/>
      <c r="JCS2" s="279"/>
      <c r="JCT2" s="279"/>
      <c r="JCU2" s="279"/>
      <c r="JCV2" s="279"/>
      <c r="JCW2" s="279"/>
      <c r="JCX2" s="279"/>
      <c r="JCY2" s="279"/>
      <c r="JCZ2" s="279"/>
      <c r="JDA2" s="279"/>
      <c r="JDB2" s="279"/>
      <c r="JDC2" s="279"/>
      <c r="JDD2" s="279"/>
      <c r="JDE2" s="279"/>
      <c r="JDF2" s="279"/>
      <c r="JDG2" s="279"/>
      <c r="JDH2" s="279"/>
      <c r="JDI2" s="279"/>
      <c r="JDJ2" s="279"/>
      <c r="JDK2" s="279"/>
      <c r="JDL2" s="279"/>
      <c r="JDM2" s="279"/>
      <c r="JDN2" s="279"/>
      <c r="JDO2" s="279"/>
      <c r="JDP2" s="279"/>
      <c r="JDQ2" s="279"/>
      <c r="JDR2" s="279"/>
      <c r="JDS2" s="279"/>
      <c r="JDT2" s="279"/>
      <c r="JDU2" s="279"/>
      <c r="JDV2" s="279"/>
      <c r="JDW2" s="279"/>
      <c r="JDX2" s="279"/>
      <c r="JDY2" s="279"/>
      <c r="JDZ2" s="279"/>
      <c r="JEA2" s="279"/>
      <c r="JEB2" s="279"/>
      <c r="JEC2" s="279"/>
      <c r="JED2" s="279"/>
      <c r="JEE2" s="279"/>
      <c r="JEF2" s="279"/>
      <c r="JEG2" s="279"/>
      <c r="JEH2" s="279"/>
      <c r="JEI2" s="279"/>
      <c r="JEJ2" s="279"/>
      <c r="JEK2" s="279"/>
      <c r="JEL2" s="279"/>
      <c r="JEM2" s="279"/>
      <c r="JEN2" s="279"/>
      <c r="JEO2" s="279"/>
      <c r="JEP2" s="279"/>
      <c r="JEQ2" s="279"/>
      <c r="JER2" s="279"/>
      <c r="JES2" s="279"/>
      <c r="JET2" s="279"/>
      <c r="JEU2" s="279"/>
      <c r="JEV2" s="279"/>
      <c r="JEW2" s="279"/>
      <c r="JEX2" s="279"/>
      <c r="JEY2" s="279"/>
      <c r="JEZ2" s="279"/>
      <c r="JFA2" s="279"/>
      <c r="JFB2" s="279"/>
      <c r="JFC2" s="279"/>
      <c r="JFD2" s="279"/>
      <c r="JFE2" s="279"/>
      <c r="JFF2" s="279"/>
      <c r="JFG2" s="279"/>
      <c r="JFH2" s="279"/>
      <c r="JFI2" s="279"/>
      <c r="JFJ2" s="279"/>
      <c r="JFK2" s="279"/>
      <c r="JFL2" s="279"/>
      <c r="JFM2" s="279"/>
      <c r="JFN2" s="279"/>
      <c r="JFO2" s="279"/>
      <c r="JFP2" s="279"/>
      <c r="JFQ2" s="279"/>
      <c r="JFR2" s="279"/>
      <c r="JFS2" s="279"/>
      <c r="JFT2" s="279"/>
      <c r="JFU2" s="279"/>
      <c r="JFV2" s="279"/>
      <c r="JFW2" s="279"/>
      <c r="JFX2" s="279"/>
      <c r="JFY2" s="279"/>
      <c r="JFZ2" s="279"/>
      <c r="JGA2" s="279"/>
      <c r="JGB2" s="279"/>
      <c r="JGC2" s="279"/>
      <c r="JGD2" s="279"/>
      <c r="JGE2" s="279"/>
      <c r="JGF2" s="279"/>
      <c r="JGG2" s="279"/>
      <c r="JGH2" s="279"/>
      <c r="JGI2" s="279"/>
      <c r="JGJ2" s="279"/>
      <c r="JGK2" s="279"/>
      <c r="JGL2" s="279"/>
      <c r="JGM2" s="279"/>
      <c r="JGN2" s="279"/>
      <c r="JGO2" s="279"/>
      <c r="JGP2" s="279"/>
      <c r="JGQ2" s="279"/>
      <c r="JGR2" s="279"/>
      <c r="JGS2" s="279"/>
      <c r="JGT2" s="279"/>
      <c r="JGU2" s="279"/>
      <c r="JGV2" s="279"/>
      <c r="JGW2" s="279"/>
      <c r="JGX2" s="279"/>
      <c r="JGY2" s="279"/>
      <c r="JGZ2" s="279"/>
      <c r="JHA2" s="279"/>
      <c r="JHB2" s="279"/>
      <c r="JHC2" s="279"/>
      <c r="JHD2" s="279"/>
      <c r="JHE2" s="279"/>
      <c r="JHF2" s="279"/>
      <c r="JHG2" s="279"/>
      <c r="JHH2" s="279"/>
      <c r="JHI2" s="279"/>
      <c r="JHJ2" s="279"/>
      <c r="JHK2" s="279"/>
      <c r="JHL2" s="279"/>
      <c r="JHM2" s="279"/>
      <c r="JHN2" s="279"/>
      <c r="JHO2" s="279"/>
      <c r="JHP2" s="279"/>
      <c r="JHQ2" s="279"/>
      <c r="JHR2" s="279"/>
      <c r="JHS2" s="279"/>
      <c r="JHT2" s="279"/>
      <c r="JHU2" s="279"/>
      <c r="JHV2" s="279"/>
      <c r="JHW2" s="279"/>
      <c r="JHX2" s="279"/>
      <c r="JHY2" s="279"/>
      <c r="JHZ2" s="279"/>
      <c r="JIA2" s="279"/>
      <c r="JIB2" s="279"/>
      <c r="JIC2" s="279"/>
      <c r="JID2" s="279"/>
      <c r="JIE2" s="279"/>
      <c r="JIF2" s="279"/>
      <c r="JIG2" s="279"/>
      <c r="JIH2" s="279"/>
      <c r="JII2" s="279"/>
      <c r="JIJ2" s="279"/>
      <c r="JIK2" s="279"/>
      <c r="JIL2" s="279"/>
      <c r="JIM2" s="279"/>
      <c r="JIN2" s="279"/>
      <c r="JIO2" s="279"/>
      <c r="JIP2" s="279"/>
      <c r="JIQ2" s="279"/>
      <c r="JIR2" s="279"/>
      <c r="JIS2" s="279"/>
      <c r="JIT2" s="279"/>
      <c r="JIU2" s="279"/>
      <c r="JIV2" s="279"/>
      <c r="JIW2" s="279"/>
      <c r="JIX2" s="279"/>
      <c r="JIY2" s="279"/>
      <c r="JIZ2" s="279"/>
      <c r="JJA2" s="279"/>
      <c r="JJB2" s="279"/>
      <c r="JJC2" s="279"/>
      <c r="JJD2" s="279"/>
      <c r="JJE2" s="279"/>
      <c r="JJF2" s="279"/>
      <c r="JJG2" s="279"/>
      <c r="JJH2" s="279"/>
      <c r="JJI2" s="279"/>
      <c r="JJJ2" s="279"/>
      <c r="JJK2" s="279"/>
      <c r="JJL2" s="279"/>
      <c r="JJM2" s="279"/>
      <c r="JJN2" s="279"/>
      <c r="JJO2" s="279"/>
      <c r="JJP2" s="279"/>
      <c r="JJQ2" s="279"/>
      <c r="JJR2" s="279"/>
      <c r="JJS2" s="279"/>
      <c r="JJT2" s="279"/>
      <c r="JJU2" s="279"/>
      <c r="JJV2" s="279"/>
      <c r="JJW2" s="279"/>
      <c r="JJX2" s="279"/>
      <c r="JJY2" s="279"/>
      <c r="JJZ2" s="279"/>
      <c r="JKA2" s="279"/>
      <c r="JKB2" s="279"/>
      <c r="JKC2" s="279"/>
      <c r="JKD2" s="279"/>
      <c r="JKE2" s="279"/>
      <c r="JKF2" s="279"/>
      <c r="JKG2" s="279"/>
      <c r="JKH2" s="279"/>
      <c r="JKI2" s="279"/>
      <c r="JKJ2" s="279"/>
      <c r="JKK2" s="279"/>
      <c r="JKL2" s="279"/>
      <c r="JKM2" s="279"/>
      <c r="JKN2" s="279"/>
      <c r="JKO2" s="279"/>
      <c r="JKP2" s="279"/>
      <c r="JKQ2" s="279"/>
      <c r="JKR2" s="279"/>
      <c r="JKS2" s="279"/>
      <c r="JKT2" s="279"/>
      <c r="JKU2" s="279"/>
      <c r="JKV2" s="279"/>
      <c r="JKW2" s="279"/>
      <c r="JKX2" s="279"/>
      <c r="JKY2" s="279"/>
      <c r="JKZ2" s="279"/>
      <c r="JLA2" s="279"/>
      <c r="JLB2" s="279"/>
      <c r="JLC2" s="279"/>
      <c r="JLD2" s="279"/>
      <c r="JLE2" s="279"/>
      <c r="JLF2" s="279"/>
      <c r="JLG2" s="279"/>
      <c r="JLH2" s="279"/>
      <c r="JLI2" s="279"/>
      <c r="JLJ2" s="279"/>
      <c r="JLK2" s="279"/>
      <c r="JLL2" s="279"/>
      <c r="JLM2" s="279"/>
      <c r="JLN2" s="279"/>
      <c r="JLO2" s="279"/>
      <c r="JLP2" s="279"/>
      <c r="JLQ2" s="279"/>
      <c r="JLR2" s="279"/>
      <c r="JLS2" s="279"/>
      <c r="JLT2" s="279"/>
      <c r="JLU2" s="279"/>
      <c r="JLV2" s="279"/>
      <c r="JLW2" s="279"/>
      <c r="JLX2" s="279"/>
      <c r="JLY2" s="279"/>
      <c r="JLZ2" s="279"/>
      <c r="JMA2" s="279"/>
      <c r="JMB2" s="279"/>
      <c r="JMC2" s="279"/>
      <c r="JMD2" s="279"/>
      <c r="JME2" s="279"/>
      <c r="JMF2" s="279"/>
      <c r="JMG2" s="279"/>
      <c r="JMH2" s="279"/>
      <c r="JMI2" s="279"/>
      <c r="JMJ2" s="279"/>
      <c r="JMK2" s="279"/>
      <c r="JML2" s="279"/>
      <c r="JMM2" s="279"/>
      <c r="JMN2" s="279"/>
      <c r="JMO2" s="279"/>
      <c r="JMP2" s="279"/>
      <c r="JMQ2" s="279"/>
      <c r="JMR2" s="279"/>
      <c r="JMS2" s="279"/>
      <c r="JMT2" s="279"/>
      <c r="JMU2" s="279"/>
      <c r="JMV2" s="279"/>
      <c r="JMW2" s="279"/>
      <c r="JMX2" s="279"/>
      <c r="JMY2" s="279"/>
      <c r="JMZ2" s="279"/>
      <c r="JNA2" s="279"/>
      <c r="JNB2" s="279"/>
      <c r="JNC2" s="279"/>
      <c r="JND2" s="279"/>
      <c r="JNE2" s="279"/>
      <c r="JNF2" s="279"/>
      <c r="JNG2" s="279"/>
      <c r="JNH2" s="279"/>
      <c r="JNI2" s="279"/>
      <c r="JNJ2" s="279"/>
      <c r="JNK2" s="279"/>
      <c r="JNL2" s="279"/>
      <c r="JNM2" s="279"/>
      <c r="JNN2" s="279"/>
      <c r="JNO2" s="279"/>
      <c r="JNP2" s="279"/>
      <c r="JNQ2" s="279"/>
      <c r="JNR2" s="279"/>
      <c r="JNS2" s="279"/>
      <c r="JNT2" s="279"/>
      <c r="JNU2" s="279"/>
      <c r="JNV2" s="279"/>
      <c r="JNW2" s="279"/>
      <c r="JNX2" s="279"/>
      <c r="JNY2" s="279"/>
      <c r="JNZ2" s="279"/>
      <c r="JOA2" s="279"/>
      <c r="JOB2" s="279"/>
      <c r="JOC2" s="279"/>
      <c r="JOD2" s="279"/>
      <c r="JOE2" s="279"/>
      <c r="JOF2" s="279"/>
      <c r="JOG2" s="279"/>
      <c r="JOH2" s="279"/>
      <c r="JOI2" s="279"/>
      <c r="JOJ2" s="279"/>
      <c r="JOK2" s="279"/>
      <c r="JOL2" s="279"/>
      <c r="JOM2" s="279"/>
      <c r="JON2" s="279"/>
      <c r="JOO2" s="279"/>
      <c r="JOP2" s="279"/>
      <c r="JOQ2" s="279"/>
      <c r="JOR2" s="279"/>
      <c r="JOS2" s="279"/>
      <c r="JOT2" s="279"/>
      <c r="JOU2" s="279"/>
      <c r="JOV2" s="279"/>
      <c r="JOW2" s="279"/>
      <c r="JOX2" s="279"/>
      <c r="JOY2" s="279"/>
      <c r="JOZ2" s="279"/>
      <c r="JPA2" s="279"/>
      <c r="JPB2" s="279"/>
      <c r="JPC2" s="279"/>
      <c r="JPD2" s="279"/>
      <c r="JPE2" s="279"/>
      <c r="JPF2" s="279"/>
      <c r="JPG2" s="279"/>
      <c r="JPH2" s="279"/>
      <c r="JPI2" s="279"/>
      <c r="JPJ2" s="279"/>
      <c r="JPK2" s="279"/>
      <c r="JPL2" s="279"/>
      <c r="JPM2" s="279"/>
      <c r="JPN2" s="279"/>
      <c r="JPO2" s="279"/>
      <c r="JPP2" s="279"/>
      <c r="JPQ2" s="279"/>
      <c r="JPR2" s="279"/>
      <c r="JPS2" s="279"/>
      <c r="JPT2" s="279"/>
      <c r="JPU2" s="279"/>
      <c r="JPV2" s="279"/>
      <c r="JPW2" s="279"/>
      <c r="JPX2" s="279"/>
      <c r="JPY2" s="279"/>
      <c r="JPZ2" s="279"/>
      <c r="JQA2" s="279"/>
      <c r="JQB2" s="279"/>
      <c r="JQC2" s="279"/>
      <c r="JQD2" s="279"/>
      <c r="JQE2" s="279"/>
      <c r="JQF2" s="279"/>
      <c r="JQG2" s="279"/>
      <c r="JQH2" s="279"/>
      <c r="JQI2" s="279"/>
      <c r="JQJ2" s="279"/>
      <c r="JQK2" s="279"/>
      <c r="JQL2" s="279"/>
      <c r="JQM2" s="279"/>
      <c r="JQN2" s="279"/>
      <c r="JQO2" s="279"/>
      <c r="JQP2" s="279"/>
      <c r="JQQ2" s="279"/>
      <c r="JQR2" s="279"/>
      <c r="JQS2" s="279"/>
      <c r="JQT2" s="279"/>
      <c r="JQU2" s="279"/>
      <c r="JQV2" s="279"/>
      <c r="JQW2" s="279"/>
      <c r="JQX2" s="279"/>
      <c r="JQY2" s="279"/>
      <c r="JQZ2" s="279"/>
      <c r="JRA2" s="279"/>
      <c r="JRB2" s="279"/>
      <c r="JRC2" s="279"/>
      <c r="JRD2" s="279"/>
      <c r="JRE2" s="279"/>
      <c r="JRF2" s="279"/>
      <c r="JRG2" s="279"/>
      <c r="JRH2" s="279"/>
      <c r="JRI2" s="279"/>
      <c r="JRJ2" s="279"/>
      <c r="JRK2" s="279"/>
      <c r="JRL2" s="279"/>
      <c r="JRM2" s="279"/>
      <c r="JRN2" s="279"/>
      <c r="JRO2" s="279"/>
      <c r="JRP2" s="279"/>
      <c r="JRQ2" s="279"/>
      <c r="JRR2" s="279"/>
      <c r="JRS2" s="279"/>
      <c r="JRT2" s="279"/>
      <c r="JRU2" s="279"/>
      <c r="JRV2" s="279"/>
      <c r="JRW2" s="279"/>
      <c r="JRX2" s="279"/>
      <c r="JRY2" s="279"/>
      <c r="JRZ2" s="279"/>
      <c r="JSA2" s="279"/>
      <c r="JSB2" s="279"/>
      <c r="JSC2" s="279"/>
      <c r="JSD2" s="279"/>
      <c r="JSE2" s="279"/>
      <c r="JSF2" s="279"/>
      <c r="JSG2" s="279"/>
      <c r="JSH2" s="279"/>
      <c r="JSI2" s="279"/>
      <c r="JSJ2" s="279"/>
      <c r="JSK2" s="279"/>
      <c r="JSL2" s="279"/>
      <c r="JSM2" s="279"/>
      <c r="JSN2" s="279"/>
      <c r="JSO2" s="279"/>
      <c r="JSP2" s="279"/>
      <c r="JSQ2" s="279"/>
      <c r="JSR2" s="279"/>
      <c r="JSS2" s="279"/>
      <c r="JST2" s="279"/>
      <c r="JSU2" s="279"/>
      <c r="JSV2" s="279"/>
      <c r="JSW2" s="279"/>
      <c r="JSX2" s="279"/>
      <c r="JSY2" s="279"/>
      <c r="JSZ2" s="279"/>
      <c r="JTA2" s="279"/>
      <c r="JTB2" s="279"/>
      <c r="JTC2" s="279"/>
      <c r="JTD2" s="279"/>
      <c r="JTE2" s="279"/>
      <c r="JTF2" s="279"/>
      <c r="JTG2" s="279"/>
      <c r="JTH2" s="279"/>
      <c r="JTI2" s="279"/>
      <c r="JTJ2" s="279"/>
      <c r="JTK2" s="279"/>
      <c r="JTL2" s="279"/>
      <c r="JTM2" s="279"/>
      <c r="JTN2" s="279"/>
      <c r="JTO2" s="279"/>
      <c r="JTP2" s="279"/>
      <c r="JTQ2" s="279"/>
      <c r="JTR2" s="279"/>
      <c r="JTS2" s="279"/>
      <c r="JTT2" s="279"/>
      <c r="JTU2" s="279"/>
      <c r="JTV2" s="279"/>
      <c r="JTW2" s="279"/>
      <c r="JTX2" s="279"/>
      <c r="JTY2" s="279"/>
      <c r="JTZ2" s="279"/>
      <c r="JUA2" s="279"/>
      <c r="JUB2" s="279"/>
      <c r="JUC2" s="279"/>
      <c r="JUD2" s="279"/>
      <c r="JUE2" s="279"/>
      <c r="JUF2" s="279"/>
      <c r="JUG2" s="279"/>
      <c r="JUH2" s="279"/>
      <c r="JUI2" s="279"/>
      <c r="JUJ2" s="279"/>
      <c r="JUK2" s="279"/>
      <c r="JUL2" s="279"/>
      <c r="JUM2" s="279"/>
      <c r="JUN2" s="279"/>
      <c r="JUO2" s="279"/>
      <c r="JUP2" s="279"/>
      <c r="JUQ2" s="279"/>
      <c r="JUR2" s="279"/>
      <c r="JUS2" s="279"/>
      <c r="JUT2" s="279"/>
      <c r="JUU2" s="279"/>
      <c r="JUV2" s="279"/>
      <c r="JUW2" s="279"/>
      <c r="JUX2" s="279"/>
      <c r="JUY2" s="279"/>
      <c r="JUZ2" s="279"/>
      <c r="JVA2" s="279"/>
      <c r="JVB2" s="279"/>
      <c r="JVC2" s="279"/>
      <c r="JVD2" s="279"/>
      <c r="JVE2" s="279"/>
      <c r="JVF2" s="279"/>
      <c r="JVG2" s="279"/>
      <c r="JVH2" s="279"/>
      <c r="JVI2" s="279"/>
      <c r="JVJ2" s="279"/>
      <c r="JVK2" s="279"/>
      <c r="JVL2" s="279"/>
      <c r="JVM2" s="279"/>
      <c r="JVN2" s="279"/>
      <c r="JVO2" s="279"/>
      <c r="JVP2" s="279"/>
      <c r="JVQ2" s="279"/>
      <c r="JVR2" s="279"/>
      <c r="JVS2" s="279"/>
      <c r="JVT2" s="279"/>
      <c r="JVU2" s="279"/>
      <c r="JVV2" s="279"/>
      <c r="JVW2" s="279"/>
      <c r="JVX2" s="279"/>
      <c r="JVY2" s="279"/>
      <c r="JVZ2" s="279"/>
      <c r="JWA2" s="279"/>
      <c r="JWB2" s="279"/>
      <c r="JWC2" s="279"/>
      <c r="JWD2" s="279"/>
      <c r="JWE2" s="279"/>
      <c r="JWF2" s="279"/>
      <c r="JWG2" s="279"/>
      <c r="JWH2" s="279"/>
      <c r="JWI2" s="279"/>
      <c r="JWJ2" s="279"/>
      <c r="JWK2" s="279"/>
      <c r="JWL2" s="279"/>
      <c r="JWM2" s="279"/>
      <c r="JWN2" s="279"/>
      <c r="JWO2" s="279"/>
      <c r="JWP2" s="279"/>
      <c r="JWQ2" s="279"/>
      <c r="JWR2" s="279"/>
      <c r="JWS2" s="279"/>
      <c r="JWT2" s="279"/>
      <c r="JWU2" s="279"/>
      <c r="JWV2" s="279"/>
      <c r="JWW2" s="279"/>
      <c r="JWX2" s="279"/>
      <c r="JWY2" s="279"/>
      <c r="JWZ2" s="279"/>
      <c r="JXA2" s="279"/>
      <c r="JXB2" s="279"/>
      <c r="JXC2" s="279"/>
      <c r="JXD2" s="279"/>
      <c r="JXE2" s="279"/>
      <c r="JXF2" s="279"/>
      <c r="JXG2" s="279"/>
      <c r="JXH2" s="279"/>
      <c r="JXI2" s="279"/>
      <c r="JXJ2" s="279"/>
      <c r="JXK2" s="279"/>
      <c r="JXL2" s="279"/>
      <c r="JXM2" s="279"/>
      <c r="JXN2" s="279"/>
      <c r="JXO2" s="279"/>
      <c r="JXP2" s="279"/>
      <c r="JXQ2" s="279"/>
      <c r="JXR2" s="279"/>
      <c r="JXS2" s="279"/>
      <c r="JXT2" s="279"/>
      <c r="JXU2" s="279"/>
      <c r="JXV2" s="279"/>
      <c r="JXW2" s="279"/>
      <c r="JXX2" s="279"/>
      <c r="JXY2" s="279"/>
      <c r="JXZ2" s="279"/>
      <c r="JYA2" s="279"/>
      <c r="JYB2" s="279"/>
      <c r="JYC2" s="279"/>
      <c r="JYD2" s="279"/>
      <c r="JYE2" s="279"/>
      <c r="JYF2" s="279"/>
      <c r="JYG2" s="279"/>
      <c r="JYH2" s="279"/>
      <c r="JYI2" s="279"/>
      <c r="JYJ2" s="279"/>
      <c r="JYK2" s="279"/>
      <c r="JYL2" s="279"/>
      <c r="JYM2" s="279"/>
      <c r="JYN2" s="279"/>
      <c r="JYO2" s="279"/>
      <c r="JYP2" s="279"/>
      <c r="JYQ2" s="279"/>
      <c r="JYR2" s="279"/>
      <c r="JYS2" s="279"/>
      <c r="JYT2" s="279"/>
      <c r="JYU2" s="279"/>
      <c r="JYV2" s="279"/>
      <c r="JYW2" s="279"/>
      <c r="JYX2" s="279"/>
      <c r="JYY2" s="279"/>
      <c r="JYZ2" s="279"/>
      <c r="JZA2" s="279"/>
      <c r="JZB2" s="279"/>
      <c r="JZC2" s="279"/>
      <c r="JZD2" s="279"/>
      <c r="JZE2" s="279"/>
      <c r="JZF2" s="279"/>
      <c r="JZG2" s="279"/>
      <c r="JZH2" s="279"/>
      <c r="JZI2" s="279"/>
      <c r="JZJ2" s="279"/>
      <c r="JZK2" s="279"/>
      <c r="JZL2" s="279"/>
      <c r="JZM2" s="279"/>
      <c r="JZN2" s="279"/>
      <c r="JZO2" s="279"/>
      <c r="JZP2" s="279"/>
      <c r="JZQ2" s="279"/>
      <c r="JZR2" s="279"/>
      <c r="JZS2" s="279"/>
      <c r="JZT2" s="279"/>
      <c r="JZU2" s="279"/>
      <c r="JZV2" s="279"/>
      <c r="JZW2" s="279"/>
      <c r="JZX2" s="279"/>
      <c r="JZY2" s="279"/>
      <c r="JZZ2" s="279"/>
      <c r="KAA2" s="279"/>
      <c r="KAB2" s="279"/>
      <c r="KAC2" s="279"/>
      <c r="KAD2" s="279"/>
      <c r="KAE2" s="279"/>
      <c r="KAF2" s="279"/>
      <c r="KAG2" s="279"/>
      <c r="KAH2" s="279"/>
      <c r="KAI2" s="279"/>
      <c r="KAJ2" s="279"/>
      <c r="KAK2" s="279"/>
      <c r="KAL2" s="279"/>
      <c r="KAM2" s="279"/>
      <c r="KAN2" s="279"/>
      <c r="KAO2" s="279"/>
      <c r="KAP2" s="279"/>
      <c r="KAQ2" s="279"/>
      <c r="KAR2" s="279"/>
      <c r="KAS2" s="279"/>
      <c r="KAT2" s="279"/>
      <c r="KAU2" s="279"/>
      <c r="KAV2" s="279"/>
      <c r="KAW2" s="279"/>
      <c r="KAX2" s="279"/>
      <c r="KAY2" s="279"/>
      <c r="KAZ2" s="279"/>
      <c r="KBA2" s="279"/>
      <c r="KBB2" s="279"/>
      <c r="KBC2" s="279"/>
      <c r="KBD2" s="279"/>
      <c r="KBE2" s="279"/>
      <c r="KBF2" s="279"/>
      <c r="KBG2" s="279"/>
      <c r="KBH2" s="279"/>
      <c r="KBI2" s="279"/>
      <c r="KBJ2" s="279"/>
      <c r="KBK2" s="279"/>
      <c r="KBL2" s="279"/>
      <c r="KBM2" s="279"/>
      <c r="KBN2" s="279"/>
      <c r="KBO2" s="279"/>
      <c r="KBP2" s="279"/>
      <c r="KBQ2" s="279"/>
      <c r="KBR2" s="279"/>
      <c r="KBS2" s="279"/>
      <c r="KBT2" s="279"/>
      <c r="KBU2" s="279"/>
      <c r="KBV2" s="279"/>
      <c r="KBW2" s="279"/>
      <c r="KBX2" s="279"/>
      <c r="KBY2" s="279"/>
      <c r="KBZ2" s="279"/>
      <c r="KCA2" s="279"/>
      <c r="KCB2" s="279"/>
      <c r="KCC2" s="279"/>
      <c r="KCD2" s="279"/>
      <c r="KCE2" s="279"/>
      <c r="KCF2" s="279"/>
      <c r="KCG2" s="279"/>
      <c r="KCH2" s="279"/>
      <c r="KCI2" s="279"/>
      <c r="KCJ2" s="279"/>
      <c r="KCK2" s="279"/>
      <c r="KCL2" s="279"/>
      <c r="KCM2" s="279"/>
      <c r="KCN2" s="279"/>
      <c r="KCO2" s="279"/>
      <c r="KCP2" s="279"/>
      <c r="KCQ2" s="279"/>
      <c r="KCR2" s="279"/>
      <c r="KCS2" s="279"/>
      <c r="KCT2" s="279"/>
      <c r="KCU2" s="279"/>
      <c r="KCV2" s="279"/>
      <c r="KCW2" s="279"/>
      <c r="KCX2" s="279"/>
      <c r="KCY2" s="279"/>
      <c r="KCZ2" s="279"/>
      <c r="KDA2" s="279"/>
      <c r="KDB2" s="279"/>
      <c r="KDC2" s="279"/>
      <c r="KDD2" s="279"/>
      <c r="KDE2" s="279"/>
      <c r="KDF2" s="279"/>
      <c r="KDG2" s="279"/>
      <c r="KDH2" s="279"/>
      <c r="KDI2" s="279"/>
      <c r="KDJ2" s="279"/>
      <c r="KDK2" s="279"/>
      <c r="KDL2" s="279"/>
      <c r="KDM2" s="279"/>
      <c r="KDN2" s="279"/>
      <c r="KDO2" s="279"/>
      <c r="KDP2" s="279"/>
      <c r="KDQ2" s="279"/>
      <c r="KDR2" s="279"/>
      <c r="KDS2" s="279"/>
      <c r="KDT2" s="279"/>
      <c r="KDU2" s="279"/>
      <c r="KDV2" s="279"/>
      <c r="KDW2" s="279"/>
      <c r="KDX2" s="279"/>
      <c r="KDY2" s="279"/>
      <c r="KDZ2" s="279"/>
      <c r="KEA2" s="279"/>
      <c r="KEB2" s="279"/>
      <c r="KEC2" s="279"/>
      <c r="KED2" s="279"/>
      <c r="KEE2" s="279"/>
      <c r="KEF2" s="279"/>
      <c r="KEG2" s="279"/>
      <c r="KEH2" s="279"/>
      <c r="KEI2" s="279"/>
      <c r="KEJ2" s="279"/>
      <c r="KEK2" s="279"/>
      <c r="KEL2" s="279"/>
      <c r="KEM2" s="279"/>
      <c r="KEN2" s="279"/>
      <c r="KEO2" s="279"/>
      <c r="KEP2" s="279"/>
      <c r="KEQ2" s="279"/>
      <c r="KER2" s="279"/>
      <c r="KES2" s="279"/>
      <c r="KET2" s="279"/>
      <c r="KEU2" s="279"/>
      <c r="KEV2" s="279"/>
      <c r="KEW2" s="279"/>
      <c r="KEX2" s="279"/>
      <c r="KEY2" s="279"/>
      <c r="KEZ2" s="279"/>
      <c r="KFA2" s="279"/>
      <c r="KFB2" s="279"/>
      <c r="KFC2" s="279"/>
      <c r="KFD2" s="279"/>
      <c r="KFE2" s="279"/>
      <c r="KFF2" s="279"/>
      <c r="KFG2" s="279"/>
      <c r="KFH2" s="279"/>
      <c r="KFI2" s="279"/>
      <c r="KFJ2" s="279"/>
      <c r="KFK2" s="279"/>
      <c r="KFL2" s="279"/>
      <c r="KFM2" s="279"/>
      <c r="KFN2" s="279"/>
      <c r="KFO2" s="279"/>
      <c r="KFP2" s="279"/>
      <c r="KFQ2" s="279"/>
      <c r="KFR2" s="279"/>
      <c r="KFS2" s="279"/>
      <c r="KFT2" s="279"/>
      <c r="KFU2" s="279"/>
      <c r="KFV2" s="279"/>
      <c r="KFW2" s="279"/>
      <c r="KFX2" s="279"/>
      <c r="KFY2" s="279"/>
      <c r="KFZ2" s="279"/>
      <c r="KGA2" s="279"/>
      <c r="KGB2" s="279"/>
      <c r="KGC2" s="279"/>
      <c r="KGD2" s="279"/>
      <c r="KGE2" s="279"/>
      <c r="KGF2" s="279"/>
      <c r="KGG2" s="279"/>
      <c r="KGH2" s="279"/>
      <c r="KGI2" s="279"/>
      <c r="KGJ2" s="279"/>
      <c r="KGK2" s="279"/>
      <c r="KGL2" s="279"/>
      <c r="KGM2" s="279"/>
      <c r="KGN2" s="279"/>
      <c r="KGO2" s="279"/>
      <c r="KGP2" s="279"/>
      <c r="KGQ2" s="279"/>
      <c r="KGR2" s="279"/>
      <c r="KGS2" s="279"/>
      <c r="KGT2" s="279"/>
      <c r="KGU2" s="279"/>
      <c r="KGV2" s="279"/>
      <c r="KGW2" s="279"/>
      <c r="KGX2" s="279"/>
      <c r="KGY2" s="279"/>
      <c r="KGZ2" s="279"/>
      <c r="KHA2" s="279"/>
      <c r="KHB2" s="279"/>
      <c r="KHC2" s="279"/>
      <c r="KHD2" s="279"/>
      <c r="KHE2" s="279"/>
      <c r="KHF2" s="279"/>
      <c r="KHG2" s="279"/>
      <c r="KHH2" s="279"/>
      <c r="KHI2" s="279"/>
      <c r="KHJ2" s="279"/>
      <c r="KHK2" s="279"/>
      <c r="KHL2" s="279"/>
      <c r="KHM2" s="279"/>
      <c r="KHN2" s="279"/>
      <c r="KHO2" s="279"/>
      <c r="KHP2" s="279"/>
      <c r="KHQ2" s="279"/>
      <c r="KHR2" s="279"/>
      <c r="KHS2" s="279"/>
      <c r="KHT2" s="279"/>
      <c r="KHU2" s="279"/>
      <c r="KHV2" s="279"/>
      <c r="KHW2" s="279"/>
      <c r="KHX2" s="279"/>
      <c r="KHY2" s="279"/>
      <c r="KHZ2" s="279"/>
      <c r="KIA2" s="279"/>
      <c r="KIB2" s="279"/>
      <c r="KIC2" s="279"/>
      <c r="KID2" s="279"/>
      <c r="KIE2" s="279"/>
      <c r="KIF2" s="279"/>
      <c r="KIG2" s="279"/>
      <c r="KIH2" s="279"/>
      <c r="KII2" s="279"/>
      <c r="KIJ2" s="279"/>
      <c r="KIK2" s="279"/>
      <c r="KIL2" s="279"/>
      <c r="KIM2" s="279"/>
      <c r="KIN2" s="279"/>
      <c r="KIO2" s="279"/>
      <c r="KIP2" s="279"/>
      <c r="KIQ2" s="279"/>
      <c r="KIR2" s="279"/>
      <c r="KIS2" s="279"/>
      <c r="KIT2" s="279"/>
      <c r="KIU2" s="279"/>
      <c r="KIV2" s="279"/>
      <c r="KIW2" s="279"/>
      <c r="KIX2" s="279"/>
      <c r="KIY2" s="279"/>
      <c r="KIZ2" s="279"/>
      <c r="KJA2" s="279"/>
      <c r="KJB2" s="279"/>
      <c r="KJC2" s="279"/>
      <c r="KJD2" s="279"/>
      <c r="KJE2" s="279"/>
      <c r="KJF2" s="279"/>
      <c r="KJG2" s="279"/>
      <c r="KJH2" s="279"/>
      <c r="KJI2" s="279"/>
      <c r="KJJ2" s="279"/>
      <c r="KJK2" s="279"/>
      <c r="KJL2" s="279"/>
      <c r="KJM2" s="279"/>
      <c r="KJN2" s="279"/>
      <c r="KJO2" s="279"/>
      <c r="KJP2" s="279"/>
      <c r="KJQ2" s="279"/>
      <c r="KJR2" s="279"/>
      <c r="KJS2" s="279"/>
      <c r="KJT2" s="279"/>
      <c r="KJU2" s="279"/>
      <c r="KJV2" s="279"/>
      <c r="KJW2" s="279"/>
      <c r="KJX2" s="279"/>
      <c r="KJY2" s="279"/>
      <c r="KJZ2" s="279"/>
      <c r="KKA2" s="279"/>
      <c r="KKB2" s="279"/>
      <c r="KKC2" s="279"/>
      <c r="KKD2" s="279"/>
      <c r="KKE2" s="279"/>
      <c r="KKF2" s="279"/>
      <c r="KKG2" s="279"/>
      <c r="KKH2" s="279"/>
      <c r="KKI2" s="279"/>
      <c r="KKJ2" s="279"/>
      <c r="KKK2" s="279"/>
      <c r="KKL2" s="279"/>
      <c r="KKM2" s="279"/>
      <c r="KKN2" s="279"/>
      <c r="KKO2" s="279"/>
      <c r="KKP2" s="279"/>
      <c r="KKQ2" s="279"/>
      <c r="KKR2" s="279"/>
      <c r="KKS2" s="279"/>
      <c r="KKT2" s="279"/>
      <c r="KKU2" s="279"/>
      <c r="KKV2" s="279"/>
      <c r="KKW2" s="279"/>
      <c r="KKX2" s="279"/>
      <c r="KKY2" s="279"/>
      <c r="KKZ2" s="279"/>
      <c r="KLA2" s="279"/>
      <c r="KLB2" s="279"/>
      <c r="KLC2" s="279"/>
      <c r="KLD2" s="279"/>
      <c r="KLE2" s="279"/>
      <c r="KLF2" s="279"/>
      <c r="KLG2" s="279"/>
      <c r="KLH2" s="279"/>
      <c r="KLI2" s="279"/>
      <c r="KLJ2" s="279"/>
      <c r="KLK2" s="279"/>
      <c r="KLL2" s="279"/>
      <c r="KLM2" s="279"/>
      <c r="KLN2" s="279"/>
      <c r="KLO2" s="279"/>
      <c r="KLP2" s="279"/>
      <c r="KLQ2" s="279"/>
      <c r="KLR2" s="279"/>
      <c r="KLS2" s="279"/>
      <c r="KLT2" s="279"/>
      <c r="KLU2" s="279"/>
      <c r="KLV2" s="279"/>
      <c r="KLW2" s="279"/>
      <c r="KLX2" s="279"/>
      <c r="KLY2" s="279"/>
      <c r="KLZ2" s="279"/>
      <c r="KMA2" s="279"/>
      <c r="KMB2" s="279"/>
      <c r="KMC2" s="279"/>
      <c r="KMD2" s="279"/>
      <c r="KME2" s="279"/>
      <c r="KMF2" s="279"/>
      <c r="KMG2" s="279"/>
      <c r="KMH2" s="279"/>
      <c r="KMI2" s="279"/>
      <c r="KMJ2" s="279"/>
      <c r="KMK2" s="279"/>
      <c r="KML2" s="279"/>
      <c r="KMM2" s="279"/>
      <c r="KMN2" s="279"/>
      <c r="KMO2" s="279"/>
      <c r="KMP2" s="279"/>
      <c r="KMQ2" s="279"/>
      <c r="KMR2" s="279"/>
      <c r="KMS2" s="279"/>
      <c r="KMT2" s="279"/>
      <c r="KMU2" s="279"/>
      <c r="KMV2" s="279"/>
      <c r="KMW2" s="279"/>
      <c r="KMX2" s="279"/>
      <c r="KMY2" s="279"/>
      <c r="KMZ2" s="279"/>
      <c r="KNA2" s="279"/>
      <c r="KNB2" s="279"/>
      <c r="KNC2" s="279"/>
      <c r="KND2" s="279"/>
      <c r="KNE2" s="279"/>
      <c r="KNF2" s="279"/>
      <c r="KNG2" s="279"/>
      <c r="KNH2" s="279"/>
      <c r="KNI2" s="279"/>
      <c r="KNJ2" s="279"/>
      <c r="KNK2" s="279"/>
      <c r="KNL2" s="279"/>
      <c r="KNM2" s="279"/>
      <c r="KNN2" s="279"/>
      <c r="KNO2" s="279"/>
      <c r="KNP2" s="279"/>
      <c r="KNQ2" s="279"/>
      <c r="KNR2" s="279"/>
      <c r="KNS2" s="279"/>
      <c r="KNT2" s="279"/>
      <c r="KNU2" s="279"/>
      <c r="KNV2" s="279"/>
      <c r="KNW2" s="279"/>
      <c r="KNX2" s="279"/>
      <c r="KNY2" s="279"/>
      <c r="KNZ2" s="279"/>
      <c r="KOA2" s="279"/>
      <c r="KOB2" s="279"/>
      <c r="KOC2" s="279"/>
      <c r="KOD2" s="279"/>
      <c r="KOE2" s="279"/>
      <c r="KOF2" s="279"/>
      <c r="KOG2" s="279"/>
      <c r="KOH2" s="279"/>
      <c r="KOI2" s="279"/>
      <c r="KOJ2" s="279"/>
      <c r="KOK2" s="279"/>
      <c r="KOL2" s="279"/>
      <c r="KOM2" s="279"/>
      <c r="KON2" s="279"/>
      <c r="KOO2" s="279"/>
      <c r="KOP2" s="279"/>
      <c r="KOQ2" s="279"/>
      <c r="KOR2" s="279"/>
      <c r="KOS2" s="279"/>
      <c r="KOT2" s="279"/>
      <c r="KOU2" s="279"/>
      <c r="KOV2" s="279"/>
      <c r="KOW2" s="279"/>
      <c r="KOX2" s="279"/>
      <c r="KOY2" s="279"/>
      <c r="KOZ2" s="279"/>
      <c r="KPA2" s="279"/>
      <c r="KPB2" s="279"/>
      <c r="KPC2" s="279"/>
      <c r="KPD2" s="279"/>
      <c r="KPE2" s="279"/>
      <c r="KPF2" s="279"/>
      <c r="KPG2" s="279"/>
      <c r="KPH2" s="279"/>
      <c r="KPI2" s="279"/>
      <c r="KPJ2" s="279"/>
      <c r="KPK2" s="279"/>
      <c r="KPL2" s="279"/>
      <c r="KPM2" s="279"/>
      <c r="KPN2" s="279"/>
      <c r="KPO2" s="279"/>
      <c r="KPP2" s="279"/>
      <c r="KPQ2" s="279"/>
      <c r="KPR2" s="279"/>
      <c r="KPS2" s="279"/>
      <c r="KPT2" s="279"/>
      <c r="KPU2" s="279"/>
      <c r="KPV2" s="279"/>
      <c r="KPW2" s="279"/>
      <c r="KPX2" s="279"/>
      <c r="KPY2" s="279"/>
      <c r="KPZ2" s="279"/>
      <c r="KQA2" s="279"/>
      <c r="KQB2" s="279"/>
      <c r="KQC2" s="279"/>
      <c r="KQD2" s="279"/>
      <c r="KQE2" s="279"/>
      <c r="KQF2" s="279"/>
      <c r="KQG2" s="279"/>
      <c r="KQH2" s="279"/>
      <c r="KQI2" s="279"/>
      <c r="KQJ2" s="279"/>
      <c r="KQK2" s="279"/>
      <c r="KQL2" s="279"/>
      <c r="KQM2" s="279"/>
      <c r="KQN2" s="279"/>
      <c r="KQO2" s="279"/>
      <c r="KQP2" s="279"/>
      <c r="KQQ2" s="279"/>
      <c r="KQR2" s="279"/>
      <c r="KQS2" s="279"/>
      <c r="KQT2" s="279"/>
      <c r="KQU2" s="279"/>
      <c r="KQV2" s="279"/>
      <c r="KQW2" s="279"/>
      <c r="KQX2" s="279"/>
      <c r="KQY2" s="279"/>
      <c r="KQZ2" s="279"/>
      <c r="KRA2" s="279"/>
      <c r="KRB2" s="279"/>
      <c r="KRC2" s="279"/>
      <c r="KRD2" s="279"/>
      <c r="KRE2" s="279"/>
      <c r="KRF2" s="279"/>
      <c r="KRG2" s="279"/>
      <c r="KRH2" s="279"/>
      <c r="KRI2" s="279"/>
      <c r="KRJ2" s="279"/>
      <c r="KRK2" s="279"/>
      <c r="KRL2" s="279"/>
      <c r="KRM2" s="279"/>
      <c r="KRN2" s="279"/>
      <c r="KRO2" s="279"/>
      <c r="KRP2" s="279"/>
      <c r="KRQ2" s="279"/>
      <c r="KRR2" s="279"/>
      <c r="KRS2" s="279"/>
      <c r="KRT2" s="279"/>
      <c r="KRU2" s="279"/>
      <c r="KRV2" s="279"/>
      <c r="KRW2" s="279"/>
      <c r="KRX2" s="279"/>
      <c r="KRY2" s="279"/>
      <c r="KRZ2" s="279"/>
      <c r="KSA2" s="279"/>
      <c r="KSB2" s="279"/>
      <c r="KSC2" s="279"/>
      <c r="KSD2" s="279"/>
      <c r="KSE2" s="279"/>
      <c r="KSF2" s="279"/>
      <c r="KSG2" s="279"/>
      <c r="KSH2" s="279"/>
      <c r="KSI2" s="279"/>
      <c r="KSJ2" s="279"/>
      <c r="KSK2" s="279"/>
      <c r="KSL2" s="279"/>
      <c r="KSM2" s="279"/>
      <c r="KSN2" s="279"/>
      <c r="KSO2" s="279"/>
      <c r="KSP2" s="279"/>
      <c r="KSQ2" s="279"/>
      <c r="KSR2" s="279"/>
      <c r="KSS2" s="279"/>
      <c r="KST2" s="279"/>
      <c r="KSU2" s="279"/>
      <c r="KSV2" s="279"/>
      <c r="KSW2" s="279"/>
      <c r="KSX2" s="279"/>
      <c r="KSY2" s="279"/>
      <c r="KSZ2" s="279"/>
      <c r="KTA2" s="279"/>
      <c r="KTB2" s="279"/>
      <c r="KTC2" s="279"/>
      <c r="KTD2" s="279"/>
      <c r="KTE2" s="279"/>
      <c r="KTF2" s="279"/>
      <c r="KTG2" s="279"/>
      <c r="KTH2" s="279"/>
      <c r="KTI2" s="279"/>
      <c r="KTJ2" s="279"/>
      <c r="KTK2" s="279"/>
      <c r="KTL2" s="279"/>
      <c r="KTM2" s="279"/>
      <c r="KTN2" s="279"/>
      <c r="KTO2" s="279"/>
      <c r="KTP2" s="279"/>
      <c r="KTQ2" s="279"/>
      <c r="KTR2" s="279"/>
      <c r="KTS2" s="279"/>
      <c r="KTT2" s="279"/>
      <c r="KTU2" s="279"/>
      <c r="KTV2" s="279"/>
      <c r="KTW2" s="279"/>
      <c r="KTX2" s="279"/>
      <c r="KTY2" s="279"/>
      <c r="KTZ2" s="279"/>
      <c r="KUA2" s="279"/>
      <c r="KUB2" s="279"/>
      <c r="KUC2" s="279"/>
      <c r="KUD2" s="279"/>
      <c r="KUE2" s="279"/>
      <c r="KUF2" s="279"/>
      <c r="KUG2" s="279"/>
      <c r="KUH2" s="279"/>
      <c r="KUI2" s="279"/>
      <c r="KUJ2" s="279"/>
      <c r="KUK2" s="279"/>
      <c r="KUL2" s="279"/>
      <c r="KUM2" s="279"/>
      <c r="KUN2" s="279"/>
      <c r="KUO2" s="279"/>
      <c r="KUP2" s="279"/>
      <c r="KUQ2" s="279"/>
      <c r="KUR2" s="279"/>
      <c r="KUS2" s="279"/>
      <c r="KUT2" s="279"/>
      <c r="KUU2" s="279"/>
      <c r="KUV2" s="279"/>
      <c r="KUW2" s="279"/>
      <c r="KUX2" s="279"/>
      <c r="KUY2" s="279"/>
      <c r="KUZ2" s="279"/>
      <c r="KVA2" s="279"/>
      <c r="KVB2" s="279"/>
      <c r="KVC2" s="279"/>
      <c r="KVD2" s="279"/>
      <c r="KVE2" s="279"/>
      <c r="KVF2" s="279"/>
      <c r="KVG2" s="279"/>
      <c r="KVH2" s="279"/>
      <c r="KVI2" s="279"/>
      <c r="KVJ2" s="279"/>
      <c r="KVK2" s="279"/>
      <c r="KVL2" s="279"/>
      <c r="KVM2" s="279"/>
      <c r="KVN2" s="279"/>
      <c r="KVO2" s="279"/>
      <c r="KVP2" s="279"/>
      <c r="KVQ2" s="279"/>
      <c r="KVR2" s="279"/>
      <c r="KVS2" s="279"/>
      <c r="KVT2" s="279"/>
      <c r="KVU2" s="279"/>
      <c r="KVV2" s="279"/>
      <c r="KVW2" s="279"/>
      <c r="KVX2" s="279"/>
      <c r="KVY2" s="279"/>
      <c r="KVZ2" s="279"/>
      <c r="KWA2" s="279"/>
      <c r="KWB2" s="279"/>
      <c r="KWC2" s="279"/>
      <c r="KWD2" s="279"/>
      <c r="KWE2" s="279"/>
      <c r="KWF2" s="279"/>
      <c r="KWG2" s="279"/>
      <c r="KWH2" s="279"/>
      <c r="KWI2" s="279"/>
      <c r="KWJ2" s="279"/>
      <c r="KWK2" s="279"/>
      <c r="KWL2" s="279"/>
      <c r="KWM2" s="279"/>
      <c r="KWN2" s="279"/>
      <c r="KWO2" s="279"/>
      <c r="KWP2" s="279"/>
      <c r="KWQ2" s="279"/>
      <c r="KWR2" s="279"/>
      <c r="KWS2" s="279"/>
      <c r="KWT2" s="279"/>
      <c r="KWU2" s="279"/>
      <c r="KWV2" s="279"/>
      <c r="KWW2" s="279"/>
      <c r="KWX2" s="279"/>
      <c r="KWY2" s="279"/>
      <c r="KWZ2" s="279"/>
      <c r="KXA2" s="279"/>
      <c r="KXB2" s="279"/>
      <c r="KXC2" s="279"/>
      <c r="KXD2" s="279"/>
      <c r="KXE2" s="279"/>
      <c r="KXF2" s="279"/>
      <c r="KXG2" s="279"/>
      <c r="KXH2" s="279"/>
      <c r="KXI2" s="279"/>
      <c r="KXJ2" s="279"/>
      <c r="KXK2" s="279"/>
      <c r="KXL2" s="279"/>
      <c r="KXM2" s="279"/>
      <c r="KXN2" s="279"/>
      <c r="KXO2" s="279"/>
      <c r="KXP2" s="279"/>
      <c r="KXQ2" s="279"/>
      <c r="KXR2" s="279"/>
      <c r="KXS2" s="279"/>
      <c r="KXT2" s="279"/>
      <c r="KXU2" s="279"/>
      <c r="KXV2" s="279"/>
      <c r="KXW2" s="279"/>
      <c r="KXX2" s="279"/>
      <c r="KXY2" s="279"/>
      <c r="KXZ2" s="279"/>
      <c r="KYA2" s="279"/>
      <c r="KYB2" s="279"/>
      <c r="KYC2" s="279"/>
      <c r="KYD2" s="279"/>
      <c r="KYE2" s="279"/>
      <c r="KYF2" s="279"/>
      <c r="KYG2" s="279"/>
      <c r="KYH2" s="279"/>
      <c r="KYI2" s="279"/>
      <c r="KYJ2" s="279"/>
      <c r="KYK2" s="279"/>
      <c r="KYL2" s="279"/>
      <c r="KYM2" s="279"/>
      <c r="KYN2" s="279"/>
      <c r="KYO2" s="279"/>
      <c r="KYP2" s="279"/>
      <c r="KYQ2" s="279"/>
      <c r="KYR2" s="279"/>
      <c r="KYS2" s="279"/>
      <c r="KYT2" s="279"/>
      <c r="KYU2" s="279"/>
      <c r="KYV2" s="279"/>
      <c r="KYW2" s="279"/>
      <c r="KYX2" s="279"/>
      <c r="KYY2" s="279"/>
      <c r="KYZ2" s="279"/>
      <c r="KZA2" s="279"/>
      <c r="KZB2" s="279"/>
      <c r="KZC2" s="279"/>
      <c r="KZD2" s="279"/>
      <c r="KZE2" s="279"/>
      <c r="KZF2" s="279"/>
      <c r="KZG2" s="279"/>
      <c r="KZH2" s="279"/>
      <c r="KZI2" s="279"/>
      <c r="KZJ2" s="279"/>
      <c r="KZK2" s="279"/>
      <c r="KZL2" s="279"/>
      <c r="KZM2" s="279"/>
      <c r="KZN2" s="279"/>
      <c r="KZO2" s="279"/>
      <c r="KZP2" s="279"/>
      <c r="KZQ2" s="279"/>
      <c r="KZR2" s="279"/>
      <c r="KZS2" s="279"/>
      <c r="KZT2" s="279"/>
      <c r="KZU2" s="279"/>
      <c r="KZV2" s="279"/>
      <c r="KZW2" s="279"/>
      <c r="KZX2" s="279"/>
      <c r="KZY2" s="279"/>
      <c r="KZZ2" s="279"/>
      <c r="LAA2" s="279"/>
      <c r="LAB2" s="279"/>
      <c r="LAC2" s="279"/>
      <c r="LAD2" s="279"/>
      <c r="LAE2" s="279"/>
      <c r="LAF2" s="279"/>
      <c r="LAG2" s="279"/>
      <c r="LAH2" s="279"/>
      <c r="LAI2" s="279"/>
      <c r="LAJ2" s="279"/>
      <c r="LAK2" s="279"/>
      <c r="LAL2" s="279"/>
      <c r="LAM2" s="279"/>
      <c r="LAN2" s="279"/>
      <c r="LAO2" s="279"/>
      <c r="LAP2" s="279"/>
      <c r="LAQ2" s="279"/>
      <c r="LAR2" s="279"/>
      <c r="LAS2" s="279"/>
      <c r="LAT2" s="279"/>
      <c r="LAU2" s="279"/>
      <c r="LAV2" s="279"/>
      <c r="LAW2" s="279"/>
      <c r="LAX2" s="279"/>
      <c r="LAY2" s="279"/>
      <c r="LAZ2" s="279"/>
      <c r="LBA2" s="279"/>
      <c r="LBB2" s="279"/>
      <c r="LBC2" s="279"/>
      <c r="LBD2" s="279"/>
      <c r="LBE2" s="279"/>
      <c r="LBF2" s="279"/>
      <c r="LBG2" s="279"/>
      <c r="LBH2" s="279"/>
      <c r="LBI2" s="279"/>
      <c r="LBJ2" s="279"/>
      <c r="LBK2" s="279"/>
      <c r="LBL2" s="279"/>
      <c r="LBM2" s="279"/>
      <c r="LBN2" s="279"/>
      <c r="LBO2" s="279"/>
      <c r="LBP2" s="279"/>
      <c r="LBQ2" s="279"/>
      <c r="LBR2" s="279"/>
      <c r="LBS2" s="279"/>
      <c r="LBT2" s="279"/>
      <c r="LBU2" s="279"/>
      <c r="LBV2" s="279"/>
      <c r="LBW2" s="279"/>
      <c r="LBX2" s="279"/>
      <c r="LBY2" s="279"/>
      <c r="LBZ2" s="279"/>
      <c r="LCA2" s="279"/>
      <c r="LCB2" s="279"/>
      <c r="LCC2" s="279"/>
      <c r="LCD2" s="279"/>
      <c r="LCE2" s="279"/>
      <c r="LCF2" s="279"/>
      <c r="LCG2" s="279"/>
      <c r="LCH2" s="279"/>
      <c r="LCI2" s="279"/>
      <c r="LCJ2" s="279"/>
      <c r="LCK2" s="279"/>
      <c r="LCL2" s="279"/>
      <c r="LCM2" s="279"/>
      <c r="LCN2" s="279"/>
      <c r="LCO2" s="279"/>
      <c r="LCP2" s="279"/>
      <c r="LCQ2" s="279"/>
      <c r="LCR2" s="279"/>
      <c r="LCS2" s="279"/>
      <c r="LCT2" s="279"/>
      <c r="LCU2" s="279"/>
      <c r="LCV2" s="279"/>
      <c r="LCW2" s="279"/>
      <c r="LCX2" s="279"/>
      <c r="LCY2" s="279"/>
      <c r="LCZ2" s="279"/>
      <c r="LDA2" s="279"/>
      <c r="LDB2" s="279"/>
      <c r="LDC2" s="279"/>
      <c r="LDD2" s="279"/>
      <c r="LDE2" s="279"/>
      <c r="LDF2" s="279"/>
      <c r="LDG2" s="279"/>
      <c r="LDH2" s="279"/>
      <c r="LDI2" s="279"/>
      <c r="LDJ2" s="279"/>
      <c r="LDK2" s="279"/>
      <c r="LDL2" s="279"/>
      <c r="LDM2" s="279"/>
      <c r="LDN2" s="279"/>
      <c r="LDO2" s="279"/>
      <c r="LDP2" s="279"/>
      <c r="LDQ2" s="279"/>
      <c r="LDR2" s="279"/>
      <c r="LDS2" s="279"/>
      <c r="LDT2" s="279"/>
      <c r="LDU2" s="279"/>
      <c r="LDV2" s="279"/>
      <c r="LDW2" s="279"/>
      <c r="LDX2" s="279"/>
      <c r="LDY2" s="279"/>
      <c r="LDZ2" s="279"/>
      <c r="LEA2" s="279"/>
      <c r="LEB2" s="279"/>
      <c r="LEC2" s="279"/>
      <c r="LED2" s="279"/>
      <c r="LEE2" s="279"/>
      <c r="LEF2" s="279"/>
      <c r="LEG2" s="279"/>
      <c r="LEH2" s="279"/>
      <c r="LEI2" s="279"/>
      <c r="LEJ2" s="279"/>
      <c r="LEK2" s="279"/>
      <c r="LEL2" s="279"/>
      <c r="LEM2" s="279"/>
      <c r="LEN2" s="279"/>
      <c r="LEO2" s="279"/>
      <c r="LEP2" s="279"/>
      <c r="LEQ2" s="279"/>
      <c r="LER2" s="279"/>
      <c r="LES2" s="279"/>
      <c r="LET2" s="279"/>
      <c r="LEU2" s="279"/>
      <c r="LEV2" s="279"/>
      <c r="LEW2" s="279"/>
      <c r="LEX2" s="279"/>
      <c r="LEY2" s="279"/>
      <c r="LEZ2" s="279"/>
      <c r="LFA2" s="279"/>
      <c r="LFB2" s="279"/>
      <c r="LFC2" s="279"/>
      <c r="LFD2" s="279"/>
      <c r="LFE2" s="279"/>
      <c r="LFF2" s="279"/>
      <c r="LFG2" s="279"/>
      <c r="LFH2" s="279"/>
      <c r="LFI2" s="279"/>
      <c r="LFJ2" s="279"/>
      <c r="LFK2" s="279"/>
      <c r="LFL2" s="279"/>
      <c r="LFM2" s="279"/>
      <c r="LFN2" s="279"/>
      <c r="LFO2" s="279"/>
      <c r="LFP2" s="279"/>
      <c r="LFQ2" s="279"/>
      <c r="LFR2" s="279"/>
      <c r="LFS2" s="279"/>
      <c r="LFT2" s="279"/>
      <c r="LFU2" s="279"/>
      <c r="LFV2" s="279"/>
      <c r="LFW2" s="279"/>
      <c r="LFX2" s="279"/>
      <c r="LFY2" s="279"/>
      <c r="LFZ2" s="279"/>
      <c r="LGA2" s="279"/>
      <c r="LGB2" s="279"/>
      <c r="LGC2" s="279"/>
      <c r="LGD2" s="279"/>
      <c r="LGE2" s="279"/>
      <c r="LGF2" s="279"/>
      <c r="LGG2" s="279"/>
      <c r="LGH2" s="279"/>
      <c r="LGI2" s="279"/>
      <c r="LGJ2" s="279"/>
      <c r="LGK2" s="279"/>
      <c r="LGL2" s="279"/>
      <c r="LGM2" s="279"/>
      <c r="LGN2" s="279"/>
      <c r="LGO2" s="279"/>
      <c r="LGP2" s="279"/>
      <c r="LGQ2" s="279"/>
      <c r="LGR2" s="279"/>
      <c r="LGS2" s="279"/>
      <c r="LGT2" s="279"/>
      <c r="LGU2" s="279"/>
      <c r="LGV2" s="279"/>
      <c r="LGW2" s="279"/>
      <c r="LGX2" s="279"/>
      <c r="LGY2" s="279"/>
      <c r="LGZ2" s="279"/>
      <c r="LHA2" s="279"/>
      <c r="LHB2" s="279"/>
      <c r="LHC2" s="279"/>
      <c r="LHD2" s="279"/>
      <c r="LHE2" s="279"/>
      <c r="LHF2" s="279"/>
      <c r="LHG2" s="279"/>
      <c r="LHH2" s="279"/>
      <c r="LHI2" s="279"/>
      <c r="LHJ2" s="279"/>
      <c r="LHK2" s="279"/>
      <c r="LHL2" s="279"/>
      <c r="LHM2" s="279"/>
      <c r="LHN2" s="279"/>
      <c r="LHO2" s="279"/>
      <c r="LHP2" s="279"/>
      <c r="LHQ2" s="279"/>
      <c r="LHR2" s="279"/>
      <c r="LHS2" s="279"/>
      <c r="LHT2" s="279"/>
      <c r="LHU2" s="279"/>
      <c r="LHV2" s="279"/>
      <c r="LHW2" s="279"/>
      <c r="LHX2" s="279"/>
      <c r="LHY2" s="279"/>
      <c r="LHZ2" s="279"/>
      <c r="LIA2" s="279"/>
      <c r="LIB2" s="279"/>
      <c r="LIC2" s="279"/>
      <c r="LID2" s="279"/>
      <c r="LIE2" s="279"/>
      <c r="LIF2" s="279"/>
      <c r="LIG2" s="279"/>
      <c r="LIH2" s="279"/>
      <c r="LII2" s="279"/>
      <c r="LIJ2" s="279"/>
      <c r="LIK2" s="279"/>
      <c r="LIL2" s="279"/>
      <c r="LIM2" s="279"/>
      <c r="LIN2" s="279"/>
      <c r="LIO2" s="279"/>
      <c r="LIP2" s="279"/>
      <c r="LIQ2" s="279"/>
      <c r="LIR2" s="279"/>
      <c r="LIS2" s="279"/>
      <c r="LIT2" s="279"/>
      <c r="LIU2" s="279"/>
      <c r="LIV2" s="279"/>
      <c r="LIW2" s="279"/>
      <c r="LIX2" s="279"/>
      <c r="LIY2" s="279"/>
      <c r="LIZ2" s="279"/>
      <c r="LJA2" s="279"/>
      <c r="LJB2" s="279"/>
      <c r="LJC2" s="279"/>
      <c r="LJD2" s="279"/>
      <c r="LJE2" s="279"/>
      <c r="LJF2" s="279"/>
      <c r="LJG2" s="279"/>
      <c r="LJH2" s="279"/>
      <c r="LJI2" s="279"/>
      <c r="LJJ2" s="279"/>
      <c r="LJK2" s="279"/>
      <c r="LJL2" s="279"/>
      <c r="LJM2" s="279"/>
      <c r="LJN2" s="279"/>
      <c r="LJO2" s="279"/>
      <c r="LJP2" s="279"/>
      <c r="LJQ2" s="279"/>
      <c r="LJR2" s="279"/>
      <c r="LJS2" s="279"/>
      <c r="LJT2" s="279"/>
      <c r="LJU2" s="279"/>
      <c r="LJV2" s="279"/>
      <c r="LJW2" s="279"/>
      <c r="LJX2" s="279"/>
      <c r="LJY2" s="279"/>
      <c r="LJZ2" s="279"/>
      <c r="LKA2" s="279"/>
      <c r="LKB2" s="279"/>
      <c r="LKC2" s="279"/>
      <c r="LKD2" s="279"/>
      <c r="LKE2" s="279"/>
      <c r="LKF2" s="279"/>
      <c r="LKG2" s="279"/>
      <c r="LKH2" s="279"/>
      <c r="LKI2" s="279"/>
      <c r="LKJ2" s="279"/>
      <c r="LKK2" s="279"/>
      <c r="LKL2" s="279"/>
      <c r="LKM2" s="279"/>
      <c r="LKN2" s="279"/>
      <c r="LKO2" s="279"/>
      <c r="LKP2" s="279"/>
      <c r="LKQ2" s="279"/>
      <c r="LKR2" s="279"/>
      <c r="LKS2" s="279"/>
      <c r="LKT2" s="279"/>
      <c r="LKU2" s="279"/>
      <c r="LKV2" s="279"/>
      <c r="LKW2" s="279"/>
      <c r="LKX2" s="279"/>
      <c r="LKY2" s="279"/>
      <c r="LKZ2" s="279"/>
      <c r="LLA2" s="279"/>
      <c r="LLB2" s="279"/>
      <c r="LLC2" s="279"/>
      <c r="LLD2" s="279"/>
      <c r="LLE2" s="279"/>
      <c r="LLF2" s="279"/>
      <c r="LLG2" s="279"/>
      <c r="LLH2" s="279"/>
      <c r="LLI2" s="279"/>
      <c r="LLJ2" s="279"/>
      <c r="LLK2" s="279"/>
      <c r="LLL2" s="279"/>
      <c r="LLM2" s="279"/>
      <c r="LLN2" s="279"/>
      <c r="LLO2" s="279"/>
      <c r="LLP2" s="279"/>
      <c r="LLQ2" s="279"/>
      <c r="LLR2" s="279"/>
      <c r="LLS2" s="279"/>
      <c r="LLT2" s="279"/>
      <c r="LLU2" s="279"/>
      <c r="LLV2" s="279"/>
      <c r="LLW2" s="279"/>
      <c r="LLX2" s="279"/>
      <c r="LLY2" s="279"/>
      <c r="LLZ2" s="279"/>
      <c r="LMA2" s="279"/>
      <c r="LMB2" s="279"/>
      <c r="LMC2" s="279"/>
      <c r="LMD2" s="279"/>
      <c r="LME2" s="279"/>
      <c r="LMF2" s="279"/>
      <c r="LMG2" s="279"/>
      <c r="LMH2" s="279"/>
      <c r="LMI2" s="279"/>
      <c r="LMJ2" s="279"/>
      <c r="LMK2" s="279"/>
      <c r="LML2" s="279"/>
      <c r="LMM2" s="279"/>
      <c r="LMN2" s="279"/>
      <c r="LMO2" s="279"/>
      <c r="LMP2" s="279"/>
      <c r="LMQ2" s="279"/>
      <c r="LMR2" s="279"/>
      <c r="LMS2" s="279"/>
      <c r="LMT2" s="279"/>
      <c r="LMU2" s="279"/>
      <c r="LMV2" s="279"/>
      <c r="LMW2" s="279"/>
      <c r="LMX2" s="279"/>
      <c r="LMY2" s="279"/>
      <c r="LMZ2" s="279"/>
      <c r="LNA2" s="279"/>
      <c r="LNB2" s="279"/>
      <c r="LNC2" s="279"/>
      <c r="LND2" s="279"/>
      <c r="LNE2" s="279"/>
      <c r="LNF2" s="279"/>
      <c r="LNG2" s="279"/>
      <c r="LNH2" s="279"/>
      <c r="LNI2" s="279"/>
      <c r="LNJ2" s="279"/>
      <c r="LNK2" s="279"/>
      <c r="LNL2" s="279"/>
      <c r="LNM2" s="279"/>
      <c r="LNN2" s="279"/>
      <c r="LNO2" s="279"/>
      <c r="LNP2" s="279"/>
      <c r="LNQ2" s="279"/>
      <c r="LNR2" s="279"/>
      <c r="LNS2" s="279"/>
      <c r="LNT2" s="279"/>
      <c r="LNU2" s="279"/>
      <c r="LNV2" s="279"/>
      <c r="LNW2" s="279"/>
      <c r="LNX2" s="279"/>
      <c r="LNY2" s="279"/>
      <c r="LNZ2" s="279"/>
      <c r="LOA2" s="279"/>
      <c r="LOB2" s="279"/>
      <c r="LOC2" s="279"/>
      <c r="LOD2" s="279"/>
      <c r="LOE2" s="279"/>
      <c r="LOF2" s="279"/>
      <c r="LOG2" s="279"/>
      <c r="LOH2" s="279"/>
      <c r="LOI2" s="279"/>
      <c r="LOJ2" s="279"/>
      <c r="LOK2" s="279"/>
      <c r="LOL2" s="279"/>
      <c r="LOM2" s="279"/>
      <c r="LON2" s="279"/>
      <c r="LOO2" s="279"/>
      <c r="LOP2" s="279"/>
      <c r="LOQ2" s="279"/>
      <c r="LOR2" s="279"/>
      <c r="LOS2" s="279"/>
      <c r="LOT2" s="279"/>
      <c r="LOU2" s="279"/>
      <c r="LOV2" s="279"/>
      <c r="LOW2" s="279"/>
      <c r="LOX2" s="279"/>
      <c r="LOY2" s="279"/>
      <c r="LOZ2" s="279"/>
      <c r="LPA2" s="279"/>
      <c r="LPB2" s="279"/>
      <c r="LPC2" s="279"/>
      <c r="LPD2" s="279"/>
      <c r="LPE2" s="279"/>
      <c r="LPF2" s="279"/>
      <c r="LPG2" s="279"/>
      <c r="LPH2" s="279"/>
      <c r="LPI2" s="279"/>
      <c r="LPJ2" s="279"/>
      <c r="LPK2" s="279"/>
      <c r="LPL2" s="279"/>
      <c r="LPM2" s="279"/>
      <c r="LPN2" s="279"/>
      <c r="LPO2" s="279"/>
      <c r="LPP2" s="279"/>
      <c r="LPQ2" s="279"/>
      <c r="LPR2" s="279"/>
      <c r="LPS2" s="279"/>
      <c r="LPT2" s="279"/>
      <c r="LPU2" s="279"/>
      <c r="LPV2" s="279"/>
      <c r="LPW2" s="279"/>
      <c r="LPX2" s="279"/>
      <c r="LPY2" s="279"/>
      <c r="LPZ2" s="279"/>
      <c r="LQA2" s="279"/>
      <c r="LQB2" s="279"/>
      <c r="LQC2" s="279"/>
      <c r="LQD2" s="279"/>
      <c r="LQE2" s="279"/>
      <c r="LQF2" s="279"/>
      <c r="LQG2" s="279"/>
      <c r="LQH2" s="279"/>
      <c r="LQI2" s="279"/>
      <c r="LQJ2" s="279"/>
      <c r="LQK2" s="279"/>
      <c r="LQL2" s="279"/>
      <c r="LQM2" s="279"/>
      <c r="LQN2" s="279"/>
      <c r="LQO2" s="279"/>
      <c r="LQP2" s="279"/>
      <c r="LQQ2" s="279"/>
      <c r="LQR2" s="279"/>
      <c r="LQS2" s="279"/>
      <c r="LQT2" s="279"/>
      <c r="LQU2" s="279"/>
      <c r="LQV2" s="279"/>
      <c r="LQW2" s="279"/>
      <c r="LQX2" s="279"/>
      <c r="LQY2" s="279"/>
      <c r="LQZ2" s="279"/>
      <c r="LRA2" s="279"/>
      <c r="LRB2" s="279"/>
      <c r="LRC2" s="279"/>
      <c r="LRD2" s="279"/>
      <c r="LRE2" s="279"/>
      <c r="LRF2" s="279"/>
      <c r="LRG2" s="279"/>
      <c r="LRH2" s="279"/>
      <c r="LRI2" s="279"/>
      <c r="LRJ2" s="279"/>
      <c r="LRK2" s="279"/>
      <c r="LRL2" s="279"/>
      <c r="LRM2" s="279"/>
      <c r="LRN2" s="279"/>
      <c r="LRO2" s="279"/>
      <c r="LRP2" s="279"/>
      <c r="LRQ2" s="279"/>
      <c r="LRR2" s="279"/>
      <c r="LRS2" s="279"/>
      <c r="LRT2" s="279"/>
      <c r="LRU2" s="279"/>
      <c r="LRV2" s="279"/>
      <c r="LRW2" s="279"/>
      <c r="LRX2" s="279"/>
      <c r="LRY2" s="279"/>
      <c r="LRZ2" s="279"/>
      <c r="LSA2" s="279"/>
      <c r="LSB2" s="279"/>
      <c r="LSC2" s="279"/>
      <c r="LSD2" s="279"/>
      <c r="LSE2" s="279"/>
      <c r="LSF2" s="279"/>
      <c r="LSG2" s="279"/>
      <c r="LSH2" s="279"/>
      <c r="LSI2" s="279"/>
      <c r="LSJ2" s="279"/>
      <c r="LSK2" s="279"/>
      <c r="LSL2" s="279"/>
      <c r="LSM2" s="279"/>
      <c r="LSN2" s="279"/>
      <c r="LSO2" s="279"/>
      <c r="LSP2" s="279"/>
      <c r="LSQ2" s="279"/>
      <c r="LSR2" s="279"/>
      <c r="LSS2" s="279"/>
      <c r="LST2" s="279"/>
      <c r="LSU2" s="279"/>
      <c r="LSV2" s="279"/>
      <c r="LSW2" s="279"/>
      <c r="LSX2" s="279"/>
      <c r="LSY2" s="279"/>
      <c r="LSZ2" s="279"/>
      <c r="LTA2" s="279"/>
      <c r="LTB2" s="279"/>
      <c r="LTC2" s="279"/>
      <c r="LTD2" s="279"/>
      <c r="LTE2" s="279"/>
      <c r="LTF2" s="279"/>
      <c r="LTG2" s="279"/>
      <c r="LTH2" s="279"/>
      <c r="LTI2" s="279"/>
      <c r="LTJ2" s="279"/>
      <c r="LTK2" s="279"/>
      <c r="LTL2" s="279"/>
      <c r="LTM2" s="279"/>
      <c r="LTN2" s="279"/>
      <c r="LTO2" s="279"/>
      <c r="LTP2" s="279"/>
      <c r="LTQ2" s="279"/>
      <c r="LTR2" s="279"/>
      <c r="LTS2" s="279"/>
      <c r="LTT2" s="279"/>
      <c r="LTU2" s="279"/>
      <c r="LTV2" s="279"/>
      <c r="LTW2" s="279"/>
      <c r="LTX2" s="279"/>
      <c r="LTY2" s="279"/>
      <c r="LTZ2" s="279"/>
      <c r="LUA2" s="279"/>
      <c r="LUB2" s="279"/>
      <c r="LUC2" s="279"/>
      <c r="LUD2" s="279"/>
      <c r="LUE2" s="279"/>
      <c r="LUF2" s="279"/>
      <c r="LUG2" s="279"/>
      <c r="LUH2" s="279"/>
      <c r="LUI2" s="279"/>
      <c r="LUJ2" s="279"/>
      <c r="LUK2" s="279"/>
      <c r="LUL2" s="279"/>
      <c r="LUM2" s="279"/>
      <c r="LUN2" s="279"/>
      <c r="LUO2" s="279"/>
      <c r="LUP2" s="279"/>
      <c r="LUQ2" s="279"/>
      <c r="LUR2" s="279"/>
      <c r="LUS2" s="279"/>
      <c r="LUT2" s="279"/>
      <c r="LUU2" s="279"/>
      <c r="LUV2" s="279"/>
      <c r="LUW2" s="279"/>
      <c r="LUX2" s="279"/>
      <c r="LUY2" s="279"/>
      <c r="LUZ2" s="279"/>
      <c r="LVA2" s="279"/>
      <c r="LVB2" s="279"/>
      <c r="LVC2" s="279"/>
      <c r="LVD2" s="279"/>
      <c r="LVE2" s="279"/>
      <c r="LVF2" s="279"/>
      <c r="LVG2" s="279"/>
      <c r="LVH2" s="279"/>
      <c r="LVI2" s="279"/>
      <c r="LVJ2" s="279"/>
      <c r="LVK2" s="279"/>
      <c r="LVL2" s="279"/>
      <c r="LVM2" s="279"/>
      <c r="LVN2" s="279"/>
      <c r="LVO2" s="279"/>
      <c r="LVP2" s="279"/>
      <c r="LVQ2" s="279"/>
      <c r="LVR2" s="279"/>
      <c r="LVS2" s="279"/>
      <c r="LVT2" s="279"/>
      <c r="LVU2" s="279"/>
      <c r="LVV2" s="279"/>
      <c r="LVW2" s="279"/>
      <c r="LVX2" s="279"/>
      <c r="LVY2" s="279"/>
      <c r="LVZ2" s="279"/>
      <c r="LWA2" s="279"/>
      <c r="LWB2" s="279"/>
      <c r="LWC2" s="279"/>
      <c r="LWD2" s="279"/>
      <c r="LWE2" s="279"/>
      <c r="LWF2" s="279"/>
      <c r="LWG2" s="279"/>
      <c r="LWH2" s="279"/>
      <c r="LWI2" s="279"/>
      <c r="LWJ2" s="279"/>
      <c r="LWK2" s="279"/>
      <c r="LWL2" s="279"/>
      <c r="LWM2" s="279"/>
      <c r="LWN2" s="279"/>
      <c r="LWO2" s="279"/>
      <c r="LWP2" s="279"/>
      <c r="LWQ2" s="279"/>
      <c r="LWR2" s="279"/>
      <c r="LWS2" s="279"/>
      <c r="LWT2" s="279"/>
      <c r="LWU2" s="279"/>
      <c r="LWV2" s="279"/>
      <c r="LWW2" s="279"/>
      <c r="LWX2" s="279"/>
      <c r="LWY2" s="279"/>
      <c r="LWZ2" s="279"/>
      <c r="LXA2" s="279"/>
      <c r="LXB2" s="279"/>
      <c r="LXC2" s="279"/>
      <c r="LXD2" s="279"/>
      <c r="LXE2" s="279"/>
      <c r="LXF2" s="279"/>
      <c r="LXG2" s="279"/>
      <c r="LXH2" s="279"/>
      <c r="LXI2" s="279"/>
      <c r="LXJ2" s="279"/>
      <c r="LXK2" s="279"/>
      <c r="LXL2" s="279"/>
      <c r="LXM2" s="279"/>
      <c r="LXN2" s="279"/>
      <c r="LXO2" s="279"/>
      <c r="LXP2" s="279"/>
      <c r="LXQ2" s="279"/>
      <c r="LXR2" s="279"/>
      <c r="LXS2" s="279"/>
      <c r="LXT2" s="279"/>
      <c r="LXU2" s="279"/>
      <c r="LXV2" s="279"/>
      <c r="LXW2" s="279"/>
      <c r="LXX2" s="279"/>
      <c r="LXY2" s="279"/>
      <c r="LXZ2" s="279"/>
      <c r="LYA2" s="279"/>
      <c r="LYB2" s="279"/>
      <c r="LYC2" s="279"/>
      <c r="LYD2" s="279"/>
      <c r="LYE2" s="279"/>
      <c r="LYF2" s="279"/>
      <c r="LYG2" s="279"/>
      <c r="LYH2" s="279"/>
      <c r="LYI2" s="279"/>
      <c r="LYJ2" s="279"/>
      <c r="LYK2" s="279"/>
      <c r="LYL2" s="279"/>
      <c r="LYM2" s="279"/>
      <c r="LYN2" s="279"/>
      <c r="LYO2" s="279"/>
      <c r="LYP2" s="279"/>
      <c r="LYQ2" s="279"/>
      <c r="LYR2" s="279"/>
      <c r="LYS2" s="279"/>
      <c r="LYT2" s="279"/>
      <c r="LYU2" s="279"/>
      <c r="LYV2" s="279"/>
      <c r="LYW2" s="279"/>
      <c r="LYX2" s="279"/>
      <c r="LYY2" s="279"/>
      <c r="LYZ2" s="279"/>
      <c r="LZA2" s="279"/>
      <c r="LZB2" s="279"/>
      <c r="LZC2" s="279"/>
      <c r="LZD2" s="279"/>
      <c r="LZE2" s="279"/>
      <c r="LZF2" s="279"/>
      <c r="LZG2" s="279"/>
      <c r="LZH2" s="279"/>
      <c r="LZI2" s="279"/>
      <c r="LZJ2" s="279"/>
      <c r="LZK2" s="279"/>
      <c r="LZL2" s="279"/>
      <c r="LZM2" s="279"/>
      <c r="LZN2" s="279"/>
      <c r="LZO2" s="279"/>
      <c r="LZP2" s="279"/>
      <c r="LZQ2" s="279"/>
      <c r="LZR2" s="279"/>
      <c r="LZS2" s="279"/>
      <c r="LZT2" s="279"/>
      <c r="LZU2" s="279"/>
      <c r="LZV2" s="279"/>
      <c r="LZW2" s="279"/>
      <c r="LZX2" s="279"/>
      <c r="LZY2" s="279"/>
      <c r="LZZ2" s="279"/>
      <c r="MAA2" s="279"/>
      <c r="MAB2" s="279"/>
      <c r="MAC2" s="279"/>
      <c r="MAD2" s="279"/>
      <c r="MAE2" s="279"/>
      <c r="MAF2" s="279"/>
      <c r="MAG2" s="279"/>
      <c r="MAH2" s="279"/>
      <c r="MAI2" s="279"/>
      <c r="MAJ2" s="279"/>
      <c r="MAK2" s="279"/>
      <c r="MAL2" s="279"/>
      <c r="MAM2" s="279"/>
      <c r="MAN2" s="279"/>
      <c r="MAO2" s="279"/>
      <c r="MAP2" s="279"/>
      <c r="MAQ2" s="279"/>
      <c r="MAR2" s="279"/>
      <c r="MAS2" s="279"/>
      <c r="MAT2" s="279"/>
      <c r="MAU2" s="279"/>
      <c r="MAV2" s="279"/>
      <c r="MAW2" s="279"/>
      <c r="MAX2" s="279"/>
      <c r="MAY2" s="279"/>
      <c r="MAZ2" s="279"/>
      <c r="MBA2" s="279"/>
      <c r="MBB2" s="279"/>
      <c r="MBC2" s="279"/>
      <c r="MBD2" s="279"/>
      <c r="MBE2" s="279"/>
      <c r="MBF2" s="279"/>
      <c r="MBG2" s="279"/>
      <c r="MBH2" s="279"/>
      <c r="MBI2" s="279"/>
      <c r="MBJ2" s="279"/>
      <c r="MBK2" s="279"/>
      <c r="MBL2" s="279"/>
      <c r="MBM2" s="279"/>
      <c r="MBN2" s="279"/>
      <c r="MBO2" s="279"/>
      <c r="MBP2" s="279"/>
      <c r="MBQ2" s="279"/>
      <c r="MBR2" s="279"/>
      <c r="MBS2" s="279"/>
      <c r="MBT2" s="279"/>
      <c r="MBU2" s="279"/>
      <c r="MBV2" s="279"/>
      <c r="MBW2" s="279"/>
      <c r="MBX2" s="279"/>
      <c r="MBY2" s="279"/>
      <c r="MBZ2" s="279"/>
      <c r="MCA2" s="279"/>
      <c r="MCB2" s="279"/>
      <c r="MCC2" s="279"/>
      <c r="MCD2" s="279"/>
      <c r="MCE2" s="279"/>
      <c r="MCF2" s="279"/>
      <c r="MCG2" s="279"/>
      <c r="MCH2" s="279"/>
      <c r="MCI2" s="279"/>
      <c r="MCJ2" s="279"/>
      <c r="MCK2" s="279"/>
      <c r="MCL2" s="279"/>
      <c r="MCM2" s="279"/>
      <c r="MCN2" s="279"/>
      <c r="MCO2" s="279"/>
      <c r="MCP2" s="279"/>
      <c r="MCQ2" s="279"/>
      <c r="MCR2" s="279"/>
      <c r="MCS2" s="279"/>
      <c r="MCT2" s="279"/>
      <c r="MCU2" s="279"/>
      <c r="MCV2" s="279"/>
      <c r="MCW2" s="279"/>
      <c r="MCX2" s="279"/>
      <c r="MCY2" s="279"/>
      <c r="MCZ2" s="279"/>
      <c r="MDA2" s="279"/>
      <c r="MDB2" s="279"/>
      <c r="MDC2" s="279"/>
      <c r="MDD2" s="279"/>
      <c r="MDE2" s="279"/>
      <c r="MDF2" s="279"/>
      <c r="MDG2" s="279"/>
      <c r="MDH2" s="279"/>
      <c r="MDI2" s="279"/>
      <c r="MDJ2" s="279"/>
      <c r="MDK2" s="279"/>
      <c r="MDL2" s="279"/>
      <c r="MDM2" s="279"/>
      <c r="MDN2" s="279"/>
      <c r="MDO2" s="279"/>
      <c r="MDP2" s="279"/>
      <c r="MDQ2" s="279"/>
      <c r="MDR2" s="279"/>
      <c r="MDS2" s="279"/>
      <c r="MDT2" s="279"/>
      <c r="MDU2" s="279"/>
      <c r="MDV2" s="279"/>
      <c r="MDW2" s="279"/>
      <c r="MDX2" s="279"/>
      <c r="MDY2" s="279"/>
      <c r="MDZ2" s="279"/>
      <c r="MEA2" s="279"/>
      <c r="MEB2" s="279"/>
      <c r="MEC2" s="279"/>
      <c r="MED2" s="279"/>
      <c r="MEE2" s="279"/>
      <c r="MEF2" s="279"/>
      <c r="MEG2" s="279"/>
      <c r="MEH2" s="279"/>
      <c r="MEI2" s="279"/>
      <c r="MEJ2" s="279"/>
      <c r="MEK2" s="279"/>
      <c r="MEL2" s="279"/>
      <c r="MEM2" s="279"/>
      <c r="MEN2" s="279"/>
      <c r="MEO2" s="279"/>
      <c r="MEP2" s="279"/>
      <c r="MEQ2" s="279"/>
      <c r="MER2" s="279"/>
      <c r="MES2" s="279"/>
      <c r="MET2" s="279"/>
      <c r="MEU2" s="279"/>
      <c r="MEV2" s="279"/>
      <c r="MEW2" s="279"/>
      <c r="MEX2" s="279"/>
      <c r="MEY2" s="279"/>
      <c r="MEZ2" s="279"/>
      <c r="MFA2" s="279"/>
      <c r="MFB2" s="279"/>
      <c r="MFC2" s="279"/>
      <c r="MFD2" s="279"/>
      <c r="MFE2" s="279"/>
      <c r="MFF2" s="279"/>
      <c r="MFG2" s="279"/>
      <c r="MFH2" s="279"/>
      <c r="MFI2" s="279"/>
      <c r="MFJ2" s="279"/>
      <c r="MFK2" s="279"/>
      <c r="MFL2" s="279"/>
      <c r="MFM2" s="279"/>
      <c r="MFN2" s="279"/>
      <c r="MFO2" s="279"/>
      <c r="MFP2" s="279"/>
      <c r="MFQ2" s="279"/>
      <c r="MFR2" s="279"/>
      <c r="MFS2" s="279"/>
      <c r="MFT2" s="279"/>
      <c r="MFU2" s="279"/>
      <c r="MFV2" s="279"/>
      <c r="MFW2" s="279"/>
      <c r="MFX2" s="279"/>
      <c r="MFY2" s="279"/>
      <c r="MFZ2" s="279"/>
      <c r="MGA2" s="279"/>
      <c r="MGB2" s="279"/>
      <c r="MGC2" s="279"/>
      <c r="MGD2" s="279"/>
      <c r="MGE2" s="279"/>
      <c r="MGF2" s="279"/>
      <c r="MGG2" s="279"/>
      <c r="MGH2" s="279"/>
      <c r="MGI2" s="279"/>
      <c r="MGJ2" s="279"/>
      <c r="MGK2" s="279"/>
      <c r="MGL2" s="279"/>
      <c r="MGM2" s="279"/>
      <c r="MGN2" s="279"/>
      <c r="MGO2" s="279"/>
      <c r="MGP2" s="279"/>
      <c r="MGQ2" s="279"/>
      <c r="MGR2" s="279"/>
      <c r="MGS2" s="279"/>
      <c r="MGT2" s="279"/>
      <c r="MGU2" s="279"/>
      <c r="MGV2" s="279"/>
      <c r="MGW2" s="279"/>
      <c r="MGX2" s="279"/>
      <c r="MGY2" s="279"/>
      <c r="MGZ2" s="279"/>
      <c r="MHA2" s="279"/>
      <c r="MHB2" s="279"/>
      <c r="MHC2" s="279"/>
      <c r="MHD2" s="279"/>
      <c r="MHE2" s="279"/>
      <c r="MHF2" s="279"/>
      <c r="MHG2" s="279"/>
      <c r="MHH2" s="279"/>
      <c r="MHI2" s="279"/>
      <c r="MHJ2" s="279"/>
      <c r="MHK2" s="279"/>
      <c r="MHL2" s="279"/>
      <c r="MHM2" s="279"/>
      <c r="MHN2" s="279"/>
      <c r="MHO2" s="279"/>
      <c r="MHP2" s="279"/>
      <c r="MHQ2" s="279"/>
      <c r="MHR2" s="279"/>
      <c r="MHS2" s="279"/>
      <c r="MHT2" s="279"/>
      <c r="MHU2" s="279"/>
      <c r="MHV2" s="279"/>
      <c r="MHW2" s="279"/>
      <c r="MHX2" s="279"/>
      <c r="MHY2" s="279"/>
      <c r="MHZ2" s="279"/>
      <c r="MIA2" s="279"/>
      <c r="MIB2" s="279"/>
      <c r="MIC2" s="279"/>
      <c r="MID2" s="279"/>
      <c r="MIE2" s="279"/>
      <c r="MIF2" s="279"/>
      <c r="MIG2" s="279"/>
      <c r="MIH2" s="279"/>
      <c r="MII2" s="279"/>
      <c r="MIJ2" s="279"/>
      <c r="MIK2" s="279"/>
      <c r="MIL2" s="279"/>
      <c r="MIM2" s="279"/>
      <c r="MIN2" s="279"/>
      <c r="MIO2" s="279"/>
      <c r="MIP2" s="279"/>
      <c r="MIQ2" s="279"/>
      <c r="MIR2" s="279"/>
      <c r="MIS2" s="279"/>
      <c r="MIT2" s="279"/>
      <c r="MIU2" s="279"/>
      <c r="MIV2" s="279"/>
      <c r="MIW2" s="279"/>
      <c r="MIX2" s="279"/>
      <c r="MIY2" s="279"/>
      <c r="MIZ2" s="279"/>
      <c r="MJA2" s="279"/>
      <c r="MJB2" s="279"/>
      <c r="MJC2" s="279"/>
      <c r="MJD2" s="279"/>
      <c r="MJE2" s="279"/>
      <c r="MJF2" s="279"/>
      <c r="MJG2" s="279"/>
      <c r="MJH2" s="279"/>
      <c r="MJI2" s="279"/>
      <c r="MJJ2" s="279"/>
      <c r="MJK2" s="279"/>
      <c r="MJL2" s="279"/>
      <c r="MJM2" s="279"/>
      <c r="MJN2" s="279"/>
      <c r="MJO2" s="279"/>
      <c r="MJP2" s="279"/>
      <c r="MJQ2" s="279"/>
      <c r="MJR2" s="279"/>
      <c r="MJS2" s="279"/>
      <c r="MJT2" s="279"/>
      <c r="MJU2" s="279"/>
      <c r="MJV2" s="279"/>
      <c r="MJW2" s="279"/>
      <c r="MJX2" s="279"/>
      <c r="MJY2" s="279"/>
      <c r="MJZ2" s="279"/>
      <c r="MKA2" s="279"/>
      <c r="MKB2" s="279"/>
      <c r="MKC2" s="279"/>
      <c r="MKD2" s="279"/>
      <c r="MKE2" s="279"/>
      <c r="MKF2" s="279"/>
      <c r="MKG2" s="279"/>
      <c r="MKH2" s="279"/>
      <c r="MKI2" s="279"/>
      <c r="MKJ2" s="279"/>
      <c r="MKK2" s="279"/>
      <c r="MKL2" s="279"/>
      <c r="MKM2" s="279"/>
      <c r="MKN2" s="279"/>
      <c r="MKO2" s="279"/>
      <c r="MKP2" s="279"/>
      <c r="MKQ2" s="279"/>
      <c r="MKR2" s="279"/>
      <c r="MKS2" s="279"/>
      <c r="MKT2" s="279"/>
      <c r="MKU2" s="279"/>
      <c r="MKV2" s="279"/>
      <c r="MKW2" s="279"/>
      <c r="MKX2" s="279"/>
      <c r="MKY2" s="279"/>
      <c r="MKZ2" s="279"/>
      <c r="MLA2" s="279"/>
      <c r="MLB2" s="279"/>
      <c r="MLC2" s="279"/>
      <c r="MLD2" s="279"/>
      <c r="MLE2" s="279"/>
      <c r="MLF2" s="279"/>
      <c r="MLG2" s="279"/>
      <c r="MLH2" s="279"/>
      <c r="MLI2" s="279"/>
      <c r="MLJ2" s="279"/>
      <c r="MLK2" s="279"/>
      <c r="MLL2" s="279"/>
      <c r="MLM2" s="279"/>
      <c r="MLN2" s="279"/>
      <c r="MLO2" s="279"/>
      <c r="MLP2" s="279"/>
      <c r="MLQ2" s="279"/>
      <c r="MLR2" s="279"/>
      <c r="MLS2" s="279"/>
      <c r="MLT2" s="279"/>
      <c r="MLU2" s="279"/>
      <c r="MLV2" s="279"/>
      <c r="MLW2" s="279"/>
      <c r="MLX2" s="279"/>
      <c r="MLY2" s="279"/>
      <c r="MLZ2" s="279"/>
      <c r="MMA2" s="279"/>
      <c r="MMB2" s="279"/>
      <c r="MMC2" s="279"/>
      <c r="MMD2" s="279"/>
      <c r="MME2" s="279"/>
      <c r="MMF2" s="279"/>
      <c r="MMG2" s="279"/>
      <c r="MMH2" s="279"/>
      <c r="MMI2" s="279"/>
      <c r="MMJ2" s="279"/>
      <c r="MMK2" s="279"/>
      <c r="MML2" s="279"/>
      <c r="MMM2" s="279"/>
      <c r="MMN2" s="279"/>
      <c r="MMO2" s="279"/>
      <c r="MMP2" s="279"/>
      <c r="MMQ2" s="279"/>
      <c r="MMR2" s="279"/>
      <c r="MMS2" s="279"/>
      <c r="MMT2" s="279"/>
      <c r="MMU2" s="279"/>
      <c r="MMV2" s="279"/>
      <c r="MMW2" s="279"/>
      <c r="MMX2" s="279"/>
      <c r="MMY2" s="279"/>
      <c r="MMZ2" s="279"/>
      <c r="MNA2" s="279"/>
      <c r="MNB2" s="279"/>
      <c r="MNC2" s="279"/>
      <c r="MND2" s="279"/>
      <c r="MNE2" s="279"/>
      <c r="MNF2" s="279"/>
      <c r="MNG2" s="279"/>
      <c r="MNH2" s="279"/>
      <c r="MNI2" s="279"/>
      <c r="MNJ2" s="279"/>
      <c r="MNK2" s="279"/>
      <c r="MNL2" s="279"/>
      <c r="MNM2" s="279"/>
      <c r="MNN2" s="279"/>
      <c r="MNO2" s="279"/>
      <c r="MNP2" s="279"/>
      <c r="MNQ2" s="279"/>
      <c r="MNR2" s="279"/>
      <c r="MNS2" s="279"/>
      <c r="MNT2" s="279"/>
      <c r="MNU2" s="279"/>
      <c r="MNV2" s="279"/>
      <c r="MNW2" s="279"/>
      <c r="MNX2" s="279"/>
      <c r="MNY2" s="279"/>
      <c r="MNZ2" s="279"/>
      <c r="MOA2" s="279"/>
      <c r="MOB2" s="279"/>
      <c r="MOC2" s="279"/>
      <c r="MOD2" s="279"/>
      <c r="MOE2" s="279"/>
      <c r="MOF2" s="279"/>
      <c r="MOG2" s="279"/>
      <c r="MOH2" s="279"/>
      <c r="MOI2" s="279"/>
      <c r="MOJ2" s="279"/>
      <c r="MOK2" s="279"/>
      <c r="MOL2" s="279"/>
      <c r="MOM2" s="279"/>
      <c r="MON2" s="279"/>
      <c r="MOO2" s="279"/>
      <c r="MOP2" s="279"/>
      <c r="MOQ2" s="279"/>
      <c r="MOR2" s="279"/>
      <c r="MOS2" s="279"/>
      <c r="MOT2" s="279"/>
      <c r="MOU2" s="279"/>
      <c r="MOV2" s="279"/>
      <c r="MOW2" s="279"/>
      <c r="MOX2" s="279"/>
      <c r="MOY2" s="279"/>
      <c r="MOZ2" s="279"/>
      <c r="MPA2" s="279"/>
      <c r="MPB2" s="279"/>
      <c r="MPC2" s="279"/>
      <c r="MPD2" s="279"/>
      <c r="MPE2" s="279"/>
      <c r="MPF2" s="279"/>
      <c r="MPG2" s="279"/>
      <c r="MPH2" s="279"/>
      <c r="MPI2" s="279"/>
      <c r="MPJ2" s="279"/>
      <c r="MPK2" s="279"/>
      <c r="MPL2" s="279"/>
      <c r="MPM2" s="279"/>
      <c r="MPN2" s="279"/>
      <c r="MPO2" s="279"/>
      <c r="MPP2" s="279"/>
      <c r="MPQ2" s="279"/>
      <c r="MPR2" s="279"/>
      <c r="MPS2" s="279"/>
      <c r="MPT2" s="279"/>
      <c r="MPU2" s="279"/>
      <c r="MPV2" s="279"/>
      <c r="MPW2" s="279"/>
      <c r="MPX2" s="279"/>
      <c r="MPY2" s="279"/>
      <c r="MPZ2" s="279"/>
      <c r="MQA2" s="279"/>
      <c r="MQB2" s="279"/>
      <c r="MQC2" s="279"/>
      <c r="MQD2" s="279"/>
      <c r="MQE2" s="279"/>
      <c r="MQF2" s="279"/>
      <c r="MQG2" s="279"/>
      <c r="MQH2" s="279"/>
      <c r="MQI2" s="279"/>
      <c r="MQJ2" s="279"/>
      <c r="MQK2" s="279"/>
      <c r="MQL2" s="279"/>
      <c r="MQM2" s="279"/>
      <c r="MQN2" s="279"/>
      <c r="MQO2" s="279"/>
      <c r="MQP2" s="279"/>
      <c r="MQQ2" s="279"/>
      <c r="MQR2" s="279"/>
      <c r="MQS2" s="279"/>
      <c r="MQT2" s="279"/>
      <c r="MQU2" s="279"/>
      <c r="MQV2" s="279"/>
      <c r="MQW2" s="279"/>
      <c r="MQX2" s="279"/>
      <c r="MQY2" s="279"/>
      <c r="MQZ2" s="279"/>
      <c r="MRA2" s="279"/>
      <c r="MRB2" s="279"/>
      <c r="MRC2" s="279"/>
      <c r="MRD2" s="279"/>
      <c r="MRE2" s="279"/>
      <c r="MRF2" s="279"/>
      <c r="MRG2" s="279"/>
      <c r="MRH2" s="279"/>
      <c r="MRI2" s="279"/>
      <c r="MRJ2" s="279"/>
      <c r="MRK2" s="279"/>
      <c r="MRL2" s="279"/>
      <c r="MRM2" s="279"/>
      <c r="MRN2" s="279"/>
      <c r="MRO2" s="279"/>
      <c r="MRP2" s="279"/>
      <c r="MRQ2" s="279"/>
      <c r="MRR2" s="279"/>
      <c r="MRS2" s="279"/>
      <c r="MRT2" s="279"/>
      <c r="MRU2" s="279"/>
      <c r="MRV2" s="279"/>
      <c r="MRW2" s="279"/>
      <c r="MRX2" s="279"/>
      <c r="MRY2" s="279"/>
      <c r="MRZ2" s="279"/>
      <c r="MSA2" s="279"/>
      <c r="MSB2" s="279"/>
      <c r="MSC2" s="279"/>
      <c r="MSD2" s="279"/>
      <c r="MSE2" s="279"/>
      <c r="MSF2" s="279"/>
      <c r="MSG2" s="279"/>
      <c r="MSH2" s="279"/>
      <c r="MSI2" s="279"/>
      <c r="MSJ2" s="279"/>
      <c r="MSK2" s="279"/>
      <c r="MSL2" s="279"/>
      <c r="MSM2" s="279"/>
      <c r="MSN2" s="279"/>
      <c r="MSO2" s="279"/>
      <c r="MSP2" s="279"/>
      <c r="MSQ2" s="279"/>
      <c r="MSR2" s="279"/>
      <c r="MSS2" s="279"/>
      <c r="MST2" s="279"/>
      <c r="MSU2" s="279"/>
      <c r="MSV2" s="279"/>
      <c r="MSW2" s="279"/>
      <c r="MSX2" s="279"/>
      <c r="MSY2" s="279"/>
      <c r="MSZ2" s="279"/>
      <c r="MTA2" s="279"/>
      <c r="MTB2" s="279"/>
      <c r="MTC2" s="279"/>
      <c r="MTD2" s="279"/>
      <c r="MTE2" s="279"/>
      <c r="MTF2" s="279"/>
      <c r="MTG2" s="279"/>
      <c r="MTH2" s="279"/>
      <c r="MTI2" s="279"/>
      <c r="MTJ2" s="279"/>
      <c r="MTK2" s="279"/>
      <c r="MTL2" s="279"/>
      <c r="MTM2" s="279"/>
      <c r="MTN2" s="279"/>
      <c r="MTO2" s="279"/>
      <c r="MTP2" s="279"/>
      <c r="MTQ2" s="279"/>
      <c r="MTR2" s="279"/>
      <c r="MTS2" s="279"/>
      <c r="MTT2" s="279"/>
      <c r="MTU2" s="279"/>
      <c r="MTV2" s="279"/>
      <c r="MTW2" s="279"/>
      <c r="MTX2" s="279"/>
      <c r="MTY2" s="279"/>
      <c r="MTZ2" s="279"/>
      <c r="MUA2" s="279"/>
      <c r="MUB2" s="279"/>
      <c r="MUC2" s="279"/>
      <c r="MUD2" s="279"/>
      <c r="MUE2" s="279"/>
      <c r="MUF2" s="279"/>
      <c r="MUG2" s="279"/>
      <c r="MUH2" s="279"/>
      <c r="MUI2" s="279"/>
      <c r="MUJ2" s="279"/>
      <c r="MUK2" s="279"/>
      <c r="MUL2" s="279"/>
      <c r="MUM2" s="279"/>
      <c r="MUN2" s="279"/>
      <c r="MUO2" s="279"/>
      <c r="MUP2" s="279"/>
      <c r="MUQ2" s="279"/>
      <c r="MUR2" s="279"/>
      <c r="MUS2" s="279"/>
      <c r="MUT2" s="279"/>
      <c r="MUU2" s="279"/>
      <c r="MUV2" s="279"/>
      <c r="MUW2" s="279"/>
      <c r="MUX2" s="279"/>
      <c r="MUY2" s="279"/>
      <c r="MUZ2" s="279"/>
      <c r="MVA2" s="279"/>
      <c r="MVB2" s="279"/>
      <c r="MVC2" s="279"/>
      <c r="MVD2" s="279"/>
      <c r="MVE2" s="279"/>
      <c r="MVF2" s="279"/>
      <c r="MVG2" s="279"/>
      <c r="MVH2" s="279"/>
      <c r="MVI2" s="279"/>
      <c r="MVJ2" s="279"/>
      <c r="MVK2" s="279"/>
      <c r="MVL2" s="279"/>
      <c r="MVM2" s="279"/>
      <c r="MVN2" s="279"/>
      <c r="MVO2" s="279"/>
      <c r="MVP2" s="279"/>
      <c r="MVQ2" s="279"/>
      <c r="MVR2" s="279"/>
      <c r="MVS2" s="279"/>
      <c r="MVT2" s="279"/>
      <c r="MVU2" s="279"/>
      <c r="MVV2" s="279"/>
      <c r="MVW2" s="279"/>
      <c r="MVX2" s="279"/>
      <c r="MVY2" s="279"/>
      <c r="MVZ2" s="279"/>
      <c r="MWA2" s="279"/>
      <c r="MWB2" s="279"/>
      <c r="MWC2" s="279"/>
      <c r="MWD2" s="279"/>
      <c r="MWE2" s="279"/>
      <c r="MWF2" s="279"/>
      <c r="MWG2" s="279"/>
      <c r="MWH2" s="279"/>
      <c r="MWI2" s="279"/>
      <c r="MWJ2" s="279"/>
      <c r="MWK2" s="279"/>
      <c r="MWL2" s="279"/>
      <c r="MWM2" s="279"/>
      <c r="MWN2" s="279"/>
      <c r="MWO2" s="279"/>
      <c r="MWP2" s="279"/>
      <c r="MWQ2" s="279"/>
      <c r="MWR2" s="279"/>
      <c r="MWS2" s="279"/>
      <c r="MWT2" s="279"/>
      <c r="MWU2" s="279"/>
      <c r="MWV2" s="279"/>
      <c r="MWW2" s="279"/>
      <c r="MWX2" s="279"/>
      <c r="MWY2" s="279"/>
      <c r="MWZ2" s="279"/>
      <c r="MXA2" s="279"/>
      <c r="MXB2" s="279"/>
      <c r="MXC2" s="279"/>
      <c r="MXD2" s="279"/>
      <c r="MXE2" s="279"/>
      <c r="MXF2" s="279"/>
      <c r="MXG2" s="279"/>
      <c r="MXH2" s="279"/>
      <c r="MXI2" s="279"/>
      <c r="MXJ2" s="279"/>
      <c r="MXK2" s="279"/>
      <c r="MXL2" s="279"/>
      <c r="MXM2" s="279"/>
      <c r="MXN2" s="279"/>
      <c r="MXO2" s="279"/>
      <c r="MXP2" s="279"/>
      <c r="MXQ2" s="279"/>
      <c r="MXR2" s="279"/>
      <c r="MXS2" s="279"/>
      <c r="MXT2" s="279"/>
      <c r="MXU2" s="279"/>
      <c r="MXV2" s="279"/>
      <c r="MXW2" s="279"/>
      <c r="MXX2" s="279"/>
      <c r="MXY2" s="279"/>
      <c r="MXZ2" s="279"/>
      <c r="MYA2" s="279"/>
      <c r="MYB2" s="279"/>
      <c r="MYC2" s="279"/>
      <c r="MYD2" s="279"/>
      <c r="MYE2" s="279"/>
      <c r="MYF2" s="279"/>
      <c r="MYG2" s="279"/>
      <c r="MYH2" s="279"/>
      <c r="MYI2" s="279"/>
      <c r="MYJ2" s="279"/>
      <c r="MYK2" s="279"/>
      <c r="MYL2" s="279"/>
      <c r="MYM2" s="279"/>
      <c r="MYN2" s="279"/>
      <c r="MYO2" s="279"/>
      <c r="MYP2" s="279"/>
      <c r="MYQ2" s="279"/>
      <c r="MYR2" s="279"/>
      <c r="MYS2" s="279"/>
      <c r="MYT2" s="279"/>
      <c r="MYU2" s="279"/>
      <c r="MYV2" s="279"/>
      <c r="MYW2" s="279"/>
      <c r="MYX2" s="279"/>
      <c r="MYY2" s="279"/>
      <c r="MYZ2" s="279"/>
      <c r="MZA2" s="279"/>
      <c r="MZB2" s="279"/>
      <c r="MZC2" s="279"/>
      <c r="MZD2" s="279"/>
      <c r="MZE2" s="279"/>
      <c r="MZF2" s="279"/>
      <c r="MZG2" s="279"/>
      <c r="MZH2" s="279"/>
      <c r="MZI2" s="279"/>
      <c r="MZJ2" s="279"/>
      <c r="MZK2" s="279"/>
      <c r="MZL2" s="279"/>
      <c r="MZM2" s="279"/>
      <c r="MZN2" s="279"/>
      <c r="MZO2" s="279"/>
      <c r="MZP2" s="279"/>
      <c r="MZQ2" s="279"/>
      <c r="MZR2" s="279"/>
      <c r="MZS2" s="279"/>
      <c r="MZT2" s="279"/>
      <c r="MZU2" s="279"/>
      <c r="MZV2" s="279"/>
      <c r="MZW2" s="279"/>
      <c r="MZX2" s="279"/>
      <c r="MZY2" s="279"/>
      <c r="MZZ2" s="279"/>
      <c r="NAA2" s="279"/>
      <c r="NAB2" s="279"/>
      <c r="NAC2" s="279"/>
      <c r="NAD2" s="279"/>
      <c r="NAE2" s="279"/>
      <c r="NAF2" s="279"/>
      <c r="NAG2" s="279"/>
      <c r="NAH2" s="279"/>
      <c r="NAI2" s="279"/>
      <c r="NAJ2" s="279"/>
      <c r="NAK2" s="279"/>
      <c r="NAL2" s="279"/>
      <c r="NAM2" s="279"/>
      <c r="NAN2" s="279"/>
      <c r="NAO2" s="279"/>
      <c r="NAP2" s="279"/>
      <c r="NAQ2" s="279"/>
      <c r="NAR2" s="279"/>
      <c r="NAS2" s="279"/>
      <c r="NAT2" s="279"/>
      <c r="NAU2" s="279"/>
      <c r="NAV2" s="279"/>
      <c r="NAW2" s="279"/>
      <c r="NAX2" s="279"/>
      <c r="NAY2" s="279"/>
      <c r="NAZ2" s="279"/>
      <c r="NBA2" s="279"/>
      <c r="NBB2" s="279"/>
      <c r="NBC2" s="279"/>
      <c r="NBD2" s="279"/>
      <c r="NBE2" s="279"/>
      <c r="NBF2" s="279"/>
      <c r="NBG2" s="279"/>
      <c r="NBH2" s="279"/>
      <c r="NBI2" s="279"/>
      <c r="NBJ2" s="279"/>
      <c r="NBK2" s="279"/>
      <c r="NBL2" s="279"/>
      <c r="NBM2" s="279"/>
      <c r="NBN2" s="279"/>
      <c r="NBO2" s="279"/>
      <c r="NBP2" s="279"/>
      <c r="NBQ2" s="279"/>
      <c r="NBR2" s="279"/>
      <c r="NBS2" s="279"/>
      <c r="NBT2" s="279"/>
      <c r="NBU2" s="279"/>
      <c r="NBV2" s="279"/>
      <c r="NBW2" s="279"/>
      <c r="NBX2" s="279"/>
      <c r="NBY2" s="279"/>
      <c r="NBZ2" s="279"/>
      <c r="NCA2" s="279"/>
      <c r="NCB2" s="279"/>
      <c r="NCC2" s="279"/>
      <c r="NCD2" s="279"/>
      <c r="NCE2" s="279"/>
      <c r="NCF2" s="279"/>
      <c r="NCG2" s="279"/>
      <c r="NCH2" s="279"/>
      <c r="NCI2" s="279"/>
      <c r="NCJ2" s="279"/>
      <c r="NCK2" s="279"/>
      <c r="NCL2" s="279"/>
      <c r="NCM2" s="279"/>
      <c r="NCN2" s="279"/>
      <c r="NCO2" s="279"/>
      <c r="NCP2" s="279"/>
      <c r="NCQ2" s="279"/>
      <c r="NCR2" s="279"/>
      <c r="NCS2" s="279"/>
      <c r="NCT2" s="279"/>
      <c r="NCU2" s="279"/>
      <c r="NCV2" s="279"/>
      <c r="NCW2" s="279"/>
      <c r="NCX2" s="279"/>
      <c r="NCY2" s="279"/>
      <c r="NCZ2" s="279"/>
      <c r="NDA2" s="279"/>
      <c r="NDB2" s="279"/>
      <c r="NDC2" s="279"/>
      <c r="NDD2" s="279"/>
      <c r="NDE2" s="279"/>
      <c r="NDF2" s="279"/>
      <c r="NDG2" s="279"/>
      <c r="NDH2" s="279"/>
      <c r="NDI2" s="279"/>
      <c r="NDJ2" s="279"/>
      <c r="NDK2" s="279"/>
      <c r="NDL2" s="279"/>
      <c r="NDM2" s="279"/>
      <c r="NDN2" s="279"/>
      <c r="NDO2" s="279"/>
      <c r="NDP2" s="279"/>
      <c r="NDQ2" s="279"/>
      <c r="NDR2" s="279"/>
      <c r="NDS2" s="279"/>
      <c r="NDT2" s="279"/>
      <c r="NDU2" s="279"/>
      <c r="NDV2" s="279"/>
      <c r="NDW2" s="279"/>
      <c r="NDX2" s="279"/>
      <c r="NDY2" s="279"/>
      <c r="NDZ2" s="279"/>
      <c r="NEA2" s="279"/>
      <c r="NEB2" s="279"/>
      <c r="NEC2" s="279"/>
      <c r="NED2" s="279"/>
      <c r="NEE2" s="279"/>
      <c r="NEF2" s="279"/>
      <c r="NEG2" s="279"/>
      <c r="NEH2" s="279"/>
      <c r="NEI2" s="279"/>
      <c r="NEJ2" s="279"/>
      <c r="NEK2" s="279"/>
      <c r="NEL2" s="279"/>
      <c r="NEM2" s="279"/>
      <c r="NEN2" s="279"/>
      <c r="NEO2" s="279"/>
      <c r="NEP2" s="279"/>
      <c r="NEQ2" s="279"/>
      <c r="NER2" s="279"/>
      <c r="NES2" s="279"/>
      <c r="NET2" s="279"/>
      <c r="NEU2" s="279"/>
      <c r="NEV2" s="279"/>
      <c r="NEW2" s="279"/>
      <c r="NEX2" s="279"/>
      <c r="NEY2" s="279"/>
      <c r="NEZ2" s="279"/>
      <c r="NFA2" s="279"/>
      <c r="NFB2" s="279"/>
      <c r="NFC2" s="279"/>
      <c r="NFD2" s="279"/>
      <c r="NFE2" s="279"/>
      <c r="NFF2" s="279"/>
      <c r="NFG2" s="279"/>
      <c r="NFH2" s="279"/>
      <c r="NFI2" s="279"/>
      <c r="NFJ2" s="279"/>
      <c r="NFK2" s="279"/>
      <c r="NFL2" s="279"/>
      <c r="NFM2" s="279"/>
      <c r="NFN2" s="279"/>
      <c r="NFO2" s="279"/>
      <c r="NFP2" s="279"/>
      <c r="NFQ2" s="279"/>
      <c r="NFR2" s="279"/>
      <c r="NFS2" s="279"/>
      <c r="NFT2" s="279"/>
      <c r="NFU2" s="279"/>
      <c r="NFV2" s="279"/>
      <c r="NFW2" s="279"/>
      <c r="NFX2" s="279"/>
      <c r="NFY2" s="279"/>
      <c r="NFZ2" s="279"/>
      <c r="NGA2" s="279"/>
      <c r="NGB2" s="279"/>
      <c r="NGC2" s="279"/>
      <c r="NGD2" s="279"/>
      <c r="NGE2" s="279"/>
      <c r="NGF2" s="279"/>
      <c r="NGG2" s="279"/>
      <c r="NGH2" s="279"/>
      <c r="NGI2" s="279"/>
      <c r="NGJ2" s="279"/>
      <c r="NGK2" s="279"/>
      <c r="NGL2" s="279"/>
      <c r="NGM2" s="279"/>
      <c r="NGN2" s="279"/>
      <c r="NGO2" s="279"/>
      <c r="NGP2" s="279"/>
      <c r="NGQ2" s="279"/>
      <c r="NGR2" s="279"/>
      <c r="NGS2" s="279"/>
      <c r="NGT2" s="279"/>
      <c r="NGU2" s="279"/>
      <c r="NGV2" s="279"/>
      <c r="NGW2" s="279"/>
      <c r="NGX2" s="279"/>
      <c r="NGY2" s="279"/>
      <c r="NGZ2" s="279"/>
      <c r="NHA2" s="279"/>
      <c r="NHB2" s="279"/>
      <c r="NHC2" s="279"/>
      <c r="NHD2" s="279"/>
      <c r="NHE2" s="279"/>
      <c r="NHF2" s="279"/>
      <c r="NHG2" s="279"/>
      <c r="NHH2" s="279"/>
      <c r="NHI2" s="279"/>
      <c r="NHJ2" s="279"/>
      <c r="NHK2" s="279"/>
      <c r="NHL2" s="279"/>
      <c r="NHM2" s="279"/>
      <c r="NHN2" s="279"/>
      <c r="NHO2" s="279"/>
      <c r="NHP2" s="279"/>
      <c r="NHQ2" s="279"/>
      <c r="NHR2" s="279"/>
      <c r="NHS2" s="279"/>
      <c r="NHT2" s="279"/>
      <c r="NHU2" s="279"/>
      <c r="NHV2" s="279"/>
      <c r="NHW2" s="279"/>
      <c r="NHX2" s="279"/>
      <c r="NHY2" s="279"/>
      <c r="NHZ2" s="279"/>
      <c r="NIA2" s="279"/>
      <c r="NIB2" s="279"/>
      <c r="NIC2" s="279"/>
      <c r="NID2" s="279"/>
      <c r="NIE2" s="279"/>
      <c r="NIF2" s="279"/>
      <c r="NIG2" s="279"/>
      <c r="NIH2" s="279"/>
      <c r="NII2" s="279"/>
      <c r="NIJ2" s="279"/>
      <c r="NIK2" s="279"/>
      <c r="NIL2" s="279"/>
      <c r="NIM2" s="279"/>
      <c r="NIN2" s="279"/>
      <c r="NIO2" s="279"/>
      <c r="NIP2" s="279"/>
      <c r="NIQ2" s="279"/>
      <c r="NIR2" s="279"/>
      <c r="NIS2" s="279"/>
      <c r="NIT2" s="279"/>
      <c r="NIU2" s="279"/>
      <c r="NIV2" s="279"/>
      <c r="NIW2" s="279"/>
      <c r="NIX2" s="279"/>
      <c r="NIY2" s="279"/>
      <c r="NIZ2" s="279"/>
      <c r="NJA2" s="279"/>
      <c r="NJB2" s="279"/>
      <c r="NJC2" s="279"/>
      <c r="NJD2" s="279"/>
      <c r="NJE2" s="279"/>
      <c r="NJF2" s="279"/>
      <c r="NJG2" s="279"/>
      <c r="NJH2" s="279"/>
      <c r="NJI2" s="279"/>
      <c r="NJJ2" s="279"/>
      <c r="NJK2" s="279"/>
      <c r="NJL2" s="279"/>
      <c r="NJM2" s="279"/>
      <c r="NJN2" s="279"/>
      <c r="NJO2" s="279"/>
      <c r="NJP2" s="279"/>
      <c r="NJQ2" s="279"/>
      <c r="NJR2" s="279"/>
      <c r="NJS2" s="279"/>
      <c r="NJT2" s="279"/>
      <c r="NJU2" s="279"/>
      <c r="NJV2" s="279"/>
      <c r="NJW2" s="279"/>
      <c r="NJX2" s="279"/>
      <c r="NJY2" s="279"/>
      <c r="NJZ2" s="279"/>
      <c r="NKA2" s="279"/>
      <c r="NKB2" s="279"/>
      <c r="NKC2" s="279"/>
      <c r="NKD2" s="279"/>
      <c r="NKE2" s="279"/>
      <c r="NKF2" s="279"/>
      <c r="NKG2" s="279"/>
      <c r="NKH2" s="279"/>
      <c r="NKI2" s="279"/>
      <c r="NKJ2" s="279"/>
      <c r="NKK2" s="279"/>
      <c r="NKL2" s="279"/>
      <c r="NKM2" s="279"/>
      <c r="NKN2" s="279"/>
      <c r="NKO2" s="279"/>
      <c r="NKP2" s="279"/>
      <c r="NKQ2" s="279"/>
      <c r="NKR2" s="279"/>
      <c r="NKS2" s="279"/>
      <c r="NKT2" s="279"/>
      <c r="NKU2" s="279"/>
      <c r="NKV2" s="279"/>
      <c r="NKW2" s="279"/>
      <c r="NKX2" s="279"/>
      <c r="NKY2" s="279"/>
      <c r="NKZ2" s="279"/>
      <c r="NLA2" s="279"/>
      <c r="NLB2" s="279"/>
      <c r="NLC2" s="279"/>
      <c r="NLD2" s="279"/>
      <c r="NLE2" s="279"/>
      <c r="NLF2" s="279"/>
      <c r="NLG2" s="279"/>
      <c r="NLH2" s="279"/>
      <c r="NLI2" s="279"/>
      <c r="NLJ2" s="279"/>
      <c r="NLK2" s="279"/>
      <c r="NLL2" s="279"/>
      <c r="NLM2" s="279"/>
      <c r="NLN2" s="279"/>
      <c r="NLO2" s="279"/>
      <c r="NLP2" s="279"/>
      <c r="NLQ2" s="279"/>
      <c r="NLR2" s="279"/>
      <c r="NLS2" s="279"/>
      <c r="NLT2" s="279"/>
      <c r="NLU2" s="279"/>
      <c r="NLV2" s="279"/>
      <c r="NLW2" s="279"/>
      <c r="NLX2" s="279"/>
      <c r="NLY2" s="279"/>
      <c r="NLZ2" s="279"/>
      <c r="NMA2" s="279"/>
      <c r="NMB2" s="279"/>
      <c r="NMC2" s="279"/>
      <c r="NMD2" s="279"/>
      <c r="NME2" s="279"/>
      <c r="NMF2" s="279"/>
      <c r="NMG2" s="279"/>
      <c r="NMH2" s="279"/>
      <c r="NMI2" s="279"/>
      <c r="NMJ2" s="279"/>
      <c r="NMK2" s="279"/>
      <c r="NML2" s="279"/>
      <c r="NMM2" s="279"/>
      <c r="NMN2" s="279"/>
      <c r="NMO2" s="279"/>
      <c r="NMP2" s="279"/>
      <c r="NMQ2" s="279"/>
      <c r="NMR2" s="279"/>
      <c r="NMS2" s="279"/>
      <c r="NMT2" s="279"/>
      <c r="NMU2" s="279"/>
      <c r="NMV2" s="279"/>
      <c r="NMW2" s="279"/>
      <c r="NMX2" s="279"/>
      <c r="NMY2" s="279"/>
      <c r="NMZ2" s="279"/>
      <c r="NNA2" s="279"/>
      <c r="NNB2" s="279"/>
      <c r="NNC2" s="279"/>
      <c r="NND2" s="279"/>
      <c r="NNE2" s="279"/>
      <c r="NNF2" s="279"/>
      <c r="NNG2" s="279"/>
      <c r="NNH2" s="279"/>
      <c r="NNI2" s="279"/>
      <c r="NNJ2" s="279"/>
      <c r="NNK2" s="279"/>
      <c r="NNL2" s="279"/>
      <c r="NNM2" s="279"/>
      <c r="NNN2" s="279"/>
      <c r="NNO2" s="279"/>
      <c r="NNP2" s="279"/>
      <c r="NNQ2" s="279"/>
      <c r="NNR2" s="279"/>
      <c r="NNS2" s="279"/>
      <c r="NNT2" s="279"/>
      <c r="NNU2" s="279"/>
      <c r="NNV2" s="279"/>
      <c r="NNW2" s="279"/>
      <c r="NNX2" s="279"/>
      <c r="NNY2" s="279"/>
      <c r="NNZ2" s="279"/>
      <c r="NOA2" s="279"/>
      <c r="NOB2" s="279"/>
      <c r="NOC2" s="279"/>
      <c r="NOD2" s="279"/>
      <c r="NOE2" s="279"/>
      <c r="NOF2" s="279"/>
      <c r="NOG2" s="279"/>
      <c r="NOH2" s="279"/>
      <c r="NOI2" s="279"/>
      <c r="NOJ2" s="279"/>
      <c r="NOK2" s="279"/>
      <c r="NOL2" s="279"/>
      <c r="NOM2" s="279"/>
      <c r="NON2" s="279"/>
      <c r="NOO2" s="279"/>
      <c r="NOP2" s="279"/>
      <c r="NOQ2" s="279"/>
      <c r="NOR2" s="279"/>
      <c r="NOS2" s="279"/>
      <c r="NOT2" s="279"/>
      <c r="NOU2" s="279"/>
      <c r="NOV2" s="279"/>
      <c r="NOW2" s="279"/>
      <c r="NOX2" s="279"/>
      <c r="NOY2" s="279"/>
      <c r="NOZ2" s="279"/>
      <c r="NPA2" s="279"/>
      <c r="NPB2" s="279"/>
      <c r="NPC2" s="279"/>
      <c r="NPD2" s="279"/>
      <c r="NPE2" s="279"/>
      <c r="NPF2" s="279"/>
      <c r="NPG2" s="279"/>
      <c r="NPH2" s="279"/>
      <c r="NPI2" s="279"/>
      <c r="NPJ2" s="279"/>
      <c r="NPK2" s="279"/>
      <c r="NPL2" s="279"/>
      <c r="NPM2" s="279"/>
      <c r="NPN2" s="279"/>
      <c r="NPO2" s="279"/>
      <c r="NPP2" s="279"/>
      <c r="NPQ2" s="279"/>
      <c r="NPR2" s="279"/>
      <c r="NPS2" s="279"/>
      <c r="NPT2" s="279"/>
      <c r="NPU2" s="279"/>
      <c r="NPV2" s="279"/>
      <c r="NPW2" s="279"/>
      <c r="NPX2" s="279"/>
      <c r="NPY2" s="279"/>
      <c r="NPZ2" s="279"/>
      <c r="NQA2" s="279"/>
      <c r="NQB2" s="279"/>
      <c r="NQC2" s="279"/>
      <c r="NQD2" s="279"/>
      <c r="NQE2" s="279"/>
      <c r="NQF2" s="279"/>
      <c r="NQG2" s="279"/>
      <c r="NQH2" s="279"/>
      <c r="NQI2" s="279"/>
      <c r="NQJ2" s="279"/>
      <c r="NQK2" s="279"/>
      <c r="NQL2" s="279"/>
      <c r="NQM2" s="279"/>
      <c r="NQN2" s="279"/>
      <c r="NQO2" s="279"/>
      <c r="NQP2" s="279"/>
      <c r="NQQ2" s="279"/>
      <c r="NQR2" s="279"/>
      <c r="NQS2" s="279"/>
      <c r="NQT2" s="279"/>
      <c r="NQU2" s="279"/>
      <c r="NQV2" s="279"/>
      <c r="NQW2" s="279"/>
      <c r="NQX2" s="279"/>
      <c r="NQY2" s="279"/>
      <c r="NQZ2" s="279"/>
      <c r="NRA2" s="279"/>
      <c r="NRB2" s="279"/>
      <c r="NRC2" s="279"/>
      <c r="NRD2" s="279"/>
      <c r="NRE2" s="279"/>
      <c r="NRF2" s="279"/>
      <c r="NRG2" s="279"/>
      <c r="NRH2" s="279"/>
      <c r="NRI2" s="279"/>
      <c r="NRJ2" s="279"/>
      <c r="NRK2" s="279"/>
      <c r="NRL2" s="279"/>
      <c r="NRM2" s="279"/>
      <c r="NRN2" s="279"/>
      <c r="NRO2" s="279"/>
      <c r="NRP2" s="279"/>
      <c r="NRQ2" s="279"/>
      <c r="NRR2" s="279"/>
      <c r="NRS2" s="279"/>
      <c r="NRT2" s="279"/>
      <c r="NRU2" s="279"/>
      <c r="NRV2" s="279"/>
      <c r="NRW2" s="279"/>
      <c r="NRX2" s="279"/>
      <c r="NRY2" s="279"/>
      <c r="NRZ2" s="279"/>
      <c r="NSA2" s="279"/>
      <c r="NSB2" s="279"/>
      <c r="NSC2" s="279"/>
      <c r="NSD2" s="279"/>
      <c r="NSE2" s="279"/>
      <c r="NSF2" s="279"/>
      <c r="NSG2" s="279"/>
      <c r="NSH2" s="279"/>
      <c r="NSI2" s="279"/>
      <c r="NSJ2" s="279"/>
      <c r="NSK2" s="279"/>
      <c r="NSL2" s="279"/>
      <c r="NSM2" s="279"/>
      <c r="NSN2" s="279"/>
      <c r="NSO2" s="279"/>
      <c r="NSP2" s="279"/>
      <c r="NSQ2" s="279"/>
      <c r="NSR2" s="279"/>
      <c r="NSS2" s="279"/>
      <c r="NST2" s="279"/>
      <c r="NSU2" s="279"/>
      <c r="NSV2" s="279"/>
      <c r="NSW2" s="279"/>
      <c r="NSX2" s="279"/>
      <c r="NSY2" s="279"/>
      <c r="NSZ2" s="279"/>
      <c r="NTA2" s="279"/>
      <c r="NTB2" s="279"/>
      <c r="NTC2" s="279"/>
      <c r="NTD2" s="279"/>
      <c r="NTE2" s="279"/>
      <c r="NTF2" s="279"/>
      <c r="NTG2" s="279"/>
      <c r="NTH2" s="279"/>
      <c r="NTI2" s="279"/>
      <c r="NTJ2" s="279"/>
      <c r="NTK2" s="279"/>
      <c r="NTL2" s="279"/>
      <c r="NTM2" s="279"/>
      <c r="NTN2" s="279"/>
      <c r="NTO2" s="279"/>
      <c r="NTP2" s="279"/>
      <c r="NTQ2" s="279"/>
      <c r="NTR2" s="279"/>
      <c r="NTS2" s="279"/>
      <c r="NTT2" s="279"/>
      <c r="NTU2" s="279"/>
      <c r="NTV2" s="279"/>
      <c r="NTW2" s="279"/>
      <c r="NTX2" s="279"/>
      <c r="NTY2" s="279"/>
      <c r="NTZ2" s="279"/>
      <c r="NUA2" s="279"/>
      <c r="NUB2" s="279"/>
      <c r="NUC2" s="279"/>
      <c r="NUD2" s="279"/>
      <c r="NUE2" s="279"/>
      <c r="NUF2" s="279"/>
      <c r="NUG2" s="279"/>
      <c r="NUH2" s="279"/>
      <c r="NUI2" s="279"/>
      <c r="NUJ2" s="279"/>
      <c r="NUK2" s="279"/>
      <c r="NUL2" s="279"/>
      <c r="NUM2" s="279"/>
      <c r="NUN2" s="279"/>
      <c r="NUO2" s="279"/>
      <c r="NUP2" s="279"/>
      <c r="NUQ2" s="279"/>
      <c r="NUR2" s="279"/>
      <c r="NUS2" s="279"/>
      <c r="NUT2" s="279"/>
      <c r="NUU2" s="279"/>
      <c r="NUV2" s="279"/>
      <c r="NUW2" s="279"/>
      <c r="NUX2" s="279"/>
      <c r="NUY2" s="279"/>
      <c r="NUZ2" s="279"/>
      <c r="NVA2" s="279"/>
      <c r="NVB2" s="279"/>
      <c r="NVC2" s="279"/>
      <c r="NVD2" s="279"/>
      <c r="NVE2" s="279"/>
      <c r="NVF2" s="279"/>
      <c r="NVG2" s="279"/>
      <c r="NVH2" s="279"/>
      <c r="NVI2" s="279"/>
      <c r="NVJ2" s="279"/>
      <c r="NVK2" s="279"/>
      <c r="NVL2" s="279"/>
      <c r="NVM2" s="279"/>
      <c r="NVN2" s="279"/>
      <c r="NVO2" s="279"/>
      <c r="NVP2" s="279"/>
      <c r="NVQ2" s="279"/>
      <c r="NVR2" s="279"/>
      <c r="NVS2" s="279"/>
      <c r="NVT2" s="279"/>
      <c r="NVU2" s="279"/>
      <c r="NVV2" s="279"/>
      <c r="NVW2" s="279"/>
      <c r="NVX2" s="279"/>
      <c r="NVY2" s="279"/>
      <c r="NVZ2" s="279"/>
      <c r="NWA2" s="279"/>
      <c r="NWB2" s="279"/>
      <c r="NWC2" s="279"/>
      <c r="NWD2" s="279"/>
      <c r="NWE2" s="279"/>
      <c r="NWF2" s="279"/>
      <c r="NWG2" s="279"/>
      <c r="NWH2" s="279"/>
      <c r="NWI2" s="279"/>
      <c r="NWJ2" s="279"/>
      <c r="NWK2" s="279"/>
      <c r="NWL2" s="279"/>
      <c r="NWM2" s="279"/>
      <c r="NWN2" s="279"/>
      <c r="NWO2" s="279"/>
      <c r="NWP2" s="279"/>
      <c r="NWQ2" s="279"/>
      <c r="NWR2" s="279"/>
      <c r="NWS2" s="279"/>
      <c r="NWT2" s="279"/>
      <c r="NWU2" s="279"/>
      <c r="NWV2" s="279"/>
      <c r="NWW2" s="279"/>
      <c r="NWX2" s="279"/>
      <c r="NWY2" s="279"/>
      <c r="NWZ2" s="279"/>
      <c r="NXA2" s="279"/>
      <c r="NXB2" s="279"/>
      <c r="NXC2" s="279"/>
      <c r="NXD2" s="279"/>
      <c r="NXE2" s="279"/>
      <c r="NXF2" s="279"/>
      <c r="NXG2" s="279"/>
      <c r="NXH2" s="279"/>
      <c r="NXI2" s="279"/>
      <c r="NXJ2" s="279"/>
      <c r="NXK2" s="279"/>
      <c r="NXL2" s="279"/>
      <c r="NXM2" s="279"/>
      <c r="NXN2" s="279"/>
      <c r="NXO2" s="279"/>
      <c r="NXP2" s="279"/>
      <c r="NXQ2" s="279"/>
      <c r="NXR2" s="279"/>
      <c r="NXS2" s="279"/>
      <c r="NXT2" s="279"/>
      <c r="NXU2" s="279"/>
      <c r="NXV2" s="279"/>
      <c r="NXW2" s="279"/>
      <c r="NXX2" s="279"/>
      <c r="NXY2" s="279"/>
      <c r="NXZ2" s="279"/>
      <c r="NYA2" s="279"/>
      <c r="NYB2" s="279"/>
      <c r="NYC2" s="279"/>
      <c r="NYD2" s="279"/>
      <c r="NYE2" s="279"/>
      <c r="NYF2" s="279"/>
      <c r="NYG2" s="279"/>
      <c r="NYH2" s="279"/>
      <c r="NYI2" s="279"/>
      <c r="NYJ2" s="279"/>
      <c r="NYK2" s="279"/>
      <c r="NYL2" s="279"/>
      <c r="NYM2" s="279"/>
      <c r="NYN2" s="279"/>
      <c r="NYO2" s="279"/>
      <c r="NYP2" s="279"/>
      <c r="NYQ2" s="279"/>
      <c r="NYR2" s="279"/>
      <c r="NYS2" s="279"/>
      <c r="NYT2" s="279"/>
      <c r="NYU2" s="279"/>
      <c r="NYV2" s="279"/>
      <c r="NYW2" s="279"/>
      <c r="NYX2" s="279"/>
      <c r="NYY2" s="279"/>
      <c r="NYZ2" s="279"/>
      <c r="NZA2" s="279"/>
      <c r="NZB2" s="279"/>
      <c r="NZC2" s="279"/>
      <c r="NZD2" s="279"/>
      <c r="NZE2" s="279"/>
      <c r="NZF2" s="279"/>
      <c r="NZG2" s="279"/>
      <c r="NZH2" s="279"/>
      <c r="NZI2" s="279"/>
      <c r="NZJ2" s="279"/>
      <c r="NZK2" s="279"/>
      <c r="NZL2" s="279"/>
      <c r="NZM2" s="279"/>
      <c r="NZN2" s="279"/>
      <c r="NZO2" s="279"/>
      <c r="NZP2" s="279"/>
      <c r="NZQ2" s="279"/>
      <c r="NZR2" s="279"/>
      <c r="NZS2" s="279"/>
      <c r="NZT2" s="279"/>
      <c r="NZU2" s="279"/>
      <c r="NZV2" s="279"/>
      <c r="NZW2" s="279"/>
      <c r="NZX2" s="279"/>
      <c r="NZY2" s="279"/>
      <c r="NZZ2" s="279"/>
      <c r="OAA2" s="279"/>
      <c r="OAB2" s="279"/>
      <c r="OAC2" s="279"/>
      <c r="OAD2" s="279"/>
      <c r="OAE2" s="279"/>
      <c r="OAF2" s="279"/>
      <c r="OAG2" s="279"/>
      <c r="OAH2" s="279"/>
      <c r="OAI2" s="279"/>
      <c r="OAJ2" s="279"/>
      <c r="OAK2" s="279"/>
      <c r="OAL2" s="279"/>
      <c r="OAM2" s="279"/>
      <c r="OAN2" s="279"/>
      <c r="OAO2" s="279"/>
      <c r="OAP2" s="279"/>
      <c r="OAQ2" s="279"/>
      <c r="OAR2" s="279"/>
      <c r="OAS2" s="279"/>
      <c r="OAT2" s="279"/>
      <c r="OAU2" s="279"/>
      <c r="OAV2" s="279"/>
      <c r="OAW2" s="279"/>
      <c r="OAX2" s="279"/>
      <c r="OAY2" s="279"/>
      <c r="OAZ2" s="279"/>
      <c r="OBA2" s="279"/>
      <c r="OBB2" s="279"/>
      <c r="OBC2" s="279"/>
      <c r="OBD2" s="279"/>
      <c r="OBE2" s="279"/>
      <c r="OBF2" s="279"/>
      <c r="OBG2" s="279"/>
      <c r="OBH2" s="279"/>
      <c r="OBI2" s="279"/>
      <c r="OBJ2" s="279"/>
      <c r="OBK2" s="279"/>
      <c r="OBL2" s="279"/>
      <c r="OBM2" s="279"/>
      <c r="OBN2" s="279"/>
      <c r="OBO2" s="279"/>
      <c r="OBP2" s="279"/>
      <c r="OBQ2" s="279"/>
      <c r="OBR2" s="279"/>
      <c r="OBS2" s="279"/>
      <c r="OBT2" s="279"/>
      <c r="OBU2" s="279"/>
      <c r="OBV2" s="279"/>
      <c r="OBW2" s="279"/>
      <c r="OBX2" s="279"/>
      <c r="OBY2" s="279"/>
      <c r="OBZ2" s="279"/>
      <c r="OCA2" s="279"/>
      <c r="OCB2" s="279"/>
      <c r="OCC2" s="279"/>
      <c r="OCD2" s="279"/>
      <c r="OCE2" s="279"/>
      <c r="OCF2" s="279"/>
      <c r="OCG2" s="279"/>
      <c r="OCH2" s="279"/>
      <c r="OCI2" s="279"/>
      <c r="OCJ2" s="279"/>
      <c r="OCK2" s="279"/>
      <c r="OCL2" s="279"/>
      <c r="OCM2" s="279"/>
      <c r="OCN2" s="279"/>
      <c r="OCO2" s="279"/>
      <c r="OCP2" s="279"/>
      <c r="OCQ2" s="279"/>
      <c r="OCR2" s="279"/>
      <c r="OCS2" s="279"/>
      <c r="OCT2" s="279"/>
      <c r="OCU2" s="279"/>
      <c r="OCV2" s="279"/>
      <c r="OCW2" s="279"/>
      <c r="OCX2" s="279"/>
      <c r="OCY2" s="279"/>
      <c r="OCZ2" s="279"/>
      <c r="ODA2" s="279"/>
      <c r="ODB2" s="279"/>
      <c r="ODC2" s="279"/>
      <c r="ODD2" s="279"/>
      <c r="ODE2" s="279"/>
      <c r="ODF2" s="279"/>
      <c r="ODG2" s="279"/>
      <c r="ODH2" s="279"/>
      <c r="ODI2" s="279"/>
      <c r="ODJ2" s="279"/>
      <c r="ODK2" s="279"/>
      <c r="ODL2" s="279"/>
      <c r="ODM2" s="279"/>
      <c r="ODN2" s="279"/>
      <c r="ODO2" s="279"/>
      <c r="ODP2" s="279"/>
      <c r="ODQ2" s="279"/>
      <c r="ODR2" s="279"/>
      <c r="ODS2" s="279"/>
      <c r="ODT2" s="279"/>
      <c r="ODU2" s="279"/>
      <c r="ODV2" s="279"/>
      <c r="ODW2" s="279"/>
      <c r="ODX2" s="279"/>
      <c r="ODY2" s="279"/>
      <c r="ODZ2" s="279"/>
      <c r="OEA2" s="279"/>
      <c r="OEB2" s="279"/>
      <c r="OEC2" s="279"/>
      <c r="OED2" s="279"/>
      <c r="OEE2" s="279"/>
      <c r="OEF2" s="279"/>
      <c r="OEG2" s="279"/>
      <c r="OEH2" s="279"/>
      <c r="OEI2" s="279"/>
      <c r="OEJ2" s="279"/>
      <c r="OEK2" s="279"/>
      <c r="OEL2" s="279"/>
      <c r="OEM2" s="279"/>
      <c r="OEN2" s="279"/>
      <c r="OEO2" s="279"/>
      <c r="OEP2" s="279"/>
      <c r="OEQ2" s="279"/>
      <c r="OER2" s="279"/>
      <c r="OES2" s="279"/>
      <c r="OET2" s="279"/>
      <c r="OEU2" s="279"/>
      <c r="OEV2" s="279"/>
      <c r="OEW2" s="279"/>
      <c r="OEX2" s="279"/>
      <c r="OEY2" s="279"/>
      <c r="OEZ2" s="279"/>
      <c r="OFA2" s="279"/>
      <c r="OFB2" s="279"/>
      <c r="OFC2" s="279"/>
      <c r="OFD2" s="279"/>
      <c r="OFE2" s="279"/>
      <c r="OFF2" s="279"/>
      <c r="OFG2" s="279"/>
      <c r="OFH2" s="279"/>
      <c r="OFI2" s="279"/>
      <c r="OFJ2" s="279"/>
      <c r="OFK2" s="279"/>
      <c r="OFL2" s="279"/>
      <c r="OFM2" s="279"/>
      <c r="OFN2" s="279"/>
      <c r="OFO2" s="279"/>
      <c r="OFP2" s="279"/>
      <c r="OFQ2" s="279"/>
      <c r="OFR2" s="279"/>
      <c r="OFS2" s="279"/>
      <c r="OFT2" s="279"/>
      <c r="OFU2" s="279"/>
      <c r="OFV2" s="279"/>
      <c r="OFW2" s="279"/>
      <c r="OFX2" s="279"/>
      <c r="OFY2" s="279"/>
      <c r="OFZ2" s="279"/>
      <c r="OGA2" s="279"/>
      <c r="OGB2" s="279"/>
      <c r="OGC2" s="279"/>
      <c r="OGD2" s="279"/>
      <c r="OGE2" s="279"/>
      <c r="OGF2" s="279"/>
      <c r="OGG2" s="279"/>
      <c r="OGH2" s="279"/>
      <c r="OGI2" s="279"/>
      <c r="OGJ2" s="279"/>
      <c r="OGK2" s="279"/>
      <c r="OGL2" s="279"/>
      <c r="OGM2" s="279"/>
      <c r="OGN2" s="279"/>
      <c r="OGO2" s="279"/>
      <c r="OGP2" s="279"/>
      <c r="OGQ2" s="279"/>
      <c r="OGR2" s="279"/>
      <c r="OGS2" s="279"/>
      <c r="OGT2" s="279"/>
      <c r="OGU2" s="279"/>
      <c r="OGV2" s="279"/>
      <c r="OGW2" s="279"/>
      <c r="OGX2" s="279"/>
      <c r="OGY2" s="279"/>
      <c r="OGZ2" s="279"/>
      <c r="OHA2" s="279"/>
      <c r="OHB2" s="279"/>
      <c r="OHC2" s="279"/>
      <c r="OHD2" s="279"/>
      <c r="OHE2" s="279"/>
      <c r="OHF2" s="279"/>
      <c r="OHG2" s="279"/>
      <c r="OHH2" s="279"/>
      <c r="OHI2" s="279"/>
      <c r="OHJ2" s="279"/>
      <c r="OHK2" s="279"/>
      <c r="OHL2" s="279"/>
      <c r="OHM2" s="279"/>
      <c r="OHN2" s="279"/>
      <c r="OHO2" s="279"/>
      <c r="OHP2" s="279"/>
      <c r="OHQ2" s="279"/>
      <c r="OHR2" s="279"/>
      <c r="OHS2" s="279"/>
      <c r="OHT2" s="279"/>
      <c r="OHU2" s="279"/>
      <c r="OHV2" s="279"/>
      <c r="OHW2" s="279"/>
      <c r="OHX2" s="279"/>
      <c r="OHY2" s="279"/>
      <c r="OHZ2" s="279"/>
      <c r="OIA2" s="279"/>
      <c r="OIB2" s="279"/>
      <c r="OIC2" s="279"/>
      <c r="OID2" s="279"/>
      <c r="OIE2" s="279"/>
      <c r="OIF2" s="279"/>
      <c r="OIG2" s="279"/>
      <c r="OIH2" s="279"/>
      <c r="OII2" s="279"/>
      <c r="OIJ2" s="279"/>
      <c r="OIK2" s="279"/>
      <c r="OIL2" s="279"/>
      <c r="OIM2" s="279"/>
      <c r="OIN2" s="279"/>
      <c r="OIO2" s="279"/>
      <c r="OIP2" s="279"/>
      <c r="OIQ2" s="279"/>
      <c r="OIR2" s="279"/>
      <c r="OIS2" s="279"/>
      <c r="OIT2" s="279"/>
      <c r="OIU2" s="279"/>
      <c r="OIV2" s="279"/>
      <c r="OIW2" s="279"/>
      <c r="OIX2" s="279"/>
      <c r="OIY2" s="279"/>
      <c r="OIZ2" s="279"/>
      <c r="OJA2" s="279"/>
      <c r="OJB2" s="279"/>
      <c r="OJC2" s="279"/>
      <c r="OJD2" s="279"/>
      <c r="OJE2" s="279"/>
      <c r="OJF2" s="279"/>
      <c r="OJG2" s="279"/>
      <c r="OJH2" s="279"/>
      <c r="OJI2" s="279"/>
      <c r="OJJ2" s="279"/>
      <c r="OJK2" s="279"/>
      <c r="OJL2" s="279"/>
      <c r="OJM2" s="279"/>
      <c r="OJN2" s="279"/>
      <c r="OJO2" s="279"/>
      <c r="OJP2" s="279"/>
      <c r="OJQ2" s="279"/>
      <c r="OJR2" s="279"/>
      <c r="OJS2" s="279"/>
      <c r="OJT2" s="279"/>
      <c r="OJU2" s="279"/>
      <c r="OJV2" s="279"/>
      <c r="OJW2" s="279"/>
      <c r="OJX2" s="279"/>
      <c r="OJY2" s="279"/>
      <c r="OJZ2" s="279"/>
      <c r="OKA2" s="279"/>
      <c r="OKB2" s="279"/>
      <c r="OKC2" s="279"/>
      <c r="OKD2" s="279"/>
      <c r="OKE2" s="279"/>
      <c r="OKF2" s="279"/>
      <c r="OKG2" s="279"/>
      <c r="OKH2" s="279"/>
      <c r="OKI2" s="279"/>
      <c r="OKJ2" s="279"/>
      <c r="OKK2" s="279"/>
      <c r="OKL2" s="279"/>
      <c r="OKM2" s="279"/>
      <c r="OKN2" s="279"/>
      <c r="OKO2" s="279"/>
      <c r="OKP2" s="279"/>
      <c r="OKQ2" s="279"/>
      <c r="OKR2" s="279"/>
      <c r="OKS2" s="279"/>
      <c r="OKT2" s="279"/>
      <c r="OKU2" s="279"/>
      <c r="OKV2" s="279"/>
      <c r="OKW2" s="279"/>
      <c r="OKX2" s="279"/>
      <c r="OKY2" s="279"/>
      <c r="OKZ2" s="279"/>
      <c r="OLA2" s="279"/>
      <c r="OLB2" s="279"/>
      <c r="OLC2" s="279"/>
      <c r="OLD2" s="279"/>
      <c r="OLE2" s="279"/>
      <c r="OLF2" s="279"/>
      <c r="OLG2" s="279"/>
      <c r="OLH2" s="279"/>
      <c r="OLI2" s="279"/>
      <c r="OLJ2" s="279"/>
      <c r="OLK2" s="279"/>
      <c r="OLL2" s="279"/>
      <c r="OLM2" s="279"/>
      <c r="OLN2" s="279"/>
      <c r="OLO2" s="279"/>
      <c r="OLP2" s="279"/>
      <c r="OLQ2" s="279"/>
      <c r="OLR2" s="279"/>
      <c r="OLS2" s="279"/>
      <c r="OLT2" s="279"/>
      <c r="OLU2" s="279"/>
      <c r="OLV2" s="279"/>
      <c r="OLW2" s="279"/>
      <c r="OLX2" s="279"/>
      <c r="OLY2" s="279"/>
      <c r="OLZ2" s="279"/>
      <c r="OMA2" s="279"/>
      <c r="OMB2" s="279"/>
      <c r="OMC2" s="279"/>
      <c r="OMD2" s="279"/>
      <c r="OME2" s="279"/>
      <c r="OMF2" s="279"/>
      <c r="OMG2" s="279"/>
      <c r="OMH2" s="279"/>
      <c r="OMI2" s="279"/>
      <c r="OMJ2" s="279"/>
      <c r="OMK2" s="279"/>
      <c r="OML2" s="279"/>
      <c r="OMM2" s="279"/>
      <c r="OMN2" s="279"/>
      <c r="OMO2" s="279"/>
      <c r="OMP2" s="279"/>
      <c r="OMQ2" s="279"/>
      <c r="OMR2" s="279"/>
      <c r="OMS2" s="279"/>
      <c r="OMT2" s="279"/>
      <c r="OMU2" s="279"/>
      <c r="OMV2" s="279"/>
      <c r="OMW2" s="279"/>
      <c r="OMX2" s="279"/>
      <c r="OMY2" s="279"/>
      <c r="OMZ2" s="279"/>
      <c r="ONA2" s="279"/>
      <c r="ONB2" s="279"/>
      <c r="ONC2" s="279"/>
      <c r="OND2" s="279"/>
      <c r="ONE2" s="279"/>
      <c r="ONF2" s="279"/>
      <c r="ONG2" s="279"/>
      <c r="ONH2" s="279"/>
      <c r="ONI2" s="279"/>
      <c r="ONJ2" s="279"/>
      <c r="ONK2" s="279"/>
      <c r="ONL2" s="279"/>
      <c r="ONM2" s="279"/>
      <c r="ONN2" s="279"/>
      <c r="ONO2" s="279"/>
      <c r="ONP2" s="279"/>
      <c r="ONQ2" s="279"/>
      <c r="ONR2" s="279"/>
      <c r="ONS2" s="279"/>
      <c r="ONT2" s="279"/>
      <c r="ONU2" s="279"/>
      <c r="ONV2" s="279"/>
      <c r="ONW2" s="279"/>
      <c r="ONX2" s="279"/>
      <c r="ONY2" s="279"/>
      <c r="ONZ2" s="279"/>
      <c r="OOA2" s="279"/>
      <c r="OOB2" s="279"/>
      <c r="OOC2" s="279"/>
      <c r="OOD2" s="279"/>
      <c r="OOE2" s="279"/>
      <c r="OOF2" s="279"/>
      <c r="OOG2" s="279"/>
      <c r="OOH2" s="279"/>
      <c r="OOI2" s="279"/>
      <c r="OOJ2" s="279"/>
      <c r="OOK2" s="279"/>
      <c r="OOL2" s="279"/>
      <c r="OOM2" s="279"/>
      <c r="OON2" s="279"/>
      <c r="OOO2" s="279"/>
      <c r="OOP2" s="279"/>
      <c r="OOQ2" s="279"/>
      <c r="OOR2" s="279"/>
      <c r="OOS2" s="279"/>
      <c r="OOT2" s="279"/>
      <c r="OOU2" s="279"/>
      <c r="OOV2" s="279"/>
      <c r="OOW2" s="279"/>
      <c r="OOX2" s="279"/>
      <c r="OOY2" s="279"/>
      <c r="OOZ2" s="279"/>
      <c r="OPA2" s="279"/>
      <c r="OPB2" s="279"/>
      <c r="OPC2" s="279"/>
      <c r="OPD2" s="279"/>
      <c r="OPE2" s="279"/>
      <c r="OPF2" s="279"/>
      <c r="OPG2" s="279"/>
      <c r="OPH2" s="279"/>
      <c r="OPI2" s="279"/>
      <c r="OPJ2" s="279"/>
      <c r="OPK2" s="279"/>
      <c r="OPL2" s="279"/>
      <c r="OPM2" s="279"/>
      <c r="OPN2" s="279"/>
      <c r="OPO2" s="279"/>
      <c r="OPP2" s="279"/>
      <c r="OPQ2" s="279"/>
      <c r="OPR2" s="279"/>
      <c r="OPS2" s="279"/>
      <c r="OPT2" s="279"/>
      <c r="OPU2" s="279"/>
      <c r="OPV2" s="279"/>
      <c r="OPW2" s="279"/>
      <c r="OPX2" s="279"/>
      <c r="OPY2" s="279"/>
      <c r="OPZ2" s="279"/>
      <c r="OQA2" s="279"/>
      <c r="OQB2" s="279"/>
      <c r="OQC2" s="279"/>
      <c r="OQD2" s="279"/>
      <c r="OQE2" s="279"/>
      <c r="OQF2" s="279"/>
      <c r="OQG2" s="279"/>
      <c r="OQH2" s="279"/>
      <c r="OQI2" s="279"/>
      <c r="OQJ2" s="279"/>
      <c r="OQK2" s="279"/>
      <c r="OQL2" s="279"/>
      <c r="OQM2" s="279"/>
      <c r="OQN2" s="279"/>
      <c r="OQO2" s="279"/>
      <c r="OQP2" s="279"/>
      <c r="OQQ2" s="279"/>
      <c r="OQR2" s="279"/>
      <c r="OQS2" s="279"/>
      <c r="OQT2" s="279"/>
      <c r="OQU2" s="279"/>
      <c r="OQV2" s="279"/>
      <c r="OQW2" s="279"/>
      <c r="OQX2" s="279"/>
      <c r="OQY2" s="279"/>
      <c r="OQZ2" s="279"/>
      <c r="ORA2" s="279"/>
      <c r="ORB2" s="279"/>
      <c r="ORC2" s="279"/>
      <c r="ORD2" s="279"/>
      <c r="ORE2" s="279"/>
      <c r="ORF2" s="279"/>
      <c r="ORG2" s="279"/>
      <c r="ORH2" s="279"/>
      <c r="ORI2" s="279"/>
      <c r="ORJ2" s="279"/>
      <c r="ORK2" s="279"/>
      <c r="ORL2" s="279"/>
      <c r="ORM2" s="279"/>
      <c r="ORN2" s="279"/>
      <c r="ORO2" s="279"/>
      <c r="ORP2" s="279"/>
      <c r="ORQ2" s="279"/>
      <c r="ORR2" s="279"/>
      <c r="ORS2" s="279"/>
      <c r="ORT2" s="279"/>
      <c r="ORU2" s="279"/>
      <c r="ORV2" s="279"/>
      <c r="ORW2" s="279"/>
      <c r="ORX2" s="279"/>
      <c r="ORY2" s="279"/>
      <c r="ORZ2" s="279"/>
      <c r="OSA2" s="279"/>
      <c r="OSB2" s="279"/>
      <c r="OSC2" s="279"/>
      <c r="OSD2" s="279"/>
      <c r="OSE2" s="279"/>
      <c r="OSF2" s="279"/>
      <c r="OSG2" s="279"/>
      <c r="OSH2" s="279"/>
      <c r="OSI2" s="279"/>
      <c r="OSJ2" s="279"/>
      <c r="OSK2" s="279"/>
      <c r="OSL2" s="279"/>
      <c r="OSM2" s="279"/>
      <c r="OSN2" s="279"/>
      <c r="OSO2" s="279"/>
      <c r="OSP2" s="279"/>
      <c r="OSQ2" s="279"/>
      <c r="OSR2" s="279"/>
      <c r="OSS2" s="279"/>
      <c r="OST2" s="279"/>
      <c r="OSU2" s="279"/>
      <c r="OSV2" s="279"/>
      <c r="OSW2" s="279"/>
      <c r="OSX2" s="279"/>
      <c r="OSY2" s="279"/>
      <c r="OSZ2" s="279"/>
      <c r="OTA2" s="279"/>
      <c r="OTB2" s="279"/>
      <c r="OTC2" s="279"/>
      <c r="OTD2" s="279"/>
      <c r="OTE2" s="279"/>
      <c r="OTF2" s="279"/>
      <c r="OTG2" s="279"/>
      <c r="OTH2" s="279"/>
      <c r="OTI2" s="279"/>
      <c r="OTJ2" s="279"/>
      <c r="OTK2" s="279"/>
      <c r="OTL2" s="279"/>
      <c r="OTM2" s="279"/>
      <c r="OTN2" s="279"/>
      <c r="OTO2" s="279"/>
      <c r="OTP2" s="279"/>
      <c r="OTQ2" s="279"/>
      <c r="OTR2" s="279"/>
      <c r="OTS2" s="279"/>
      <c r="OTT2" s="279"/>
      <c r="OTU2" s="279"/>
      <c r="OTV2" s="279"/>
      <c r="OTW2" s="279"/>
      <c r="OTX2" s="279"/>
      <c r="OTY2" s="279"/>
      <c r="OTZ2" s="279"/>
      <c r="OUA2" s="279"/>
      <c r="OUB2" s="279"/>
      <c r="OUC2" s="279"/>
      <c r="OUD2" s="279"/>
      <c r="OUE2" s="279"/>
      <c r="OUF2" s="279"/>
      <c r="OUG2" s="279"/>
      <c r="OUH2" s="279"/>
      <c r="OUI2" s="279"/>
      <c r="OUJ2" s="279"/>
      <c r="OUK2" s="279"/>
      <c r="OUL2" s="279"/>
      <c r="OUM2" s="279"/>
      <c r="OUN2" s="279"/>
      <c r="OUO2" s="279"/>
      <c r="OUP2" s="279"/>
      <c r="OUQ2" s="279"/>
      <c r="OUR2" s="279"/>
      <c r="OUS2" s="279"/>
      <c r="OUT2" s="279"/>
      <c r="OUU2" s="279"/>
      <c r="OUV2" s="279"/>
      <c r="OUW2" s="279"/>
      <c r="OUX2" s="279"/>
      <c r="OUY2" s="279"/>
      <c r="OUZ2" s="279"/>
      <c r="OVA2" s="279"/>
      <c r="OVB2" s="279"/>
      <c r="OVC2" s="279"/>
      <c r="OVD2" s="279"/>
      <c r="OVE2" s="279"/>
      <c r="OVF2" s="279"/>
      <c r="OVG2" s="279"/>
      <c r="OVH2" s="279"/>
      <c r="OVI2" s="279"/>
      <c r="OVJ2" s="279"/>
      <c r="OVK2" s="279"/>
      <c r="OVL2" s="279"/>
      <c r="OVM2" s="279"/>
      <c r="OVN2" s="279"/>
      <c r="OVO2" s="279"/>
      <c r="OVP2" s="279"/>
      <c r="OVQ2" s="279"/>
      <c r="OVR2" s="279"/>
      <c r="OVS2" s="279"/>
      <c r="OVT2" s="279"/>
      <c r="OVU2" s="279"/>
      <c r="OVV2" s="279"/>
      <c r="OVW2" s="279"/>
      <c r="OVX2" s="279"/>
      <c r="OVY2" s="279"/>
      <c r="OVZ2" s="279"/>
      <c r="OWA2" s="279"/>
      <c r="OWB2" s="279"/>
      <c r="OWC2" s="279"/>
      <c r="OWD2" s="279"/>
      <c r="OWE2" s="279"/>
      <c r="OWF2" s="279"/>
      <c r="OWG2" s="279"/>
      <c r="OWH2" s="279"/>
      <c r="OWI2" s="279"/>
      <c r="OWJ2" s="279"/>
      <c r="OWK2" s="279"/>
      <c r="OWL2" s="279"/>
      <c r="OWM2" s="279"/>
      <c r="OWN2" s="279"/>
      <c r="OWO2" s="279"/>
      <c r="OWP2" s="279"/>
      <c r="OWQ2" s="279"/>
      <c r="OWR2" s="279"/>
      <c r="OWS2" s="279"/>
      <c r="OWT2" s="279"/>
      <c r="OWU2" s="279"/>
      <c r="OWV2" s="279"/>
      <c r="OWW2" s="279"/>
      <c r="OWX2" s="279"/>
      <c r="OWY2" s="279"/>
      <c r="OWZ2" s="279"/>
      <c r="OXA2" s="279"/>
      <c r="OXB2" s="279"/>
      <c r="OXC2" s="279"/>
      <c r="OXD2" s="279"/>
      <c r="OXE2" s="279"/>
      <c r="OXF2" s="279"/>
      <c r="OXG2" s="279"/>
      <c r="OXH2" s="279"/>
      <c r="OXI2" s="279"/>
      <c r="OXJ2" s="279"/>
      <c r="OXK2" s="279"/>
      <c r="OXL2" s="279"/>
      <c r="OXM2" s="279"/>
      <c r="OXN2" s="279"/>
      <c r="OXO2" s="279"/>
      <c r="OXP2" s="279"/>
      <c r="OXQ2" s="279"/>
      <c r="OXR2" s="279"/>
      <c r="OXS2" s="279"/>
      <c r="OXT2" s="279"/>
      <c r="OXU2" s="279"/>
      <c r="OXV2" s="279"/>
      <c r="OXW2" s="279"/>
      <c r="OXX2" s="279"/>
      <c r="OXY2" s="279"/>
      <c r="OXZ2" s="279"/>
      <c r="OYA2" s="279"/>
      <c r="OYB2" s="279"/>
      <c r="OYC2" s="279"/>
      <c r="OYD2" s="279"/>
      <c r="OYE2" s="279"/>
      <c r="OYF2" s="279"/>
      <c r="OYG2" s="279"/>
      <c r="OYH2" s="279"/>
      <c r="OYI2" s="279"/>
      <c r="OYJ2" s="279"/>
      <c r="OYK2" s="279"/>
      <c r="OYL2" s="279"/>
      <c r="OYM2" s="279"/>
      <c r="OYN2" s="279"/>
      <c r="OYO2" s="279"/>
      <c r="OYP2" s="279"/>
      <c r="OYQ2" s="279"/>
      <c r="OYR2" s="279"/>
      <c r="OYS2" s="279"/>
      <c r="OYT2" s="279"/>
      <c r="OYU2" s="279"/>
      <c r="OYV2" s="279"/>
      <c r="OYW2" s="279"/>
      <c r="OYX2" s="279"/>
      <c r="OYY2" s="279"/>
      <c r="OYZ2" s="279"/>
      <c r="OZA2" s="279"/>
      <c r="OZB2" s="279"/>
      <c r="OZC2" s="279"/>
      <c r="OZD2" s="279"/>
      <c r="OZE2" s="279"/>
      <c r="OZF2" s="279"/>
      <c r="OZG2" s="279"/>
      <c r="OZH2" s="279"/>
      <c r="OZI2" s="279"/>
      <c r="OZJ2" s="279"/>
      <c r="OZK2" s="279"/>
      <c r="OZL2" s="279"/>
      <c r="OZM2" s="279"/>
      <c r="OZN2" s="279"/>
      <c r="OZO2" s="279"/>
      <c r="OZP2" s="279"/>
      <c r="OZQ2" s="279"/>
      <c r="OZR2" s="279"/>
      <c r="OZS2" s="279"/>
      <c r="OZT2" s="279"/>
      <c r="OZU2" s="279"/>
      <c r="OZV2" s="279"/>
      <c r="OZW2" s="279"/>
      <c r="OZX2" s="279"/>
      <c r="OZY2" s="279"/>
      <c r="OZZ2" s="279"/>
      <c r="PAA2" s="279"/>
      <c r="PAB2" s="279"/>
      <c r="PAC2" s="279"/>
      <c r="PAD2" s="279"/>
      <c r="PAE2" s="279"/>
      <c r="PAF2" s="279"/>
      <c r="PAG2" s="279"/>
      <c r="PAH2" s="279"/>
      <c r="PAI2" s="279"/>
      <c r="PAJ2" s="279"/>
      <c r="PAK2" s="279"/>
      <c r="PAL2" s="279"/>
      <c r="PAM2" s="279"/>
      <c r="PAN2" s="279"/>
      <c r="PAO2" s="279"/>
      <c r="PAP2" s="279"/>
      <c r="PAQ2" s="279"/>
      <c r="PAR2" s="279"/>
      <c r="PAS2" s="279"/>
      <c r="PAT2" s="279"/>
      <c r="PAU2" s="279"/>
      <c r="PAV2" s="279"/>
      <c r="PAW2" s="279"/>
      <c r="PAX2" s="279"/>
      <c r="PAY2" s="279"/>
      <c r="PAZ2" s="279"/>
      <c r="PBA2" s="279"/>
      <c r="PBB2" s="279"/>
      <c r="PBC2" s="279"/>
      <c r="PBD2" s="279"/>
      <c r="PBE2" s="279"/>
      <c r="PBF2" s="279"/>
      <c r="PBG2" s="279"/>
      <c r="PBH2" s="279"/>
      <c r="PBI2" s="279"/>
      <c r="PBJ2" s="279"/>
      <c r="PBK2" s="279"/>
      <c r="PBL2" s="279"/>
      <c r="PBM2" s="279"/>
      <c r="PBN2" s="279"/>
      <c r="PBO2" s="279"/>
      <c r="PBP2" s="279"/>
      <c r="PBQ2" s="279"/>
      <c r="PBR2" s="279"/>
      <c r="PBS2" s="279"/>
      <c r="PBT2" s="279"/>
      <c r="PBU2" s="279"/>
      <c r="PBV2" s="279"/>
      <c r="PBW2" s="279"/>
      <c r="PBX2" s="279"/>
      <c r="PBY2" s="279"/>
      <c r="PBZ2" s="279"/>
      <c r="PCA2" s="279"/>
      <c r="PCB2" s="279"/>
      <c r="PCC2" s="279"/>
      <c r="PCD2" s="279"/>
      <c r="PCE2" s="279"/>
      <c r="PCF2" s="279"/>
      <c r="PCG2" s="279"/>
      <c r="PCH2" s="279"/>
      <c r="PCI2" s="279"/>
      <c r="PCJ2" s="279"/>
      <c r="PCK2" s="279"/>
      <c r="PCL2" s="279"/>
      <c r="PCM2" s="279"/>
      <c r="PCN2" s="279"/>
      <c r="PCO2" s="279"/>
      <c r="PCP2" s="279"/>
      <c r="PCQ2" s="279"/>
      <c r="PCR2" s="279"/>
      <c r="PCS2" s="279"/>
      <c r="PCT2" s="279"/>
      <c r="PCU2" s="279"/>
      <c r="PCV2" s="279"/>
      <c r="PCW2" s="279"/>
      <c r="PCX2" s="279"/>
      <c r="PCY2" s="279"/>
      <c r="PCZ2" s="279"/>
      <c r="PDA2" s="279"/>
      <c r="PDB2" s="279"/>
      <c r="PDC2" s="279"/>
      <c r="PDD2" s="279"/>
      <c r="PDE2" s="279"/>
      <c r="PDF2" s="279"/>
      <c r="PDG2" s="279"/>
      <c r="PDH2" s="279"/>
      <c r="PDI2" s="279"/>
      <c r="PDJ2" s="279"/>
      <c r="PDK2" s="279"/>
      <c r="PDL2" s="279"/>
      <c r="PDM2" s="279"/>
      <c r="PDN2" s="279"/>
      <c r="PDO2" s="279"/>
      <c r="PDP2" s="279"/>
      <c r="PDQ2" s="279"/>
      <c r="PDR2" s="279"/>
      <c r="PDS2" s="279"/>
      <c r="PDT2" s="279"/>
      <c r="PDU2" s="279"/>
      <c r="PDV2" s="279"/>
      <c r="PDW2" s="279"/>
      <c r="PDX2" s="279"/>
      <c r="PDY2" s="279"/>
      <c r="PDZ2" s="279"/>
      <c r="PEA2" s="279"/>
      <c r="PEB2" s="279"/>
      <c r="PEC2" s="279"/>
      <c r="PED2" s="279"/>
      <c r="PEE2" s="279"/>
      <c r="PEF2" s="279"/>
      <c r="PEG2" s="279"/>
      <c r="PEH2" s="279"/>
      <c r="PEI2" s="279"/>
      <c r="PEJ2" s="279"/>
      <c r="PEK2" s="279"/>
      <c r="PEL2" s="279"/>
      <c r="PEM2" s="279"/>
      <c r="PEN2" s="279"/>
      <c r="PEO2" s="279"/>
      <c r="PEP2" s="279"/>
      <c r="PEQ2" s="279"/>
      <c r="PER2" s="279"/>
      <c r="PES2" s="279"/>
      <c r="PET2" s="279"/>
      <c r="PEU2" s="279"/>
      <c r="PEV2" s="279"/>
      <c r="PEW2" s="279"/>
      <c r="PEX2" s="279"/>
      <c r="PEY2" s="279"/>
      <c r="PEZ2" s="279"/>
      <c r="PFA2" s="279"/>
      <c r="PFB2" s="279"/>
      <c r="PFC2" s="279"/>
      <c r="PFD2" s="279"/>
      <c r="PFE2" s="279"/>
      <c r="PFF2" s="279"/>
      <c r="PFG2" s="279"/>
      <c r="PFH2" s="279"/>
      <c r="PFI2" s="279"/>
      <c r="PFJ2" s="279"/>
      <c r="PFK2" s="279"/>
      <c r="PFL2" s="279"/>
      <c r="PFM2" s="279"/>
      <c r="PFN2" s="279"/>
      <c r="PFO2" s="279"/>
      <c r="PFP2" s="279"/>
      <c r="PFQ2" s="279"/>
      <c r="PFR2" s="279"/>
      <c r="PFS2" s="279"/>
      <c r="PFT2" s="279"/>
      <c r="PFU2" s="279"/>
      <c r="PFV2" s="279"/>
      <c r="PFW2" s="279"/>
      <c r="PFX2" s="279"/>
      <c r="PFY2" s="279"/>
      <c r="PFZ2" s="279"/>
      <c r="PGA2" s="279"/>
      <c r="PGB2" s="279"/>
      <c r="PGC2" s="279"/>
      <c r="PGD2" s="279"/>
      <c r="PGE2" s="279"/>
      <c r="PGF2" s="279"/>
      <c r="PGG2" s="279"/>
      <c r="PGH2" s="279"/>
      <c r="PGI2" s="279"/>
      <c r="PGJ2" s="279"/>
      <c r="PGK2" s="279"/>
      <c r="PGL2" s="279"/>
      <c r="PGM2" s="279"/>
      <c r="PGN2" s="279"/>
      <c r="PGO2" s="279"/>
      <c r="PGP2" s="279"/>
      <c r="PGQ2" s="279"/>
      <c r="PGR2" s="279"/>
      <c r="PGS2" s="279"/>
      <c r="PGT2" s="279"/>
      <c r="PGU2" s="279"/>
      <c r="PGV2" s="279"/>
      <c r="PGW2" s="279"/>
      <c r="PGX2" s="279"/>
      <c r="PGY2" s="279"/>
      <c r="PGZ2" s="279"/>
      <c r="PHA2" s="279"/>
      <c r="PHB2" s="279"/>
      <c r="PHC2" s="279"/>
      <c r="PHD2" s="279"/>
      <c r="PHE2" s="279"/>
      <c r="PHF2" s="279"/>
      <c r="PHG2" s="279"/>
      <c r="PHH2" s="279"/>
      <c r="PHI2" s="279"/>
      <c r="PHJ2" s="279"/>
      <c r="PHK2" s="279"/>
      <c r="PHL2" s="279"/>
      <c r="PHM2" s="279"/>
      <c r="PHN2" s="279"/>
      <c r="PHO2" s="279"/>
      <c r="PHP2" s="279"/>
      <c r="PHQ2" s="279"/>
      <c r="PHR2" s="279"/>
      <c r="PHS2" s="279"/>
      <c r="PHT2" s="279"/>
      <c r="PHU2" s="279"/>
      <c r="PHV2" s="279"/>
      <c r="PHW2" s="279"/>
      <c r="PHX2" s="279"/>
      <c r="PHY2" s="279"/>
      <c r="PHZ2" s="279"/>
      <c r="PIA2" s="279"/>
      <c r="PIB2" s="279"/>
      <c r="PIC2" s="279"/>
      <c r="PID2" s="279"/>
      <c r="PIE2" s="279"/>
      <c r="PIF2" s="279"/>
      <c r="PIG2" s="279"/>
      <c r="PIH2" s="279"/>
      <c r="PII2" s="279"/>
      <c r="PIJ2" s="279"/>
      <c r="PIK2" s="279"/>
      <c r="PIL2" s="279"/>
      <c r="PIM2" s="279"/>
      <c r="PIN2" s="279"/>
      <c r="PIO2" s="279"/>
      <c r="PIP2" s="279"/>
      <c r="PIQ2" s="279"/>
      <c r="PIR2" s="279"/>
      <c r="PIS2" s="279"/>
      <c r="PIT2" s="279"/>
      <c r="PIU2" s="279"/>
      <c r="PIV2" s="279"/>
      <c r="PIW2" s="279"/>
      <c r="PIX2" s="279"/>
      <c r="PIY2" s="279"/>
      <c r="PIZ2" s="279"/>
      <c r="PJA2" s="279"/>
      <c r="PJB2" s="279"/>
      <c r="PJC2" s="279"/>
      <c r="PJD2" s="279"/>
      <c r="PJE2" s="279"/>
      <c r="PJF2" s="279"/>
      <c r="PJG2" s="279"/>
      <c r="PJH2" s="279"/>
      <c r="PJI2" s="279"/>
      <c r="PJJ2" s="279"/>
      <c r="PJK2" s="279"/>
      <c r="PJL2" s="279"/>
      <c r="PJM2" s="279"/>
      <c r="PJN2" s="279"/>
      <c r="PJO2" s="279"/>
      <c r="PJP2" s="279"/>
      <c r="PJQ2" s="279"/>
      <c r="PJR2" s="279"/>
      <c r="PJS2" s="279"/>
      <c r="PJT2" s="279"/>
      <c r="PJU2" s="279"/>
      <c r="PJV2" s="279"/>
      <c r="PJW2" s="279"/>
      <c r="PJX2" s="279"/>
      <c r="PJY2" s="279"/>
      <c r="PJZ2" s="279"/>
      <c r="PKA2" s="279"/>
      <c r="PKB2" s="279"/>
      <c r="PKC2" s="279"/>
      <c r="PKD2" s="279"/>
      <c r="PKE2" s="279"/>
      <c r="PKF2" s="279"/>
      <c r="PKG2" s="279"/>
      <c r="PKH2" s="279"/>
      <c r="PKI2" s="279"/>
      <c r="PKJ2" s="279"/>
      <c r="PKK2" s="279"/>
      <c r="PKL2" s="279"/>
      <c r="PKM2" s="279"/>
      <c r="PKN2" s="279"/>
      <c r="PKO2" s="279"/>
      <c r="PKP2" s="279"/>
      <c r="PKQ2" s="279"/>
      <c r="PKR2" s="279"/>
      <c r="PKS2" s="279"/>
      <c r="PKT2" s="279"/>
      <c r="PKU2" s="279"/>
      <c r="PKV2" s="279"/>
      <c r="PKW2" s="279"/>
      <c r="PKX2" s="279"/>
      <c r="PKY2" s="279"/>
      <c r="PKZ2" s="279"/>
      <c r="PLA2" s="279"/>
      <c r="PLB2" s="279"/>
      <c r="PLC2" s="279"/>
      <c r="PLD2" s="279"/>
      <c r="PLE2" s="279"/>
      <c r="PLF2" s="279"/>
      <c r="PLG2" s="279"/>
      <c r="PLH2" s="279"/>
      <c r="PLI2" s="279"/>
      <c r="PLJ2" s="279"/>
      <c r="PLK2" s="279"/>
      <c r="PLL2" s="279"/>
      <c r="PLM2" s="279"/>
      <c r="PLN2" s="279"/>
      <c r="PLO2" s="279"/>
      <c r="PLP2" s="279"/>
      <c r="PLQ2" s="279"/>
      <c r="PLR2" s="279"/>
      <c r="PLS2" s="279"/>
      <c r="PLT2" s="279"/>
      <c r="PLU2" s="279"/>
      <c r="PLV2" s="279"/>
      <c r="PLW2" s="279"/>
      <c r="PLX2" s="279"/>
      <c r="PLY2" s="279"/>
      <c r="PLZ2" s="279"/>
      <c r="PMA2" s="279"/>
      <c r="PMB2" s="279"/>
      <c r="PMC2" s="279"/>
      <c r="PMD2" s="279"/>
      <c r="PME2" s="279"/>
      <c r="PMF2" s="279"/>
      <c r="PMG2" s="279"/>
      <c r="PMH2" s="279"/>
      <c r="PMI2" s="279"/>
      <c r="PMJ2" s="279"/>
      <c r="PMK2" s="279"/>
      <c r="PML2" s="279"/>
      <c r="PMM2" s="279"/>
      <c r="PMN2" s="279"/>
      <c r="PMO2" s="279"/>
      <c r="PMP2" s="279"/>
      <c r="PMQ2" s="279"/>
      <c r="PMR2" s="279"/>
      <c r="PMS2" s="279"/>
      <c r="PMT2" s="279"/>
      <c r="PMU2" s="279"/>
      <c r="PMV2" s="279"/>
      <c r="PMW2" s="279"/>
      <c r="PMX2" s="279"/>
      <c r="PMY2" s="279"/>
      <c r="PMZ2" s="279"/>
      <c r="PNA2" s="279"/>
      <c r="PNB2" s="279"/>
      <c r="PNC2" s="279"/>
      <c r="PND2" s="279"/>
      <c r="PNE2" s="279"/>
      <c r="PNF2" s="279"/>
      <c r="PNG2" s="279"/>
      <c r="PNH2" s="279"/>
      <c r="PNI2" s="279"/>
      <c r="PNJ2" s="279"/>
      <c r="PNK2" s="279"/>
      <c r="PNL2" s="279"/>
      <c r="PNM2" s="279"/>
      <c r="PNN2" s="279"/>
      <c r="PNO2" s="279"/>
      <c r="PNP2" s="279"/>
      <c r="PNQ2" s="279"/>
      <c r="PNR2" s="279"/>
      <c r="PNS2" s="279"/>
      <c r="PNT2" s="279"/>
      <c r="PNU2" s="279"/>
      <c r="PNV2" s="279"/>
      <c r="PNW2" s="279"/>
      <c r="PNX2" s="279"/>
      <c r="PNY2" s="279"/>
      <c r="PNZ2" s="279"/>
      <c r="POA2" s="279"/>
      <c r="POB2" s="279"/>
      <c r="POC2" s="279"/>
      <c r="POD2" s="279"/>
      <c r="POE2" s="279"/>
      <c r="POF2" s="279"/>
      <c r="POG2" s="279"/>
      <c r="POH2" s="279"/>
      <c r="POI2" s="279"/>
      <c r="POJ2" s="279"/>
      <c r="POK2" s="279"/>
      <c r="POL2" s="279"/>
      <c r="POM2" s="279"/>
      <c r="PON2" s="279"/>
      <c r="POO2" s="279"/>
      <c r="POP2" s="279"/>
      <c r="POQ2" s="279"/>
      <c r="POR2" s="279"/>
      <c r="POS2" s="279"/>
      <c r="POT2" s="279"/>
      <c r="POU2" s="279"/>
      <c r="POV2" s="279"/>
      <c r="POW2" s="279"/>
      <c r="POX2" s="279"/>
      <c r="POY2" s="279"/>
      <c r="POZ2" s="279"/>
      <c r="PPA2" s="279"/>
      <c r="PPB2" s="279"/>
      <c r="PPC2" s="279"/>
      <c r="PPD2" s="279"/>
      <c r="PPE2" s="279"/>
      <c r="PPF2" s="279"/>
      <c r="PPG2" s="279"/>
      <c r="PPH2" s="279"/>
      <c r="PPI2" s="279"/>
      <c r="PPJ2" s="279"/>
      <c r="PPK2" s="279"/>
      <c r="PPL2" s="279"/>
      <c r="PPM2" s="279"/>
      <c r="PPN2" s="279"/>
      <c r="PPO2" s="279"/>
      <c r="PPP2" s="279"/>
      <c r="PPQ2" s="279"/>
      <c r="PPR2" s="279"/>
      <c r="PPS2" s="279"/>
      <c r="PPT2" s="279"/>
      <c r="PPU2" s="279"/>
      <c r="PPV2" s="279"/>
      <c r="PPW2" s="279"/>
      <c r="PPX2" s="279"/>
      <c r="PPY2" s="279"/>
      <c r="PPZ2" s="279"/>
      <c r="PQA2" s="279"/>
      <c r="PQB2" s="279"/>
      <c r="PQC2" s="279"/>
      <c r="PQD2" s="279"/>
      <c r="PQE2" s="279"/>
      <c r="PQF2" s="279"/>
      <c r="PQG2" s="279"/>
      <c r="PQH2" s="279"/>
      <c r="PQI2" s="279"/>
      <c r="PQJ2" s="279"/>
      <c r="PQK2" s="279"/>
      <c r="PQL2" s="279"/>
      <c r="PQM2" s="279"/>
      <c r="PQN2" s="279"/>
      <c r="PQO2" s="279"/>
      <c r="PQP2" s="279"/>
      <c r="PQQ2" s="279"/>
      <c r="PQR2" s="279"/>
      <c r="PQS2" s="279"/>
      <c r="PQT2" s="279"/>
      <c r="PQU2" s="279"/>
      <c r="PQV2" s="279"/>
      <c r="PQW2" s="279"/>
      <c r="PQX2" s="279"/>
      <c r="PQY2" s="279"/>
      <c r="PQZ2" s="279"/>
      <c r="PRA2" s="279"/>
      <c r="PRB2" s="279"/>
      <c r="PRC2" s="279"/>
      <c r="PRD2" s="279"/>
      <c r="PRE2" s="279"/>
      <c r="PRF2" s="279"/>
      <c r="PRG2" s="279"/>
      <c r="PRH2" s="279"/>
      <c r="PRI2" s="279"/>
      <c r="PRJ2" s="279"/>
      <c r="PRK2" s="279"/>
      <c r="PRL2" s="279"/>
      <c r="PRM2" s="279"/>
      <c r="PRN2" s="279"/>
      <c r="PRO2" s="279"/>
      <c r="PRP2" s="279"/>
      <c r="PRQ2" s="279"/>
      <c r="PRR2" s="279"/>
      <c r="PRS2" s="279"/>
      <c r="PRT2" s="279"/>
      <c r="PRU2" s="279"/>
      <c r="PRV2" s="279"/>
      <c r="PRW2" s="279"/>
      <c r="PRX2" s="279"/>
      <c r="PRY2" s="279"/>
      <c r="PRZ2" s="279"/>
      <c r="PSA2" s="279"/>
      <c r="PSB2" s="279"/>
      <c r="PSC2" s="279"/>
      <c r="PSD2" s="279"/>
      <c r="PSE2" s="279"/>
      <c r="PSF2" s="279"/>
      <c r="PSG2" s="279"/>
      <c r="PSH2" s="279"/>
      <c r="PSI2" s="279"/>
      <c r="PSJ2" s="279"/>
      <c r="PSK2" s="279"/>
      <c r="PSL2" s="279"/>
      <c r="PSM2" s="279"/>
      <c r="PSN2" s="279"/>
      <c r="PSO2" s="279"/>
      <c r="PSP2" s="279"/>
      <c r="PSQ2" s="279"/>
      <c r="PSR2" s="279"/>
      <c r="PSS2" s="279"/>
      <c r="PST2" s="279"/>
      <c r="PSU2" s="279"/>
      <c r="PSV2" s="279"/>
      <c r="PSW2" s="279"/>
      <c r="PSX2" s="279"/>
      <c r="PSY2" s="279"/>
      <c r="PSZ2" s="279"/>
      <c r="PTA2" s="279"/>
      <c r="PTB2" s="279"/>
      <c r="PTC2" s="279"/>
      <c r="PTD2" s="279"/>
      <c r="PTE2" s="279"/>
      <c r="PTF2" s="279"/>
      <c r="PTG2" s="279"/>
      <c r="PTH2" s="279"/>
      <c r="PTI2" s="279"/>
      <c r="PTJ2" s="279"/>
      <c r="PTK2" s="279"/>
      <c r="PTL2" s="279"/>
      <c r="PTM2" s="279"/>
      <c r="PTN2" s="279"/>
      <c r="PTO2" s="279"/>
      <c r="PTP2" s="279"/>
      <c r="PTQ2" s="279"/>
      <c r="PTR2" s="279"/>
      <c r="PTS2" s="279"/>
      <c r="PTT2" s="279"/>
      <c r="PTU2" s="279"/>
      <c r="PTV2" s="279"/>
      <c r="PTW2" s="279"/>
      <c r="PTX2" s="279"/>
      <c r="PTY2" s="279"/>
      <c r="PTZ2" s="279"/>
      <c r="PUA2" s="279"/>
      <c r="PUB2" s="279"/>
      <c r="PUC2" s="279"/>
      <c r="PUD2" s="279"/>
      <c r="PUE2" s="279"/>
      <c r="PUF2" s="279"/>
      <c r="PUG2" s="279"/>
      <c r="PUH2" s="279"/>
      <c r="PUI2" s="279"/>
      <c r="PUJ2" s="279"/>
      <c r="PUK2" s="279"/>
      <c r="PUL2" s="279"/>
      <c r="PUM2" s="279"/>
      <c r="PUN2" s="279"/>
      <c r="PUO2" s="279"/>
      <c r="PUP2" s="279"/>
      <c r="PUQ2" s="279"/>
      <c r="PUR2" s="279"/>
      <c r="PUS2" s="279"/>
      <c r="PUT2" s="279"/>
      <c r="PUU2" s="279"/>
      <c r="PUV2" s="279"/>
      <c r="PUW2" s="279"/>
      <c r="PUX2" s="279"/>
      <c r="PUY2" s="279"/>
      <c r="PUZ2" s="279"/>
      <c r="PVA2" s="279"/>
      <c r="PVB2" s="279"/>
      <c r="PVC2" s="279"/>
      <c r="PVD2" s="279"/>
      <c r="PVE2" s="279"/>
      <c r="PVF2" s="279"/>
      <c r="PVG2" s="279"/>
      <c r="PVH2" s="279"/>
      <c r="PVI2" s="279"/>
      <c r="PVJ2" s="279"/>
      <c r="PVK2" s="279"/>
      <c r="PVL2" s="279"/>
      <c r="PVM2" s="279"/>
      <c r="PVN2" s="279"/>
      <c r="PVO2" s="279"/>
      <c r="PVP2" s="279"/>
      <c r="PVQ2" s="279"/>
      <c r="PVR2" s="279"/>
      <c r="PVS2" s="279"/>
      <c r="PVT2" s="279"/>
      <c r="PVU2" s="279"/>
      <c r="PVV2" s="279"/>
      <c r="PVW2" s="279"/>
      <c r="PVX2" s="279"/>
      <c r="PVY2" s="279"/>
      <c r="PVZ2" s="279"/>
      <c r="PWA2" s="279"/>
      <c r="PWB2" s="279"/>
      <c r="PWC2" s="279"/>
      <c r="PWD2" s="279"/>
      <c r="PWE2" s="279"/>
      <c r="PWF2" s="279"/>
      <c r="PWG2" s="279"/>
      <c r="PWH2" s="279"/>
      <c r="PWI2" s="279"/>
      <c r="PWJ2" s="279"/>
      <c r="PWK2" s="279"/>
      <c r="PWL2" s="279"/>
      <c r="PWM2" s="279"/>
      <c r="PWN2" s="279"/>
      <c r="PWO2" s="279"/>
      <c r="PWP2" s="279"/>
      <c r="PWQ2" s="279"/>
      <c r="PWR2" s="279"/>
      <c r="PWS2" s="279"/>
      <c r="PWT2" s="279"/>
      <c r="PWU2" s="279"/>
      <c r="PWV2" s="279"/>
      <c r="PWW2" s="279"/>
      <c r="PWX2" s="279"/>
      <c r="PWY2" s="279"/>
      <c r="PWZ2" s="279"/>
      <c r="PXA2" s="279"/>
      <c r="PXB2" s="279"/>
      <c r="PXC2" s="279"/>
      <c r="PXD2" s="279"/>
      <c r="PXE2" s="279"/>
      <c r="PXF2" s="279"/>
      <c r="PXG2" s="279"/>
      <c r="PXH2" s="279"/>
      <c r="PXI2" s="279"/>
      <c r="PXJ2" s="279"/>
      <c r="PXK2" s="279"/>
      <c r="PXL2" s="279"/>
      <c r="PXM2" s="279"/>
      <c r="PXN2" s="279"/>
      <c r="PXO2" s="279"/>
      <c r="PXP2" s="279"/>
      <c r="PXQ2" s="279"/>
      <c r="PXR2" s="279"/>
      <c r="PXS2" s="279"/>
      <c r="PXT2" s="279"/>
      <c r="PXU2" s="279"/>
      <c r="PXV2" s="279"/>
      <c r="PXW2" s="279"/>
      <c r="PXX2" s="279"/>
      <c r="PXY2" s="279"/>
      <c r="PXZ2" s="279"/>
      <c r="PYA2" s="279"/>
      <c r="PYB2" s="279"/>
      <c r="PYC2" s="279"/>
      <c r="PYD2" s="279"/>
      <c r="PYE2" s="279"/>
      <c r="PYF2" s="279"/>
      <c r="PYG2" s="279"/>
      <c r="PYH2" s="279"/>
      <c r="PYI2" s="279"/>
      <c r="PYJ2" s="279"/>
      <c r="PYK2" s="279"/>
      <c r="PYL2" s="279"/>
      <c r="PYM2" s="279"/>
      <c r="PYN2" s="279"/>
      <c r="PYO2" s="279"/>
      <c r="PYP2" s="279"/>
      <c r="PYQ2" s="279"/>
      <c r="PYR2" s="279"/>
      <c r="PYS2" s="279"/>
      <c r="PYT2" s="279"/>
      <c r="PYU2" s="279"/>
      <c r="PYV2" s="279"/>
      <c r="PYW2" s="279"/>
      <c r="PYX2" s="279"/>
      <c r="PYY2" s="279"/>
      <c r="PYZ2" s="279"/>
      <c r="PZA2" s="279"/>
      <c r="PZB2" s="279"/>
      <c r="PZC2" s="279"/>
      <c r="PZD2" s="279"/>
      <c r="PZE2" s="279"/>
      <c r="PZF2" s="279"/>
      <c r="PZG2" s="279"/>
      <c r="PZH2" s="279"/>
      <c r="PZI2" s="279"/>
      <c r="PZJ2" s="279"/>
      <c r="PZK2" s="279"/>
      <c r="PZL2" s="279"/>
      <c r="PZM2" s="279"/>
      <c r="PZN2" s="279"/>
      <c r="PZO2" s="279"/>
      <c r="PZP2" s="279"/>
      <c r="PZQ2" s="279"/>
      <c r="PZR2" s="279"/>
      <c r="PZS2" s="279"/>
      <c r="PZT2" s="279"/>
      <c r="PZU2" s="279"/>
      <c r="PZV2" s="279"/>
      <c r="PZW2" s="279"/>
      <c r="PZX2" s="279"/>
      <c r="PZY2" s="279"/>
      <c r="PZZ2" s="279"/>
      <c r="QAA2" s="279"/>
      <c r="QAB2" s="279"/>
      <c r="QAC2" s="279"/>
      <c r="QAD2" s="279"/>
      <c r="QAE2" s="279"/>
      <c r="QAF2" s="279"/>
      <c r="QAG2" s="279"/>
      <c r="QAH2" s="279"/>
      <c r="QAI2" s="279"/>
      <c r="QAJ2" s="279"/>
      <c r="QAK2" s="279"/>
      <c r="QAL2" s="279"/>
      <c r="QAM2" s="279"/>
      <c r="QAN2" s="279"/>
      <c r="QAO2" s="279"/>
      <c r="QAP2" s="279"/>
      <c r="QAQ2" s="279"/>
      <c r="QAR2" s="279"/>
      <c r="QAS2" s="279"/>
      <c r="QAT2" s="279"/>
      <c r="QAU2" s="279"/>
      <c r="QAV2" s="279"/>
      <c r="QAW2" s="279"/>
      <c r="QAX2" s="279"/>
      <c r="QAY2" s="279"/>
      <c r="QAZ2" s="279"/>
      <c r="QBA2" s="279"/>
      <c r="QBB2" s="279"/>
      <c r="QBC2" s="279"/>
      <c r="QBD2" s="279"/>
      <c r="QBE2" s="279"/>
      <c r="QBF2" s="279"/>
      <c r="QBG2" s="279"/>
      <c r="QBH2" s="279"/>
      <c r="QBI2" s="279"/>
      <c r="QBJ2" s="279"/>
      <c r="QBK2" s="279"/>
      <c r="QBL2" s="279"/>
      <c r="QBM2" s="279"/>
      <c r="QBN2" s="279"/>
      <c r="QBO2" s="279"/>
      <c r="QBP2" s="279"/>
      <c r="QBQ2" s="279"/>
      <c r="QBR2" s="279"/>
      <c r="QBS2" s="279"/>
      <c r="QBT2" s="279"/>
      <c r="QBU2" s="279"/>
      <c r="QBV2" s="279"/>
      <c r="QBW2" s="279"/>
      <c r="QBX2" s="279"/>
      <c r="QBY2" s="279"/>
      <c r="QBZ2" s="279"/>
      <c r="QCA2" s="279"/>
      <c r="QCB2" s="279"/>
      <c r="QCC2" s="279"/>
      <c r="QCD2" s="279"/>
      <c r="QCE2" s="279"/>
      <c r="QCF2" s="279"/>
      <c r="QCG2" s="279"/>
      <c r="QCH2" s="279"/>
      <c r="QCI2" s="279"/>
      <c r="QCJ2" s="279"/>
      <c r="QCK2" s="279"/>
      <c r="QCL2" s="279"/>
      <c r="QCM2" s="279"/>
      <c r="QCN2" s="279"/>
      <c r="QCO2" s="279"/>
      <c r="QCP2" s="279"/>
      <c r="QCQ2" s="279"/>
      <c r="QCR2" s="279"/>
      <c r="QCS2" s="279"/>
      <c r="QCT2" s="279"/>
      <c r="QCU2" s="279"/>
      <c r="QCV2" s="279"/>
      <c r="QCW2" s="279"/>
      <c r="QCX2" s="279"/>
      <c r="QCY2" s="279"/>
      <c r="QCZ2" s="279"/>
      <c r="QDA2" s="279"/>
      <c r="QDB2" s="279"/>
      <c r="QDC2" s="279"/>
      <c r="QDD2" s="279"/>
      <c r="QDE2" s="279"/>
      <c r="QDF2" s="279"/>
      <c r="QDG2" s="279"/>
      <c r="QDH2" s="279"/>
      <c r="QDI2" s="279"/>
      <c r="QDJ2" s="279"/>
      <c r="QDK2" s="279"/>
      <c r="QDL2" s="279"/>
      <c r="QDM2" s="279"/>
      <c r="QDN2" s="279"/>
      <c r="QDO2" s="279"/>
      <c r="QDP2" s="279"/>
      <c r="QDQ2" s="279"/>
      <c r="QDR2" s="279"/>
      <c r="QDS2" s="279"/>
      <c r="QDT2" s="279"/>
      <c r="QDU2" s="279"/>
      <c r="QDV2" s="279"/>
      <c r="QDW2" s="279"/>
      <c r="QDX2" s="279"/>
      <c r="QDY2" s="279"/>
      <c r="QDZ2" s="279"/>
      <c r="QEA2" s="279"/>
      <c r="QEB2" s="279"/>
      <c r="QEC2" s="279"/>
      <c r="QED2" s="279"/>
      <c r="QEE2" s="279"/>
      <c r="QEF2" s="279"/>
      <c r="QEG2" s="279"/>
      <c r="QEH2" s="279"/>
      <c r="QEI2" s="279"/>
      <c r="QEJ2" s="279"/>
      <c r="QEK2" s="279"/>
      <c r="QEL2" s="279"/>
      <c r="QEM2" s="279"/>
      <c r="QEN2" s="279"/>
      <c r="QEO2" s="279"/>
      <c r="QEP2" s="279"/>
      <c r="QEQ2" s="279"/>
      <c r="QER2" s="279"/>
      <c r="QES2" s="279"/>
      <c r="QET2" s="279"/>
      <c r="QEU2" s="279"/>
      <c r="QEV2" s="279"/>
      <c r="QEW2" s="279"/>
      <c r="QEX2" s="279"/>
      <c r="QEY2" s="279"/>
      <c r="QEZ2" s="279"/>
      <c r="QFA2" s="279"/>
      <c r="QFB2" s="279"/>
      <c r="QFC2" s="279"/>
      <c r="QFD2" s="279"/>
      <c r="QFE2" s="279"/>
      <c r="QFF2" s="279"/>
      <c r="QFG2" s="279"/>
      <c r="QFH2" s="279"/>
      <c r="QFI2" s="279"/>
      <c r="QFJ2" s="279"/>
      <c r="QFK2" s="279"/>
      <c r="QFL2" s="279"/>
      <c r="QFM2" s="279"/>
      <c r="QFN2" s="279"/>
      <c r="QFO2" s="279"/>
      <c r="QFP2" s="279"/>
      <c r="QFQ2" s="279"/>
      <c r="QFR2" s="279"/>
      <c r="QFS2" s="279"/>
      <c r="QFT2" s="279"/>
      <c r="QFU2" s="279"/>
      <c r="QFV2" s="279"/>
      <c r="QFW2" s="279"/>
      <c r="QFX2" s="279"/>
      <c r="QFY2" s="279"/>
      <c r="QFZ2" s="279"/>
      <c r="QGA2" s="279"/>
      <c r="QGB2" s="279"/>
      <c r="QGC2" s="279"/>
      <c r="QGD2" s="279"/>
      <c r="QGE2" s="279"/>
      <c r="QGF2" s="279"/>
      <c r="QGG2" s="279"/>
      <c r="QGH2" s="279"/>
      <c r="QGI2" s="279"/>
      <c r="QGJ2" s="279"/>
      <c r="QGK2" s="279"/>
      <c r="QGL2" s="279"/>
      <c r="QGM2" s="279"/>
      <c r="QGN2" s="279"/>
      <c r="QGO2" s="279"/>
      <c r="QGP2" s="279"/>
      <c r="QGQ2" s="279"/>
      <c r="QGR2" s="279"/>
      <c r="QGS2" s="279"/>
      <c r="QGT2" s="279"/>
      <c r="QGU2" s="279"/>
      <c r="QGV2" s="279"/>
      <c r="QGW2" s="279"/>
      <c r="QGX2" s="279"/>
      <c r="QGY2" s="279"/>
      <c r="QGZ2" s="279"/>
      <c r="QHA2" s="279"/>
      <c r="QHB2" s="279"/>
      <c r="QHC2" s="279"/>
      <c r="QHD2" s="279"/>
      <c r="QHE2" s="279"/>
      <c r="QHF2" s="279"/>
      <c r="QHG2" s="279"/>
      <c r="QHH2" s="279"/>
      <c r="QHI2" s="279"/>
      <c r="QHJ2" s="279"/>
      <c r="QHK2" s="279"/>
      <c r="QHL2" s="279"/>
      <c r="QHM2" s="279"/>
      <c r="QHN2" s="279"/>
      <c r="QHO2" s="279"/>
      <c r="QHP2" s="279"/>
      <c r="QHQ2" s="279"/>
      <c r="QHR2" s="279"/>
      <c r="QHS2" s="279"/>
      <c r="QHT2" s="279"/>
      <c r="QHU2" s="279"/>
      <c r="QHV2" s="279"/>
      <c r="QHW2" s="279"/>
      <c r="QHX2" s="279"/>
      <c r="QHY2" s="279"/>
      <c r="QHZ2" s="279"/>
      <c r="QIA2" s="279"/>
      <c r="QIB2" s="279"/>
      <c r="QIC2" s="279"/>
      <c r="QID2" s="279"/>
      <c r="QIE2" s="279"/>
      <c r="QIF2" s="279"/>
      <c r="QIG2" s="279"/>
      <c r="QIH2" s="279"/>
      <c r="QII2" s="279"/>
      <c r="QIJ2" s="279"/>
      <c r="QIK2" s="279"/>
      <c r="QIL2" s="279"/>
      <c r="QIM2" s="279"/>
      <c r="QIN2" s="279"/>
      <c r="QIO2" s="279"/>
      <c r="QIP2" s="279"/>
      <c r="QIQ2" s="279"/>
      <c r="QIR2" s="279"/>
      <c r="QIS2" s="279"/>
      <c r="QIT2" s="279"/>
      <c r="QIU2" s="279"/>
      <c r="QIV2" s="279"/>
      <c r="QIW2" s="279"/>
      <c r="QIX2" s="279"/>
      <c r="QIY2" s="279"/>
      <c r="QIZ2" s="279"/>
      <c r="QJA2" s="279"/>
      <c r="QJB2" s="279"/>
      <c r="QJC2" s="279"/>
      <c r="QJD2" s="279"/>
      <c r="QJE2" s="279"/>
      <c r="QJF2" s="279"/>
      <c r="QJG2" s="279"/>
      <c r="QJH2" s="279"/>
      <c r="QJI2" s="279"/>
      <c r="QJJ2" s="279"/>
      <c r="QJK2" s="279"/>
      <c r="QJL2" s="279"/>
      <c r="QJM2" s="279"/>
      <c r="QJN2" s="279"/>
      <c r="QJO2" s="279"/>
      <c r="QJP2" s="279"/>
      <c r="QJQ2" s="279"/>
      <c r="QJR2" s="279"/>
      <c r="QJS2" s="279"/>
      <c r="QJT2" s="279"/>
      <c r="QJU2" s="279"/>
      <c r="QJV2" s="279"/>
      <c r="QJW2" s="279"/>
      <c r="QJX2" s="279"/>
      <c r="QJY2" s="279"/>
      <c r="QJZ2" s="279"/>
      <c r="QKA2" s="279"/>
      <c r="QKB2" s="279"/>
      <c r="QKC2" s="279"/>
      <c r="QKD2" s="279"/>
      <c r="QKE2" s="279"/>
      <c r="QKF2" s="279"/>
      <c r="QKG2" s="279"/>
      <c r="QKH2" s="279"/>
      <c r="QKI2" s="279"/>
      <c r="QKJ2" s="279"/>
      <c r="QKK2" s="279"/>
      <c r="QKL2" s="279"/>
      <c r="QKM2" s="279"/>
      <c r="QKN2" s="279"/>
      <c r="QKO2" s="279"/>
      <c r="QKP2" s="279"/>
      <c r="QKQ2" s="279"/>
      <c r="QKR2" s="279"/>
      <c r="QKS2" s="279"/>
      <c r="QKT2" s="279"/>
      <c r="QKU2" s="279"/>
      <c r="QKV2" s="279"/>
      <c r="QKW2" s="279"/>
      <c r="QKX2" s="279"/>
      <c r="QKY2" s="279"/>
      <c r="QKZ2" s="279"/>
      <c r="QLA2" s="279"/>
      <c r="QLB2" s="279"/>
      <c r="QLC2" s="279"/>
      <c r="QLD2" s="279"/>
      <c r="QLE2" s="279"/>
      <c r="QLF2" s="279"/>
      <c r="QLG2" s="279"/>
      <c r="QLH2" s="279"/>
      <c r="QLI2" s="279"/>
      <c r="QLJ2" s="279"/>
      <c r="QLK2" s="279"/>
      <c r="QLL2" s="279"/>
      <c r="QLM2" s="279"/>
      <c r="QLN2" s="279"/>
      <c r="QLO2" s="279"/>
      <c r="QLP2" s="279"/>
      <c r="QLQ2" s="279"/>
      <c r="QLR2" s="279"/>
      <c r="QLS2" s="279"/>
      <c r="QLT2" s="279"/>
      <c r="QLU2" s="279"/>
      <c r="QLV2" s="279"/>
      <c r="QLW2" s="279"/>
      <c r="QLX2" s="279"/>
      <c r="QLY2" s="279"/>
      <c r="QLZ2" s="279"/>
      <c r="QMA2" s="279"/>
      <c r="QMB2" s="279"/>
      <c r="QMC2" s="279"/>
      <c r="QMD2" s="279"/>
      <c r="QME2" s="279"/>
      <c r="QMF2" s="279"/>
      <c r="QMG2" s="279"/>
      <c r="QMH2" s="279"/>
      <c r="QMI2" s="279"/>
      <c r="QMJ2" s="279"/>
      <c r="QMK2" s="279"/>
      <c r="QML2" s="279"/>
      <c r="QMM2" s="279"/>
      <c r="QMN2" s="279"/>
      <c r="QMO2" s="279"/>
      <c r="QMP2" s="279"/>
      <c r="QMQ2" s="279"/>
      <c r="QMR2" s="279"/>
      <c r="QMS2" s="279"/>
      <c r="QMT2" s="279"/>
      <c r="QMU2" s="279"/>
      <c r="QMV2" s="279"/>
      <c r="QMW2" s="279"/>
      <c r="QMX2" s="279"/>
      <c r="QMY2" s="279"/>
      <c r="QMZ2" s="279"/>
      <c r="QNA2" s="279"/>
      <c r="QNB2" s="279"/>
      <c r="QNC2" s="279"/>
      <c r="QND2" s="279"/>
      <c r="QNE2" s="279"/>
      <c r="QNF2" s="279"/>
      <c r="QNG2" s="279"/>
      <c r="QNH2" s="279"/>
      <c r="QNI2" s="279"/>
      <c r="QNJ2" s="279"/>
      <c r="QNK2" s="279"/>
      <c r="QNL2" s="279"/>
      <c r="QNM2" s="279"/>
      <c r="QNN2" s="279"/>
      <c r="QNO2" s="279"/>
      <c r="QNP2" s="279"/>
      <c r="QNQ2" s="279"/>
      <c r="QNR2" s="279"/>
      <c r="QNS2" s="279"/>
      <c r="QNT2" s="279"/>
      <c r="QNU2" s="279"/>
      <c r="QNV2" s="279"/>
      <c r="QNW2" s="279"/>
      <c r="QNX2" s="279"/>
      <c r="QNY2" s="279"/>
      <c r="QNZ2" s="279"/>
      <c r="QOA2" s="279"/>
      <c r="QOB2" s="279"/>
      <c r="QOC2" s="279"/>
      <c r="QOD2" s="279"/>
      <c r="QOE2" s="279"/>
      <c r="QOF2" s="279"/>
      <c r="QOG2" s="279"/>
      <c r="QOH2" s="279"/>
      <c r="QOI2" s="279"/>
      <c r="QOJ2" s="279"/>
      <c r="QOK2" s="279"/>
      <c r="QOL2" s="279"/>
      <c r="QOM2" s="279"/>
      <c r="QON2" s="279"/>
      <c r="QOO2" s="279"/>
      <c r="QOP2" s="279"/>
      <c r="QOQ2" s="279"/>
      <c r="QOR2" s="279"/>
      <c r="QOS2" s="279"/>
      <c r="QOT2" s="279"/>
      <c r="QOU2" s="279"/>
      <c r="QOV2" s="279"/>
      <c r="QOW2" s="279"/>
      <c r="QOX2" s="279"/>
      <c r="QOY2" s="279"/>
      <c r="QOZ2" s="279"/>
      <c r="QPA2" s="279"/>
      <c r="QPB2" s="279"/>
      <c r="QPC2" s="279"/>
      <c r="QPD2" s="279"/>
      <c r="QPE2" s="279"/>
      <c r="QPF2" s="279"/>
      <c r="QPG2" s="279"/>
      <c r="QPH2" s="279"/>
      <c r="QPI2" s="279"/>
      <c r="QPJ2" s="279"/>
      <c r="QPK2" s="279"/>
      <c r="QPL2" s="279"/>
      <c r="QPM2" s="279"/>
      <c r="QPN2" s="279"/>
      <c r="QPO2" s="279"/>
      <c r="QPP2" s="279"/>
      <c r="QPQ2" s="279"/>
      <c r="QPR2" s="279"/>
      <c r="QPS2" s="279"/>
      <c r="QPT2" s="279"/>
      <c r="QPU2" s="279"/>
      <c r="QPV2" s="279"/>
      <c r="QPW2" s="279"/>
      <c r="QPX2" s="279"/>
      <c r="QPY2" s="279"/>
      <c r="QPZ2" s="279"/>
      <c r="QQA2" s="279"/>
      <c r="QQB2" s="279"/>
      <c r="QQC2" s="279"/>
      <c r="QQD2" s="279"/>
      <c r="QQE2" s="279"/>
      <c r="QQF2" s="279"/>
      <c r="QQG2" s="279"/>
      <c r="QQH2" s="279"/>
      <c r="QQI2" s="279"/>
      <c r="QQJ2" s="279"/>
      <c r="QQK2" s="279"/>
      <c r="QQL2" s="279"/>
      <c r="QQM2" s="279"/>
      <c r="QQN2" s="279"/>
      <c r="QQO2" s="279"/>
      <c r="QQP2" s="279"/>
      <c r="QQQ2" s="279"/>
      <c r="QQR2" s="279"/>
      <c r="QQS2" s="279"/>
      <c r="QQT2" s="279"/>
      <c r="QQU2" s="279"/>
      <c r="QQV2" s="279"/>
      <c r="QQW2" s="279"/>
      <c r="QQX2" s="279"/>
      <c r="QQY2" s="279"/>
      <c r="QQZ2" s="279"/>
      <c r="QRA2" s="279"/>
      <c r="QRB2" s="279"/>
      <c r="QRC2" s="279"/>
      <c r="QRD2" s="279"/>
      <c r="QRE2" s="279"/>
      <c r="QRF2" s="279"/>
      <c r="QRG2" s="279"/>
      <c r="QRH2" s="279"/>
      <c r="QRI2" s="279"/>
      <c r="QRJ2" s="279"/>
      <c r="QRK2" s="279"/>
      <c r="QRL2" s="279"/>
      <c r="QRM2" s="279"/>
      <c r="QRN2" s="279"/>
      <c r="QRO2" s="279"/>
      <c r="QRP2" s="279"/>
      <c r="QRQ2" s="279"/>
      <c r="QRR2" s="279"/>
      <c r="QRS2" s="279"/>
      <c r="QRT2" s="279"/>
      <c r="QRU2" s="279"/>
      <c r="QRV2" s="279"/>
      <c r="QRW2" s="279"/>
      <c r="QRX2" s="279"/>
      <c r="QRY2" s="279"/>
      <c r="QRZ2" s="279"/>
      <c r="QSA2" s="279"/>
      <c r="QSB2" s="279"/>
      <c r="QSC2" s="279"/>
      <c r="QSD2" s="279"/>
      <c r="QSE2" s="279"/>
      <c r="QSF2" s="279"/>
      <c r="QSG2" s="279"/>
      <c r="QSH2" s="279"/>
      <c r="QSI2" s="279"/>
      <c r="QSJ2" s="279"/>
      <c r="QSK2" s="279"/>
      <c r="QSL2" s="279"/>
      <c r="QSM2" s="279"/>
      <c r="QSN2" s="279"/>
      <c r="QSO2" s="279"/>
      <c r="QSP2" s="279"/>
      <c r="QSQ2" s="279"/>
      <c r="QSR2" s="279"/>
      <c r="QSS2" s="279"/>
      <c r="QST2" s="279"/>
      <c r="QSU2" s="279"/>
      <c r="QSV2" s="279"/>
      <c r="QSW2" s="279"/>
      <c r="QSX2" s="279"/>
      <c r="QSY2" s="279"/>
      <c r="QSZ2" s="279"/>
      <c r="QTA2" s="279"/>
      <c r="QTB2" s="279"/>
      <c r="QTC2" s="279"/>
      <c r="QTD2" s="279"/>
      <c r="QTE2" s="279"/>
      <c r="QTF2" s="279"/>
      <c r="QTG2" s="279"/>
      <c r="QTH2" s="279"/>
      <c r="QTI2" s="279"/>
      <c r="QTJ2" s="279"/>
      <c r="QTK2" s="279"/>
      <c r="QTL2" s="279"/>
      <c r="QTM2" s="279"/>
      <c r="QTN2" s="279"/>
      <c r="QTO2" s="279"/>
      <c r="QTP2" s="279"/>
      <c r="QTQ2" s="279"/>
      <c r="QTR2" s="279"/>
      <c r="QTS2" s="279"/>
      <c r="QTT2" s="279"/>
      <c r="QTU2" s="279"/>
      <c r="QTV2" s="279"/>
      <c r="QTW2" s="279"/>
      <c r="QTX2" s="279"/>
      <c r="QTY2" s="279"/>
      <c r="QTZ2" s="279"/>
      <c r="QUA2" s="279"/>
      <c r="QUB2" s="279"/>
      <c r="QUC2" s="279"/>
      <c r="QUD2" s="279"/>
      <c r="QUE2" s="279"/>
      <c r="QUF2" s="279"/>
      <c r="QUG2" s="279"/>
      <c r="QUH2" s="279"/>
      <c r="QUI2" s="279"/>
      <c r="QUJ2" s="279"/>
      <c r="QUK2" s="279"/>
      <c r="QUL2" s="279"/>
      <c r="QUM2" s="279"/>
      <c r="QUN2" s="279"/>
      <c r="QUO2" s="279"/>
      <c r="QUP2" s="279"/>
      <c r="QUQ2" s="279"/>
      <c r="QUR2" s="279"/>
      <c r="QUS2" s="279"/>
      <c r="QUT2" s="279"/>
      <c r="QUU2" s="279"/>
      <c r="QUV2" s="279"/>
      <c r="QUW2" s="279"/>
      <c r="QUX2" s="279"/>
      <c r="QUY2" s="279"/>
      <c r="QUZ2" s="279"/>
      <c r="QVA2" s="279"/>
      <c r="QVB2" s="279"/>
      <c r="QVC2" s="279"/>
      <c r="QVD2" s="279"/>
      <c r="QVE2" s="279"/>
      <c r="QVF2" s="279"/>
      <c r="QVG2" s="279"/>
      <c r="QVH2" s="279"/>
      <c r="QVI2" s="279"/>
      <c r="QVJ2" s="279"/>
      <c r="QVK2" s="279"/>
      <c r="QVL2" s="279"/>
      <c r="QVM2" s="279"/>
      <c r="QVN2" s="279"/>
      <c r="QVO2" s="279"/>
      <c r="QVP2" s="279"/>
      <c r="QVQ2" s="279"/>
      <c r="QVR2" s="279"/>
      <c r="QVS2" s="279"/>
      <c r="QVT2" s="279"/>
      <c r="QVU2" s="279"/>
      <c r="QVV2" s="279"/>
      <c r="QVW2" s="279"/>
      <c r="QVX2" s="279"/>
      <c r="QVY2" s="279"/>
      <c r="QVZ2" s="279"/>
      <c r="QWA2" s="279"/>
      <c r="QWB2" s="279"/>
      <c r="QWC2" s="279"/>
      <c r="QWD2" s="279"/>
      <c r="QWE2" s="279"/>
      <c r="QWF2" s="279"/>
      <c r="QWG2" s="279"/>
      <c r="QWH2" s="279"/>
      <c r="QWI2" s="279"/>
      <c r="QWJ2" s="279"/>
      <c r="QWK2" s="279"/>
      <c r="QWL2" s="279"/>
      <c r="QWM2" s="279"/>
      <c r="QWN2" s="279"/>
      <c r="QWO2" s="279"/>
      <c r="QWP2" s="279"/>
      <c r="QWQ2" s="279"/>
      <c r="QWR2" s="279"/>
      <c r="QWS2" s="279"/>
      <c r="QWT2" s="279"/>
      <c r="QWU2" s="279"/>
      <c r="QWV2" s="279"/>
      <c r="QWW2" s="279"/>
      <c r="QWX2" s="279"/>
      <c r="QWY2" s="279"/>
      <c r="QWZ2" s="279"/>
      <c r="QXA2" s="279"/>
      <c r="QXB2" s="279"/>
      <c r="QXC2" s="279"/>
      <c r="QXD2" s="279"/>
      <c r="QXE2" s="279"/>
      <c r="QXF2" s="279"/>
      <c r="QXG2" s="279"/>
      <c r="QXH2" s="279"/>
      <c r="QXI2" s="279"/>
      <c r="QXJ2" s="279"/>
      <c r="QXK2" s="279"/>
      <c r="QXL2" s="279"/>
      <c r="QXM2" s="279"/>
      <c r="QXN2" s="279"/>
      <c r="QXO2" s="279"/>
      <c r="QXP2" s="279"/>
      <c r="QXQ2" s="279"/>
      <c r="QXR2" s="279"/>
      <c r="QXS2" s="279"/>
      <c r="QXT2" s="279"/>
      <c r="QXU2" s="279"/>
      <c r="QXV2" s="279"/>
      <c r="QXW2" s="279"/>
      <c r="QXX2" s="279"/>
      <c r="QXY2" s="279"/>
      <c r="QXZ2" s="279"/>
      <c r="QYA2" s="279"/>
      <c r="QYB2" s="279"/>
      <c r="QYC2" s="279"/>
      <c r="QYD2" s="279"/>
      <c r="QYE2" s="279"/>
      <c r="QYF2" s="279"/>
      <c r="QYG2" s="279"/>
      <c r="QYH2" s="279"/>
      <c r="QYI2" s="279"/>
      <c r="QYJ2" s="279"/>
      <c r="QYK2" s="279"/>
      <c r="QYL2" s="279"/>
      <c r="QYM2" s="279"/>
      <c r="QYN2" s="279"/>
      <c r="QYO2" s="279"/>
      <c r="QYP2" s="279"/>
      <c r="QYQ2" s="279"/>
      <c r="QYR2" s="279"/>
      <c r="QYS2" s="279"/>
      <c r="QYT2" s="279"/>
      <c r="QYU2" s="279"/>
      <c r="QYV2" s="279"/>
      <c r="QYW2" s="279"/>
      <c r="QYX2" s="279"/>
      <c r="QYY2" s="279"/>
      <c r="QYZ2" s="279"/>
      <c r="QZA2" s="279"/>
      <c r="QZB2" s="279"/>
      <c r="QZC2" s="279"/>
      <c r="QZD2" s="279"/>
      <c r="QZE2" s="279"/>
      <c r="QZF2" s="279"/>
      <c r="QZG2" s="279"/>
      <c r="QZH2" s="279"/>
      <c r="QZI2" s="279"/>
      <c r="QZJ2" s="279"/>
      <c r="QZK2" s="279"/>
      <c r="QZL2" s="279"/>
      <c r="QZM2" s="279"/>
      <c r="QZN2" s="279"/>
      <c r="QZO2" s="279"/>
      <c r="QZP2" s="279"/>
      <c r="QZQ2" s="279"/>
      <c r="QZR2" s="279"/>
      <c r="QZS2" s="279"/>
      <c r="QZT2" s="279"/>
      <c r="QZU2" s="279"/>
      <c r="QZV2" s="279"/>
      <c r="QZW2" s="279"/>
      <c r="QZX2" s="279"/>
      <c r="QZY2" s="279"/>
      <c r="QZZ2" s="279"/>
      <c r="RAA2" s="279"/>
      <c r="RAB2" s="279"/>
      <c r="RAC2" s="279"/>
      <c r="RAD2" s="279"/>
      <c r="RAE2" s="279"/>
      <c r="RAF2" s="279"/>
      <c r="RAG2" s="279"/>
      <c r="RAH2" s="279"/>
      <c r="RAI2" s="279"/>
      <c r="RAJ2" s="279"/>
      <c r="RAK2" s="279"/>
      <c r="RAL2" s="279"/>
      <c r="RAM2" s="279"/>
      <c r="RAN2" s="279"/>
      <c r="RAO2" s="279"/>
      <c r="RAP2" s="279"/>
      <c r="RAQ2" s="279"/>
      <c r="RAR2" s="279"/>
      <c r="RAS2" s="279"/>
      <c r="RAT2" s="279"/>
      <c r="RAU2" s="279"/>
      <c r="RAV2" s="279"/>
      <c r="RAW2" s="279"/>
      <c r="RAX2" s="279"/>
      <c r="RAY2" s="279"/>
      <c r="RAZ2" s="279"/>
      <c r="RBA2" s="279"/>
      <c r="RBB2" s="279"/>
      <c r="RBC2" s="279"/>
      <c r="RBD2" s="279"/>
      <c r="RBE2" s="279"/>
      <c r="RBF2" s="279"/>
      <c r="RBG2" s="279"/>
      <c r="RBH2" s="279"/>
      <c r="RBI2" s="279"/>
      <c r="RBJ2" s="279"/>
      <c r="RBK2" s="279"/>
      <c r="RBL2" s="279"/>
      <c r="RBM2" s="279"/>
      <c r="RBN2" s="279"/>
      <c r="RBO2" s="279"/>
      <c r="RBP2" s="279"/>
      <c r="RBQ2" s="279"/>
      <c r="RBR2" s="279"/>
      <c r="RBS2" s="279"/>
      <c r="RBT2" s="279"/>
      <c r="RBU2" s="279"/>
      <c r="RBV2" s="279"/>
      <c r="RBW2" s="279"/>
      <c r="RBX2" s="279"/>
      <c r="RBY2" s="279"/>
      <c r="RBZ2" s="279"/>
      <c r="RCA2" s="279"/>
      <c r="RCB2" s="279"/>
      <c r="RCC2" s="279"/>
      <c r="RCD2" s="279"/>
      <c r="RCE2" s="279"/>
      <c r="RCF2" s="279"/>
      <c r="RCG2" s="279"/>
      <c r="RCH2" s="279"/>
      <c r="RCI2" s="279"/>
      <c r="RCJ2" s="279"/>
      <c r="RCK2" s="279"/>
      <c r="RCL2" s="279"/>
      <c r="RCM2" s="279"/>
      <c r="RCN2" s="279"/>
      <c r="RCO2" s="279"/>
      <c r="RCP2" s="279"/>
      <c r="RCQ2" s="279"/>
      <c r="RCR2" s="279"/>
      <c r="RCS2" s="279"/>
      <c r="RCT2" s="279"/>
      <c r="RCU2" s="279"/>
      <c r="RCV2" s="279"/>
      <c r="RCW2" s="279"/>
      <c r="RCX2" s="279"/>
      <c r="RCY2" s="279"/>
      <c r="RCZ2" s="279"/>
      <c r="RDA2" s="279"/>
      <c r="RDB2" s="279"/>
      <c r="RDC2" s="279"/>
      <c r="RDD2" s="279"/>
      <c r="RDE2" s="279"/>
      <c r="RDF2" s="279"/>
      <c r="RDG2" s="279"/>
      <c r="RDH2" s="279"/>
      <c r="RDI2" s="279"/>
      <c r="RDJ2" s="279"/>
      <c r="RDK2" s="279"/>
      <c r="RDL2" s="279"/>
      <c r="RDM2" s="279"/>
      <c r="RDN2" s="279"/>
      <c r="RDO2" s="279"/>
      <c r="RDP2" s="279"/>
      <c r="RDQ2" s="279"/>
      <c r="RDR2" s="279"/>
      <c r="RDS2" s="279"/>
      <c r="RDT2" s="279"/>
      <c r="RDU2" s="279"/>
      <c r="RDV2" s="279"/>
      <c r="RDW2" s="279"/>
      <c r="RDX2" s="279"/>
      <c r="RDY2" s="279"/>
      <c r="RDZ2" s="279"/>
      <c r="REA2" s="279"/>
      <c r="REB2" s="279"/>
      <c r="REC2" s="279"/>
      <c r="RED2" s="279"/>
      <c r="REE2" s="279"/>
      <c r="REF2" s="279"/>
      <c r="REG2" s="279"/>
      <c r="REH2" s="279"/>
      <c r="REI2" s="279"/>
      <c r="REJ2" s="279"/>
      <c r="REK2" s="279"/>
      <c r="REL2" s="279"/>
      <c r="REM2" s="279"/>
      <c r="REN2" s="279"/>
      <c r="REO2" s="279"/>
      <c r="REP2" s="279"/>
      <c r="REQ2" s="279"/>
      <c r="RER2" s="279"/>
      <c r="RES2" s="279"/>
      <c r="RET2" s="279"/>
      <c r="REU2" s="279"/>
      <c r="REV2" s="279"/>
      <c r="REW2" s="279"/>
      <c r="REX2" s="279"/>
      <c r="REY2" s="279"/>
      <c r="REZ2" s="279"/>
      <c r="RFA2" s="279"/>
      <c r="RFB2" s="279"/>
      <c r="RFC2" s="279"/>
      <c r="RFD2" s="279"/>
      <c r="RFE2" s="279"/>
      <c r="RFF2" s="279"/>
      <c r="RFG2" s="279"/>
      <c r="RFH2" s="279"/>
      <c r="RFI2" s="279"/>
      <c r="RFJ2" s="279"/>
      <c r="RFK2" s="279"/>
      <c r="RFL2" s="279"/>
      <c r="RFM2" s="279"/>
      <c r="RFN2" s="279"/>
      <c r="RFO2" s="279"/>
      <c r="RFP2" s="279"/>
      <c r="RFQ2" s="279"/>
      <c r="RFR2" s="279"/>
      <c r="RFS2" s="279"/>
      <c r="RFT2" s="279"/>
      <c r="RFU2" s="279"/>
      <c r="RFV2" s="279"/>
      <c r="RFW2" s="279"/>
      <c r="RFX2" s="279"/>
      <c r="RFY2" s="279"/>
      <c r="RFZ2" s="279"/>
      <c r="RGA2" s="279"/>
      <c r="RGB2" s="279"/>
      <c r="RGC2" s="279"/>
      <c r="RGD2" s="279"/>
      <c r="RGE2" s="279"/>
      <c r="RGF2" s="279"/>
      <c r="RGG2" s="279"/>
      <c r="RGH2" s="279"/>
      <c r="RGI2" s="279"/>
      <c r="RGJ2" s="279"/>
      <c r="RGK2" s="279"/>
      <c r="RGL2" s="279"/>
      <c r="RGM2" s="279"/>
      <c r="RGN2" s="279"/>
      <c r="RGO2" s="279"/>
      <c r="RGP2" s="279"/>
      <c r="RGQ2" s="279"/>
      <c r="RGR2" s="279"/>
      <c r="RGS2" s="279"/>
      <c r="RGT2" s="279"/>
      <c r="RGU2" s="279"/>
      <c r="RGV2" s="279"/>
      <c r="RGW2" s="279"/>
      <c r="RGX2" s="279"/>
      <c r="RGY2" s="279"/>
      <c r="RGZ2" s="279"/>
      <c r="RHA2" s="279"/>
      <c r="RHB2" s="279"/>
      <c r="RHC2" s="279"/>
      <c r="RHD2" s="279"/>
      <c r="RHE2" s="279"/>
      <c r="RHF2" s="279"/>
      <c r="RHG2" s="279"/>
      <c r="RHH2" s="279"/>
      <c r="RHI2" s="279"/>
      <c r="RHJ2" s="279"/>
      <c r="RHK2" s="279"/>
      <c r="RHL2" s="279"/>
      <c r="RHM2" s="279"/>
      <c r="RHN2" s="279"/>
      <c r="RHO2" s="279"/>
      <c r="RHP2" s="279"/>
      <c r="RHQ2" s="279"/>
      <c r="RHR2" s="279"/>
      <c r="RHS2" s="279"/>
      <c r="RHT2" s="279"/>
      <c r="RHU2" s="279"/>
      <c r="RHV2" s="279"/>
      <c r="RHW2" s="279"/>
      <c r="RHX2" s="279"/>
      <c r="RHY2" s="279"/>
      <c r="RHZ2" s="279"/>
      <c r="RIA2" s="279"/>
      <c r="RIB2" s="279"/>
      <c r="RIC2" s="279"/>
      <c r="RID2" s="279"/>
      <c r="RIE2" s="279"/>
      <c r="RIF2" s="279"/>
      <c r="RIG2" s="279"/>
      <c r="RIH2" s="279"/>
      <c r="RII2" s="279"/>
      <c r="RIJ2" s="279"/>
      <c r="RIK2" s="279"/>
      <c r="RIL2" s="279"/>
      <c r="RIM2" s="279"/>
      <c r="RIN2" s="279"/>
      <c r="RIO2" s="279"/>
      <c r="RIP2" s="279"/>
      <c r="RIQ2" s="279"/>
      <c r="RIR2" s="279"/>
      <c r="RIS2" s="279"/>
      <c r="RIT2" s="279"/>
      <c r="RIU2" s="279"/>
      <c r="RIV2" s="279"/>
      <c r="RIW2" s="279"/>
      <c r="RIX2" s="279"/>
      <c r="RIY2" s="279"/>
      <c r="RIZ2" s="279"/>
      <c r="RJA2" s="279"/>
      <c r="RJB2" s="279"/>
      <c r="RJC2" s="279"/>
      <c r="RJD2" s="279"/>
      <c r="RJE2" s="279"/>
      <c r="RJF2" s="279"/>
      <c r="RJG2" s="279"/>
      <c r="RJH2" s="279"/>
      <c r="RJI2" s="279"/>
      <c r="RJJ2" s="279"/>
      <c r="RJK2" s="279"/>
      <c r="RJL2" s="279"/>
      <c r="RJM2" s="279"/>
      <c r="RJN2" s="279"/>
      <c r="RJO2" s="279"/>
      <c r="RJP2" s="279"/>
      <c r="RJQ2" s="279"/>
      <c r="RJR2" s="279"/>
      <c r="RJS2" s="279"/>
      <c r="RJT2" s="279"/>
      <c r="RJU2" s="279"/>
      <c r="RJV2" s="279"/>
      <c r="RJW2" s="279"/>
      <c r="RJX2" s="279"/>
      <c r="RJY2" s="279"/>
      <c r="RJZ2" s="279"/>
      <c r="RKA2" s="279"/>
      <c r="RKB2" s="279"/>
      <c r="RKC2" s="279"/>
      <c r="RKD2" s="279"/>
      <c r="RKE2" s="279"/>
      <c r="RKF2" s="279"/>
      <c r="RKG2" s="279"/>
      <c r="RKH2" s="279"/>
      <c r="RKI2" s="279"/>
      <c r="RKJ2" s="279"/>
      <c r="RKK2" s="279"/>
      <c r="RKL2" s="279"/>
      <c r="RKM2" s="279"/>
      <c r="RKN2" s="279"/>
      <c r="RKO2" s="279"/>
      <c r="RKP2" s="279"/>
      <c r="RKQ2" s="279"/>
      <c r="RKR2" s="279"/>
      <c r="RKS2" s="279"/>
      <c r="RKT2" s="279"/>
      <c r="RKU2" s="279"/>
      <c r="RKV2" s="279"/>
      <c r="RKW2" s="279"/>
      <c r="RKX2" s="279"/>
      <c r="RKY2" s="279"/>
      <c r="RKZ2" s="279"/>
      <c r="RLA2" s="279"/>
      <c r="RLB2" s="279"/>
      <c r="RLC2" s="279"/>
      <c r="RLD2" s="279"/>
      <c r="RLE2" s="279"/>
      <c r="RLF2" s="279"/>
      <c r="RLG2" s="279"/>
      <c r="RLH2" s="279"/>
      <c r="RLI2" s="279"/>
      <c r="RLJ2" s="279"/>
      <c r="RLK2" s="279"/>
      <c r="RLL2" s="279"/>
      <c r="RLM2" s="279"/>
      <c r="RLN2" s="279"/>
      <c r="RLO2" s="279"/>
      <c r="RLP2" s="279"/>
      <c r="RLQ2" s="279"/>
      <c r="RLR2" s="279"/>
      <c r="RLS2" s="279"/>
      <c r="RLT2" s="279"/>
      <c r="RLU2" s="279"/>
      <c r="RLV2" s="279"/>
      <c r="RLW2" s="279"/>
      <c r="RLX2" s="279"/>
      <c r="RLY2" s="279"/>
      <c r="RLZ2" s="279"/>
      <c r="RMA2" s="279"/>
      <c r="RMB2" s="279"/>
      <c r="RMC2" s="279"/>
      <c r="RMD2" s="279"/>
      <c r="RME2" s="279"/>
      <c r="RMF2" s="279"/>
      <c r="RMG2" s="279"/>
      <c r="RMH2" s="279"/>
      <c r="RMI2" s="279"/>
      <c r="RMJ2" s="279"/>
      <c r="RMK2" s="279"/>
      <c r="RML2" s="279"/>
      <c r="RMM2" s="279"/>
      <c r="RMN2" s="279"/>
      <c r="RMO2" s="279"/>
      <c r="RMP2" s="279"/>
      <c r="RMQ2" s="279"/>
      <c r="RMR2" s="279"/>
      <c r="RMS2" s="279"/>
      <c r="RMT2" s="279"/>
      <c r="RMU2" s="279"/>
      <c r="RMV2" s="279"/>
      <c r="RMW2" s="279"/>
      <c r="RMX2" s="279"/>
      <c r="RMY2" s="279"/>
      <c r="RMZ2" s="279"/>
      <c r="RNA2" s="279"/>
      <c r="RNB2" s="279"/>
      <c r="RNC2" s="279"/>
      <c r="RND2" s="279"/>
      <c r="RNE2" s="279"/>
      <c r="RNF2" s="279"/>
      <c r="RNG2" s="279"/>
      <c r="RNH2" s="279"/>
      <c r="RNI2" s="279"/>
      <c r="RNJ2" s="279"/>
      <c r="RNK2" s="279"/>
      <c r="RNL2" s="279"/>
      <c r="RNM2" s="279"/>
      <c r="RNN2" s="279"/>
      <c r="RNO2" s="279"/>
      <c r="RNP2" s="279"/>
      <c r="RNQ2" s="279"/>
      <c r="RNR2" s="279"/>
      <c r="RNS2" s="279"/>
      <c r="RNT2" s="279"/>
      <c r="RNU2" s="279"/>
      <c r="RNV2" s="279"/>
      <c r="RNW2" s="279"/>
      <c r="RNX2" s="279"/>
      <c r="RNY2" s="279"/>
      <c r="RNZ2" s="279"/>
      <c r="ROA2" s="279"/>
      <c r="ROB2" s="279"/>
      <c r="ROC2" s="279"/>
      <c r="ROD2" s="279"/>
      <c r="ROE2" s="279"/>
      <c r="ROF2" s="279"/>
      <c r="ROG2" s="279"/>
      <c r="ROH2" s="279"/>
      <c r="ROI2" s="279"/>
      <c r="ROJ2" s="279"/>
      <c r="ROK2" s="279"/>
      <c r="ROL2" s="279"/>
      <c r="ROM2" s="279"/>
      <c r="RON2" s="279"/>
      <c r="ROO2" s="279"/>
      <c r="ROP2" s="279"/>
      <c r="ROQ2" s="279"/>
      <c r="ROR2" s="279"/>
      <c r="ROS2" s="279"/>
      <c r="ROT2" s="279"/>
      <c r="ROU2" s="279"/>
      <c r="ROV2" s="279"/>
      <c r="ROW2" s="279"/>
      <c r="ROX2" s="279"/>
      <c r="ROY2" s="279"/>
      <c r="ROZ2" s="279"/>
      <c r="RPA2" s="279"/>
      <c r="RPB2" s="279"/>
      <c r="RPC2" s="279"/>
      <c r="RPD2" s="279"/>
      <c r="RPE2" s="279"/>
      <c r="RPF2" s="279"/>
      <c r="RPG2" s="279"/>
      <c r="RPH2" s="279"/>
      <c r="RPI2" s="279"/>
      <c r="RPJ2" s="279"/>
      <c r="RPK2" s="279"/>
      <c r="RPL2" s="279"/>
      <c r="RPM2" s="279"/>
      <c r="RPN2" s="279"/>
      <c r="RPO2" s="279"/>
      <c r="RPP2" s="279"/>
      <c r="RPQ2" s="279"/>
      <c r="RPR2" s="279"/>
      <c r="RPS2" s="279"/>
      <c r="RPT2" s="279"/>
      <c r="RPU2" s="279"/>
      <c r="RPV2" s="279"/>
      <c r="RPW2" s="279"/>
      <c r="RPX2" s="279"/>
      <c r="RPY2" s="279"/>
      <c r="RPZ2" s="279"/>
      <c r="RQA2" s="279"/>
      <c r="RQB2" s="279"/>
      <c r="RQC2" s="279"/>
      <c r="RQD2" s="279"/>
      <c r="RQE2" s="279"/>
      <c r="RQF2" s="279"/>
      <c r="RQG2" s="279"/>
      <c r="RQH2" s="279"/>
      <c r="RQI2" s="279"/>
      <c r="RQJ2" s="279"/>
      <c r="RQK2" s="279"/>
      <c r="RQL2" s="279"/>
      <c r="RQM2" s="279"/>
      <c r="RQN2" s="279"/>
      <c r="RQO2" s="279"/>
      <c r="RQP2" s="279"/>
      <c r="RQQ2" s="279"/>
      <c r="RQR2" s="279"/>
      <c r="RQS2" s="279"/>
      <c r="RQT2" s="279"/>
      <c r="RQU2" s="279"/>
      <c r="RQV2" s="279"/>
      <c r="RQW2" s="279"/>
      <c r="RQX2" s="279"/>
      <c r="RQY2" s="279"/>
      <c r="RQZ2" s="279"/>
      <c r="RRA2" s="279"/>
      <c r="RRB2" s="279"/>
      <c r="RRC2" s="279"/>
      <c r="RRD2" s="279"/>
      <c r="RRE2" s="279"/>
      <c r="RRF2" s="279"/>
      <c r="RRG2" s="279"/>
      <c r="RRH2" s="279"/>
      <c r="RRI2" s="279"/>
      <c r="RRJ2" s="279"/>
      <c r="RRK2" s="279"/>
      <c r="RRL2" s="279"/>
      <c r="RRM2" s="279"/>
      <c r="RRN2" s="279"/>
      <c r="RRO2" s="279"/>
      <c r="RRP2" s="279"/>
      <c r="RRQ2" s="279"/>
      <c r="RRR2" s="279"/>
      <c r="RRS2" s="279"/>
      <c r="RRT2" s="279"/>
      <c r="RRU2" s="279"/>
      <c r="RRV2" s="279"/>
      <c r="RRW2" s="279"/>
      <c r="RRX2" s="279"/>
      <c r="RRY2" s="279"/>
      <c r="RRZ2" s="279"/>
      <c r="RSA2" s="279"/>
      <c r="RSB2" s="279"/>
      <c r="RSC2" s="279"/>
      <c r="RSD2" s="279"/>
      <c r="RSE2" s="279"/>
      <c r="RSF2" s="279"/>
      <c r="RSG2" s="279"/>
      <c r="RSH2" s="279"/>
      <c r="RSI2" s="279"/>
      <c r="RSJ2" s="279"/>
      <c r="RSK2" s="279"/>
      <c r="RSL2" s="279"/>
      <c r="RSM2" s="279"/>
      <c r="RSN2" s="279"/>
      <c r="RSO2" s="279"/>
      <c r="RSP2" s="279"/>
      <c r="RSQ2" s="279"/>
      <c r="RSR2" s="279"/>
      <c r="RSS2" s="279"/>
      <c r="RST2" s="279"/>
      <c r="RSU2" s="279"/>
      <c r="RSV2" s="279"/>
      <c r="RSW2" s="279"/>
      <c r="RSX2" s="279"/>
      <c r="RSY2" s="279"/>
      <c r="RSZ2" s="279"/>
      <c r="RTA2" s="279"/>
      <c r="RTB2" s="279"/>
      <c r="RTC2" s="279"/>
      <c r="RTD2" s="279"/>
      <c r="RTE2" s="279"/>
      <c r="RTF2" s="279"/>
      <c r="RTG2" s="279"/>
      <c r="RTH2" s="279"/>
      <c r="RTI2" s="279"/>
      <c r="RTJ2" s="279"/>
      <c r="RTK2" s="279"/>
      <c r="RTL2" s="279"/>
      <c r="RTM2" s="279"/>
      <c r="RTN2" s="279"/>
      <c r="RTO2" s="279"/>
      <c r="RTP2" s="279"/>
      <c r="RTQ2" s="279"/>
      <c r="RTR2" s="279"/>
      <c r="RTS2" s="279"/>
      <c r="RTT2" s="279"/>
      <c r="RTU2" s="279"/>
      <c r="RTV2" s="279"/>
      <c r="RTW2" s="279"/>
      <c r="RTX2" s="279"/>
      <c r="RTY2" s="279"/>
      <c r="RTZ2" s="279"/>
      <c r="RUA2" s="279"/>
      <c r="RUB2" s="279"/>
      <c r="RUC2" s="279"/>
      <c r="RUD2" s="279"/>
      <c r="RUE2" s="279"/>
      <c r="RUF2" s="279"/>
      <c r="RUG2" s="279"/>
      <c r="RUH2" s="279"/>
      <c r="RUI2" s="279"/>
      <c r="RUJ2" s="279"/>
      <c r="RUK2" s="279"/>
      <c r="RUL2" s="279"/>
      <c r="RUM2" s="279"/>
      <c r="RUN2" s="279"/>
      <c r="RUO2" s="279"/>
      <c r="RUP2" s="279"/>
      <c r="RUQ2" s="279"/>
      <c r="RUR2" s="279"/>
      <c r="RUS2" s="279"/>
      <c r="RUT2" s="279"/>
      <c r="RUU2" s="279"/>
      <c r="RUV2" s="279"/>
      <c r="RUW2" s="279"/>
      <c r="RUX2" s="279"/>
      <c r="RUY2" s="279"/>
      <c r="RUZ2" s="279"/>
      <c r="RVA2" s="279"/>
      <c r="RVB2" s="279"/>
      <c r="RVC2" s="279"/>
      <c r="RVD2" s="279"/>
      <c r="RVE2" s="279"/>
      <c r="RVF2" s="279"/>
      <c r="RVG2" s="279"/>
      <c r="RVH2" s="279"/>
      <c r="RVI2" s="279"/>
      <c r="RVJ2" s="279"/>
      <c r="RVK2" s="279"/>
      <c r="RVL2" s="279"/>
      <c r="RVM2" s="279"/>
      <c r="RVN2" s="279"/>
      <c r="RVO2" s="279"/>
      <c r="RVP2" s="279"/>
      <c r="RVQ2" s="279"/>
      <c r="RVR2" s="279"/>
      <c r="RVS2" s="279"/>
      <c r="RVT2" s="279"/>
      <c r="RVU2" s="279"/>
      <c r="RVV2" s="279"/>
      <c r="RVW2" s="279"/>
      <c r="RVX2" s="279"/>
      <c r="RVY2" s="279"/>
      <c r="RVZ2" s="279"/>
      <c r="RWA2" s="279"/>
      <c r="RWB2" s="279"/>
      <c r="RWC2" s="279"/>
      <c r="RWD2" s="279"/>
      <c r="RWE2" s="279"/>
      <c r="RWF2" s="279"/>
      <c r="RWG2" s="279"/>
      <c r="RWH2" s="279"/>
      <c r="RWI2" s="279"/>
      <c r="RWJ2" s="279"/>
      <c r="RWK2" s="279"/>
      <c r="RWL2" s="279"/>
      <c r="RWM2" s="279"/>
      <c r="RWN2" s="279"/>
      <c r="RWO2" s="279"/>
      <c r="RWP2" s="279"/>
      <c r="RWQ2" s="279"/>
      <c r="RWR2" s="279"/>
      <c r="RWS2" s="279"/>
      <c r="RWT2" s="279"/>
      <c r="RWU2" s="279"/>
      <c r="RWV2" s="279"/>
      <c r="RWW2" s="279"/>
      <c r="RWX2" s="279"/>
      <c r="RWY2" s="279"/>
      <c r="RWZ2" s="279"/>
      <c r="RXA2" s="279"/>
      <c r="RXB2" s="279"/>
      <c r="RXC2" s="279"/>
      <c r="RXD2" s="279"/>
      <c r="RXE2" s="279"/>
      <c r="RXF2" s="279"/>
      <c r="RXG2" s="279"/>
      <c r="RXH2" s="279"/>
      <c r="RXI2" s="279"/>
      <c r="RXJ2" s="279"/>
      <c r="RXK2" s="279"/>
      <c r="RXL2" s="279"/>
      <c r="RXM2" s="279"/>
      <c r="RXN2" s="279"/>
      <c r="RXO2" s="279"/>
      <c r="RXP2" s="279"/>
      <c r="RXQ2" s="279"/>
      <c r="RXR2" s="279"/>
      <c r="RXS2" s="279"/>
      <c r="RXT2" s="279"/>
      <c r="RXU2" s="279"/>
      <c r="RXV2" s="279"/>
      <c r="RXW2" s="279"/>
      <c r="RXX2" s="279"/>
      <c r="RXY2" s="279"/>
      <c r="RXZ2" s="279"/>
      <c r="RYA2" s="279"/>
      <c r="RYB2" s="279"/>
      <c r="RYC2" s="279"/>
      <c r="RYD2" s="279"/>
      <c r="RYE2" s="279"/>
      <c r="RYF2" s="279"/>
      <c r="RYG2" s="279"/>
      <c r="RYH2" s="279"/>
      <c r="RYI2" s="279"/>
      <c r="RYJ2" s="279"/>
      <c r="RYK2" s="279"/>
      <c r="RYL2" s="279"/>
      <c r="RYM2" s="279"/>
      <c r="RYN2" s="279"/>
      <c r="RYO2" s="279"/>
      <c r="RYP2" s="279"/>
      <c r="RYQ2" s="279"/>
      <c r="RYR2" s="279"/>
      <c r="RYS2" s="279"/>
      <c r="RYT2" s="279"/>
      <c r="RYU2" s="279"/>
      <c r="RYV2" s="279"/>
      <c r="RYW2" s="279"/>
      <c r="RYX2" s="279"/>
      <c r="RYY2" s="279"/>
      <c r="RYZ2" s="279"/>
      <c r="RZA2" s="279"/>
      <c r="RZB2" s="279"/>
      <c r="RZC2" s="279"/>
      <c r="RZD2" s="279"/>
      <c r="RZE2" s="279"/>
      <c r="RZF2" s="279"/>
      <c r="RZG2" s="279"/>
      <c r="RZH2" s="279"/>
      <c r="RZI2" s="279"/>
      <c r="RZJ2" s="279"/>
      <c r="RZK2" s="279"/>
      <c r="RZL2" s="279"/>
      <c r="RZM2" s="279"/>
      <c r="RZN2" s="279"/>
      <c r="RZO2" s="279"/>
      <c r="RZP2" s="279"/>
      <c r="RZQ2" s="279"/>
      <c r="RZR2" s="279"/>
      <c r="RZS2" s="279"/>
      <c r="RZT2" s="279"/>
      <c r="RZU2" s="279"/>
      <c r="RZV2" s="279"/>
      <c r="RZW2" s="279"/>
      <c r="RZX2" s="279"/>
      <c r="RZY2" s="279"/>
      <c r="RZZ2" s="279"/>
      <c r="SAA2" s="279"/>
      <c r="SAB2" s="279"/>
      <c r="SAC2" s="279"/>
      <c r="SAD2" s="279"/>
      <c r="SAE2" s="279"/>
      <c r="SAF2" s="279"/>
      <c r="SAG2" s="279"/>
      <c r="SAH2" s="279"/>
      <c r="SAI2" s="279"/>
      <c r="SAJ2" s="279"/>
      <c r="SAK2" s="279"/>
      <c r="SAL2" s="279"/>
      <c r="SAM2" s="279"/>
      <c r="SAN2" s="279"/>
      <c r="SAO2" s="279"/>
      <c r="SAP2" s="279"/>
      <c r="SAQ2" s="279"/>
      <c r="SAR2" s="279"/>
      <c r="SAS2" s="279"/>
      <c r="SAT2" s="279"/>
      <c r="SAU2" s="279"/>
      <c r="SAV2" s="279"/>
      <c r="SAW2" s="279"/>
      <c r="SAX2" s="279"/>
      <c r="SAY2" s="279"/>
      <c r="SAZ2" s="279"/>
      <c r="SBA2" s="279"/>
      <c r="SBB2" s="279"/>
      <c r="SBC2" s="279"/>
      <c r="SBD2" s="279"/>
      <c r="SBE2" s="279"/>
      <c r="SBF2" s="279"/>
      <c r="SBG2" s="279"/>
      <c r="SBH2" s="279"/>
      <c r="SBI2" s="279"/>
      <c r="SBJ2" s="279"/>
      <c r="SBK2" s="279"/>
      <c r="SBL2" s="279"/>
      <c r="SBM2" s="279"/>
      <c r="SBN2" s="279"/>
      <c r="SBO2" s="279"/>
      <c r="SBP2" s="279"/>
      <c r="SBQ2" s="279"/>
      <c r="SBR2" s="279"/>
      <c r="SBS2" s="279"/>
      <c r="SBT2" s="279"/>
      <c r="SBU2" s="279"/>
      <c r="SBV2" s="279"/>
      <c r="SBW2" s="279"/>
      <c r="SBX2" s="279"/>
      <c r="SBY2" s="279"/>
      <c r="SBZ2" s="279"/>
      <c r="SCA2" s="279"/>
      <c r="SCB2" s="279"/>
      <c r="SCC2" s="279"/>
      <c r="SCD2" s="279"/>
      <c r="SCE2" s="279"/>
      <c r="SCF2" s="279"/>
      <c r="SCG2" s="279"/>
      <c r="SCH2" s="279"/>
      <c r="SCI2" s="279"/>
      <c r="SCJ2" s="279"/>
      <c r="SCK2" s="279"/>
      <c r="SCL2" s="279"/>
      <c r="SCM2" s="279"/>
      <c r="SCN2" s="279"/>
      <c r="SCO2" s="279"/>
      <c r="SCP2" s="279"/>
      <c r="SCQ2" s="279"/>
      <c r="SCR2" s="279"/>
      <c r="SCS2" s="279"/>
      <c r="SCT2" s="279"/>
      <c r="SCU2" s="279"/>
      <c r="SCV2" s="279"/>
      <c r="SCW2" s="279"/>
      <c r="SCX2" s="279"/>
      <c r="SCY2" s="279"/>
      <c r="SCZ2" s="279"/>
      <c r="SDA2" s="279"/>
      <c r="SDB2" s="279"/>
      <c r="SDC2" s="279"/>
      <c r="SDD2" s="279"/>
      <c r="SDE2" s="279"/>
      <c r="SDF2" s="279"/>
      <c r="SDG2" s="279"/>
      <c r="SDH2" s="279"/>
      <c r="SDI2" s="279"/>
      <c r="SDJ2" s="279"/>
      <c r="SDK2" s="279"/>
      <c r="SDL2" s="279"/>
      <c r="SDM2" s="279"/>
      <c r="SDN2" s="279"/>
      <c r="SDO2" s="279"/>
      <c r="SDP2" s="279"/>
      <c r="SDQ2" s="279"/>
      <c r="SDR2" s="279"/>
      <c r="SDS2" s="279"/>
      <c r="SDT2" s="279"/>
      <c r="SDU2" s="279"/>
      <c r="SDV2" s="279"/>
      <c r="SDW2" s="279"/>
      <c r="SDX2" s="279"/>
      <c r="SDY2" s="279"/>
      <c r="SDZ2" s="279"/>
      <c r="SEA2" s="279"/>
      <c r="SEB2" s="279"/>
      <c r="SEC2" s="279"/>
      <c r="SED2" s="279"/>
      <c r="SEE2" s="279"/>
      <c r="SEF2" s="279"/>
      <c r="SEG2" s="279"/>
      <c r="SEH2" s="279"/>
      <c r="SEI2" s="279"/>
      <c r="SEJ2" s="279"/>
      <c r="SEK2" s="279"/>
      <c r="SEL2" s="279"/>
      <c r="SEM2" s="279"/>
      <c r="SEN2" s="279"/>
      <c r="SEO2" s="279"/>
      <c r="SEP2" s="279"/>
      <c r="SEQ2" s="279"/>
      <c r="SER2" s="279"/>
      <c r="SES2" s="279"/>
      <c r="SET2" s="279"/>
      <c r="SEU2" s="279"/>
      <c r="SEV2" s="279"/>
      <c r="SEW2" s="279"/>
      <c r="SEX2" s="279"/>
      <c r="SEY2" s="279"/>
      <c r="SEZ2" s="279"/>
      <c r="SFA2" s="279"/>
      <c r="SFB2" s="279"/>
      <c r="SFC2" s="279"/>
      <c r="SFD2" s="279"/>
      <c r="SFE2" s="279"/>
      <c r="SFF2" s="279"/>
      <c r="SFG2" s="279"/>
      <c r="SFH2" s="279"/>
      <c r="SFI2" s="279"/>
      <c r="SFJ2" s="279"/>
      <c r="SFK2" s="279"/>
      <c r="SFL2" s="279"/>
      <c r="SFM2" s="279"/>
      <c r="SFN2" s="279"/>
      <c r="SFO2" s="279"/>
      <c r="SFP2" s="279"/>
      <c r="SFQ2" s="279"/>
      <c r="SFR2" s="279"/>
      <c r="SFS2" s="279"/>
      <c r="SFT2" s="279"/>
      <c r="SFU2" s="279"/>
      <c r="SFV2" s="279"/>
      <c r="SFW2" s="279"/>
      <c r="SFX2" s="279"/>
      <c r="SFY2" s="279"/>
      <c r="SFZ2" s="279"/>
      <c r="SGA2" s="279"/>
      <c r="SGB2" s="279"/>
      <c r="SGC2" s="279"/>
      <c r="SGD2" s="279"/>
      <c r="SGE2" s="279"/>
      <c r="SGF2" s="279"/>
      <c r="SGG2" s="279"/>
      <c r="SGH2" s="279"/>
      <c r="SGI2" s="279"/>
      <c r="SGJ2" s="279"/>
      <c r="SGK2" s="279"/>
      <c r="SGL2" s="279"/>
      <c r="SGM2" s="279"/>
      <c r="SGN2" s="279"/>
      <c r="SGO2" s="279"/>
      <c r="SGP2" s="279"/>
      <c r="SGQ2" s="279"/>
      <c r="SGR2" s="279"/>
      <c r="SGS2" s="279"/>
      <c r="SGT2" s="279"/>
      <c r="SGU2" s="279"/>
      <c r="SGV2" s="279"/>
      <c r="SGW2" s="279"/>
      <c r="SGX2" s="279"/>
      <c r="SGY2" s="279"/>
      <c r="SGZ2" s="279"/>
      <c r="SHA2" s="279"/>
      <c r="SHB2" s="279"/>
      <c r="SHC2" s="279"/>
      <c r="SHD2" s="279"/>
      <c r="SHE2" s="279"/>
      <c r="SHF2" s="279"/>
      <c r="SHG2" s="279"/>
      <c r="SHH2" s="279"/>
      <c r="SHI2" s="279"/>
      <c r="SHJ2" s="279"/>
      <c r="SHK2" s="279"/>
      <c r="SHL2" s="279"/>
      <c r="SHM2" s="279"/>
      <c r="SHN2" s="279"/>
      <c r="SHO2" s="279"/>
      <c r="SHP2" s="279"/>
      <c r="SHQ2" s="279"/>
      <c r="SHR2" s="279"/>
      <c r="SHS2" s="279"/>
      <c r="SHT2" s="279"/>
      <c r="SHU2" s="279"/>
      <c r="SHV2" s="279"/>
      <c r="SHW2" s="279"/>
      <c r="SHX2" s="279"/>
      <c r="SHY2" s="279"/>
      <c r="SHZ2" s="279"/>
      <c r="SIA2" s="279"/>
      <c r="SIB2" s="279"/>
      <c r="SIC2" s="279"/>
      <c r="SID2" s="279"/>
      <c r="SIE2" s="279"/>
      <c r="SIF2" s="279"/>
      <c r="SIG2" s="279"/>
      <c r="SIH2" s="279"/>
      <c r="SII2" s="279"/>
      <c r="SIJ2" s="279"/>
      <c r="SIK2" s="279"/>
      <c r="SIL2" s="279"/>
      <c r="SIM2" s="279"/>
      <c r="SIN2" s="279"/>
      <c r="SIO2" s="279"/>
      <c r="SIP2" s="279"/>
      <c r="SIQ2" s="279"/>
      <c r="SIR2" s="279"/>
      <c r="SIS2" s="279"/>
      <c r="SIT2" s="279"/>
      <c r="SIU2" s="279"/>
      <c r="SIV2" s="279"/>
      <c r="SIW2" s="279"/>
      <c r="SIX2" s="279"/>
      <c r="SIY2" s="279"/>
      <c r="SIZ2" s="279"/>
      <c r="SJA2" s="279"/>
      <c r="SJB2" s="279"/>
      <c r="SJC2" s="279"/>
      <c r="SJD2" s="279"/>
      <c r="SJE2" s="279"/>
      <c r="SJF2" s="279"/>
      <c r="SJG2" s="279"/>
      <c r="SJH2" s="279"/>
      <c r="SJI2" s="279"/>
      <c r="SJJ2" s="279"/>
      <c r="SJK2" s="279"/>
      <c r="SJL2" s="279"/>
      <c r="SJM2" s="279"/>
      <c r="SJN2" s="279"/>
      <c r="SJO2" s="279"/>
      <c r="SJP2" s="279"/>
      <c r="SJQ2" s="279"/>
      <c r="SJR2" s="279"/>
      <c r="SJS2" s="279"/>
      <c r="SJT2" s="279"/>
      <c r="SJU2" s="279"/>
      <c r="SJV2" s="279"/>
      <c r="SJW2" s="279"/>
      <c r="SJX2" s="279"/>
      <c r="SJY2" s="279"/>
      <c r="SJZ2" s="279"/>
      <c r="SKA2" s="279"/>
      <c r="SKB2" s="279"/>
      <c r="SKC2" s="279"/>
      <c r="SKD2" s="279"/>
      <c r="SKE2" s="279"/>
      <c r="SKF2" s="279"/>
      <c r="SKG2" s="279"/>
      <c r="SKH2" s="279"/>
      <c r="SKI2" s="279"/>
      <c r="SKJ2" s="279"/>
      <c r="SKK2" s="279"/>
      <c r="SKL2" s="279"/>
      <c r="SKM2" s="279"/>
      <c r="SKN2" s="279"/>
      <c r="SKO2" s="279"/>
      <c r="SKP2" s="279"/>
      <c r="SKQ2" s="279"/>
      <c r="SKR2" s="279"/>
      <c r="SKS2" s="279"/>
      <c r="SKT2" s="279"/>
      <c r="SKU2" s="279"/>
      <c r="SKV2" s="279"/>
      <c r="SKW2" s="279"/>
      <c r="SKX2" s="279"/>
      <c r="SKY2" s="279"/>
      <c r="SKZ2" s="279"/>
      <c r="SLA2" s="279"/>
      <c r="SLB2" s="279"/>
      <c r="SLC2" s="279"/>
      <c r="SLD2" s="279"/>
      <c r="SLE2" s="279"/>
      <c r="SLF2" s="279"/>
      <c r="SLG2" s="279"/>
      <c r="SLH2" s="279"/>
      <c r="SLI2" s="279"/>
      <c r="SLJ2" s="279"/>
      <c r="SLK2" s="279"/>
      <c r="SLL2" s="279"/>
      <c r="SLM2" s="279"/>
      <c r="SLN2" s="279"/>
      <c r="SLO2" s="279"/>
      <c r="SLP2" s="279"/>
      <c r="SLQ2" s="279"/>
      <c r="SLR2" s="279"/>
      <c r="SLS2" s="279"/>
      <c r="SLT2" s="279"/>
      <c r="SLU2" s="279"/>
      <c r="SLV2" s="279"/>
      <c r="SLW2" s="279"/>
      <c r="SLX2" s="279"/>
      <c r="SLY2" s="279"/>
      <c r="SLZ2" s="279"/>
      <c r="SMA2" s="279"/>
      <c r="SMB2" s="279"/>
      <c r="SMC2" s="279"/>
      <c r="SMD2" s="279"/>
      <c r="SME2" s="279"/>
      <c r="SMF2" s="279"/>
      <c r="SMG2" s="279"/>
      <c r="SMH2" s="279"/>
      <c r="SMI2" s="279"/>
      <c r="SMJ2" s="279"/>
      <c r="SMK2" s="279"/>
      <c r="SML2" s="279"/>
      <c r="SMM2" s="279"/>
      <c r="SMN2" s="279"/>
      <c r="SMO2" s="279"/>
      <c r="SMP2" s="279"/>
      <c r="SMQ2" s="279"/>
      <c r="SMR2" s="279"/>
      <c r="SMS2" s="279"/>
      <c r="SMT2" s="279"/>
      <c r="SMU2" s="279"/>
      <c r="SMV2" s="279"/>
      <c r="SMW2" s="279"/>
      <c r="SMX2" s="279"/>
      <c r="SMY2" s="279"/>
      <c r="SMZ2" s="279"/>
      <c r="SNA2" s="279"/>
      <c r="SNB2" s="279"/>
      <c r="SNC2" s="279"/>
      <c r="SND2" s="279"/>
      <c r="SNE2" s="279"/>
      <c r="SNF2" s="279"/>
      <c r="SNG2" s="279"/>
      <c r="SNH2" s="279"/>
      <c r="SNI2" s="279"/>
      <c r="SNJ2" s="279"/>
      <c r="SNK2" s="279"/>
      <c r="SNL2" s="279"/>
      <c r="SNM2" s="279"/>
      <c r="SNN2" s="279"/>
      <c r="SNO2" s="279"/>
      <c r="SNP2" s="279"/>
      <c r="SNQ2" s="279"/>
      <c r="SNR2" s="279"/>
      <c r="SNS2" s="279"/>
      <c r="SNT2" s="279"/>
      <c r="SNU2" s="279"/>
      <c r="SNV2" s="279"/>
      <c r="SNW2" s="279"/>
      <c r="SNX2" s="279"/>
      <c r="SNY2" s="279"/>
      <c r="SNZ2" s="279"/>
      <c r="SOA2" s="279"/>
      <c r="SOB2" s="279"/>
      <c r="SOC2" s="279"/>
      <c r="SOD2" s="279"/>
      <c r="SOE2" s="279"/>
      <c r="SOF2" s="279"/>
      <c r="SOG2" s="279"/>
      <c r="SOH2" s="279"/>
      <c r="SOI2" s="279"/>
      <c r="SOJ2" s="279"/>
      <c r="SOK2" s="279"/>
      <c r="SOL2" s="279"/>
      <c r="SOM2" s="279"/>
      <c r="SON2" s="279"/>
      <c r="SOO2" s="279"/>
      <c r="SOP2" s="279"/>
      <c r="SOQ2" s="279"/>
      <c r="SOR2" s="279"/>
      <c r="SOS2" s="279"/>
      <c r="SOT2" s="279"/>
      <c r="SOU2" s="279"/>
      <c r="SOV2" s="279"/>
      <c r="SOW2" s="279"/>
      <c r="SOX2" s="279"/>
      <c r="SOY2" s="279"/>
      <c r="SOZ2" s="279"/>
      <c r="SPA2" s="279"/>
      <c r="SPB2" s="279"/>
      <c r="SPC2" s="279"/>
      <c r="SPD2" s="279"/>
      <c r="SPE2" s="279"/>
      <c r="SPF2" s="279"/>
      <c r="SPG2" s="279"/>
      <c r="SPH2" s="279"/>
      <c r="SPI2" s="279"/>
      <c r="SPJ2" s="279"/>
      <c r="SPK2" s="279"/>
      <c r="SPL2" s="279"/>
      <c r="SPM2" s="279"/>
      <c r="SPN2" s="279"/>
      <c r="SPO2" s="279"/>
      <c r="SPP2" s="279"/>
      <c r="SPQ2" s="279"/>
      <c r="SPR2" s="279"/>
      <c r="SPS2" s="279"/>
      <c r="SPT2" s="279"/>
      <c r="SPU2" s="279"/>
      <c r="SPV2" s="279"/>
      <c r="SPW2" s="279"/>
      <c r="SPX2" s="279"/>
      <c r="SPY2" s="279"/>
      <c r="SPZ2" s="279"/>
      <c r="SQA2" s="279"/>
      <c r="SQB2" s="279"/>
      <c r="SQC2" s="279"/>
      <c r="SQD2" s="279"/>
      <c r="SQE2" s="279"/>
      <c r="SQF2" s="279"/>
      <c r="SQG2" s="279"/>
      <c r="SQH2" s="279"/>
      <c r="SQI2" s="279"/>
      <c r="SQJ2" s="279"/>
      <c r="SQK2" s="279"/>
      <c r="SQL2" s="279"/>
      <c r="SQM2" s="279"/>
      <c r="SQN2" s="279"/>
      <c r="SQO2" s="279"/>
      <c r="SQP2" s="279"/>
      <c r="SQQ2" s="279"/>
      <c r="SQR2" s="279"/>
      <c r="SQS2" s="279"/>
      <c r="SQT2" s="279"/>
      <c r="SQU2" s="279"/>
      <c r="SQV2" s="279"/>
      <c r="SQW2" s="279"/>
      <c r="SQX2" s="279"/>
      <c r="SQY2" s="279"/>
      <c r="SQZ2" s="279"/>
      <c r="SRA2" s="279"/>
      <c r="SRB2" s="279"/>
      <c r="SRC2" s="279"/>
      <c r="SRD2" s="279"/>
      <c r="SRE2" s="279"/>
      <c r="SRF2" s="279"/>
      <c r="SRG2" s="279"/>
      <c r="SRH2" s="279"/>
      <c r="SRI2" s="279"/>
      <c r="SRJ2" s="279"/>
      <c r="SRK2" s="279"/>
      <c r="SRL2" s="279"/>
      <c r="SRM2" s="279"/>
      <c r="SRN2" s="279"/>
      <c r="SRO2" s="279"/>
      <c r="SRP2" s="279"/>
      <c r="SRQ2" s="279"/>
      <c r="SRR2" s="279"/>
      <c r="SRS2" s="279"/>
      <c r="SRT2" s="279"/>
      <c r="SRU2" s="279"/>
      <c r="SRV2" s="279"/>
      <c r="SRW2" s="279"/>
      <c r="SRX2" s="279"/>
      <c r="SRY2" s="279"/>
      <c r="SRZ2" s="279"/>
      <c r="SSA2" s="279"/>
      <c r="SSB2" s="279"/>
      <c r="SSC2" s="279"/>
      <c r="SSD2" s="279"/>
      <c r="SSE2" s="279"/>
      <c r="SSF2" s="279"/>
      <c r="SSG2" s="279"/>
      <c r="SSH2" s="279"/>
      <c r="SSI2" s="279"/>
      <c r="SSJ2" s="279"/>
      <c r="SSK2" s="279"/>
      <c r="SSL2" s="279"/>
      <c r="SSM2" s="279"/>
      <c r="SSN2" s="279"/>
      <c r="SSO2" s="279"/>
      <c r="SSP2" s="279"/>
      <c r="SSQ2" s="279"/>
      <c r="SSR2" s="279"/>
      <c r="SSS2" s="279"/>
      <c r="SST2" s="279"/>
      <c r="SSU2" s="279"/>
      <c r="SSV2" s="279"/>
      <c r="SSW2" s="279"/>
      <c r="SSX2" s="279"/>
      <c r="SSY2" s="279"/>
      <c r="SSZ2" s="279"/>
      <c r="STA2" s="279"/>
      <c r="STB2" s="279"/>
      <c r="STC2" s="279"/>
      <c r="STD2" s="279"/>
      <c r="STE2" s="279"/>
      <c r="STF2" s="279"/>
      <c r="STG2" s="279"/>
      <c r="STH2" s="279"/>
      <c r="STI2" s="279"/>
      <c r="STJ2" s="279"/>
      <c r="STK2" s="279"/>
      <c r="STL2" s="279"/>
      <c r="STM2" s="279"/>
      <c r="STN2" s="279"/>
      <c r="STO2" s="279"/>
      <c r="STP2" s="279"/>
      <c r="STQ2" s="279"/>
      <c r="STR2" s="279"/>
      <c r="STS2" s="279"/>
      <c r="STT2" s="279"/>
      <c r="STU2" s="279"/>
      <c r="STV2" s="279"/>
      <c r="STW2" s="279"/>
      <c r="STX2" s="279"/>
      <c r="STY2" s="279"/>
      <c r="STZ2" s="279"/>
      <c r="SUA2" s="279"/>
      <c r="SUB2" s="279"/>
      <c r="SUC2" s="279"/>
      <c r="SUD2" s="279"/>
      <c r="SUE2" s="279"/>
      <c r="SUF2" s="279"/>
      <c r="SUG2" s="279"/>
      <c r="SUH2" s="279"/>
      <c r="SUI2" s="279"/>
      <c r="SUJ2" s="279"/>
      <c r="SUK2" s="279"/>
      <c r="SUL2" s="279"/>
      <c r="SUM2" s="279"/>
      <c r="SUN2" s="279"/>
      <c r="SUO2" s="279"/>
      <c r="SUP2" s="279"/>
      <c r="SUQ2" s="279"/>
      <c r="SUR2" s="279"/>
      <c r="SUS2" s="279"/>
      <c r="SUT2" s="279"/>
      <c r="SUU2" s="279"/>
      <c r="SUV2" s="279"/>
      <c r="SUW2" s="279"/>
      <c r="SUX2" s="279"/>
      <c r="SUY2" s="279"/>
      <c r="SUZ2" s="279"/>
      <c r="SVA2" s="279"/>
      <c r="SVB2" s="279"/>
      <c r="SVC2" s="279"/>
      <c r="SVD2" s="279"/>
      <c r="SVE2" s="279"/>
      <c r="SVF2" s="279"/>
      <c r="SVG2" s="279"/>
      <c r="SVH2" s="279"/>
      <c r="SVI2" s="279"/>
      <c r="SVJ2" s="279"/>
      <c r="SVK2" s="279"/>
      <c r="SVL2" s="279"/>
      <c r="SVM2" s="279"/>
      <c r="SVN2" s="279"/>
      <c r="SVO2" s="279"/>
      <c r="SVP2" s="279"/>
      <c r="SVQ2" s="279"/>
      <c r="SVR2" s="279"/>
      <c r="SVS2" s="279"/>
      <c r="SVT2" s="279"/>
      <c r="SVU2" s="279"/>
      <c r="SVV2" s="279"/>
      <c r="SVW2" s="279"/>
      <c r="SVX2" s="279"/>
      <c r="SVY2" s="279"/>
      <c r="SVZ2" s="279"/>
      <c r="SWA2" s="279"/>
      <c r="SWB2" s="279"/>
      <c r="SWC2" s="279"/>
      <c r="SWD2" s="279"/>
      <c r="SWE2" s="279"/>
      <c r="SWF2" s="279"/>
      <c r="SWG2" s="279"/>
      <c r="SWH2" s="279"/>
      <c r="SWI2" s="279"/>
      <c r="SWJ2" s="279"/>
      <c r="SWK2" s="279"/>
      <c r="SWL2" s="279"/>
      <c r="SWM2" s="279"/>
      <c r="SWN2" s="279"/>
      <c r="SWO2" s="279"/>
      <c r="SWP2" s="279"/>
      <c r="SWQ2" s="279"/>
      <c r="SWR2" s="279"/>
      <c r="SWS2" s="279"/>
      <c r="SWT2" s="279"/>
      <c r="SWU2" s="279"/>
      <c r="SWV2" s="279"/>
      <c r="SWW2" s="279"/>
      <c r="SWX2" s="279"/>
      <c r="SWY2" s="279"/>
      <c r="SWZ2" s="279"/>
      <c r="SXA2" s="279"/>
      <c r="SXB2" s="279"/>
      <c r="SXC2" s="279"/>
      <c r="SXD2" s="279"/>
      <c r="SXE2" s="279"/>
      <c r="SXF2" s="279"/>
      <c r="SXG2" s="279"/>
      <c r="SXH2" s="279"/>
      <c r="SXI2" s="279"/>
      <c r="SXJ2" s="279"/>
      <c r="SXK2" s="279"/>
      <c r="SXL2" s="279"/>
      <c r="SXM2" s="279"/>
      <c r="SXN2" s="279"/>
      <c r="SXO2" s="279"/>
      <c r="SXP2" s="279"/>
      <c r="SXQ2" s="279"/>
      <c r="SXR2" s="279"/>
      <c r="SXS2" s="279"/>
      <c r="SXT2" s="279"/>
      <c r="SXU2" s="279"/>
      <c r="SXV2" s="279"/>
      <c r="SXW2" s="279"/>
      <c r="SXX2" s="279"/>
      <c r="SXY2" s="279"/>
      <c r="SXZ2" s="279"/>
      <c r="SYA2" s="279"/>
      <c r="SYB2" s="279"/>
      <c r="SYC2" s="279"/>
      <c r="SYD2" s="279"/>
      <c r="SYE2" s="279"/>
      <c r="SYF2" s="279"/>
      <c r="SYG2" s="279"/>
      <c r="SYH2" s="279"/>
      <c r="SYI2" s="279"/>
      <c r="SYJ2" s="279"/>
      <c r="SYK2" s="279"/>
      <c r="SYL2" s="279"/>
      <c r="SYM2" s="279"/>
      <c r="SYN2" s="279"/>
      <c r="SYO2" s="279"/>
      <c r="SYP2" s="279"/>
      <c r="SYQ2" s="279"/>
      <c r="SYR2" s="279"/>
      <c r="SYS2" s="279"/>
      <c r="SYT2" s="279"/>
      <c r="SYU2" s="279"/>
      <c r="SYV2" s="279"/>
      <c r="SYW2" s="279"/>
      <c r="SYX2" s="279"/>
      <c r="SYY2" s="279"/>
      <c r="SYZ2" s="279"/>
      <c r="SZA2" s="279"/>
      <c r="SZB2" s="279"/>
      <c r="SZC2" s="279"/>
      <c r="SZD2" s="279"/>
      <c r="SZE2" s="279"/>
      <c r="SZF2" s="279"/>
      <c r="SZG2" s="279"/>
      <c r="SZH2" s="279"/>
      <c r="SZI2" s="279"/>
      <c r="SZJ2" s="279"/>
      <c r="SZK2" s="279"/>
      <c r="SZL2" s="279"/>
      <c r="SZM2" s="279"/>
      <c r="SZN2" s="279"/>
      <c r="SZO2" s="279"/>
      <c r="SZP2" s="279"/>
      <c r="SZQ2" s="279"/>
      <c r="SZR2" s="279"/>
      <c r="SZS2" s="279"/>
      <c r="SZT2" s="279"/>
      <c r="SZU2" s="279"/>
      <c r="SZV2" s="279"/>
      <c r="SZW2" s="279"/>
      <c r="SZX2" s="279"/>
      <c r="SZY2" s="279"/>
      <c r="SZZ2" s="279"/>
      <c r="TAA2" s="279"/>
      <c r="TAB2" s="279"/>
      <c r="TAC2" s="279"/>
      <c r="TAD2" s="279"/>
      <c r="TAE2" s="279"/>
      <c r="TAF2" s="279"/>
      <c r="TAG2" s="279"/>
      <c r="TAH2" s="279"/>
      <c r="TAI2" s="279"/>
      <c r="TAJ2" s="279"/>
      <c r="TAK2" s="279"/>
      <c r="TAL2" s="279"/>
      <c r="TAM2" s="279"/>
      <c r="TAN2" s="279"/>
      <c r="TAO2" s="279"/>
      <c r="TAP2" s="279"/>
      <c r="TAQ2" s="279"/>
      <c r="TAR2" s="279"/>
      <c r="TAS2" s="279"/>
      <c r="TAT2" s="279"/>
      <c r="TAU2" s="279"/>
      <c r="TAV2" s="279"/>
      <c r="TAW2" s="279"/>
      <c r="TAX2" s="279"/>
      <c r="TAY2" s="279"/>
      <c r="TAZ2" s="279"/>
      <c r="TBA2" s="279"/>
      <c r="TBB2" s="279"/>
      <c r="TBC2" s="279"/>
      <c r="TBD2" s="279"/>
      <c r="TBE2" s="279"/>
      <c r="TBF2" s="279"/>
      <c r="TBG2" s="279"/>
      <c r="TBH2" s="279"/>
      <c r="TBI2" s="279"/>
      <c r="TBJ2" s="279"/>
      <c r="TBK2" s="279"/>
      <c r="TBL2" s="279"/>
      <c r="TBM2" s="279"/>
      <c r="TBN2" s="279"/>
      <c r="TBO2" s="279"/>
      <c r="TBP2" s="279"/>
      <c r="TBQ2" s="279"/>
      <c r="TBR2" s="279"/>
      <c r="TBS2" s="279"/>
      <c r="TBT2" s="279"/>
      <c r="TBU2" s="279"/>
      <c r="TBV2" s="279"/>
      <c r="TBW2" s="279"/>
      <c r="TBX2" s="279"/>
      <c r="TBY2" s="279"/>
      <c r="TBZ2" s="279"/>
      <c r="TCA2" s="279"/>
      <c r="TCB2" s="279"/>
      <c r="TCC2" s="279"/>
      <c r="TCD2" s="279"/>
      <c r="TCE2" s="279"/>
      <c r="TCF2" s="279"/>
      <c r="TCG2" s="279"/>
      <c r="TCH2" s="279"/>
      <c r="TCI2" s="279"/>
      <c r="TCJ2" s="279"/>
      <c r="TCK2" s="279"/>
      <c r="TCL2" s="279"/>
      <c r="TCM2" s="279"/>
      <c r="TCN2" s="279"/>
      <c r="TCO2" s="279"/>
      <c r="TCP2" s="279"/>
      <c r="TCQ2" s="279"/>
      <c r="TCR2" s="279"/>
      <c r="TCS2" s="279"/>
      <c r="TCT2" s="279"/>
      <c r="TCU2" s="279"/>
      <c r="TCV2" s="279"/>
      <c r="TCW2" s="279"/>
      <c r="TCX2" s="279"/>
      <c r="TCY2" s="279"/>
      <c r="TCZ2" s="279"/>
      <c r="TDA2" s="279"/>
      <c r="TDB2" s="279"/>
      <c r="TDC2" s="279"/>
      <c r="TDD2" s="279"/>
      <c r="TDE2" s="279"/>
      <c r="TDF2" s="279"/>
      <c r="TDG2" s="279"/>
      <c r="TDH2" s="279"/>
      <c r="TDI2" s="279"/>
      <c r="TDJ2" s="279"/>
      <c r="TDK2" s="279"/>
      <c r="TDL2" s="279"/>
      <c r="TDM2" s="279"/>
      <c r="TDN2" s="279"/>
      <c r="TDO2" s="279"/>
      <c r="TDP2" s="279"/>
      <c r="TDQ2" s="279"/>
      <c r="TDR2" s="279"/>
      <c r="TDS2" s="279"/>
      <c r="TDT2" s="279"/>
      <c r="TDU2" s="279"/>
      <c r="TDV2" s="279"/>
      <c r="TDW2" s="279"/>
      <c r="TDX2" s="279"/>
      <c r="TDY2" s="279"/>
      <c r="TDZ2" s="279"/>
      <c r="TEA2" s="279"/>
      <c r="TEB2" s="279"/>
      <c r="TEC2" s="279"/>
      <c r="TED2" s="279"/>
      <c r="TEE2" s="279"/>
      <c r="TEF2" s="279"/>
      <c r="TEG2" s="279"/>
      <c r="TEH2" s="279"/>
      <c r="TEI2" s="279"/>
      <c r="TEJ2" s="279"/>
      <c r="TEK2" s="279"/>
      <c r="TEL2" s="279"/>
      <c r="TEM2" s="279"/>
      <c r="TEN2" s="279"/>
      <c r="TEO2" s="279"/>
      <c r="TEP2" s="279"/>
      <c r="TEQ2" s="279"/>
      <c r="TER2" s="279"/>
      <c r="TES2" s="279"/>
      <c r="TET2" s="279"/>
      <c r="TEU2" s="279"/>
      <c r="TEV2" s="279"/>
      <c r="TEW2" s="279"/>
      <c r="TEX2" s="279"/>
      <c r="TEY2" s="279"/>
      <c r="TEZ2" s="279"/>
      <c r="TFA2" s="279"/>
      <c r="TFB2" s="279"/>
      <c r="TFC2" s="279"/>
      <c r="TFD2" s="279"/>
      <c r="TFE2" s="279"/>
      <c r="TFF2" s="279"/>
      <c r="TFG2" s="279"/>
      <c r="TFH2" s="279"/>
      <c r="TFI2" s="279"/>
      <c r="TFJ2" s="279"/>
      <c r="TFK2" s="279"/>
      <c r="TFL2" s="279"/>
      <c r="TFM2" s="279"/>
      <c r="TFN2" s="279"/>
      <c r="TFO2" s="279"/>
      <c r="TFP2" s="279"/>
      <c r="TFQ2" s="279"/>
      <c r="TFR2" s="279"/>
      <c r="TFS2" s="279"/>
      <c r="TFT2" s="279"/>
      <c r="TFU2" s="279"/>
      <c r="TFV2" s="279"/>
      <c r="TFW2" s="279"/>
      <c r="TFX2" s="279"/>
      <c r="TFY2" s="279"/>
      <c r="TFZ2" s="279"/>
      <c r="TGA2" s="279"/>
      <c r="TGB2" s="279"/>
      <c r="TGC2" s="279"/>
      <c r="TGD2" s="279"/>
      <c r="TGE2" s="279"/>
      <c r="TGF2" s="279"/>
      <c r="TGG2" s="279"/>
      <c r="TGH2" s="279"/>
      <c r="TGI2" s="279"/>
      <c r="TGJ2" s="279"/>
      <c r="TGK2" s="279"/>
      <c r="TGL2" s="279"/>
      <c r="TGM2" s="279"/>
      <c r="TGN2" s="279"/>
      <c r="TGO2" s="279"/>
      <c r="TGP2" s="279"/>
      <c r="TGQ2" s="279"/>
      <c r="TGR2" s="279"/>
      <c r="TGS2" s="279"/>
      <c r="TGT2" s="279"/>
      <c r="TGU2" s="279"/>
      <c r="TGV2" s="279"/>
      <c r="TGW2" s="279"/>
      <c r="TGX2" s="279"/>
      <c r="TGY2" s="279"/>
      <c r="TGZ2" s="279"/>
      <c r="THA2" s="279"/>
      <c r="THB2" s="279"/>
      <c r="THC2" s="279"/>
      <c r="THD2" s="279"/>
      <c r="THE2" s="279"/>
      <c r="THF2" s="279"/>
      <c r="THG2" s="279"/>
      <c r="THH2" s="279"/>
      <c r="THI2" s="279"/>
      <c r="THJ2" s="279"/>
      <c r="THK2" s="279"/>
      <c r="THL2" s="279"/>
      <c r="THM2" s="279"/>
      <c r="THN2" s="279"/>
      <c r="THO2" s="279"/>
      <c r="THP2" s="279"/>
      <c r="THQ2" s="279"/>
      <c r="THR2" s="279"/>
      <c r="THS2" s="279"/>
      <c r="THT2" s="279"/>
      <c r="THU2" s="279"/>
      <c r="THV2" s="279"/>
      <c r="THW2" s="279"/>
      <c r="THX2" s="279"/>
      <c r="THY2" s="279"/>
      <c r="THZ2" s="279"/>
      <c r="TIA2" s="279"/>
      <c r="TIB2" s="279"/>
      <c r="TIC2" s="279"/>
      <c r="TID2" s="279"/>
      <c r="TIE2" s="279"/>
      <c r="TIF2" s="279"/>
      <c r="TIG2" s="279"/>
      <c r="TIH2" s="279"/>
      <c r="TII2" s="279"/>
      <c r="TIJ2" s="279"/>
      <c r="TIK2" s="279"/>
      <c r="TIL2" s="279"/>
      <c r="TIM2" s="279"/>
      <c r="TIN2" s="279"/>
      <c r="TIO2" s="279"/>
      <c r="TIP2" s="279"/>
      <c r="TIQ2" s="279"/>
      <c r="TIR2" s="279"/>
      <c r="TIS2" s="279"/>
      <c r="TIT2" s="279"/>
      <c r="TIU2" s="279"/>
      <c r="TIV2" s="279"/>
      <c r="TIW2" s="279"/>
      <c r="TIX2" s="279"/>
      <c r="TIY2" s="279"/>
      <c r="TIZ2" s="279"/>
      <c r="TJA2" s="279"/>
      <c r="TJB2" s="279"/>
      <c r="TJC2" s="279"/>
      <c r="TJD2" s="279"/>
      <c r="TJE2" s="279"/>
      <c r="TJF2" s="279"/>
      <c r="TJG2" s="279"/>
      <c r="TJH2" s="279"/>
      <c r="TJI2" s="279"/>
      <c r="TJJ2" s="279"/>
      <c r="TJK2" s="279"/>
      <c r="TJL2" s="279"/>
      <c r="TJM2" s="279"/>
      <c r="TJN2" s="279"/>
      <c r="TJO2" s="279"/>
      <c r="TJP2" s="279"/>
      <c r="TJQ2" s="279"/>
      <c r="TJR2" s="279"/>
      <c r="TJS2" s="279"/>
      <c r="TJT2" s="279"/>
      <c r="TJU2" s="279"/>
      <c r="TJV2" s="279"/>
      <c r="TJW2" s="279"/>
      <c r="TJX2" s="279"/>
      <c r="TJY2" s="279"/>
      <c r="TJZ2" s="279"/>
      <c r="TKA2" s="279"/>
      <c r="TKB2" s="279"/>
      <c r="TKC2" s="279"/>
      <c r="TKD2" s="279"/>
      <c r="TKE2" s="279"/>
      <c r="TKF2" s="279"/>
      <c r="TKG2" s="279"/>
      <c r="TKH2" s="279"/>
      <c r="TKI2" s="279"/>
      <c r="TKJ2" s="279"/>
      <c r="TKK2" s="279"/>
      <c r="TKL2" s="279"/>
      <c r="TKM2" s="279"/>
      <c r="TKN2" s="279"/>
      <c r="TKO2" s="279"/>
      <c r="TKP2" s="279"/>
      <c r="TKQ2" s="279"/>
      <c r="TKR2" s="279"/>
      <c r="TKS2" s="279"/>
      <c r="TKT2" s="279"/>
      <c r="TKU2" s="279"/>
      <c r="TKV2" s="279"/>
      <c r="TKW2" s="279"/>
      <c r="TKX2" s="279"/>
      <c r="TKY2" s="279"/>
      <c r="TKZ2" s="279"/>
      <c r="TLA2" s="279"/>
      <c r="TLB2" s="279"/>
      <c r="TLC2" s="279"/>
      <c r="TLD2" s="279"/>
      <c r="TLE2" s="279"/>
      <c r="TLF2" s="279"/>
      <c r="TLG2" s="279"/>
      <c r="TLH2" s="279"/>
      <c r="TLI2" s="279"/>
      <c r="TLJ2" s="279"/>
      <c r="TLK2" s="279"/>
      <c r="TLL2" s="279"/>
      <c r="TLM2" s="279"/>
      <c r="TLN2" s="279"/>
      <c r="TLO2" s="279"/>
      <c r="TLP2" s="279"/>
      <c r="TLQ2" s="279"/>
      <c r="TLR2" s="279"/>
      <c r="TLS2" s="279"/>
      <c r="TLT2" s="279"/>
      <c r="TLU2" s="279"/>
      <c r="TLV2" s="279"/>
      <c r="TLW2" s="279"/>
      <c r="TLX2" s="279"/>
      <c r="TLY2" s="279"/>
      <c r="TLZ2" s="279"/>
      <c r="TMA2" s="279"/>
      <c r="TMB2" s="279"/>
      <c r="TMC2" s="279"/>
      <c r="TMD2" s="279"/>
      <c r="TME2" s="279"/>
      <c r="TMF2" s="279"/>
      <c r="TMG2" s="279"/>
      <c r="TMH2" s="279"/>
      <c r="TMI2" s="279"/>
      <c r="TMJ2" s="279"/>
      <c r="TMK2" s="279"/>
      <c r="TML2" s="279"/>
      <c r="TMM2" s="279"/>
      <c r="TMN2" s="279"/>
      <c r="TMO2" s="279"/>
      <c r="TMP2" s="279"/>
      <c r="TMQ2" s="279"/>
      <c r="TMR2" s="279"/>
      <c r="TMS2" s="279"/>
      <c r="TMT2" s="279"/>
      <c r="TMU2" s="279"/>
      <c r="TMV2" s="279"/>
      <c r="TMW2" s="279"/>
      <c r="TMX2" s="279"/>
      <c r="TMY2" s="279"/>
      <c r="TMZ2" s="279"/>
      <c r="TNA2" s="279"/>
      <c r="TNB2" s="279"/>
      <c r="TNC2" s="279"/>
      <c r="TND2" s="279"/>
      <c r="TNE2" s="279"/>
      <c r="TNF2" s="279"/>
      <c r="TNG2" s="279"/>
      <c r="TNH2" s="279"/>
      <c r="TNI2" s="279"/>
      <c r="TNJ2" s="279"/>
      <c r="TNK2" s="279"/>
      <c r="TNL2" s="279"/>
      <c r="TNM2" s="279"/>
      <c r="TNN2" s="279"/>
      <c r="TNO2" s="279"/>
      <c r="TNP2" s="279"/>
      <c r="TNQ2" s="279"/>
      <c r="TNR2" s="279"/>
      <c r="TNS2" s="279"/>
      <c r="TNT2" s="279"/>
      <c r="TNU2" s="279"/>
      <c r="TNV2" s="279"/>
      <c r="TNW2" s="279"/>
      <c r="TNX2" s="279"/>
      <c r="TNY2" s="279"/>
      <c r="TNZ2" s="279"/>
      <c r="TOA2" s="279"/>
      <c r="TOB2" s="279"/>
      <c r="TOC2" s="279"/>
      <c r="TOD2" s="279"/>
      <c r="TOE2" s="279"/>
      <c r="TOF2" s="279"/>
      <c r="TOG2" s="279"/>
      <c r="TOH2" s="279"/>
      <c r="TOI2" s="279"/>
      <c r="TOJ2" s="279"/>
      <c r="TOK2" s="279"/>
      <c r="TOL2" s="279"/>
      <c r="TOM2" s="279"/>
      <c r="TON2" s="279"/>
      <c r="TOO2" s="279"/>
      <c r="TOP2" s="279"/>
      <c r="TOQ2" s="279"/>
      <c r="TOR2" s="279"/>
      <c r="TOS2" s="279"/>
      <c r="TOT2" s="279"/>
      <c r="TOU2" s="279"/>
      <c r="TOV2" s="279"/>
      <c r="TOW2" s="279"/>
      <c r="TOX2" s="279"/>
      <c r="TOY2" s="279"/>
      <c r="TOZ2" s="279"/>
      <c r="TPA2" s="279"/>
      <c r="TPB2" s="279"/>
      <c r="TPC2" s="279"/>
      <c r="TPD2" s="279"/>
      <c r="TPE2" s="279"/>
      <c r="TPF2" s="279"/>
      <c r="TPG2" s="279"/>
      <c r="TPH2" s="279"/>
      <c r="TPI2" s="279"/>
      <c r="TPJ2" s="279"/>
      <c r="TPK2" s="279"/>
      <c r="TPL2" s="279"/>
      <c r="TPM2" s="279"/>
      <c r="TPN2" s="279"/>
      <c r="TPO2" s="279"/>
      <c r="TPP2" s="279"/>
      <c r="TPQ2" s="279"/>
      <c r="TPR2" s="279"/>
      <c r="TPS2" s="279"/>
      <c r="TPT2" s="279"/>
      <c r="TPU2" s="279"/>
      <c r="TPV2" s="279"/>
      <c r="TPW2" s="279"/>
      <c r="TPX2" s="279"/>
      <c r="TPY2" s="279"/>
      <c r="TPZ2" s="279"/>
      <c r="TQA2" s="279"/>
      <c r="TQB2" s="279"/>
      <c r="TQC2" s="279"/>
      <c r="TQD2" s="279"/>
      <c r="TQE2" s="279"/>
      <c r="TQF2" s="279"/>
      <c r="TQG2" s="279"/>
      <c r="TQH2" s="279"/>
      <c r="TQI2" s="279"/>
      <c r="TQJ2" s="279"/>
      <c r="TQK2" s="279"/>
      <c r="TQL2" s="279"/>
      <c r="TQM2" s="279"/>
      <c r="TQN2" s="279"/>
      <c r="TQO2" s="279"/>
      <c r="TQP2" s="279"/>
      <c r="TQQ2" s="279"/>
      <c r="TQR2" s="279"/>
      <c r="TQS2" s="279"/>
      <c r="TQT2" s="279"/>
      <c r="TQU2" s="279"/>
      <c r="TQV2" s="279"/>
      <c r="TQW2" s="279"/>
      <c r="TQX2" s="279"/>
      <c r="TQY2" s="279"/>
      <c r="TQZ2" s="279"/>
      <c r="TRA2" s="279"/>
      <c r="TRB2" s="279"/>
      <c r="TRC2" s="279"/>
      <c r="TRD2" s="279"/>
      <c r="TRE2" s="279"/>
      <c r="TRF2" s="279"/>
      <c r="TRG2" s="279"/>
      <c r="TRH2" s="279"/>
      <c r="TRI2" s="279"/>
      <c r="TRJ2" s="279"/>
      <c r="TRK2" s="279"/>
      <c r="TRL2" s="279"/>
      <c r="TRM2" s="279"/>
      <c r="TRN2" s="279"/>
      <c r="TRO2" s="279"/>
      <c r="TRP2" s="279"/>
      <c r="TRQ2" s="279"/>
      <c r="TRR2" s="279"/>
      <c r="TRS2" s="279"/>
      <c r="TRT2" s="279"/>
      <c r="TRU2" s="279"/>
      <c r="TRV2" s="279"/>
      <c r="TRW2" s="279"/>
      <c r="TRX2" s="279"/>
      <c r="TRY2" s="279"/>
      <c r="TRZ2" s="279"/>
      <c r="TSA2" s="279"/>
      <c r="TSB2" s="279"/>
      <c r="TSC2" s="279"/>
      <c r="TSD2" s="279"/>
      <c r="TSE2" s="279"/>
      <c r="TSF2" s="279"/>
      <c r="TSG2" s="279"/>
      <c r="TSH2" s="279"/>
      <c r="TSI2" s="279"/>
      <c r="TSJ2" s="279"/>
      <c r="TSK2" s="279"/>
      <c r="TSL2" s="279"/>
      <c r="TSM2" s="279"/>
      <c r="TSN2" s="279"/>
      <c r="TSO2" s="279"/>
      <c r="TSP2" s="279"/>
      <c r="TSQ2" s="279"/>
      <c r="TSR2" s="279"/>
      <c r="TSS2" s="279"/>
      <c r="TST2" s="279"/>
      <c r="TSU2" s="279"/>
      <c r="TSV2" s="279"/>
      <c r="TSW2" s="279"/>
      <c r="TSX2" s="279"/>
      <c r="TSY2" s="279"/>
      <c r="TSZ2" s="279"/>
      <c r="TTA2" s="279"/>
      <c r="TTB2" s="279"/>
      <c r="TTC2" s="279"/>
      <c r="TTD2" s="279"/>
      <c r="TTE2" s="279"/>
      <c r="TTF2" s="279"/>
      <c r="TTG2" s="279"/>
      <c r="TTH2" s="279"/>
      <c r="TTI2" s="279"/>
      <c r="TTJ2" s="279"/>
      <c r="TTK2" s="279"/>
      <c r="TTL2" s="279"/>
      <c r="TTM2" s="279"/>
      <c r="TTN2" s="279"/>
      <c r="TTO2" s="279"/>
      <c r="TTP2" s="279"/>
      <c r="TTQ2" s="279"/>
      <c r="TTR2" s="279"/>
      <c r="TTS2" s="279"/>
      <c r="TTT2" s="279"/>
      <c r="TTU2" s="279"/>
      <c r="TTV2" s="279"/>
      <c r="TTW2" s="279"/>
      <c r="TTX2" s="279"/>
      <c r="TTY2" s="279"/>
      <c r="TTZ2" s="279"/>
      <c r="TUA2" s="279"/>
      <c r="TUB2" s="279"/>
      <c r="TUC2" s="279"/>
      <c r="TUD2" s="279"/>
      <c r="TUE2" s="279"/>
      <c r="TUF2" s="279"/>
      <c r="TUG2" s="279"/>
      <c r="TUH2" s="279"/>
      <c r="TUI2" s="279"/>
      <c r="TUJ2" s="279"/>
      <c r="TUK2" s="279"/>
      <c r="TUL2" s="279"/>
      <c r="TUM2" s="279"/>
      <c r="TUN2" s="279"/>
      <c r="TUO2" s="279"/>
      <c r="TUP2" s="279"/>
      <c r="TUQ2" s="279"/>
      <c r="TUR2" s="279"/>
      <c r="TUS2" s="279"/>
      <c r="TUT2" s="279"/>
      <c r="TUU2" s="279"/>
      <c r="TUV2" s="279"/>
      <c r="TUW2" s="279"/>
      <c r="TUX2" s="279"/>
      <c r="TUY2" s="279"/>
      <c r="TUZ2" s="279"/>
      <c r="TVA2" s="279"/>
      <c r="TVB2" s="279"/>
      <c r="TVC2" s="279"/>
      <c r="TVD2" s="279"/>
      <c r="TVE2" s="279"/>
      <c r="TVF2" s="279"/>
      <c r="TVG2" s="279"/>
      <c r="TVH2" s="279"/>
      <c r="TVI2" s="279"/>
      <c r="TVJ2" s="279"/>
      <c r="TVK2" s="279"/>
      <c r="TVL2" s="279"/>
      <c r="TVM2" s="279"/>
      <c r="TVN2" s="279"/>
      <c r="TVO2" s="279"/>
      <c r="TVP2" s="279"/>
      <c r="TVQ2" s="279"/>
      <c r="TVR2" s="279"/>
      <c r="TVS2" s="279"/>
      <c r="TVT2" s="279"/>
      <c r="TVU2" s="279"/>
      <c r="TVV2" s="279"/>
      <c r="TVW2" s="279"/>
      <c r="TVX2" s="279"/>
      <c r="TVY2" s="279"/>
      <c r="TVZ2" s="279"/>
      <c r="TWA2" s="279"/>
      <c r="TWB2" s="279"/>
      <c r="TWC2" s="279"/>
      <c r="TWD2" s="279"/>
      <c r="TWE2" s="279"/>
      <c r="TWF2" s="279"/>
      <c r="TWG2" s="279"/>
      <c r="TWH2" s="279"/>
      <c r="TWI2" s="279"/>
      <c r="TWJ2" s="279"/>
      <c r="TWK2" s="279"/>
      <c r="TWL2" s="279"/>
      <c r="TWM2" s="279"/>
      <c r="TWN2" s="279"/>
      <c r="TWO2" s="279"/>
      <c r="TWP2" s="279"/>
      <c r="TWQ2" s="279"/>
      <c r="TWR2" s="279"/>
      <c r="TWS2" s="279"/>
      <c r="TWT2" s="279"/>
      <c r="TWU2" s="279"/>
      <c r="TWV2" s="279"/>
      <c r="TWW2" s="279"/>
      <c r="TWX2" s="279"/>
      <c r="TWY2" s="279"/>
      <c r="TWZ2" s="279"/>
      <c r="TXA2" s="279"/>
      <c r="TXB2" s="279"/>
      <c r="TXC2" s="279"/>
      <c r="TXD2" s="279"/>
      <c r="TXE2" s="279"/>
      <c r="TXF2" s="279"/>
      <c r="TXG2" s="279"/>
      <c r="TXH2" s="279"/>
      <c r="TXI2" s="279"/>
      <c r="TXJ2" s="279"/>
      <c r="TXK2" s="279"/>
      <c r="TXL2" s="279"/>
      <c r="TXM2" s="279"/>
      <c r="TXN2" s="279"/>
      <c r="TXO2" s="279"/>
      <c r="TXP2" s="279"/>
      <c r="TXQ2" s="279"/>
      <c r="TXR2" s="279"/>
      <c r="TXS2" s="279"/>
      <c r="TXT2" s="279"/>
      <c r="TXU2" s="279"/>
      <c r="TXV2" s="279"/>
      <c r="TXW2" s="279"/>
      <c r="TXX2" s="279"/>
      <c r="TXY2" s="279"/>
      <c r="TXZ2" s="279"/>
      <c r="TYA2" s="279"/>
      <c r="TYB2" s="279"/>
      <c r="TYC2" s="279"/>
      <c r="TYD2" s="279"/>
      <c r="TYE2" s="279"/>
      <c r="TYF2" s="279"/>
      <c r="TYG2" s="279"/>
      <c r="TYH2" s="279"/>
      <c r="TYI2" s="279"/>
      <c r="TYJ2" s="279"/>
      <c r="TYK2" s="279"/>
      <c r="TYL2" s="279"/>
      <c r="TYM2" s="279"/>
      <c r="TYN2" s="279"/>
      <c r="TYO2" s="279"/>
      <c r="TYP2" s="279"/>
      <c r="TYQ2" s="279"/>
      <c r="TYR2" s="279"/>
      <c r="TYS2" s="279"/>
      <c r="TYT2" s="279"/>
      <c r="TYU2" s="279"/>
      <c r="TYV2" s="279"/>
      <c r="TYW2" s="279"/>
      <c r="TYX2" s="279"/>
      <c r="TYY2" s="279"/>
      <c r="TYZ2" s="279"/>
      <c r="TZA2" s="279"/>
      <c r="TZB2" s="279"/>
      <c r="TZC2" s="279"/>
      <c r="TZD2" s="279"/>
      <c r="TZE2" s="279"/>
      <c r="TZF2" s="279"/>
      <c r="TZG2" s="279"/>
      <c r="TZH2" s="279"/>
      <c r="TZI2" s="279"/>
      <c r="TZJ2" s="279"/>
      <c r="TZK2" s="279"/>
      <c r="TZL2" s="279"/>
      <c r="TZM2" s="279"/>
      <c r="TZN2" s="279"/>
      <c r="TZO2" s="279"/>
      <c r="TZP2" s="279"/>
      <c r="TZQ2" s="279"/>
      <c r="TZR2" s="279"/>
      <c r="TZS2" s="279"/>
      <c r="TZT2" s="279"/>
      <c r="TZU2" s="279"/>
      <c r="TZV2" s="279"/>
      <c r="TZW2" s="279"/>
      <c r="TZX2" s="279"/>
      <c r="TZY2" s="279"/>
      <c r="TZZ2" s="279"/>
      <c r="UAA2" s="279"/>
      <c r="UAB2" s="279"/>
      <c r="UAC2" s="279"/>
      <c r="UAD2" s="279"/>
      <c r="UAE2" s="279"/>
      <c r="UAF2" s="279"/>
      <c r="UAG2" s="279"/>
      <c r="UAH2" s="279"/>
      <c r="UAI2" s="279"/>
      <c r="UAJ2" s="279"/>
      <c r="UAK2" s="279"/>
      <c r="UAL2" s="279"/>
      <c r="UAM2" s="279"/>
      <c r="UAN2" s="279"/>
      <c r="UAO2" s="279"/>
      <c r="UAP2" s="279"/>
      <c r="UAQ2" s="279"/>
      <c r="UAR2" s="279"/>
      <c r="UAS2" s="279"/>
      <c r="UAT2" s="279"/>
      <c r="UAU2" s="279"/>
      <c r="UAV2" s="279"/>
      <c r="UAW2" s="279"/>
      <c r="UAX2" s="279"/>
      <c r="UAY2" s="279"/>
      <c r="UAZ2" s="279"/>
      <c r="UBA2" s="279"/>
      <c r="UBB2" s="279"/>
      <c r="UBC2" s="279"/>
      <c r="UBD2" s="279"/>
      <c r="UBE2" s="279"/>
      <c r="UBF2" s="279"/>
      <c r="UBG2" s="279"/>
      <c r="UBH2" s="279"/>
      <c r="UBI2" s="279"/>
      <c r="UBJ2" s="279"/>
      <c r="UBK2" s="279"/>
      <c r="UBL2" s="279"/>
      <c r="UBM2" s="279"/>
      <c r="UBN2" s="279"/>
      <c r="UBO2" s="279"/>
      <c r="UBP2" s="279"/>
      <c r="UBQ2" s="279"/>
      <c r="UBR2" s="279"/>
      <c r="UBS2" s="279"/>
      <c r="UBT2" s="279"/>
      <c r="UBU2" s="279"/>
      <c r="UBV2" s="279"/>
      <c r="UBW2" s="279"/>
      <c r="UBX2" s="279"/>
      <c r="UBY2" s="279"/>
      <c r="UBZ2" s="279"/>
      <c r="UCA2" s="279"/>
      <c r="UCB2" s="279"/>
      <c r="UCC2" s="279"/>
      <c r="UCD2" s="279"/>
      <c r="UCE2" s="279"/>
      <c r="UCF2" s="279"/>
      <c r="UCG2" s="279"/>
      <c r="UCH2" s="279"/>
      <c r="UCI2" s="279"/>
      <c r="UCJ2" s="279"/>
      <c r="UCK2" s="279"/>
      <c r="UCL2" s="279"/>
      <c r="UCM2" s="279"/>
      <c r="UCN2" s="279"/>
      <c r="UCO2" s="279"/>
      <c r="UCP2" s="279"/>
      <c r="UCQ2" s="279"/>
      <c r="UCR2" s="279"/>
      <c r="UCS2" s="279"/>
      <c r="UCT2" s="279"/>
      <c r="UCU2" s="279"/>
      <c r="UCV2" s="279"/>
      <c r="UCW2" s="279"/>
      <c r="UCX2" s="279"/>
      <c r="UCY2" s="279"/>
      <c r="UCZ2" s="279"/>
      <c r="UDA2" s="279"/>
      <c r="UDB2" s="279"/>
      <c r="UDC2" s="279"/>
      <c r="UDD2" s="279"/>
      <c r="UDE2" s="279"/>
      <c r="UDF2" s="279"/>
      <c r="UDG2" s="279"/>
      <c r="UDH2" s="279"/>
      <c r="UDI2" s="279"/>
      <c r="UDJ2" s="279"/>
      <c r="UDK2" s="279"/>
      <c r="UDL2" s="279"/>
      <c r="UDM2" s="279"/>
      <c r="UDN2" s="279"/>
      <c r="UDO2" s="279"/>
      <c r="UDP2" s="279"/>
      <c r="UDQ2" s="279"/>
      <c r="UDR2" s="279"/>
      <c r="UDS2" s="279"/>
      <c r="UDT2" s="279"/>
      <c r="UDU2" s="279"/>
      <c r="UDV2" s="279"/>
      <c r="UDW2" s="279"/>
      <c r="UDX2" s="279"/>
      <c r="UDY2" s="279"/>
      <c r="UDZ2" s="279"/>
      <c r="UEA2" s="279"/>
      <c r="UEB2" s="279"/>
      <c r="UEC2" s="279"/>
      <c r="UED2" s="279"/>
      <c r="UEE2" s="279"/>
      <c r="UEF2" s="279"/>
      <c r="UEG2" s="279"/>
      <c r="UEH2" s="279"/>
      <c r="UEI2" s="279"/>
      <c r="UEJ2" s="279"/>
      <c r="UEK2" s="279"/>
      <c r="UEL2" s="279"/>
      <c r="UEM2" s="279"/>
      <c r="UEN2" s="279"/>
      <c r="UEO2" s="279"/>
      <c r="UEP2" s="279"/>
      <c r="UEQ2" s="279"/>
      <c r="UER2" s="279"/>
      <c r="UES2" s="279"/>
      <c r="UET2" s="279"/>
      <c r="UEU2" s="279"/>
      <c r="UEV2" s="279"/>
      <c r="UEW2" s="279"/>
      <c r="UEX2" s="279"/>
      <c r="UEY2" s="279"/>
      <c r="UEZ2" s="279"/>
      <c r="UFA2" s="279"/>
      <c r="UFB2" s="279"/>
      <c r="UFC2" s="279"/>
      <c r="UFD2" s="279"/>
      <c r="UFE2" s="279"/>
      <c r="UFF2" s="279"/>
      <c r="UFG2" s="279"/>
      <c r="UFH2" s="279"/>
      <c r="UFI2" s="279"/>
      <c r="UFJ2" s="279"/>
      <c r="UFK2" s="279"/>
      <c r="UFL2" s="279"/>
      <c r="UFM2" s="279"/>
      <c r="UFN2" s="279"/>
      <c r="UFO2" s="279"/>
      <c r="UFP2" s="279"/>
      <c r="UFQ2" s="279"/>
      <c r="UFR2" s="279"/>
      <c r="UFS2" s="279"/>
      <c r="UFT2" s="279"/>
      <c r="UFU2" s="279"/>
      <c r="UFV2" s="279"/>
      <c r="UFW2" s="279"/>
      <c r="UFX2" s="279"/>
      <c r="UFY2" s="279"/>
      <c r="UFZ2" s="279"/>
      <c r="UGA2" s="279"/>
      <c r="UGB2" s="279"/>
      <c r="UGC2" s="279"/>
      <c r="UGD2" s="279"/>
      <c r="UGE2" s="279"/>
      <c r="UGF2" s="279"/>
      <c r="UGG2" s="279"/>
      <c r="UGH2" s="279"/>
      <c r="UGI2" s="279"/>
      <c r="UGJ2" s="279"/>
      <c r="UGK2" s="279"/>
      <c r="UGL2" s="279"/>
      <c r="UGM2" s="279"/>
      <c r="UGN2" s="279"/>
      <c r="UGO2" s="279"/>
      <c r="UGP2" s="279"/>
      <c r="UGQ2" s="279"/>
      <c r="UGR2" s="279"/>
      <c r="UGS2" s="279"/>
      <c r="UGT2" s="279"/>
      <c r="UGU2" s="279"/>
      <c r="UGV2" s="279"/>
      <c r="UGW2" s="279"/>
      <c r="UGX2" s="279"/>
      <c r="UGY2" s="279"/>
      <c r="UGZ2" s="279"/>
      <c r="UHA2" s="279"/>
      <c r="UHB2" s="279"/>
      <c r="UHC2" s="279"/>
      <c r="UHD2" s="279"/>
      <c r="UHE2" s="279"/>
      <c r="UHF2" s="279"/>
      <c r="UHG2" s="279"/>
      <c r="UHH2" s="279"/>
      <c r="UHI2" s="279"/>
      <c r="UHJ2" s="279"/>
      <c r="UHK2" s="279"/>
      <c r="UHL2" s="279"/>
      <c r="UHM2" s="279"/>
      <c r="UHN2" s="279"/>
      <c r="UHO2" s="279"/>
      <c r="UHP2" s="279"/>
      <c r="UHQ2" s="279"/>
      <c r="UHR2" s="279"/>
      <c r="UHS2" s="279"/>
      <c r="UHT2" s="279"/>
      <c r="UHU2" s="279"/>
      <c r="UHV2" s="279"/>
      <c r="UHW2" s="279"/>
      <c r="UHX2" s="279"/>
      <c r="UHY2" s="279"/>
      <c r="UHZ2" s="279"/>
      <c r="UIA2" s="279"/>
      <c r="UIB2" s="279"/>
      <c r="UIC2" s="279"/>
      <c r="UID2" s="279"/>
      <c r="UIE2" s="279"/>
      <c r="UIF2" s="279"/>
      <c r="UIG2" s="279"/>
      <c r="UIH2" s="279"/>
      <c r="UII2" s="279"/>
      <c r="UIJ2" s="279"/>
      <c r="UIK2" s="279"/>
      <c r="UIL2" s="279"/>
      <c r="UIM2" s="279"/>
      <c r="UIN2" s="279"/>
      <c r="UIO2" s="279"/>
      <c r="UIP2" s="279"/>
      <c r="UIQ2" s="279"/>
      <c r="UIR2" s="279"/>
      <c r="UIS2" s="279"/>
      <c r="UIT2" s="279"/>
      <c r="UIU2" s="279"/>
      <c r="UIV2" s="279"/>
      <c r="UIW2" s="279"/>
      <c r="UIX2" s="279"/>
      <c r="UIY2" s="279"/>
      <c r="UIZ2" s="279"/>
      <c r="UJA2" s="279"/>
      <c r="UJB2" s="279"/>
      <c r="UJC2" s="279"/>
      <c r="UJD2" s="279"/>
      <c r="UJE2" s="279"/>
      <c r="UJF2" s="279"/>
      <c r="UJG2" s="279"/>
      <c r="UJH2" s="279"/>
      <c r="UJI2" s="279"/>
      <c r="UJJ2" s="279"/>
      <c r="UJK2" s="279"/>
      <c r="UJL2" s="279"/>
      <c r="UJM2" s="279"/>
      <c r="UJN2" s="279"/>
      <c r="UJO2" s="279"/>
      <c r="UJP2" s="279"/>
      <c r="UJQ2" s="279"/>
      <c r="UJR2" s="279"/>
      <c r="UJS2" s="279"/>
      <c r="UJT2" s="279"/>
      <c r="UJU2" s="279"/>
      <c r="UJV2" s="279"/>
      <c r="UJW2" s="279"/>
      <c r="UJX2" s="279"/>
      <c r="UJY2" s="279"/>
      <c r="UJZ2" s="279"/>
      <c r="UKA2" s="279"/>
      <c r="UKB2" s="279"/>
      <c r="UKC2" s="279"/>
      <c r="UKD2" s="279"/>
      <c r="UKE2" s="279"/>
      <c r="UKF2" s="279"/>
      <c r="UKG2" s="279"/>
      <c r="UKH2" s="279"/>
      <c r="UKI2" s="279"/>
      <c r="UKJ2" s="279"/>
      <c r="UKK2" s="279"/>
      <c r="UKL2" s="279"/>
      <c r="UKM2" s="279"/>
      <c r="UKN2" s="279"/>
      <c r="UKO2" s="279"/>
      <c r="UKP2" s="279"/>
      <c r="UKQ2" s="279"/>
      <c r="UKR2" s="279"/>
      <c r="UKS2" s="279"/>
      <c r="UKT2" s="279"/>
      <c r="UKU2" s="279"/>
      <c r="UKV2" s="279"/>
      <c r="UKW2" s="279"/>
      <c r="UKX2" s="279"/>
      <c r="UKY2" s="279"/>
      <c r="UKZ2" s="279"/>
      <c r="ULA2" s="279"/>
      <c r="ULB2" s="279"/>
      <c r="ULC2" s="279"/>
      <c r="ULD2" s="279"/>
      <c r="ULE2" s="279"/>
      <c r="ULF2" s="279"/>
      <c r="ULG2" s="279"/>
      <c r="ULH2" s="279"/>
      <c r="ULI2" s="279"/>
      <c r="ULJ2" s="279"/>
      <c r="ULK2" s="279"/>
      <c r="ULL2" s="279"/>
      <c r="ULM2" s="279"/>
      <c r="ULN2" s="279"/>
      <c r="ULO2" s="279"/>
      <c r="ULP2" s="279"/>
      <c r="ULQ2" s="279"/>
      <c r="ULR2" s="279"/>
      <c r="ULS2" s="279"/>
      <c r="ULT2" s="279"/>
      <c r="ULU2" s="279"/>
      <c r="ULV2" s="279"/>
      <c r="ULW2" s="279"/>
      <c r="ULX2" s="279"/>
      <c r="ULY2" s="279"/>
      <c r="ULZ2" s="279"/>
      <c r="UMA2" s="279"/>
      <c r="UMB2" s="279"/>
      <c r="UMC2" s="279"/>
      <c r="UMD2" s="279"/>
      <c r="UME2" s="279"/>
      <c r="UMF2" s="279"/>
      <c r="UMG2" s="279"/>
      <c r="UMH2" s="279"/>
      <c r="UMI2" s="279"/>
      <c r="UMJ2" s="279"/>
      <c r="UMK2" s="279"/>
      <c r="UML2" s="279"/>
      <c r="UMM2" s="279"/>
      <c r="UMN2" s="279"/>
      <c r="UMO2" s="279"/>
      <c r="UMP2" s="279"/>
      <c r="UMQ2" s="279"/>
      <c r="UMR2" s="279"/>
      <c r="UMS2" s="279"/>
      <c r="UMT2" s="279"/>
      <c r="UMU2" s="279"/>
      <c r="UMV2" s="279"/>
      <c r="UMW2" s="279"/>
      <c r="UMX2" s="279"/>
      <c r="UMY2" s="279"/>
      <c r="UMZ2" s="279"/>
      <c r="UNA2" s="279"/>
      <c r="UNB2" s="279"/>
      <c r="UNC2" s="279"/>
      <c r="UND2" s="279"/>
      <c r="UNE2" s="279"/>
      <c r="UNF2" s="279"/>
      <c r="UNG2" s="279"/>
      <c r="UNH2" s="279"/>
      <c r="UNI2" s="279"/>
      <c r="UNJ2" s="279"/>
      <c r="UNK2" s="279"/>
      <c r="UNL2" s="279"/>
      <c r="UNM2" s="279"/>
      <c r="UNN2" s="279"/>
      <c r="UNO2" s="279"/>
      <c r="UNP2" s="279"/>
      <c r="UNQ2" s="279"/>
      <c r="UNR2" s="279"/>
      <c r="UNS2" s="279"/>
      <c r="UNT2" s="279"/>
      <c r="UNU2" s="279"/>
      <c r="UNV2" s="279"/>
      <c r="UNW2" s="279"/>
      <c r="UNX2" s="279"/>
      <c r="UNY2" s="279"/>
      <c r="UNZ2" s="279"/>
      <c r="UOA2" s="279"/>
      <c r="UOB2" s="279"/>
      <c r="UOC2" s="279"/>
      <c r="UOD2" s="279"/>
      <c r="UOE2" s="279"/>
      <c r="UOF2" s="279"/>
      <c r="UOG2" s="279"/>
      <c r="UOH2" s="279"/>
      <c r="UOI2" s="279"/>
      <c r="UOJ2" s="279"/>
      <c r="UOK2" s="279"/>
      <c r="UOL2" s="279"/>
      <c r="UOM2" s="279"/>
      <c r="UON2" s="279"/>
      <c r="UOO2" s="279"/>
      <c r="UOP2" s="279"/>
      <c r="UOQ2" s="279"/>
      <c r="UOR2" s="279"/>
      <c r="UOS2" s="279"/>
      <c r="UOT2" s="279"/>
      <c r="UOU2" s="279"/>
      <c r="UOV2" s="279"/>
      <c r="UOW2" s="279"/>
      <c r="UOX2" s="279"/>
      <c r="UOY2" s="279"/>
      <c r="UOZ2" s="279"/>
      <c r="UPA2" s="279"/>
      <c r="UPB2" s="279"/>
      <c r="UPC2" s="279"/>
      <c r="UPD2" s="279"/>
      <c r="UPE2" s="279"/>
      <c r="UPF2" s="279"/>
      <c r="UPG2" s="279"/>
      <c r="UPH2" s="279"/>
      <c r="UPI2" s="279"/>
      <c r="UPJ2" s="279"/>
      <c r="UPK2" s="279"/>
      <c r="UPL2" s="279"/>
      <c r="UPM2" s="279"/>
      <c r="UPN2" s="279"/>
      <c r="UPO2" s="279"/>
      <c r="UPP2" s="279"/>
      <c r="UPQ2" s="279"/>
      <c r="UPR2" s="279"/>
      <c r="UPS2" s="279"/>
      <c r="UPT2" s="279"/>
      <c r="UPU2" s="279"/>
      <c r="UPV2" s="279"/>
      <c r="UPW2" s="279"/>
      <c r="UPX2" s="279"/>
      <c r="UPY2" s="279"/>
      <c r="UPZ2" s="279"/>
      <c r="UQA2" s="279"/>
      <c r="UQB2" s="279"/>
      <c r="UQC2" s="279"/>
      <c r="UQD2" s="279"/>
      <c r="UQE2" s="279"/>
      <c r="UQF2" s="279"/>
      <c r="UQG2" s="279"/>
      <c r="UQH2" s="279"/>
      <c r="UQI2" s="279"/>
      <c r="UQJ2" s="279"/>
      <c r="UQK2" s="279"/>
      <c r="UQL2" s="279"/>
      <c r="UQM2" s="279"/>
      <c r="UQN2" s="279"/>
      <c r="UQO2" s="279"/>
      <c r="UQP2" s="279"/>
      <c r="UQQ2" s="279"/>
      <c r="UQR2" s="279"/>
      <c r="UQS2" s="279"/>
      <c r="UQT2" s="279"/>
      <c r="UQU2" s="279"/>
      <c r="UQV2" s="279"/>
      <c r="UQW2" s="279"/>
      <c r="UQX2" s="279"/>
      <c r="UQY2" s="279"/>
      <c r="UQZ2" s="279"/>
      <c r="URA2" s="279"/>
      <c r="URB2" s="279"/>
      <c r="URC2" s="279"/>
      <c r="URD2" s="279"/>
      <c r="URE2" s="279"/>
      <c r="URF2" s="279"/>
      <c r="URG2" s="279"/>
      <c r="URH2" s="279"/>
      <c r="URI2" s="279"/>
      <c r="URJ2" s="279"/>
      <c r="URK2" s="279"/>
      <c r="URL2" s="279"/>
      <c r="URM2" s="279"/>
      <c r="URN2" s="279"/>
      <c r="URO2" s="279"/>
      <c r="URP2" s="279"/>
      <c r="URQ2" s="279"/>
      <c r="URR2" s="279"/>
      <c r="URS2" s="279"/>
      <c r="URT2" s="279"/>
      <c r="URU2" s="279"/>
      <c r="URV2" s="279"/>
      <c r="URW2" s="279"/>
      <c r="URX2" s="279"/>
      <c r="URY2" s="279"/>
      <c r="URZ2" s="279"/>
      <c r="USA2" s="279"/>
      <c r="USB2" s="279"/>
      <c r="USC2" s="279"/>
      <c r="USD2" s="279"/>
      <c r="USE2" s="279"/>
      <c r="USF2" s="279"/>
      <c r="USG2" s="279"/>
      <c r="USH2" s="279"/>
      <c r="USI2" s="279"/>
      <c r="USJ2" s="279"/>
      <c r="USK2" s="279"/>
      <c r="USL2" s="279"/>
      <c r="USM2" s="279"/>
      <c r="USN2" s="279"/>
      <c r="USO2" s="279"/>
      <c r="USP2" s="279"/>
      <c r="USQ2" s="279"/>
      <c r="USR2" s="279"/>
      <c r="USS2" s="279"/>
      <c r="UST2" s="279"/>
      <c r="USU2" s="279"/>
      <c r="USV2" s="279"/>
      <c r="USW2" s="279"/>
      <c r="USX2" s="279"/>
      <c r="USY2" s="279"/>
      <c r="USZ2" s="279"/>
      <c r="UTA2" s="279"/>
      <c r="UTB2" s="279"/>
      <c r="UTC2" s="279"/>
      <c r="UTD2" s="279"/>
      <c r="UTE2" s="279"/>
      <c r="UTF2" s="279"/>
      <c r="UTG2" s="279"/>
      <c r="UTH2" s="279"/>
      <c r="UTI2" s="279"/>
      <c r="UTJ2" s="279"/>
      <c r="UTK2" s="279"/>
      <c r="UTL2" s="279"/>
      <c r="UTM2" s="279"/>
      <c r="UTN2" s="279"/>
      <c r="UTO2" s="279"/>
      <c r="UTP2" s="279"/>
      <c r="UTQ2" s="279"/>
      <c r="UTR2" s="279"/>
      <c r="UTS2" s="279"/>
      <c r="UTT2" s="279"/>
      <c r="UTU2" s="279"/>
      <c r="UTV2" s="279"/>
      <c r="UTW2" s="279"/>
      <c r="UTX2" s="279"/>
      <c r="UTY2" s="279"/>
      <c r="UTZ2" s="279"/>
      <c r="UUA2" s="279"/>
      <c r="UUB2" s="279"/>
      <c r="UUC2" s="279"/>
      <c r="UUD2" s="279"/>
      <c r="UUE2" s="279"/>
      <c r="UUF2" s="279"/>
      <c r="UUG2" s="279"/>
      <c r="UUH2" s="279"/>
      <c r="UUI2" s="279"/>
      <c r="UUJ2" s="279"/>
      <c r="UUK2" s="279"/>
      <c r="UUL2" s="279"/>
      <c r="UUM2" s="279"/>
      <c r="UUN2" s="279"/>
      <c r="UUO2" s="279"/>
      <c r="UUP2" s="279"/>
      <c r="UUQ2" s="279"/>
      <c r="UUR2" s="279"/>
      <c r="UUS2" s="279"/>
      <c r="UUT2" s="279"/>
      <c r="UUU2" s="279"/>
      <c r="UUV2" s="279"/>
      <c r="UUW2" s="279"/>
      <c r="UUX2" s="279"/>
      <c r="UUY2" s="279"/>
      <c r="UUZ2" s="279"/>
      <c r="UVA2" s="279"/>
      <c r="UVB2" s="279"/>
      <c r="UVC2" s="279"/>
      <c r="UVD2" s="279"/>
      <c r="UVE2" s="279"/>
      <c r="UVF2" s="279"/>
      <c r="UVG2" s="279"/>
      <c r="UVH2" s="279"/>
      <c r="UVI2" s="279"/>
      <c r="UVJ2" s="279"/>
      <c r="UVK2" s="279"/>
      <c r="UVL2" s="279"/>
      <c r="UVM2" s="279"/>
      <c r="UVN2" s="279"/>
      <c r="UVO2" s="279"/>
      <c r="UVP2" s="279"/>
      <c r="UVQ2" s="279"/>
      <c r="UVR2" s="279"/>
      <c r="UVS2" s="279"/>
      <c r="UVT2" s="279"/>
      <c r="UVU2" s="279"/>
      <c r="UVV2" s="279"/>
      <c r="UVW2" s="279"/>
      <c r="UVX2" s="279"/>
      <c r="UVY2" s="279"/>
      <c r="UVZ2" s="279"/>
      <c r="UWA2" s="279"/>
      <c r="UWB2" s="279"/>
      <c r="UWC2" s="279"/>
      <c r="UWD2" s="279"/>
      <c r="UWE2" s="279"/>
      <c r="UWF2" s="279"/>
      <c r="UWG2" s="279"/>
      <c r="UWH2" s="279"/>
      <c r="UWI2" s="279"/>
      <c r="UWJ2" s="279"/>
      <c r="UWK2" s="279"/>
      <c r="UWL2" s="279"/>
      <c r="UWM2" s="279"/>
      <c r="UWN2" s="279"/>
      <c r="UWO2" s="279"/>
      <c r="UWP2" s="279"/>
      <c r="UWQ2" s="279"/>
      <c r="UWR2" s="279"/>
      <c r="UWS2" s="279"/>
      <c r="UWT2" s="279"/>
      <c r="UWU2" s="279"/>
      <c r="UWV2" s="279"/>
      <c r="UWW2" s="279"/>
      <c r="UWX2" s="279"/>
      <c r="UWY2" s="279"/>
      <c r="UWZ2" s="279"/>
      <c r="UXA2" s="279"/>
      <c r="UXB2" s="279"/>
      <c r="UXC2" s="279"/>
      <c r="UXD2" s="279"/>
      <c r="UXE2" s="279"/>
      <c r="UXF2" s="279"/>
      <c r="UXG2" s="279"/>
      <c r="UXH2" s="279"/>
      <c r="UXI2" s="279"/>
      <c r="UXJ2" s="279"/>
      <c r="UXK2" s="279"/>
      <c r="UXL2" s="279"/>
      <c r="UXM2" s="279"/>
      <c r="UXN2" s="279"/>
      <c r="UXO2" s="279"/>
      <c r="UXP2" s="279"/>
      <c r="UXQ2" s="279"/>
      <c r="UXR2" s="279"/>
      <c r="UXS2" s="279"/>
      <c r="UXT2" s="279"/>
      <c r="UXU2" s="279"/>
      <c r="UXV2" s="279"/>
      <c r="UXW2" s="279"/>
      <c r="UXX2" s="279"/>
      <c r="UXY2" s="279"/>
      <c r="UXZ2" s="279"/>
      <c r="UYA2" s="279"/>
      <c r="UYB2" s="279"/>
      <c r="UYC2" s="279"/>
      <c r="UYD2" s="279"/>
      <c r="UYE2" s="279"/>
      <c r="UYF2" s="279"/>
      <c r="UYG2" s="279"/>
      <c r="UYH2" s="279"/>
      <c r="UYI2" s="279"/>
      <c r="UYJ2" s="279"/>
      <c r="UYK2" s="279"/>
      <c r="UYL2" s="279"/>
      <c r="UYM2" s="279"/>
      <c r="UYN2" s="279"/>
      <c r="UYO2" s="279"/>
      <c r="UYP2" s="279"/>
      <c r="UYQ2" s="279"/>
      <c r="UYR2" s="279"/>
      <c r="UYS2" s="279"/>
      <c r="UYT2" s="279"/>
      <c r="UYU2" s="279"/>
      <c r="UYV2" s="279"/>
      <c r="UYW2" s="279"/>
      <c r="UYX2" s="279"/>
      <c r="UYY2" s="279"/>
      <c r="UYZ2" s="279"/>
      <c r="UZA2" s="279"/>
      <c r="UZB2" s="279"/>
      <c r="UZC2" s="279"/>
      <c r="UZD2" s="279"/>
      <c r="UZE2" s="279"/>
      <c r="UZF2" s="279"/>
      <c r="UZG2" s="279"/>
      <c r="UZH2" s="279"/>
      <c r="UZI2" s="279"/>
      <c r="UZJ2" s="279"/>
      <c r="UZK2" s="279"/>
      <c r="UZL2" s="279"/>
      <c r="UZM2" s="279"/>
      <c r="UZN2" s="279"/>
      <c r="UZO2" s="279"/>
      <c r="UZP2" s="279"/>
      <c r="UZQ2" s="279"/>
      <c r="UZR2" s="279"/>
      <c r="UZS2" s="279"/>
      <c r="UZT2" s="279"/>
      <c r="UZU2" s="279"/>
      <c r="UZV2" s="279"/>
      <c r="UZW2" s="279"/>
      <c r="UZX2" s="279"/>
      <c r="UZY2" s="279"/>
      <c r="UZZ2" s="279"/>
      <c r="VAA2" s="279"/>
      <c r="VAB2" s="279"/>
      <c r="VAC2" s="279"/>
      <c r="VAD2" s="279"/>
      <c r="VAE2" s="279"/>
      <c r="VAF2" s="279"/>
      <c r="VAG2" s="279"/>
      <c r="VAH2" s="279"/>
      <c r="VAI2" s="279"/>
      <c r="VAJ2" s="279"/>
      <c r="VAK2" s="279"/>
      <c r="VAL2" s="279"/>
      <c r="VAM2" s="279"/>
      <c r="VAN2" s="279"/>
      <c r="VAO2" s="279"/>
      <c r="VAP2" s="279"/>
      <c r="VAQ2" s="279"/>
      <c r="VAR2" s="279"/>
      <c r="VAS2" s="279"/>
      <c r="VAT2" s="279"/>
      <c r="VAU2" s="279"/>
      <c r="VAV2" s="279"/>
      <c r="VAW2" s="279"/>
      <c r="VAX2" s="279"/>
      <c r="VAY2" s="279"/>
      <c r="VAZ2" s="279"/>
      <c r="VBA2" s="279"/>
      <c r="VBB2" s="279"/>
      <c r="VBC2" s="279"/>
      <c r="VBD2" s="279"/>
      <c r="VBE2" s="279"/>
      <c r="VBF2" s="279"/>
      <c r="VBG2" s="279"/>
      <c r="VBH2" s="279"/>
      <c r="VBI2" s="279"/>
      <c r="VBJ2" s="279"/>
      <c r="VBK2" s="279"/>
      <c r="VBL2" s="279"/>
      <c r="VBM2" s="279"/>
      <c r="VBN2" s="279"/>
      <c r="VBO2" s="279"/>
      <c r="VBP2" s="279"/>
      <c r="VBQ2" s="279"/>
      <c r="VBR2" s="279"/>
      <c r="VBS2" s="279"/>
      <c r="VBT2" s="279"/>
      <c r="VBU2" s="279"/>
      <c r="VBV2" s="279"/>
      <c r="VBW2" s="279"/>
      <c r="VBX2" s="279"/>
      <c r="VBY2" s="279"/>
      <c r="VBZ2" s="279"/>
      <c r="VCA2" s="279"/>
      <c r="VCB2" s="279"/>
      <c r="VCC2" s="279"/>
      <c r="VCD2" s="279"/>
      <c r="VCE2" s="279"/>
      <c r="VCF2" s="279"/>
      <c r="VCG2" s="279"/>
      <c r="VCH2" s="279"/>
      <c r="VCI2" s="279"/>
      <c r="VCJ2" s="279"/>
      <c r="VCK2" s="279"/>
      <c r="VCL2" s="279"/>
      <c r="VCM2" s="279"/>
      <c r="VCN2" s="279"/>
      <c r="VCO2" s="279"/>
      <c r="VCP2" s="279"/>
      <c r="VCQ2" s="279"/>
      <c r="VCR2" s="279"/>
      <c r="VCS2" s="279"/>
      <c r="VCT2" s="279"/>
      <c r="VCU2" s="279"/>
      <c r="VCV2" s="279"/>
      <c r="VCW2" s="279"/>
      <c r="VCX2" s="279"/>
      <c r="VCY2" s="279"/>
      <c r="VCZ2" s="279"/>
      <c r="VDA2" s="279"/>
      <c r="VDB2" s="279"/>
      <c r="VDC2" s="279"/>
      <c r="VDD2" s="279"/>
      <c r="VDE2" s="279"/>
      <c r="VDF2" s="279"/>
      <c r="VDG2" s="279"/>
      <c r="VDH2" s="279"/>
      <c r="VDI2" s="279"/>
      <c r="VDJ2" s="279"/>
      <c r="VDK2" s="279"/>
      <c r="VDL2" s="279"/>
      <c r="VDM2" s="279"/>
      <c r="VDN2" s="279"/>
      <c r="VDO2" s="279"/>
      <c r="VDP2" s="279"/>
      <c r="VDQ2" s="279"/>
      <c r="VDR2" s="279"/>
      <c r="VDS2" s="279"/>
      <c r="VDT2" s="279"/>
      <c r="VDU2" s="279"/>
      <c r="VDV2" s="279"/>
      <c r="VDW2" s="279"/>
      <c r="VDX2" s="279"/>
      <c r="VDY2" s="279"/>
      <c r="VDZ2" s="279"/>
      <c r="VEA2" s="279"/>
      <c r="VEB2" s="279"/>
      <c r="VEC2" s="279"/>
      <c r="VED2" s="279"/>
      <c r="VEE2" s="279"/>
      <c r="VEF2" s="279"/>
      <c r="VEG2" s="279"/>
      <c r="VEH2" s="279"/>
      <c r="VEI2" s="279"/>
      <c r="VEJ2" s="279"/>
      <c r="VEK2" s="279"/>
      <c r="VEL2" s="279"/>
      <c r="VEM2" s="279"/>
      <c r="VEN2" s="279"/>
      <c r="VEO2" s="279"/>
      <c r="VEP2" s="279"/>
      <c r="VEQ2" s="279"/>
      <c r="VER2" s="279"/>
      <c r="VES2" s="279"/>
      <c r="VET2" s="279"/>
      <c r="VEU2" s="279"/>
      <c r="VEV2" s="279"/>
      <c r="VEW2" s="279"/>
      <c r="VEX2" s="279"/>
      <c r="VEY2" s="279"/>
      <c r="VEZ2" s="279"/>
      <c r="VFA2" s="279"/>
      <c r="VFB2" s="279"/>
      <c r="VFC2" s="279"/>
      <c r="VFD2" s="279"/>
      <c r="VFE2" s="279"/>
      <c r="VFF2" s="279"/>
      <c r="VFG2" s="279"/>
      <c r="VFH2" s="279"/>
      <c r="VFI2" s="279"/>
      <c r="VFJ2" s="279"/>
      <c r="VFK2" s="279"/>
      <c r="VFL2" s="279"/>
      <c r="VFM2" s="279"/>
      <c r="VFN2" s="279"/>
      <c r="VFO2" s="279"/>
      <c r="VFP2" s="279"/>
      <c r="VFQ2" s="279"/>
      <c r="VFR2" s="279"/>
      <c r="VFS2" s="279"/>
      <c r="VFT2" s="279"/>
      <c r="VFU2" s="279"/>
      <c r="VFV2" s="279"/>
      <c r="VFW2" s="279"/>
      <c r="VFX2" s="279"/>
      <c r="VFY2" s="279"/>
      <c r="VFZ2" s="279"/>
      <c r="VGA2" s="279"/>
      <c r="VGB2" s="279"/>
      <c r="VGC2" s="279"/>
      <c r="VGD2" s="279"/>
      <c r="VGE2" s="279"/>
      <c r="VGF2" s="279"/>
      <c r="VGG2" s="279"/>
      <c r="VGH2" s="279"/>
      <c r="VGI2" s="279"/>
      <c r="VGJ2" s="279"/>
      <c r="VGK2" s="279"/>
      <c r="VGL2" s="279"/>
      <c r="VGM2" s="279"/>
      <c r="VGN2" s="279"/>
      <c r="VGO2" s="279"/>
      <c r="VGP2" s="279"/>
      <c r="VGQ2" s="279"/>
      <c r="VGR2" s="279"/>
      <c r="VGS2" s="279"/>
      <c r="VGT2" s="279"/>
      <c r="VGU2" s="279"/>
      <c r="VGV2" s="279"/>
      <c r="VGW2" s="279"/>
      <c r="VGX2" s="279"/>
      <c r="VGY2" s="279"/>
      <c r="VGZ2" s="279"/>
      <c r="VHA2" s="279"/>
      <c r="VHB2" s="279"/>
      <c r="VHC2" s="279"/>
      <c r="VHD2" s="279"/>
      <c r="VHE2" s="279"/>
      <c r="VHF2" s="279"/>
      <c r="VHG2" s="279"/>
      <c r="VHH2" s="279"/>
      <c r="VHI2" s="279"/>
      <c r="VHJ2" s="279"/>
      <c r="VHK2" s="279"/>
      <c r="VHL2" s="279"/>
      <c r="VHM2" s="279"/>
      <c r="VHN2" s="279"/>
      <c r="VHO2" s="279"/>
      <c r="VHP2" s="279"/>
      <c r="VHQ2" s="279"/>
      <c r="VHR2" s="279"/>
      <c r="VHS2" s="279"/>
      <c r="VHT2" s="279"/>
      <c r="VHU2" s="279"/>
      <c r="VHV2" s="279"/>
      <c r="VHW2" s="279"/>
      <c r="VHX2" s="279"/>
      <c r="VHY2" s="279"/>
      <c r="VHZ2" s="279"/>
      <c r="VIA2" s="279"/>
      <c r="VIB2" s="279"/>
      <c r="VIC2" s="279"/>
      <c r="VID2" s="279"/>
      <c r="VIE2" s="279"/>
      <c r="VIF2" s="279"/>
      <c r="VIG2" s="279"/>
      <c r="VIH2" s="279"/>
      <c r="VII2" s="279"/>
      <c r="VIJ2" s="279"/>
      <c r="VIK2" s="279"/>
      <c r="VIL2" s="279"/>
      <c r="VIM2" s="279"/>
      <c r="VIN2" s="279"/>
      <c r="VIO2" s="279"/>
      <c r="VIP2" s="279"/>
      <c r="VIQ2" s="279"/>
      <c r="VIR2" s="279"/>
      <c r="VIS2" s="279"/>
      <c r="VIT2" s="279"/>
      <c r="VIU2" s="279"/>
      <c r="VIV2" s="279"/>
      <c r="VIW2" s="279"/>
      <c r="VIX2" s="279"/>
      <c r="VIY2" s="279"/>
      <c r="VIZ2" s="279"/>
      <c r="VJA2" s="279"/>
      <c r="VJB2" s="279"/>
      <c r="VJC2" s="279"/>
      <c r="VJD2" s="279"/>
      <c r="VJE2" s="279"/>
      <c r="VJF2" s="279"/>
      <c r="VJG2" s="279"/>
      <c r="VJH2" s="279"/>
      <c r="VJI2" s="279"/>
      <c r="VJJ2" s="279"/>
      <c r="VJK2" s="279"/>
      <c r="VJL2" s="279"/>
      <c r="VJM2" s="279"/>
      <c r="VJN2" s="279"/>
      <c r="VJO2" s="279"/>
      <c r="VJP2" s="279"/>
      <c r="VJQ2" s="279"/>
      <c r="VJR2" s="279"/>
      <c r="VJS2" s="279"/>
      <c r="VJT2" s="279"/>
      <c r="VJU2" s="279"/>
      <c r="VJV2" s="279"/>
      <c r="VJW2" s="279"/>
      <c r="VJX2" s="279"/>
      <c r="VJY2" s="279"/>
      <c r="VJZ2" s="279"/>
      <c r="VKA2" s="279"/>
      <c r="VKB2" s="279"/>
      <c r="VKC2" s="279"/>
      <c r="VKD2" s="279"/>
      <c r="VKE2" s="279"/>
      <c r="VKF2" s="279"/>
      <c r="VKG2" s="279"/>
      <c r="VKH2" s="279"/>
      <c r="VKI2" s="279"/>
      <c r="VKJ2" s="279"/>
      <c r="VKK2" s="279"/>
      <c r="VKL2" s="279"/>
      <c r="VKM2" s="279"/>
      <c r="VKN2" s="279"/>
      <c r="VKO2" s="279"/>
      <c r="VKP2" s="279"/>
      <c r="VKQ2" s="279"/>
      <c r="VKR2" s="279"/>
      <c r="VKS2" s="279"/>
      <c r="VKT2" s="279"/>
      <c r="VKU2" s="279"/>
      <c r="VKV2" s="279"/>
      <c r="VKW2" s="279"/>
      <c r="VKX2" s="279"/>
      <c r="VKY2" s="279"/>
      <c r="VKZ2" s="279"/>
      <c r="VLA2" s="279"/>
      <c r="VLB2" s="279"/>
      <c r="VLC2" s="279"/>
      <c r="VLD2" s="279"/>
      <c r="VLE2" s="279"/>
      <c r="VLF2" s="279"/>
      <c r="VLG2" s="279"/>
      <c r="VLH2" s="279"/>
      <c r="VLI2" s="279"/>
      <c r="VLJ2" s="279"/>
      <c r="VLK2" s="279"/>
      <c r="VLL2" s="279"/>
      <c r="VLM2" s="279"/>
      <c r="VLN2" s="279"/>
      <c r="VLO2" s="279"/>
      <c r="VLP2" s="279"/>
      <c r="VLQ2" s="279"/>
      <c r="VLR2" s="279"/>
      <c r="VLS2" s="279"/>
      <c r="VLT2" s="279"/>
      <c r="VLU2" s="279"/>
      <c r="VLV2" s="279"/>
      <c r="VLW2" s="279"/>
      <c r="VLX2" s="279"/>
      <c r="VLY2" s="279"/>
      <c r="VLZ2" s="279"/>
      <c r="VMA2" s="279"/>
      <c r="VMB2" s="279"/>
      <c r="VMC2" s="279"/>
      <c r="VMD2" s="279"/>
      <c r="VME2" s="279"/>
      <c r="VMF2" s="279"/>
      <c r="VMG2" s="279"/>
      <c r="VMH2" s="279"/>
      <c r="VMI2" s="279"/>
      <c r="VMJ2" s="279"/>
      <c r="VMK2" s="279"/>
      <c r="VML2" s="279"/>
      <c r="VMM2" s="279"/>
      <c r="VMN2" s="279"/>
      <c r="VMO2" s="279"/>
      <c r="VMP2" s="279"/>
      <c r="VMQ2" s="279"/>
      <c r="VMR2" s="279"/>
      <c r="VMS2" s="279"/>
      <c r="VMT2" s="279"/>
      <c r="VMU2" s="279"/>
      <c r="VMV2" s="279"/>
      <c r="VMW2" s="279"/>
      <c r="VMX2" s="279"/>
      <c r="VMY2" s="279"/>
      <c r="VMZ2" s="279"/>
      <c r="VNA2" s="279"/>
      <c r="VNB2" s="279"/>
      <c r="VNC2" s="279"/>
      <c r="VND2" s="279"/>
      <c r="VNE2" s="279"/>
      <c r="VNF2" s="279"/>
      <c r="VNG2" s="279"/>
      <c r="VNH2" s="279"/>
      <c r="VNI2" s="279"/>
      <c r="VNJ2" s="279"/>
      <c r="VNK2" s="279"/>
      <c r="VNL2" s="279"/>
      <c r="VNM2" s="279"/>
      <c r="VNN2" s="279"/>
      <c r="VNO2" s="279"/>
      <c r="VNP2" s="279"/>
      <c r="VNQ2" s="279"/>
      <c r="VNR2" s="279"/>
      <c r="VNS2" s="279"/>
      <c r="VNT2" s="279"/>
      <c r="VNU2" s="279"/>
      <c r="VNV2" s="279"/>
      <c r="VNW2" s="279"/>
      <c r="VNX2" s="279"/>
      <c r="VNY2" s="279"/>
      <c r="VNZ2" s="279"/>
      <c r="VOA2" s="279"/>
      <c r="VOB2" s="279"/>
      <c r="VOC2" s="279"/>
      <c r="VOD2" s="279"/>
      <c r="VOE2" s="279"/>
      <c r="VOF2" s="279"/>
      <c r="VOG2" s="279"/>
      <c r="VOH2" s="279"/>
      <c r="VOI2" s="279"/>
      <c r="VOJ2" s="279"/>
      <c r="VOK2" s="279"/>
      <c r="VOL2" s="279"/>
      <c r="VOM2" s="279"/>
      <c r="VON2" s="279"/>
      <c r="VOO2" s="279"/>
      <c r="VOP2" s="279"/>
      <c r="VOQ2" s="279"/>
      <c r="VOR2" s="279"/>
      <c r="VOS2" s="279"/>
      <c r="VOT2" s="279"/>
      <c r="VOU2" s="279"/>
      <c r="VOV2" s="279"/>
      <c r="VOW2" s="279"/>
      <c r="VOX2" s="279"/>
      <c r="VOY2" s="279"/>
      <c r="VOZ2" s="279"/>
      <c r="VPA2" s="279"/>
      <c r="VPB2" s="279"/>
      <c r="VPC2" s="279"/>
      <c r="VPD2" s="279"/>
      <c r="VPE2" s="279"/>
      <c r="VPF2" s="279"/>
      <c r="VPG2" s="279"/>
      <c r="VPH2" s="279"/>
      <c r="VPI2" s="279"/>
      <c r="VPJ2" s="279"/>
      <c r="VPK2" s="279"/>
      <c r="VPL2" s="279"/>
      <c r="VPM2" s="279"/>
      <c r="VPN2" s="279"/>
      <c r="VPO2" s="279"/>
      <c r="VPP2" s="279"/>
      <c r="VPQ2" s="279"/>
      <c r="VPR2" s="279"/>
      <c r="VPS2" s="279"/>
      <c r="VPT2" s="279"/>
      <c r="VPU2" s="279"/>
      <c r="VPV2" s="279"/>
      <c r="VPW2" s="279"/>
      <c r="VPX2" s="279"/>
      <c r="VPY2" s="279"/>
      <c r="VPZ2" s="279"/>
      <c r="VQA2" s="279"/>
      <c r="VQB2" s="279"/>
      <c r="VQC2" s="279"/>
      <c r="VQD2" s="279"/>
      <c r="VQE2" s="279"/>
      <c r="VQF2" s="279"/>
      <c r="VQG2" s="279"/>
      <c r="VQH2" s="279"/>
      <c r="VQI2" s="279"/>
      <c r="VQJ2" s="279"/>
      <c r="VQK2" s="279"/>
      <c r="VQL2" s="279"/>
      <c r="VQM2" s="279"/>
      <c r="VQN2" s="279"/>
      <c r="VQO2" s="279"/>
      <c r="VQP2" s="279"/>
      <c r="VQQ2" s="279"/>
      <c r="VQR2" s="279"/>
      <c r="VQS2" s="279"/>
      <c r="VQT2" s="279"/>
      <c r="VQU2" s="279"/>
      <c r="VQV2" s="279"/>
      <c r="VQW2" s="279"/>
      <c r="VQX2" s="279"/>
      <c r="VQY2" s="279"/>
      <c r="VQZ2" s="279"/>
      <c r="VRA2" s="279"/>
      <c r="VRB2" s="279"/>
      <c r="VRC2" s="279"/>
      <c r="VRD2" s="279"/>
      <c r="VRE2" s="279"/>
      <c r="VRF2" s="279"/>
      <c r="VRG2" s="279"/>
      <c r="VRH2" s="279"/>
      <c r="VRI2" s="279"/>
      <c r="VRJ2" s="279"/>
      <c r="VRK2" s="279"/>
      <c r="VRL2" s="279"/>
      <c r="VRM2" s="279"/>
      <c r="VRN2" s="279"/>
      <c r="VRO2" s="279"/>
      <c r="VRP2" s="279"/>
      <c r="VRQ2" s="279"/>
      <c r="VRR2" s="279"/>
      <c r="VRS2" s="279"/>
      <c r="VRT2" s="279"/>
      <c r="VRU2" s="279"/>
      <c r="VRV2" s="279"/>
      <c r="VRW2" s="279"/>
      <c r="VRX2" s="279"/>
      <c r="VRY2" s="279"/>
      <c r="VRZ2" s="279"/>
      <c r="VSA2" s="279"/>
      <c r="VSB2" s="279"/>
      <c r="VSC2" s="279"/>
      <c r="VSD2" s="279"/>
      <c r="VSE2" s="279"/>
      <c r="VSF2" s="279"/>
      <c r="VSG2" s="279"/>
      <c r="VSH2" s="279"/>
      <c r="VSI2" s="279"/>
      <c r="VSJ2" s="279"/>
      <c r="VSK2" s="279"/>
      <c r="VSL2" s="279"/>
      <c r="VSM2" s="279"/>
      <c r="VSN2" s="279"/>
      <c r="VSO2" s="279"/>
      <c r="VSP2" s="279"/>
      <c r="VSQ2" s="279"/>
      <c r="VSR2" s="279"/>
      <c r="VSS2" s="279"/>
      <c r="VST2" s="279"/>
      <c r="VSU2" s="279"/>
      <c r="VSV2" s="279"/>
      <c r="VSW2" s="279"/>
      <c r="VSX2" s="279"/>
      <c r="VSY2" s="279"/>
      <c r="VSZ2" s="279"/>
      <c r="VTA2" s="279"/>
      <c r="VTB2" s="279"/>
      <c r="VTC2" s="279"/>
      <c r="VTD2" s="279"/>
      <c r="VTE2" s="279"/>
      <c r="VTF2" s="279"/>
      <c r="VTG2" s="279"/>
      <c r="VTH2" s="279"/>
      <c r="VTI2" s="279"/>
      <c r="VTJ2" s="279"/>
      <c r="VTK2" s="279"/>
      <c r="VTL2" s="279"/>
      <c r="VTM2" s="279"/>
      <c r="VTN2" s="279"/>
      <c r="VTO2" s="279"/>
      <c r="VTP2" s="279"/>
      <c r="VTQ2" s="279"/>
      <c r="VTR2" s="279"/>
      <c r="VTS2" s="279"/>
      <c r="VTT2" s="279"/>
      <c r="VTU2" s="279"/>
      <c r="VTV2" s="279"/>
      <c r="VTW2" s="279"/>
      <c r="VTX2" s="279"/>
      <c r="VTY2" s="279"/>
      <c r="VTZ2" s="279"/>
      <c r="VUA2" s="279"/>
      <c r="VUB2" s="279"/>
      <c r="VUC2" s="279"/>
      <c r="VUD2" s="279"/>
      <c r="VUE2" s="279"/>
      <c r="VUF2" s="279"/>
      <c r="VUG2" s="279"/>
      <c r="VUH2" s="279"/>
      <c r="VUI2" s="279"/>
      <c r="VUJ2" s="279"/>
      <c r="VUK2" s="279"/>
      <c r="VUL2" s="279"/>
      <c r="VUM2" s="279"/>
      <c r="VUN2" s="279"/>
      <c r="VUO2" s="279"/>
      <c r="VUP2" s="279"/>
      <c r="VUQ2" s="279"/>
      <c r="VUR2" s="279"/>
      <c r="VUS2" s="279"/>
      <c r="VUT2" s="279"/>
      <c r="VUU2" s="279"/>
      <c r="VUV2" s="279"/>
      <c r="VUW2" s="279"/>
      <c r="VUX2" s="279"/>
      <c r="VUY2" s="279"/>
      <c r="VUZ2" s="279"/>
      <c r="VVA2" s="279"/>
      <c r="VVB2" s="279"/>
      <c r="VVC2" s="279"/>
      <c r="VVD2" s="279"/>
      <c r="VVE2" s="279"/>
      <c r="VVF2" s="279"/>
      <c r="VVG2" s="279"/>
      <c r="VVH2" s="279"/>
      <c r="VVI2" s="279"/>
      <c r="VVJ2" s="279"/>
      <c r="VVK2" s="279"/>
      <c r="VVL2" s="279"/>
      <c r="VVM2" s="279"/>
      <c r="VVN2" s="279"/>
      <c r="VVO2" s="279"/>
      <c r="VVP2" s="279"/>
      <c r="VVQ2" s="279"/>
      <c r="VVR2" s="279"/>
      <c r="VVS2" s="279"/>
      <c r="VVT2" s="279"/>
      <c r="VVU2" s="279"/>
      <c r="VVV2" s="279"/>
      <c r="VVW2" s="279"/>
      <c r="VVX2" s="279"/>
      <c r="VVY2" s="279"/>
      <c r="VVZ2" s="279"/>
      <c r="VWA2" s="279"/>
      <c r="VWB2" s="279"/>
      <c r="VWC2" s="279"/>
      <c r="VWD2" s="279"/>
      <c r="VWE2" s="279"/>
      <c r="VWF2" s="279"/>
      <c r="VWG2" s="279"/>
      <c r="VWH2" s="279"/>
      <c r="VWI2" s="279"/>
      <c r="VWJ2" s="279"/>
      <c r="VWK2" s="279"/>
      <c r="VWL2" s="279"/>
      <c r="VWM2" s="279"/>
      <c r="VWN2" s="279"/>
      <c r="VWO2" s="279"/>
      <c r="VWP2" s="279"/>
      <c r="VWQ2" s="279"/>
      <c r="VWR2" s="279"/>
      <c r="VWS2" s="279"/>
      <c r="VWT2" s="279"/>
      <c r="VWU2" s="279"/>
      <c r="VWV2" s="279"/>
      <c r="VWW2" s="279"/>
      <c r="VWX2" s="279"/>
      <c r="VWY2" s="279"/>
      <c r="VWZ2" s="279"/>
      <c r="VXA2" s="279"/>
      <c r="VXB2" s="279"/>
      <c r="VXC2" s="279"/>
      <c r="VXD2" s="279"/>
      <c r="VXE2" s="279"/>
      <c r="VXF2" s="279"/>
      <c r="VXG2" s="279"/>
      <c r="VXH2" s="279"/>
      <c r="VXI2" s="279"/>
      <c r="VXJ2" s="279"/>
      <c r="VXK2" s="279"/>
      <c r="VXL2" s="279"/>
      <c r="VXM2" s="279"/>
      <c r="VXN2" s="279"/>
      <c r="VXO2" s="279"/>
      <c r="VXP2" s="279"/>
      <c r="VXQ2" s="279"/>
      <c r="VXR2" s="279"/>
      <c r="VXS2" s="279"/>
      <c r="VXT2" s="279"/>
      <c r="VXU2" s="279"/>
      <c r="VXV2" s="279"/>
      <c r="VXW2" s="279"/>
      <c r="VXX2" s="279"/>
      <c r="VXY2" s="279"/>
      <c r="VXZ2" s="279"/>
      <c r="VYA2" s="279"/>
      <c r="VYB2" s="279"/>
      <c r="VYC2" s="279"/>
      <c r="VYD2" s="279"/>
      <c r="VYE2" s="279"/>
      <c r="VYF2" s="279"/>
      <c r="VYG2" s="279"/>
      <c r="VYH2" s="279"/>
      <c r="VYI2" s="279"/>
      <c r="VYJ2" s="279"/>
      <c r="VYK2" s="279"/>
      <c r="VYL2" s="279"/>
      <c r="VYM2" s="279"/>
      <c r="VYN2" s="279"/>
      <c r="VYO2" s="279"/>
      <c r="VYP2" s="279"/>
      <c r="VYQ2" s="279"/>
      <c r="VYR2" s="279"/>
      <c r="VYS2" s="279"/>
      <c r="VYT2" s="279"/>
      <c r="VYU2" s="279"/>
      <c r="VYV2" s="279"/>
      <c r="VYW2" s="279"/>
      <c r="VYX2" s="279"/>
      <c r="VYY2" s="279"/>
      <c r="VYZ2" s="279"/>
      <c r="VZA2" s="279"/>
      <c r="VZB2" s="279"/>
      <c r="VZC2" s="279"/>
      <c r="VZD2" s="279"/>
      <c r="VZE2" s="279"/>
      <c r="VZF2" s="279"/>
      <c r="VZG2" s="279"/>
      <c r="VZH2" s="279"/>
      <c r="VZI2" s="279"/>
      <c r="VZJ2" s="279"/>
      <c r="VZK2" s="279"/>
      <c r="VZL2" s="279"/>
      <c r="VZM2" s="279"/>
      <c r="VZN2" s="279"/>
      <c r="VZO2" s="279"/>
      <c r="VZP2" s="279"/>
      <c r="VZQ2" s="279"/>
      <c r="VZR2" s="279"/>
      <c r="VZS2" s="279"/>
      <c r="VZT2" s="279"/>
      <c r="VZU2" s="279"/>
      <c r="VZV2" s="279"/>
      <c r="VZW2" s="279"/>
      <c r="VZX2" s="279"/>
      <c r="VZY2" s="279"/>
      <c r="VZZ2" s="279"/>
      <c r="WAA2" s="279"/>
      <c r="WAB2" s="279"/>
      <c r="WAC2" s="279"/>
      <c r="WAD2" s="279"/>
      <c r="WAE2" s="279"/>
      <c r="WAF2" s="279"/>
      <c r="WAG2" s="279"/>
      <c r="WAH2" s="279"/>
      <c r="WAI2" s="279"/>
      <c r="WAJ2" s="279"/>
      <c r="WAK2" s="279"/>
      <c r="WAL2" s="279"/>
      <c r="WAM2" s="279"/>
      <c r="WAN2" s="279"/>
      <c r="WAO2" s="279"/>
      <c r="WAP2" s="279"/>
      <c r="WAQ2" s="279"/>
      <c r="WAR2" s="279"/>
      <c r="WAS2" s="279"/>
      <c r="WAT2" s="279"/>
      <c r="WAU2" s="279"/>
      <c r="WAV2" s="279"/>
      <c r="WAW2" s="279"/>
      <c r="WAX2" s="279"/>
      <c r="WAY2" s="279"/>
      <c r="WAZ2" s="279"/>
      <c r="WBA2" s="279"/>
      <c r="WBB2" s="279"/>
      <c r="WBC2" s="279"/>
      <c r="WBD2" s="279"/>
      <c r="WBE2" s="279"/>
      <c r="WBF2" s="279"/>
      <c r="WBG2" s="279"/>
      <c r="WBH2" s="279"/>
      <c r="WBI2" s="279"/>
      <c r="WBJ2" s="279"/>
      <c r="WBK2" s="279"/>
      <c r="WBL2" s="279"/>
      <c r="WBM2" s="279"/>
      <c r="WBN2" s="279"/>
      <c r="WBO2" s="279"/>
      <c r="WBP2" s="279"/>
      <c r="WBQ2" s="279"/>
      <c r="WBR2" s="279"/>
      <c r="WBS2" s="279"/>
      <c r="WBT2" s="279"/>
      <c r="WBU2" s="279"/>
      <c r="WBV2" s="279"/>
      <c r="WBW2" s="279"/>
      <c r="WBX2" s="279"/>
      <c r="WBY2" s="279"/>
      <c r="WBZ2" s="279"/>
      <c r="WCA2" s="279"/>
      <c r="WCB2" s="279"/>
      <c r="WCC2" s="279"/>
      <c r="WCD2" s="279"/>
      <c r="WCE2" s="279"/>
      <c r="WCF2" s="279"/>
      <c r="WCG2" s="279"/>
      <c r="WCH2" s="279"/>
      <c r="WCI2" s="279"/>
      <c r="WCJ2" s="279"/>
      <c r="WCK2" s="279"/>
      <c r="WCL2" s="279"/>
      <c r="WCM2" s="279"/>
      <c r="WCN2" s="279"/>
      <c r="WCO2" s="279"/>
      <c r="WCP2" s="279"/>
      <c r="WCQ2" s="279"/>
      <c r="WCR2" s="279"/>
      <c r="WCS2" s="279"/>
      <c r="WCT2" s="279"/>
      <c r="WCU2" s="279"/>
      <c r="WCV2" s="279"/>
      <c r="WCW2" s="279"/>
      <c r="WCX2" s="279"/>
      <c r="WCY2" s="279"/>
      <c r="WCZ2" s="279"/>
      <c r="WDA2" s="279"/>
      <c r="WDB2" s="279"/>
      <c r="WDC2" s="279"/>
      <c r="WDD2" s="279"/>
      <c r="WDE2" s="279"/>
      <c r="WDF2" s="279"/>
      <c r="WDG2" s="279"/>
      <c r="WDH2" s="279"/>
      <c r="WDI2" s="279"/>
      <c r="WDJ2" s="279"/>
      <c r="WDK2" s="279"/>
      <c r="WDL2" s="279"/>
      <c r="WDM2" s="279"/>
      <c r="WDN2" s="279"/>
      <c r="WDO2" s="279"/>
      <c r="WDP2" s="279"/>
      <c r="WDQ2" s="279"/>
      <c r="WDR2" s="279"/>
      <c r="WDS2" s="279"/>
      <c r="WDT2" s="279"/>
      <c r="WDU2" s="279"/>
      <c r="WDV2" s="279"/>
      <c r="WDW2" s="279"/>
      <c r="WDX2" s="279"/>
      <c r="WDY2" s="279"/>
      <c r="WDZ2" s="279"/>
      <c r="WEA2" s="279"/>
      <c r="WEB2" s="279"/>
      <c r="WEC2" s="279"/>
      <c r="WED2" s="279"/>
      <c r="WEE2" s="279"/>
      <c r="WEF2" s="279"/>
      <c r="WEG2" s="279"/>
      <c r="WEH2" s="279"/>
      <c r="WEI2" s="279"/>
      <c r="WEJ2" s="279"/>
      <c r="WEK2" s="279"/>
      <c r="WEL2" s="279"/>
      <c r="WEM2" s="279"/>
      <c r="WEN2" s="279"/>
      <c r="WEO2" s="279"/>
      <c r="WEP2" s="279"/>
      <c r="WEQ2" s="279"/>
      <c r="WER2" s="279"/>
      <c r="WES2" s="279"/>
      <c r="WET2" s="279"/>
      <c r="WEU2" s="279"/>
      <c r="WEV2" s="279"/>
      <c r="WEW2" s="279"/>
      <c r="WEX2" s="279"/>
      <c r="WEY2" s="279"/>
      <c r="WEZ2" s="279"/>
      <c r="WFA2" s="279"/>
      <c r="WFB2" s="279"/>
      <c r="WFC2" s="279"/>
      <c r="WFD2" s="279"/>
      <c r="WFE2" s="279"/>
      <c r="WFF2" s="279"/>
      <c r="WFG2" s="279"/>
      <c r="WFH2" s="279"/>
      <c r="WFI2" s="279"/>
      <c r="WFJ2" s="279"/>
      <c r="WFK2" s="279"/>
      <c r="WFL2" s="279"/>
      <c r="WFM2" s="279"/>
      <c r="WFN2" s="279"/>
      <c r="WFO2" s="279"/>
      <c r="WFP2" s="279"/>
      <c r="WFQ2" s="279"/>
      <c r="WFR2" s="279"/>
      <c r="WFS2" s="279"/>
      <c r="WFT2" s="279"/>
      <c r="WFU2" s="279"/>
      <c r="WFV2" s="279"/>
      <c r="WFW2" s="279"/>
      <c r="WFX2" s="279"/>
      <c r="WFY2" s="279"/>
      <c r="WFZ2" s="279"/>
      <c r="WGA2" s="279"/>
      <c r="WGB2" s="279"/>
      <c r="WGC2" s="279"/>
      <c r="WGD2" s="279"/>
      <c r="WGE2" s="279"/>
      <c r="WGF2" s="279"/>
      <c r="WGG2" s="279"/>
      <c r="WGH2" s="279"/>
      <c r="WGI2" s="279"/>
      <c r="WGJ2" s="279"/>
      <c r="WGK2" s="279"/>
      <c r="WGL2" s="279"/>
      <c r="WGM2" s="279"/>
      <c r="WGN2" s="279"/>
      <c r="WGO2" s="279"/>
      <c r="WGP2" s="279"/>
      <c r="WGQ2" s="279"/>
      <c r="WGR2" s="279"/>
      <c r="WGS2" s="279"/>
      <c r="WGT2" s="279"/>
      <c r="WGU2" s="279"/>
      <c r="WGV2" s="279"/>
      <c r="WGW2" s="279"/>
      <c r="WGX2" s="279"/>
      <c r="WGY2" s="279"/>
      <c r="WGZ2" s="279"/>
      <c r="WHA2" s="279"/>
      <c r="WHB2" s="279"/>
      <c r="WHC2" s="279"/>
      <c r="WHD2" s="279"/>
      <c r="WHE2" s="279"/>
      <c r="WHF2" s="279"/>
      <c r="WHG2" s="279"/>
      <c r="WHH2" s="279"/>
      <c r="WHI2" s="279"/>
      <c r="WHJ2" s="279"/>
      <c r="WHK2" s="279"/>
      <c r="WHL2" s="279"/>
      <c r="WHM2" s="279"/>
      <c r="WHN2" s="279"/>
      <c r="WHO2" s="279"/>
      <c r="WHP2" s="279"/>
      <c r="WHQ2" s="279"/>
      <c r="WHR2" s="279"/>
      <c r="WHS2" s="279"/>
      <c r="WHT2" s="279"/>
      <c r="WHU2" s="279"/>
      <c r="WHV2" s="279"/>
      <c r="WHW2" s="279"/>
      <c r="WHX2" s="279"/>
      <c r="WHY2" s="279"/>
      <c r="WHZ2" s="279"/>
      <c r="WIA2" s="279"/>
      <c r="WIB2" s="279"/>
      <c r="WIC2" s="279"/>
      <c r="WID2" s="279"/>
      <c r="WIE2" s="279"/>
      <c r="WIF2" s="279"/>
      <c r="WIG2" s="279"/>
      <c r="WIH2" s="279"/>
      <c r="WII2" s="279"/>
      <c r="WIJ2" s="279"/>
      <c r="WIK2" s="279"/>
      <c r="WIL2" s="279"/>
      <c r="WIM2" s="279"/>
      <c r="WIN2" s="279"/>
      <c r="WIO2" s="279"/>
      <c r="WIP2" s="279"/>
      <c r="WIQ2" s="279"/>
      <c r="WIR2" s="279"/>
      <c r="WIS2" s="279"/>
      <c r="WIT2" s="279"/>
      <c r="WIU2" s="279"/>
      <c r="WIV2" s="279"/>
      <c r="WIW2" s="279"/>
      <c r="WIX2" s="279"/>
      <c r="WIY2" s="279"/>
      <c r="WIZ2" s="279"/>
      <c r="WJA2" s="279"/>
      <c r="WJB2" s="279"/>
      <c r="WJC2" s="279"/>
      <c r="WJD2" s="279"/>
      <c r="WJE2" s="279"/>
      <c r="WJF2" s="279"/>
      <c r="WJG2" s="279"/>
      <c r="WJH2" s="279"/>
      <c r="WJI2" s="279"/>
      <c r="WJJ2" s="279"/>
      <c r="WJK2" s="279"/>
      <c r="WJL2" s="279"/>
      <c r="WJM2" s="279"/>
      <c r="WJN2" s="279"/>
      <c r="WJO2" s="279"/>
      <c r="WJP2" s="279"/>
      <c r="WJQ2" s="279"/>
      <c r="WJR2" s="279"/>
      <c r="WJS2" s="279"/>
      <c r="WJT2" s="279"/>
      <c r="WJU2" s="279"/>
      <c r="WJV2" s="279"/>
      <c r="WJW2" s="279"/>
      <c r="WJX2" s="279"/>
      <c r="WJY2" s="279"/>
      <c r="WJZ2" s="279"/>
      <c r="WKA2" s="279"/>
      <c r="WKB2" s="279"/>
      <c r="WKC2" s="279"/>
      <c r="WKD2" s="279"/>
      <c r="WKE2" s="279"/>
      <c r="WKF2" s="279"/>
      <c r="WKG2" s="279"/>
      <c r="WKH2" s="279"/>
      <c r="WKI2" s="279"/>
      <c r="WKJ2" s="279"/>
      <c r="WKK2" s="279"/>
      <c r="WKL2" s="279"/>
      <c r="WKM2" s="279"/>
      <c r="WKN2" s="279"/>
      <c r="WKO2" s="279"/>
      <c r="WKP2" s="279"/>
      <c r="WKQ2" s="279"/>
      <c r="WKR2" s="279"/>
      <c r="WKS2" s="279"/>
      <c r="WKT2" s="279"/>
      <c r="WKU2" s="279"/>
      <c r="WKV2" s="279"/>
      <c r="WKW2" s="279"/>
      <c r="WKX2" s="279"/>
      <c r="WKY2" s="279"/>
      <c r="WKZ2" s="279"/>
      <c r="WLA2" s="279"/>
      <c r="WLB2" s="279"/>
      <c r="WLC2" s="279"/>
      <c r="WLD2" s="279"/>
      <c r="WLE2" s="279"/>
      <c r="WLF2" s="279"/>
      <c r="WLG2" s="279"/>
      <c r="WLH2" s="279"/>
      <c r="WLI2" s="279"/>
      <c r="WLJ2" s="279"/>
      <c r="WLK2" s="279"/>
      <c r="WLL2" s="279"/>
      <c r="WLM2" s="279"/>
      <c r="WLN2" s="279"/>
      <c r="WLO2" s="279"/>
      <c r="WLP2" s="279"/>
      <c r="WLQ2" s="279"/>
      <c r="WLR2" s="279"/>
      <c r="WLS2" s="279"/>
      <c r="WLT2" s="279"/>
      <c r="WLU2" s="279"/>
      <c r="WLV2" s="279"/>
      <c r="WLW2" s="279"/>
      <c r="WLX2" s="279"/>
      <c r="WLY2" s="279"/>
      <c r="WLZ2" s="279"/>
      <c r="WMA2" s="279"/>
      <c r="WMB2" s="279"/>
      <c r="WMC2" s="279"/>
      <c r="WMD2" s="279"/>
      <c r="WME2" s="279"/>
      <c r="WMF2" s="279"/>
      <c r="WMG2" s="279"/>
      <c r="WMH2" s="279"/>
      <c r="WMI2" s="279"/>
      <c r="WMJ2" s="279"/>
      <c r="WMK2" s="279"/>
      <c r="WML2" s="279"/>
      <c r="WMM2" s="279"/>
      <c r="WMN2" s="279"/>
      <c r="WMO2" s="279"/>
      <c r="WMP2" s="279"/>
      <c r="WMQ2" s="279"/>
      <c r="WMR2" s="279"/>
      <c r="WMS2" s="279"/>
      <c r="WMT2" s="279"/>
      <c r="WMU2" s="279"/>
      <c r="WMV2" s="279"/>
      <c r="WMW2" s="279"/>
      <c r="WMX2" s="279"/>
      <c r="WMY2" s="279"/>
      <c r="WMZ2" s="279"/>
      <c r="WNA2" s="279"/>
      <c r="WNB2" s="279"/>
      <c r="WNC2" s="279"/>
      <c r="WND2" s="279"/>
      <c r="WNE2" s="279"/>
      <c r="WNF2" s="279"/>
      <c r="WNG2" s="279"/>
      <c r="WNH2" s="279"/>
      <c r="WNI2" s="279"/>
      <c r="WNJ2" s="279"/>
      <c r="WNK2" s="279"/>
      <c r="WNL2" s="279"/>
      <c r="WNM2" s="279"/>
      <c r="WNN2" s="279"/>
      <c r="WNO2" s="279"/>
      <c r="WNP2" s="279"/>
      <c r="WNQ2" s="279"/>
      <c r="WNR2" s="279"/>
      <c r="WNS2" s="279"/>
      <c r="WNT2" s="279"/>
      <c r="WNU2" s="279"/>
      <c r="WNV2" s="279"/>
      <c r="WNW2" s="279"/>
      <c r="WNX2" s="279"/>
      <c r="WNY2" s="279"/>
      <c r="WNZ2" s="279"/>
      <c r="WOA2" s="279"/>
      <c r="WOB2" s="279"/>
      <c r="WOC2" s="279"/>
      <c r="WOD2" s="279"/>
      <c r="WOE2" s="279"/>
      <c r="WOF2" s="279"/>
      <c r="WOG2" s="279"/>
      <c r="WOH2" s="279"/>
      <c r="WOI2" s="279"/>
      <c r="WOJ2" s="279"/>
      <c r="WOK2" s="279"/>
      <c r="WOL2" s="279"/>
      <c r="WOM2" s="279"/>
      <c r="WON2" s="279"/>
      <c r="WOO2" s="279"/>
      <c r="WOP2" s="279"/>
      <c r="WOQ2" s="279"/>
      <c r="WOR2" s="279"/>
      <c r="WOS2" s="279"/>
      <c r="WOT2" s="279"/>
      <c r="WOU2" s="279"/>
      <c r="WOV2" s="279"/>
      <c r="WOW2" s="279"/>
      <c r="WOX2" s="279"/>
      <c r="WOY2" s="279"/>
      <c r="WOZ2" s="279"/>
      <c r="WPA2" s="279"/>
      <c r="WPB2" s="279"/>
      <c r="WPC2" s="279"/>
      <c r="WPD2" s="279"/>
      <c r="WPE2" s="279"/>
      <c r="WPF2" s="279"/>
      <c r="WPG2" s="279"/>
      <c r="WPH2" s="279"/>
      <c r="WPI2" s="279"/>
      <c r="WPJ2" s="279"/>
      <c r="WPK2" s="279"/>
      <c r="WPL2" s="279"/>
      <c r="WPM2" s="279"/>
      <c r="WPN2" s="279"/>
      <c r="WPO2" s="279"/>
      <c r="WPP2" s="279"/>
      <c r="WPQ2" s="279"/>
      <c r="WPR2" s="279"/>
      <c r="WPS2" s="279"/>
      <c r="WPT2" s="279"/>
      <c r="WPU2" s="279"/>
      <c r="WPV2" s="279"/>
      <c r="WPW2" s="279"/>
      <c r="WPX2" s="279"/>
      <c r="WPY2" s="279"/>
      <c r="WPZ2" s="279"/>
      <c r="WQA2" s="279"/>
      <c r="WQB2" s="279"/>
      <c r="WQC2" s="279"/>
      <c r="WQD2" s="279"/>
      <c r="WQE2" s="279"/>
      <c r="WQF2" s="279"/>
      <c r="WQG2" s="279"/>
      <c r="WQH2" s="279"/>
      <c r="WQI2" s="279"/>
      <c r="WQJ2" s="279"/>
      <c r="WQK2" s="279"/>
      <c r="WQL2" s="279"/>
      <c r="WQM2" s="279"/>
      <c r="WQN2" s="279"/>
      <c r="WQO2" s="279"/>
      <c r="WQP2" s="279"/>
      <c r="WQQ2" s="279"/>
      <c r="WQR2" s="279"/>
      <c r="WQS2" s="279"/>
      <c r="WQT2" s="279"/>
      <c r="WQU2" s="279"/>
      <c r="WQV2" s="279"/>
      <c r="WQW2" s="279"/>
      <c r="WQX2" s="279"/>
      <c r="WQY2" s="279"/>
      <c r="WQZ2" s="279"/>
      <c r="WRA2" s="279"/>
      <c r="WRB2" s="279"/>
      <c r="WRC2" s="279"/>
      <c r="WRD2" s="279"/>
      <c r="WRE2" s="279"/>
      <c r="WRF2" s="279"/>
      <c r="WRG2" s="279"/>
      <c r="WRH2" s="279"/>
      <c r="WRI2" s="279"/>
      <c r="WRJ2" s="279"/>
      <c r="WRK2" s="279"/>
      <c r="WRL2" s="279"/>
      <c r="WRM2" s="279"/>
      <c r="WRN2" s="279"/>
      <c r="WRO2" s="279"/>
      <c r="WRP2" s="279"/>
      <c r="WRQ2" s="279"/>
      <c r="WRR2" s="279"/>
      <c r="WRS2" s="279"/>
      <c r="WRT2" s="279"/>
      <c r="WRU2" s="279"/>
      <c r="WRV2" s="279"/>
      <c r="WRW2" s="279"/>
      <c r="WRX2" s="279"/>
      <c r="WRY2" s="279"/>
      <c r="WRZ2" s="279"/>
      <c r="WSA2" s="279"/>
      <c r="WSB2" s="279"/>
      <c r="WSC2" s="279"/>
      <c r="WSD2" s="279"/>
      <c r="WSE2" s="279"/>
      <c r="WSF2" s="279"/>
      <c r="WSG2" s="279"/>
      <c r="WSH2" s="279"/>
      <c r="WSI2" s="279"/>
      <c r="WSJ2" s="279"/>
      <c r="WSK2" s="279"/>
      <c r="WSL2" s="279"/>
      <c r="WSM2" s="279"/>
      <c r="WSN2" s="279"/>
      <c r="WSO2" s="279"/>
      <c r="WSP2" s="279"/>
      <c r="WSQ2" s="279"/>
      <c r="WSR2" s="279"/>
      <c r="WSS2" s="279"/>
      <c r="WST2" s="279"/>
      <c r="WSU2" s="279"/>
      <c r="WSV2" s="279"/>
      <c r="WSW2" s="279"/>
      <c r="WSX2" s="279"/>
      <c r="WSY2" s="279"/>
      <c r="WSZ2" s="279"/>
      <c r="WTA2" s="279"/>
      <c r="WTB2" s="279"/>
      <c r="WTC2" s="279"/>
      <c r="WTD2" s="279"/>
      <c r="WTE2" s="279"/>
      <c r="WTF2" s="279"/>
      <c r="WTG2" s="279"/>
      <c r="WTH2" s="279"/>
      <c r="WTI2" s="279"/>
      <c r="WTJ2" s="279"/>
      <c r="WTK2" s="279"/>
      <c r="WTL2" s="279"/>
      <c r="WTM2" s="279"/>
      <c r="WTN2" s="279"/>
      <c r="WTO2" s="279"/>
      <c r="WTP2" s="279"/>
      <c r="WTQ2" s="279"/>
      <c r="WTR2" s="279"/>
      <c r="WTS2" s="279"/>
      <c r="WTT2" s="279"/>
      <c r="WTU2" s="279"/>
      <c r="WTV2" s="279"/>
      <c r="WTW2" s="279"/>
      <c r="WTX2" s="279"/>
      <c r="WTY2" s="279"/>
      <c r="WTZ2" s="279"/>
      <c r="WUA2" s="279"/>
      <c r="WUB2" s="279"/>
      <c r="WUC2" s="279"/>
      <c r="WUD2" s="279"/>
      <c r="WUE2" s="279"/>
      <c r="WUF2" s="279"/>
      <c r="WUG2" s="279"/>
      <c r="WUH2" s="279"/>
      <c r="WUI2" s="279"/>
      <c r="WUJ2" s="279"/>
      <c r="WUK2" s="279"/>
      <c r="WUL2" s="279"/>
      <c r="WUM2" s="279"/>
      <c r="WUN2" s="279"/>
      <c r="WUO2" s="279"/>
      <c r="WUP2" s="279"/>
      <c r="WUQ2" s="279"/>
      <c r="WUR2" s="279"/>
      <c r="WUS2" s="279"/>
      <c r="WUT2" s="279"/>
      <c r="WUU2" s="279"/>
      <c r="WUV2" s="279"/>
      <c r="WUW2" s="279"/>
      <c r="WUX2" s="279"/>
      <c r="WUY2" s="279"/>
      <c r="WUZ2" s="279"/>
      <c r="WVA2" s="279"/>
      <c r="WVB2" s="279"/>
      <c r="WVC2" s="279"/>
      <c r="WVD2" s="279"/>
      <c r="WVE2" s="279"/>
      <c r="WVF2" s="279"/>
      <c r="WVG2" s="279"/>
      <c r="WVH2" s="279"/>
      <c r="WVI2" s="279"/>
      <c r="WVJ2" s="279"/>
      <c r="WVK2" s="279"/>
      <c r="WVL2" s="279"/>
      <c r="WVM2" s="279"/>
      <c r="WVN2" s="279"/>
      <c r="WVO2" s="279"/>
      <c r="WVP2" s="279"/>
      <c r="WVQ2" s="279"/>
      <c r="WVR2" s="279"/>
      <c r="WVS2" s="279"/>
      <c r="WVT2" s="279"/>
      <c r="WVU2" s="279"/>
      <c r="WVV2" s="279"/>
      <c r="WVW2" s="279"/>
      <c r="WVX2" s="279"/>
      <c r="WVY2" s="279"/>
      <c r="WVZ2" s="279"/>
      <c r="WWA2" s="279"/>
      <c r="WWB2" s="279"/>
      <c r="WWC2" s="279"/>
      <c r="WWD2" s="279"/>
      <c r="WWE2" s="279"/>
      <c r="WWF2" s="279"/>
      <c r="WWG2" s="279"/>
      <c r="WWH2" s="279"/>
      <c r="WWI2" s="279"/>
      <c r="WWJ2" s="279"/>
      <c r="WWK2" s="279"/>
      <c r="WWL2" s="279"/>
      <c r="WWM2" s="279"/>
      <c r="WWN2" s="279"/>
      <c r="WWO2" s="279"/>
      <c r="WWP2" s="279"/>
      <c r="WWQ2" s="279"/>
      <c r="WWR2" s="279"/>
      <c r="WWS2" s="279"/>
      <c r="WWT2" s="279"/>
      <c r="WWU2" s="279"/>
      <c r="WWV2" s="279"/>
      <c r="WWW2" s="279"/>
      <c r="WWX2" s="279"/>
      <c r="WWY2" s="279"/>
      <c r="WWZ2" s="279"/>
      <c r="WXA2" s="279"/>
      <c r="WXB2" s="279"/>
      <c r="WXC2" s="279"/>
      <c r="WXD2" s="279"/>
      <c r="WXE2" s="279"/>
      <c r="WXF2" s="279"/>
      <c r="WXG2" s="279"/>
      <c r="WXH2" s="279"/>
      <c r="WXI2" s="279"/>
      <c r="WXJ2" s="279"/>
      <c r="WXK2" s="279"/>
      <c r="WXL2" s="279"/>
      <c r="WXM2" s="279"/>
      <c r="WXN2" s="279"/>
      <c r="WXO2" s="279"/>
      <c r="WXP2" s="279"/>
      <c r="WXQ2" s="279"/>
      <c r="WXR2" s="279"/>
      <c r="WXS2" s="279"/>
      <c r="WXT2" s="279"/>
      <c r="WXU2" s="279"/>
      <c r="WXV2" s="279"/>
      <c r="WXW2" s="279"/>
      <c r="WXX2" s="279"/>
      <c r="WXY2" s="279"/>
      <c r="WXZ2" s="279"/>
      <c r="WYA2" s="279"/>
      <c r="WYB2" s="279"/>
      <c r="WYC2" s="279"/>
      <c r="WYD2" s="279"/>
      <c r="WYE2" s="279"/>
      <c r="WYF2" s="279"/>
      <c r="WYG2" s="279"/>
      <c r="WYH2" s="279"/>
      <c r="WYI2" s="279"/>
      <c r="WYJ2" s="279"/>
      <c r="WYK2" s="279"/>
      <c r="WYL2" s="279"/>
      <c r="WYM2" s="279"/>
      <c r="WYN2" s="279"/>
      <c r="WYO2" s="279"/>
      <c r="WYP2" s="279"/>
      <c r="WYQ2" s="279"/>
      <c r="WYR2" s="279"/>
      <c r="WYS2" s="279"/>
      <c r="WYT2" s="279"/>
      <c r="WYU2" s="279"/>
      <c r="WYV2" s="279"/>
      <c r="WYW2" s="279"/>
      <c r="WYX2" s="279"/>
      <c r="WYY2" s="279"/>
      <c r="WYZ2" s="279"/>
      <c r="WZA2" s="279"/>
      <c r="WZB2" s="279"/>
      <c r="WZC2" s="279"/>
      <c r="WZD2" s="279"/>
      <c r="WZE2" s="279"/>
      <c r="WZF2" s="279"/>
      <c r="WZG2" s="279"/>
      <c r="WZH2" s="279"/>
      <c r="WZI2" s="279"/>
      <c r="WZJ2" s="279"/>
      <c r="WZK2" s="279"/>
      <c r="WZL2" s="279"/>
      <c r="WZM2" s="279"/>
      <c r="WZN2" s="279"/>
      <c r="WZO2" s="279"/>
      <c r="WZP2" s="279"/>
      <c r="WZQ2" s="279"/>
      <c r="WZR2" s="279"/>
      <c r="WZS2" s="279"/>
      <c r="WZT2" s="279"/>
      <c r="WZU2" s="279"/>
      <c r="WZV2" s="279"/>
      <c r="WZW2" s="279"/>
      <c r="WZX2" s="279"/>
      <c r="WZY2" s="279"/>
      <c r="WZZ2" s="279"/>
      <c r="XAA2" s="279"/>
      <c r="XAB2" s="279"/>
      <c r="XAC2" s="279"/>
      <c r="XAD2" s="279"/>
      <c r="XAE2" s="279"/>
      <c r="XAF2" s="279"/>
      <c r="XAG2" s="279"/>
      <c r="XAH2" s="279"/>
      <c r="XAI2" s="279"/>
      <c r="XAJ2" s="279"/>
      <c r="XAK2" s="279"/>
      <c r="XAL2" s="279"/>
      <c r="XAM2" s="279"/>
      <c r="XAN2" s="279"/>
      <c r="XAO2" s="279"/>
      <c r="XAP2" s="279"/>
      <c r="XAQ2" s="279"/>
      <c r="XAR2" s="279"/>
      <c r="XAS2" s="279"/>
      <c r="XAT2" s="279"/>
      <c r="XAU2" s="279"/>
      <c r="XAV2" s="279"/>
      <c r="XAW2" s="279"/>
      <c r="XAX2" s="279"/>
      <c r="XAY2" s="279"/>
      <c r="XAZ2" s="279"/>
      <c r="XBA2" s="279"/>
      <c r="XBB2" s="279"/>
      <c r="XBC2" s="279"/>
      <c r="XBD2" s="279"/>
      <c r="XBE2" s="279"/>
      <c r="XBF2" s="279"/>
      <c r="XBG2" s="279"/>
      <c r="XBH2" s="279"/>
      <c r="XBI2" s="279"/>
      <c r="XBJ2" s="279"/>
      <c r="XBK2" s="279"/>
      <c r="XBL2" s="279"/>
      <c r="XBM2" s="279"/>
      <c r="XBN2" s="279"/>
      <c r="XBO2" s="279"/>
      <c r="XBP2" s="279"/>
      <c r="XBQ2" s="279"/>
      <c r="XBR2" s="279"/>
      <c r="XBS2" s="279"/>
      <c r="XBT2" s="279"/>
      <c r="XBU2" s="279"/>
      <c r="XBV2" s="279"/>
      <c r="XBW2" s="279"/>
      <c r="XBX2" s="279"/>
      <c r="XBY2" s="279"/>
      <c r="XBZ2" s="279"/>
      <c r="XCA2" s="279"/>
      <c r="XCB2" s="279"/>
      <c r="XCC2" s="279"/>
      <c r="XCD2" s="279"/>
      <c r="XCE2" s="279"/>
      <c r="XCF2" s="279"/>
      <c r="XCG2" s="279"/>
      <c r="XCH2" s="279"/>
      <c r="XCI2" s="279"/>
      <c r="XCJ2" s="279"/>
      <c r="XCK2" s="279"/>
      <c r="XCL2" s="279"/>
      <c r="XCM2" s="279"/>
      <c r="XCN2" s="279"/>
      <c r="XCO2" s="279"/>
      <c r="XCP2" s="279"/>
      <c r="XCQ2" s="279"/>
      <c r="XCR2" s="279"/>
      <c r="XCS2" s="279"/>
      <c r="XCT2" s="279"/>
      <c r="XCU2" s="279"/>
      <c r="XCV2" s="279"/>
      <c r="XCW2" s="279"/>
      <c r="XCX2" s="279"/>
      <c r="XCY2" s="279"/>
      <c r="XCZ2" s="279"/>
      <c r="XDA2" s="279"/>
      <c r="XDB2" s="279"/>
      <c r="XDC2" s="279"/>
      <c r="XDD2" s="279"/>
      <c r="XDE2" s="279"/>
      <c r="XDF2" s="279"/>
      <c r="XDG2" s="279"/>
      <c r="XDH2" s="279"/>
      <c r="XDI2" s="279"/>
      <c r="XDJ2" s="279"/>
      <c r="XDK2" s="279"/>
      <c r="XDL2" s="279"/>
      <c r="XDM2" s="279"/>
      <c r="XDN2" s="279"/>
      <c r="XDO2" s="279"/>
      <c r="XDP2" s="279"/>
      <c r="XDQ2" s="279"/>
      <c r="XDR2" s="279"/>
      <c r="XDS2" s="279"/>
      <c r="XDT2" s="279"/>
      <c r="XDU2" s="279"/>
      <c r="XDV2" s="279"/>
      <c r="XDW2" s="279"/>
      <c r="XDX2" s="279"/>
      <c r="XDY2" s="279"/>
      <c r="XDZ2" s="279"/>
      <c r="XEA2" s="279"/>
    </row>
    <row r="3" spans="2:16355" ht="15.75" customHeight="1" thickBot="1">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row>
    <row r="4" spans="2:16355" s="279" customFormat="1" ht="15.75" customHeight="1" thickBot="1">
      <c r="B4" s="282" t="s">
        <v>134</v>
      </c>
      <c r="C4" s="282" t="b">
        <f>COUNTIF($AB$12:$AB$511,FALSE)=0</f>
        <v>1</v>
      </c>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row>
    <row r="5" spans="2:16355" s="279" customFormat="1" ht="15" customHeight="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row>
    <row r="6" spans="2:16355" ht="31.5">
      <c r="B6" s="283" t="s">
        <v>135</v>
      </c>
      <c r="C6" s="284">
        <f>'Fixed inputs'!$C$4</f>
        <v>2026</v>
      </c>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row>
    <row r="7" spans="2:16355" ht="15.75" customHeight="1">
      <c r="B7" s="283" t="s">
        <v>136</v>
      </c>
      <c r="C7" s="284" t="str">
        <f>IF('Unit and Contact details'!$D$11='Unit and Contact details'!$E$12,"Northern Ireland", "Republic of Ireland")</f>
        <v>Northern Ireland</v>
      </c>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row>
    <row r="8" spans="2:16355">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row>
    <row r="9" spans="2:16355" ht="15.6" customHeight="1">
      <c r="B9" s="565" t="s">
        <v>346</v>
      </c>
      <c r="C9" s="566"/>
      <c r="D9" s="566"/>
      <c r="E9" s="566"/>
      <c r="F9" s="566"/>
      <c r="G9" s="566"/>
      <c r="H9" s="566"/>
      <c r="I9" s="566"/>
      <c r="J9" s="566"/>
      <c r="K9" s="566"/>
      <c r="L9" s="566"/>
      <c r="M9" s="566"/>
      <c r="N9" s="566"/>
      <c r="O9" s="566"/>
      <c r="P9" s="566"/>
      <c r="Q9" s="566"/>
      <c r="R9" s="566"/>
      <c r="S9" s="566"/>
      <c r="T9" s="566"/>
      <c r="U9" s="566"/>
      <c r="V9" s="566"/>
      <c r="W9" s="566"/>
      <c r="X9" s="566"/>
      <c r="Y9" s="566"/>
      <c r="Z9" s="566"/>
      <c r="AA9" s="566"/>
      <c r="AB9" s="566"/>
      <c r="AC9" s="566"/>
      <c r="AD9" s="566"/>
    </row>
    <row r="10" spans="2:16355">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row>
    <row r="11" spans="2:16355" ht="120" customHeight="1">
      <c r="B11" s="333" t="s">
        <v>220</v>
      </c>
      <c r="C11" s="333" t="s">
        <v>137</v>
      </c>
      <c r="D11" s="333" t="s">
        <v>133</v>
      </c>
      <c r="E11" s="333" t="s">
        <v>221</v>
      </c>
      <c r="F11" s="333" t="s">
        <v>222</v>
      </c>
      <c r="G11" s="333" t="s">
        <v>138</v>
      </c>
      <c r="H11" s="333" t="s">
        <v>139</v>
      </c>
      <c r="I11" s="333" t="s">
        <v>140</v>
      </c>
      <c r="J11" s="333" t="s">
        <v>141</v>
      </c>
      <c r="K11" s="333" t="s">
        <v>142</v>
      </c>
      <c r="L11" s="333" t="s">
        <v>354</v>
      </c>
      <c r="M11" s="333" t="s">
        <v>143</v>
      </c>
      <c r="N11" s="333" t="s">
        <v>144</v>
      </c>
      <c r="O11" s="333" t="s">
        <v>145</v>
      </c>
      <c r="P11" s="333" t="s">
        <v>146</v>
      </c>
      <c r="Q11" s="333" t="s">
        <v>147</v>
      </c>
      <c r="R11" s="333" t="s">
        <v>148</v>
      </c>
      <c r="S11" s="333" t="s">
        <v>149</v>
      </c>
      <c r="T11" s="333" t="s">
        <v>150</v>
      </c>
      <c r="U11" s="333" t="s">
        <v>374</v>
      </c>
      <c r="V11" s="333" t="s">
        <v>347</v>
      </c>
      <c r="W11" s="333" t="s">
        <v>348</v>
      </c>
      <c r="X11" s="333" t="s">
        <v>349</v>
      </c>
      <c r="Y11" s="333" t="s">
        <v>350</v>
      </c>
      <c r="Z11" s="333" t="s">
        <v>351</v>
      </c>
      <c r="AA11" s="333" t="s">
        <v>353</v>
      </c>
      <c r="AB11" s="333" t="s">
        <v>151</v>
      </c>
      <c r="AC11" s="333" t="s">
        <v>152</v>
      </c>
      <c r="AD11" s="333" t="s">
        <v>153</v>
      </c>
      <c r="AE11" s="382" t="s">
        <v>154</v>
      </c>
      <c r="AF11" s="382" t="s">
        <v>176</v>
      </c>
      <c r="AG11" s="382" t="s">
        <v>177</v>
      </c>
      <c r="AH11" s="382" t="s">
        <v>223</v>
      </c>
      <c r="AI11" s="382" t="s">
        <v>224</v>
      </c>
      <c r="AJ11" s="382" t="s">
        <v>225</v>
      </c>
      <c r="AK11" s="382" t="s">
        <v>226</v>
      </c>
      <c r="AL11" s="382" t="s">
        <v>227</v>
      </c>
      <c r="AM11" s="382" t="s">
        <v>155</v>
      </c>
      <c r="AN11" s="382" t="s">
        <v>156</v>
      </c>
      <c r="AO11" s="382" t="s">
        <v>157</v>
      </c>
      <c r="AP11" s="382" t="s">
        <v>158</v>
      </c>
      <c r="AQ11" s="382" t="s">
        <v>159</v>
      </c>
      <c r="AR11" s="382" t="s">
        <v>160</v>
      </c>
      <c r="AS11" s="382" t="s">
        <v>161</v>
      </c>
      <c r="AT11" s="382" t="s">
        <v>162</v>
      </c>
    </row>
    <row r="12" spans="2:16355">
      <c r="B12" s="430"/>
      <c r="C12" s="430"/>
      <c r="D12" s="431"/>
      <c r="E12" s="432"/>
      <c r="F12" s="432"/>
      <c r="G12" s="432"/>
      <c r="H12" s="432"/>
      <c r="I12" s="432"/>
      <c r="J12" s="432"/>
      <c r="K12" s="465">
        <f t="shared" ref="K12" si="0">SUM(E12:J12)</f>
        <v>0</v>
      </c>
      <c r="L12" s="433"/>
      <c r="M12" s="433"/>
      <c r="N12" s="434"/>
      <c r="O12" s="383" t="str">
        <f t="shared" ref="O12:O75" si="1">IF($N12="","",IF($N12&lt;2024,"Yes","No"))</f>
        <v/>
      </c>
      <c r="P12" s="434"/>
      <c r="Q12" s="434"/>
      <c r="R12" s="434"/>
      <c r="S12" s="433"/>
      <c r="T12" s="434"/>
      <c r="U12" s="384" t="str">
        <f t="shared" ref="U12:Z12" si="2">IF($B12="","",IFERROR(E12*$AC12*$AD12,0))</f>
        <v/>
      </c>
      <c r="V12" s="384" t="str">
        <f t="shared" si="2"/>
        <v/>
      </c>
      <c r="W12" s="384" t="str">
        <f t="shared" si="2"/>
        <v/>
      </c>
      <c r="X12" s="384" t="str">
        <f t="shared" si="2"/>
        <v/>
      </c>
      <c r="Y12" s="384" t="str">
        <f t="shared" si="2"/>
        <v/>
      </c>
      <c r="Z12" s="384" t="str">
        <f t="shared" si="2"/>
        <v/>
      </c>
      <c r="AA12" s="384">
        <f t="shared" ref="AA12" si="3">SUM(U12:Z12)</f>
        <v>0</v>
      </c>
      <c r="AB12" s="385" t="b">
        <f>IF(COUNTA($B12:$J12)=0,TRUE,AND($B12&lt;&gt;"",$C12&lt;&gt;"",$D12&lt;&gt;"",$N12&lt;&gt;"",$L12&lt;&gt;"",$M12&lt;&gt;"",$Q12&lt;&gt;"",$R12&lt;&gt;"",$S12&lt;&gt;"",IF($O12="Yes",$P12&lt;&gt;"",TRUE)))</f>
        <v>1</v>
      </c>
      <c r="AC12" s="384" t="str">
        <f>IF($N12="","",IF($C$7="Northern Ireland",INDEX('Fixed inputs'!$H$18:$H$58,MATCH($N12,'Fixed inputs'!$C$18:$C$58,0)),INDEX('Fixed inputs'!$I$18:$I$58,MATCH($N12,'Fixed inputs'!$C$18:$C$58,0))))</f>
        <v/>
      </c>
      <c r="AD12" s="384" t="str">
        <f>IF($C12="","",INDEX('Fixed inputs'!$C$8:$E$10,MATCH($C12,'Fixed inputs'!$B$8:$B$10,0),MATCH(IF($C$7="Northern Ireland","GBP","EUR"),'Fixed inputs'!$C$7:$E$7,0)))</f>
        <v/>
      </c>
      <c r="AE12" s="386"/>
      <c r="AF12" s="386"/>
      <c r="AG12" s="386"/>
      <c r="AH12" s="386"/>
      <c r="AI12" s="386"/>
      <c r="AJ12" s="387">
        <f>IF(AI12&lt;&gt;"",AI12,IF(AND($AE12="Yes",$AF12="Yes",$AG12="Yes",$AH12="Yes"),U12,0))</f>
        <v>0</v>
      </c>
      <c r="AK12" s="386"/>
      <c r="AL12" s="387">
        <f>IF(AK12&lt;&gt;"",AK12,IF(AND($AE12="Yes",$AF12="Yes",$AG12="Yes",$AH12="Yes"),V12,0))</f>
        <v>0</v>
      </c>
      <c r="AM12" s="386"/>
      <c r="AN12" s="387">
        <f>IF(AM12&lt;&gt;"",AM12,IF(AND($AE12="Yes",$AF12="Yes",$AG12="Yes",$AH12="Yes"),W12,0))</f>
        <v>0</v>
      </c>
      <c r="AO12" s="386"/>
      <c r="AP12" s="387">
        <f>IF(AO12&lt;&gt;"",AO12,IF(AND($AE12="Yes",$AF12="Yes",$AG12="Yes",$AH12="Yes"),X12,0))</f>
        <v>0</v>
      </c>
      <c r="AQ12" s="386"/>
      <c r="AR12" s="387">
        <f>IF(AQ12&lt;&gt;"",AQ12,IF(AND($AE12="Yes",$AF12="Yes",$AG12="Yes",$AH12="Yes"),Y12,0))</f>
        <v>0</v>
      </c>
      <c r="AS12" s="386"/>
      <c r="AT12" s="387">
        <f>IF(AS12&lt;&gt;"",AS12,IF(AND($AE12="Yes",$AF12="Yes",$AG12="Yes",$AH12="Yes"),Z12,0))</f>
        <v>0</v>
      </c>
    </row>
    <row r="13" spans="2:16355">
      <c r="B13" s="430"/>
      <c r="C13" s="430"/>
      <c r="D13" s="431"/>
      <c r="E13" s="432"/>
      <c r="F13" s="432"/>
      <c r="G13" s="432"/>
      <c r="H13" s="432"/>
      <c r="I13" s="432"/>
      <c r="J13" s="432"/>
      <c r="K13" s="465">
        <f t="shared" ref="K13:K76" si="4">SUM(E13:J13)</f>
        <v>0</v>
      </c>
      <c r="L13" s="433"/>
      <c r="M13" s="433"/>
      <c r="N13" s="434"/>
      <c r="O13" s="383" t="str">
        <f t="shared" si="1"/>
        <v/>
      </c>
      <c r="P13" s="434"/>
      <c r="Q13" s="434"/>
      <c r="R13" s="434"/>
      <c r="S13" s="433"/>
      <c r="T13" s="434"/>
      <c r="U13" s="384" t="str">
        <f t="shared" ref="U13:U76" si="5">IF($B13="","",IFERROR(E13*$AC13*$AD13,0))</f>
        <v/>
      </c>
      <c r="V13" s="384" t="str">
        <f t="shared" ref="V13:V76" si="6">IF($B13="","",IFERROR(F13*$AC13*$AD13,0))</f>
        <v/>
      </c>
      <c r="W13" s="384" t="str">
        <f t="shared" ref="W13:W76" si="7">IF($B13="","",IFERROR(G13*$AC13*$AD13,0))</f>
        <v/>
      </c>
      <c r="X13" s="384" t="str">
        <f t="shared" ref="X13:X76" si="8">IF($B13="","",IFERROR(H13*$AC13*$AD13,0))</f>
        <v/>
      </c>
      <c r="Y13" s="384" t="str">
        <f t="shared" ref="Y13:Y76" si="9">IF($B13="","",IFERROR(I13*$AC13*$AD13,0))</f>
        <v/>
      </c>
      <c r="Z13" s="384" t="str">
        <f t="shared" ref="Z13:Z76" si="10">IF($B13="","",IFERROR(J13*$AC13*$AD13,0))</f>
        <v/>
      </c>
      <c r="AA13" s="384">
        <f t="shared" ref="AA13:AA76" si="11">SUM(U13:Z13)</f>
        <v>0</v>
      </c>
      <c r="AB13" s="385" t="b">
        <f t="shared" ref="AB13:AB76" si="12">IF(COUNTA($B13:$J13)=0,TRUE,AND($B13&lt;&gt;"",$C13&lt;&gt;"",$D13&lt;&gt;"",$N13&lt;&gt;"",$L13&lt;&gt;"",$M13&lt;&gt;"",$Q13&lt;&gt;"",$R13&lt;&gt;"",$S13&lt;&gt;"",IF($O13="Yes",$P13&lt;&gt;"",TRUE)))</f>
        <v>1</v>
      </c>
      <c r="AC13" s="384" t="str">
        <f>IF($N13="","",IF($C$7="Northern Ireland",INDEX('Fixed inputs'!$H$18:$H$58,MATCH($N13,'Fixed inputs'!$C$18:$C$58,0)),INDEX('Fixed inputs'!$I$18:$I$58,MATCH($N13,'Fixed inputs'!$C$18:$C$58,0))))</f>
        <v/>
      </c>
      <c r="AD13" s="384" t="str">
        <f>IF($C13="","",INDEX('Fixed inputs'!$C$8:$E$10,MATCH($C13,'Fixed inputs'!$B$8:$B$10,0),MATCH(IF($C$7="Northern Ireland","GBP","EUR"),'Fixed inputs'!$C$7:$E$7,0)))</f>
        <v/>
      </c>
      <c r="AE13" s="386"/>
      <c r="AF13" s="386"/>
      <c r="AG13" s="386"/>
      <c r="AH13" s="386"/>
      <c r="AI13" s="386"/>
      <c r="AJ13" s="387">
        <f t="shared" ref="AJ13:AJ76" si="13">IF(AI13&lt;&gt;"",AI13,IF(AND($AE13="Yes",$AF13="Yes",$AG13="Yes",$AH13="Yes"),U13,0))</f>
        <v>0</v>
      </c>
      <c r="AK13" s="386"/>
      <c r="AL13" s="387">
        <f t="shared" ref="AL13:AL76" si="14">IF(AK13&lt;&gt;"",AK13,IF(AND($AE13="Yes",$AF13="Yes",$AG13="Yes",$AH13="Yes"),V13,0))</f>
        <v>0</v>
      </c>
      <c r="AM13" s="386"/>
      <c r="AN13" s="387">
        <f t="shared" ref="AN13:AN76" si="15">IF(AM13&lt;&gt;"",AM13,IF(AND($AE13="Yes",$AF13="Yes",$AG13="Yes",$AH13="Yes"),W13,0))</f>
        <v>0</v>
      </c>
      <c r="AO13" s="386"/>
      <c r="AP13" s="387">
        <f t="shared" ref="AP13:AP76" si="16">IF(AO13&lt;&gt;"",AO13,IF(AND($AE13="Yes",$AF13="Yes",$AG13="Yes",$AH13="Yes"),X13,0))</f>
        <v>0</v>
      </c>
      <c r="AQ13" s="386"/>
      <c r="AR13" s="387">
        <f t="shared" ref="AR13:AR76" si="17">IF(AQ13&lt;&gt;"",AQ13,IF(AND($AE13="Yes",$AF13="Yes",$AG13="Yes",$AH13="Yes"),Y13,0))</f>
        <v>0</v>
      </c>
      <c r="AS13" s="386"/>
      <c r="AT13" s="387">
        <f t="shared" ref="AT13:AT76" si="18">IF(AS13&lt;&gt;"",AS13,IF(AND($AE13="Yes",$AF13="Yes",$AG13="Yes",$AH13="Yes"),Z13,0))</f>
        <v>0</v>
      </c>
    </row>
    <row r="14" spans="2:16355">
      <c r="B14" s="430"/>
      <c r="C14" s="430"/>
      <c r="D14" s="431"/>
      <c r="E14" s="432"/>
      <c r="F14" s="432"/>
      <c r="G14" s="432"/>
      <c r="H14" s="432"/>
      <c r="I14" s="432"/>
      <c r="J14" s="432"/>
      <c r="K14" s="465">
        <f t="shared" si="4"/>
        <v>0</v>
      </c>
      <c r="L14" s="433"/>
      <c r="M14" s="433"/>
      <c r="N14" s="434"/>
      <c r="O14" s="383" t="str">
        <f t="shared" si="1"/>
        <v/>
      </c>
      <c r="P14" s="434"/>
      <c r="Q14" s="434"/>
      <c r="R14" s="434"/>
      <c r="S14" s="433"/>
      <c r="T14" s="434"/>
      <c r="U14" s="384" t="str">
        <f t="shared" si="5"/>
        <v/>
      </c>
      <c r="V14" s="384" t="str">
        <f t="shared" si="6"/>
        <v/>
      </c>
      <c r="W14" s="384" t="str">
        <f t="shared" si="7"/>
        <v/>
      </c>
      <c r="X14" s="384" t="str">
        <f t="shared" si="8"/>
        <v/>
      </c>
      <c r="Y14" s="384" t="str">
        <f t="shared" si="9"/>
        <v/>
      </c>
      <c r="Z14" s="384" t="str">
        <f t="shared" si="10"/>
        <v/>
      </c>
      <c r="AA14" s="384">
        <f t="shared" si="11"/>
        <v>0</v>
      </c>
      <c r="AB14" s="385" t="b">
        <f t="shared" si="12"/>
        <v>1</v>
      </c>
      <c r="AC14" s="384" t="str">
        <f>IF($N14="","",IF($C$7="Northern Ireland",INDEX('Fixed inputs'!$H$18:$H$58,MATCH($N14,'Fixed inputs'!$C$18:$C$58,0)),INDEX('Fixed inputs'!$I$18:$I$58,MATCH($N14,'Fixed inputs'!$C$18:$C$58,0))))</f>
        <v/>
      </c>
      <c r="AD14" s="384" t="str">
        <f>IF($C14="","",INDEX('Fixed inputs'!$C$8:$E$10,MATCH($C14,'Fixed inputs'!$B$8:$B$10,0),MATCH(IF($C$7="Northern Ireland","GBP","EUR"),'Fixed inputs'!$C$7:$E$7,0)))</f>
        <v/>
      </c>
      <c r="AE14" s="386"/>
      <c r="AF14" s="386"/>
      <c r="AG14" s="386"/>
      <c r="AH14" s="386"/>
      <c r="AI14" s="386"/>
      <c r="AJ14" s="387">
        <f t="shared" si="13"/>
        <v>0</v>
      </c>
      <c r="AK14" s="386"/>
      <c r="AL14" s="387">
        <f t="shared" si="14"/>
        <v>0</v>
      </c>
      <c r="AM14" s="386"/>
      <c r="AN14" s="387">
        <f t="shared" si="15"/>
        <v>0</v>
      </c>
      <c r="AO14" s="386"/>
      <c r="AP14" s="387">
        <f t="shared" si="16"/>
        <v>0</v>
      </c>
      <c r="AQ14" s="386"/>
      <c r="AR14" s="387">
        <f t="shared" si="17"/>
        <v>0</v>
      </c>
      <c r="AS14" s="386"/>
      <c r="AT14" s="387">
        <f t="shared" si="18"/>
        <v>0</v>
      </c>
    </row>
    <row r="15" spans="2:16355">
      <c r="B15" s="430"/>
      <c r="C15" s="430"/>
      <c r="D15" s="431"/>
      <c r="E15" s="432"/>
      <c r="F15" s="432"/>
      <c r="G15" s="432"/>
      <c r="H15" s="432"/>
      <c r="I15" s="432"/>
      <c r="J15" s="432"/>
      <c r="K15" s="465">
        <f t="shared" si="4"/>
        <v>0</v>
      </c>
      <c r="L15" s="433"/>
      <c r="M15" s="433"/>
      <c r="N15" s="434"/>
      <c r="O15" s="383" t="str">
        <f t="shared" si="1"/>
        <v/>
      </c>
      <c r="P15" s="434"/>
      <c r="Q15" s="434"/>
      <c r="R15" s="434"/>
      <c r="S15" s="433"/>
      <c r="T15" s="434"/>
      <c r="U15" s="384" t="str">
        <f t="shared" si="5"/>
        <v/>
      </c>
      <c r="V15" s="384" t="str">
        <f t="shared" si="6"/>
        <v/>
      </c>
      <c r="W15" s="384" t="str">
        <f t="shared" si="7"/>
        <v/>
      </c>
      <c r="X15" s="384" t="str">
        <f t="shared" si="8"/>
        <v/>
      </c>
      <c r="Y15" s="384" t="str">
        <f t="shared" si="9"/>
        <v/>
      </c>
      <c r="Z15" s="384" t="str">
        <f t="shared" si="10"/>
        <v/>
      </c>
      <c r="AA15" s="384">
        <f t="shared" si="11"/>
        <v>0</v>
      </c>
      <c r="AB15" s="385" t="b">
        <f t="shared" si="12"/>
        <v>1</v>
      </c>
      <c r="AC15" s="384" t="str">
        <f>IF($N15="","",IF($C$7="Northern Ireland",INDEX('Fixed inputs'!$H$18:$H$58,MATCH($N15,'Fixed inputs'!$C$18:$C$58,0)),INDEX('Fixed inputs'!$I$18:$I$58,MATCH($N15,'Fixed inputs'!$C$18:$C$58,0))))</f>
        <v/>
      </c>
      <c r="AD15" s="384" t="str">
        <f>IF($C15="","",INDEX('Fixed inputs'!$C$8:$E$10,MATCH($C15,'Fixed inputs'!$B$8:$B$10,0),MATCH(IF($C$7="Northern Ireland","GBP","EUR"),'Fixed inputs'!$C$7:$E$7,0)))</f>
        <v/>
      </c>
      <c r="AE15" s="386"/>
      <c r="AF15" s="386"/>
      <c r="AG15" s="386"/>
      <c r="AH15" s="386"/>
      <c r="AI15" s="386"/>
      <c r="AJ15" s="387">
        <f t="shared" si="13"/>
        <v>0</v>
      </c>
      <c r="AK15" s="386"/>
      <c r="AL15" s="387">
        <f t="shared" si="14"/>
        <v>0</v>
      </c>
      <c r="AM15" s="386"/>
      <c r="AN15" s="387">
        <f t="shared" si="15"/>
        <v>0</v>
      </c>
      <c r="AO15" s="386"/>
      <c r="AP15" s="387">
        <f t="shared" si="16"/>
        <v>0</v>
      </c>
      <c r="AQ15" s="386"/>
      <c r="AR15" s="387">
        <f t="shared" si="17"/>
        <v>0</v>
      </c>
      <c r="AS15" s="386"/>
      <c r="AT15" s="387">
        <f t="shared" si="18"/>
        <v>0</v>
      </c>
    </row>
    <row r="16" spans="2:16355">
      <c r="B16" s="430"/>
      <c r="C16" s="430"/>
      <c r="D16" s="431"/>
      <c r="E16" s="432"/>
      <c r="F16" s="432"/>
      <c r="G16" s="432"/>
      <c r="H16" s="432"/>
      <c r="I16" s="432"/>
      <c r="J16" s="432"/>
      <c r="K16" s="465">
        <f t="shared" si="4"/>
        <v>0</v>
      </c>
      <c r="L16" s="433"/>
      <c r="M16" s="433"/>
      <c r="N16" s="434"/>
      <c r="O16" s="383" t="str">
        <f t="shared" si="1"/>
        <v/>
      </c>
      <c r="P16" s="434"/>
      <c r="Q16" s="434"/>
      <c r="R16" s="434"/>
      <c r="S16" s="433"/>
      <c r="T16" s="434"/>
      <c r="U16" s="384" t="str">
        <f t="shared" si="5"/>
        <v/>
      </c>
      <c r="V16" s="384" t="str">
        <f t="shared" si="6"/>
        <v/>
      </c>
      <c r="W16" s="384" t="str">
        <f t="shared" si="7"/>
        <v/>
      </c>
      <c r="X16" s="384" t="str">
        <f t="shared" si="8"/>
        <v/>
      </c>
      <c r="Y16" s="384" t="str">
        <f t="shared" si="9"/>
        <v/>
      </c>
      <c r="Z16" s="384" t="str">
        <f t="shared" si="10"/>
        <v/>
      </c>
      <c r="AA16" s="384">
        <f t="shared" si="11"/>
        <v>0</v>
      </c>
      <c r="AB16" s="385" t="b">
        <f t="shared" si="12"/>
        <v>1</v>
      </c>
      <c r="AC16" s="384" t="str">
        <f>IF($N16="","",IF($C$7="Northern Ireland",INDEX('Fixed inputs'!$H$18:$H$58,MATCH($N16,'Fixed inputs'!$C$18:$C$58,0)),INDEX('Fixed inputs'!$I$18:$I$58,MATCH($N16,'Fixed inputs'!$C$18:$C$58,0))))</f>
        <v/>
      </c>
      <c r="AD16" s="384" t="str">
        <f>IF($C16="","",INDEX('Fixed inputs'!$C$8:$E$10,MATCH($C16,'Fixed inputs'!$B$8:$B$10,0),MATCH(IF($C$7="Northern Ireland","GBP","EUR"),'Fixed inputs'!$C$7:$E$7,0)))</f>
        <v/>
      </c>
      <c r="AE16" s="386"/>
      <c r="AF16" s="386"/>
      <c r="AG16" s="386"/>
      <c r="AH16" s="386"/>
      <c r="AI16" s="386"/>
      <c r="AJ16" s="387">
        <f t="shared" si="13"/>
        <v>0</v>
      </c>
      <c r="AK16" s="386"/>
      <c r="AL16" s="387">
        <f t="shared" si="14"/>
        <v>0</v>
      </c>
      <c r="AM16" s="386"/>
      <c r="AN16" s="387">
        <f t="shared" si="15"/>
        <v>0</v>
      </c>
      <c r="AO16" s="386"/>
      <c r="AP16" s="387">
        <f t="shared" si="16"/>
        <v>0</v>
      </c>
      <c r="AQ16" s="386"/>
      <c r="AR16" s="387">
        <f t="shared" si="17"/>
        <v>0</v>
      </c>
      <c r="AS16" s="386"/>
      <c r="AT16" s="387">
        <f t="shared" si="18"/>
        <v>0</v>
      </c>
    </row>
    <row r="17" spans="2:46">
      <c r="B17" s="430"/>
      <c r="C17" s="430"/>
      <c r="D17" s="431"/>
      <c r="E17" s="432"/>
      <c r="F17" s="432"/>
      <c r="G17" s="432"/>
      <c r="H17" s="432"/>
      <c r="I17" s="432"/>
      <c r="J17" s="432"/>
      <c r="K17" s="465">
        <f t="shared" si="4"/>
        <v>0</v>
      </c>
      <c r="L17" s="433"/>
      <c r="M17" s="433"/>
      <c r="N17" s="434"/>
      <c r="O17" s="383" t="str">
        <f t="shared" si="1"/>
        <v/>
      </c>
      <c r="P17" s="434"/>
      <c r="Q17" s="434"/>
      <c r="R17" s="434"/>
      <c r="S17" s="433"/>
      <c r="T17" s="434"/>
      <c r="U17" s="384" t="str">
        <f t="shared" si="5"/>
        <v/>
      </c>
      <c r="V17" s="384" t="str">
        <f t="shared" si="6"/>
        <v/>
      </c>
      <c r="W17" s="384" t="str">
        <f t="shared" si="7"/>
        <v/>
      </c>
      <c r="X17" s="384" t="str">
        <f t="shared" si="8"/>
        <v/>
      </c>
      <c r="Y17" s="384" t="str">
        <f t="shared" si="9"/>
        <v/>
      </c>
      <c r="Z17" s="384" t="str">
        <f t="shared" si="10"/>
        <v/>
      </c>
      <c r="AA17" s="384">
        <f t="shared" si="11"/>
        <v>0</v>
      </c>
      <c r="AB17" s="385" t="b">
        <f t="shared" si="12"/>
        <v>1</v>
      </c>
      <c r="AC17" s="384" t="str">
        <f>IF($N17="","",IF($C$7="Northern Ireland",INDEX('Fixed inputs'!$H$18:$H$58,MATCH($N17,'Fixed inputs'!$C$18:$C$58,0)),INDEX('Fixed inputs'!$I$18:$I$58,MATCH($N17,'Fixed inputs'!$C$18:$C$58,0))))</f>
        <v/>
      </c>
      <c r="AD17" s="384" t="str">
        <f>IF($C17="","",INDEX('Fixed inputs'!$C$8:$E$10,MATCH($C17,'Fixed inputs'!$B$8:$B$10,0),MATCH(IF($C$7="Northern Ireland","GBP","EUR"),'Fixed inputs'!$C$7:$E$7,0)))</f>
        <v/>
      </c>
      <c r="AE17" s="386"/>
      <c r="AF17" s="386"/>
      <c r="AG17" s="386"/>
      <c r="AH17" s="386"/>
      <c r="AI17" s="386"/>
      <c r="AJ17" s="387">
        <f t="shared" si="13"/>
        <v>0</v>
      </c>
      <c r="AK17" s="386"/>
      <c r="AL17" s="387">
        <f t="shared" si="14"/>
        <v>0</v>
      </c>
      <c r="AM17" s="386"/>
      <c r="AN17" s="387">
        <f t="shared" si="15"/>
        <v>0</v>
      </c>
      <c r="AO17" s="386"/>
      <c r="AP17" s="387">
        <f t="shared" si="16"/>
        <v>0</v>
      </c>
      <c r="AQ17" s="386"/>
      <c r="AR17" s="387">
        <f t="shared" si="17"/>
        <v>0</v>
      </c>
      <c r="AS17" s="386"/>
      <c r="AT17" s="387">
        <f t="shared" si="18"/>
        <v>0</v>
      </c>
    </row>
    <row r="18" spans="2:46">
      <c r="B18" s="430"/>
      <c r="C18" s="430"/>
      <c r="D18" s="431"/>
      <c r="E18" s="432"/>
      <c r="F18" s="432"/>
      <c r="G18" s="432"/>
      <c r="H18" s="432"/>
      <c r="I18" s="432"/>
      <c r="J18" s="432"/>
      <c r="K18" s="465">
        <f t="shared" si="4"/>
        <v>0</v>
      </c>
      <c r="L18" s="433"/>
      <c r="M18" s="433"/>
      <c r="N18" s="434"/>
      <c r="O18" s="383" t="str">
        <f t="shared" si="1"/>
        <v/>
      </c>
      <c r="P18" s="434"/>
      <c r="Q18" s="434"/>
      <c r="R18" s="434"/>
      <c r="S18" s="433"/>
      <c r="T18" s="434"/>
      <c r="U18" s="384" t="str">
        <f t="shared" si="5"/>
        <v/>
      </c>
      <c r="V18" s="384" t="str">
        <f t="shared" si="6"/>
        <v/>
      </c>
      <c r="W18" s="384" t="str">
        <f t="shared" si="7"/>
        <v/>
      </c>
      <c r="X18" s="384" t="str">
        <f t="shared" si="8"/>
        <v/>
      </c>
      <c r="Y18" s="384" t="str">
        <f t="shared" si="9"/>
        <v/>
      </c>
      <c r="Z18" s="384" t="str">
        <f t="shared" si="10"/>
        <v/>
      </c>
      <c r="AA18" s="384">
        <f t="shared" si="11"/>
        <v>0</v>
      </c>
      <c r="AB18" s="385" t="b">
        <f t="shared" si="12"/>
        <v>1</v>
      </c>
      <c r="AC18" s="384" t="str">
        <f>IF($N18="","",IF($C$7="Northern Ireland",INDEX('Fixed inputs'!$H$18:$H$58,MATCH($N18,'Fixed inputs'!$C$18:$C$58,0)),INDEX('Fixed inputs'!$I$18:$I$58,MATCH($N18,'Fixed inputs'!$C$18:$C$58,0))))</f>
        <v/>
      </c>
      <c r="AD18" s="384" t="str">
        <f>IF($C18="","",INDEX('Fixed inputs'!$C$8:$E$10,MATCH($C18,'Fixed inputs'!$B$8:$B$10,0),MATCH(IF($C$7="Northern Ireland","GBP","EUR"),'Fixed inputs'!$C$7:$E$7,0)))</f>
        <v/>
      </c>
      <c r="AE18" s="386"/>
      <c r="AF18" s="386"/>
      <c r="AG18" s="386"/>
      <c r="AH18" s="386"/>
      <c r="AI18" s="386"/>
      <c r="AJ18" s="387">
        <f t="shared" si="13"/>
        <v>0</v>
      </c>
      <c r="AK18" s="386"/>
      <c r="AL18" s="387">
        <f t="shared" si="14"/>
        <v>0</v>
      </c>
      <c r="AM18" s="386"/>
      <c r="AN18" s="387">
        <f t="shared" si="15"/>
        <v>0</v>
      </c>
      <c r="AO18" s="386"/>
      <c r="AP18" s="387">
        <f t="shared" si="16"/>
        <v>0</v>
      </c>
      <c r="AQ18" s="386"/>
      <c r="AR18" s="387">
        <f t="shared" si="17"/>
        <v>0</v>
      </c>
      <c r="AS18" s="386"/>
      <c r="AT18" s="387">
        <f t="shared" si="18"/>
        <v>0</v>
      </c>
    </row>
    <row r="19" spans="2:46">
      <c r="B19" s="430"/>
      <c r="C19" s="430"/>
      <c r="D19" s="431"/>
      <c r="E19" s="432"/>
      <c r="F19" s="432"/>
      <c r="G19" s="432"/>
      <c r="H19" s="432"/>
      <c r="I19" s="432"/>
      <c r="J19" s="432"/>
      <c r="K19" s="465">
        <f t="shared" si="4"/>
        <v>0</v>
      </c>
      <c r="L19" s="433"/>
      <c r="M19" s="433"/>
      <c r="N19" s="434"/>
      <c r="O19" s="383" t="str">
        <f t="shared" si="1"/>
        <v/>
      </c>
      <c r="P19" s="434"/>
      <c r="Q19" s="434"/>
      <c r="R19" s="434"/>
      <c r="S19" s="433"/>
      <c r="T19" s="434"/>
      <c r="U19" s="384" t="str">
        <f t="shared" si="5"/>
        <v/>
      </c>
      <c r="V19" s="384" t="str">
        <f t="shared" si="6"/>
        <v/>
      </c>
      <c r="W19" s="384" t="str">
        <f t="shared" si="7"/>
        <v/>
      </c>
      <c r="X19" s="384" t="str">
        <f t="shared" si="8"/>
        <v/>
      </c>
      <c r="Y19" s="384" t="str">
        <f t="shared" si="9"/>
        <v/>
      </c>
      <c r="Z19" s="384" t="str">
        <f t="shared" si="10"/>
        <v/>
      </c>
      <c r="AA19" s="384">
        <f t="shared" si="11"/>
        <v>0</v>
      </c>
      <c r="AB19" s="385" t="b">
        <f t="shared" si="12"/>
        <v>1</v>
      </c>
      <c r="AC19" s="384" t="str">
        <f>IF($N19="","",IF($C$7="Northern Ireland",INDEX('Fixed inputs'!$H$18:$H$58,MATCH($N19,'Fixed inputs'!$C$18:$C$58,0)),INDEX('Fixed inputs'!$I$18:$I$58,MATCH($N19,'Fixed inputs'!$C$18:$C$58,0))))</f>
        <v/>
      </c>
      <c r="AD19" s="384" t="str">
        <f>IF($C19="","",INDEX('Fixed inputs'!$C$8:$E$10,MATCH($C19,'Fixed inputs'!$B$8:$B$10,0),MATCH(IF($C$7="Northern Ireland","GBP","EUR"),'Fixed inputs'!$C$7:$E$7,0)))</f>
        <v/>
      </c>
      <c r="AE19" s="386"/>
      <c r="AF19" s="386"/>
      <c r="AG19" s="386"/>
      <c r="AH19" s="386"/>
      <c r="AI19" s="386"/>
      <c r="AJ19" s="387">
        <f t="shared" si="13"/>
        <v>0</v>
      </c>
      <c r="AK19" s="386"/>
      <c r="AL19" s="387">
        <f t="shared" si="14"/>
        <v>0</v>
      </c>
      <c r="AM19" s="386"/>
      <c r="AN19" s="387">
        <f t="shared" si="15"/>
        <v>0</v>
      </c>
      <c r="AO19" s="386"/>
      <c r="AP19" s="387">
        <f t="shared" si="16"/>
        <v>0</v>
      </c>
      <c r="AQ19" s="386"/>
      <c r="AR19" s="387">
        <f t="shared" si="17"/>
        <v>0</v>
      </c>
      <c r="AS19" s="386"/>
      <c r="AT19" s="387">
        <f t="shared" si="18"/>
        <v>0</v>
      </c>
    </row>
    <row r="20" spans="2:46">
      <c r="B20" s="430"/>
      <c r="C20" s="430"/>
      <c r="D20" s="431"/>
      <c r="E20" s="432"/>
      <c r="F20" s="432"/>
      <c r="G20" s="432"/>
      <c r="H20" s="432"/>
      <c r="I20" s="432"/>
      <c r="J20" s="432"/>
      <c r="K20" s="465">
        <f t="shared" si="4"/>
        <v>0</v>
      </c>
      <c r="L20" s="433"/>
      <c r="M20" s="433"/>
      <c r="N20" s="434"/>
      <c r="O20" s="383" t="str">
        <f t="shared" si="1"/>
        <v/>
      </c>
      <c r="P20" s="434"/>
      <c r="Q20" s="434"/>
      <c r="R20" s="434"/>
      <c r="S20" s="433"/>
      <c r="T20" s="434"/>
      <c r="U20" s="384" t="str">
        <f t="shared" si="5"/>
        <v/>
      </c>
      <c r="V20" s="384" t="str">
        <f t="shared" si="6"/>
        <v/>
      </c>
      <c r="W20" s="384" t="str">
        <f t="shared" si="7"/>
        <v/>
      </c>
      <c r="X20" s="384" t="str">
        <f t="shared" si="8"/>
        <v/>
      </c>
      <c r="Y20" s="384" t="str">
        <f t="shared" si="9"/>
        <v/>
      </c>
      <c r="Z20" s="384" t="str">
        <f t="shared" si="10"/>
        <v/>
      </c>
      <c r="AA20" s="384">
        <f t="shared" si="11"/>
        <v>0</v>
      </c>
      <c r="AB20" s="385" t="b">
        <f t="shared" si="12"/>
        <v>1</v>
      </c>
      <c r="AC20" s="384" t="str">
        <f>IF($N20="","",IF($C$7="Northern Ireland",INDEX('Fixed inputs'!$H$18:$H$58,MATCH($N20,'Fixed inputs'!$C$18:$C$58,0)),INDEX('Fixed inputs'!$I$18:$I$58,MATCH($N20,'Fixed inputs'!$C$18:$C$58,0))))</f>
        <v/>
      </c>
      <c r="AD20" s="384" t="str">
        <f>IF($C20="","",INDEX('Fixed inputs'!$C$8:$E$10,MATCH($C20,'Fixed inputs'!$B$8:$B$10,0),MATCH(IF($C$7="Northern Ireland","GBP","EUR"),'Fixed inputs'!$C$7:$E$7,0)))</f>
        <v/>
      </c>
      <c r="AE20" s="386"/>
      <c r="AF20" s="386"/>
      <c r="AG20" s="386"/>
      <c r="AH20" s="386"/>
      <c r="AI20" s="386"/>
      <c r="AJ20" s="387">
        <f t="shared" si="13"/>
        <v>0</v>
      </c>
      <c r="AK20" s="386"/>
      <c r="AL20" s="387">
        <f t="shared" si="14"/>
        <v>0</v>
      </c>
      <c r="AM20" s="386"/>
      <c r="AN20" s="387">
        <f t="shared" si="15"/>
        <v>0</v>
      </c>
      <c r="AO20" s="386"/>
      <c r="AP20" s="387">
        <f t="shared" si="16"/>
        <v>0</v>
      </c>
      <c r="AQ20" s="386"/>
      <c r="AR20" s="387">
        <f t="shared" si="17"/>
        <v>0</v>
      </c>
      <c r="AS20" s="386"/>
      <c r="AT20" s="387">
        <f t="shared" si="18"/>
        <v>0</v>
      </c>
    </row>
    <row r="21" spans="2:46">
      <c r="B21" s="430"/>
      <c r="C21" s="430"/>
      <c r="D21" s="431"/>
      <c r="E21" s="432"/>
      <c r="F21" s="432"/>
      <c r="G21" s="432"/>
      <c r="H21" s="432"/>
      <c r="I21" s="432"/>
      <c r="J21" s="432"/>
      <c r="K21" s="465">
        <f t="shared" si="4"/>
        <v>0</v>
      </c>
      <c r="L21" s="433"/>
      <c r="M21" s="433"/>
      <c r="N21" s="434"/>
      <c r="O21" s="383" t="str">
        <f t="shared" si="1"/>
        <v/>
      </c>
      <c r="P21" s="434"/>
      <c r="Q21" s="434"/>
      <c r="R21" s="434"/>
      <c r="S21" s="433"/>
      <c r="T21" s="434"/>
      <c r="U21" s="384" t="str">
        <f t="shared" si="5"/>
        <v/>
      </c>
      <c r="V21" s="384" t="str">
        <f t="shared" si="6"/>
        <v/>
      </c>
      <c r="W21" s="384" t="str">
        <f t="shared" si="7"/>
        <v/>
      </c>
      <c r="X21" s="384" t="str">
        <f t="shared" si="8"/>
        <v/>
      </c>
      <c r="Y21" s="384" t="str">
        <f t="shared" si="9"/>
        <v/>
      </c>
      <c r="Z21" s="384" t="str">
        <f t="shared" si="10"/>
        <v/>
      </c>
      <c r="AA21" s="384">
        <f t="shared" si="11"/>
        <v>0</v>
      </c>
      <c r="AB21" s="385" t="b">
        <f t="shared" si="12"/>
        <v>1</v>
      </c>
      <c r="AC21" s="384" t="str">
        <f>IF($N21="","",IF($C$7="Northern Ireland",INDEX('Fixed inputs'!$H$18:$H$58,MATCH($N21,'Fixed inputs'!$C$18:$C$58,0)),INDEX('Fixed inputs'!$I$18:$I$58,MATCH($N21,'Fixed inputs'!$C$18:$C$58,0))))</f>
        <v/>
      </c>
      <c r="AD21" s="384" t="str">
        <f>IF($C21="","",INDEX('Fixed inputs'!$C$8:$E$10,MATCH($C21,'Fixed inputs'!$B$8:$B$10,0),MATCH(IF($C$7="Northern Ireland","GBP","EUR"),'Fixed inputs'!$C$7:$E$7,0)))</f>
        <v/>
      </c>
      <c r="AE21" s="386"/>
      <c r="AF21" s="386"/>
      <c r="AG21" s="386"/>
      <c r="AH21" s="386"/>
      <c r="AI21" s="386"/>
      <c r="AJ21" s="387">
        <f t="shared" si="13"/>
        <v>0</v>
      </c>
      <c r="AK21" s="386"/>
      <c r="AL21" s="387">
        <f t="shared" si="14"/>
        <v>0</v>
      </c>
      <c r="AM21" s="386"/>
      <c r="AN21" s="387">
        <f t="shared" si="15"/>
        <v>0</v>
      </c>
      <c r="AO21" s="386"/>
      <c r="AP21" s="387">
        <f t="shared" si="16"/>
        <v>0</v>
      </c>
      <c r="AQ21" s="386"/>
      <c r="AR21" s="387">
        <f t="shared" si="17"/>
        <v>0</v>
      </c>
      <c r="AS21" s="386"/>
      <c r="AT21" s="387">
        <f t="shared" si="18"/>
        <v>0</v>
      </c>
    </row>
    <row r="22" spans="2:46">
      <c r="B22" s="430"/>
      <c r="C22" s="430"/>
      <c r="D22" s="431"/>
      <c r="E22" s="432"/>
      <c r="F22" s="432"/>
      <c r="G22" s="432"/>
      <c r="H22" s="432"/>
      <c r="I22" s="432"/>
      <c r="J22" s="432"/>
      <c r="K22" s="465">
        <f t="shared" si="4"/>
        <v>0</v>
      </c>
      <c r="L22" s="433"/>
      <c r="M22" s="433"/>
      <c r="N22" s="434"/>
      <c r="O22" s="383" t="str">
        <f t="shared" si="1"/>
        <v/>
      </c>
      <c r="P22" s="434"/>
      <c r="Q22" s="434"/>
      <c r="R22" s="434"/>
      <c r="S22" s="433"/>
      <c r="T22" s="434"/>
      <c r="U22" s="384" t="str">
        <f t="shared" si="5"/>
        <v/>
      </c>
      <c r="V22" s="384" t="str">
        <f t="shared" si="6"/>
        <v/>
      </c>
      <c r="W22" s="384" t="str">
        <f t="shared" si="7"/>
        <v/>
      </c>
      <c r="X22" s="384" t="str">
        <f t="shared" si="8"/>
        <v/>
      </c>
      <c r="Y22" s="384" t="str">
        <f t="shared" si="9"/>
        <v/>
      </c>
      <c r="Z22" s="384" t="str">
        <f t="shared" si="10"/>
        <v/>
      </c>
      <c r="AA22" s="384">
        <f t="shared" si="11"/>
        <v>0</v>
      </c>
      <c r="AB22" s="385" t="b">
        <f t="shared" si="12"/>
        <v>1</v>
      </c>
      <c r="AC22" s="384" t="str">
        <f>IF($N22="","",IF($C$7="Northern Ireland",INDEX('Fixed inputs'!$H$18:$H$58,MATCH($N22,'Fixed inputs'!$C$18:$C$58,0)),INDEX('Fixed inputs'!$I$18:$I$58,MATCH($N22,'Fixed inputs'!$C$18:$C$58,0))))</f>
        <v/>
      </c>
      <c r="AD22" s="384" t="str">
        <f>IF($C22="","",INDEX('Fixed inputs'!$C$8:$E$10,MATCH($C22,'Fixed inputs'!$B$8:$B$10,0),MATCH(IF($C$7="Northern Ireland","GBP","EUR"),'Fixed inputs'!$C$7:$E$7,0)))</f>
        <v/>
      </c>
      <c r="AE22" s="386"/>
      <c r="AF22" s="386"/>
      <c r="AG22" s="386"/>
      <c r="AH22" s="386"/>
      <c r="AI22" s="386"/>
      <c r="AJ22" s="387">
        <f t="shared" si="13"/>
        <v>0</v>
      </c>
      <c r="AK22" s="386"/>
      <c r="AL22" s="387">
        <f t="shared" si="14"/>
        <v>0</v>
      </c>
      <c r="AM22" s="386"/>
      <c r="AN22" s="387">
        <f t="shared" si="15"/>
        <v>0</v>
      </c>
      <c r="AO22" s="386"/>
      <c r="AP22" s="387">
        <f t="shared" si="16"/>
        <v>0</v>
      </c>
      <c r="AQ22" s="386"/>
      <c r="AR22" s="387">
        <f t="shared" si="17"/>
        <v>0</v>
      </c>
      <c r="AS22" s="386"/>
      <c r="AT22" s="387">
        <f t="shared" si="18"/>
        <v>0</v>
      </c>
    </row>
    <row r="23" spans="2:46">
      <c r="B23" s="430"/>
      <c r="C23" s="430"/>
      <c r="D23" s="431"/>
      <c r="E23" s="432"/>
      <c r="F23" s="432"/>
      <c r="G23" s="432"/>
      <c r="H23" s="432"/>
      <c r="I23" s="432"/>
      <c r="J23" s="432"/>
      <c r="K23" s="465">
        <f t="shared" si="4"/>
        <v>0</v>
      </c>
      <c r="L23" s="433"/>
      <c r="M23" s="433"/>
      <c r="N23" s="434"/>
      <c r="O23" s="383" t="str">
        <f t="shared" si="1"/>
        <v/>
      </c>
      <c r="P23" s="434"/>
      <c r="Q23" s="434"/>
      <c r="R23" s="434"/>
      <c r="S23" s="433"/>
      <c r="T23" s="434"/>
      <c r="U23" s="384" t="str">
        <f t="shared" si="5"/>
        <v/>
      </c>
      <c r="V23" s="384" t="str">
        <f t="shared" si="6"/>
        <v/>
      </c>
      <c r="W23" s="384" t="str">
        <f t="shared" si="7"/>
        <v/>
      </c>
      <c r="X23" s="384" t="str">
        <f t="shared" si="8"/>
        <v/>
      </c>
      <c r="Y23" s="384" t="str">
        <f t="shared" si="9"/>
        <v/>
      </c>
      <c r="Z23" s="384" t="str">
        <f t="shared" si="10"/>
        <v/>
      </c>
      <c r="AA23" s="384">
        <f t="shared" si="11"/>
        <v>0</v>
      </c>
      <c r="AB23" s="385" t="b">
        <f t="shared" si="12"/>
        <v>1</v>
      </c>
      <c r="AC23" s="384" t="str">
        <f>IF($N23="","",IF($C$7="Northern Ireland",INDEX('Fixed inputs'!$H$18:$H$58,MATCH($N23,'Fixed inputs'!$C$18:$C$58,0)),INDEX('Fixed inputs'!$I$18:$I$58,MATCH($N23,'Fixed inputs'!$C$18:$C$58,0))))</f>
        <v/>
      </c>
      <c r="AD23" s="384" t="str">
        <f>IF($C23="","",INDEX('Fixed inputs'!$C$8:$E$10,MATCH($C23,'Fixed inputs'!$B$8:$B$10,0),MATCH(IF($C$7="Northern Ireland","GBP","EUR"),'Fixed inputs'!$C$7:$E$7,0)))</f>
        <v/>
      </c>
      <c r="AE23" s="386"/>
      <c r="AF23" s="386"/>
      <c r="AG23" s="386"/>
      <c r="AH23" s="386"/>
      <c r="AI23" s="386"/>
      <c r="AJ23" s="387">
        <f t="shared" si="13"/>
        <v>0</v>
      </c>
      <c r="AK23" s="386"/>
      <c r="AL23" s="387">
        <f t="shared" si="14"/>
        <v>0</v>
      </c>
      <c r="AM23" s="386"/>
      <c r="AN23" s="387">
        <f t="shared" si="15"/>
        <v>0</v>
      </c>
      <c r="AO23" s="386"/>
      <c r="AP23" s="387">
        <f t="shared" si="16"/>
        <v>0</v>
      </c>
      <c r="AQ23" s="386"/>
      <c r="AR23" s="387">
        <f t="shared" si="17"/>
        <v>0</v>
      </c>
      <c r="AS23" s="386"/>
      <c r="AT23" s="387">
        <f t="shared" si="18"/>
        <v>0</v>
      </c>
    </row>
    <row r="24" spans="2:46">
      <c r="B24" s="430"/>
      <c r="C24" s="430"/>
      <c r="D24" s="431"/>
      <c r="E24" s="432"/>
      <c r="F24" s="432"/>
      <c r="G24" s="432"/>
      <c r="H24" s="432"/>
      <c r="I24" s="432"/>
      <c r="J24" s="432"/>
      <c r="K24" s="465">
        <f t="shared" si="4"/>
        <v>0</v>
      </c>
      <c r="L24" s="433"/>
      <c r="M24" s="433"/>
      <c r="N24" s="434"/>
      <c r="O24" s="383" t="str">
        <f t="shared" si="1"/>
        <v/>
      </c>
      <c r="P24" s="434"/>
      <c r="Q24" s="434"/>
      <c r="R24" s="434"/>
      <c r="S24" s="433"/>
      <c r="T24" s="434"/>
      <c r="U24" s="384" t="str">
        <f t="shared" si="5"/>
        <v/>
      </c>
      <c r="V24" s="384" t="str">
        <f t="shared" si="6"/>
        <v/>
      </c>
      <c r="W24" s="384" t="str">
        <f t="shared" si="7"/>
        <v/>
      </c>
      <c r="X24" s="384" t="str">
        <f t="shared" si="8"/>
        <v/>
      </c>
      <c r="Y24" s="384" t="str">
        <f t="shared" si="9"/>
        <v/>
      </c>
      <c r="Z24" s="384" t="str">
        <f t="shared" si="10"/>
        <v/>
      </c>
      <c r="AA24" s="384">
        <f t="shared" si="11"/>
        <v>0</v>
      </c>
      <c r="AB24" s="385" t="b">
        <f t="shared" si="12"/>
        <v>1</v>
      </c>
      <c r="AC24" s="384" t="str">
        <f>IF($N24="","",IF($C$7="Northern Ireland",INDEX('Fixed inputs'!$H$18:$H$58,MATCH($N24,'Fixed inputs'!$C$18:$C$58,0)),INDEX('Fixed inputs'!$I$18:$I$58,MATCH($N24,'Fixed inputs'!$C$18:$C$58,0))))</f>
        <v/>
      </c>
      <c r="AD24" s="384" t="str">
        <f>IF($C24="","",INDEX('Fixed inputs'!$C$8:$E$10,MATCH($C24,'Fixed inputs'!$B$8:$B$10,0),MATCH(IF($C$7="Northern Ireland","GBP","EUR"),'Fixed inputs'!$C$7:$E$7,0)))</f>
        <v/>
      </c>
      <c r="AE24" s="386"/>
      <c r="AF24" s="386"/>
      <c r="AG24" s="386"/>
      <c r="AH24" s="386"/>
      <c r="AI24" s="386"/>
      <c r="AJ24" s="387">
        <f t="shared" si="13"/>
        <v>0</v>
      </c>
      <c r="AK24" s="386"/>
      <c r="AL24" s="387">
        <f t="shared" si="14"/>
        <v>0</v>
      </c>
      <c r="AM24" s="386"/>
      <c r="AN24" s="387">
        <f t="shared" si="15"/>
        <v>0</v>
      </c>
      <c r="AO24" s="386"/>
      <c r="AP24" s="387">
        <f t="shared" si="16"/>
        <v>0</v>
      </c>
      <c r="AQ24" s="386"/>
      <c r="AR24" s="387">
        <f t="shared" si="17"/>
        <v>0</v>
      </c>
      <c r="AS24" s="386"/>
      <c r="AT24" s="387">
        <f t="shared" si="18"/>
        <v>0</v>
      </c>
    </row>
    <row r="25" spans="2:46">
      <c r="B25" s="430"/>
      <c r="C25" s="430"/>
      <c r="D25" s="431"/>
      <c r="E25" s="432"/>
      <c r="F25" s="432"/>
      <c r="G25" s="432"/>
      <c r="H25" s="432"/>
      <c r="I25" s="432"/>
      <c r="J25" s="432"/>
      <c r="K25" s="465">
        <f t="shared" si="4"/>
        <v>0</v>
      </c>
      <c r="L25" s="433"/>
      <c r="M25" s="433"/>
      <c r="N25" s="434"/>
      <c r="O25" s="383" t="str">
        <f t="shared" si="1"/>
        <v/>
      </c>
      <c r="P25" s="434"/>
      <c r="Q25" s="434"/>
      <c r="R25" s="434"/>
      <c r="S25" s="433"/>
      <c r="T25" s="434"/>
      <c r="U25" s="384" t="str">
        <f t="shared" si="5"/>
        <v/>
      </c>
      <c r="V25" s="384" t="str">
        <f t="shared" si="6"/>
        <v/>
      </c>
      <c r="W25" s="384" t="str">
        <f t="shared" si="7"/>
        <v/>
      </c>
      <c r="X25" s="384" t="str">
        <f t="shared" si="8"/>
        <v/>
      </c>
      <c r="Y25" s="384" t="str">
        <f t="shared" si="9"/>
        <v/>
      </c>
      <c r="Z25" s="384" t="str">
        <f t="shared" si="10"/>
        <v/>
      </c>
      <c r="AA25" s="384">
        <f t="shared" si="11"/>
        <v>0</v>
      </c>
      <c r="AB25" s="385" t="b">
        <f t="shared" si="12"/>
        <v>1</v>
      </c>
      <c r="AC25" s="384" t="str">
        <f>IF($N25="","",IF($C$7="Northern Ireland",INDEX('Fixed inputs'!$H$18:$H$58,MATCH($N25,'Fixed inputs'!$C$18:$C$58,0)),INDEX('Fixed inputs'!$I$18:$I$58,MATCH($N25,'Fixed inputs'!$C$18:$C$58,0))))</f>
        <v/>
      </c>
      <c r="AD25" s="384" t="str">
        <f>IF($C25="","",INDEX('Fixed inputs'!$C$8:$E$10,MATCH($C25,'Fixed inputs'!$B$8:$B$10,0),MATCH(IF($C$7="Northern Ireland","GBP","EUR"),'Fixed inputs'!$C$7:$E$7,0)))</f>
        <v/>
      </c>
      <c r="AE25" s="386"/>
      <c r="AF25" s="386"/>
      <c r="AG25" s="386"/>
      <c r="AH25" s="386"/>
      <c r="AI25" s="386"/>
      <c r="AJ25" s="387">
        <f t="shared" si="13"/>
        <v>0</v>
      </c>
      <c r="AK25" s="386"/>
      <c r="AL25" s="387">
        <f t="shared" si="14"/>
        <v>0</v>
      </c>
      <c r="AM25" s="386"/>
      <c r="AN25" s="387">
        <f t="shared" si="15"/>
        <v>0</v>
      </c>
      <c r="AO25" s="386"/>
      <c r="AP25" s="387">
        <f t="shared" si="16"/>
        <v>0</v>
      </c>
      <c r="AQ25" s="386"/>
      <c r="AR25" s="387">
        <f t="shared" si="17"/>
        <v>0</v>
      </c>
      <c r="AS25" s="386"/>
      <c r="AT25" s="387">
        <f t="shared" si="18"/>
        <v>0</v>
      </c>
    </row>
    <row r="26" spans="2:46">
      <c r="B26" s="430"/>
      <c r="C26" s="430"/>
      <c r="D26" s="431"/>
      <c r="E26" s="432"/>
      <c r="F26" s="432"/>
      <c r="G26" s="432"/>
      <c r="H26" s="432"/>
      <c r="I26" s="432"/>
      <c r="J26" s="432"/>
      <c r="K26" s="465">
        <f t="shared" si="4"/>
        <v>0</v>
      </c>
      <c r="L26" s="433"/>
      <c r="M26" s="433"/>
      <c r="N26" s="434"/>
      <c r="O26" s="383" t="str">
        <f t="shared" si="1"/>
        <v/>
      </c>
      <c r="P26" s="434"/>
      <c r="Q26" s="434"/>
      <c r="R26" s="434"/>
      <c r="S26" s="433"/>
      <c r="T26" s="434"/>
      <c r="U26" s="384" t="str">
        <f t="shared" si="5"/>
        <v/>
      </c>
      <c r="V26" s="384" t="str">
        <f t="shared" si="6"/>
        <v/>
      </c>
      <c r="W26" s="384" t="str">
        <f t="shared" si="7"/>
        <v/>
      </c>
      <c r="X26" s="384" t="str">
        <f t="shared" si="8"/>
        <v/>
      </c>
      <c r="Y26" s="384" t="str">
        <f t="shared" si="9"/>
        <v/>
      </c>
      <c r="Z26" s="384" t="str">
        <f t="shared" si="10"/>
        <v/>
      </c>
      <c r="AA26" s="384">
        <f t="shared" si="11"/>
        <v>0</v>
      </c>
      <c r="AB26" s="385" t="b">
        <f t="shared" si="12"/>
        <v>1</v>
      </c>
      <c r="AC26" s="384" t="str">
        <f>IF($N26="","",IF($C$7="Northern Ireland",INDEX('Fixed inputs'!$H$18:$H$58,MATCH($N26,'Fixed inputs'!$C$18:$C$58,0)),INDEX('Fixed inputs'!$I$18:$I$58,MATCH($N26,'Fixed inputs'!$C$18:$C$58,0))))</f>
        <v/>
      </c>
      <c r="AD26" s="384" t="str">
        <f>IF($C26="","",INDEX('Fixed inputs'!$C$8:$E$10,MATCH($C26,'Fixed inputs'!$B$8:$B$10,0),MATCH(IF($C$7="Northern Ireland","GBP","EUR"),'Fixed inputs'!$C$7:$E$7,0)))</f>
        <v/>
      </c>
      <c r="AE26" s="386"/>
      <c r="AF26" s="386"/>
      <c r="AG26" s="386"/>
      <c r="AH26" s="386"/>
      <c r="AI26" s="386"/>
      <c r="AJ26" s="387">
        <f t="shared" si="13"/>
        <v>0</v>
      </c>
      <c r="AK26" s="386"/>
      <c r="AL26" s="387">
        <f t="shared" si="14"/>
        <v>0</v>
      </c>
      <c r="AM26" s="386"/>
      <c r="AN26" s="387">
        <f t="shared" si="15"/>
        <v>0</v>
      </c>
      <c r="AO26" s="386"/>
      <c r="AP26" s="387">
        <f t="shared" si="16"/>
        <v>0</v>
      </c>
      <c r="AQ26" s="386"/>
      <c r="AR26" s="387">
        <f t="shared" si="17"/>
        <v>0</v>
      </c>
      <c r="AS26" s="386"/>
      <c r="AT26" s="387">
        <f t="shared" si="18"/>
        <v>0</v>
      </c>
    </row>
    <row r="27" spans="2:46">
      <c r="B27" s="430"/>
      <c r="C27" s="430"/>
      <c r="D27" s="431"/>
      <c r="E27" s="432"/>
      <c r="F27" s="432"/>
      <c r="G27" s="432"/>
      <c r="H27" s="432"/>
      <c r="I27" s="432"/>
      <c r="J27" s="432"/>
      <c r="K27" s="465">
        <f t="shared" si="4"/>
        <v>0</v>
      </c>
      <c r="L27" s="433"/>
      <c r="M27" s="433"/>
      <c r="N27" s="434"/>
      <c r="O27" s="383" t="str">
        <f t="shared" si="1"/>
        <v/>
      </c>
      <c r="P27" s="434"/>
      <c r="Q27" s="434"/>
      <c r="R27" s="434"/>
      <c r="S27" s="433"/>
      <c r="T27" s="434"/>
      <c r="U27" s="384" t="str">
        <f t="shared" si="5"/>
        <v/>
      </c>
      <c r="V27" s="384" t="str">
        <f t="shared" si="6"/>
        <v/>
      </c>
      <c r="W27" s="384" t="str">
        <f t="shared" si="7"/>
        <v/>
      </c>
      <c r="X27" s="384" t="str">
        <f t="shared" si="8"/>
        <v/>
      </c>
      <c r="Y27" s="384" t="str">
        <f t="shared" si="9"/>
        <v/>
      </c>
      <c r="Z27" s="384" t="str">
        <f t="shared" si="10"/>
        <v/>
      </c>
      <c r="AA27" s="384">
        <f t="shared" si="11"/>
        <v>0</v>
      </c>
      <c r="AB27" s="385" t="b">
        <f t="shared" si="12"/>
        <v>1</v>
      </c>
      <c r="AC27" s="384" t="str">
        <f>IF($N27="","",IF($C$7="Northern Ireland",INDEX('Fixed inputs'!$H$18:$H$58,MATCH($N27,'Fixed inputs'!$C$18:$C$58,0)),INDEX('Fixed inputs'!$I$18:$I$58,MATCH($N27,'Fixed inputs'!$C$18:$C$58,0))))</f>
        <v/>
      </c>
      <c r="AD27" s="384" t="str">
        <f>IF($C27="","",INDEX('Fixed inputs'!$C$8:$E$10,MATCH($C27,'Fixed inputs'!$B$8:$B$10,0),MATCH(IF($C$7="Northern Ireland","GBP","EUR"),'Fixed inputs'!$C$7:$E$7,0)))</f>
        <v/>
      </c>
      <c r="AE27" s="386"/>
      <c r="AF27" s="386"/>
      <c r="AG27" s="386"/>
      <c r="AH27" s="386"/>
      <c r="AI27" s="386"/>
      <c r="AJ27" s="387">
        <f t="shared" si="13"/>
        <v>0</v>
      </c>
      <c r="AK27" s="386"/>
      <c r="AL27" s="387">
        <f t="shared" si="14"/>
        <v>0</v>
      </c>
      <c r="AM27" s="386"/>
      <c r="AN27" s="387">
        <f t="shared" si="15"/>
        <v>0</v>
      </c>
      <c r="AO27" s="386"/>
      <c r="AP27" s="387">
        <f t="shared" si="16"/>
        <v>0</v>
      </c>
      <c r="AQ27" s="386"/>
      <c r="AR27" s="387">
        <f t="shared" si="17"/>
        <v>0</v>
      </c>
      <c r="AS27" s="386"/>
      <c r="AT27" s="387">
        <f t="shared" si="18"/>
        <v>0</v>
      </c>
    </row>
    <row r="28" spans="2:46">
      <c r="B28" s="430"/>
      <c r="C28" s="430"/>
      <c r="D28" s="431"/>
      <c r="E28" s="432"/>
      <c r="F28" s="432"/>
      <c r="G28" s="432"/>
      <c r="H28" s="432"/>
      <c r="I28" s="432"/>
      <c r="J28" s="432"/>
      <c r="K28" s="465">
        <f t="shared" si="4"/>
        <v>0</v>
      </c>
      <c r="L28" s="433"/>
      <c r="M28" s="433"/>
      <c r="N28" s="434"/>
      <c r="O28" s="383" t="str">
        <f t="shared" si="1"/>
        <v/>
      </c>
      <c r="P28" s="434"/>
      <c r="Q28" s="434"/>
      <c r="R28" s="434"/>
      <c r="S28" s="433"/>
      <c r="T28" s="434"/>
      <c r="U28" s="384" t="str">
        <f t="shared" si="5"/>
        <v/>
      </c>
      <c r="V28" s="384" t="str">
        <f t="shared" si="6"/>
        <v/>
      </c>
      <c r="W28" s="384" t="str">
        <f t="shared" si="7"/>
        <v/>
      </c>
      <c r="X28" s="384" t="str">
        <f t="shared" si="8"/>
        <v/>
      </c>
      <c r="Y28" s="384" t="str">
        <f t="shared" si="9"/>
        <v/>
      </c>
      <c r="Z28" s="384" t="str">
        <f t="shared" si="10"/>
        <v/>
      </c>
      <c r="AA28" s="384">
        <f t="shared" si="11"/>
        <v>0</v>
      </c>
      <c r="AB28" s="385" t="b">
        <f t="shared" si="12"/>
        <v>1</v>
      </c>
      <c r="AC28" s="384" t="str">
        <f>IF($N28="","",IF($C$7="Northern Ireland",INDEX('Fixed inputs'!$H$18:$H$58,MATCH($N28,'Fixed inputs'!$C$18:$C$58,0)),INDEX('Fixed inputs'!$I$18:$I$58,MATCH($N28,'Fixed inputs'!$C$18:$C$58,0))))</f>
        <v/>
      </c>
      <c r="AD28" s="384" t="str">
        <f>IF($C28="","",INDEX('Fixed inputs'!$C$8:$E$10,MATCH($C28,'Fixed inputs'!$B$8:$B$10,0),MATCH(IF($C$7="Northern Ireland","GBP","EUR"),'Fixed inputs'!$C$7:$E$7,0)))</f>
        <v/>
      </c>
      <c r="AE28" s="386"/>
      <c r="AF28" s="386"/>
      <c r="AG28" s="386"/>
      <c r="AH28" s="386"/>
      <c r="AI28" s="386"/>
      <c r="AJ28" s="387">
        <f t="shared" si="13"/>
        <v>0</v>
      </c>
      <c r="AK28" s="386"/>
      <c r="AL28" s="387">
        <f t="shared" si="14"/>
        <v>0</v>
      </c>
      <c r="AM28" s="386"/>
      <c r="AN28" s="387">
        <f t="shared" si="15"/>
        <v>0</v>
      </c>
      <c r="AO28" s="386"/>
      <c r="AP28" s="387">
        <f t="shared" si="16"/>
        <v>0</v>
      </c>
      <c r="AQ28" s="386"/>
      <c r="AR28" s="387">
        <f t="shared" si="17"/>
        <v>0</v>
      </c>
      <c r="AS28" s="386"/>
      <c r="AT28" s="387">
        <f t="shared" si="18"/>
        <v>0</v>
      </c>
    </row>
    <row r="29" spans="2:46">
      <c r="B29" s="430"/>
      <c r="C29" s="430"/>
      <c r="D29" s="431"/>
      <c r="E29" s="432"/>
      <c r="F29" s="432"/>
      <c r="G29" s="432"/>
      <c r="H29" s="432"/>
      <c r="I29" s="432"/>
      <c r="J29" s="432"/>
      <c r="K29" s="465">
        <f t="shared" si="4"/>
        <v>0</v>
      </c>
      <c r="L29" s="433"/>
      <c r="M29" s="433"/>
      <c r="N29" s="434"/>
      <c r="O29" s="383" t="str">
        <f t="shared" si="1"/>
        <v/>
      </c>
      <c r="P29" s="434"/>
      <c r="Q29" s="434"/>
      <c r="R29" s="434"/>
      <c r="S29" s="433"/>
      <c r="T29" s="434"/>
      <c r="U29" s="384" t="str">
        <f t="shared" si="5"/>
        <v/>
      </c>
      <c r="V29" s="384" t="str">
        <f t="shared" si="6"/>
        <v/>
      </c>
      <c r="W29" s="384" t="str">
        <f t="shared" si="7"/>
        <v/>
      </c>
      <c r="X29" s="384" t="str">
        <f t="shared" si="8"/>
        <v/>
      </c>
      <c r="Y29" s="384" t="str">
        <f t="shared" si="9"/>
        <v/>
      </c>
      <c r="Z29" s="384" t="str">
        <f t="shared" si="10"/>
        <v/>
      </c>
      <c r="AA29" s="384">
        <f t="shared" si="11"/>
        <v>0</v>
      </c>
      <c r="AB29" s="385" t="b">
        <f t="shared" si="12"/>
        <v>1</v>
      </c>
      <c r="AC29" s="384" t="str">
        <f>IF($N29="","",IF($C$7="Northern Ireland",INDEX('Fixed inputs'!$H$18:$H$58,MATCH($N29,'Fixed inputs'!$C$18:$C$58,0)),INDEX('Fixed inputs'!$I$18:$I$58,MATCH($N29,'Fixed inputs'!$C$18:$C$58,0))))</f>
        <v/>
      </c>
      <c r="AD29" s="384" t="str">
        <f>IF($C29="","",INDEX('Fixed inputs'!$C$8:$E$10,MATCH($C29,'Fixed inputs'!$B$8:$B$10,0),MATCH(IF($C$7="Northern Ireland","GBP","EUR"),'Fixed inputs'!$C$7:$E$7,0)))</f>
        <v/>
      </c>
      <c r="AE29" s="386"/>
      <c r="AF29" s="386"/>
      <c r="AG29" s="386"/>
      <c r="AH29" s="386"/>
      <c r="AI29" s="386"/>
      <c r="AJ29" s="387">
        <f t="shared" si="13"/>
        <v>0</v>
      </c>
      <c r="AK29" s="386"/>
      <c r="AL29" s="387">
        <f t="shared" si="14"/>
        <v>0</v>
      </c>
      <c r="AM29" s="386"/>
      <c r="AN29" s="387">
        <f t="shared" si="15"/>
        <v>0</v>
      </c>
      <c r="AO29" s="386"/>
      <c r="AP29" s="387">
        <f t="shared" si="16"/>
        <v>0</v>
      </c>
      <c r="AQ29" s="386"/>
      <c r="AR29" s="387">
        <f t="shared" si="17"/>
        <v>0</v>
      </c>
      <c r="AS29" s="386"/>
      <c r="AT29" s="387">
        <f t="shared" si="18"/>
        <v>0</v>
      </c>
    </row>
    <row r="30" spans="2:46">
      <c r="B30" s="430"/>
      <c r="C30" s="430"/>
      <c r="D30" s="431"/>
      <c r="E30" s="432"/>
      <c r="F30" s="432"/>
      <c r="G30" s="432"/>
      <c r="H30" s="432"/>
      <c r="I30" s="432"/>
      <c r="J30" s="432"/>
      <c r="K30" s="465">
        <f t="shared" si="4"/>
        <v>0</v>
      </c>
      <c r="L30" s="433"/>
      <c r="M30" s="433"/>
      <c r="N30" s="434"/>
      <c r="O30" s="383" t="str">
        <f t="shared" si="1"/>
        <v/>
      </c>
      <c r="P30" s="434"/>
      <c r="Q30" s="434"/>
      <c r="R30" s="434"/>
      <c r="S30" s="433"/>
      <c r="T30" s="434"/>
      <c r="U30" s="384" t="str">
        <f t="shared" si="5"/>
        <v/>
      </c>
      <c r="V30" s="384" t="str">
        <f t="shared" si="6"/>
        <v/>
      </c>
      <c r="W30" s="384" t="str">
        <f t="shared" si="7"/>
        <v/>
      </c>
      <c r="X30" s="384" t="str">
        <f t="shared" si="8"/>
        <v/>
      </c>
      <c r="Y30" s="384" t="str">
        <f t="shared" si="9"/>
        <v/>
      </c>
      <c r="Z30" s="384" t="str">
        <f t="shared" si="10"/>
        <v/>
      </c>
      <c r="AA30" s="384">
        <f t="shared" si="11"/>
        <v>0</v>
      </c>
      <c r="AB30" s="385" t="b">
        <f t="shared" si="12"/>
        <v>1</v>
      </c>
      <c r="AC30" s="384" t="str">
        <f>IF($N30="","",IF($C$7="Northern Ireland",INDEX('Fixed inputs'!$H$18:$H$58,MATCH($N30,'Fixed inputs'!$C$18:$C$58,0)),INDEX('Fixed inputs'!$I$18:$I$58,MATCH($N30,'Fixed inputs'!$C$18:$C$58,0))))</f>
        <v/>
      </c>
      <c r="AD30" s="384" t="str">
        <f>IF($C30="","",INDEX('Fixed inputs'!$C$8:$E$10,MATCH($C30,'Fixed inputs'!$B$8:$B$10,0),MATCH(IF($C$7="Northern Ireland","GBP","EUR"),'Fixed inputs'!$C$7:$E$7,0)))</f>
        <v/>
      </c>
      <c r="AE30" s="386"/>
      <c r="AF30" s="386"/>
      <c r="AG30" s="386"/>
      <c r="AH30" s="386"/>
      <c r="AI30" s="386"/>
      <c r="AJ30" s="387">
        <f t="shared" si="13"/>
        <v>0</v>
      </c>
      <c r="AK30" s="386"/>
      <c r="AL30" s="387">
        <f t="shared" si="14"/>
        <v>0</v>
      </c>
      <c r="AM30" s="386"/>
      <c r="AN30" s="387">
        <f t="shared" si="15"/>
        <v>0</v>
      </c>
      <c r="AO30" s="386"/>
      <c r="AP30" s="387">
        <f t="shared" si="16"/>
        <v>0</v>
      </c>
      <c r="AQ30" s="386"/>
      <c r="AR30" s="387">
        <f t="shared" si="17"/>
        <v>0</v>
      </c>
      <c r="AS30" s="386"/>
      <c r="AT30" s="387">
        <f t="shared" si="18"/>
        <v>0</v>
      </c>
    </row>
    <row r="31" spans="2:46">
      <c r="B31" s="430"/>
      <c r="C31" s="430"/>
      <c r="D31" s="431"/>
      <c r="E31" s="432"/>
      <c r="F31" s="432"/>
      <c r="G31" s="432"/>
      <c r="H31" s="432"/>
      <c r="I31" s="432"/>
      <c r="J31" s="432"/>
      <c r="K31" s="465">
        <f t="shared" si="4"/>
        <v>0</v>
      </c>
      <c r="L31" s="433"/>
      <c r="M31" s="433"/>
      <c r="N31" s="434"/>
      <c r="O31" s="383" t="str">
        <f t="shared" si="1"/>
        <v/>
      </c>
      <c r="P31" s="434"/>
      <c r="Q31" s="434"/>
      <c r="R31" s="434"/>
      <c r="S31" s="433"/>
      <c r="T31" s="434"/>
      <c r="U31" s="384" t="str">
        <f t="shared" si="5"/>
        <v/>
      </c>
      <c r="V31" s="384" t="str">
        <f t="shared" si="6"/>
        <v/>
      </c>
      <c r="W31" s="384" t="str">
        <f t="shared" si="7"/>
        <v/>
      </c>
      <c r="X31" s="384" t="str">
        <f t="shared" si="8"/>
        <v/>
      </c>
      <c r="Y31" s="384" t="str">
        <f t="shared" si="9"/>
        <v/>
      </c>
      <c r="Z31" s="384" t="str">
        <f t="shared" si="10"/>
        <v/>
      </c>
      <c r="AA31" s="384">
        <f t="shared" si="11"/>
        <v>0</v>
      </c>
      <c r="AB31" s="385" t="b">
        <f t="shared" si="12"/>
        <v>1</v>
      </c>
      <c r="AC31" s="384" t="str">
        <f>IF($N31="","",IF($C$7="Northern Ireland",INDEX('Fixed inputs'!$H$18:$H$58,MATCH($N31,'Fixed inputs'!$C$18:$C$58,0)),INDEX('Fixed inputs'!$I$18:$I$58,MATCH($N31,'Fixed inputs'!$C$18:$C$58,0))))</f>
        <v/>
      </c>
      <c r="AD31" s="384" t="str">
        <f>IF($C31="","",INDEX('Fixed inputs'!$C$8:$E$10,MATCH($C31,'Fixed inputs'!$B$8:$B$10,0),MATCH(IF($C$7="Northern Ireland","GBP","EUR"),'Fixed inputs'!$C$7:$E$7,0)))</f>
        <v/>
      </c>
      <c r="AE31" s="386"/>
      <c r="AF31" s="386"/>
      <c r="AG31" s="386"/>
      <c r="AH31" s="386"/>
      <c r="AI31" s="386"/>
      <c r="AJ31" s="387">
        <f t="shared" si="13"/>
        <v>0</v>
      </c>
      <c r="AK31" s="386"/>
      <c r="AL31" s="387">
        <f t="shared" si="14"/>
        <v>0</v>
      </c>
      <c r="AM31" s="386"/>
      <c r="AN31" s="387">
        <f t="shared" si="15"/>
        <v>0</v>
      </c>
      <c r="AO31" s="386"/>
      <c r="AP31" s="387">
        <f t="shared" si="16"/>
        <v>0</v>
      </c>
      <c r="AQ31" s="386"/>
      <c r="AR31" s="387">
        <f t="shared" si="17"/>
        <v>0</v>
      </c>
      <c r="AS31" s="386"/>
      <c r="AT31" s="387">
        <f t="shared" si="18"/>
        <v>0</v>
      </c>
    </row>
    <row r="32" spans="2:46">
      <c r="B32" s="430"/>
      <c r="C32" s="430"/>
      <c r="D32" s="431"/>
      <c r="E32" s="432"/>
      <c r="F32" s="432"/>
      <c r="G32" s="432"/>
      <c r="H32" s="432"/>
      <c r="I32" s="432"/>
      <c r="J32" s="432"/>
      <c r="K32" s="465">
        <f t="shared" si="4"/>
        <v>0</v>
      </c>
      <c r="L32" s="433"/>
      <c r="M32" s="433"/>
      <c r="N32" s="434"/>
      <c r="O32" s="383" t="str">
        <f t="shared" si="1"/>
        <v/>
      </c>
      <c r="P32" s="434"/>
      <c r="Q32" s="434"/>
      <c r="R32" s="434"/>
      <c r="S32" s="433"/>
      <c r="T32" s="434"/>
      <c r="U32" s="384" t="str">
        <f t="shared" si="5"/>
        <v/>
      </c>
      <c r="V32" s="384" t="str">
        <f t="shared" si="6"/>
        <v/>
      </c>
      <c r="W32" s="384" t="str">
        <f t="shared" si="7"/>
        <v/>
      </c>
      <c r="X32" s="384" t="str">
        <f t="shared" si="8"/>
        <v/>
      </c>
      <c r="Y32" s="384" t="str">
        <f t="shared" si="9"/>
        <v/>
      </c>
      <c r="Z32" s="384" t="str">
        <f t="shared" si="10"/>
        <v/>
      </c>
      <c r="AA32" s="384">
        <f t="shared" si="11"/>
        <v>0</v>
      </c>
      <c r="AB32" s="385" t="b">
        <f t="shared" si="12"/>
        <v>1</v>
      </c>
      <c r="AC32" s="384" t="str">
        <f>IF($N32="","",IF($C$7="Northern Ireland",INDEX('Fixed inputs'!$H$18:$H$58,MATCH($N32,'Fixed inputs'!$C$18:$C$58,0)),INDEX('Fixed inputs'!$I$18:$I$58,MATCH($N32,'Fixed inputs'!$C$18:$C$58,0))))</f>
        <v/>
      </c>
      <c r="AD32" s="384" t="str">
        <f>IF($C32="","",INDEX('Fixed inputs'!$C$8:$E$10,MATCH($C32,'Fixed inputs'!$B$8:$B$10,0),MATCH(IF($C$7="Northern Ireland","GBP","EUR"),'Fixed inputs'!$C$7:$E$7,0)))</f>
        <v/>
      </c>
      <c r="AE32" s="386"/>
      <c r="AF32" s="386"/>
      <c r="AG32" s="386"/>
      <c r="AH32" s="386"/>
      <c r="AI32" s="386"/>
      <c r="AJ32" s="387">
        <f t="shared" si="13"/>
        <v>0</v>
      </c>
      <c r="AK32" s="386"/>
      <c r="AL32" s="387">
        <f t="shared" si="14"/>
        <v>0</v>
      </c>
      <c r="AM32" s="386"/>
      <c r="AN32" s="387">
        <f t="shared" si="15"/>
        <v>0</v>
      </c>
      <c r="AO32" s="386"/>
      <c r="AP32" s="387">
        <f t="shared" si="16"/>
        <v>0</v>
      </c>
      <c r="AQ32" s="386"/>
      <c r="AR32" s="387">
        <f t="shared" si="17"/>
        <v>0</v>
      </c>
      <c r="AS32" s="386"/>
      <c r="AT32" s="387">
        <f t="shared" si="18"/>
        <v>0</v>
      </c>
    </row>
    <row r="33" spans="2:46">
      <c r="B33" s="430"/>
      <c r="C33" s="430"/>
      <c r="D33" s="431"/>
      <c r="E33" s="432"/>
      <c r="F33" s="432"/>
      <c r="G33" s="432"/>
      <c r="H33" s="432"/>
      <c r="I33" s="432"/>
      <c r="J33" s="432"/>
      <c r="K33" s="465">
        <f t="shared" si="4"/>
        <v>0</v>
      </c>
      <c r="L33" s="433"/>
      <c r="M33" s="433"/>
      <c r="N33" s="434"/>
      <c r="O33" s="383" t="str">
        <f t="shared" si="1"/>
        <v/>
      </c>
      <c r="P33" s="434"/>
      <c r="Q33" s="434"/>
      <c r="R33" s="434"/>
      <c r="S33" s="433"/>
      <c r="T33" s="434"/>
      <c r="U33" s="384" t="str">
        <f t="shared" si="5"/>
        <v/>
      </c>
      <c r="V33" s="384" t="str">
        <f t="shared" si="6"/>
        <v/>
      </c>
      <c r="W33" s="384" t="str">
        <f t="shared" si="7"/>
        <v/>
      </c>
      <c r="X33" s="384" t="str">
        <f t="shared" si="8"/>
        <v/>
      </c>
      <c r="Y33" s="384" t="str">
        <f t="shared" si="9"/>
        <v/>
      </c>
      <c r="Z33" s="384" t="str">
        <f t="shared" si="10"/>
        <v/>
      </c>
      <c r="AA33" s="384">
        <f t="shared" si="11"/>
        <v>0</v>
      </c>
      <c r="AB33" s="385" t="b">
        <f t="shared" si="12"/>
        <v>1</v>
      </c>
      <c r="AC33" s="384" t="str">
        <f>IF($N33="","",IF($C$7="Northern Ireland",INDEX('Fixed inputs'!$H$18:$H$58,MATCH($N33,'Fixed inputs'!$C$18:$C$58,0)),INDEX('Fixed inputs'!$I$18:$I$58,MATCH($N33,'Fixed inputs'!$C$18:$C$58,0))))</f>
        <v/>
      </c>
      <c r="AD33" s="384" t="str">
        <f>IF($C33="","",INDEX('Fixed inputs'!$C$8:$E$10,MATCH($C33,'Fixed inputs'!$B$8:$B$10,0),MATCH(IF($C$7="Northern Ireland","GBP","EUR"),'Fixed inputs'!$C$7:$E$7,0)))</f>
        <v/>
      </c>
      <c r="AE33" s="386"/>
      <c r="AF33" s="386"/>
      <c r="AG33" s="386"/>
      <c r="AH33" s="386"/>
      <c r="AI33" s="386"/>
      <c r="AJ33" s="387">
        <f t="shared" si="13"/>
        <v>0</v>
      </c>
      <c r="AK33" s="386"/>
      <c r="AL33" s="387">
        <f t="shared" si="14"/>
        <v>0</v>
      </c>
      <c r="AM33" s="386"/>
      <c r="AN33" s="387">
        <f t="shared" si="15"/>
        <v>0</v>
      </c>
      <c r="AO33" s="386"/>
      <c r="AP33" s="387">
        <f t="shared" si="16"/>
        <v>0</v>
      </c>
      <c r="AQ33" s="386"/>
      <c r="AR33" s="387">
        <f t="shared" si="17"/>
        <v>0</v>
      </c>
      <c r="AS33" s="386"/>
      <c r="AT33" s="387">
        <f t="shared" si="18"/>
        <v>0</v>
      </c>
    </row>
    <row r="34" spans="2:46">
      <c r="B34" s="430"/>
      <c r="C34" s="430"/>
      <c r="D34" s="431"/>
      <c r="E34" s="432"/>
      <c r="F34" s="432"/>
      <c r="G34" s="432"/>
      <c r="H34" s="432"/>
      <c r="I34" s="432"/>
      <c r="J34" s="432"/>
      <c r="K34" s="465">
        <f t="shared" si="4"/>
        <v>0</v>
      </c>
      <c r="L34" s="433"/>
      <c r="M34" s="433"/>
      <c r="N34" s="434"/>
      <c r="O34" s="383" t="str">
        <f t="shared" si="1"/>
        <v/>
      </c>
      <c r="P34" s="434"/>
      <c r="Q34" s="434"/>
      <c r="R34" s="434"/>
      <c r="S34" s="433"/>
      <c r="T34" s="434"/>
      <c r="U34" s="384" t="str">
        <f t="shared" si="5"/>
        <v/>
      </c>
      <c r="V34" s="384" t="str">
        <f t="shared" si="6"/>
        <v/>
      </c>
      <c r="W34" s="384" t="str">
        <f t="shared" si="7"/>
        <v/>
      </c>
      <c r="X34" s="384" t="str">
        <f t="shared" si="8"/>
        <v/>
      </c>
      <c r="Y34" s="384" t="str">
        <f t="shared" si="9"/>
        <v/>
      </c>
      <c r="Z34" s="384" t="str">
        <f t="shared" si="10"/>
        <v/>
      </c>
      <c r="AA34" s="384">
        <f t="shared" si="11"/>
        <v>0</v>
      </c>
      <c r="AB34" s="385" t="b">
        <f t="shared" si="12"/>
        <v>1</v>
      </c>
      <c r="AC34" s="384" t="str">
        <f>IF($N34="","",IF($C$7="Northern Ireland",INDEX('Fixed inputs'!$H$18:$H$58,MATCH($N34,'Fixed inputs'!$C$18:$C$58,0)),INDEX('Fixed inputs'!$I$18:$I$58,MATCH($N34,'Fixed inputs'!$C$18:$C$58,0))))</f>
        <v/>
      </c>
      <c r="AD34" s="384" t="str">
        <f>IF($C34="","",INDEX('Fixed inputs'!$C$8:$E$10,MATCH($C34,'Fixed inputs'!$B$8:$B$10,0),MATCH(IF($C$7="Northern Ireland","GBP","EUR"),'Fixed inputs'!$C$7:$E$7,0)))</f>
        <v/>
      </c>
      <c r="AE34" s="386"/>
      <c r="AF34" s="386"/>
      <c r="AG34" s="386"/>
      <c r="AH34" s="386"/>
      <c r="AI34" s="386"/>
      <c r="AJ34" s="387">
        <f t="shared" si="13"/>
        <v>0</v>
      </c>
      <c r="AK34" s="386"/>
      <c r="AL34" s="387">
        <f t="shared" si="14"/>
        <v>0</v>
      </c>
      <c r="AM34" s="386"/>
      <c r="AN34" s="387">
        <f t="shared" si="15"/>
        <v>0</v>
      </c>
      <c r="AO34" s="386"/>
      <c r="AP34" s="387">
        <f t="shared" si="16"/>
        <v>0</v>
      </c>
      <c r="AQ34" s="386"/>
      <c r="AR34" s="387">
        <f t="shared" si="17"/>
        <v>0</v>
      </c>
      <c r="AS34" s="386"/>
      <c r="AT34" s="387">
        <f t="shared" si="18"/>
        <v>0</v>
      </c>
    </row>
    <row r="35" spans="2:46">
      <c r="B35" s="430"/>
      <c r="C35" s="430"/>
      <c r="D35" s="431"/>
      <c r="E35" s="432"/>
      <c r="F35" s="432"/>
      <c r="G35" s="432"/>
      <c r="H35" s="432"/>
      <c r="I35" s="432"/>
      <c r="J35" s="432"/>
      <c r="K35" s="465">
        <f t="shared" si="4"/>
        <v>0</v>
      </c>
      <c r="L35" s="433"/>
      <c r="M35" s="433"/>
      <c r="N35" s="434"/>
      <c r="O35" s="383" t="str">
        <f t="shared" si="1"/>
        <v/>
      </c>
      <c r="P35" s="434"/>
      <c r="Q35" s="434"/>
      <c r="R35" s="434"/>
      <c r="S35" s="433"/>
      <c r="T35" s="434"/>
      <c r="U35" s="384" t="str">
        <f t="shared" si="5"/>
        <v/>
      </c>
      <c r="V35" s="384" t="str">
        <f t="shared" si="6"/>
        <v/>
      </c>
      <c r="W35" s="384" t="str">
        <f t="shared" si="7"/>
        <v/>
      </c>
      <c r="X35" s="384" t="str">
        <f t="shared" si="8"/>
        <v/>
      </c>
      <c r="Y35" s="384" t="str">
        <f t="shared" si="9"/>
        <v/>
      </c>
      <c r="Z35" s="384" t="str">
        <f t="shared" si="10"/>
        <v/>
      </c>
      <c r="AA35" s="384">
        <f t="shared" si="11"/>
        <v>0</v>
      </c>
      <c r="AB35" s="385" t="b">
        <f t="shared" si="12"/>
        <v>1</v>
      </c>
      <c r="AC35" s="384" t="str">
        <f>IF($N35="","",IF($C$7="Northern Ireland",INDEX('Fixed inputs'!$H$18:$H$58,MATCH($N35,'Fixed inputs'!$C$18:$C$58,0)),INDEX('Fixed inputs'!$I$18:$I$58,MATCH($N35,'Fixed inputs'!$C$18:$C$58,0))))</f>
        <v/>
      </c>
      <c r="AD35" s="384" t="str">
        <f>IF($C35="","",INDEX('Fixed inputs'!$C$8:$E$10,MATCH($C35,'Fixed inputs'!$B$8:$B$10,0),MATCH(IF($C$7="Northern Ireland","GBP","EUR"),'Fixed inputs'!$C$7:$E$7,0)))</f>
        <v/>
      </c>
      <c r="AE35" s="386"/>
      <c r="AF35" s="386"/>
      <c r="AG35" s="386"/>
      <c r="AH35" s="386"/>
      <c r="AI35" s="386"/>
      <c r="AJ35" s="387">
        <f t="shared" si="13"/>
        <v>0</v>
      </c>
      <c r="AK35" s="386"/>
      <c r="AL35" s="387">
        <f t="shared" si="14"/>
        <v>0</v>
      </c>
      <c r="AM35" s="386"/>
      <c r="AN35" s="387">
        <f t="shared" si="15"/>
        <v>0</v>
      </c>
      <c r="AO35" s="386"/>
      <c r="AP35" s="387">
        <f t="shared" si="16"/>
        <v>0</v>
      </c>
      <c r="AQ35" s="386"/>
      <c r="AR35" s="387">
        <f t="shared" si="17"/>
        <v>0</v>
      </c>
      <c r="AS35" s="386"/>
      <c r="AT35" s="387">
        <f t="shared" si="18"/>
        <v>0</v>
      </c>
    </row>
    <row r="36" spans="2:46">
      <c r="B36" s="430"/>
      <c r="C36" s="430"/>
      <c r="D36" s="431"/>
      <c r="E36" s="432"/>
      <c r="F36" s="432"/>
      <c r="G36" s="432"/>
      <c r="H36" s="432"/>
      <c r="I36" s="432"/>
      <c r="J36" s="432"/>
      <c r="K36" s="465">
        <f t="shared" si="4"/>
        <v>0</v>
      </c>
      <c r="L36" s="433"/>
      <c r="M36" s="433"/>
      <c r="N36" s="434"/>
      <c r="O36" s="383" t="str">
        <f t="shared" si="1"/>
        <v/>
      </c>
      <c r="P36" s="434"/>
      <c r="Q36" s="434"/>
      <c r="R36" s="434"/>
      <c r="S36" s="433"/>
      <c r="T36" s="434"/>
      <c r="U36" s="384" t="str">
        <f t="shared" si="5"/>
        <v/>
      </c>
      <c r="V36" s="384" t="str">
        <f t="shared" si="6"/>
        <v/>
      </c>
      <c r="W36" s="384" t="str">
        <f t="shared" si="7"/>
        <v/>
      </c>
      <c r="X36" s="384" t="str">
        <f t="shared" si="8"/>
        <v/>
      </c>
      <c r="Y36" s="384" t="str">
        <f t="shared" si="9"/>
        <v/>
      </c>
      <c r="Z36" s="384" t="str">
        <f t="shared" si="10"/>
        <v/>
      </c>
      <c r="AA36" s="384">
        <f t="shared" si="11"/>
        <v>0</v>
      </c>
      <c r="AB36" s="385" t="b">
        <f t="shared" si="12"/>
        <v>1</v>
      </c>
      <c r="AC36" s="384" t="str">
        <f>IF($N36="","",IF($C$7="Northern Ireland",INDEX('Fixed inputs'!$H$18:$H$58,MATCH($N36,'Fixed inputs'!$C$18:$C$58,0)),INDEX('Fixed inputs'!$I$18:$I$58,MATCH($N36,'Fixed inputs'!$C$18:$C$58,0))))</f>
        <v/>
      </c>
      <c r="AD36" s="384" t="str">
        <f>IF($C36="","",INDEX('Fixed inputs'!$C$8:$E$10,MATCH($C36,'Fixed inputs'!$B$8:$B$10,0),MATCH(IF($C$7="Northern Ireland","GBP","EUR"),'Fixed inputs'!$C$7:$E$7,0)))</f>
        <v/>
      </c>
      <c r="AE36" s="386"/>
      <c r="AF36" s="386"/>
      <c r="AG36" s="386"/>
      <c r="AH36" s="386"/>
      <c r="AI36" s="386"/>
      <c r="AJ36" s="387">
        <f t="shared" si="13"/>
        <v>0</v>
      </c>
      <c r="AK36" s="386"/>
      <c r="AL36" s="387">
        <f t="shared" si="14"/>
        <v>0</v>
      </c>
      <c r="AM36" s="386"/>
      <c r="AN36" s="387">
        <f t="shared" si="15"/>
        <v>0</v>
      </c>
      <c r="AO36" s="386"/>
      <c r="AP36" s="387">
        <f t="shared" si="16"/>
        <v>0</v>
      </c>
      <c r="AQ36" s="386"/>
      <c r="AR36" s="387">
        <f t="shared" si="17"/>
        <v>0</v>
      </c>
      <c r="AS36" s="386"/>
      <c r="AT36" s="387">
        <f t="shared" si="18"/>
        <v>0</v>
      </c>
    </row>
    <row r="37" spans="2:46">
      <c r="B37" s="430"/>
      <c r="C37" s="430"/>
      <c r="D37" s="431"/>
      <c r="E37" s="432"/>
      <c r="F37" s="432"/>
      <c r="G37" s="432"/>
      <c r="H37" s="432"/>
      <c r="I37" s="432"/>
      <c r="J37" s="432"/>
      <c r="K37" s="465">
        <f t="shared" si="4"/>
        <v>0</v>
      </c>
      <c r="L37" s="433"/>
      <c r="M37" s="433"/>
      <c r="N37" s="434"/>
      <c r="O37" s="383" t="str">
        <f t="shared" si="1"/>
        <v/>
      </c>
      <c r="P37" s="434"/>
      <c r="Q37" s="434"/>
      <c r="R37" s="434"/>
      <c r="S37" s="433"/>
      <c r="T37" s="434"/>
      <c r="U37" s="384" t="str">
        <f t="shared" si="5"/>
        <v/>
      </c>
      <c r="V37" s="384" t="str">
        <f t="shared" si="6"/>
        <v/>
      </c>
      <c r="W37" s="384" t="str">
        <f t="shared" si="7"/>
        <v/>
      </c>
      <c r="X37" s="384" t="str">
        <f t="shared" si="8"/>
        <v/>
      </c>
      <c r="Y37" s="384" t="str">
        <f t="shared" si="9"/>
        <v/>
      </c>
      <c r="Z37" s="384" t="str">
        <f t="shared" si="10"/>
        <v/>
      </c>
      <c r="AA37" s="384">
        <f t="shared" si="11"/>
        <v>0</v>
      </c>
      <c r="AB37" s="385" t="b">
        <f t="shared" si="12"/>
        <v>1</v>
      </c>
      <c r="AC37" s="384" t="str">
        <f>IF($N37="","",IF($C$7="Northern Ireland",INDEX('Fixed inputs'!$H$18:$H$58,MATCH($N37,'Fixed inputs'!$C$18:$C$58,0)),INDEX('Fixed inputs'!$I$18:$I$58,MATCH($N37,'Fixed inputs'!$C$18:$C$58,0))))</f>
        <v/>
      </c>
      <c r="AD37" s="384" t="str">
        <f>IF($C37="","",INDEX('Fixed inputs'!$C$8:$E$10,MATCH($C37,'Fixed inputs'!$B$8:$B$10,0),MATCH(IF($C$7="Northern Ireland","GBP","EUR"),'Fixed inputs'!$C$7:$E$7,0)))</f>
        <v/>
      </c>
      <c r="AE37" s="386"/>
      <c r="AF37" s="386"/>
      <c r="AG37" s="386"/>
      <c r="AH37" s="386"/>
      <c r="AI37" s="386"/>
      <c r="AJ37" s="387">
        <f t="shared" si="13"/>
        <v>0</v>
      </c>
      <c r="AK37" s="386"/>
      <c r="AL37" s="387">
        <f t="shared" si="14"/>
        <v>0</v>
      </c>
      <c r="AM37" s="386"/>
      <c r="AN37" s="387">
        <f t="shared" si="15"/>
        <v>0</v>
      </c>
      <c r="AO37" s="386"/>
      <c r="AP37" s="387">
        <f t="shared" si="16"/>
        <v>0</v>
      </c>
      <c r="AQ37" s="386"/>
      <c r="AR37" s="387">
        <f t="shared" si="17"/>
        <v>0</v>
      </c>
      <c r="AS37" s="386"/>
      <c r="AT37" s="387">
        <f t="shared" si="18"/>
        <v>0</v>
      </c>
    </row>
    <row r="38" spans="2:46">
      <c r="B38" s="430"/>
      <c r="C38" s="430"/>
      <c r="D38" s="431"/>
      <c r="E38" s="432"/>
      <c r="F38" s="432"/>
      <c r="G38" s="432"/>
      <c r="H38" s="432"/>
      <c r="I38" s="432"/>
      <c r="J38" s="432"/>
      <c r="K38" s="465">
        <f t="shared" si="4"/>
        <v>0</v>
      </c>
      <c r="L38" s="433"/>
      <c r="M38" s="433"/>
      <c r="N38" s="434"/>
      <c r="O38" s="383" t="str">
        <f t="shared" si="1"/>
        <v/>
      </c>
      <c r="P38" s="434"/>
      <c r="Q38" s="434"/>
      <c r="R38" s="434"/>
      <c r="S38" s="433"/>
      <c r="T38" s="434"/>
      <c r="U38" s="384" t="str">
        <f t="shared" si="5"/>
        <v/>
      </c>
      <c r="V38" s="384" t="str">
        <f t="shared" si="6"/>
        <v/>
      </c>
      <c r="W38" s="384" t="str">
        <f t="shared" si="7"/>
        <v/>
      </c>
      <c r="X38" s="384" t="str">
        <f t="shared" si="8"/>
        <v/>
      </c>
      <c r="Y38" s="384" t="str">
        <f t="shared" si="9"/>
        <v/>
      </c>
      <c r="Z38" s="384" t="str">
        <f t="shared" si="10"/>
        <v/>
      </c>
      <c r="AA38" s="384">
        <f t="shared" si="11"/>
        <v>0</v>
      </c>
      <c r="AB38" s="385" t="b">
        <f t="shared" si="12"/>
        <v>1</v>
      </c>
      <c r="AC38" s="384" t="str">
        <f>IF($N38="","",IF($C$7="Northern Ireland",INDEX('Fixed inputs'!$H$18:$H$58,MATCH($N38,'Fixed inputs'!$C$18:$C$58,0)),INDEX('Fixed inputs'!$I$18:$I$58,MATCH($N38,'Fixed inputs'!$C$18:$C$58,0))))</f>
        <v/>
      </c>
      <c r="AD38" s="384" t="str">
        <f>IF($C38="","",INDEX('Fixed inputs'!$C$8:$E$10,MATCH($C38,'Fixed inputs'!$B$8:$B$10,0),MATCH(IF($C$7="Northern Ireland","GBP","EUR"),'Fixed inputs'!$C$7:$E$7,0)))</f>
        <v/>
      </c>
      <c r="AE38" s="386"/>
      <c r="AF38" s="386"/>
      <c r="AG38" s="386"/>
      <c r="AH38" s="386"/>
      <c r="AI38" s="386"/>
      <c r="AJ38" s="387">
        <f t="shared" si="13"/>
        <v>0</v>
      </c>
      <c r="AK38" s="386"/>
      <c r="AL38" s="387">
        <f t="shared" si="14"/>
        <v>0</v>
      </c>
      <c r="AM38" s="386"/>
      <c r="AN38" s="387">
        <f t="shared" si="15"/>
        <v>0</v>
      </c>
      <c r="AO38" s="386"/>
      <c r="AP38" s="387">
        <f t="shared" si="16"/>
        <v>0</v>
      </c>
      <c r="AQ38" s="386"/>
      <c r="AR38" s="387">
        <f t="shared" si="17"/>
        <v>0</v>
      </c>
      <c r="AS38" s="386"/>
      <c r="AT38" s="387">
        <f t="shared" si="18"/>
        <v>0</v>
      </c>
    </row>
    <row r="39" spans="2:46">
      <c r="B39" s="430"/>
      <c r="C39" s="430"/>
      <c r="D39" s="431"/>
      <c r="E39" s="432"/>
      <c r="F39" s="432"/>
      <c r="G39" s="432"/>
      <c r="H39" s="432"/>
      <c r="I39" s="432"/>
      <c r="J39" s="432"/>
      <c r="K39" s="465">
        <f t="shared" si="4"/>
        <v>0</v>
      </c>
      <c r="L39" s="433"/>
      <c r="M39" s="433"/>
      <c r="N39" s="434"/>
      <c r="O39" s="383" t="str">
        <f t="shared" si="1"/>
        <v/>
      </c>
      <c r="P39" s="434"/>
      <c r="Q39" s="434"/>
      <c r="R39" s="434"/>
      <c r="S39" s="433"/>
      <c r="T39" s="434"/>
      <c r="U39" s="384" t="str">
        <f t="shared" si="5"/>
        <v/>
      </c>
      <c r="V39" s="384" t="str">
        <f t="shared" si="6"/>
        <v/>
      </c>
      <c r="W39" s="384" t="str">
        <f t="shared" si="7"/>
        <v/>
      </c>
      <c r="X39" s="384" t="str">
        <f t="shared" si="8"/>
        <v/>
      </c>
      <c r="Y39" s="384" t="str">
        <f t="shared" si="9"/>
        <v/>
      </c>
      <c r="Z39" s="384" t="str">
        <f t="shared" si="10"/>
        <v/>
      </c>
      <c r="AA39" s="384">
        <f t="shared" si="11"/>
        <v>0</v>
      </c>
      <c r="AB39" s="385" t="b">
        <f t="shared" si="12"/>
        <v>1</v>
      </c>
      <c r="AC39" s="384" t="str">
        <f>IF($N39="","",IF($C$7="Northern Ireland",INDEX('Fixed inputs'!$H$18:$H$58,MATCH($N39,'Fixed inputs'!$C$18:$C$58,0)),INDEX('Fixed inputs'!$I$18:$I$58,MATCH($N39,'Fixed inputs'!$C$18:$C$58,0))))</f>
        <v/>
      </c>
      <c r="AD39" s="384" t="str">
        <f>IF($C39="","",INDEX('Fixed inputs'!$C$8:$E$10,MATCH($C39,'Fixed inputs'!$B$8:$B$10,0),MATCH(IF($C$7="Northern Ireland","GBP","EUR"),'Fixed inputs'!$C$7:$E$7,0)))</f>
        <v/>
      </c>
      <c r="AE39" s="386"/>
      <c r="AF39" s="386"/>
      <c r="AG39" s="386"/>
      <c r="AH39" s="386"/>
      <c r="AI39" s="386"/>
      <c r="AJ39" s="387">
        <f t="shared" si="13"/>
        <v>0</v>
      </c>
      <c r="AK39" s="386"/>
      <c r="AL39" s="387">
        <f t="shared" si="14"/>
        <v>0</v>
      </c>
      <c r="AM39" s="386"/>
      <c r="AN39" s="387">
        <f t="shared" si="15"/>
        <v>0</v>
      </c>
      <c r="AO39" s="386"/>
      <c r="AP39" s="387">
        <f t="shared" si="16"/>
        <v>0</v>
      </c>
      <c r="AQ39" s="386"/>
      <c r="AR39" s="387">
        <f t="shared" si="17"/>
        <v>0</v>
      </c>
      <c r="AS39" s="386"/>
      <c r="AT39" s="387">
        <f t="shared" si="18"/>
        <v>0</v>
      </c>
    </row>
    <row r="40" spans="2:46">
      <c r="B40" s="430"/>
      <c r="C40" s="430"/>
      <c r="D40" s="431"/>
      <c r="E40" s="432"/>
      <c r="F40" s="432"/>
      <c r="G40" s="432"/>
      <c r="H40" s="432"/>
      <c r="I40" s="432"/>
      <c r="J40" s="432"/>
      <c r="K40" s="465">
        <f t="shared" si="4"/>
        <v>0</v>
      </c>
      <c r="L40" s="433"/>
      <c r="M40" s="433"/>
      <c r="N40" s="434"/>
      <c r="O40" s="383" t="str">
        <f t="shared" si="1"/>
        <v/>
      </c>
      <c r="P40" s="434"/>
      <c r="Q40" s="434"/>
      <c r="R40" s="434"/>
      <c r="S40" s="433"/>
      <c r="T40" s="434"/>
      <c r="U40" s="384" t="str">
        <f t="shared" si="5"/>
        <v/>
      </c>
      <c r="V40" s="384" t="str">
        <f t="shared" si="6"/>
        <v/>
      </c>
      <c r="W40" s="384" t="str">
        <f t="shared" si="7"/>
        <v/>
      </c>
      <c r="X40" s="384" t="str">
        <f t="shared" si="8"/>
        <v/>
      </c>
      <c r="Y40" s="384" t="str">
        <f t="shared" si="9"/>
        <v/>
      </c>
      <c r="Z40" s="384" t="str">
        <f t="shared" si="10"/>
        <v/>
      </c>
      <c r="AA40" s="384">
        <f t="shared" si="11"/>
        <v>0</v>
      </c>
      <c r="AB40" s="385" t="b">
        <f t="shared" si="12"/>
        <v>1</v>
      </c>
      <c r="AC40" s="384" t="str">
        <f>IF($N40="","",IF($C$7="Northern Ireland",INDEX('Fixed inputs'!$H$18:$H$58,MATCH($N40,'Fixed inputs'!$C$18:$C$58,0)),INDEX('Fixed inputs'!$I$18:$I$58,MATCH($N40,'Fixed inputs'!$C$18:$C$58,0))))</f>
        <v/>
      </c>
      <c r="AD40" s="384" t="str">
        <f>IF($C40="","",INDEX('Fixed inputs'!$C$8:$E$10,MATCH($C40,'Fixed inputs'!$B$8:$B$10,0),MATCH(IF($C$7="Northern Ireland","GBP","EUR"),'Fixed inputs'!$C$7:$E$7,0)))</f>
        <v/>
      </c>
      <c r="AE40" s="386"/>
      <c r="AF40" s="386"/>
      <c r="AG40" s="386"/>
      <c r="AH40" s="386"/>
      <c r="AI40" s="386"/>
      <c r="AJ40" s="387">
        <f t="shared" si="13"/>
        <v>0</v>
      </c>
      <c r="AK40" s="386"/>
      <c r="AL40" s="387">
        <f t="shared" si="14"/>
        <v>0</v>
      </c>
      <c r="AM40" s="386"/>
      <c r="AN40" s="387">
        <f t="shared" si="15"/>
        <v>0</v>
      </c>
      <c r="AO40" s="386"/>
      <c r="AP40" s="387">
        <f t="shared" si="16"/>
        <v>0</v>
      </c>
      <c r="AQ40" s="386"/>
      <c r="AR40" s="387">
        <f t="shared" si="17"/>
        <v>0</v>
      </c>
      <c r="AS40" s="386"/>
      <c r="AT40" s="387">
        <f t="shared" si="18"/>
        <v>0</v>
      </c>
    </row>
    <row r="41" spans="2:46">
      <c r="B41" s="430"/>
      <c r="C41" s="430"/>
      <c r="D41" s="431"/>
      <c r="E41" s="432"/>
      <c r="F41" s="432"/>
      <c r="G41" s="432"/>
      <c r="H41" s="432"/>
      <c r="I41" s="432"/>
      <c r="J41" s="432"/>
      <c r="K41" s="465">
        <f t="shared" si="4"/>
        <v>0</v>
      </c>
      <c r="L41" s="433"/>
      <c r="M41" s="433"/>
      <c r="N41" s="434"/>
      <c r="O41" s="383" t="str">
        <f t="shared" si="1"/>
        <v/>
      </c>
      <c r="P41" s="434"/>
      <c r="Q41" s="434"/>
      <c r="R41" s="434"/>
      <c r="S41" s="433"/>
      <c r="T41" s="434"/>
      <c r="U41" s="384" t="str">
        <f t="shared" si="5"/>
        <v/>
      </c>
      <c r="V41" s="384" t="str">
        <f t="shared" si="6"/>
        <v/>
      </c>
      <c r="W41" s="384" t="str">
        <f t="shared" si="7"/>
        <v/>
      </c>
      <c r="X41" s="384" t="str">
        <f t="shared" si="8"/>
        <v/>
      </c>
      <c r="Y41" s="384" t="str">
        <f t="shared" si="9"/>
        <v/>
      </c>
      <c r="Z41" s="384" t="str">
        <f t="shared" si="10"/>
        <v/>
      </c>
      <c r="AA41" s="384">
        <f t="shared" si="11"/>
        <v>0</v>
      </c>
      <c r="AB41" s="385" t="b">
        <f t="shared" si="12"/>
        <v>1</v>
      </c>
      <c r="AC41" s="384" t="str">
        <f>IF($N41="","",IF($C$7="Northern Ireland",INDEX('Fixed inputs'!$H$18:$H$58,MATCH($N41,'Fixed inputs'!$C$18:$C$58,0)),INDEX('Fixed inputs'!$I$18:$I$58,MATCH($N41,'Fixed inputs'!$C$18:$C$58,0))))</f>
        <v/>
      </c>
      <c r="AD41" s="384" t="str">
        <f>IF($C41="","",INDEX('Fixed inputs'!$C$8:$E$10,MATCH($C41,'Fixed inputs'!$B$8:$B$10,0),MATCH(IF($C$7="Northern Ireland","GBP","EUR"),'Fixed inputs'!$C$7:$E$7,0)))</f>
        <v/>
      </c>
      <c r="AE41" s="386"/>
      <c r="AF41" s="386"/>
      <c r="AG41" s="386"/>
      <c r="AH41" s="386"/>
      <c r="AI41" s="386"/>
      <c r="AJ41" s="387">
        <f t="shared" si="13"/>
        <v>0</v>
      </c>
      <c r="AK41" s="386"/>
      <c r="AL41" s="387">
        <f t="shared" si="14"/>
        <v>0</v>
      </c>
      <c r="AM41" s="386"/>
      <c r="AN41" s="387">
        <f t="shared" si="15"/>
        <v>0</v>
      </c>
      <c r="AO41" s="386"/>
      <c r="AP41" s="387">
        <f t="shared" si="16"/>
        <v>0</v>
      </c>
      <c r="AQ41" s="386"/>
      <c r="AR41" s="387">
        <f t="shared" si="17"/>
        <v>0</v>
      </c>
      <c r="AS41" s="386"/>
      <c r="AT41" s="387">
        <f t="shared" si="18"/>
        <v>0</v>
      </c>
    </row>
    <row r="42" spans="2:46">
      <c r="B42" s="430"/>
      <c r="C42" s="430"/>
      <c r="D42" s="431"/>
      <c r="E42" s="432"/>
      <c r="F42" s="432"/>
      <c r="G42" s="432"/>
      <c r="H42" s="432"/>
      <c r="I42" s="432"/>
      <c r="J42" s="432"/>
      <c r="K42" s="465">
        <f t="shared" si="4"/>
        <v>0</v>
      </c>
      <c r="L42" s="433"/>
      <c r="M42" s="433"/>
      <c r="N42" s="434"/>
      <c r="O42" s="383" t="str">
        <f t="shared" si="1"/>
        <v/>
      </c>
      <c r="P42" s="434"/>
      <c r="Q42" s="434"/>
      <c r="R42" s="434"/>
      <c r="S42" s="433"/>
      <c r="T42" s="434"/>
      <c r="U42" s="384" t="str">
        <f t="shared" si="5"/>
        <v/>
      </c>
      <c r="V42" s="384" t="str">
        <f t="shared" si="6"/>
        <v/>
      </c>
      <c r="W42" s="384" t="str">
        <f t="shared" si="7"/>
        <v/>
      </c>
      <c r="X42" s="384" t="str">
        <f t="shared" si="8"/>
        <v/>
      </c>
      <c r="Y42" s="384" t="str">
        <f t="shared" si="9"/>
        <v/>
      </c>
      <c r="Z42" s="384" t="str">
        <f t="shared" si="10"/>
        <v/>
      </c>
      <c r="AA42" s="384">
        <f t="shared" si="11"/>
        <v>0</v>
      </c>
      <c r="AB42" s="385" t="b">
        <f t="shared" si="12"/>
        <v>1</v>
      </c>
      <c r="AC42" s="384" t="str">
        <f>IF($N42="","",IF($C$7="Northern Ireland",INDEX('Fixed inputs'!$H$18:$H$58,MATCH($N42,'Fixed inputs'!$C$18:$C$58,0)),INDEX('Fixed inputs'!$I$18:$I$58,MATCH($N42,'Fixed inputs'!$C$18:$C$58,0))))</f>
        <v/>
      </c>
      <c r="AD42" s="384" t="str">
        <f>IF($C42="","",INDEX('Fixed inputs'!$C$8:$E$10,MATCH($C42,'Fixed inputs'!$B$8:$B$10,0),MATCH(IF($C$7="Northern Ireland","GBP","EUR"),'Fixed inputs'!$C$7:$E$7,0)))</f>
        <v/>
      </c>
      <c r="AE42" s="386"/>
      <c r="AF42" s="386"/>
      <c r="AG42" s="386"/>
      <c r="AH42" s="386"/>
      <c r="AI42" s="386"/>
      <c r="AJ42" s="387">
        <f t="shared" si="13"/>
        <v>0</v>
      </c>
      <c r="AK42" s="386"/>
      <c r="AL42" s="387">
        <f t="shared" si="14"/>
        <v>0</v>
      </c>
      <c r="AM42" s="386"/>
      <c r="AN42" s="387">
        <f t="shared" si="15"/>
        <v>0</v>
      </c>
      <c r="AO42" s="386"/>
      <c r="AP42" s="387">
        <f t="shared" si="16"/>
        <v>0</v>
      </c>
      <c r="AQ42" s="386"/>
      <c r="AR42" s="387">
        <f t="shared" si="17"/>
        <v>0</v>
      </c>
      <c r="AS42" s="386"/>
      <c r="AT42" s="387">
        <f t="shared" si="18"/>
        <v>0</v>
      </c>
    </row>
    <row r="43" spans="2:46">
      <c r="B43" s="430"/>
      <c r="C43" s="430"/>
      <c r="D43" s="431"/>
      <c r="E43" s="432"/>
      <c r="F43" s="432"/>
      <c r="G43" s="432"/>
      <c r="H43" s="432"/>
      <c r="I43" s="432"/>
      <c r="J43" s="432"/>
      <c r="K43" s="465">
        <f t="shared" si="4"/>
        <v>0</v>
      </c>
      <c r="L43" s="433"/>
      <c r="M43" s="433"/>
      <c r="N43" s="434"/>
      <c r="O43" s="383" t="str">
        <f t="shared" si="1"/>
        <v/>
      </c>
      <c r="P43" s="434"/>
      <c r="Q43" s="434"/>
      <c r="R43" s="434"/>
      <c r="S43" s="433"/>
      <c r="T43" s="434"/>
      <c r="U43" s="384" t="str">
        <f t="shared" si="5"/>
        <v/>
      </c>
      <c r="V43" s="384" t="str">
        <f t="shared" si="6"/>
        <v/>
      </c>
      <c r="W43" s="384" t="str">
        <f t="shared" si="7"/>
        <v/>
      </c>
      <c r="X43" s="384" t="str">
        <f t="shared" si="8"/>
        <v/>
      </c>
      <c r="Y43" s="384" t="str">
        <f t="shared" si="9"/>
        <v/>
      </c>
      <c r="Z43" s="384" t="str">
        <f t="shared" si="10"/>
        <v/>
      </c>
      <c r="AA43" s="384">
        <f t="shared" si="11"/>
        <v>0</v>
      </c>
      <c r="AB43" s="385" t="b">
        <f t="shared" si="12"/>
        <v>1</v>
      </c>
      <c r="AC43" s="384" t="str">
        <f>IF($N43="","",IF($C$7="Northern Ireland",INDEX('Fixed inputs'!$H$18:$H$58,MATCH($N43,'Fixed inputs'!$C$18:$C$58,0)),INDEX('Fixed inputs'!$I$18:$I$58,MATCH($N43,'Fixed inputs'!$C$18:$C$58,0))))</f>
        <v/>
      </c>
      <c r="AD43" s="384" t="str">
        <f>IF($C43="","",INDEX('Fixed inputs'!$C$8:$E$10,MATCH($C43,'Fixed inputs'!$B$8:$B$10,0),MATCH(IF($C$7="Northern Ireland","GBP","EUR"),'Fixed inputs'!$C$7:$E$7,0)))</f>
        <v/>
      </c>
      <c r="AE43" s="386"/>
      <c r="AF43" s="386"/>
      <c r="AG43" s="386"/>
      <c r="AH43" s="386"/>
      <c r="AI43" s="386"/>
      <c r="AJ43" s="387">
        <f t="shared" si="13"/>
        <v>0</v>
      </c>
      <c r="AK43" s="386"/>
      <c r="AL43" s="387">
        <f t="shared" si="14"/>
        <v>0</v>
      </c>
      <c r="AM43" s="386"/>
      <c r="AN43" s="387">
        <f t="shared" si="15"/>
        <v>0</v>
      </c>
      <c r="AO43" s="386"/>
      <c r="AP43" s="387">
        <f t="shared" si="16"/>
        <v>0</v>
      </c>
      <c r="AQ43" s="386"/>
      <c r="AR43" s="387">
        <f t="shared" si="17"/>
        <v>0</v>
      </c>
      <c r="AS43" s="386"/>
      <c r="AT43" s="387">
        <f t="shared" si="18"/>
        <v>0</v>
      </c>
    </row>
    <row r="44" spans="2:46">
      <c r="B44" s="430"/>
      <c r="C44" s="430"/>
      <c r="D44" s="431"/>
      <c r="E44" s="432"/>
      <c r="F44" s="432"/>
      <c r="G44" s="432"/>
      <c r="H44" s="432"/>
      <c r="I44" s="432"/>
      <c r="J44" s="432"/>
      <c r="K44" s="465">
        <f t="shared" si="4"/>
        <v>0</v>
      </c>
      <c r="L44" s="433"/>
      <c r="M44" s="433"/>
      <c r="N44" s="434"/>
      <c r="O44" s="383" t="str">
        <f t="shared" si="1"/>
        <v/>
      </c>
      <c r="P44" s="434"/>
      <c r="Q44" s="434"/>
      <c r="R44" s="434"/>
      <c r="S44" s="433"/>
      <c r="T44" s="434"/>
      <c r="U44" s="384" t="str">
        <f t="shared" si="5"/>
        <v/>
      </c>
      <c r="V44" s="384" t="str">
        <f t="shared" si="6"/>
        <v/>
      </c>
      <c r="W44" s="384" t="str">
        <f t="shared" si="7"/>
        <v/>
      </c>
      <c r="X44" s="384" t="str">
        <f t="shared" si="8"/>
        <v/>
      </c>
      <c r="Y44" s="384" t="str">
        <f t="shared" si="9"/>
        <v/>
      </c>
      <c r="Z44" s="384" t="str">
        <f t="shared" si="10"/>
        <v/>
      </c>
      <c r="AA44" s="384">
        <f t="shared" si="11"/>
        <v>0</v>
      </c>
      <c r="AB44" s="385" t="b">
        <f t="shared" si="12"/>
        <v>1</v>
      </c>
      <c r="AC44" s="384" t="str">
        <f>IF($N44="","",IF($C$7="Northern Ireland",INDEX('Fixed inputs'!$H$18:$H$58,MATCH($N44,'Fixed inputs'!$C$18:$C$58,0)),INDEX('Fixed inputs'!$I$18:$I$58,MATCH($N44,'Fixed inputs'!$C$18:$C$58,0))))</f>
        <v/>
      </c>
      <c r="AD44" s="384" t="str">
        <f>IF($C44="","",INDEX('Fixed inputs'!$C$8:$E$10,MATCH($C44,'Fixed inputs'!$B$8:$B$10,0),MATCH(IF($C$7="Northern Ireland","GBP","EUR"),'Fixed inputs'!$C$7:$E$7,0)))</f>
        <v/>
      </c>
      <c r="AE44" s="386"/>
      <c r="AF44" s="386"/>
      <c r="AG44" s="386"/>
      <c r="AH44" s="386"/>
      <c r="AI44" s="386"/>
      <c r="AJ44" s="387">
        <f t="shared" si="13"/>
        <v>0</v>
      </c>
      <c r="AK44" s="386"/>
      <c r="AL44" s="387">
        <f t="shared" si="14"/>
        <v>0</v>
      </c>
      <c r="AM44" s="386"/>
      <c r="AN44" s="387">
        <f t="shared" si="15"/>
        <v>0</v>
      </c>
      <c r="AO44" s="386"/>
      <c r="AP44" s="387">
        <f t="shared" si="16"/>
        <v>0</v>
      </c>
      <c r="AQ44" s="386"/>
      <c r="AR44" s="387">
        <f t="shared" si="17"/>
        <v>0</v>
      </c>
      <c r="AS44" s="386"/>
      <c r="AT44" s="387">
        <f t="shared" si="18"/>
        <v>0</v>
      </c>
    </row>
    <row r="45" spans="2:46">
      <c r="B45" s="430"/>
      <c r="C45" s="430"/>
      <c r="D45" s="431"/>
      <c r="E45" s="432"/>
      <c r="F45" s="432"/>
      <c r="G45" s="432"/>
      <c r="H45" s="432"/>
      <c r="I45" s="432"/>
      <c r="J45" s="432"/>
      <c r="K45" s="465">
        <f t="shared" si="4"/>
        <v>0</v>
      </c>
      <c r="L45" s="433"/>
      <c r="M45" s="433"/>
      <c r="N45" s="434"/>
      <c r="O45" s="383" t="str">
        <f t="shared" si="1"/>
        <v/>
      </c>
      <c r="P45" s="434"/>
      <c r="Q45" s="434"/>
      <c r="R45" s="434"/>
      <c r="S45" s="433"/>
      <c r="T45" s="434"/>
      <c r="U45" s="384" t="str">
        <f t="shared" si="5"/>
        <v/>
      </c>
      <c r="V45" s="384" t="str">
        <f t="shared" si="6"/>
        <v/>
      </c>
      <c r="W45" s="384" t="str">
        <f t="shared" si="7"/>
        <v/>
      </c>
      <c r="X45" s="384" t="str">
        <f t="shared" si="8"/>
        <v/>
      </c>
      <c r="Y45" s="384" t="str">
        <f t="shared" si="9"/>
        <v/>
      </c>
      <c r="Z45" s="384" t="str">
        <f t="shared" si="10"/>
        <v/>
      </c>
      <c r="AA45" s="384">
        <f t="shared" si="11"/>
        <v>0</v>
      </c>
      <c r="AB45" s="385" t="b">
        <f t="shared" si="12"/>
        <v>1</v>
      </c>
      <c r="AC45" s="384" t="str">
        <f>IF($N45="","",IF($C$7="Northern Ireland",INDEX('Fixed inputs'!$H$18:$H$58,MATCH($N45,'Fixed inputs'!$C$18:$C$58,0)),INDEX('Fixed inputs'!$I$18:$I$58,MATCH($N45,'Fixed inputs'!$C$18:$C$58,0))))</f>
        <v/>
      </c>
      <c r="AD45" s="384" t="str">
        <f>IF($C45="","",INDEX('Fixed inputs'!$C$8:$E$10,MATCH($C45,'Fixed inputs'!$B$8:$B$10,0),MATCH(IF($C$7="Northern Ireland","GBP","EUR"),'Fixed inputs'!$C$7:$E$7,0)))</f>
        <v/>
      </c>
      <c r="AE45" s="386"/>
      <c r="AF45" s="386"/>
      <c r="AG45" s="386"/>
      <c r="AH45" s="386"/>
      <c r="AI45" s="386"/>
      <c r="AJ45" s="387">
        <f t="shared" si="13"/>
        <v>0</v>
      </c>
      <c r="AK45" s="386"/>
      <c r="AL45" s="387">
        <f t="shared" si="14"/>
        <v>0</v>
      </c>
      <c r="AM45" s="386"/>
      <c r="AN45" s="387">
        <f t="shared" si="15"/>
        <v>0</v>
      </c>
      <c r="AO45" s="386"/>
      <c r="AP45" s="387">
        <f t="shared" si="16"/>
        <v>0</v>
      </c>
      <c r="AQ45" s="386"/>
      <c r="AR45" s="387">
        <f t="shared" si="17"/>
        <v>0</v>
      </c>
      <c r="AS45" s="386"/>
      <c r="AT45" s="387">
        <f t="shared" si="18"/>
        <v>0</v>
      </c>
    </row>
    <row r="46" spans="2:46">
      <c r="B46" s="430"/>
      <c r="C46" s="430"/>
      <c r="D46" s="431"/>
      <c r="E46" s="432"/>
      <c r="F46" s="432"/>
      <c r="G46" s="432"/>
      <c r="H46" s="432"/>
      <c r="I46" s="432"/>
      <c r="J46" s="432"/>
      <c r="K46" s="465">
        <f t="shared" si="4"/>
        <v>0</v>
      </c>
      <c r="L46" s="433"/>
      <c r="M46" s="433"/>
      <c r="N46" s="434"/>
      <c r="O46" s="383" t="str">
        <f t="shared" si="1"/>
        <v/>
      </c>
      <c r="P46" s="434"/>
      <c r="Q46" s="434"/>
      <c r="R46" s="434"/>
      <c r="S46" s="433"/>
      <c r="T46" s="434"/>
      <c r="U46" s="384" t="str">
        <f t="shared" si="5"/>
        <v/>
      </c>
      <c r="V46" s="384" t="str">
        <f t="shared" si="6"/>
        <v/>
      </c>
      <c r="W46" s="384" t="str">
        <f t="shared" si="7"/>
        <v/>
      </c>
      <c r="X46" s="384" t="str">
        <f t="shared" si="8"/>
        <v/>
      </c>
      <c r="Y46" s="384" t="str">
        <f t="shared" si="9"/>
        <v/>
      </c>
      <c r="Z46" s="384" t="str">
        <f t="shared" si="10"/>
        <v/>
      </c>
      <c r="AA46" s="384">
        <f t="shared" si="11"/>
        <v>0</v>
      </c>
      <c r="AB46" s="385" t="b">
        <f t="shared" si="12"/>
        <v>1</v>
      </c>
      <c r="AC46" s="384" t="str">
        <f>IF($N46="","",IF($C$7="Northern Ireland",INDEX('Fixed inputs'!$H$18:$H$58,MATCH($N46,'Fixed inputs'!$C$18:$C$58,0)),INDEX('Fixed inputs'!$I$18:$I$58,MATCH($N46,'Fixed inputs'!$C$18:$C$58,0))))</f>
        <v/>
      </c>
      <c r="AD46" s="384" t="str">
        <f>IF($C46="","",INDEX('Fixed inputs'!$C$8:$E$10,MATCH($C46,'Fixed inputs'!$B$8:$B$10,0),MATCH(IF($C$7="Northern Ireland","GBP","EUR"),'Fixed inputs'!$C$7:$E$7,0)))</f>
        <v/>
      </c>
      <c r="AE46" s="386"/>
      <c r="AF46" s="386"/>
      <c r="AG46" s="386"/>
      <c r="AH46" s="386"/>
      <c r="AI46" s="386"/>
      <c r="AJ46" s="387">
        <f t="shared" si="13"/>
        <v>0</v>
      </c>
      <c r="AK46" s="386"/>
      <c r="AL46" s="387">
        <f t="shared" si="14"/>
        <v>0</v>
      </c>
      <c r="AM46" s="386"/>
      <c r="AN46" s="387">
        <f t="shared" si="15"/>
        <v>0</v>
      </c>
      <c r="AO46" s="386"/>
      <c r="AP46" s="387">
        <f t="shared" si="16"/>
        <v>0</v>
      </c>
      <c r="AQ46" s="386"/>
      <c r="AR46" s="387">
        <f t="shared" si="17"/>
        <v>0</v>
      </c>
      <c r="AS46" s="386"/>
      <c r="AT46" s="387">
        <f t="shared" si="18"/>
        <v>0</v>
      </c>
    </row>
    <row r="47" spans="2:46">
      <c r="B47" s="430"/>
      <c r="C47" s="430"/>
      <c r="D47" s="431"/>
      <c r="E47" s="432"/>
      <c r="F47" s="432"/>
      <c r="G47" s="432"/>
      <c r="H47" s="432"/>
      <c r="I47" s="432"/>
      <c r="J47" s="432"/>
      <c r="K47" s="465">
        <f t="shared" si="4"/>
        <v>0</v>
      </c>
      <c r="L47" s="433"/>
      <c r="M47" s="433"/>
      <c r="N47" s="434"/>
      <c r="O47" s="383" t="str">
        <f t="shared" si="1"/>
        <v/>
      </c>
      <c r="P47" s="434"/>
      <c r="Q47" s="434"/>
      <c r="R47" s="434"/>
      <c r="S47" s="433"/>
      <c r="T47" s="434"/>
      <c r="U47" s="384" t="str">
        <f t="shared" si="5"/>
        <v/>
      </c>
      <c r="V47" s="384" t="str">
        <f t="shared" si="6"/>
        <v/>
      </c>
      <c r="W47" s="384" t="str">
        <f t="shared" si="7"/>
        <v/>
      </c>
      <c r="X47" s="384" t="str">
        <f t="shared" si="8"/>
        <v/>
      </c>
      <c r="Y47" s="384" t="str">
        <f t="shared" si="9"/>
        <v/>
      </c>
      <c r="Z47" s="384" t="str">
        <f t="shared" si="10"/>
        <v/>
      </c>
      <c r="AA47" s="384">
        <f t="shared" si="11"/>
        <v>0</v>
      </c>
      <c r="AB47" s="385" t="b">
        <f t="shared" si="12"/>
        <v>1</v>
      </c>
      <c r="AC47" s="384" t="str">
        <f>IF($N47="","",IF($C$7="Northern Ireland",INDEX('Fixed inputs'!$H$18:$H$58,MATCH($N47,'Fixed inputs'!$C$18:$C$58,0)),INDEX('Fixed inputs'!$I$18:$I$58,MATCH($N47,'Fixed inputs'!$C$18:$C$58,0))))</f>
        <v/>
      </c>
      <c r="AD47" s="384" t="str">
        <f>IF($C47="","",INDEX('Fixed inputs'!$C$8:$E$10,MATCH($C47,'Fixed inputs'!$B$8:$B$10,0),MATCH(IF($C$7="Northern Ireland","GBP","EUR"),'Fixed inputs'!$C$7:$E$7,0)))</f>
        <v/>
      </c>
      <c r="AE47" s="386"/>
      <c r="AF47" s="386"/>
      <c r="AG47" s="386"/>
      <c r="AH47" s="386"/>
      <c r="AI47" s="386"/>
      <c r="AJ47" s="387">
        <f t="shared" si="13"/>
        <v>0</v>
      </c>
      <c r="AK47" s="386"/>
      <c r="AL47" s="387">
        <f t="shared" si="14"/>
        <v>0</v>
      </c>
      <c r="AM47" s="386"/>
      <c r="AN47" s="387">
        <f t="shared" si="15"/>
        <v>0</v>
      </c>
      <c r="AO47" s="386"/>
      <c r="AP47" s="387">
        <f t="shared" si="16"/>
        <v>0</v>
      </c>
      <c r="AQ47" s="386"/>
      <c r="AR47" s="387">
        <f t="shared" si="17"/>
        <v>0</v>
      </c>
      <c r="AS47" s="386"/>
      <c r="AT47" s="387">
        <f t="shared" si="18"/>
        <v>0</v>
      </c>
    </row>
    <row r="48" spans="2:46">
      <c r="B48" s="430"/>
      <c r="C48" s="430"/>
      <c r="D48" s="431"/>
      <c r="E48" s="432"/>
      <c r="F48" s="432"/>
      <c r="G48" s="432"/>
      <c r="H48" s="432"/>
      <c r="I48" s="432"/>
      <c r="J48" s="432"/>
      <c r="K48" s="465">
        <f t="shared" si="4"/>
        <v>0</v>
      </c>
      <c r="L48" s="433"/>
      <c r="M48" s="433"/>
      <c r="N48" s="434"/>
      <c r="O48" s="383" t="str">
        <f t="shared" si="1"/>
        <v/>
      </c>
      <c r="P48" s="434"/>
      <c r="Q48" s="434"/>
      <c r="R48" s="434"/>
      <c r="S48" s="433"/>
      <c r="T48" s="434"/>
      <c r="U48" s="384" t="str">
        <f t="shared" si="5"/>
        <v/>
      </c>
      <c r="V48" s="384" t="str">
        <f t="shared" si="6"/>
        <v/>
      </c>
      <c r="W48" s="384" t="str">
        <f t="shared" si="7"/>
        <v/>
      </c>
      <c r="X48" s="384" t="str">
        <f t="shared" si="8"/>
        <v/>
      </c>
      <c r="Y48" s="384" t="str">
        <f t="shared" si="9"/>
        <v/>
      </c>
      <c r="Z48" s="384" t="str">
        <f t="shared" si="10"/>
        <v/>
      </c>
      <c r="AA48" s="384">
        <f t="shared" si="11"/>
        <v>0</v>
      </c>
      <c r="AB48" s="385" t="b">
        <f t="shared" si="12"/>
        <v>1</v>
      </c>
      <c r="AC48" s="384" t="str">
        <f>IF($N48="","",IF($C$7="Northern Ireland",INDEX('Fixed inputs'!$H$18:$H$58,MATCH($N48,'Fixed inputs'!$C$18:$C$58,0)),INDEX('Fixed inputs'!$I$18:$I$58,MATCH($N48,'Fixed inputs'!$C$18:$C$58,0))))</f>
        <v/>
      </c>
      <c r="AD48" s="384" t="str">
        <f>IF($C48="","",INDEX('Fixed inputs'!$C$8:$E$10,MATCH($C48,'Fixed inputs'!$B$8:$B$10,0),MATCH(IF($C$7="Northern Ireland","GBP","EUR"),'Fixed inputs'!$C$7:$E$7,0)))</f>
        <v/>
      </c>
      <c r="AE48" s="386"/>
      <c r="AF48" s="386"/>
      <c r="AG48" s="386"/>
      <c r="AH48" s="386"/>
      <c r="AI48" s="386"/>
      <c r="AJ48" s="387">
        <f t="shared" si="13"/>
        <v>0</v>
      </c>
      <c r="AK48" s="386"/>
      <c r="AL48" s="387">
        <f t="shared" si="14"/>
        <v>0</v>
      </c>
      <c r="AM48" s="386"/>
      <c r="AN48" s="387">
        <f t="shared" si="15"/>
        <v>0</v>
      </c>
      <c r="AO48" s="386"/>
      <c r="AP48" s="387">
        <f t="shared" si="16"/>
        <v>0</v>
      </c>
      <c r="AQ48" s="386"/>
      <c r="AR48" s="387">
        <f t="shared" si="17"/>
        <v>0</v>
      </c>
      <c r="AS48" s="386"/>
      <c r="AT48" s="387">
        <f t="shared" si="18"/>
        <v>0</v>
      </c>
    </row>
    <row r="49" spans="2:46">
      <c r="B49" s="430"/>
      <c r="C49" s="430"/>
      <c r="D49" s="431"/>
      <c r="E49" s="432"/>
      <c r="F49" s="432"/>
      <c r="G49" s="432"/>
      <c r="H49" s="432"/>
      <c r="I49" s="432"/>
      <c r="J49" s="432"/>
      <c r="K49" s="465">
        <f t="shared" si="4"/>
        <v>0</v>
      </c>
      <c r="L49" s="433"/>
      <c r="M49" s="433"/>
      <c r="N49" s="434"/>
      <c r="O49" s="383" t="str">
        <f t="shared" si="1"/>
        <v/>
      </c>
      <c r="P49" s="434"/>
      <c r="Q49" s="434"/>
      <c r="R49" s="434"/>
      <c r="S49" s="433"/>
      <c r="T49" s="434"/>
      <c r="U49" s="384" t="str">
        <f t="shared" si="5"/>
        <v/>
      </c>
      <c r="V49" s="384" t="str">
        <f t="shared" si="6"/>
        <v/>
      </c>
      <c r="W49" s="384" t="str">
        <f t="shared" si="7"/>
        <v/>
      </c>
      <c r="X49" s="384" t="str">
        <f t="shared" si="8"/>
        <v/>
      </c>
      <c r="Y49" s="384" t="str">
        <f t="shared" si="9"/>
        <v/>
      </c>
      <c r="Z49" s="384" t="str">
        <f t="shared" si="10"/>
        <v/>
      </c>
      <c r="AA49" s="384">
        <f t="shared" si="11"/>
        <v>0</v>
      </c>
      <c r="AB49" s="385" t="b">
        <f t="shared" si="12"/>
        <v>1</v>
      </c>
      <c r="AC49" s="384" t="str">
        <f>IF($N49="","",IF($C$7="Northern Ireland",INDEX('Fixed inputs'!$H$18:$H$58,MATCH($N49,'Fixed inputs'!$C$18:$C$58,0)),INDEX('Fixed inputs'!$I$18:$I$58,MATCH($N49,'Fixed inputs'!$C$18:$C$58,0))))</f>
        <v/>
      </c>
      <c r="AD49" s="384" t="str">
        <f>IF($C49="","",INDEX('Fixed inputs'!$C$8:$E$10,MATCH($C49,'Fixed inputs'!$B$8:$B$10,0),MATCH(IF($C$7="Northern Ireland","GBP","EUR"),'Fixed inputs'!$C$7:$E$7,0)))</f>
        <v/>
      </c>
      <c r="AE49" s="386"/>
      <c r="AF49" s="386"/>
      <c r="AG49" s="386"/>
      <c r="AH49" s="386"/>
      <c r="AI49" s="386"/>
      <c r="AJ49" s="387">
        <f t="shared" si="13"/>
        <v>0</v>
      </c>
      <c r="AK49" s="386"/>
      <c r="AL49" s="387">
        <f t="shared" si="14"/>
        <v>0</v>
      </c>
      <c r="AM49" s="386"/>
      <c r="AN49" s="387">
        <f t="shared" si="15"/>
        <v>0</v>
      </c>
      <c r="AO49" s="386"/>
      <c r="AP49" s="387">
        <f t="shared" si="16"/>
        <v>0</v>
      </c>
      <c r="AQ49" s="386"/>
      <c r="AR49" s="387">
        <f t="shared" si="17"/>
        <v>0</v>
      </c>
      <c r="AS49" s="386"/>
      <c r="AT49" s="387">
        <f t="shared" si="18"/>
        <v>0</v>
      </c>
    </row>
    <row r="50" spans="2:46">
      <c r="B50" s="430"/>
      <c r="C50" s="430"/>
      <c r="D50" s="431"/>
      <c r="E50" s="432"/>
      <c r="F50" s="432"/>
      <c r="G50" s="432"/>
      <c r="H50" s="432"/>
      <c r="I50" s="432"/>
      <c r="J50" s="432"/>
      <c r="K50" s="465">
        <f t="shared" si="4"/>
        <v>0</v>
      </c>
      <c r="L50" s="433"/>
      <c r="M50" s="433"/>
      <c r="N50" s="434"/>
      <c r="O50" s="383" t="str">
        <f t="shared" si="1"/>
        <v/>
      </c>
      <c r="P50" s="434"/>
      <c r="Q50" s="434"/>
      <c r="R50" s="434"/>
      <c r="S50" s="433"/>
      <c r="T50" s="434"/>
      <c r="U50" s="384" t="str">
        <f t="shared" si="5"/>
        <v/>
      </c>
      <c r="V50" s="384" t="str">
        <f t="shared" si="6"/>
        <v/>
      </c>
      <c r="W50" s="384" t="str">
        <f t="shared" si="7"/>
        <v/>
      </c>
      <c r="X50" s="384" t="str">
        <f t="shared" si="8"/>
        <v/>
      </c>
      <c r="Y50" s="384" t="str">
        <f t="shared" si="9"/>
        <v/>
      </c>
      <c r="Z50" s="384" t="str">
        <f t="shared" si="10"/>
        <v/>
      </c>
      <c r="AA50" s="384">
        <f t="shared" si="11"/>
        <v>0</v>
      </c>
      <c r="AB50" s="385" t="b">
        <f t="shared" si="12"/>
        <v>1</v>
      </c>
      <c r="AC50" s="384" t="str">
        <f>IF($N50="","",IF($C$7="Northern Ireland",INDEX('Fixed inputs'!$H$18:$H$58,MATCH($N50,'Fixed inputs'!$C$18:$C$58,0)),INDEX('Fixed inputs'!$I$18:$I$58,MATCH($N50,'Fixed inputs'!$C$18:$C$58,0))))</f>
        <v/>
      </c>
      <c r="AD50" s="384" t="str">
        <f>IF($C50="","",INDEX('Fixed inputs'!$C$8:$E$10,MATCH($C50,'Fixed inputs'!$B$8:$B$10,0),MATCH(IF($C$7="Northern Ireland","GBP","EUR"),'Fixed inputs'!$C$7:$E$7,0)))</f>
        <v/>
      </c>
      <c r="AE50" s="386"/>
      <c r="AF50" s="386"/>
      <c r="AG50" s="386"/>
      <c r="AH50" s="386"/>
      <c r="AI50" s="386"/>
      <c r="AJ50" s="387">
        <f t="shared" si="13"/>
        <v>0</v>
      </c>
      <c r="AK50" s="386"/>
      <c r="AL50" s="387">
        <f t="shared" si="14"/>
        <v>0</v>
      </c>
      <c r="AM50" s="386"/>
      <c r="AN50" s="387">
        <f t="shared" si="15"/>
        <v>0</v>
      </c>
      <c r="AO50" s="386"/>
      <c r="AP50" s="387">
        <f t="shared" si="16"/>
        <v>0</v>
      </c>
      <c r="AQ50" s="386"/>
      <c r="AR50" s="387">
        <f t="shared" si="17"/>
        <v>0</v>
      </c>
      <c r="AS50" s="386"/>
      <c r="AT50" s="387">
        <f t="shared" si="18"/>
        <v>0</v>
      </c>
    </row>
    <row r="51" spans="2:46">
      <c r="B51" s="430"/>
      <c r="C51" s="430"/>
      <c r="D51" s="431"/>
      <c r="E51" s="432"/>
      <c r="F51" s="432"/>
      <c r="G51" s="432"/>
      <c r="H51" s="432"/>
      <c r="I51" s="432"/>
      <c r="J51" s="432"/>
      <c r="K51" s="465">
        <f t="shared" si="4"/>
        <v>0</v>
      </c>
      <c r="L51" s="433"/>
      <c r="M51" s="433"/>
      <c r="N51" s="434"/>
      <c r="O51" s="383" t="str">
        <f t="shared" si="1"/>
        <v/>
      </c>
      <c r="P51" s="434"/>
      <c r="Q51" s="434"/>
      <c r="R51" s="434"/>
      <c r="S51" s="433"/>
      <c r="T51" s="434"/>
      <c r="U51" s="384" t="str">
        <f t="shared" si="5"/>
        <v/>
      </c>
      <c r="V51" s="384" t="str">
        <f t="shared" si="6"/>
        <v/>
      </c>
      <c r="W51" s="384" t="str">
        <f t="shared" si="7"/>
        <v/>
      </c>
      <c r="X51" s="384" t="str">
        <f t="shared" si="8"/>
        <v/>
      </c>
      <c r="Y51" s="384" t="str">
        <f t="shared" si="9"/>
        <v/>
      </c>
      <c r="Z51" s="384" t="str">
        <f t="shared" si="10"/>
        <v/>
      </c>
      <c r="AA51" s="384">
        <f t="shared" si="11"/>
        <v>0</v>
      </c>
      <c r="AB51" s="385" t="b">
        <f t="shared" si="12"/>
        <v>1</v>
      </c>
      <c r="AC51" s="384" t="str">
        <f>IF($N51="","",IF($C$7="Northern Ireland",INDEX('Fixed inputs'!$H$18:$H$58,MATCH($N51,'Fixed inputs'!$C$18:$C$58,0)),INDEX('Fixed inputs'!$I$18:$I$58,MATCH($N51,'Fixed inputs'!$C$18:$C$58,0))))</f>
        <v/>
      </c>
      <c r="AD51" s="384" t="str">
        <f>IF($C51="","",INDEX('Fixed inputs'!$C$8:$E$10,MATCH($C51,'Fixed inputs'!$B$8:$B$10,0),MATCH(IF($C$7="Northern Ireland","GBP","EUR"),'Fixed inputs'!$C$7:$E$7,0)))</f>
        <v/>
      </c>
      <c r="AE51" s="386"/>
      <c r="AF51" s="386"/>
      <c r="AG51" s="386"/>
      <c r="AH51" s="386"/>
      <c r="AI51" s="386"/>
      <c r="AJ51" s="387">
        <f t="shared" si="13"/>
        <v>0</v>
      </c>
      <c r="AK51" s="386"/>
      <c r="AL51" s="387">
        <f t="shared" si="14"/>
        <v>0</v>
      </c>
      <c r="AM51" s="386"/>
      <c r="AN51" s="387">
        <f t="shared" si="15"/>
        <v>0</v>
      </c>
      <c r="AO51" s="386"/>
      <c r="AP51" s="387">
        <f t="shared" si="16"/>
        <v>0</v>
      </c>
      <c r="AQ51" s="386"/>
      <c r="AR51" s="387">
        <f t="shared" si="17"/>
        <v>0</v>
      </c>
      <c r="AS51" s="386"/>
      <c r="AT51" s="387">
        <f t="shared" si="18"/>
        <v>0</v>
      </c>
    </row>
    <row r="52" spans="2:46">
      <c r="B52" s="430"/>
      <c r="C52" s="430"/>
      <c r="D52" s="431"/>
      <c r="E52" s="432"/>
      <c r="F52" s="432"/>
      <c r="G52" s="432"/>
      <c r="H52" s="432"/>
      <c r="I52" s="432"/>
      <c r="J52" s="432"/>
      <c r="K52" s="465">
        <f t="shared" si="4"/>
        <v>0</v>
      </c>
      <c r="L52" s="433"/>
      <c r="M52" s="433"/>
      <c r="N52" s="434"/>
      <c r="O52" s="383" t="str">
        <f t="shared" si="1"/>
        <v/>
      </c>
      <c r="P52" s="434"/>
      <c r="Q52" s="434"/>
      <c r="R52" s="434"/>
      <c r="S52" s="433"/>
      <c r="T52" s="434"/>
      <c r="U52" s="384" t="str">
        <f t="shared" si="5"/>
        <v/>
      </c>
      <c r="V52" s="384" t="str">
        <f t="shared" si="6"/>
        <v/>
      </c>
      <c r="W52" s="384" t="str">
        <f t="shared" si="7"/>
        <v/>
      </c>
      <c r="X52" s="384" t="str">
        <f t="shared" si="8"/>
        <v/>
      </c>
      <c r="Y52" s="384" t="str">
        <f t="shared" si="9"/>
        <v/>
      </c>
      <c r="Z52" s="384" t="str">
        <f t="shared" si="10"/>
        <v/>
      </c>
      <c r="AA52" s="384">
        <f t="shared" si="11"/>
        <v>0</v>
      </c>
      <c r="AB52" s="385" t="b">
        <f t="shared" si="12"/>
        <v>1</v>
      </c>
      <c r="AC52" s="384" t="str">
        <f>IF($N52="","",IF($C$7="Northern Ireland",INDEX('Fixed inputs'!$H$18:$H$58,MATCH($N52,'Fixed inputs'!$C$18:$C$58,0)),INDEX('Fixed inputs'!$I$18:$I$58,MATCH($N52,'Fixed inputs'!$C$18:$C$58,0))))</f>
        <v/>
      </c>
      <c r="AD52" s="384" t="str">
        <f>IF($C52="","",INDEX('Fixed inputs'!$C$8:$E$10,MATCH($C52,'Fixed inputs'!$B$8:$B$10,0),MATCH(IF($C$7="Northern Ireland","GBP","EUR"),'Fixed inputs'!$C$7:$E$7,0)))</f>
        <v/>
      </c>
      <c r="AE52" s="386"/>
      <c r="AF52" s="386"/>
      <c r="AG52" s="386"/>
      <c r="AH52" s="386"/>
      <c r="AI52" s="386"/>
      <c r="AJ52" s="387">
        <f t="shared" si="13"/>
        <v>0</v>
      </c>
      <c r="AK52" s="386"/>
      <c r="AL52" s="387">
        <f t="shared" si="14"/>
        <v>0</v>
      </c>
      <c r="AM52" s="386"/>
      <c r="AN52" s="387">
        <f t="shared" si="15"/>
        <v>0</v>
      </c>
      <c r="AO52" s="386"/>
      <c r="AP52" s="387">
        <f t="shared" si="16"/>
        <v>0</v>
      </c>
      <c r="AQ52" s="386"/>
      <c r="AR52" s="387">
        <f t="shared" si="17"/>
        <v>0</v>
      </c>
      <c r="AS52" s="386"/>
      <c r="AT52" s="387">
        <f t="shared" si="18"/>
        <v>0</v>
      </c>
    </row>
    <row r="53" spans="2:46">
      <c r="B53" s="430"/>
      <c r="C53" s="430"/>
      <c r="D53" s="431"/>
      <c r="E53" s="432"/>
      <c r="F53" s="432"/>
      <c r="G53" s="432"/>
      <c r="H53" s="432"/>
      <c r="I53" s="432"/>
      <c r="J53" s="432"/>
      <c r="K53" s="465">
        <f t="shared" si="4"/>
        <v>0</v>
      </c>
      <c r="L53" s="433"/>
      <c r="M53" s="433"/>
      <c r="N53" s="434"/>
      <c r="O53" s="383" t="str">
        <f t="shared" si="1"/>
        <v/>
      </c>
      <c r="P53" s="434"/>
      <c r="Q53" s="434"/>
      <c r="R53" s="434"/>
      <c r="S53" s="433"/>
      <c r="T53" s="434"/>
      <c r="U53" s="384" t="str">
        <f t="shared" si="5"/>
        <v/>
      </c>
      <c r="V53" s="384" t="str">
        <f t="shared" si="6"/>
        <v/>
      </c>
      <c r="W53" s="384" t="str">
        <f t="shared" si="7"/>
        <v/>
      </c>
      <c r="X53" s="384" t="str">
        <f t="shared" si="8"/>
        <v/>
      </c>
      <c r="Y53" s="384" t="str">
        <f t="shared" si="9"/>
        <v/>
      </c>
      <c r="Z53" s="384" t="str">
        <f t="shared" si="10"/>
        <v/>
      </c>
      <c r="AA53" s="384">
        <f t="shared" si="11"/>
        <v>0</v>
      </c>
      <c r="AB53" s="385" t="b">
        <f t="shared" si="12"/>
        <v>1</v>
      </c>
      <c r="AC53" s="384" t="str">
        <f>IF($N53="","",IF($C$7="Northern Ireland",INDEX('Fixed inputs'!$H$18:$H$58,MATCH($N53,'Fixed inputs'!$C$18:$C$58,0)),INDEX('Fixed inputs'!$I$18:$I$58,MATCH($N53,'Fixed inputs'!$C$18:$C$58,0))))</f>
        <v/>
      </c>
      <c r="AD53" s="384" t="str">
        <f>IF($C53="","",INDEX('Fixed inputs'!$C$8:$E$10,MATCH($C53,'Fixed inputs'!$B$8:$B$10,0),MATCH(IF($C$7="Northern Ireland","GBP","EUR"),'Fixed inputs'!$C$7:$E$7,0)))</f>
        <v/>
      </c>
      <c r="AE53" s="386"/>
      <c r="AF53" s="386"/>
      <c r="AG53" s="386"/>
      <c r="AH53" s="386"/>
      <c r="AI53" s="386"/>
      <c r="AJ53" s="387">
        <f t="shared" si="13"/>
        <v>0</v>
      </c>
      <c r="AK53" s="386"/>
      <c r="AL53" s="387">
        <f t="shared" si="14"/>
        <v>0</v>
      </c>
      <c r="AM53" s="386"/>
      <c r="AN53" s="387">
        <f t="shared" si="15"/>
        <v>0</v>
      </c>
      <c r="AO53" s="386"/>
      <c r="AP53" s="387">
        <f t="shared" si="16"/>
        <v>0</v>
      </c>
      <c r="AQ53" s="386"/>
      <c r="AR53" s="387">
        <f t="shared" si="17"/>
        <v>0</v>
      </c>
      <c r="AS53" s="386"/>
      <c r="AT53" s="387">
        <f t="shared" si="18"/>
        <v>0</v>
      </c>
    </row>
    <row r="54" spans="2:46">
      <c r="B54" s="430"/>
      <c r="C54" s="430"/>
      <c r="D54" s="431"/>
      <c r="E54" s="432"/>
      <c r="F54" s="432"/>
      <c r="G54" s="432"/>
      <c r="H54" s="432"/>
      <c r="I54" s="432"/>
      <c r="J54" s="432"/>
      <c r="K54" s="465">
        <f t="shared" si="4"/>
        <v>0</v>
      </c>
      <c r="L54" s="433"/>
      <c r="M54" s="433"/>
      <c r="N54" s="434"/>
      <c r="O54" s="383" t="str">
        <f t="shared" si="1"/>
        <v/>
      </c>
      <c r="P54" s="434"/>
      <c r="Q54" s="434"/>
      <c r="R54" s="434"/>
      <c r="S54" s="433"/>
      <c r="T54" s="434"/>
      <c r="U54" s="384" t="str">
        <f t="shared" si="5"/>
        <v/>
      </c>
      <c r="V54" s="384" t="str">
        <f t="shared" si="6"/>
        <v/>
      </c>
      <c r="W54" s="384" t="str">
        <f t="shared" si="7"/>
        <v/>
      </c>
      <c r="X54" s="384" t="str">
        <f t="shared" si="8"/>
        <v/>
      </c>
      <c r="Y54" s="384" t="str">
        <f t="shared" si="9"/>
        <v/>
      </c>
      <c r="Z54" s="384" t="str">
        <f t="shared" si="10"/>
        <v/>
      </c>
      <c r="AA54" s="384">
        <f t="shared" si="11"/>
        <v>0</v>
      </c>
      <c r="AB54" s="385" t="b">
        <f t="shared" si="12"/>
        <v>1</v>
      </c>
      <c r="AC54" s="384" t="str">
        <f>IF($N54="","",IF($C$7="Northern Ireland",INDEX('Fixed inputs'!$H$18:$H$58,MATCH($N54,'Fixed inputs'!$C$18:$C$58,0)),INDEX('Fixed inputs'!$I$18:$I$58,MATCH($N54,'Fixed inputs'!$C$18:$C$58,0))))</f>
        <v/>
      </c>
      <c r="AD54" s="384" t="str">
        <f>IF($C54="","",INDEX('Fixed inputs'!$C$8:$E$10,MATCH($C54,'Fixed inputs'!$B$8:$B$10,0),MATCH(IF($C$7="Northern Ireland","GBP","EUR"),'Fixed inputs'!$C$7:$E$7,0)))</f>
        <v/>
      </c>
      <c r="AE54" s="386"/>
      <c r="AF54" s="386"/>
      <c r="AG54" s="386"/>
      <c r="AH54" s="386"/>
      <c r="AI54" s="386"/>
      <c r="AJ54" s="387">
        <f t="shared" si="13"/>
        <v>0</v>
      </c>
      <c r="AK54" s="386"/>
      <c r="AL54" s="387">
        <f t="shared" si="14"/>
        <v>0</v>
      </c>
      <c r="AM54" s="386"/>
      <c r="AN54" s="387">
        <f t="shared" si="15"/>
        <v>0</v>
      </c>
      <c r="AO54" s="386"/>
      <c r="AP54" s="387">
        <f t="shared" si="16"/>
        <v>0</v>
      </c>
      <c r="AQ54" s="386"/>
      <c r="AR54" s="387">
        <f t="shared" si="17"/>
        <v>0</v>
      </c>
      <c r="AS54" s="386"/>
      <c r="AT54" s="387">
        <f t="shared" si="18"/>
        <v>0</v>
      </c>
    </row>
    <row r="55" spans="2:46">
      <c r="B55" s="430"/>
      <c r="C55" s="430"/>
      <c r="D55" s="431"/>
      <c r="E55" s="432"/>
      <c r="F55" s="432"/>
      <c r="G55" s="432"/>
      <c r="H55" s="432"/>
      <c r="I55" s="432"/>
      <c r="J55" s="432"/>
      <c r="K55" s="465">
        <f t="shared" si="4"/>
        <v>0</v>
      </c>
      <c r="L55" s="433"/>
      <c r="M55" s="433"/>
      <c r="N55" s="434"/>
      <c r="O55" s="383" t="str">
        <f t="shared" si="1"/>
        <v/>
      </c>
      <c r="P55" s="434"/>
      <c r="Q55" s="434"/>
      <c r="R55" s="434"/>
      <c r="S55" s="433"/>
      <c r="T55" s="434"/>
      <c r="U55" s="384" t="str">
        <f t="shared" si="5"/>
        <v/>
      </c>
      <c r="V55" s="384" t="str">
        <f t="shared" si="6"/>
        <v/>
      </c>
      <c r="W55" s="384" t="str">
        <f t="shared" si="7"/>
        <v/>
      </c>
      <c r="X55" s="384" t="str">
        <f t="shared" si="8"/>
        <v/>
      </c>
      <c r="Y55" s="384" t="str">
        <f t="shared" si="9"/>
        <v/>
      </c>
      <c r="Z55" s="384" t="str">
        <f t="shared" si="10"/>
        <v/>
      </c>
      <c r="AA55" s="384">
        <f t="shared" si="11"/>
        <v>0</v>
      </c>
      <c r="AB55" s="385" t="b">
        <f t="shared" si="12"/>
        <v>1</v>
      </c>
      <c r="AC55" s="384" t="str">
        <f>IF($N55="","",IF($C$7="Northern Ireland",INDEX('Fixed inputs'!$H$18:$H$58,MATCH($N55,'Fixed inputs'!$C$18:$C$58,0)),INDEX('Fixed inputs'!$I$18:$I$58,MATCH($N55,'Fixed inputs'!$C$18:$C$58,0))))</f>
        <v/>
      </c>
      <c r="AD55" s="384" t="str">
        <f>IF($C55="","",INDEX('Fixed inputs'!$C$8:$E$10,MATCH($C55,'Fixed inputs'!$B$8:$B$10,0),MATCH(IF($C$7="Northern Ireland","GBP","EUR"),'Fixed inputs'!$C$7:$E$7,0)))</f>
        <v/>
      </c>
      <c r="AE55" s="386"/>
      <c r="AF55" s="386"/>
      <c r="AG55" s="386"/>
      <c r="AH55" s="386"/>
      <c r="AI55" s="386"/>
      <c r="AJ55" s="387">
        <f t="shared" si="13"/>
        <v>0</v>
      </c>
      <c r="AK55" s="386"/>
      <c r="AL55" s="387">
        <f t="shared" si="14"/>
        <v>0</v>
      </c>
      <c r="AM55" s="386"/>
      <c r="AN55" s="387">
        <f t="shared" si="15"/>
        <v>0</v>
      </c>
      <c r="AO55" s="386"/>
      <c r="AP55" s="387">
        <f t="shared" si="16"/>
        <v>0</v>
      </c>
      <c r="AQ55" s="386"/>
      <c r="AR55" s="387">
        <f t="shared" si="17"/>
        <v>0</v>
      </c>
      <c r="AS55" s="386"/>
      <c r="AT55" s="387">
        <f t="shared" si="18"/>
        <v>0</v>
      </c>
    </row>
    <row r="56" spans="2:46">
      <c r="B56" s="430"/>
      <c r="C56" s="430"/>
      <c r="D56" s="431"/>
      <c r="E56" s="432"/>
      <c r="F56" s="432"/>
      <c r="G56" s="432"/>
      <c r="H56" s="432"/>
      <c r="I56" s="432"/>
      <c r="J56" s="432"/>
      <c r="K56" s="465">
        <f t="shared" si="4"/>
        <v>0</v>
      </c>
      <c r="L56" s="433"/>
      <c r="M56" s="433"/>
      <c r="N56" s="434"/>
      <c r="O56" s="383" t="str">
        <f t="shared" si="1"/>
        <v/>
      </c>
      <c r="P56" s="434"/>
      <c r="Q56" s="434"/>
      <c r="R56" s="434"/>
      <c r="S56" s="433"/>
      <c r="T56" s="434"/>
      <c r="U56" s="384" t="str">
        <f t="shared" si="5"/>
        <v/>
      </c>
      <c r="V56" s="384" t="str">
        <f t="shared" si="6"/>
        <v/>
      </c>
      <c r="W56" s="384" t="str">
        <f t="shared" si="7"/>
        <v/>
      </c>
      <c r="X56" s="384" t="str">
        <f t="shared" si="8"/>
        <v/>
      </c>
      <c r="Y56" s="384" t="str">
        <f t="shared" si="9"/>
        <v/>
      </c>
      <c r="Z56" s="384" t="str">
        <f t="shared" si="10"/>
        <v/>
      </c>
      <c r="AA56" s="384">
        <f t="shared" si="11"/>
        <v>0</v>
      </c>
      <c r="AB56" s="385" t="b">
        <f t="shared" si="12"/>
        <v>1</v>
      </c>
      <c r="AC56" s="384" t="str">
        <f>IF($N56="","",IF($C$7="Northern Ireland",INDEX('Fixed inputs'!$H$18:$H$58,MATCH($N56,'Fixed inputs'!$C$18:$C$58,0)),INDEX('Fixed inputs'!$I$18:$I$58,MATCH($N56,'Fixed inputs'!$C$18:$C$58,0))))</f>
        <v/>
      </c>
      <c r="AD56" s="384" t="str">
        <f>IF($C56="","",INDEX('Fixed inputs'!$C$8:$E$10,MATCH($C56,'Fixed inputs'!$B$8:$B$10,0),MATCH(IF($C$7="Northern Ireland","GBP","EUR"),'Fixed inputs'!$C$7:$E$7,0)))</f>
        <v/>
      </c>
      <c r="AE56" s="386"/>
      <c r="AF56" s="386"/>
      <c r="AG56" s="386"/>
      <c r="AH56" s="386"/>
      <c r="AI56" s="386"/>
      <c r="AJ56" s="387">
        <f t="shared" si="13"/>
        <v>0</v>
      </c>
      <c r="AK56" s="386"/>
      <c r="AL56" s="387">
        <f t="shared" si="14"/>
        <v>0</v>
      </c>
      <c r="AM56" s="386"/>
      <c r="AN56" s="387">
        <f t="shared" si="15"/>
        <v>0</v>
      </c>
      <c r="AO56" s="386"/>
      <c r="AP56" s="387">
        <f t="shared" si="16"/>
        <v>0</v>
      </c>
      <c r="AQ56" s="386"/>
      <c r="AR56" s="387">
        <f t="shared" si="17"/>
        <v>0</v>
      </c>
      <c r="AS56" s="386"/>
      <c r="AT56" s="387">
        <f t="shared" si="18"/>
        <v>0</v>
      </c>
    </row>
    <row r="57" spans="2:46">
      <c r="B57" s="430"/>
      <c r="C57" s="430"/>
      <c r="D57" s="431"/>
      <c r="E57" s="432"/>
      <c r="F57" s="432"/>
      <c r="G57" s="432"/>
      <c r="H57" s="432"/>
      <c r="I57" s="432"/>
      <c r="J57" s="432"/>
      <c r="K57" s="465">
        <f t="shared" si="4"/>
        <v>0</v>
      </c>
      <c r="L57" s="433"/>
      <c r="M57" s="433"/>
      <c r="N57" s="434"/>
      <c r="O57" s="383" t="str">
        <f t="shared" si="1"/>
        <v/>
      </c>
      <c r="P57" s="434"/>
      <c r="Q57" s="434"/>
      <c r="R57" s="434"/>
      <c r="S57" s="433"/>
      <c r="T57" s="434"/>
      <c r="U57" s="384" t="str">
        <f t="shared" si="5"/>
        <v/>
      </c>
      <c r="V57" s="384" t="str">
        <f t="shared" si="6"/>
        <v/>
      </c>
      <c r="W57" s="384" t="str">
        <f t="shared" si="7"/>
        <v/>
      </c>
      <c r="X57" s="384" t="str">
        <f t="shared" si="8"/>
        <v/>
      </c>
      <c r="Y57" s="384" t="str">
        <f t="shared" si="9"/>
        <v/>
      </c>
      <c r="Z57" s="384" t="str">
        <f t="shared" si="10"/>
        <v/>
      </c>
      <c r="AA57" s="384">
        <f t="shared" si="11"/>
        <v>0</v>
      </c>
      <c r="AB57" s="385" t="b">
        <f t="shared" si="12"/>
        <v>1</v>
      </c>
      <c r="AC57" s="384" t="str">
        <f>IF($N57="","",IF($C$7="Northern Ireland",INDEX('Fixed inputs'!$H$18:$H$58,MATCH($N57,'Fixed inputs'!$C$18:$C$58,0)),INDEX('Fixed inputs'!$I$18:$I$58,MATCH($N57,'Fixed inputs'!$C$18:$C$58,0))))</f>
        <v/>
      </c>
      <c r="AD57" s="384" t="str">
        <f>IF($C57="","",INDEX('Fixed inputs'!$C$8:$E$10,MATCH($C57,'Fixed inputs'!$B$8:$B$10,0),MATCH(IF($C$7="Northern Ireland","GBP","EUR"),'Fixed inputs'!$C$7:$E$7,0)))</f>
        <v/>
      </c>
      <c r="AE57" s="386"/>
      <c r="AF57" s="386"/>
      <c r="AG57" s="386"/>
      <c r="AH57" s="386"/>
      <c r="AI57" s="386"/>
      <c r="AJ57" s="387">
        <f t="shared" si="13"/>
        <v>0</v>
      </c>
      <c r="AK57" s="386"/>
      <c r="AL57" s="387">
        <f t="shared" si="14"/>
        <v>0</v>
      </c>
      <c r="AM57" s="386"/>
      <c r="AN57" s="387">
        <f t="shared" si="15"/>
        <v>0</v>
      </c>
      <c r="AO57" s="386"/>
      <c r="AP57" s="387">
        <f t="shared" si="16"/>
        <v>0</v>
      </c>
      <c r="AQ57" s="386"/>
      <c r="AR57" s="387">
        <f t="shared" si="17"/>
        <v>0</v>
      </c>
      <c r="AS57" s="386"/>
      <c r="AT57" s="387">
        <f t="shared" si="18"/>
        <v>0</v>
      </c>
    </row>
    <row r="58" spans="2:46">
      <c r="B58" s="430"/>
      <c r="C58" s="430"/>
      <c r="D58" s="431"/>
      <c r="E58" s="432"/>
      <c r="F58" s="432"/>
      <c r="G58" s="432"/>
      <c r="H58" s="432"/>
      <c r="I58" s="432"/>
      <c r="J58" s="432"/>
      <c r="K58" s="465">
        <f t="shared" si="4"/>
        <v>0</v>
      </c>
      <c r="L58" s="433"/>
      <c r="M58" s="433"/>
      <c r="N58" s="434"/>
      <c r="O58" s="383" t="str">
        <f t="shared" si="1"/>
        <v/>
      </c>
      <c r="P58" s="434"/>
      <c r="Q58" s="434"/>
      <c r="R58" s="434"/>
      <c r="S58" s="433"/>
      <c r="T58" s="434"/>
      <c r="U58" s="384" t="str">
        <f t="shared" si="5"/>
        <v/>
      </c>
      <c r="V58" s="384" t="str">
        <f t="shared" si="6"/>
        <v/>
      </c>
      <c r="W58" s="384" t="str">
        <f t="shared" si="7"/>
        <v/>
      </c>
      <c r="X58" s="384" t="str">
        <f t="shared" si="8"/>
        <v/>
      </c>
      <c r="Y58" s="384" t="str">
        <f t="shared" si="9"/>
        <v/>
      </c>
      <c r="Z58" s="384" t="str">
        <f t="shared" si="10"/>
        <v/>
      </c>
      <c r="AA58" s="384">
        <f t="shared" si="11"/>
        <v>0</v>
      </c>
      <c r="AB58" s="385" t="b">
        <f t="shared" si="12"/>
        <v>1</v>
      </c>
      <c r="AC58" s="384" t="str">
        <f>IF($N58="","",IF($C$7="Northern Ireland",INDEX('Fixed inputs'!$H$18:$H$58,MATCH($N58,'Fixed inputs'!$C$18:$C$58,0)),INDEX('Fixed inputs'!$I$18:$I$58,MATCH($N58,'Fixed inputs'!$C$18:$C$58,0))))</f>
        <v/>
      </c>
      <c r="AD58" s="384" t="str">
        <f>IF($C58="","",INDEX('Fixed inputs'!$C$8:$E$10,MATCH($C58,'Fixed inputs'!$B$8:$B$10,0),MATCH(IF($C$7="Northern Ireland","GBP","EUR"),'Fixed inputs'!$C$7:$E$7,0)))</f>
        <v/>
      </c>
      <c r="AE58" s="386"/>
      <c r="AF58" s="386"/>
      <c r="AG58" s="386"/>
      <c r="AH58" s="386"/>
      <c r="AI58" s="386"/>
      <c r="AJ58" s="387">
        <f t="shared" si="13"/>
        <v>0</v>
      </c>
      <c r="AK58" s="386"/>
      <c r="AL58" s="387">
        <f t="shared" si="14"/>
        <v>0</v>
      </c>
      <c r="AM58" s="386"/>
      <c r="AN58" s="387">
        <f t="shared" si="15"/>
        <v>0</v>
      </c>
      <c r="AO58" s="386"/>
      <c r="AP58" s="387">
        <f t="shared" si="16"/>
        <v>0</v>
      </c>
      <c r="AQ58" s="386"/>
      <c r="AR58" s="387">
        <f t="shared" si="17"/>
        <v>0</v>
      </c>
      <c r="AS58" s="386"/>
      <c r="AT58" s="387">
        <f t="shared" si="18"/>
        <v>0</v>
      </c>
    </row>
    <row r="59" spans="2:46">
      <c r="B59" s="430"/>
      <c r="C59" s="430"/>
      <c r="D59" s="431"/>
      <c r="E59" s="432"/>
      <c r="F59" s="432"/>
      <c r="G59" s="432"/>
      <c r="H59" s="432"/>
      <c r="I59" s="432"/>
      <c r="J59" s="432"/>
      <c r="K59" s="465">
        <f t="shared" si="4"/>
        <v>0</v>
      </c>
      <c r="L59" s="433"/>
      <c r="M59" s="433"/>
      <c r="N59" s="434"/>
      <c r="O59" s="383" t="str">
        <f t="shared" si="1"/>
        <v/>
      </c>
      <c r="P59" s="434"/>
      <c r="Q59" s="434"/>
      <c r="R59" s="434"/>
      <c r="S59" s="433"/>
      <c r="T59" s="434"/>
      <c r="U59" s="384" t="str">
        <f t="shared" si="5"/>
        <v/>
      </c>
      <c r="V59" s="384" t="str">
        <f t="shared" si="6"/>
        <v/>
      </c>
      <c r="W59" s="384" t="str">
        <f t="shared" si="7"/>
        <v/>
      </c>
      <c r="X59" s="384" t="str">
        <f t="shared" si="8"/>
        <v/>
      </c>
      <c r="Y59" s="384" t="str">
        <f t="shared" si="9"/>
        <v/>
      </c>
      <c r="Z59" s="384" t="str">
        <f t="shared" si="10"/>
        <v/>
      </c>
      <c r="AA59" s="384">
        <f t="shared" si="11"/>
        <v>0</v>
      </c>
      <c r="AB59" s="385" t="b">
        <f t="shared" si="12"/>
        <v>1</v>
      </c>
      <c r="AC59" s="384" t="str">
        <f>IF($N59="","",IF($C$7="Northern Ireland",INDEX('Fixed inputs'!$H$18:$H$58,MATCH($N59,'Fixed inputs'!$C$18:$C$58,0)),INDEX('Fixed inputs'!$I$18:$I$58,MATCH($N59,'Fixed inputs'!$C$18:$C$58,0))))</f>
        <v/>
      </c>
      <c r="AD59" s="384" t="str">
        <f>IF($C59="","",INDEX('Fixed inputs'!$C$8:$E$10,MATCH($C59,'Fixed inputs'!$B$8:$B$10,0),MATCH(IF($C$7="Northern Ireland","GBP","EUR"),'Fixed inputs'!$C$7:$E$7,0)))</f>
        <v/>
      </c>
      <c r="AE59" s="386"/>
      <c r="AF59" s="386"/>
      <c r="AG59" s="386"/>
      <c r="AH59" s="386"/>
      <c r="AI59" s="386"/>
      <c r="AJ59" s="387">
        <f t="shared" si="13"/>
        <v>0</v>
      </c>
      <c r="AK59" s="386"/>
      <c r="AL59" s="387">
        <f t="shared" si="14"/>
        <v>0</v>
      </c>
      <c r="AM59" s="386"/>
      <c r="AN59" s="387">
        <f t="shared" si="15"/>
        <v>0</v>
      </c>
      <c r="AO59" s="386"/>
      <c r="AP59" s="387">
        <f t="shared" si="16"/>
        <v>0</v>
      </c>
      <c r="AQ59" s="386"/>
      <c r="AR59" s="387">
        <f t="shared" si="17"/>
        <v>0</v>
      </c>
      <c r="AS59" s="386"/>
      <c r="AT59" s="387">
        <f t="shared" si="18"/>
        <v>0</v>
      </c>
    </row>
    <row r="60" spans="2:46">
      <c r="B60" s="430"/>
      <c r="C60" s="430"/>
      <c r="D60" s="431"/>
      <c r="E60" s="432"/>
      <c r="F60" s="432"/>
      <c r="G60" s="432"/>
      <c r="H60" s="432"/>
      <c r="I60" s="432"/>
      <c r="J60" s="432"/>
      <c r="K60" s="465">
        <f t="shared" si="4"/>
        <v>0</v>
      </c>
      <c r="L60" s="433"/>
      <c r="M60" s="433"/>
      <c r="N60" s="434"/>
      <c r="O60" s="383" t="str">
        <f t="shared" si="1"/>
        <v/>
      </c>
      <c r="P60" s="434"/>
      <c r="Q60" s="434"/>
      <c r="R60" s="434"/>
      <c r="S60" s="433"/>
      <c r="T60" s="434"/>
      <c r="U60" s="384" t="str">
        <f t="shared" si="5"/>
        <v/>
      </c>
      <c r="V60" s="384" t="str">
        <f t="shared" si="6"/>
        <v/>
      </c>
      <c r="W60" s="384" t="str">
        <f t="shared" si="7"/>
        <v/>
      </c>
      <c r="X60" s="384" t="str">
        <f t="shared" si="8"/>
        <v/>
      </c>
      <c r="Y60" s="384" t="str">
        <f t="shared" si="9"/>
        <v/>
      </c>
      <c r="Z60" s="384" t="str">
        <f t="shared" si="10"/>
        <v/>
      </c>
      <c r="AA60" s="384">
        <f t="shared" si="11"/>
        <v>0</v>
      </c>
      <c r="AB60" s="385" t="b">
        <f t="shared" si="12"/>
        <v>1</v>
      </c>
      <c r="AC60" s="384" t="str">
        <f>IF($N60="","",IF($C$7="Northern Ireland",INDEX('Fixed inputs'!$H$18:$H$58,MATCH($N60,'Fixed inputs'!$C$18:$C$58,0)),INDEX('Fixed inputs'!$I$18:$I$58,MATCH($N60,'Fixed inputs'!$C$18:$C$58,0))))</f>
        <v/>
      </c>
      <c r="AD60" s="384" t="str">
        <f>IF($C60="","",INDEX('Fixed inputs'!$C$8:$E$10,MATCH($C60,'Fixed inputs'!$B$8:$B$10,0),MATCH(IF($C$7="Northern Ireland","GBP","EUR"),'Fixed inputs'!$C$7:$E$7,0)))</f>
        <v/>
      </c>
      <c r="AE60" s="386"/>
      <c r="AF60" s="386"/>
      <c r="AG60" s="386"/>
      <c r="AH60" s="386"/>
      <c r="AI60" s="386"/>
      <c r="AJ60" s="387">
        <f t="shared" si="13"/>
        <v>0</v>
      </c>
      <c r="AK60" s="386"/>
      <c r="AL60" s="387">
        <f t="shared" si="14"/>
        <v>0</v>
      </c>
      <c r="AM60" s="386"/>
      <c r="AN60" s="387">
        <f t="shared" si="15"/>
        <v>0</v>
      </c>
      <c r="AO60" s="386"/>
      <c r="AP60" s="387">
        <f t="shared" si="16"/>
        <v>0</v>
      </c>
      <c r="AQ60" s="386"/>
      <c r="AR60" s="387">
        <f t="shared" si="17"/>
        <v>0</v>
      </c>
      <c r="AS60" s="386"/>
      <c r="AT60" s="387">
        <f t="shared" si="18"/>
        <v>0</v>
      </c>
    </row>
    <row r="61" spans="2:46">
      <c r="B61" s="430"/>
      <c r="C61" s="430"/>
      <c r="D61" s="431"/>
      <c r="E61" s="432"/>
      <c r="F61" s="432"/>
      <c r="G61" s="432"/>
      <c r="H61" s="432"/>
      <c r="I61" s="432"/>
      <c r="J61" s="432"/>
      <c r="K61" s="465">
        <f t="shared" si="4"/>
        <v>0</v>
      </c>
      <c r="L61" s="433"/>
      <c r="M61" s="433"/>
      <c r="N61" s="434"/>
      <c r="O61" s="383" t="str">
        <f t="shared" si="1"/>
        <v/>
      </c>
      <c r="P61" s="434"/>
      <c r="Q61" s="434"/>
      <c r="R61" s="434"/>
      <c r="S61" s="433"/>
      <c r="T61" s="434"/>
      <c r="U61" s="384" t="str">
        <f t="shared" si="5"/>
        <v/>
      </c>
      <c r="V61" s="384" t="str">
        <f t="shared" si="6"/>
        <v/>
      </c>
      <c r="W61" s="384" t="str">
        <f t="shared" si="7"/>
        <v/>
      </c>
      <c r="X61" s="384" t="str">
        <f t="shared" si="8"/>
        <v/>
      </c>
      <c r="Y61" s="384" t="str">
        <f t="shared" si="9"/>
        <v/>
      </c>
      <c r="Z61" s="384" t="str">
        <f t="shared" si="10"/>
        <v/>
      </c>
      <c r="AA61" s="384">
        <f t="shared" si="11"/>
        <v>0</v>
      </c>
      <c r="AB61" s="385" t="b">
        <f t="shared" si="12"/>
        <v>1</v>
      </c>
      <c r="AC61" s="384" t="str">
        <f>IF($N61="","",IF($C$7="Northern Ireland",INDEX('Fixed inputs'!$H$18:$H$58,MATCH($N61,'Fixed inputs'!$C$18:$C$58,0)),INDEX('Fixed inputs'!$I$18:$I$58,MATCH($N61,'Fixed inputs'!$C$18:$C$58,0))))</f>
        <v/>
      </c>
      <c r="AD61" s="384" t="str">
        <f>IF($C61="","",INDEX('Fixed inputs'!$C$8:$E$10,MATCH($C61,'Fixed inputs'!$B$8:$B$10,0),MATCH(IF($C$7="Northern Ireland","GBP","EUR"),'Fixed inputs'!$C$7:$E$7,0)))</f>
        <v/>
      </c>
      <c r="AE61" s="386"/>
      <c r="AF61" s="386"/>
      <c r="AG61" s="386"/>
      <c r="AH61" s="386"/>
      <c r="AI61" s="386"/>
      <c r="AJ61" s="387">
        <f t="shared" si="13"/>
        <v>0</v>
      </c>
      <c r="AK61" s="386"/>
      <c r="AL61" s="387">
        <f t="shared" si="14"/>
        <v>0</v>
      </c>
      <c r="AM61" s="386"/>
      <c r="AN61" s="387">
        <f t="shared" si="15"/>
        <v>0</v>
      </c>
      <c r="AO61" s="386"/>
      <c r="AP61" s="387">
        <f t="shared" si="16"/>
        <v>0</v>
      </c>
      <c r="AQ61" s="386"/>
      <c r="AR61" s="387">
        <f t="shared" si="17"/>
        <v>0</v>
      </c>
      <c r="AS61" s="386"/>
      <c r="AT61" s="387">
        <f t="shared" si="18"/>
        <v>0</v>
      </c>
    </row>
    <row r="62" spans="2:46">
      <c r="B62" s="430"/>
      <c r="C62" s="430"/>
      <c r="D62" s="431"/>
      <c r="E62" s="432"/>
      <c r="F62" s="432"/>
      <c r="G62" s="432"/>
      <c r="H62" s="432"/>
      <c r="I62" s="432"/>
      <c r="J62" s="432"/>
      <c r="K62" s="465">
        <f t="shared" si="4"/>
        <v>0</v>
      </c>
      <c r="L62" s="433"/>
      <c r="M62" s="433"/>
      <c r="N62" s="434"/>
      <c r="O62" s="383" t="str">
        <f t="shared" si="1"/>
        <v/>
      </c>
      <c r="P62" s="434"/>
      <c r="Q62" s="434"/>
      <c r="R62" s="434"/>
      <c r="S62" s="433"/>
      <c r="T62" s="434"/>
      <c r="U62" s="384" t="str">
        <f t="shared" si="5"/>
        <v/>
      </c>
      <c r="V62" s="384" t="str">
        <f t="shared" si="6"/>
        <v/>
      </c>
      <c r="W62" s="384" t="str">
        <f t="shared" si="7"/>
        <v/>
      </c>
      <c r="X62" s="384" t="str">
        <f t="shared" si="8"/>
        <v/>
      </c>
      <c r="Y62" s="384" t="str">
        <f t="shared" si="9"/>
        <v/>
      </c>
      <c r="Z62" s="384" t="str">
        <f t="shared" si="10"/>
        <v/>
      </c>
      <c r="AA62" s="384">
        <f t="shared" si="11"/>
        <v>0</v>
      </c>
      <c r="AB62" s="385" t="b">
        <f t="shared" si="12"/>
        <v>1</v>
      </c>
      <c r="AC62" s="384" t="str">
        <f>IF($N62="","",IF($C$7="Northern Ireland",INDEX('Fixed inputs'!$H$18:$H$58,MATCH($N62,'Fixed inputs'!$C$18:$C$58,0)),INDEX('Fixed inputs'!$I$18:$I$58,MATCH($N62,'Fixed inputs'!$C$18:$C$58,0))))</f>
        <v/>
      </c>
      <c r="AD62" s="384" t="str">
        <f>IF($C62="","",INDEX('Fixed inputs'!$C$8:$E$10,MATCH($C62,'Fixed inputs'!$B$8:$B$10,0),MATCH(IF($C$7="Northern Ireland","GBP","EUR"),'Fixed inputs'!$C$7:$E$7,0)))</f>
        <v/>
      </c>
      <c r="AE62" s="386"/>
      <c r="AF62" s="386"/>
      <c r="AG62" s="386"/>
      <c r="AH62" s="386"/>
      <c r="AI62" s="386"/>
      <c r="AJ62" s="387">
        <f t="shared" si="13"/>
        <v>0</v>
      </c>
      <c r="AK62" s="386"/>
      <c r="AL62" s="387">
        <f t="shared" si="14"/>
        <v>0</v>
      </c>
      <c r="AM62" s="386"/>
      <c r="AN62" s="387">
        <f t="shared" si="15"/>
        <v>0</v>
      </c>
      <c r="AO62" s="386"/>
      <c r="AP62" s="387">
        <f t="shared" si="16"/>
        <v>0</v>
      </c>
      <c r="AQ62" s="386"/>
      <c r="AR62" s="387">
        <f t="shared" si="17"/>
        <v>0</v>
      </c>
      <c r="AS62" s="386"/>
      <c r="AT62" s="387">
        <f t="shared" si="18"/>
        <v>0</v>
      </c>
    </row>
    <row r="63" spans="2:46">
      <c r="B63" s="430"/>
      <c r="C63" s="430"/>
      <c r="D63" s="431"/>
      <c r="E63" s="432"/>
      <c r="F63" s="432"/>
      <c r="G63" s="432"/>
      <c r="H63" s="432"/>
      <c r="I63" s="432"/>
      <c r="J63" s="432"/>
      <c r="K63" s="465">
        <f t="shared" si="4"/>
        <v>0</v>
      </c>
      <c r="L63" s="433"/>
      <c r="M63" s="433"/>
      <c r="N63" s="434"/>
      <c r="O63" s="383" t="str">
        <f t="shared" si="1"/>
        <v/>
      </c>
      <c r="P63" s="434"/>
      <c r="Q63" s="434"/>
      <c r="R63" s="434"/>
      <c r="S63" s="433"/>
      <c r="T63" s="434"/>
      <c r="U63" s="384" t="str">
        <f t="shared" si="5"/>
        <v/>
      </c>
      <c r="V63" s="384" t="str">
        <f t="shared" si="6"/>
        <v/>
      </c>
      <c r="W63" s="384" t="str">
        <f t="shared" si="7"/>
        <v/>
      </c>
      <c r="X63" s="384" t="str">
        <f t="shared" si="8"/>
        <v/>
      </c>
      <c r="Y63" s="384" t="str">
        <f t="shared" si="9"/>
        <v/>
      </c>
      <c r="Z63" s="384" t="str">
        <f t="shared" si="10"/>
        <v/>
      </c>
      <c r="AA63" s="384">
        <f t="shared" si="11"/>
        <v>0</v>
      </c>
      <c r="AB63" s="385" t="b">
        <f t="shared" si="12"/>
        <v>1</v>
      </c>
      <c r="AC63" s="384" t="str">
        <f>IF($N63="","",IF($C$7="Northern Ireland",INDEX('Fixed inputs'!$H$18:$H$58,MATCH($N63,'Fixed inputs'!$C$18:$C$58,0)),INDEX('Fixed inputs'!$I$18:$I$58,MATCH($N63,'Fixed inputs'!$C$18:$C$58,0))))</f>
        <v/>
      </c>
      <c r="AD63" s="384" t="str">
        <f>IF($C63="","",INDEX('Fixed inputs'!$C$8:$E$10,MATCH($C63,'Fixed inputs'!$B$8:$B$10,0),MATCH(IF($C$7="Northern Ireland","GBP","EUR"),'Fixed inputs'!$C$7:$E$7,0)))</f>
        <v/>
      </c>
      <c r="AE63" s="386"/>
      <c r="AF63" s="386"/>
      <c r="AG63" s="386"/>
      <c r="AH63" s="386"/>
      <c r="AI63" s="386"/>
      <c r="AJ63" s="387">
        <f t="shared" si="13"/>
        <v>0</v>
      </c>
      <c r="AK63" s="386"/>
      <c r="AL63" s="387">
        <f t="shared" si="14"/>
        <v>0</v>
      </c>
      <c r="AM63" s="386"/>
      <c r="AN63" s="387">
        <f t="shared" si="15"/>
        <v>0</v>
      </c>
      <c r="AO63" s="386"/>
      <c r="AP63" s="387">
        <f t="shared" si="16"/>
        <v>0</v>
      </c>
      <c r="AQ63" s="386"/>
      <c r="AR63" s="387">
        <f t="shared" si="17"/>
        <v>0</v>
      </c>
      <c r="AS63" s="386"/>
      <c r="AT63" s="387">
        <f t="shared" si="18"/>
        <v>0</v>
      </c>
    </row>
    <row r="64" spans="2:46">
      <c r="B64" s="430"/>
      <c r="C64" s="430"/>
      <c r="D64" s="431"/>
      <c r="E64" s="432"/>
      <c r="F64" s="432"/>
      <c r="G64" s="432"/>
      <c r="H64" s="432"/>
      <c r="I64" s="432"/>
      <c r="J64" s="432"/>
      <c r="K64" s="465">
        <f t="shared" si="4"/>
        <v>0</v>
      </c>
      <c r="L64" s="433"/>
      <c r="M64" s="433"/>
      <c r="N64" s="434"/>
      <c r="O64" s="383" t="str">
        <f t="shared" si="1"/>
        <v/>
      </c>
      <c r="P64" s="434"/>
      <c r="Q64" s="434"/>
      <c r="R64" s="434"/>
      <c r="S64" s="433"/>
      <c r="T64" s="434"/>
      <c r="U64" s="384" t="str">
        <f t="shared" si="5"/>
        <v/>
      </c>
      <c r="V64" s="384" t="str">
        <f t="shared" si="6"/>
        <v/>
      </c>
      <c r="W64" s="384" t="str">
        <f t="shared" si="7"/>
        <v/>
      </c>
      <c r="X64" s="384" t="str">
        <f t="shared" si="8"/>
        <v/>
      </c>
      <c r="Y64" s="384" t="str">
        <f t="shared" si="9"/>
        <v/>
      </c>
      <c r="Z64" s="384" t="str">
        <f t="shared" si="10"/>
        <v/>
      </c>
      <c r="AA64" s="384">
        <f t="shared" si="11"/>
        <v>0</v>
      </c>
      <c r="AB64" s="385" t="b">
        <f t="shared" si="12"/>
        <v>1</v>
      </c>
      <c r="AC64" s="384" t="str">
        <f>IF($N64="","",IF($C$7="Northern Ireland",INDEX('Fixed inputs'!$H$18:$H$58,MATCH($N64,'Fixed inputs'!$C$18:$C$58,0)),INDEX('Fixed inputs'!$I$18:$I$58,MATCH($N64,'Fixed inputs'!$C$18:$C$58,0))))</f>
        <v/>
      </c>
      <c r="AD64" s="384" t="str">
        <f>IF($C64="","",INDEX('Fixed inputs'!$C$8:$E$10,MATCH($C64,'Fixed inputs'!$B$8:$B$10,0),MATCH(IF($C$7="Northern Ireland","GBP","EUR"),'Fixed inputs'!$C$7:$E$7,0)))</f>
        <v/>
      </c>
      <c r="AE64" s="386"/>
      <c r="AF64" s="386"/>
      <c r="AG64" s="386"/>
      <c r="AH64" s="386"/>
      <c r="AI64" s="386"/>
      <c r="AJ64" s="387">
        <f t="shared" si="13"/>
        <v>0</v>
      </c>
      <c r="AK64" s="386"/>
      <c r="AL64" s="387">
        <f t="shared" si="14"/>
        <v>0</v>
      </c>
      <c r="AM64" s="386"/>
      <c r="AN64" s="387">
        <f t="shared" si="15"/>
        <v>0</v>
      </c>
      <c r="AO64" s="386"/>
      <c r="AP64" s="387">
        <f t="shared" si="16"/>
        <v>0</v>
      </c>
      <c r="AQ64" s="386"/>
      <c r="AR64" s="387">
        <f t="shared" si="17"/>
        <v>0</v>
      </c>
      <c r="AS64" s="386"/>
      <c r="AT64" s="387">
        <f t="shared" si="18"/>
        <v>0</v>
      </c>
    </row>
    <row r="65" spans="2:46">
      <c r="B65" s="430"/>
      <c r="C65" s="430"/>
      <c r="D65" s="431"/>
      <c r="E65" s="432"/>
      <c r="F65" s="432"/>
      <c r="G65" s="432"/>
      <c r="H65" s="432"/>
      <c r="I65" s="432"/>
      <c r="J65" s="432"/>
      <c r="K65" s="465">
        <f t="shared" si="4"/>
        <v>0</v>
      </c>
      <c r="L65" s="433"/>
      <c r="M65" s="433"/>
      <c r="N65" s="434"/>
      <c r="O65" s="383" t="str">
        <f t="shared" si="1"/>
        <v/>
      </c>
      <c r="P65" s="434"/>
      <c r="Q65" s="434"/>
      <c r="R65" s="434"/>
      <c r="S65" s="433"/>
      <c r="T65" s="434"/>
      <c r="U65" s="384" t="str">
        <f t="shared" si="5"/>
        <v/>
      </c>
      <c r="V65" s="384" t="str">
        <f t="shared" si="6"/>
        <v/>
      </c>
      <c r="W65" s="384" t="str">
        <f t="shared" si="7"/>
        <v/>
      </c>
      <c r="X65" s="384" t="str">
        <f t="shared" si="8"/>
        <v/>
      </c>
      <c r="Y65" s="384" t="str">
        <f t="shared" si="9"/>
        <v/>
      </c>
      <c r="Z65" s="384" t="str">
        <f t="shared" si="10"/>
        <v/>
      </c>
      <c r="AA65" s="384">
        <f t="shared" si="11"/>
        <v>0</v>
      </c>
      <c r="AB65" s="385" t="b">
        <f t="shared" si="12"/>
        <v>1</v>
      </c>
      <c r="AC65" s="384" t="str">
        <f>IF($N65="","",IF($C$7="Northern Ireland",INDEX('Fixed inputs'!$H$18:$H$58,MATCH($N65,'Fixed inputs'!$C$18:$C$58,0)),INDEX('Fixed inputs'!$I$18:$I$58,MATCH($N65,'Fixed inputs'!$C$18:$C$58,0))))</f>
        <v/>
      </c>
      <c r="AD65" s="384" t="str">
        <f>IF($C65="","",INDEX('Fixed inputs'!$C$8:$E$10,MATCH($C65,'Fixed inputs'!$B$8:$B$10,0),MATCH(IF($C$7="Northern Ireland","GBP","EUR"),'Fixed inputs'!$C$7:$E$7,0)))</f>
        <v/>
      </c>
      <c r="AE65" s="386"/>
      <c r="AF65" s="386"/>
      <c r="AG65" s="386"/>
      <c r="AH65" s="386"/>
      <c r="AI65" s="386"/>
      <c r="AJ65" s="387">
        <f t="shared" si="13"/>
        <v>0</v>
      </c>
      <c r="AK65" s="386"/>
      <c r="AL65" s="387">
        <f t="shared" si="14"/>
        <v>0</v>
      </c>
      <c r="AM65" s="386"/>
      <c r="AN65" s="387">
        <f t="shared" si="15"/>
        <v>0</v>
      </c>
      <c r="AO65" s="386"/>
      <c r="AP65" s="387">
        <f t="shared" si="16"/>
        <v>0</v>
      </c>
      <c r="AQ65" s="386"/>
      <c r="AR65" s="387">
        <f t="shared" si="17"/>
        <v>0</v>
      </c>
      <c r="AS65" s="386"/>
      <c r="AT65" s="387">
        <f t="shared" si="18"/>
        <v>0</v>
      </c>
    </row>
    <row r="66" spans="2:46">
      <c r="B66" s="430"/>
      <c r="C66" s="430"/>
      <c r="D66" s="431"/>
      <c r="E66" s="432"/>
      <c r="F66" s="432"/>
      <c r="G66" s="432"/>
      <c r="H66" s="432"/>
      <c r="I66" s="432"/>
      <c r="J66" s="432"/>
      <c r="K66" s="465">
        <f t="shared" si="4"/>
        <v>0</v>
      </c>
      <c r="L66" s="433"/>
      <c r="M66" s="433"/>
      <c r="N66" s="434"/>
      <c r="O66" s="383" t="str">
        <f t="shared" si="1"/>
        <v/>
      </c>
      <c r="P66" s="434"/>
      <c r="Q66" s="434"/>
      <c r="R66" s="434"/>
      <c r="S66" s="433"/>
      <c r="T66" s="434"/>
      <c r="U66" s="384" t="str">
        <f t="shared" si="5"/>
        <v/>
      </c>
      <c r="V66" s="384" t="str">
        <f t="shared" si="6"/>
        <v/>
      </c>
      <c r="W66" s="384" t="str">
        <f t="shared" si="7"/>
        <v/>
      </c>
      <c r="X66" s="384" t="str">
        <f t="shared" si="8"/>
        <v/>
      </c>
      <c r="Y66" s="384" t="str">
        <f t="shared" si="9"/>
        <v/>
      </c>
      <c r="Z66" s="384" t="str">
        <f t="shared" si="10"/>
        <v/>
      </c>
      <c r="AA66" s="384">
        <f t="shared" si="11"/>
        <v>0</v>
      </c>
      <c r="AB66" s="385" t="b">
        <f t="shared" si="12"/>
        <v>1</v>
      </c>
      <c r="AC66" s="384" t="str">
        <f>IF($N66="","",IF($C$7="Northern Ireland",INDEX('Fixed inputs'!$H$18:$H$58,MATCH($N66,'Fixed inputs'!$C$18:$C$58,0)),INDEX('Fixed inputs'!$I$18:$I$58,MATCH($N66,'Fixed inputs'!$C$18:$C$58,0))))</f>
        <v/>
      </c>
      <c r="AD66" s="384" t="str">
        <f>IF($C66="","",INDEX('Fixed inputs'!$C$8:$E$10,MATCH($C66,'Fixed inputs'!$B$8:$B$10,0),MATCH(IF($C$7="Northern Ireland","GBP","EUR"),'Fixed inputs'!$C$7:$E$7,0)))</f>
        <v/>
      </c>
      <c r="AE66" s="386"/>
      <c r="AF66" s="386"/>
      <c r="AG66" s="386"/>
      <c r="AH66" s="386"/>
      <c r="AI66" s="386"/>
      <c r="AJ66" s="387">
        <f t="shared" si="13"/>
        <v>0</v>
      </c>
      <c r="AK66" s="386"/>
      <c r="AL66" s="387">
        <f t="shared" si="14"/>
        <v>0</v>
      </c>
      <c r="AM66" s="386"/>
      <c r="AN66" s="387">
        <f t="shared" si="15"/>
        <v>0</v>
      </c>
      <c r="AO66" s="386"/>
      <c r="AP66" s="387">
        <f t="shared" si="16"/>
        <v>0</v>
      </c>
      <c r="AQ66" s="386"/>
      <c r="AR66" s="387">
        <f t="shared" si="17"/>
        <v>0</v>
      </c>
      <c r="AS66" s="386"/>
      <c r="AT66" s="387">
        <f t="shared" si="18"/>
        <v>0</v>
      </c>
    </row>
    <row r="67" spans="2:46">
      <c r="B67" s="430"/>
      <c r="C67" s="430"/>
      <c r="D67" s="431"/>
      <c r="E67" s="432"/>
      <c r="F67" s="432"/>
      <c r="G67" s="432"/>
      <c r="H67" s="432"/>
      <c r="I67" s="432"/>
      <c r="J67" s="432"/>
      <c r="K67" s="465">
        <f t="shared" si="4"/>
        <v>0</v>
      </c>
      <c r="L67" s="433"/>
      <c r="M67" s="433"/>
      <c r="N67" s="434"/>
      <c r="O67" s="383" t="str">
        <f t="shared" si="1"/>
        <v/>
      </c>
      <c r="P67" s="434"/>
      <c r="Q67" s="434"/>
      <c r="R67" s="434"/>
      <c r="S67" s="433"/>
      <c r="T67" s="434"/>
      <c r="U67" s="384" t="str">
        <f t="shared" si="5"/>
        <v/>
      </c>
      <c r="V67" s="384" t="str">
        <f t="shared" si="6"/>
        <v/>
      </c>
      <c r="W67" s="384" t="str">
        <f t="shared" si="7"/>
        <v/>
      </c>
      <c r="X67" s="384" t="str">
        <f t="shared" si="8"/>
        <v/>
      </c>
      <c r="Y67" s="384" t="str">
        <f t="shared" si="9"/>
        <v/>
      </c>
      <c r="Z67" s="384" t="str">
        <f t="shared" si="10"/>
        <v/>
      </c>
      <c r="AA67" s="384">
        <f t="shared" si="11"/>
        <v>0</v>
      </c>
      <c r="AB67" s="385" t="b">
        <f t="shared" si="12"/>
        <v>1</v>
      </c>
      <c r="AC67" s="384" t="str">
        <f>IF($N67="","",IF($C$7="Northern Ireland",INDEX('Fixed inputs'!$H$18:$H$58,MATCH($N67,'Fixed inputs'!$C$18:$C$58,0)),INDEX('Fixed inputs'!$I$18:$I$58,MATCH($N67,'Fixed inputs'!$C$18:$C$58,0))))</f>
        <v/>
      </c>
      <c r="AD67" s="384" t="str">
        <f>IF($C67="","",INDEX('Fixed inputs'!$C$8:$E$10,MATCH($C67,'Fixed inputs'!$B$8:$B$10,0),MATCH(IF($C$7="Northern Ireland","GBP","EUR"),'Fixed inputs'!$C$7:$E$7,0)))</f>
        <v/>
      </c>
      <c r="AE67" s="386"/>
      <c r="AF67" s="386"/>
      <c r="AG67" s="386"/>
      <c r="AH67" s="386"/>
      <c r="AI67" s="386"/>
      <c r="AJ67" s="387">
        <f t="shared" si="13"/>
        <v>0</v>
      </c>
      <c r="AK67" s="386"/>
      <c r="AL67" s="387">
        <f t="shared" si="14"/>
        <v>0</v>
      </c>
      <c r="AM67" s="386"/>
      <c r="AN67" s="387">
        <f t="shared" si="15"/>
        <v>0</v>
      </c>
      <c r="AO67" s="386"/>
      <c r="AP67" s="387">
        <f t="shared" si="16"/>
        <v>0</v>
      </c>
      <c r="AQ67" s="386"/>
      <c r="AR67" s="387">
        <f t="shared" si="17"/>
        <v>0</v>
      </c>
      <c r="AS67" s="386"/>
      <c r="AT67" s="387">
        <f t="shared" si="18"/>
        <v>0</v>
      </c>
    </row>
    <row r="68" spans="2:46">
      <c r="B68" s="430"/>
      <c r="C68" s="430"/>
      <c r="D68" s="431"/>
      <c r="E68" s="432"/>
      <c r="F68" s="432"/>
      <c r="G68" s="432"/>
      <c r="H68" s="432"/>
      <c r="I68" s="432"/>
      <c r="J68" s="432"/>
      <c r="K68" s="465">
        <f t="shared" si="4"/>
        <v>0</v>
      </c>
      <c r="L68" s="433"/>
      <c r="M68" s="433"/>
      <c r="N68" s="434"/>
      <c r="O68" s="383" t="str">
        <f t="shared" si="1"/>
        <v/>
      </c>
      <c r="P68" s="434"/>
      <c r="Q68" s="434"/>
      <c r="R68" s="434"/>
      <c r="S68" s="433"/>
      <c r="T68" s="434"/>
      <c r="U68" s="384" t="str">
        <f t="shared" si="5"/>
        <v/>
      </c>
      <c r="V68" s="384" t="str">
        <f t="shared" si="6"/>
        <v/>
      </c>
      <c r="W68" s="384" t="str">
        <f t="shared" si="7"/>
        <v/>
      </c>
      <c r="X68" s="384" t="str">
        <f t="shared" si="8"/>
        <v/>
      </c>
      <c r="Y68" s="384" t="str">
        <f t="shared" si="9"/>
        <v/>
      </c>
      <c r="Z68" s="384" t="str">
        <f t="shared" si="10"/>
        <v/>
      </c>
      <c r="AA68" s="384">
        <f t="shared" si="11"/>
        <v>0</v>
      </c>
      <c r="AB68" s="385" t="b">
        <f t="shared" si="12"/>
        <v>1</v>
      </c>
      <c r="AC68" s="384" t="str">
        <f>IF($N68="","",IF($C$7="Northern Ireland",INDEX('Fixed inputs'!$H$18:$H$58,MATCH($N68,'Fixed inputs'!$C$18:$C$58,0)),INDEX('Fixed inputs'!$I$18:$I$58,MATCH($N68,'Fixed inputs'!$C$18:$C$58,0))))</f>
        <v/>
      </c>
      <c r="AD68" s="384" t="str">
        <f>IF($C68="","",INDEX('Fixed inputs'!$C$8:$E$10,MATCH($C68,'Fixed inputs'!$B$8:$B$10,0),MATCH(IF($C$7="Northern Ireland","GBP","EUR"),'Fixed inputs'!$C$7:$E$7,0)))</f>
        <v/>
      </c>
      <c r="AE68" s="386"/>
      <c r="AF68" s="386"/>
      <c r="AG68" s="386"/>
      <c r="AH68" s="386"/>
      <c r="AI68" s="386"/>
      <c r="AJ68" s="387">
        <f t="shared" si="13"/>
        <v>0</v>
      </c>
      <c r="AK68" s="386"/>
      <c r="AL68" s="387">
        <f t="shared" si="14"/>
        <v>0</v>
      </c>
      <c r="AM68" s="386"/>
      <c r="AN68" s="387">
        <f t="shared" si="15"/>
        <v>0</v>
      </c>
      <c r="AO68" s="386"/>
      <c r="AP68" s="387">
        <f t="shared" si="16"/>
        <v>0</v>
      </c>
      <c r="AQ68" s="386"/>
      <c r="AR68" s="387">
        <f t="shared" si="17"/>
        <v>0</v>
      </c>
      <c r="AS68" s="386"/>
      <c r="AT68" s="387">
        <f t="shared" si="18"/>
        <v>0</v>
      </c>
    </row>
    <row r="69" spans="2:46">
      <c r="B69" s="430"/>
      <c r="C69" s="430"/>
      <c r="D69" s="431"/>
      <c r="E69" s="432"/>
      <c r="F69" s="432"/>
      <c r="G69" s="432"/>
      <c r="H69" s="432"/>
      <c r="I69" s="432"/>
      <c r="J69" s="432"/>
      <c r="K69" s="465">
        <f t="shared" si="4"/>
        <v>0</v>
      </c>
      <c r="L69" s="433"/>
      <c r="M69" s="433"/>
      <c r="N69" s="434"/>
      <c r="O69" s="383" t="str">
        <f t="shared" si="1"/>
        <v/>
      </c>
      <c r="P69" s="434"/>
      <c r="Q69" s="434"/>
      <c r="R69" s="434"/>
      <c r="S69" s="433"/>
      <c r="T69" s="434"/>
      <c r="U69" s="384" t="str">
        <f t="shared" si="5"/>
        <v/>
      </c>
      <c r="V69" s="384" t="str">
        <f t="shared" si="6"/>
        <v/>
      </c>
      <c r="W69" s="384" t="str">
        <f t="shared" si="7"/>
        <v/>
      </c>
      <c r="X69" s="384" t="str">
        <f t="shared" si="8"/>
        <v/>
      </c>
      <c r="Y69" s="384" t="str">
        <f t="shared" si="9"/>
        <v/>
      </c>
      <c r="Z69" s="384" t="str">
        <f t="shared" si="10"/>
        <v/>
      </c>
      <c r="AA69" s="384">
        <f t="shared" si="11"/>
        <v>0</v>
      </c>
      <c r="AB69" s="385" t="b">
        <f t="shared" si="12"/>
        <v>1</v>
      </c>
      <c r="AC69" s="384" t="str">
        <f>IF($N69="","",IF($C$7="Northern Ireland",INDEX('Fixed inputs'!$H$18:$H$58,MATCH($N69,'Fixed inputs'!$C$18:$C$58,0)),INDEX('Fixed inputs'!$I$18:$I$58,MATCH($N69,'Fixed inputs'!$C$18:$C$58,0))))</f>
        <v/>
      </c>
      <c r="AD69" s="384" t="str">
        <f>IF($C69="","",INDEX('Fixed inputs'!$C$8:$E$10,MATCH($C69,'Fixed inputs'!$B$8:$B$10,0),MATCH(IF($C$7="Northern Ireland","GBP","EUR"),'Fixed inputs'!$C$7:$E$7,0)))</f>
        <v/>
      </c>
      <c r="AE69" s="386"/>
      <c r="AF69" s="386"/>
      <c r="AG69" s="386"/>
      <c r="AH69" s="386"/>
      <c r="AI69" s="386"/>
      <c r="AJ69" s="387">
        <f t="shared" si="13"/>
        <v>0</v>
      </c>
      <c r="AK69" s="386"/>
      <c r="AL69" s="387">
        <f t="shared" si="14"/>
        <v>0</v>
      </c>
      <c r="AM69" s="386"/>
      <c r="AN69" s="387">
        <f t="shared" si="15"/>
        <v>0</v>
      </c>
      <c r="AO69" s="386"/>
      <c r="AP69" s="387">
        <f t="shared" si="16"/>
        <v>0</v>
      </c>
      <c r="AQ69" s="386"/>
      <c r="AR69" s="387">
        <f t="shared" si="17"/>
        <v>0</v>
      </c>
      <c r="AS69" s="386"/>
      <c r="AT69" s="387">
        <f t="shared" si="18"/>
        <v>0</v>
      </c>
    </row>
    <row r="70" spans="2:46">
      <c r="B70" s="430"/>
      <c r="C70" s="430"/>
      <c r="D70" s="431"/>
      <c r="E70" s="432"/>
      <c r="F70" s="432"/>
      <c r="G70" s="432"/>
      <c r="H70" s="432"/>
      <c r="I70" s="432"/>
      <c r="J70" s="432"/>
      <c r="K70" s="465">
        <f t="shared" si="4"/>
        <v>0</v>
      </c>
      <c r="L70" s="433"/>
      <c r="M70" s="433"/>
      <c r="N70" s="434"/>
      <c r="O70" s="383" t="str">
        <f t="shared" si="1"/>
        <v/>
      </c>
      <c r="P70" s="434"/>
      <c r="Q70" s="434"/>
      <c r="R70" s="434"/>
      <c r="S70" s="433"/>
      <c r="T70" s="434"/>
      <c r="U70" s="384" t="str">
        <f t="shared" si="5"/>
        <v/>
      </c>
      <c r="V70" s="384" t="str">
        <f t="shared" si="6"/>
        <v/>
      </c>
      <c r="W70" s="384" t="str">
        <f t="shared" si="7"/>
        <v/>
      </c>
      <c r="X70" s="384" t="str">
        <f t="shared" si="8"/>
        <v/>
      </c>
      <c r="Y70" s="384" t="str">
        <f t="shared" si="9"/>
        <v/>
      </c>
      <c r="Z70" s="384" t="str">
        <f t="shared" si="10"/>
        <v/>
      </c>
      <c r="AA70" s="384">
        <f t="shared" si="11"/>
        <v>0</v>
      </c>
      <c r="AB70" s="385" t="b">
        <f t="shared" si="12"/>
        <v>1</v>
      </c>
      <c r="AC70" s="384" t="str">
        <f>IF($N70="","",IF($C$7="Northern Ireland",INDEX('Fixed inputs'!$H$18:$H$58,MATCH($N70,'Fixed inputs'!$C$18:$C$58,0)),INDEX('Fixed inputs'!$I$18:$I$58,MATCH($N70,'Fixed inputs'!$C$18:$C$58,0))))</f>
        <v/>
      </c>
      <c r="AD70" s="384" t="str">
        <f>IF($C70="","",INDEX('Fixed inputs'!$C$8:$E$10,MATCH($C70,'Fixed inputs'!$B$8:$B$10,0),MATCH(IF($C$7="Northern Ireland","GBP","EUR"),'Fixed inputs'!$C$7:$E$7,0)))</f>
        <v/>
      </c>
      <c r="AE70" s="386"/>
      <c r="AF70" s="386"/>
      <c r="AG70" s="386"/>
      <c r="AH70" s="386"/>
      <c r="AI70" s="386"/>
      <c r="AJ70" s="387">
        <f t="shared" si="13"/>
        <v>0</v>
      </c>
      <c r="AK70" s="386"/>
      <c r="AL70" s="387">
        <f t="shared" si="14"/>
        <v>0</v>
      </c>
      <c r="AM70" s="386"/>
      <c r="AN70" s="387">
        <f t="shared" si="15"/>
        <v>0</v>
      </c>
      <c r="AO70" s="386"/>
      <c r="AP70" s="387">
        <f t="shared" si="16"/>
        <v>0</v>
      </c>
      <c r="AQ70" s="386"/>
      <c r="AR70" s="387">
        <f t="shared" si="17"/>
        <v>0</v>
      </c>
      <c r="AS70" s="386"/>
      <c r="AT70" s="387">
        <f t="shared" si="18"/>
        <v>0</v>
      </c>
    </row>
    <row r="71" spans="2:46">
      <c r="B71" s="430"/>
      <c r="C71" s="430"/>
      <c r="D71" s="431"/>
      <c r="E71" s="432"/>
      <c r="F71" s="432"/>
      <c r="G71" s="432"/>
      <c r="H71" s="432"/>
      <c r="I71" s="432"/>
      <c r="J71" s="432"/>
      <c r="K71" s="465">
        <f t="shared" si="4"/>
        <v>0</v>
      </c>
      <c r="L71" s="433"/>
      <c r="M71" s="433"/>
      <c r="N71" s="434"/>
      <c r="O71" s="383" t="str">
        <f t="shared" si="1"/>
        <v/>
      </c>
      <c r="P71" s="434"/>
      <c r="Q71" s="434"/>
      <c r="R71" s="434"/>
      <c r="S71" s="433"/>
      <c r="T71" s="434"/>
      <c r="U71" s="384" t="str">
        <f t="shared" si="5"/>
        <v/>
      </c>
      <c r="V71" s="384" t="str">
        <f t="shared" si="6"/>
        <v/>
      </c>
      <c r="W71" s="384" t="str">
        <f t="shared" si="7"/>
        <v/>
      </c>
      <c r="X71" s="384" t="str">
        <f t="shared" si="8"/>
        <v/>
      </c>
      <c r="Y71" s="384" t="str">
        <f t="shared" si="9"/>
        <v/>
      </c>
      <c r="Z71" s="384" t="str">
        <f t="shared" si="10"/>
        <v/>
      </c>
      <c r="AA71" s="384">
        <f t="shared" si="11"/>
        <v>0</v>
      </c>
      <c r="AB71" s="385" t="b">
        <f t="shared" si="12"/>
        <v>1</v>
      </c>
      <c r="AC71" s="384" t="str">
        <f>IF($N71="","",IF($C$7="Northern Ireland",INDEX('Fixed inputs'!$H$18:$H$58,MATCH($N71,'Fixed inputs'!$C$18:$C$58,0)),INDEX('Fixed inputs'!$I$18:$I$58,MATCH($N71,'Fixed inputs'!$C$18:$C$58,0))))</f>
        <v/>
      </c>
      <c r="AD71" s="384" t="str">
        <f>IF($C71="","",INDEX('Fixed inputs'!$C$8:$E$10,MATCH($C71,'Fixed inputs'!$B$8:$B$10,0),MATCH(IF($C$7="Northern Ireland","GBP","EUR"),'Fixed inputs'!$C$7:$E$7,0)))</f>
        <v/>
      </c>
      <c r="AE71" s="386"/>
      <c r="AF71" s="386"/>
      <c r="AG71" s="386"/>
      <c r="AH71" s="386"/>
      <c r="AI71" s="386"/>
      <c r="AJ71" s="387">
        <f t="shared" si="13"/>
        <v>0</v>
      </c>
      <c r="AK71" s="386"/>
      <c r="AL71" s="387">
        <f t="shared" si="14"/>
        <v>0</v>
      </c>
      <c r="AM71" s="386"/>
      <c r="AN71" s="387">
        <f t="shared" si="15"/>
        <v>0</v>
      </c>
      <c r="AO71" s="386"/>
      <c r="AP71" s="387">
        <f t="shared" si="16"/>
        <v>0</v>
      </c>
      <c r="AQ71" s="386"/>
      <c r="AR71" s="387">
        <f t="shared" si="17"/>
        <v>0</v>
      </c>
      <c r="AS71" s="386"/>
      <c r="AT71" s="387">
        <f t="shared" si="18"/>
        <v>0</v>
      </c>
    </row>
    <row r="72" spans="2:46">
      <c r="B72" s="430"/>
      <c r="C72" s="430"/>
      <c r="D72" s="431"/>
      <c r="E72" s="432"/>
      <c r="F72" s="432"/>
      <c r="G72" s="432"/>
      <c r="H72" s="432"/>
      <c r="I72" s="432"/>
      <c r="J72" s="432"/>
      <c r="K72" s="465">
        <f t="shared" si="4"/>
        <v>0</v>
      </c>
      <c r="L72" s="433"/>
      <c r="M72" s="433"/>
      <c r="N72" s="434"/>
      <c r="O72" s="383" t="str">
        <f t="shared" si="1"/>
        <v/>
      </c>
      <c r="P72" s="434"/>
      <c r="Q72" s="434"/>
      <c r="R72" s="434"/>
      <c r="S72" s="433"/>
      <c r="T72" s="434"/>
      <c r="U72" s="384" t="str">
        <f t="shared" si="5"/>
        <v/>
      </c>
      <c r="V72" s="384" t="str">
        <f t="shared" si="6"/>
        <v/>
      </c>
      <c r="W72" s="384" t="str">
        <f t="shared" si="7"/>
        <v/>
      </c>
      <c r="X72" s="384" t="str">
        <f t="shared" si="8"/>
        <v/>
      </c>
      <c r="Y72" s="384" t="str">
        <f t="shared" si="9"/>
        <v/>
      </c>
      <c r="Z72" s="384" t="str">
        <f t="shared" si="10"/>
        <v/>
      </c>
      <c r="AA72" s="384">
        <f t="shared" si="11"/>
        <v>0</v>
      </c>
      <c r="AB72" s="385" t="b">
        <f t="shared" si="12"/>
        <v>1</v>
      </c>
      <c r="AC72" s="384" t="str">
        <f>IF($N72="","",IF($C$7="Northern Ireland",INDEX('Fixed inputs'!$H$18:$H$58,MATCH($N72,'Fixed inputs'!$C$18:$C$58,0)),INDEX('Fixed inputs'!$I$18:$I$58,MATCH($N72,'Fixed inputs'!$C$18:$C$58,0))))</f>
        <v/>
      </c>
      <c r="AD72" s="384" t="str">
        <f>IF($C72="","",INDEX('Fixed inputs'!$C$8:$E$10,MATCH($C72,'Fixed inputs'!$B$8:$B$10,0),MATCH(IF($C$7="Northern Ireland","GBP","EUR"),'Fixed inputs'!$C$7:$E$7,0)))</f>
        <v/>
      </c>
      <c r="AE72" s="386"/>
      <c r="AF72" s="386"/>
      <c r="AG72" s="386"/>
      <c r="AH72" s="386"/>
      <c r="AI72" s="386"/>
      <c r="AJ72" s="387">
        <f t="shared" si="13"/>
        <v>0</v>
      </c>
      <c r="AK72" s="386"/>
      <c r="AL72" s="387">
        <f t="shared" si="14"/>
        <v>0</v>
      </c>
      <c r="AM72" s="386"/>
      <c r="AN72" s="387">
        <f t="shared" si="15"/>
        <v>0</v>
      </c>
      <c r="AO72" s="386"/>
      <c r="AP72" s="387">
        <f t="shared" si="16"/>
        <v>0</v>
      </c>
      <c r="AQ72" s="386"/>
      <c r="AR72" s="387">
        <f t="shared" si="17"/>
        <v>0</v>
      </c>
      <c r="AS72" s="386"/>
      <c r="AT72" s="387">
        <f t="shared" si="18"/>
        <v>0</v>
      </c>
    </row>
    <row r="73" spans="2:46">
      <c r="B73" s="430"/>
      <c r="C73" s="430"/>
      <c r="D73" s="431"/>
      <c r="E73" s="432"/>
      <c r="F73" s="432"/>
      <c r="G73" s="432"/>
      <c r="H73" s="432"/>
      <c r="I73" s="432"/>
      <c r="J73" s="432"/>
      <c r="K73" s="465">
        <f t="shared" si="4"/>
        <v>0</v>
      </c>
      <c r="L73" s="433"/>
      <c r="M73" s="433"/>
      <c r="N73" s="434"/>
      <c r="O73" s="383" t="str">
        <f t="shared" si="1"/>
        <v/>
      </c>
      <c r="P73" s="434"/>
      <c r="Q73" s="434"/>
      <c r="R73" s="434"/>
      <c r="S73" s="433"/>
      <c r="T73" s="434"/>
      <c r="U73" s="384" t="str">
        <f t="shared" si="5"/>
        <v/>
      </c>
      <c r="V73" s="384" t="str">
        <f t="shared" si="6"/>
        <v/>
      </c>
      <c r="W73" s="384" t="str">
        <f t="shared" si="7"/>
        <v/>
      </c>
      <c r="X73" s="384" t="str">
        <f t="shared" si="8"/>
        <v/>
      </c>
      <c r="Y73" s="384" t="str">
        <f t="shared" si="9"/>
        <v/>
      </c>
      <c r="Z73" s="384" t="str">
        <f t="shared" si="10"/>
        <v/>
      </c>
      <c r="AA73" s="384">
        <f t="shared" si="11"/>
        <v>0</v>
      </c>
      <c r="AB73" s="385" t="b">
        <f t="shared" si="12"/>
        <v>1</v>
      </c>
      <c r="AC73" s="384" t="str">
        <f>IF($N73="","",IF($C$7="Northern Ireland",INDEX('Fixed inputs'!$H$18:$H$58,MATCH($N73,'Fixed inputs'!$C$18:$C$58,0)),INDEX('Fixed inputs'!$I$18:$I$58,MATCH($N73,'Fixed inputs'!$C$18:$C$58,0))))</f>
        <v/>
      </c>
      <c r="AD73" s="384" t="str">
        <f>IF($C73="","",INDEX('Fixed inputs'!$C$8:$E$10,MATCH($C73,'Fixed inputs'!$B$8:$B$10,0),MATCH(IF($C$7="Northern Ireland","GBP","EUR"),'Fixed inputs'!$C$7:$E$7,0)))</f>
        <v/>
      </c>
      <c r="AE73" s="386"/>
      <c r="AF73" s="386"/>
      <c r="AG73" s="386"/>
      <c r="AH73" s="386"/>
      <c r="AI73" s="386"/>
      <c r="AJ73" s="387">
        <f t="shared" si="13"/>
        <v>0</v>
      </c>
      <c r="AK73" s="386"/>
      <c r="AL73" s="387">
        <f t="shared" si="14"/>
        <v>0</v>
      </c>
      <c r="AM73" s="386"/>
      <c r="AN73" s="387">
        <f t="shared" si="15"/>
        <v>0</v>
      </c>
      <c r="AO73" s="386"/>
      <c r="AP73" s="387">
        <f t="shared" si="16"/>
        <v>0</v>
      </c>
      <c r="AQ73" s="386"/>
      <c r="AR73" s="387">
        <f t="shared" si="17"/>
        <v>0</v>
      </c>
      <c r="AS73" s="386"/>
      <c r="AT73" s="387">
        <f t="shared" si="18"/>
        <v>0</v>
      </c>
    </row>
    <row r="74" spans="2:46">
      <c r="B74" s="430"/>
      <c r="C74" s="430"/>
      <c r="D74" s="431"/>
      <c r="E74" s="432"/>
      <c r="F74" s="432"/>
      <c r="G74" s="432"/>
      <c r="H74" s="432"/>
      <c r="I74" s="432"/>
      <c r="J74" s="432"/>
      <c r="K74" s="465">
        <f t="shared" si="4"/>
        <v>0</v>
      </c>
      <c r="L74" s="433"/>
      <c r="M74" s="433"/>
      <c r="N74" s="434"/>
      <c r="O74" s="383" t="str">
        <f t="shared" si="1"/>
        <v/>
      </c>
      <c r="P74" s="434"/>
      <c r="Q74" s="434"/>
      <c r="R74" s="434"/>
      <c r="S74" s="433"/>
      <c r="T74" s="434"/>
      <c r="U74" s="384" t="str">
        <f t="shared" si="5"/>
        <v/>
      </c>
      <c r="V74" s="384" t="str">
        <f t="shared" si="6"/>
        <v/>
      </c>
      <c r="W74" s="384" t="str">
        <f t="shared" si="7"/>
        <v/>
      </c>
      <c r="X74" s="384" t="str">
        <f t="shared" si="8"/>
        <v/>
      </c>
      <c r="Y74" s="384" t="str">
        <f t="shared" si="9"/>
        <v/>
      </c>
      <c r="Z74" s="384" t="str">
        <f t="shared" si="10"/>
        <v/>
      </c>
      <c r="AA74" s="384">
        <f t="shared" si="11"/>
        <v>0</v>
      </c>
      <c r="AB74" s="385" t="b">
        <f t="shared" si="12"/>
        <v>1</v>
      </c>
      <c r="AC74" s="384" t="str">
        <f>IF($N74="","",IF($C$7="Northern Ireland",INDEX('Fixed inputs'!$H$18:$H$58,MATCH($N74,'Fixed inputs'!$C$18:$C$58,0)),INDEX('Fixed inputs'!$I$18:$I$58,MATCH($N74,'Fixed inputs'!$C$18:$C$58,0))))</f>
        <v/>
      </c>
      <c r="AD74" s="384" t="str">
        <f>IF($C74="","",INDEX('Fixed inputs'!$C$8:$E$10,MATCH($C74,'Fixed inputs'!$B$8:$B$10,0),MATCH(IF($C$7="Northern Ireland","GBP","EUR"),'Fixed inputs'!$C$7:$E$7,0)))</f>
        <v/>
      </c>
      <c r="AE74" s="386"/>
      <c r="AF74" s="386"/>
      <c r="AG74" s="386"/>
      <c r="AH74" s="386"/>
      <c r="AI74" s="386"/>
      <c r="AJ74" s="387">
        <f t="shared" si="13"/>
        <v>0</v>
      </c>
      <c r="AK74" s="386"/>
      <c r="AL74" s="387">
        <f t="shared" si="14"/>
        <v>0</v>
      </c>
      <c r="AM74" s="386"/>
      <c r="AN74" s="387">
        <f t="shared" si="15"/>
        <v>0</v>
      </c>
      <c r="AO74" s="386"/>
      <c r="AP74" s="387">
        <f t="shared" si="16"/>
        <v>0</v>
      </c>
      <c r="AQ74" s="386"/>
      <c r="AR74" s="387">
        <f t="shared" si="17"/>
        <v>0</v>
      </c>
      <c r="AS74" s="386"/>
      <c r="AT74" s="387">
        <f t="shared" si="18"/>
        <v>0</v>
      </c>
    </row>
    <row r="75" spans="2:46">
      <c r="B75" s="430"/>
      <c r="C75" s="430"/>
      <c r="D75" s="431"/>
      <c r="E75" s="432"/>
      <c r="F75" s="432"/>
      <c r="G75" s="432"/>
      <c r="H75" s="432"/>
      <c r="I75" s="432"/>
      <c r="J75" s="432"/>
      <c r="K75" s="465">
        <f t="shared" si="4"/>
        <v>0</v>
      </c>
      <c r="L75" s="433"/>
      <c r="M75" s="433"/>
      <c r="N75" s="434"/>
      <c r="O75" s="383" t="str">
        <f t="shared" si="1"/>
        <v/>
      </c>
      <c r="P75" s="434"/>
      <c r="Q75" s="434"/>
      <c r="R75" s="434"/>
      <c r="S75" s="433"/>
      <c r="T75" s="434"/>
      <c r="U75" s="384" t="str">
        <f t="shared" si="5"/>
        <v/>
      </c>
      <c r="V75" s="384" t="str">
        <f t="shared" si="6"/>
        <v/>
      </c>
      <c r="W75" s="384" t="str">
        <f t="shared" si="7"/>
        <v/>
      </c>
      <c r="X75" s="384" t="str">
        <f t="shared" si="8"/>
        <v/>
      </c>
      <c r="Y75" s="384" t="str">
        <f t="shared" si="9"/>
        <v/>
      </c>
      <c r="Z75" s="384" t="str">
        <f t="shared" si="10"/>
        <v/>
      </c>
      <c r="AA75" s="384">
        <f t="shared" si="11"/>
        <v>0</v>
      </c>
      <c r="AB75" s="385" t="b">
        <f t="shared" si="12"/>
        <v>1</v>
      </c>
      <c r="AC75" s="384" t="str">
        <f>IF($N75="","",IF($C$7="Northern Ireland",INDEX('Fixed inputs'!$H$18:$H$58,MATCH($N75,'Fixed inputs'!$C$18:$C$58,0)),INDEX('Fixed inputs'!$I$18:$I$58,MATCH($N75,'Fixed inputs'!$C$18:$C$58,0))))</f>
        <v/>
      </c>
      <c r="AD75" s="384" t="str">
        <f>IF($C75="","",INDEX('Fixed inputs'!$C$8:$E$10,MATCH($C75,'Fixed inputs'!$B$8:$B$10,0),MATCH(IF($C$7="Northern Ireland","GBP","EUR"),'Fixed inputs'!$C$7:$E$7,0)))</f>
        <v/>
      </c>
      <c r="AE75" s="386"/>
      <c r="AF75" s="386"/>
      <c r="AG75" s="386"/>
      <c r="AH75" s="386"/>
      <c r="AI75" s="386"/>
      <c r="AJ75" s="387">
        <f t="shared" si="13"/>
        <v>0</v>
      </c>
      <c r="AK75" s="386"/>
      <c r="AL75" s="387">
        <f t="shared" si="14"/>
        <v>0</v>
      </c>
      <c r="AM75" s="386"/>
      <c r="AN75" s="387">
        <f t="shared" si="15"/>
        <v>0</v>
      </c>
      <c r="AO75" s="386"/>
      <c r="AP75" s="387">
        <f t="shared" si="16"/>
        <v>0</v>
      </c>
      <c r="AQ75" s="386"/>
      <c r="AR75" s="387">
        <f t="shared" si="17"/>
        <v>0</v>
      </c>
      <c r="AS75" s="386"/>
      <c r="AT75" s="387">
        <f t="shared" si="18"/>
        <v>0</v>
      </c>
    </row>
    <row r="76" spans="2:46">
      <c r="B76" s="430"/>
      <c r="C76" s="430"/>
      <c r="D76" s="431"/>
      <c r="E76" s="432"/>
      <c r="F76" s="432"/>
      <c r="G76" s="432"/>
      <c r="H76" s="432"/>
      <c r="I76" s="432"/>
      <c r="J76" s="432"/>
      <c r="K76" s="465">
        <f t="shared" si="4"/>
        <v>0</v>
      </c>
      <c r="L76" s="433"/>
      <c r="M76" s="433"/>
      <c r="N76" s="434"/>
      <c r="O76" s="383" t="str">
        <f t="shared" ref="O76:O139" si="19">IF($N76="","",IF($N76&lt;2024,"Yes","No"))</f>
        <v/>
      </c>
      <c r="P76" s="434"/>
      <c r="Q76" s="434"/>
      <c r="R76" s="434"/>
      <c r="S76" s="433"/>
      <c r="T76" s="434"/>
      <c r="U76" s="384" t="str">
        <f t="shared" si="5"/>
        <v/>
      </c>
      <c r="V76" s="384" t="str">
        <f t="shared" si="6"/>
        <v/>
      </c>
      <c r="W76" s="384" t="str">
        <f t="shared" si="7"/>
        <v/>
      </c>
      <c r="X76" s="384" t="str">
        <f t="shared" si="8"/>
        <v/>
      </c>
      <c r="Y76" s="384" t="str">
        <f t="shared" si="9"/>
        <v/>
      </c>
      <c r="Z76" s="384" t="str">
        <f t="shared" si="10"/>
        <v/>
      </c>
      <c r="AA76" s="384">
        <f t="shared" si="11"/>
        <v>0</v>
      </c>
      <c r="AB76" s="385" t="b">
        <f t="shared" si="12"/>
        <v>1</v>
      </c>
      <c r="AC76" s="384" t="str">
        <f>IF($N76="","",IF($C$7="Northern Ireland",INDEX('Fixed inputs'!$H$18:$H$58,MATCH($N76,'Fixed inputs'!$C$18:$C$58,0)),INDEX('Fixed inputs'!$I$18:$I$58,MATCH($N76,'Fixed inputs'!$C$18:$C$58,0))))</f>
        <v/>
      </c>
      <c r="AD76" s="384" t="str">
        <f>IF($C76="","",INDEX('Fixed inputs'!$C$8:$E$10,MATCH($C76,'Fixed inputs'!$B$8:$B$10,0),MATCH(IF($C$7="Northern Ireland","GBP","EUR"),'Fixed inputs'!$C$7:$E$7,0)))</f>
        <v/>
      </c>
      <c r="AE76" s="386"/>
      <c r="AF76" s="386"/>
      <c r="AG76" s="386"/>
      <c r="AH76" s="386"/>
      <c r="AI76" s="386"/>
      <c r="AJ76" s="387">
        <f t="shared" si="13"/>
        <v>0</v>
      </c>
      <c r="AK76" s="386"/>
      <c r="AL76" s="387">
        <f t="shared" si="14"/>
        <v>0</v>
      </c>
      <c r="AM76" s="386"/>
      <c r="AN76" s="387">
        <f t="shared" si="15"/>
        <v>0</v>
      </c>
      <c r="AO76" s="386"/>
      <c r="AP76" s="387">
        <f t="shared" si="16"/>
        <v>0</v>
      </c>
      <c r="AQ76" s="386"/>
      <c r="AR76" s="387">
        <f t="shared" si="17"/>
        <v>0</v>
      </c>
      <c r="AS76" s="386"/>
      <c r="AT76" s="387">
        <f t="shared" si="18"/>
        <v>0</v>
      </c>
    </row>
    <row r="77" spans="2:46">
      <c r="B77" s="430"/>
      <c r="C77" s="430"/>
      <c r="D77" s="431"/>
      <c r="E77" s="432"/>
      <c r="F77" s="432"/>
      <c r="G77" s="432"/>
      <c r="H77" s="432"/>
      <c r="I77" s="432"/>
      <c r="J77" s="432"/>
      <c r="K77" s="465">
        <f t="shared" ref="K77:K140" si="20">SUM(E77:J77)</f>
        <v>0</v>
      </c>
      <c r="L77" s="433"/>
      <c r="M77" s="433"/>
      <c r="N77" s="434"/>
      <c r="O77" s="383" t="str">
        <f t="shared" si="19"/>
        <v/>
      </c>
      <c r="P77" s="434"/>
      <c r="Q77" s="434"/>
      <c r="R77" s="434"/>
      <c r="S77" s="433"/>
      <c r="T77" s="434"/>
      <c r="U77" s="384" t="str">
        <f t="shared" ref="U77:U140" si="21">IF($B77="","",IFERROR(E77*$AC77*$AD77,0))</f>
        <v/>
      </c>
      <c r="V77" s="384" t="str">
        <f t="shared" ref="V77:V140" si="22">IF($B77="","",IFERROR(F77*$AC77*$AD77,0))</f>
        <v/>
      </c>
      <c r="W77" s="384" t="str">
        <f t="shared" ref="W77:W140" si="23">IF($B77="","",IFERROR(G77*$AC77*$AD77,0))</f>
        <v/>
      </c>
      <c r="X77" s="384" t="str">
        <f t="shared" ref="X77:X140" si="24">IF($B77="","",IFERROR(H77*$AC77*$AD77,0))</f>
        <v/>
      </c>
      <c r="Y77" s="384" t="str">
        <f t="shared" ref="Y77:Y140" si="25">IF($B77="","",IFERROR(I77*$AC77*$AD77,0))</f>
        <v/>
      </c>
      <c r="Z77" s="384" t="str">
        <f t="shared" ref="Z77:Z140" si="26">IF($B77="","",IFERROR(J77*$AC77*$AD77,0))</f>
        <v/>
      </c>
      <c r="AA77" s="384">
        <f t="shared" ref="AA77:AA140" si="27">SUM(U77:Z77)</f>
        <v>0</v>
      </c>
      <c r="AB77" s="385" t="b">
        <f t="shared" ref="AB77:AB140" si="28">IF(COUNTA($B77:$J77)=0,TRUE,AND($B77&lt;&gt;"",$C77&lt;&gt;"",$D77&lt;&gt;"",$N77&lt;&gt;"",$L77&lt;&gt;"",$M77&lt;&gt;"",$Q77&lt;&gt;"",$R77&lt;&gt;"",$S77&lt;&gt;"",IF($O77="Yes",$P77&lt;&gt;"",TRUE)))</f>
        <v>1</v>
      </c>
      <c r="AC77" s="384" t="str">
        <f>IF($N77="","",IF($C$7="Northern Ireland",INDEX('Fixed inputs'!$H$18:$H$58,MATCH($N77,'Fixed inputs'!$C$18:$C$58,0)),INDEX('Fixed inputs'!$I$18:$I$58,MATCH($N77,'Fixed inputs'!$C$18:$C$58,0))))</f>
        <v/>
      </c>
      <c r="AD77" s="384" t="str">
        <f>IF($C77="","",INDEX('Fixed inputs'!$C$8:$E$10,MATCH($C77,'Fixed inputs'!$B$8:$B$10,0),MATCH(IF($C$7="Northern Ireland","GBP","EUR"),'Fixed inputs'!$C$7:$E$7,0)))</f>
        <v/>
      </c>
      <c r="AE77" s="386"/>
      <c r="AF77" s="386"/>
      <c r="AG77" s="386"/>
      <c r="AH77" s="386"/>
      <c r="AI77" s="386"/>
      <c r="AJ77" s="387">
        <f t="shared" ref="AJ77:AJ140" si="29">IF(AI77&lt;&gt;"",AI77,IF(AND($AE77="Yes",$AF77="Yes",$AG77="Yes",$AH77="Yes"),U77,0))</f>
        <v>0</v>
      </c>
      <c r="AK77" s="386"/>
      <c r="AL77" s="387">
        <f t="shared" ref="AL77:AL140" si="30">IF(AK77&lt;&gt;"",AK77,IF(AND($AE77="Yes",$AF77="Yes",$AG77="Yes",$AH77="Yes"),V77,0))</f>
        <v>0</v>
      </c>
      <c r="AM77" s="386"/>
      <c r="AN77" s="387">
        <f t="shared" ref="AN77:AN140" si="31">IF(AM77&lt;&gt;"",AM77,IF(AND($AE77="Yes",$AF77="Yes",$AG77="Yes",$AH77="Yes"),W77,0))</f>
        <v>0</v>
      </c>
      <c r="AO77" s="386"/>
      <c r="AP77" s="387">
        <f t="shared" ref="AP77:AP140" si="32">IF(AO77&lt;&gt;"",AO77,IF(AND($AE77="Yes",$AF77="Yes",$AG77="Yes",$AH77="Yes"),X77,0))</f>
        <v>0</v>
      </c>
      <c r="AQ77" s="386"/>
      <c r="AR77" s="387">
        <f t="shared" ref="AR77:AR140" si="33">IF(AQ77&lt;&gt;"",AQ77,IF(AND($AE77="Yes",$AF77="Yes",$AG77="Yes",$AH77="Yes"),Y77,0))</f>
        <v>0</v>
      </c>
      <c r="AS77" s="386"/>
      <c r="AT77" s="387">
        <f t="shared" ref="AT77:AT140" si="34">IF(AS77&lt;&gt;"",AS77,IF(AND($AE77="Yes",$AF77="Yes",$AG77="Yes",$AH77="Yes"),Z77,0))</f>
        <v>0</v>
      </c>
    </row>
    <row r="78" spans="2:46">
      <c r="B78" s="430"/>
      <c r="C78" s="430"/>
      <c r="D78" s="431"/>
      <c r="E78" s="432"/>
      <c r="F78" s="432"/>
      <c r="G78" s="432"/>
      <c r="H78" s="432"/>
      <c r="I78" s="432"/>
      <c r="J78" s="432"/>
      <c r="K78" s="465">
        <f t="shared" si="20"/>
        <v>0</v>
      </c>
      <c r="L78" s="433"/>
      <c r="M78" s="433"/>
      <c r="N78" s="434"/>
      <c r="O78" s="383" t="str">
        <f t="shared" si="19"/>
        <v/>
      </c>
      <c r="P78" s="434"/>
      <c r="Q78" s="434"/>
      <c r="R78" s="434"/>
      <c r="S78" s="433"/>
      <c r="T78" s="434"/>
      <c r="U78" s="384" t="str">
        <f t="shared" si="21"/>
        <v/>
      </c>
      <c r="V78" s="384" t="str">
        <f t="shared" si="22"/>
        <v/>
      </c>
      <c r="W78" s="384" t="str">
        <f t="shared" si="23"/>
        <v/>
      </c>
      <c r="X78" s="384" t="str">
        <f t="shared" si="24"/>
        <v/>
      </c>
      <c r="Y78" s="384" t="str">
        <f t="shared" si="25"/>
        <v/>
      </c>
      <c r="Z78" s="384" t="str">
        <f t="shared" si="26"/>
        <v/>
      </c>
      <c r="AA78" s="384">
        <f t="shared" si="27"/>
        <v>0</v>
      </c>
      <c r="AB78" s="385" t="b">
        <f t="shared" si="28"/>
        <v>1</v>
      </c>
      <c r="AC78" s="384" t="str">
        <f>IF($N78="","",IF($C$7="Northern Ireland",INDEX('Fixed inputs'!$H$18:$H$58,MATCH($N78,'Fixed inputs'!$C$18:$C$58,0)),INDEX('Fixed inputs'!$I$18:$I$58,MATCH($N78,'Fixed inputs'!$C$18:$C$58,0))))</f>
        <v/>
      </c>
      <c r="AD78" s="384" t="str">
        <f>IF($C78="","",INDEX('Fixed inputs'!$C$8:$E$10,MATCH($C78,'Fixed inputs'!$B$8:$B$10,0),MATCH(IF($C$7="Northern Ireland","GBP","EUR"),'Fixed inputs'!$C$7:$E$7,0)))</f>
        <v/>
      </c>
      <c r="AE78" s="386"/>
      <c r="AF78" s="386"/>
      <c r="AG78" s="386"/>
      <c r="AH78" s="386"/>
      <c r="AI78" s="386"/>
      <c r="AJ78" s="387">
        <f t="shared" si="29"/>
        <v>0</v>
      </c>
      <c r="AK78" s="386"/>
      <c r="AL78" s="387">
        <f t="shared" si="30"/>
        <v>0</v>
      </c>
      <c r="AM78" s="386"/>
      <c r="AN78" s="387">
        <f t="shared" si="31"/>
        <v>0</v>
      </c>
      <c r="AO78" s="386"/>
      <c r="AP78" s="387">
        <f t="shared" si="32"/>
        <v>0</v>
      </c>
      <c r="AQ78" s="386"/>
      <c r="AR78" s="387">
        <f t="shared" si="33"/>
        <v>0</v>
      </c>
      <c r="AS78" s="386"/>
      <c r="AT78" s="387">
        <f t="shared" si="34"/>
        <v>0</v>
      </c>
    </row>
    <row r="79" spans="2:46">
      <c r="B79" s="430"/>
      <c r="C79" s="430"/>
      <c r="D79" s="431"/>
      <c r="E79" s="432"/>
      <c r="F79" s="432"/>
      <c r="G79" s="432"/>
      <c r="H79" s="432"/>
      <c r="I79" s="432"/>
      <c r="J79" s="432"/>
      <c r="K79" s="465">
        <f t="shared" si="20"/>
        <v>0</v>
      </c>
      <c r="L79" s="433"/>
      <c r="M79" s="433"/>
      <c r="N79" s="434"/>
      <c r="O79" s="383" t="str">
        <f t="shared" si="19"/>
        <v/>
      </c>
      <c r="P79" s="434"/>
      <c r="Q79" s="434"/>
      <c r="R79" s="434"/>
      <c r="S79" s="433"/>
      <c r="T79" s="434"/>
      <c r="U79" s="384" t="str">
        <f t="shared" si="21"/>
        <v/>
      </c>
      <c r="V79" s="384" t="str">
        <f t="shared" si="22"/>
        <v/>
      </c>
      <c r="W79" s="384" t="str">
        <f t="shared" si="23"/>
        <v/>
      </c>
      <c r="X79" s="384" t="str">
        <f t="shared" si="24"/>
        <v/>
      </c>
      <c r="Y79" s="384" t="str">
        <f t="shared" si="25"/>
        <v/>
      </c>
      <c r="Z79" s="384" t="str">
        <f t="shared" si="26"/>
        <v/>
      </c>
      <c r="AA79" s="384">
        <f t="shared" si="27"/>
        <v>0</v>
      </c>
      <c r="AB79" s="385" t="b">
        <f t="shared" si="28"/>
        <v>1</v>
      </c>
      <c r="AC79" s="384" t="str">
        <f>IF($N79="","",IF($C$7="Northern Ireland",INDEX('Fixed inputs'!$H$18:$H$58,MATCH($N79,'Fixed inputs'!$C$18:$C$58,0)),INDEX('Fixed inputs'!$I$18:$I$58,MATCH($N79,'Fixed inputs'!$C$18:$C$58,0))))</f>
        <v/>
      </c>
      <c r="AD79" s="384" t="str">
        <f>IF($C79="","",INDEX('Fixed inputs'!$C$8:$E$10,MATCH($C79,'Fixed inputs'!$B$8:$B$10,0),MATCH(IF($C$7="Northern Ireland","GBP","EUR"),'Fixed inputs'!$C$7:$E$7,0)))</f>
        <v/>
      </c>
      <c r="AE79" s="386"/>
      <c r="AF79" s="386"/>
      <c r="AG79" s="386"/>
      <c r="AH79" s="386"/>
      <c r="AI79" s="386"/>
      <c r="AJ79" s="387">
        <f t="shared" si="29"/>
        <v>0</v>
      </c>
      <c r="AK79" s="386"/>
      <c r="AL79" s="387">
        <f t="shared" si="30"/>
        <v>0</v>
      </c>
      <c r="AM79" s="386"/>
      <c r="AN79" s="387">
        <f t="shared" si="31"/>
        <v>0</v>
      </c>
      <c r="AO79" s="386"/>
      <c r="AP79" s="387">
        <f t="shared" si="32"/>
        <v>0</v>
      </c>
      <c r="AQ79" s="386"/>
      <c r="AR79" s="387">
        <f t="shared" si="33"/>
        <v>0</v>
      </c>
      <c r="AS79" s="386"/>
      <c r="AT79" s="387">
        <f t="shared" si="34"/>
        <v>0</v>
      </c>
    </row>
    <row r="80" spans="2:46">
      <c r="B80" s="430"/>
      <c r="C80" s="430"/>
      <c r="D80" s="431"/>
      <c r="E80" s="432"/>
      <c r="F80" s="432"/>
      <c r="G80" s="432"/>
      <c r="H80" s="432"/>
      <c r="I80" s="432"/>
      <c r="J80" s="432"/>
      <c r="K80" s="465">
        <f t="shared" si="20"/>
        <v>0</v>
      </c>
      <c r="L80" s="433"/>
      <c r="M80" s="433"/>
      <c r="N80" s="434"/>
      <c r="O80" s="383" t="str">
        <f t="shared" si="19"/>
        <v/>
      </c>
      <c r="P80" s="434"/>
      <c r="Q80" s="434"/>
      <c r="R80" s="434"/>
      <c r="S80" s="433"/>
      <c r="T80" s="434"/>
      <c r="U80" s="384" t="str">
        <f t="shared" si="21"/>
        <v/>
      </c>
      <c r="V80" s="384" t="str">
        <f t="shared" si="22"/>
        <v/>
      </c>
      <c r="W80" s="384" t="str">
        <f t="shared" si="23"/>
        <v/>
      </c>
      <c r="X80" s="384" t="str">
        <f t="shared" si="24"/>
        <v/>
      </c>
      <c r="Y80" s="384" t="str">
        <f t="shared" si="25"/>
        <v/>
      </c>
      <c r="Z80" s="384" t="str">
        <f t="shared" si="26"/>
        <v/>
      </c>
      <c r="AA80" s="384">
        <f t="shared" si="27"/>
        <v>0</v>
      </c>
      <c r="AB80" s="385" t="b">
        <f t="shared" si="28"/>
        <v>1</v>
      </c>
      <c r="AC80" s="384" t="str">
        <f>IF($N80="","",IF($C$7="Northern Ireland",INDEX('Fixed inputs'!$H$18:$H$58,MATCH($N80,'Fixed inputs'!$C$18:$C$58,0)),INDEX('Fixed inputs'!$I$18:$I$58,MATCH($N80,'Fixed inputs'!$C$18:$C$58,0))))</f>
        <v/>
      </c>
      <c r="AD80" s="384" t="str">
        <f>IF($C80="","",INDEX('Fixed inputs'!$C$8:$E$10,MATCH($C80,'Fixed inputs'!$B$8:$B$10,0),MATCH(IF($C$7="Northern Ireland","GBP","EUR"),'Fixed inputs'!$C$7:$E$7,0)))</f>
        <v/>
      </c>
      <c r="AE80" s="386"/>
      <c r="AF80" s="386"/>
      <c r="AG80" s="386"/>
      <c r="AH80" s="386"/>
      <c r="AI80" s="386"/>
      <c r="AJ80" s="387">
        <f t="shared" si="29"/>
        <v>0</v>
      </c>
      <c r="AK80" s="386"/>
      <c r="AL80" s="387">
        <f t="shared" si="30"/>
        <v>0</v>
      </c>
      <c r="AM80" s="386"/>
      <c r="AN80" s="387">
        <f t="shared" si="31"/>
        <v>0</v>
      </c>
      <c r="AO80" s="386"/>
      <c r="AP80" s="387">
        <f t="shared" si="32"/>
        <v>0</v>
      </c>
      <c r="AQ80" s="386"/>
      <c r="AR80" s="387">
        <f t="shared" si="33"/>
        <v>0</v>
      </c>
      <c r="AS80" s="386"/>
      <c r="AT80" s="387">
        <f t="shared" si="34"/>
        <v>0</v>
      </c>
    </row>
    <row r="81" spans="2:46">
      <c r="B81" s="430"/>
      <c r="C81" s="430"/>
      <c r="D81" s="431"/>
      <c r="E81" s="432"/>
      <c r="F81" s="432"/>
      <c r="G81" s="432"/>
      <c r="H81" s="432"/>
      <c r="I81" s="432"/>
      <c r="J81" s="432"/>
      <c r="K81" s="465">
        <f t="shared" si="20"/>
        <v>0</v>
      </c>
      <c r="L81" s="433"/>
      <c r="M81" s="433"/>
      <c r="N81" s="434"/>
      <c r="O81" s="383" t="str">
        <f t="shared" si="19"/>
        <v/>
      </c>
      <c r="P81" s="434"/>
      <c r="Q81" s="434"/>
      <c r="R81" s="434"/>
      <c r="S81" s="433"/>
      <c r="T81" s="434"/>
      <c r="U81" s="384" t="str">
        <f t="shared" si="21"/>
        <v/>
      </c>
      <c r="V81" s="384" t="str">
        <f t="shared" si="22"/>
        <v/>
      </c>
      <c r="W81" s="384" t="str">
        <f t="shared" si="23"/>
        <v/>
      </c>
      <c r="X81" s="384" t="str">
        <f t="shared" si="24"/>
        <v/>
      </c>
      <c r="Y81" s="384" t="str">
        <f t="shared" si="25"/>
        <v/>
      </c>
      <c r="Z81" s="384" t="str">
        <f t="shared" si="26"/>
        <v/>
      </c>
      <c r="AA81" s="384">
        <f t="shared" si="27"/>
        <v>0</v>
      </c>
      <c r="AB81" s="385" t="b">
        <f t="shared" si="28"/>
        <v>1</v>
      </c>
      <c r="AC81" s="384" t="str">
        <f>IF($N81="","",IF($C$7="Northern Ireland",INDEX('Fixed inputs'!$H$18:$H$58,MATCH($N81,'Fixed inputs'!$C$18:$C$58,0)),INDEX('Fixed inputs'!$I$18:$I$58,MATCH($N81,'Fixed inputs'!$C$18:$C$58,0))))</f>
        <v/>
      </c>
      <c r="AD81" s="384" t="str">
        <f>IF($C81="","",INDEX('Fixed inputs'!$C$8:$E$10,MATCH($C81,'Fixed inputs'!$B$8:$B$10,0),MATCH(IF($C$7="Northern Ireland","GBP","EUR"),'Fixed inputs'!$C$7:$E$7,0)))</f>
        <v/>
      </c>
      <c r="AE81" s="386"/>
      <c r="AF81" s="386"/>
      <c r="AG81" s="386"/>
      <c r="AH81" s="386"/>
      <c r="AI81" s="386"/>
      <c r="AJ81" s="387">
        <f t="shared" si="29"/>
        <v>0</v>
      </c>
      <c r="AK81" s="386"/>
      <c r="AL81" s="387">
        <f t="shared" si="30"/>
        <v>0</v>
      </c>
      <c r="AM81" s="386"/>
      <c r="AN81" s="387">
        <f t="shared" si="31"/>
        <v>0</v>
      </c>
      <c r="AO81" s="386"/>
      <c r="AP81" s="387">
        <f t="shared" si="32"/>
        <v>0</v>
      </c>
      <c r="AQ81" s="386"/>
      <c r="AR81" s="387">
        <f t="shared" si="33"/>
        <v>0</v>
      </c>
      <c r="AS81" s="386"/>
      <c r="AT81" s="387">
        <f t="shared" si="34"/>
        <v>0</v>
      </c>
    </row>
    <row r="82" spans="2:46">
      <c r="B82" s="430"/>
      <c r="C82" s="430"/>
      <c r="D82" s="431"/>
      <c r="E82" s="432"/>
      <c r="F82" s="432"/>
      <c r="G82" s="432"/>
      <c r="H82" s="432"/>
      <c r="I82" s="432"/>
      <c r="J82" s="432"/>
      <c r="K82" s="465">
        <f t="shared" si="20"/>
        <v>0</v>
      </c>
      <c r="L82" s="433"/>
      <c r="M82" s="433"/>
      <c r="N82" s="434"/>
      <c r="O82" s="383" t="str">
        <f t="shared" si="19"/>
        <v/>
      </c>
      <c r="P82" s="434"/>
      <c r="Q82" s="434"/>
      <c r="R82" s="434"/>
      <c r="S82" s="433"/>
      <c r="T82" s="434"/>
      <c r="U82" s="384" t="str">
        <f t="shared" si="21"/>
        <v/>
      </c>
      <c r="V82" s="384" t="str">
        <f t="shared" si="22"/>
        <v/>
      </c>
      <c r="W82" s="384" t="str">
        <f t="shared" si="23"/>
        <v/>
      </c>
      <c r="X82" s="384" t="str">
        <f t="shared" si="24"/>
        <v/>
      </c>
      <c r="Y82" s="384" t="str">
        <f t="shared" si="25"/>
        <v/>
      </c>
      <c r="Z82" s="384" t="str">
        <f t="shared" si="26"/>
        <v/>
      </c>
      <c r="AA82" s="384">
        <f t="shared" si="27"/>
        <v>0</v>
      </c>
      <c r="AB82" s="385" t="b">
        <f t="shared" si="28"/>
        <v>1</v>
      </c>
      <c r="AC82" s="384" t="str">
        <f>IF($N82="","",IF($C$7="Northern Ireland",INDEX('Fixed inputs'!$H$18:$H$58,MATCH($N82,'Fixed inputs'!$C$18:$C$58,0)),INDEX('Fixed inputs'!$I$18:$I$58,MATCH($N82,'Fixed inputs'!$C$18:$C$58,0))))</f>
        <v/>
      </c>
      <c r="AD82" s="384" t="str">
        <f>IF($C82="","",INDEX('Fixed inputs'!$C$8:$E$10,MATCH($C82,'Fixed inputs'!$B$8:$B$10,0),MATCH(IF($C$7="Northern Ireland","GBP","EUR"),'Fixed inputs'!$C$7:$E$7,0)))</f>
        <v/>
      </c>
      <c r="AE82" s="386"/>
      <c r="AF82" s="386"/>
      <c r="AG82" s="386"/>
      <c r="AH82" s="386"/>
      <c r="AI82" s="386"/>
      <c r="AJ82" s="387">
        <f t="shared" si="29"/>
        <v>0</v>
      </c>
      <c r="AK82" s="386"/>
      <c r="AL82" s="387">
        <f t="shared" si="30"/>
        <v>0</v>
      </c>
      <c r="AM82" s="386"/>
      <c r="AN82" s="387">
        <f t="shared" si="31"/>
        <v>0</v>
      </c>
      <c r="AO82" s="386"/>
      <c r="AP82" s="387">
        <f t="shared" si="32"/>
        <v>0</v>
      </c>
      <c r="AQ82" s="386"/>
      <c r="AR82" s="387">
        <f t="shared" si="33"/>
        <v>0</v>
      </c>
      <c r="AS82" s="386"/>
      <c r="AT82" s="387">
        <f t="shared" si="34"/>
        <v>0</v>
      </c>
    </row>
    <row r="83" spans="2:46">
      <c r="B83" s="430"/>
      <c r="C83" s="430"/>
      <c r="D83" s="431"/>
      <c r="E83" s="432"/>
      <c r="F83" s="432"/>
      <c r="G83" s="432"/>
      <c r="H83" s="432"/>
      <c r="I83" s="432"/>
      <c r="J83" s="432"/>
      <c r="K83" s="465">
        <f t="shared" si="20"/>
        <v>0</v>
      </c>
      <c r="L83" s="433"/>
      <c r="M83" s="433"/>
      <c r="N83" s="434"/>
      <c r="O83" s="383" t="str">
        <f t="shared" si="19"/>
        <v/>
      </c>
      <c r="P83" s="434"/>
      <c r="Q83" s="434"/>
      <c r="R83" s="434"/>
      <c r="S83" s="433"/>
      <c r="T83" s="434"/>
      <c r="U83" s="384" t="str">
        <f t="shared" si="21"/>
        <v/>
      </c>
      <c r="V83" s="384" t="str">
        <f t="shared" si="22"/>
        <v/>
      </c>
      <c r="W83" s="384" t="str">
        <f t="shared" si="23"/>
        <v/>
      </c>
      <c r="X83" s="384" t="str">
        <f t="shared" si="24"/>
        <v/>
      </c>
      <c r="Y83" s="384" t="str">
        <f t="shared" si="25"/>
        <v/>
      </c>
      <c r="Z83" s="384" t="str">
        <f t="shared" si="26"/>
        <v/>
      </c>
      <c r="AA83" s="384">
        <f t="shared" si="27"/>
        <v>0</v>
      </c>
      <c r="AB83" s="385" t="b">
        <f t="shared" si="28"/>
        <v>1</v>
      </c>
      <c r="AC83" s="384" t="str">
        <f>IF($N83="","",IF($C$7="Northern Ireland",INDEX('Fixed inputs'!$H$18:$H$58,MATCH($N83,'Fixed inputs'!$C$18:$C$58,0)),INDEX('Fixed inputs'!$I$18:$I$58,MATCH($N83,'Fixed inputs'!$C$18:$C$58,0))))</f>
        <v/>
      </c>
      <c r="AD83" s="384" t="str">
        <f>IF($C83="","",INDEX('Fixed inputs'!$C$8:$E$10,MATCH($C83,'Fixed inputs'!$B$8:$B$10,0),MATCH(IF($C$7="Northern Ireland","GBP","EUR"),'Fixed inputs'!$C$7:$E$7,0)))</f>
        <v/>
      </c>
      <c r="AE83" s="386"/>
      <c r="AF83" s="386"/>
      <c r="AG83" s="386"/>
      <c r="AH83" s="386"/>
      <c r="AI83" s="386"/>
      <c r="AJ83" s="387">
        <f t="shared" si="29"/>
        <v>0</v>
      </c>
      <c r="AK83" s="386"/>
      <c r="AL83" s="387">
        <f t="shared" si="30"/>
        <v>0</v>
      </c>
      <c r="AM83" s="386"/>
      <c r="AN83" s="387">
        <f t="shared" si="31"/>
        <v>0</v>
      </c>
      <c r="AO83" s="386"/>
      <c r="AP83" s="387">
        <f t="shared" si="32"/>
        <v>0</v>
      </c>
      <c r="AQ83" s="386"/>
      <c r="AR83" s="387">
        <f t="shared" si="33"/>
        <v>0</v>
      </c>
      <c r="AS83" s="386"/>
      <c r="AT83" s="387">
        <f t="shared" si="34"/>
        <v>0</v>
      </c>
    </row>
    <row r="84" spans="2:46">
      <c r="B84" s="430"/>
      <c r="C84" s="430"/>
      <c r="D84" s="431"/>
      <c r="E84" s="432"/>
      <c r="F84" s="432"/>
      <c r="G84" s="432"/>
      <c r="H84" s="432"/>
      <c r="I84" s="432"/>
      <c r="J84" s="432"/>
      <c r="K84" s="465">
        <f t="shared" si="20"/>
        <v>0</v>
      </c>
      <c r="L84" s="433"/>
      <c r="M84" s="433"/>
      <c r="N84" s="434"/>
      <c r="O84" s="383" t="str">
        <f t="shared" si="19"/>
        <v/>
      </c>
      <c r="P84" s="434"/>
      <c r="Q84" s="434"/>
      <c r="R84" s="434"/>
      <c r="S84" s="433"/>
      <c r="T84" s="434"/>
      <c r="U84" s="384" t="str">
        <f t="shared" si="21"/>
        <v/>
      </c>
      <c r="V84" s="384" t="str">
        <f t="shared" si="22"/>
        <v/>
      </c>
      <c r="W84" s="384" t="str">
        <f t="shared" si="23"/>
        <v/>
      </c>
      <c r="X84" s="384" t="str">
        <f t="shared" si="24"/>
        <v/>
      </c>
      <c r="Y84" s="384" t="str">
        <f t="shared" si="25"/>
        <v/>
      </c>
      <c r="Z84" s="384" t="str">
        <f t="shared" si="26"/>
        <v/>
      </c>
      <c r="AA84" s="384">
        <f t="shared" si="27"/>
        <v>0</v>
      </c>
      <c r="AB84" s="385" t="b">
        <f t="shared" si="28"/>
        <v>1</v>
      </c>
      <c r="AC84" s="384" t="str">
        <f>IF($N84="","",IF($C$7="Northern Ireland",INDEX('Fixed inputs'!$H$18:$H$58,MATCH($N84,'Fixed inputs'!$C$18:$C$58,0)),INDEX('Fixed inputs'!$I$18:$I$58,MATCH($N84,'Fixed inputs'!$C$18:$C$58,0))))</f>
        <v/>
      </c>
      <c r="AD84" s="384" t="str">
        <f>IF($C84="","",INDEX('Fixed inputs'!$C$8:$E$10,MATCH($C84,'Fixed inputs'!$B$8:$B$10,0),MATCH(IF($C$7="Northern Ireland","GBP","EUR"),'Fixed inputs'!$C$7:$E$7,0)))</f>
        <v/>
      </c>
      <c r="AE84" s="386"/>
      <c r="AF84" s="386"/>
      <c r="AG84" s="386"/>
      <c r="AH84" s="386"/>
      <c r="AI84" s="386"/>
      <c r="AJ84" s="387">
        <f t="shared" si="29"/>
        <v>0</v>
      </c>
      <c r="AK84" s="386"/>
      <c r="AL84" s="387">
        <f t="shared" si="30"/>
        <v>0</v>
      </c>
      <c r="AM84" s="386"/>
      <c r="AN84" s="387">
        <f t="shared" si="31"/>
        <v>0</v>
      </c>
      <c r="AO84" s="386"/>
      <c r="AP84" s="387">
        <f t="shared" si="32"/>
        <v>0</v>
      </c>
      <c r="AQ84" s="386"/>
      <c r="AR84" s="387">
        <f t="shared" si="33"/>
        <v>0</v>
      </c>
      <c r="AS84" s="386"/>
      <c r="AT84" s="387">
        <f t="shared" si="34"/>
        <v>0</v>
      </c>
    </row>
    <row r="85" spans="2:46">
      <c r="B85" s="430"/>
      <c r="C85" s="430"/>
      <c r="D85" s="431"/>
      <c r="E85" s="432"/>
      <c r="F85" s="432"/>
      <c r="G85" s="432"/>
      <c r="H85" s="432"/>
      <c r="I85" s="432"/>
      <c r="J85" s="432"/>
      <c r="K85" s="465">
        <f t="shared" si="20"/>
        <v>0</v>
      </c>
      <c r="L85" s="433"/>
      <c r="M85" s="433"/>
      <c r="N85" s="434"/>
      <c r="O85" s="383" t="str">
        <f t="shared" si="19"/>
        <v/>
      </c>
      <c r="P85" s="434"/>
      <c r="Q85" s="434"/>
      <c r="R85" s="434"/>
      <c r="S85" s="433"/>
      <c r="T85" s="434"/>
      <c r="U85" s="384" t="str">
        <f t="shared" si="21"/>
        <v/>
      </c>
      <c r="V85" s="384" t="str">
        <f t="shared" si="22"/>
        <v/>
      </c>
      <c r="W85" s="384" t="str">
        <f t="shared" si="23"/>
        <v/>
      </c>
      <c r="X85" s="384" t="str">
        <f t="shared" si="24"/>
        <v/>
      </c>
      <c r="Y85" s="384" t="str">
        <f t="shared" si="25"/>
        <v/>
      </c>
      <c r="Z85" s="384" t="str">
        <f t="shared" si="26"/>
        <v/>
      </c>
      <c r="AA85" s="384">
        <f t="shared" si="27"/>
        <v>0</v>
      </c>
      <c r="AB85" s="385" t="b">
        <f t="shared" si="28"/>
        <v>1</v>
      </c>
      <c r="AC85" s="384" t="str">
        <f>IF($N85="","",IF($C$7="Northern Ireland",INDEX('Fixed inputs'!$H$18:$H$58,MATCH($N85,'Fixed inputs'!$C$18:$C$58,0)),INDEX('Fixed inputs'!$I$18:$I$58,MATCH($N85,'Fixed inputs'!$C$18:$C$58,0))))</f>
        <v/>
      </c>
      <c r="AD85" s="384" t="str">
        <f>IF($C85="","",INDEX('Fixed inputs'!$C$8:$E$10,MATCH($C85,'Fixed inputs'!$B$8:$B$10,0),MATCH(IF($C$7="Northern Ireland","GBP","EUR"),'Fixed inputs'!$C$7:$E$7,0)))</f>
        <v/>
      </c>
      <c r="AE85" s="386"/>
      <c r="AF85" s="386"/>
      <c r="AG85" s="386"/>
      <c r="AH85" s="386"/>
      <c r="AI85" s="386"/>
      <c r="AJ85" s="387">
        <f t="shared" si="29"/>
        <v>0</v>
      </c>
      <c r="AK85" s="386"/>
      <c r="AL85" s="387">
        <f t="shared" si="30"/>
        <v>0</v>
      </c>
      <c r="AM85" s="386"/>
      <c r="AN85" s="387">
        <f t="shared" si="31"/>
        <v>0</v>
      </c>
      <c r="AO85" s="386"/>
      <c r="AP85" s="387">
        <f t="shared" si="32"/>
        <v>0</v>
      </c>
      <c r="AQ85" s="386"/>
      <c r="AR85" s="387">
        <f t="shared" si="33"/>
        <v>0</v>
      </c>
      <c r="AS85" s="386"/>
      <c r="AT85" s="387">
        <f t="shared" si="34"/>
        <v>0</v>
      </c>
    </row>
    <row r="86" spans="2:46">
      <c r="B86" s="430"/>
      <c r="C86" s="430"/>
      <c r="D86" s="431"/>
      <c r="E86" s="432"/>
      <c r="F86" s="432"/>
      <c r="G86" s="432"/>
      <c r="H86" s="432"/>
      <c r="I86" s="432"/>
      <c r="J86" s="432"/>
      <c r="K86" s="465">
        <f t="shared" si="20"/>
        <v>0</v>
      </c>
      <c r="L86" s="433"/>
      <c r="M86" s="433"/>
      <c r="N86" s="434"/>
      <c r="O86" s="383" t="str">
        <f t="shared" si="19"/>
        <v/>
      </c>
      <c r="P86" s="434"/>
      <c r="Q86" s="434"/>
      <c r="R86" s="434"/>
      <c r="S86" s="433"/>
      <c r="T86" s="434"/>
      <c r="U86" s="384" t="str">
        <f t="shared" si="21"/>
        <v/>
      </c>
      <c r="V86" s="384" t="str">
        <f t="shared" si="22"/>
        <v/>
      </c>
      <c r="W86" s="384" t="str">
        <f t="shared" si="23"/>
        <v/>
      </c>
      <c r="X86" s="384" t="str">
        <f t="shared" si="24"/>
        <v/>
      </c>
      <c r="Y86" s="384" t="str">
        <f t="shared" si="25"/>
        <v/>
      </c>
      <c r="Z86" s="384" t="str">
        <f t="shared" si="26"/>
        <v/>
      </c>
      <c r="AA86" s="384">
        <f t="shared" si="27"/>
        <v>0</v>
      </c>
      <c r="AB86" s="385" t="b">
        <f t="shared" si="28"/>
        <v>1</v>
      </c>
      <c r="AC86" s="384" t="str">
        <f>IF($N86="","",IF($C$7="Northern Ireland",INDEX('Fixed inputs'!$H$18:$H$58,MATCH($N86,'Fixed inputs'!$C$18:$C$58,0)),INDEX('Fixed inputs'!$I$18:$I$58,MATCH($N86,'Fixed inputs'!$C$18:$C$58,0))))</f>
        <v/>
      </c>
      <c r="AD86" s="384" t="str">
        <f>IF($C86="","",INDEX('Fixed inputs'!$C$8:$E$10,MATCH($C86,'Fixed inputs'!$B$8:$B$10,0),MATCH(IF($C$7="Northern Ireland","GBP","EUR"),'Fixed inputs'!$C$7:$E$7,0)))</f>
        <v/>
      </c>
      <c r="AE86" s="386"/>
      <c r="AF86" s="386"/>
      <c r="AG86" s="386"/>
      <c r="AH86" s="386"/>
      <c r="AI86" s="386"/>
      <c r="AJ86" s="387">
        <f t="shared" si="29"/>
        <v>0</v>
      </c>
      <c r="AK86" s="386"/>
      <c r="AL86" s="387">
        <f t="shared" si="30"/>
        <v>0</v>
      </c>
      <c r="AM86" s="386"/>
      <c r="AN86" s="387">
        <f t="shared" si="31"/>
        <v>0</v>
      </c>
      <c r="AO86" s="386"/>
      <c r="AP86" s="387">
        <f t="shared" si="32"/>
        <v>0</v>
      </c>
      <c r="AQ86" s="386"/>
      <c r="AR86" s="387">
        <f t="shared" si="33"/>
        <v>0</v>
      </c>
      <c r="AS86" s="386"/>
      <c r="AT86" s="387">
        <f t="shared" si="34"/>
        <v>0</v>
      </c>
    </row>
    <row r="87" spans="2:46">
      <c r="B87" s="430"/>
      <c r="C87" s="430"/>
      <c r="D87" s="431"/>
      <c r="E87" s="432"/>
      <c r="F87" s="432"/>
      <c r="G87" s="432"/>
      <c r="H87" s="432"/>
      <c r="I87" s="432"/>
      <c r="J87" s="432"/>
      <c r="K87" s="465">
        <f t="shared" si="20"/>
        <v>0</v>
      </c>
      <c r="L87" s="433"/>
      <c r="M87" s="433"/>
      <c r="N87" s="434"/>
      <c r="O87" s="383" t="str">
        <f t="shared" si="19"/>
        <v/>
      </c>
      <c r="P87" s="434"/>
      <c r="Q87" s="434"/>
      <c r="R87" s="434"/>
      <c r="S87" s="433"/>
      <c r="T87" s="434"/>
      <c r="U87" s="384" t="str">
        <f t="shared" si="21"/>
        <v/>
      </c>
      <c r="V87" s="384" t="str">
        <f t="shared" si="22"/>
        <v/>
      </c>
      <c r="W87" s="384" t="str">
        <f t="shared" si="23"/>
        <v/>
      </c>
      <c r="X87" s="384" t="str">
        <f t="shared" si="24"/>
        <v/>
      </c>
      <c r="Y87" s="384" t="str">
        <f t="shared" si="25"/>
        <v/>
      </c>
      <c r="Z87" s="384" t="str">
        <f t="shared" si="26"/>
        <v/>
      </c>
      <c r="AA87" s="384">
        <f t="shared" si="27"/>
        <v>0</v>
      </c>
      <c r="AB87" s="385" t="b">
        <f t="shared" si="28"/>
        <v>1</v>
      </c>
      <c r="AC87" s="384" t="str">
        <f>IF($N87="","",IF($C$7="Northern Ireland",INDEX('Fixed inputs'!$H$18:$H$58,MATCH($N87,'Fixed inputs'!$C$18:$C$58,0)),INDEX('Fixed inputs'!$I$18:$I$58,MATCH($N87,'Fixed inputs'!$C$18:$C$58,0))))</f>
        <v/>
      </c>
      <c r="AD87" s="384" t="str">
        <f>IF($C87="","",INDEX('Fixed inputs'!$C$8:$E$10,MATCH($C87,'Fixed inputs'!$B$8:$B$10,0),MATCH(IF($C$7="Northern Ireland","GBP","EUR"),'Fixed inputs'!$C$7:$E$7,0)))</f>
        <v/>
      </c>
      <c r="AE87" s="386"/>
      <c r="AF87" s="386"/>
      <c r="AG87" s="386"/>
      <c r="AH87" s="386"/>
      <c r="AI87" s="386"/>
      <c r="AJ87" s="387">
        <f t="shared" si="29"/>
        <v>0</v>
      </c>
      <c r="AK87" s="386"/>
      <c r="AL87" s="387">
        <f t="shared" si="30"/>
        <v>0</v>
      </c>
      <c r="AM87" s="386"/>
      <c r="AN87" s="387">
        <f t="shared" si="31"/>
        <v>0</v>
      </c>
      <c r="AO87" s="386"/>
      <c r="AP87" s="387">
        <f t="shared" si="32"/>
        <v>0</v>
      </c>
      <c r="AQ87" s="386"/>
      <c r="AR87" s="387">
        <f t="shared" si="33"/>
        <v>0</v>
      </c>
      <c r="AS87" s="386"/>
      <c r="AT87" s="387">
        <f t="shared" si="34"/>
        <v>0</v>
      </c>
    </row>
    <row r="88" spans="2:46">
      <c r="B88" s="430"/>
      <c r="C88" s="430"/>
      <c r="D88" s="431"/>
      <c r="E88" s="432"/>
      <c r="F88" s="432"/>
      <c r="G88" s="432"/>
      <c r="H88" s="432"/>
      <c r="I88" s="432"/>
      <c r="J88" s="432"/>
      <c r="K88" s="465">
        <f t="shared" si="20"/>
        <v>0</v>
      </c>
      <c r="L88" s="433"/>
      <c r="M88" s="433"/>
      <c r="N88" s="434"/>
      <c r="O88" s="383" t="str">
        <f t="shared" si="19"/>
        <v/>
      </c>
      <c r="P88" s="434"/>
      <c r="Q88" s="434"/>
      <c r="R88" s="434"/>
      <c r="S88" s="433"/>
      <c r="T88" s="434"/>
      <c r="U88" s="384" t="str">
        <f t="shared" si="21"/>
        <v/>
      </c>
      <c r="V88" s="384" t="str">
        <f t="shared" si="22"/>
        <v/>
      </c>
      <c r="W88" s="384" t="str">
        <f t="shared" si="23"/>
        <v/>
      </c>
      <c r="X88" s="384" t="str">
        <f t="shared" si="24"/>
        <v/>
      </c>
      <c r="Y88" s="384" t="str">
        <f t="shared" si="25"/>
        <v/>
      </c>
      <c r="Z88" s="384" t="str">
        <f t="shared" si="26"/>
        <v/>
      </c>
      <c r="AA88" s="384">
        <f t="shared" si="27"/>
        <v>0</v>
      </c>
      <c r="AB88" s="385" t="b">
        <f t="shared" si="28"/>
        <v>1</v>
      </c>
      <c r="AC88" s="384" t="str">
        <f>IF($N88="","",IF($C$7="Northern Ireland",INDEX('Fixed inputs'!$H$18:$H$58,MATCH($N88,'Fixed inputs'!$C$18:$C$58,0)),INDEX('Fixed inputs'!$I$18:$I$58,MATCH($N88,'Fixed inputs'!$C$18:$C$58,0))))</f>
        <v/>
      </c>
      <c r="AD88" s="384" t="str">
        <f>IF($C88="","",INDEX('Fixed inputs'!$C$8:$E$10,MATCH($C88,'Fixed inputs'!$B$8:$B$10,0),MATCH(IF($C$7="Northern Ireland","GBP","EUR"),'Fixed inputs'!$C$7:$E$7,0)))</f>
        <v/>
      </c>
      <c r="AE88" s="386"/>
      <c r="AF88" s="386"/>
      <c r="AG88" s="386"/>
      <c r="AH88" s="386"/>
      <c r="AI88" s="386"/>
      <c r="AJ88" s="387">
        <f t="shared" si="29"/>
        <v>0</v>
      </c>
      <c r="AK88" s="386"/>
      <c r="AL88" s="387">
        <f t="shared" si="30"/>
        <v>0</v>
      </c>
      <c r="AM88" s="386"/>
      <c r="AN88" s="387">
        <f t="shared" si="31"/>
        <v>0</v>
      </c>
      <c r="AO88" s="386"/>
      <c r="AP88" s="387">
        <f t="shared" si="32"/>
        <v>0</v>
      </c>
      <c r="AQ88" s="386"/>
      <c r="AR88" s="387">
        <f t="shared" si="33"/>
        <v>0</v>
      </c>
      <c r="AS88" s="386"/>
      <c r="AT88" s="387">
        <f t="shared" si="34"/>
        <v>0</v>
      </c>
    </row>
    <row r="89" spans="2:46">
      <c r="B89" s="430"/>
      <c r="C89" s="430"/>
      <c r="D89" s="431"/>
      <c r="E89" s="432"/>
      <c r="F89" s="432"/>
      <c r="G89" s="432"/>
      <c r="H89" s="432"/>
      <c r="I89" s="432"/>
      <c r="J89" s="432"/>
      <c r="K89" s="465">
        <f t="shared" si="20"/>
        <v>0</v>
      </c>
      <c r="L89" s="433"/>
      <c r="M89" s="433"/>
      <c r="N89" s="434"/>
      <c r="O89" s="383" t="str">
        <f t="shared" si="19"/>
        <v/>
      </c>
      <c r="P89" s="434"/>
      <c r="Q89" s="434"/>
      <c r="R89" s="434"/>
      <c r="S89" s="433"/>
      <c r="T89" s="434"/>
      <c r="U89" s="384" t="str">
        <f t="shared" si="21"/>
        <v/>
      </c>
      <c r="V89" s="384" t="str">
        <f t="shared" si="22"/>
        <v/>
      </c>
      <c r="W89" s="384" t="str">
        <f t="shared" si="23"/>
        <v/>
      </c>
      <c r="X89" s="384" t="str">
        <f t="shared" si="24"/>
        <v/>
      </c>
      <c r="Y89" s="384" t="str">
        <f t="shared" si="25"/>
        <v/>
      </c>
      <c r="Z89" s="384" t="str">
        <f t="shared" si="26"/>
        <v/>
      </c>
      <c r="AA89" s="384">
        <f t="shared" si="27"/>
        <v>0</v>
      </c>
      <c r="AB89" s="385" t="b">
        <f t="shared" si="28"/>
        <v>1</v>
      </c>
      <c r="AC89" s="384" t="str">
        <f>IF($N89="","",IF($C$7="Northern Ireland",INDEX('Fixed inputs'!$H$18:$H$58,MATCH($N89,'Fixed inputs'!$C$18:$C$58,0)),INDEX('Fixed inputs'!$I$18:$I$58,MATCH($N89,'Fixed inputs'!$C$18:$C$58,0))))</f>
        <v/>
      </c>
      <c r="AD89" s="384" t="str">
        <f>IF($C89="","",INDEX('Fixed inputs'!$C$8:$E$10,MATCH($C89,'Fixed inputs'!$B$8:$B$10,0),MATCH(IF($C$7="Northern Ireland","GBP","EUR"),'Fixed inputs'!$C$7:$E$7,0)))</f>
        <v/>
      </c>
      <c r="AE89" s="386"/>
      <c r="AF89" s="386"/>
      <c r="AG89" s="386"/>
      <c r="AH89" s="386"/>
      <c r="AI89" s="386"/>
      <c r="AJ89" s="387">
        <f t="shared" si="29"/>
        <v>0</v>
      </c>
      <c r="AK89" s="386"/>
      <c r="AL89" s="387">
        <f t="shared" si="30"/>
        <v>0</v>
      </c>
      <c r="AM89" s="386"/>
      <c r="AN89" s="387">
        <f t="shared" si="31"/>
        <v>0</v>
      </c>
      <c r="AO89" s="386"/>
      <c r="AP89" s="387">
        <f t="shared" si="32"/>
        <v>0</v>
      </c>
      <c r="AQ89" s="386"/>
      <c r="AR89" s="387">
        <f t="shared" si="33"/>
        <v>0</v>
      </c>
      <c r="AS89" s="386"/>
      <c r="AT89" s="387">
        <f t="shared" si="34"/>
        <v>0</v>
      </c>
    </row>
    <row r="90" spans="2:46">
      <c r="B90" s="430"/>
      <c r="C90" s="430"/>
      <c r="D90" s="431"/>
      <c r="E90" s="432"/>
      <c r="F90" s="432"/>
      <c r="G90" s="432"/>
      <c r="H90" s="432"/>
      <c r="I90" s="432"/>
      <c r="J90" s="432"/>
      <c r="K90" s="465">
        <f t="shared" si="20"/>
        <v>0</v>
      </c>
      <c r="L90" s="433"/>
      <c r="M90" s="433"/>
      <c r="N90" s="434"/>
      <c r="O90" s="383" t="str">
        <f t="shared" si="19"/>
        <v/>
      </c>
      <c r="P90" s="434"/>
      <c r="Q90" s="434"/>
      <c r="R90" s="434"/>
      <c r="S90" s="433"/>
      <c r="T90" s="434"/>
      <c r="U90" s="384" t="str">
        <f t="shared" si="21"/>
        <v/>
      </c>
      <c r="V90" s="384" t="str">
        <f t="shared" si="22"/>
        <v/>
      </c>
      <c r="W90" s="384" t="str">
        <f t="shared" si="23"/>
        <v/>
      </c>
      <c r="X90" s="384" t="str">
        <f t="shared" si="24"/>
        <v/>
      </c>
      <c r="Y90" s="384" t="str">
        <f t="shared" si="25"/>
        <v/>
      </c>
      <c r="Z90" s="384" t="str">
        <f t="shared" si="26"/>
        <v/>
      </c>
      <c r="AA90" s="384">
        <f t="shared" si="27"/>
        <v>0</v>
      </c>
      <c r="AB90" s="385" t="b">
        <f t="shared" si="28"/>
        <v>1</v>
      </c>
      <c r="AC90" s="384" t="str">
        <f>IF($N90="","",IF($C$7="Northern Ireland",INDEX('Fixed inputs'!$H$18:$H$58,MATCH($N90,'Fixed inputs'!$C$18:$C$58,0)),INDEX('Fixed inputs'!$I$18:$I$58,MATCH($N90,'Fixed inputs'!$C$18:$C$58,0))))</f>
        <v/>
      </c>
      <c r="AD90" s="384" t="str">
        <f>IF($C90="","",INDEX('Fixed inputs'!$C$8:$E$10,MATCH($C90,'Fixed inputs'!$B$8:$B$10,0),MATCH(IF($C$7="Northern Ireland","GBP","EUR"),'Fixed inputs'!$C$7:$E$7,0)))</f>
        <v/>
      </c>
      <c r="AE90" s="386"/>
      <c r="AF90" s="386"/>
      <c r="AG90" s="386"/>
      <c r="AH90" s="386"/>
      <c r="AI90" s="386"/>
      <c r="AJ90" s="387">
        <f t="shared" si="29"/>
        <v>0</v>
      </c>
      <c r="AK90" s="386"/>
      <c r="AL90" s="387">
        <f t="shared" si="30"/>
        <v>0</v>
      </c>
      <c r="AM90" s="386"/>
      <c r="AN90" s="387">
        <f t="shared" si="31"/>
        <v>0</v>
      </c>
      <c r="AO90" s="386"/>
      <c r="AP90" s="387">
        <f t="shared" si="32"/>
        <v>0</v>
      </c>
      <c r="AQ90" s="386"/>
      <c r="AR90" s="387">
        <f t="shared" si="33"/>
        <v>0</v>
      </c>
      <c r="AS90" s="386"/>
      <c r="AT90" s="387">
        <f t="shared" si="34"/>
        <v>0</v>
      </c>
    </row>
    <row r="91" spans="2:46">
      <c r="B91" s="430"/>
      <c r="C91" s="430"/>
      <c r="D91" s="431"/>
      <c r="E91" s="432"/>
      <c r="F91" s="432"/>
      <c r="G91" s="432"/>
      <c r="H91" s="432"/>
      <c r="I91" s="432"/>
      <c r="J91" s="432"/>
      <c r="K91" s="465">
        <f t="shared" si="20"/>
        <v>0</v>
      </c>
      <c r="L91" s="433"/>
      <c r="M91" s="433"/>
      <c r="N91" s="434"/>
      <c r="O91" s="383" t="str">
        <f t="shared" si="19"/>
        <v/>
      </c>
      <c r="P91" s="434"/>
      <c r="Q91" s="434"/>
      <c r="R91" s="434"/>
      <c r="S91" s="433"/>
      <c r="T91" s="434"/>
      <c r="U91" s="384" t="str">
        <f t="shared" si="21"/>
        <v/>
      </c>
      <c r="V91" s="384" t="str">
        <f t="shared" si="22"/>
        <v/>
      </c>
      <c r="W91" s="384" t="str">
        <f t="shared" si="23"/>
        <v/>
      </c>
      <c r="X91" s="384" t="str">
        <f t="shared" si="24"/>
        <v/>
      </c>
      <c r="Y91" s="384" t="str">
        <f t="shared" si="25"/>
        <v/>
      </c>
      <c r="Z91" s="384" t="str">
        <f t="shared" si="26"/>
        <v/>
      </c>
      <c r="AA91" s="384">
        <f t="shared" si="27"/>
        <v>0</v>
      </c>
      <c r="AB91" s="385" t="b">
        <f t="shared" si="28"/>
        <v>1</v>
      </c>
      <c r="AC91" s="384" t="str">
        <f>IF($N91="","",IF($C$7="Northern Ireland",INDEX('Fixed inputs'!$H$18:$H$58,MATCH($N91,'Fixed inputs'!$C$18:$C$58,0)),INDEX('Fixed inputs'!$I$18:$I$58,MATCH($N91,'Fixed inputs'!$C$18:$C$58,0))))</f>
        <v/>
      </c>
      <c r="AD91" s="384" t="str">
        <f>IF($C91="","",INDEX('Fixed inputs'!$C$8:$E$10,MATCH($C91,'Fixed inputs'!$B$8:$B$10,0),MATCH(IF($C$7="Northern Ireland","GBP","EUR"),'Fixed inputs'!$C$7:$E$7,0)))</f>
        <v/>
      </c>
      <c r="AE91" s="386"/>
      <c r="AF91" s="386"/>
      <c r="AG91" s="386"/>
      <c r="AH91" s="386"/>
      <c r="AI91" s="386"/>
      <c r="AJ91" s="387">
        <f t="shared" si="29"/>
        <v>0</v>
      </c>
      <c r="AK91" s="386"/>
      <c r="AL91" s="387">
        <f t="shared" si="30"/>
        <v>0</v>
      </c>
      <c r="AM91" s="386"/>
      <c r="AN91" s="387">
        <f t="shared" si="31"/>
        <v>0</v>
      </c>
      <c r="AO91" s="386"/>
      <c r="AP91" s="387">
        <f t="shared" si="32"/>
        <v>0</v>
      </c>
      <c r="AQ91" s="386"/>
      <c r="AR91" s="387">
        <f t="shared" si="33"/>
        <v>0</v>
      </c>
      <c r="AS91" s="386"/>
      <c r="AT91" s="387">
        <f t="shared" si="34"/>
        <v>0</v>
      </c>
    </row>
    <row r="92" spans="2:46">
      <c r="B92" s="430"/>
      <c r="C92" s="430"/>
      <c r="D92" s="431"/>
      <c r="E92" s="432"/>
      <c r="F92" s="432"/>
      <c r="G92" s="432"/>
      <c r="H92" s="432"/>
      <c r="I92" s="432"/>
      <c r="J92" s="432"/>
      <c r="K92" s="465">
        <f t="shared" si="20"/>
        <v>0</v>
      </c>
      <c r="L92" s="433"/>
      <c r="M92" s="433"/>
      <c r="N92" s="434"/>
      <c r="O92" s="383" t="str">
        <f t="shared" si="19"/>
        <v/>
      </c>
      <c r="P92" s="434"/>
      <c r="Q92" s="434"/>
      <c r="R92" s="434"/>
      <c r="S92" s="433"/>
      <c r="T92" s="434"/>
      <c r="U92" s="384" t="str">
        <f t="shared" si="21"/>
        <v/>
      </c>
      <c r="V92" s="384" t="str">
        <f t="shared" si="22"/>
        <v/>
      </c>
      <c r="W92" s="384" t="str">
        <f t="shared" si="23"/>
        <v/>
      </c>
      <c r="X92" s="384" t="str">
        <f t="shared" si="24"/>
        <v/>
      </c>
      <c r="Y92" s="384" t="str">
        <f t="shared" si="25"/>
        <v/>
      </c>
      <c r="Z92" s="384" t="str">
        <f t="shared" si="26"/>
        <v/>
      </c>
      <c r="AA92" s="384">
        <f t="shared" si="27"/>
        <v>0</v>
      </c>
      <c r="AB92" s="385" t="b">
        <f t="shared" si="28"/>
        <v>1</v>
      </c>
      <c r="AC92" s="384" t="str">
        <f>IF($N92="","",IF($C$7="Northern Ireland",INDEX('Fixed inputs'!$H$18:$H$58,MATCH($N92,'Fixed inputs'!$C$18:$C$58,0)),INDEX('Fixed inputs'!$I$18:$I$58,MATCH($N92,'Fixed inputs'!$C$18:$C$58,0))))</f>
        <v/>
      </c>
      <c r="AD92" s="384" t="str">
        <f>IF($C92="","",INDEX('Fixed inputs'!$C$8:$E$10,MATCH($C92,'Fixed inputs'!$B$8:$B$10,0),MATCH(IF($C$7="Northern Ireland","GBP","EUR"),'Fixed inputs'!$C$7:$E$7,0)))</f>
        <v/>
      </c>
      <c r="AE92" s="386"/>
      <c r="AF92" s="386"/>
      <c r="AG92" s="386"/>
      <c r="AH92" s="386"/>
      <c r="AI92" s="386"/>
      <c r="AJ92" s="387">
        <f t="shared" si="29"/>
        <v>0</v>
      </c>
      <c r="AK92" s="386"/>
      <c r="AL92" s="387">
        <f t="shared" si="30"/>
        <v>0</v>
      </c>
      <c r="AM92" s="386"/>
      <c r="AN92" s="387">
        <f t="shared" si="31"/>
        <v>0</v>
      </c>
      <c r="AO92" s="386"/>
      <c r="AP92" s="387">
        <f t="shared" si="32"/>
        <v>0</v>
      </c>
      <c r="AQ92" s="386"/>
      <c r="AR92" s="387">
        <f t="shared" si="33"/>
        <v>0</v>
      </c>
      <c r="AS92" s="386"/>
      <c r="AT92" s="387">
        <f t="shared" si="34"/>
        <v>0</v>
      </c>
    </row>
    <row r="93" spans="2:46">
      <c r="B93" s="430"/>
      <c r="C93" s="430"/>
      <c r="D93" s="431"/>
      <c r="E93" s="432"/>
      <c r="F93" s="432"/>
      <c r="G93" s="432"/>
      <c r="H93" s="432"/>
      <c r="I93" s="432"/>
      <c r="J93" s="432"/>
      <c r="K93" s="465">
        <f t="shared" si="20"/>
        <v>0</v>
      </c>
      <c r="L93" s="433"/>
      <c r="M93" s="433"/>
      <c r="N93" s="434"/>
      <c r="O93" s="383" t="str">
        <f t="shared" si="19"/>
        <v/>
      </c>
      <c r="P93" s="434"/>
      <c r="Q93" s="434"/>
      <c r="R93" s="434"/>
      <c r="S93" s="433"/>
      <c r="T93" s="434"/>
      <c r="U93" s="384" t="str">
        <f t="shared" si="21"/>
        <v/>
      </c>
      <c r="V93" s="384" t="str">
        <f t="shared" si="22"/>
        <v/>
      </c>
      <c r="W93" s="384" t="str">
        <f t="shared" si="23"/>
        <v/>
      </c>
      <c r="X93" s="384" t="str">
        <f t="shared" si="24"/>
        <v/>
      </c>
      <c r="Y93" s="384" t="str">
        <f t="shared" si="25"/>
        <v/>
      </c>
      <c r="Z93" s="384" t="str">
        <f t="shared" si="26"/>
        <v/>
      </c>
      <c r="AA93" s="384">
        <f t="shared" si="27"/>
        <v>0</v>
      </c>
      <c r="AB93" s="385" t="b">
        <f t="shared" si="28"/>
        <v>1</v>
      </c>
      <c r="AC93" s="384" t="str">
        <f>IF($N93="","",IF($C$7="Northern Ireland",INDEX('Fixed inputs'!$H$18:$H$58,MATCH($N93,'Fixed inputs'!$C$18:$C$58,0)),INDEX('Fixed inputs'!$I$18:$I$58,MATCH($N93,'Fixed inputs'!$C$18:$C$58,0))))</f>
        <v/>
      </c>
      <c r="AD93" s="384" t="str">
        <f>IF($C93="","",INDEX('Fixed inputs'!$C$8:$E$10,MATCH($C93,'Fixed inputs'!$B$8:$B$10,0),MATCH(IF($C$7="Northern Ireland","GBP","EUR"),'Fixed inputs'!$C$7:$E$7,0)))</f>
        <v/>
      </c>
      <c r="AE93" s="386"/>
      <c r="AF93" s="386"/>
      <c r="AG93" s="386"/>
      <c r="AH93" s="386"/>
      <c r="AI93" s="386"/>
      <c r="AJ93" s="387">
        <f t="shared" si="29"/>
        <v>0</v>
      </c>
      <c r="AK93" s="386"/>
      <c r="AL93" s="387">
        <f t="shared" si="30"/>
        <v>0</v>
      </c>
      <c r="AM93" s="386"/>
      <c r="AN93" s="387">
        <f t="shared" si="31"/>
        <v>0</v>
      </c>
      <c r="AO93" s="386"/>
      <c r="AP93" s="387">
        <f t="shared" si="32"/>
        <v>0</v>
      </c>
      <c r="AQ93" s="386"/>
      <c r="AR93" s="387">
        <f t="shared" si="33"/>
        <v>0</v>
      </c>
      <c r="AS93" s="386"/>
      <c r="AT93" s="387">
        <f t="shared" si="34"/>
        <v>0</v>
      </c>
    </row>
    <row r="94" spans="2:46">
      <c r="B94" s="430"/>
      <c r="C94" s="430"/>
      <c r="D94" s="431"/>
      <c r="E94" s="432"/>
      <c r="F94" s="432"/>
      <c r="G94" s="432"/>
      <c r="H94" s="432"/>
      <c r="I94" s="432"/>
      <c r="J94" s="432"/>
      <c r="K94" s="465">
        <f t="shared" si="20"/>
        <v>0</v>
      </c>
      <c r="L94" s="433"/>
      <c r="M94" s="433"/>
      <c r="N94" s="434"/>
      <c r="O94" s="383" t="str">
        <f t="shared" si="19"/>
        <v/>
      </c>
      <c r="P94" s="434"/>
      <c r="Q94" s="434"/>
      <c r="R94" s="434"/>
      <c r="S94" s="433"/>
      <c r="T94" s="434"/>
      <c r="U94" s="384" t="str">
        <f t="shared" si="21"/>
        <v/>
      </c>
      <c r="V94" s="384" t="str">
        <f t="shared" si="22"/>
        <v/>
      </c>
      <c r="W94" s="384" t="str">
        <f t="shared" si="23"/>
        <v/>
      </c>
      <c r="X94" s="384" t="str">
        <f t="shared" si="24"/>
        <v/>
      </c>
      <c r="Y94" s="384" t="str">
        <f t="shared" si="25"/>
        <v/>
      </c>
      <c r="Z94" s="384" t="str">
        <f t="shared" si="26"/>
        <v/>
      </c>
      <c r="AA94" s="384">
        <f t="shared" si="27"/>
        <v>0</v>
      </c>
      <c r="AB94" s="385" t="b">
        <f t="shared" si="28"/>
        <v>1</v>
      </c>
      <c r="AC94" s="384" t="str">
        <f>IF($N94="","",IF($C$7="Northern Ireland",INDEX('Fixed inputs'!$H$18:$H$58,MATCH($N94,'Fixed inputs'!$C$18:$C$58,0)),INDEX('Fixed inputs'!$I$18:$I$58,MATCH($N94,'Fixed inputs'!$C$18:$C$58,0))))</f>
        <v/>
      </c>
      <c r="AD94" s="384" t="str">
        <f>IF($C94="","",INDEX('Fixed inputs'!$C$8:$E$10,MATCH($C94,'Fixed inputs'!$B$8:$B$10,0),MATCH(IF($C$7="Northern Ireland","GBP","EUR"),'Fixed inputs'!$C$7:$E$7,0)))</f>
        <v/>
      </c>
      <c r="AE94" s="386"/>
      <c r="AF94" s="386"/>
      <c r="AG94" s="386"/>
      <c r="AH94" s="386"/>
      <c r="AI94" s="386"/>
      <c r="AJ94" s="387">
        <f t="shared" si="29"/>
        <v>0</v>
      </c>
      <c r="AK94" s="386"/>
      <c r="AL94" s="387">
        <f t="shared" si="30"/>
        <v>0</v>
      </c>
      <c r="AM94" s="386"/>
      <c r="AN94" s="387">
        <f t="shared" si="31"/>
        <v>0</v>
      </c>
      <c r="AO94" s="386"/>
      <c r="AP94" s="387">
        <f t="shared" si="32"/>
        <v>0</v>
      </c>
      <c r="AQ94" s="386"/>
      <c r="AR94" s="387">
        <f t="shared" si="33"/>
        <v>0</v>
      </c>
      <c r="AS94" s="386"/>
      <c r="AT94" s="387">
        <f t="shared" si="34"/>
        <v>0</v>
      </c>
    </row>
    <row r="95" spans="2:46">
      <c r="B95" s="430"/>
      <c r="C95" s="430"/>
      <c r="D95" s="431"/>
      <c r="E95" s="432"/>
      <c r="F95" s="432"/>
      <c r="G95" s="432"/>
      <c r="H95" s="432"/>
      <c r="I95" s="432"/>
      <c r="J95" s="432"/>
      <c r="K95" s="465">
        <f t="shared" si="20"/>
        <v>0</v>
      </c>
      <c r="L95" s="433"/>
      <c r="M95" s="433"/>
      <c r="N95" s="434"/>
      <c r="O95" s="383" t="str">
        <f t="shared" si="19"/>
        <v/>
      </c>
      <c r="P95" s="434"/>
      <c r="Q95" s="434"/>
      <c r="R95" s="434"/>
      <c r="S95" s="433"/>
      <c r="T95" s="434"/>
      <c r="U95" s="384" t="str">
        <f t="shared" si="21"/>
        <v/>
      </c>
      <c r="V95" s="384" t="str">
        <f t="shared" si="22"/>
        <v/>
      </c>
      <c r="W95" s="384" t="str">
        <f t="shared" si="23"/>
        <v/>
      </c>
      <c r="X95" s="384" t="str">
        <f t="shared" si="24"/>
        <v/>
      </c>
      <c r="Y95" s="384" t="str">
        <f t="shared" si="25"/>
        <v/>
      </c>
      <c r="Z95" s="384" t="str">
        <f t="shared" si="26"/>
        <v/>
      </c>
      <c r="AA95" s="384">
        <f t="shared" si="27"/>
        <v>0</v>
      </c>
      <c r="AB95" s="385" t="b">
        <f t="shared" si="28"/>
        <v>1</v>
      </c>
      <c r="AC95" s="384" t="str">
        <f>IF($N95="","",IF($C$7="Northern Ireland",INDEX('Fixed inputs'!$H$18:$H$58,MATCH($N95,'Fixed inputs'!$C$18:$C$58,0)),INDEX('Fixed inputs'!$I$18:$I$58,MATCH($N95,'Fixed inputs'!$C$18:$C$58,0))))</f>
        <v/>
      </c>
      <c r="AD95" s="384" t="str">
        <f>IF($C95="","",INDEX('Fixed inputs'!$C$8:$E$10,MATCH($C95,'Fixed inputs'!$B$8:$B$10,0),MATCH(IF($C$7="Northern Ireland","GBP","EUR"),'Fixed inputs'!$C$7:$E$7,0)))</f>
        <v/>
      </c>
      <c r="AE95" s="386"/>
      <c r="AF95" s="386"/>
      <c r="AG95" s="386"/>
      <c r="AH95" s="386"/>
      <c r="AI95" s="386"/>
      <c r="AJ95" s="387">
        <f t="shared" si="29"/>
        <v>0</v>
      </c>
      <c r="AK95" s="386"/>
      <c r="AL95" s="387">
        <f t="shared" si="30"/>
        <v>0</v>
      </c>
      <c r="AM95" s="386"/>
      <c r="AN95" s="387">
        <f t="shared" si="31"/>
        <v>0</v>
      </c>
      <c r="AO95" s="386"/>
      <c r="AP95" s="387">
        <f t="shared" si="32"/>
        <v>0</v>
      </c>
      <c r="AQ95" s="386"/>
      <c r="AR95" s="387">
        <f t="shared" si="33"/>
        <v>0</v>
      </c>
      <c r="AS95" s="386"/>
      <c r="AT95" s="387">
        <f t="shared" si="34"/>
        <v>0</v>
      </c>
    </row>
    <row r="96" spans="2:46">
      <c r="B96" s="430"/>
      <c r="C96" s="430"/>
      <c r="D96" s="431"/>
      <c r="E96" s="432"/>
      <c r="F96" s="432"/>
      <c r="G96" s="432"/>
      <c r="H96" s="432"/>
      <c r="I96" s="432"/>
      <c r="J96" s="432"/>
      <c r="K96" s="465">
        <f t="shared" si="20"/>
        <v>0</v>
      </c>
      <c r="L96" s="433"/>
      <c r="M96" s="433"/>
      <c r="N96" s="434"/>
      <c r="O96" s="383" t="str">
        <f t="shared" si="19"/>
        <v/>
      </c>
      <c r="P96" s="434"/>
      <c r="Q96" s="434"/>
      <c r="R96" s="434"/>
      <c r="S96" s="433"/>
      <c r="T96" s="434"/>
      <c r="U96" s="384" t="str">
        <f t="shared" si="21"/>
        <v/>
      </c>
      <c r="V96" s="384" t="str">
        <f t="shared" si="22"/>
        <v/>
      </c>
      <c r="W96" s="384" t="str">
        <f t="shared" si="23"/>
        <v/>
      </c>
      <c r="X96" s="384" t="str">
        <f t="shared" si="24"/>
        <v/>
      </c>
      <c r="Y96" s="384" t="str">
        <f t="shared" si="25"/>
        <v/>
      </c>
      <c r="Z96" s="384" t="str">
        <f t="shared" si="26"/>
        <v/>
      </c>
      <c r="AA96" s="384">
        <f t="shared" si="27"/>
        <v>0</v>
      </c>
      <c r="AB96" s="385" t="b">
        <f t="shared" si="28"/>
        <v>1</v>
      </c>
      <c r="AC96" s="384" t="str">
        <f>IF($N96="","",IF($C$7="Northern Ireland",INDEX('Fixed inputs'!$H$18:$H$58,MATCH($N96,'Fixed inputs'!$C$18:$C$58,0)),INDEX('Fixed inputs'!$I$18:$I$58,MATCH($N96,'Fixed inputs'!$C$18:$C$58,0))))</f>
        <v/>
      </c>
      <c r="AD96" s="384" t="str">
        <f>IF($C96="","",INDEX('Fixed inputs'!$C$8:$E$10,MATCH($C96,'Fixed inputs'!$B$8:$B$10,0),MATCH(IF($C$7="Northern Ireland","GBP","EUR"),'Fixed inputs'!$C$7:$E$7,0)))</f>
        <v/>
      </c>
      <c r="AE96" s="386"/>
      <c r="AF96" s="386"/>
      <c r="AG96" s="386"/>
      <c r="AH96" s="386"/>
      <c r="AI96" s="386"/>
      <c r="AJ96" s="387">
        <f t="shared" si="29"/>
        <v>0</v>
      </c>
      <c r="AK96" s="386"/>
      <c r="AL96" s="387">
        <f t="shared" si="30"/>
        <v>0</v>
      </c>
      <c r="AM96" s="386"/>
      <c r="AN96" s="387">
        <f t="shared" si="31"/>
        <v>0</v>
      </c>
      <c r="AO96" s="386"/>
      <c r="AP96" s="387">
        <f t="shared" si="32"/>
        <v>0</v>
      </c>
      <c r="AQ96" s="386"/>
      <c r="AR96" s="387">
        <f t="shared" si="33"/>
        <v>0</v>
      </c>
      <c r="AS96" s="386"/>
      <c r="AT96" s="387">
        <f t="shared" si="34"/>
        <v>0</v>
      </c>
    </row>
    <row r="97" spans="2:46">
      <c r="B97" s="430"/>
      <c r="C97" s="430"/>
      <c r="D97" s="431"/>
      <c r="E97" s="432"/>
      <c r="F97" s="432"/>
      <c r="G97" s="432"/>
      <c r="H97" s="432"/>
      <c r="I97" s="432"/>
      <c r="J97" s="432"/>
      <c r="K97" s="465">
        <f t="shared" si="20"/>
        <v>0</v>
      </c>
      <c r="L97" s="433"/>
      <c r="M97" s="433"/>
      <c r="N97" s="434"/>
      <c r="O97" s="383" t="str">
        <f t="shared" si="19"/>
        <v/>
      </c>
      <c r="P97" s="434"/>
      <c r="Q97" s="434"/>
      <c r="R97" s="434"/>
      <c r="S97" s="433"/>
      <c r="T97" s="434"/>
      <c r="U97" s="384" t="str">
        <f t="shared" si="21"/>
        <v/>
      </c>
      <c r="V97" s="384" t="str">
        <f t="shared" si="22"/>
        <v/>
      </c>
      <c r="W97" s="384" t="str">
        <f t="shared" si="23"/>
        <v/>
      </c>
      <c r="X97" s="384" t="str">
        <f t="shared" si="24"/>
        <v/>
      </c>
      <c r="Y97" s="384" t="str">
        <f t="shared" si="25"/>
        <v/>
      </c>
      <c r="Z97" s="384" t="str">
        <f t="shared" si="26"/>
        <v/>
      </c>
      <c r="AA97" s="384">
        <f t="shared" si="27"/>
        <v>0</v>
      </c>
      <c r="AB97" s="385" t="b">
        <f t="shared" si="28"/>
        <v>1</v>
      </c>
      <c r="AC97" s="384" t="str">
        <f>IF($N97="","",IF($C$7="Northern Ireland",INDEX('Fixed inputs'!$H$18:$H$58,MATCH($N97,'Fixed inputs'!$C$18:$C$58,0)),INDEX('Fixed inputs'!$I$18:$I$58,MATCH($N97,'Fixed inputs'!$C$18:$C$58,0))))</f>
        <v/>
      </c>
      <c r="AD97" s="384" t="str">
        <f>IF($C97="","",INDEX('Fixed inputs'!$C$8:$E$10,MATCH($C97,'Fixed inputs'!$B$8:$B$10,0),MATCH(IF($C$7="Northern Ireland","GBP","EUR"),'Fixed inputs'!$C$7:$E$7,0)))</f>
        <v/>
      </c>
      <c r="AE97" s="386"/>
      <c r="AF97" s="386"/>
      <c r="AG97" s="386"/>
      <c r="AH97" s="386"/>
      <c r="AI97" s="386"/>
      <c r="AJ97" s="387">
        <f t="shared" si="29"/>
        <v>0</v>
      </c>
      <c r="AK97" s="386"/>
      <c r="AL97" s="387">
        <f t="shared" si="30"/>
        <v>0</v>
      </c>
      <c r="AM97" s="386"/>
      <c r="AN97" s="387">
        <f t="shared" si="31"/>
        <v>0</v>
      </c>
      <c r="AO97" s="386"/>
      <c r="AP97" s="387">
        <f t="shared" si="32"/>
        <v>0</v>
      </c>
      <c r="AQ97" s="386"/>
      <c r="AR97" s="387">
        <f t="shared" si="33"/>
        <v>0</v>
      </c>
      <c r="AS97" s="386"/>
      <c r="AT97" s="387">
        <f t="shared" si="34"/>
        <v>0</v>
      </c>
    </row>
    <row r="98" spans="2:46">
      <c r="B98" s="430"/>
      <c r="C98" s="430"/>
      <c r="D98" s="431"/>
      <c r="E98" s="432"/>
      <c r="F98" s="432"/>
      <c r="G98" s="432"/>
      <c r="H98" s="432"/>
      <c r="I98" s="432"/>
      <c r="J98" s="432"/>
      <c r="K98" s="465">
        <f t="shared" si="20"/>
        <v>0</v>
      </c>
      <c r="L98" s="433"/>
      <c r="M98" s="433"/>
      <c r="N98" s="434"/>
      <c r="O98" s="383" t="str">
        <f t="shared" si="19"/>
        <v/>
      </c>
      <c r="P98" s="434"/>
      <c r="Q98" s="434"/>
      <c r="R98" s="434"/>
      <c r="S98" s="433"/>
      <c r="T98" s="434"/>
      <c r="U98" s="384" t="str">
        <f t="shared" si="21"/>
        <v/>
      </c>
      <c r="V98" s="384" t="str">
        <f t="shared" si="22"/>
        <v/>
      </c>
      <c r="W98" s="384" t="str">
        <f t="shared" si="23"/>
        <v/>
      </c>
      <c r="X98" s="384" t="str">
        <f t="shared" si="24"/>
        <v/>
      </c>
      <c r="Y98" s="384" t="str">
        <f t="shared" si="25"/>
        <v/>
      </c>
      <c r="Z98" s="384" t="str">
        <f t="shared" si="26"/>
        <v/>
      </c>
      <c r="AA98" s="384">
        <f t="shared" si="27"/>
        <v>0</v>
      </c>
      <c r="AB98" s="385" t="b">
        <f t="shared" si="28"/>
        <v>1</v>
      </c>
      <c r="AC98" s="384" t="str">
        <f>IF($N98="","",IF($C$7="Northern Ireland",INDEX('Fixed inputs'!$H$18:$H$58,MATCH($N98,'Fixed inputs'!$C$18:$C$58,0)),INDEX('Fixed inputs'!$I$18:$I$58,MATCH($N98,'Fixed inputs'!$C$18:$C$58,0))))</f>
        <v/>
      </c>
      <c r="AD98" s="384" t="str">
        <f>IF($C98="","",INDEX('Fixed inputs'!$C$8:$E$10,MATCH($C98,'Fixed inputs'!$B$8:$B$10,0),MATCH(IF($C$7="Northern Ireland","GBP","EUR"),'Fixed inputs'!$C$7:$E$7,0)))</f>
        <v/>
      </c>
      <c r="AE98" s="386"/>
      <c r="AF98" s="386"/>
      <c r="AG98" s="386"/>
      <c r="AH98" s="386"/>
      <c r="AI98" s="386"/>
      <c r="AJ98" s="387">
        <f t="shared" si="29"/>
        <v>0</v>
      </c>
      <c r="AK98" s="386"/>
      <c r="AL98" s="387">
        <f t="shared" si="30"/>
        <v>0</v>
      </c>
      <c r="AM98" s="386"/>
      <c r="AN98" s="387">
        <f t="shared" si="31"/>
        <v>0</v>
      </c>
      <c r="AO98" s="386"/>
      <c r="AP98" s="387">
        <f t="shared" si="32"/>
        <v>0</v>
      </c>
      <c r="AQ98" s="386"/>
      <c r="AR98" s="387">
        <f t="shared" si="33"/>
        <v>0</v>
      </c>
      <c r="AS98" s="386"/>
      <c r="AT98" s="387">
        <f t="shared" si="34"/>
        <v>0</v>
      </c>
    </row>
    <row r="99" spans="2:46">
      <c r="B99" s="430"/>
      <c r="C99" s="430"/>
      <c r="D99" s="431"/>
      <c r="E99" s="432"/>
      <c r="F99" s="432"/>
      <c r="G99" s="432"/>
      <c r="H99" s="432"/>
      <c r="I99" s="432"/>
      <c r="J99" s="432"/>
      <c r="K99" s="465">
        <f t="shared" si="20"/>
        <v>0</v>
      </c>
      <c r="L99" s="433"/>
      <c r="M99" s="433"/>
      <c r="N99" s="434"/>
      <c r="O99" s="383" t="str">
        <f t="shared" si="19"/>
        <v/>
      </c>
      <c r="P99" s="434"/>
      <c r="Q99" s="434"/>
      <c r="R99" s="434"/>
      <c r="S99" s="433"/>
      <c r="T99" s="434"/>
      <c r="U99" s="384" t="str">
        <f t="shared" si="21"/>
        <v/>
      </c>
      <c r="V99" s="384" t="str">
        <f t="shared" si="22"/>
        <v/>
      </c>
      <c r="W99" s="384" t="str">
        <f t="shared" si="23"/>
        <v/>
      </c>
      <c r="X99" s="384" t="str">
        <f t="shared" si="24"/>
        <v/>
      </c>
      <c r="Y99" s="384" t="str">
        <f t="shared" si="25"/>
        <v/>
      </c>
      <c r="Z99" s="384" t="str">
        <f t="shared" si="26"/>
        <v/>
      </c>
      <c r="AA99" s="384">
        <f t="shared" si="27"/>
        <v>0</v>
      </c>
      <c r="AB99" s="385" t="b">
        <f t="shared" si="28"/>
        <v>1</v>
      </c>
      <c r="AC99" s="384" t="str">
        <f>IF($N99="","",IF($C$7="Northern Ireland",INDEX('Fixed inputs'!$H$18:$H$58,MATCH($N99,'Fixed inputs'!$C$18:$C$58,0)),INDEX('Fixed inputs'!$I$18:$I$58,MATCH($N99,'Fixed inputs'!$C$18:$C$58,0))))</f>
        <v/>
      </c>
      <c r="AD99" s="384" t="str">
        <f>IF($C99="","",INDEX('Fixed inputs'!$C$8:$E$10,MATCH($C99,'Fixed inputs'!$B$8:$B$10,0),MATCH(IF($C$7="Northern Ireland","GBP","EUR"),'Fixed inputs'!$C$7:$E$7,0)))</f>
        <v/>
      </c>
      <c r="AE99" s="386"/>
      <c r="AF99" s="386"/>
      <c r="AG99" s="386"/>
      <c r="AH99" s="386"/>
      <c r="AI99" s="386"/>
      <c r="AJ99" s="387">
        <f t="shared" si="29"/>
        <v>0</v>
      </c>
      <c r="AK99" s="386"/>
      <c r="AL99" s="387">
        <f t="shared" si="30"/>
        <v>0</v>
      </c>
      <c r="AM99" s="386"/>
      <c r="AN99" s="387">
        <f t="shared" si="31"/>
        <v>0</v>
      </c>
      <c r="AO99" s="386"/>
      <c r="AP99" s="387">
        <f t="shared" si="32"/>
        <v>0</v>
      </c>
      <c r="AQ99" s="386"/>
      <c r="AR99" s="387">
        <f t="shared" si="33"/>
        <v>0</v>
      </c>
      <c r="AS99" s="386"/>
      <c r="AT99" s="387">
        <f t="shared" si="34"/>
        <v>0</v>
      </c>
    </row>
    <row r="100" spans="2:46">
      <c r="B100" s="430"/>
      <c r="C100" s="430"/>
      <c r="D100" s="431"/>
      <c r="E100" s="432"/>
      <c r="F100" s="432"/>
      <c r="G100" s="432"/>
      <c r="H100" s="432"/>
      <c r="I100" s="432"/>
      <c r="J100" s="432"/>
      <c r="K100" s="465">
        <f t="shared" si="20"/>
        <v>0</v>
      </c>
      <c r="L100" s="433"/>
      <c r="M100" s="433"/>
      <c r="N100" s="434"/>
      <c r="O100" s="383" t="str">
        <f t="shared" si="19"/>
        <v/>
      </c>
      <c r="P100" s="434"/>
      <c r="Q100" s="434"/>
      <c r="R100" s="434"/>
      <c r="S100" s="433"/>
      <c r="T100" s="434"/>
      <c r="U100" s="384" t="str">
        <f t="shared" si="21"/>
        <v/>
      </c>
      <c r="V100" s="384" t="str">
        <f t="shared" si="22"/>
        <v/>
      </c>
      <c r="W100" s="384" t="str">
        <f t="shared" si="23"/>
        <v/>
      </c>
      <c r="X100" s="384" t="str">
        <f t="shared" si="24"/>
        <v/>
      </c>
      <c r="Y100" s="384" t="str">
        <f t="shared" si="25"/>
        <v/>
      </c>
      <c r="Z100" s="384" t="str">
        <f t="shared" si="26"/>
        <v/>
      </c>
      <c r="AA100" s="384">
        <f t="shared" si="27"/>
        <v>0</v>
      </c>
      <c r="AB100" s="385" t="b">
        <f t="shared" si="28"/>
        <v>1</v>
      </c>
      <c r="AC100" s="384" t="str">
        <f>IF($N100="","",IF($C$7="Northern Ireland",INDEX('Fixed inputs'!$H$18:$H$58,MATCH($N100,'Fixed inputs'!$C$18:$C$58,0)),INDEX('Fixed inputs'!$I$18:$I$58,MATCH($N100,'Fixed inputs'!$C$18:$C$58,0))))</f>
        <v/>
      </c>
      <c r="AD100" s="384" t="str">
        <f>IF($C100="","",INDEX('Fixed inputs'!$C$8:$E$10,MATCH($C100,'Fixed inputs'!$B$8:$B$10,0),MATCH(IF($C$7="Northern Ireland","GBP","EUR"),'Fixed inputs'!$C$7:$E$7,0)))</f>
        <v/>
      </c>
      <c r="AE100" s="386"/>
      <c r="AF100" s="386"/>
      <c r="AG100" s="386"/>
      <c r="AH100" s="386"/>
      <c r="AI100" s="386"/>
      <c r="AJ100" s="387">
        <f t="shared" si="29"/>
        <v>0</v>
      </c>
      <c r="AK100" s="386"/>
      <c r="AL100" s="387">
        <f t="shared" si="30"/>
        <v>0</v>
      </c>
      <c r="AM100" s="386"/>
      <c r="AN100" s="387">
        <f t="shared" si="31"/>
        <v>0</v>
      </c>
      <c r="AO100" s="386"/>
      <c r="AP100" s="387">
        <f t="shared" si="32"/>
        <v>0</v>
      </c>
      <c r="AQ100" s="386"/>
      <c r="AR100" s="387">
        <f t="shared" si="33"/>
        <v>0</v>
      </c>
      <c r="AS100" s="386"/>
      <c r="AT100" s="387">
        <f t="shared" si="34"/>
        <v>0</v>
      </c>
    </row>
    <row r="101" spans="2:46">
      <c r="B101" s="430"/>
      <c r="C101" s="430"/>
      <c r="D101" s="431"/>
      <c r="E101" s="432"/>
      <c r="F101" s="432"/>
      <c r="G101" s="432"/>
      <c r="H101" s="432"/>
      <c r="I101" s="432"/>
      <c r="J101" s="432"/>
      <c r="K101" s="465">
        <f t="shared" si="20"/>
        <v>0</v>
      </c>
      <c r="L101" s="433"/>
      <c r="M101" s="433"/>
      <c r="N101" s="434"/>
      <c r="O101" s="383" t="str">
        <f t="shared" si="19"/>
        <v/>
      </c>
      <c r="P101" s="434"/>
      <c r="Q101" s="434"/>
      <c r="R101" s="434"/>
      <c r="S101" s="433"/>
      <c r="T101" s="434"/>
      <c r="U101" s="384" t="str">
        <f t="shared" si="21"/>
        <v/>
      </c>
      <c r="V101" s="384" t="str">
        <f t="shared" si="22"/>
        <v/>
      </c>
      <c r="W101" s="384" t="str">
        <f t="shared" si="23"/>
        <v/>
      </c>
      <c r="X101" s="384" t="str">
        <f t="shared" si="24"/>
        <v/>
      </c>
      <c r="Y101" s="384" t="str">
        <f t="shared" si="25"/>
        <v/>
      </c>
      <c r="Z101" s="384" t="str">
        <f t="shared" si="26"/>
        <v/>
      </c>
      <c r="AA101" s="384">
        <f t="shared" si="27"/>
        <v>0</v>
      </c>
      <c r="AB101" s="385" t="b">
        <f t="shared" si="28"/>
        <v>1</v>
      </c>
      <c r="AC101" s="384" t="str">
        <f>IF($N101="","",IF($C$7="Northern Ireland",INDEX('Fixed inputs'!$H$18:$H$58,MATCH($N101,'Fixed inputs'!$C$18:$C$58,0)),INDEX('Fixed inputs'!$I$18:$I$58,MATCH($N101,'Fixed inputs'!$C$18:$C$58,0))))</f>
        <v/>
      </c>
      <c r="AD101" s="384" t="str">
        <f>IF($C101="","",INDEX('Fixed inputs'!$C$8:$E$10,MATCH($C101,'Fixed inputs'!$B$8:$B$10,0),MATCH(IF($C$7="Northern Ireland","GBP","EUR"),'Fixed inputs'!$C$7:$E$7,0)))</f>
        <v/>
      </c>
      <c r="AE101" s="386"/>
      <c r="AF101" s="386"/>
      <c r="AG101" s="386"/>
      <c r="AH101" s="386"/>
      <c r="AI101" s="386"/>
      <c r="AJ101" s="387">
        <f t="shared" si="29"/>
        <v>0</v>
      </c>
      <c r="AK101" s="386"/>
      <c r="AL101" s="387">
        <f t="shared" si="30"/>
        <v>0</v>
      </c>
      <c r="AM101" s="386"/>
      <c r="AN101" s="387">
        <f t="shared" si="31"/>
        <v>0</v>
      </c>
      <c r="AO101" s="386"/>
      <c r="AP101" s="387">
        <f t="shared" si="32"/>
        <v>0</v>
      </c>
      <c r="AQ101" s="386"/>
      <c r="AR101" s="387">
        <f t="shared" si="33"/>
        <v>0</v>
      </c>
      <c r="AS101" s="386"/>
      <c r="AT101" s="387">
        <f t="shared" si="34"/>
        <v>0</v>
      </c>
    </row>
    <row r="102" spans="2:46">
      <c r="B102" s="430"/>
      <c r="C102" s="430"/>
      <c r="D102" s="431"/>
      <c r="E102" s="432"/>
      <c r="F102" s="432"/>
      <c r="G102" s="432"/>
      <c r="H102" s="432"/>
      <c r="I102" s="432"/>
      <c r="J102" s="432"/>
      <c r="K102" s="465">
        <f t="shared" si="20"/>
        <v>0</v>
      </c>
      <c r="L102" s="433"/>
      <c r="M102" s="433"/>
      <c r="N102" s="434"/>
      <c r="O102" s="383" t="str">
        <f t="shared" si="19"/>
        <v/>
      </c>
      <c r="P102" s="434"/>
      <c r="Q102" s="434"/>
      <c r="R102" s="434"/>
      <c r="S102" s="433"/>
      <c r="T102" s="434"/>
      <c r="U102" s="384" t="str">
        <f t="shared" si="21"/>
        <v/>
      </c>
      <c r="V102" s="384" t="str">
        <f t="shared" si="22"/>
        <v/>
      </c>
      <c r="W102" s="384" t="str">
        <f t="shared" si="23"/>
        <v/>
      </c>
      <c r="X102" s="384" t="str">
        <f t="shared" si="24"/>
        <v/>
      </c>
      <c r="Y102" s="384" t="str">
        <f t="shared" si="25"/>
        <v/>
      </c>
      <c r="Z102" s="384" t="str">
        <f t="shared" si="26"/>
        <v/>
      </c>
      <c r="AA102" s="384">
        <f t="shared" si="27"/>
        <v>0</v>
      </c>
      <c r="AB102" s="385" t="b">
        <f t="shared" si="28"/>
        <v>1</v>
      </c>
      <c r="AC102" s="384" t="str">
        <f>IF($N102="","",IF($C$7="Northern Ireland",INDEX('Fixed inputs'!$H$18:$H$58,MATCH($N102,'Fixed inputs'!$C$18:$C$58,0)),INDEX('Fixed inputs'!$I$18:$I$58,MATCH($N102,'Fixed inputs'!$C$18:$C$58,0))))</f>
        <v/>
      </c>
      <c r="AD102" s="384" t="str">
        <f>IF($C102="","",INDEX('Fixed inputs'!$C$8:$E$10,MATCH($C102,'Fixed inputs'!$B$8:$B$10,0),MATCH(IF($C$7="Northern Ireland","GBP","EUR"),'Fixed inputs'!$C$7:$E$7,0)))</f>
        <v/>
      </c>
      <c r="AE102" s="386"/>
      <c r="AF102" s="386"/>
      <c r="AG102" s="386"/>
      <c r="AH102" s="386"/>
      <c r="AI102" s="386"/>
      <c r="AJ102" s="387">
        <f t="shared" si="29"/>
        <v>0</v>
      </c>
      <c r="AK102" s="386"/>
      <c r="AL102" s="387">
        <f t="shared" si="30"/>
        <v>0</v>
      </c>
      <c r="AM102" s="386"/>
      <c r="AN102" s="387">
        <f t="shared" si="31"/>
        <v>0</v>
      </c>
      <c r="AO102" s="386"/>
      <c r="AP102" s="387">
        <f t="shared" si="32"/>
        <v>0</v>
      </c>
      <c r="AQ102" s="386"/>
      <c r="AR102" s="387">
        <f t="shared" si="33"/>
        <v>0</v>
      </c>
      <c r="AS102" s="386"/>
      <c r="AT102" s="387">
        <f t="shared" si="34"/>
        <v>0</v>
      </c>
    </row>
    <row r="103" spans="2:46">
      <c r="B103" s="430"/>
      <c r="C103" s="430"/>
      <c r="D103" s="431"/>
      <c r="E103" s="432"/>
      <c r="F103" s="432"/>
      <c r="G103" s="432"/>
      <c r="H103" s="432"/>
      <c r="I103" s="432"/>
      <c r="J103" s="432"/>
      <c r="K103" s="465">
        <f t="shared" si="20"/>
        <v>0</v>
      </c>
      <c r="L103" s="433"/>
      <c r="M103" s="433"/>
      <c r="N103" s="434"/>
      <c r="O103" s="383" t="str">
        <f t="shared" si="19"/>
        <v/>
      </c>
      <c r="P103" s="434"/>
      <c r="Q103" s="434"/>
      <c r="R103" s="434"/>
      <c r="S103" s="433"/>
      <c r="T103" s="434"/>
      <c r="U103" s="384" t="str">
        <f t="shared" si="21"/>
        <v/>
      </c>
      <c r="V103" s="384" t="str">
        <f t="shared" si="22"/>
        <v/>
      </c>
      <c r="W103" s="384" t="str">
        <f t="shared" si="23"/>
        <v/>
      </c>
      <c r="X103" s="384" t="str">
        <f t="shared" si="24"/>
        <v/>
      </c>
      <c r="Y103" s="384" t="str">
        <f t="shared" si="25"/>
        <v/>
      </c>
      <c r="Z103" s="384" t="str">
        <f t="shared" si="26"/>
        <v/>
      </c>
      <c r="AA103" s="384">
        <f t="shared" si="27"/>
        <v>0</v>
      </c>
      <c r="AB103" s="385" t="b">
        <f t="shared" si="28"/>
        <v>1</v>
      </c>
      <c r="AC103" s="384" t="str">
        <f>IF($N103="","",IF($C$7="Northern Ireland",INDEX('Fixed inputs'!$H$18:$H$58,MATCH($N103,'Fixed inputs'!$C$18:$C$58,0)),INDEX('Fixed inputs'!$I$18:$I$58,MATCH($N103,'Fixed inputs'!$C$18:$C$58,0))))</f>
        <v/>
      </c>
      <c r="AD103" s="384" t="str">
        <f>IF($C103="","",INDEX('Fixed inputs'!$C$8:$E$10,MATCH($C103,'Fixed inputs'!$B$8:$B$10,0),MATCH(IF($C$7="Northern Ireland","GBP","EUR"),'Fixed inputs'!$C$7:$E$7,0)))</f>
        <v/>
      </c>
      <c r="AE103" s="386"/>
      <c r="AF103" s="386"/>
      <c r="AG103" s="386"/>
      <c r="AH103" s="386"/>
      <c r="AI103" s="386"/>
      <c r="AJ103" s="387">
        <f t="shared" si="29"/>
        <v>0</v>
      </c>
      <c r="AK103" s="386"/>
      <c r="AL103" s="387">
        <f t="shared" si="30"/>
        <v>0</v>
      </c>
      <c r="AM103" s="386"/>
      <c r="AN103" s="387">
        <f t="shared" si="31"/>
        <v>0</v>
      </c>
      <c r="AO103" s="386"/>
      <c r="AP103" s="387">
        <f t="shared" si="32"/>
        <v>0</v>
      </c>
      <c r="AQ103" s="386"/>
      <c r="AR103" s="387">
        <f t="shared" si="33"/>
        <v>0</v>
      </c>
      <c r="AS103" s="386"/>
      <c r="AT103" s="387">
        <f t="shared" si="34"/>
        <v>0</v>
      </c>
    </row>
    <row r="104" spans="2:46">
      <c r="B104" s="430"/>
      <c r="C104" s="430"/>
      <c r="D104" s="431"/>
      <c r="E104" s="432"/>
      <c r="F104" s="432"/>
      <c r="G104" s="432"/>
      <c r="H104" s="432"/>
      <c r="I104" s="432"/>
      <c r="J104" s="432"/>
      <c r="K104" s="465">
        <f t="shared" si="20"/>
        <v>0</v>
      </c>
      <c r="L104" s="433"/>
      <c r="M104" s="433"/>
      <c r="N104" s="434"/>
      <c r="O104" s="383" t="str">
        <f t="shared" si="19"/>
        <v/>
      </c>
      <c r="P104" s="434"/>
      <c r="Q104" s="434"/>
      <c r="R104" s="434"/>
      <c r="S104" s="433"/>
      <c r="T104" s="434"/>
      <c r="U104" s="384" t="str">
        <f t="shared" si="21"/>
        <v/>
      </c>
      <c r="V104" s="384" t="str">
        <f t="shared" si="22"/>
        <v/>
      </c>
      <c r="W104" s="384" t="str">
        <f t="shared" si="23"/>
        <v/>
      </c>
      <c r="X104" s="384" t="str">
        <f t="shared" si="24"/>
        <v/>
      </c>
      <c r="Y104" s="384" t="str">
        <f t="shared" si="25"/>
        <v/>
      </c>
      <c r="Z104" s="384" t="str">
        <f t="shared" si="26"/>
        <v/>
      </c>
      <c r="AA104" s="384">
        <f t="shared" si="27"/>
        <v>0</v>
      </c>
      <c r="AB104" s="385" t="b">
        <f t="shared" si="28"/>
        <v>1</v>
      </c>
      <c r="AC104" s="384" t="str">
        <f>IF($N104="","",IF($C$7="Northern Ireland",INDEX('Fixed inputs'!$H$18:$H$58,MATCH($N104,'Fixed inputs'!$C$18:$C$58,0)),INDEX('Fixed inputs'!$I$18:$I$58,MATCH($N104,'Fixed inputs'!$C$18:$C$58,0))))</f>
        <v/>
      </c>
      <c r="AD104" s="384" t="str">
        <f>IF($C104="","",INDEX('Fixed inputs'!$C$8:$E$10,MATCH($C104,'Fixed inputs'!$B$8:$B$10,0),MATCH(IF($C$7="Northern Ireland","GBP","EUR"),'Fixed inputs'!$C$7:$E$7,0)))</f>
        <v/>
      </c>
      <c r="AE104" s="386"/>
      <c r="AF104" s="386"/>
      <c r="AG104" s="386"/>
      <c r="AH104" s="386"/>
      <c r="AI104" s="386"/>
      <c r="AJ104" s="387">
        <f t="shared" si="29"/>
        <v>0</v>
      </c>
      <c r="AK104" s="386"/>
      <c r="AL104" s="387">
        <f t="shared" si="30"/>
        <v>0</v>
      </c>
      <c r="AM104" s="386"/>
      <c r="AN104" s="387">
        <f t="shared" si="31"/>
        <v>0</v>
      </c>
      <c r="AO104" s="386"/>
      <c r="AP104" s="387">
        <f t="shared" si="32"/>
        <v>0</v>
      </c>
      <c r="AQ104" s="386"/>
      <c r="AR104" s="387">
        <f t="shared" si="33"/>
        <v>0</v>
      </c>
      <c r="AS104" s="386"/>
      <c r="AT104" s="387">
        <f t="shared" si="34"/>
        <v>0</v>
      </c>
    </row>
    <row r="105" spans="2:46">
      <c r="B105" s="430"/>
      <c r="C105" s="430"/>
      <c r="D105" s="431"/>
      <c r="E105" s="432"/>
      <c r="F105" s="432"/>
      <c r="G105" s="432"/>
      <c r="H105" s="432"/>
      <c r="I105" s="432"/>
      <c r="J105" s="432"/>
      <c r="K105" s="465">
        <f t="shared" si="20"/>
        <v>0</v>
      </c>
      <c r="L105" s="433"/>
      <c r="M105" s="433"/>
      <c r="N105" s="434"/>
      <c r="O105" s="383" t="str">
        <f t="shared" si="19"/>
        <v/>
      </c>
      <c r="P105" s="434"/>
      <c r="Q105" s="434"/>
      <c r="R105" s="434"/>
      <c r="S105" s="433"/>
      <c r="T105" s="434"/>
      <c r="U105" s="384" t="str">
        <f t="shared" si="21"/>
        <v/>
      </c>
      <c r="V105" s="384" t="str">
        <f t="shared" si="22"/>
        <v/>
      </c>
      <c r="W105" s="384" t="str">
        <f t="shared" si="23"/>
        <v/>
      </c>
      <c r="X105" s="384" t="str">
        <f t="shared" si="24"/>
        <v/>
      </c>
      <c r="Y105" s="384" t="str">
        <f t="shared" si="25"/>
        <v/>
      </c>
      <c r="Z105" s="384" t="str">
        <f t="shared" si="26"/>
        <v/>
      </c>
      <c r="AA105" s="384">
        <f t="shared" si="27"/>
        <v>0</v>
      </c>
      <c r="AB105" s="385" t="b">
        <f t="shared" si="28"/>
        <v>1</v>
      </c>
      <c r="AC105" s="384" t="str">
        <f>IF($N105="","",IF($C$7="Northern Ireland",INDEX('Fixed inputs'!$H$18:$H$58,MATCH($N105,'Fixed inputs'!$C$18:$C$58,0)),INDEX('Fixed inputs'!$I$18:$I$58,MATCH($N105,'Fixed inputs'!$C$18:$C$58,0))))</f>
        <v/>
      </c>
      <c r="AD105" s="384" t="str">
        <f>IF($C105="","",INDEX('Fixed inputs'!$C$8:$E$10,MATCH($C105,'Fixed inputs'!$B$8:$B$10,0),MATCH(IF($C$7="Northern Ireland","GBP","EUR"),'Fixed inputs'!$C$7:$E$7,0)))</f>
        <v/>
      </c>
      <c r="AE105" s="386"/>
      <c r="AF105" s="386"/>
      <c r="AG105" s="386"/>
      <c r="AH105" s="386"/>
      <c r="AI105" s="386"/>
      <c r="AJ105" s="387">
        <f t="shared" si="29"/>
        <v>0</v>
      </c>
      <c r="AK105" s="386"/>
      <c r="AL105" s="387">
        <f t="shared" si="30"/>
        <v>0</v>
      </c>
      <c r="AM105" s="386"/>
      <c r="AN105" s="387">
        <f t="shared" si="31"/>
        <v>0</v>
      </c>
      <c r="AO105" s="386"/>
      <c r="AP105" s="387">
        <f t="shared" si="32"/>
        <v>0</v>
      </c>
      <c r="AQ105" s="386"/>
      <c r="AR105" s="387">
        <f t="shared" si="33"/>
        <v>0</v>
      </c>
      <c r="AS105" s="386"/>
      <c r="AT105" s="387">
        <f t="shared" si="34"/>
        <v>0</v>
      </c>
    </row>
    <row r="106" spans="2:46">
      <c r="B106" s="435"/>
      <c r="C106" s="435"/>
      <c r="D106" s="436"/>
      <c r="E106" s="437"/>
      <c r="F106" s="437"/>
      <c r="G106" s="437"/>
      <c r="H106" s="437"/>
      <c r="I106" s="437"/>
      <c r="J106" s="437"/>
      <c r="K106" s="465">
        <f t="shared" si="20"/>
        <v>0</v>
      </c>
      <c r="L106" s="433"/>
      <c r="M106" s="433"/>
      <c r="N106" s="434"/>
      <c r="O106" s="383" t="str">
        <f t="shared" si="19"/>
        <v/>
      </c>
      <c r="P106" s="434"/>
      <c r="Q106" s="434"/>
      <c r="R106" s="434"/>
      <c r="S106" s="433"/>
      <c r="T106" s="434"/>
      <c r="U106" s="384" t="str">
        <f t="shared" si="21"/>
        <v/>
      </c>
      <c r="V106" s="384" t="str">
        <f t="shared" si="22"/>
        <v/>
      </c>
      <c r="W106" s="384" t="str">
        <f t="shared" si="23"/>
        <v/>
      </c>
      <c r="X106" s="384" t="str">
        <f t="shared" si="24"/>
        <v/>
      </c>
      <c r="Y106" s="384" t="str">
        <f t="shared" si="25"/>
        <v/>
      </c>
      <c r="Z106" s="384" t="str">
        <f t="shared" si="26"/>
        <v/>
      </c>
      <c r="AA106" s="384">
        <f t="shared" si="27"/>
        <v>0</v>
      </c>
      <c r="AB106" s="385" t="b">
        <f t="shared" si="28"/>
        <v>1</v>
      </c>
      <c r="AC106" s="384" t="str">
        <f>IF($N106="","",IF($C$7="Northern Ireland",INDEX('Fixed inputs'!$H$18:$H$58,MATCH($N106,'Fixed inputs'!$C$18:$C$58,0)),INDEX('Fixed inputs'!$I$18:$I$58,MATCH($N106,'Fixed inputs'!$C$18:$C$58,0))))</f>
        <v/>
      </c>
      <c r="AD106" s="384" t="str">
        <f>IF($C106="","",INDEX('Fixed inputs'!$C$8:$E$10,MATCH($C106,'Fixed inputs'!$B$8:$B$10,0),MATCH(IF($C$7="Northern Ireland","GBP","EUR"),'Fixed inputs'!$C$7:$E$7,0)))</f>
        <v/>
      </c>
      <c r="AE106" s="386"/>
      <c r="AF106" s="386"/>
      <c r="AG106" s="386"/>
      <c r="AH106" s="386"/>
      <c r="AI106" s="386"/>
      <c r="AJ106" s="387">
        <f t="shared" si="29"/>
        <v>0</v>
      </c>
      <c r="AK106" s="386"/>
      <c r="AL106" s="387">
        <f t="shared" si="30"/>
        <v>0</v>
      </c>
      <c r="AM106" s="386"/>
      <c r="AN106" s="387">
        <f t="shared" si="31"/>
        <v>0</v>
      </c>
      <c r="AO106" s="386"/>
      <c r="AP106" s="387">
        <f t="shared" si="32"/>
        <v>0</v>
      </c>
      <c r="AQ106" s="386"/>
      <c r="AR106" s="387">
        <f t="shared" si="33"/>
        <v>0</v>
      </c>
      <c r="AS106" s="386"/>
      <c r="AT106" s="387">
        <f t="shared" si="34"/>
        <v>0</v>
      </c>
    </row>
    <row r="107" spans="2:46">
      <c r="B107" s="435"/>
      <c r="C107" s="435"/>
      <c r="D107" s="436"/>
      <c r="E107" s="437"/>
      <c r="F107" s="437"/>
      <c r="G107" s="437"/>
      <c r="H107" s="437"/>
      <c r="I107" s="437"/>
      <c r="J107" s="437"/>
      <c r="K107" s="465">
        <f t="shared" si="20"/>
        <v>0</v>
      </c>
      <c r="L107" s="433"/>
      <c r="M107" s="433"/>
      <c r="N107" s="434"/>
      <c r="O107" s="383" t="str">
        <f t="shared" si="19"/>
        <v/>
      </c>
      <c r="P107" s="434"/>
      <c r="Q107" s="434"/>
      <c r="R107" s="434"/>
      <c r="S107" s="433"/>
      <c r="T107" s="434"/>
      <c r="U107" s="384" t="str">
        <f t="shared" si="21"/>
        <v/>
      </c>
      <c r="V107" s="384" t="str">
        <f t="shared" si="22"/>
        <v/>
      </c>
      <c r="W107" s="384" t="str">
        <f t="shared" si="23"/>
        <v/>
      </c>
      <c r="X107" s="384" t="str">
        <f t="shared" si="24"/>
        <v/>
      </c>
      <c r="Y107" s="384" t="str">
        <f t="shared" si="25"/>
        <v/>
      </c>
      <c r="Z107" s="384" t="str">
        <f t="shared" si="26"/>
        <v/>
      </c>
      <c r="AA107" s="384">
        <f t="shared" si="27"/>
        <v>0</v>
      </c>
      <c r="AB107" s="385" t="b">
        <f t="shared" si="28"/>
        <v>1</v>
      </c>
      <c r="AC107" s="384" t="str">
        <f>IF($N107="","",IF($C$7="Northern Ireland",INDEX('Fixed inputs'!$H$18:$H$58,MATCH($N107,'Fixed inputs'!$C$18:$C$58,0)),INDEX('Fixed inputs'!$I$18:$I$58,MATCH($N107,'Fixed inputs'!$C$18:$C$58,0))))</f>
        <v/>
      </c>
      <c r="AD107" s="384" t="str">
        <f>IF($C107="","",INDEX('Fixed inputs'!$C$8:$E$10,MATCH($C107,'Fixed inputs'!$B$8:$B$10,0),MATCH(IF($C$7="Northern Ireland","GBP","EUR"),'Fixed inputs'!$C$7:$E$7,0)))</f>
        <v/>
      </c>
      <c r="AE107" s="386"/>
      <c r="AF107" s="386"/>
      <c r="AG107" s="386"/>
      <c r="AH107" s="386"/>
      <c r="AI107" s="386"/>
      <c r="AJ107" s="387">
        <f t="shared" si="29"/>
        <v>0</v>
      </c>
      <c r="AK107" s="386"/>
      <c r="AL107" s="387">
        <f t="shared" si="30"/>
        <v>0</v>
      </c>
      <c r="AM107" s="386"/>
      <c r="AN107" s="387">
        <f t="shared" si="31"/>
        <v>0</v>
      </c>
      <c r="AO107" s="386"/>
      <c r="AP107" s="387">
        <f t="shared" si="32"/>
        <v>0</v>
      </c>
      <c r="AQ107" s="386"/>
      <c r="AR107" s="387">
        <f t="shared" si="33"/>
        <v>0</v>
      </c>
      <c r="AS107" s="386"/>
      <c r="AT107" s="387">
        <f t="shared" si="34"/>
        <v>0</v>
      </c>
    </row>
    <row r="108" spans="2:46">
      <c r="B108" s="435"/>
      <c r="C108" s="435"/>
      <c r="D108" s="436"/>
      <c r="E108" s="437"/>
      <c r="F108" s="437"/>
      <c r="G108" s="437"/>
      <c r="H108" s="437"/>
      <c r="I108" s="437"/>
      <c r="J108" s="437"/>
      <c r="K108" s="465">
        <f t="shared" si="20"/>
        <v>0</v>
      </c>
      <c r="L108" s="433"/>
      <c r="M108" s="433"/>
      <c r="N108" s="434"/>
      <c r="O108" s="383" t="str">
        <f t="shared" si="19"/>
        <v/>
      </c>
      <c r="P108" s="434"/>
      <c r="Q108" s="434"/>
      <c r="R108" s="434"/>
      <c r="S108" s="433"/>
      <c r="T108" s="434"/>
      <c r="U108" s="384" t="str">
        <f t="shared" si="21"/>
        <v/>
      </c>
      <c r="V108" s="384" t="str">
        <f t="shared" si="22"/>
        <v/>
      </c>
      <c r="W108" s="384" t="str">
        <f t="shared" si="23"/>
        <v/>
      </c>
      <c r="X108" s="384" t="str">
        <f t="shared" si="24"/>
        <v/>
      </c>
      <c r="Y108" s="384" t="str">
        <f t="shared" si="25"/>
        <v/>
      </c>
      <c r="Z108" s="384" t="str">
        <f t="shared" si="26"/>
        <v/>
      </c>
      <c r="AA108" s="384">
        <f t="shared" si="27"/>
        <v>0</v>
      </c>
      <c r="AB108" s="385" t="b">
        <f t="shared" si="28"/>
        <v>1</v>
      </c>
      <c r="AC108" s="384" t="str">
        <f>IF($N108="","",IF($C$7="Northern Ireland",INDEX('Fixed inputs'!$H$18:$H$58,MATCH($N108,'Fixed inputs'!$C$18:$C$58,0)),INDEX('Fixed inputs'!$I$18:$I$58,MATCH($N108,'Fixed inputs'!$C$18:$C$58,0))))</f>
        <v/>
      </c>
      <c r="AD108" s="384" t="str">
        <f>IF($C108="","",INDEX('Fixed inputs'!$C$8:$E$10,MATCH($C108,'Fixed inputs'!$B$8:$B$10,0),MATCH(IF($C$7="Northern Ireland","GBP","EUR"),'Fixed inputs'!$C$7:$E$7,0)))</f>
        <v/>
      </c>
      <c r="AE108" s="386"/>
      <c r="AF108" s="386"/>
      <c r="AG108" s="386"/>
      <c r="AH108" s="386"/>
      <c r="AI108" s="386"/>
      <c r="AJ108" s="387">
        <f t="shared" si="29"/>
        <v>0</v>
      </c>
      <c r="AK108" s="386"/>
      <c r="AL108" s="387">
        <f t="shared" si="30"/>
        <v>0</v>
      </c>
      <c r="AM108" s="386"/>
      <c r="AN108" s="387">
        <f t="shared" si="31"/>
        <v>0</v>
      </c>
      <c r="AO108" s="386"/>
      <c r="AP108" s="387">
        <f t="shared" si="32"/>
        <v>0</v>
      </c>
      <c r="AQ108" s="386"/>
      <c r="AR108" s="387">
        <f t="shared" si="33"/>
        <v>0</v>
      </c>
      <c r="AS108" s="386"/>
      <c r="AT108" s="387">
        <f t="shared" si="34"/>
        <v>0</v>
      </c>
    </row>
    <row r="109" spans="2:46">
      <c r="B109" s="435"/>
      <c r="C109" s="435"/>
      <c r="D109" s="436"/>
      <c r="E109" s="437"/>
      <c r="F109" s="437"/>
      <c r="G109" s="437"/>
      <c r="H109" s="437"/>
      <c r="I109" s="437"/>
      <c r="J109" s="437"/>
      <c r="K109" s="465">
        <f t="shared" si="20"/>
        <v>0</v>
      </c>
      <c r="L109" s="433"/>
      <c r="M109" s="433"/>
      <c r="N109" s="434"/>
      <c r="O109" s="383" t="str">
        <f t="shared" si="19"/>
        <v/>
      </c>
      <c r="P109" s="434"/>
      <c r="Q109" s="434"/>
      <c r="R109" s="434"/>
      <c r="S109" s="433"/>
      <c r="T109" s="434"/>
      <c r="U109" s="384" t="str">
        <f t="shared" si="21"/>
        <v/>
      </c>
      <c r="V109" s="384" t="str">
        <f t="shared" si="22"/>
        <v/>
      </c>
      <c r="W109" s="384" t="str">
        <f t="shared" si="23"/>
        <v/>
      </c>
      <c r="X109" s="384" t="str">
        <f t="shared" si="24"/>
        <v/>
      </c>
      <c r="Y109" s="384" t="str">
        <f t="shared" si="25"/>
        <v/>
      </c>
      <c r="Z109" s="384" t="str">
        <f t="shared" si="26"/>
        <v/>
      </c>
      <c r="AA109" s="384">
        <f t="shared" si="27"/>
        <v>0</v>
      </c>
      <c r="AB109" s="385" t="b">
        <f t="shared" si="28"/>
        <v>1</v>
      </c>
      <c r="AC109" s="384" t="str">
        <f>IF($N109="","",IF($C$7="Northern Ireland",INDEX('Fixed inputs'!$H$18:$H$58,MATCH($N109,'Fixed inputs'!$C$18:$C$58,0)),INDEX('Fixed inputs'!$I$18:$I$58,MATCH($N109,'Fixed inputs'!$C$18:$C$58,0))))</f>
        <v/>
      </c>
      <c r="AD109" s="384" t="str">
        <f>IF($C109="","",INDEX('Fixed inputs'!$C$8:$E$10,MATCH($C109,'Fixed inputs'!$B$8:$B$10,0),MATCH(IF($C$7="Northern Ireland","GBP","EUR"),'Fixed inputs'!$C$7:$E$7,0)))</f>
        <v/>
      </c>
      <c r="AE109" s="386"/>
      <c r="AF109" s="386"/>
      <c r="AG109" s="386"/>
      <c r="AH109" s="386"/>
      <c r="AI109" s="386"/>
      <c r="AJ109" s="387">
        <f t="shared" si="29"/>
        <v>0</v>
      </c>
      <c r="AK109" s="386"/>
      <c r="AL109" s="387">
        <f t="shared" si="30"/>
        <v>0</v>
      </c>
      <c r="AM109" s="386"/>
      <c r="AN109" s="387">
        <f t="shared" si="31"/>
        <v>0</v>
      </c>
      <c r="AO109" s="386"/>
      <c r="AP109" s="387">
        <f t="shared" si="32"/>
        <v>0</v>
      </c>
      <c r="AQ109" s="386"/>
      <c r="AR109" s="387">
        <f t="shared" si="33"/>
        <v>0</v>
      </c>
      <c r="AS109" s="386"/>
      <c r="AT109" s="387">
        <f t="shared" si="34"/>
        <v>0</v>
      </c>
    </row>
    <row r="110" spans="2:46">
      <c r="B110" s="435"/>
      <c r="C110" s="435"/>
      <c r="D110" s="436"/>
      <c r="E110" s="437"/>
      <c r="F110" s="437"/>
      <c r="G110" s="437"/>
      <c r="H110" s="437"/>
      <c r="I110" s="437"/>
      <c r="J110" s="437"/>
      <c r="K110" s="465">
        <f t="shared" si="20"/>
        <v>0</v>
      </c>
      <c r="L110" s="433"/>
      <c r="M110" s="433"/>
      <c r="N110" s="434"/>
      <c r="O110" s="383" t="str">
        <f t="shared" si="19"/>
        <v/>
      </c>
      <c r="P110" s="434"/>
      <c r="Q110" s="434"/>
      <c r="R110" s="434"/>
      <c r="S110" s="433"/>
      <c r="T110" s="434"/>
      <c r="U110" s="384" t="str">
        <f t="shared" si="21"/>
        <v/>
      </c>
      <c r="V110" s="384" t="str">
        <f t="shared" si="22"/>
        <v/>
      </c>
      <c r="W110" s="384" t="str">
        <f t="shared" si="23"/>
        <v/>
      </c>
      <c r="X110" s="384" t="str">
        <f t="shared" si="24"/>
        <v/>
      </c>
      <c r="Y110" s="384" t="str">
        <f t="shared" si="25"/>
        <v/>
      </c>
      <c r="Z110" s="384" t="str">
        <f t="shared" si="26"/>
        <v/>
      </c>
      <c r="AA110" s="384">
        <f t="shared" si="27"/>
        <v>0</v>
      </c>
      <c r="AB110" s="385" t="b">
        <f t="shared" si="28"/>
        <v>1</v>
      </c>
      <c r="AC110" s="384" t="str">
        <f>IF($N110="","",IF($C$7="Northern Ireland",INDEX('Fixed inputs'!$H$18:$H$58,MATCH($N110,'Fixed inputs'!$C$18:$C$58,0)),INDEX('Fixed inputs'!$I$18:$I$58,MATCH($N110,'Fixed inputs'!$C$18:$C$58,0))))</f>
        <v/>
      </c>
      <c r="AD110" s="384" t="str">
        <f>IF($C110="","",INDEX('Fixed inputs'!$C$8:$E$10,MATCH($C110,'Fixed inputs'!$B$8:$B$10,0),MATCH(IF($C$7="Northern Ireland","GBP","EUR"),'Fixed inputs'!$C$7:$E$7,0)))</f>
        <v/>
      </c>
      <c r="AE110" s="386"/>
      <c r="AF110" s="386"/>
      <c r="AG110" s="386"/>
      <c r="AH110" s="386"/>
      <c r="AI110" s="386"/>
      <c r="AJ110" s="387">
        <f t="shared" si="29"/>
        <v>0</v>
      </c>
      <c r="AK110" s="386"/>
      <c r="AL110" s="387">
        <f t="shared" si="30"/>
        <v>0</v>
      </c>
      <c r="AM110" s="386"/>
      <c r="AN110" s="387">
        <f t="shared" si="31"/>
        <v>0</v>
      </c>
      <c r="AO110" s="386"/>
      <c r="AP110" s="387">
        <f t="shared" si="32"/>
        <v>0</v>
      </c>
      <c r="AQ110" s="386"/>
      <c r="AR110" s="387">
        <f t="shared" si="33"/>
        <v>0</v>
      </c>
      <c r="AS110" s="386"/>
      <c r="AT110" s="387">
        <f t="shared" si="34"/>
        <v>0</v>
      </c>
    </row>
    <row r="111" spans="2:46">
      <c r="B111" s="435"/>
      <c r="C111" s="435"/>
      <c r="D111" s="436"/>
      <c r="E111" s="437"/>
      <c r="F111" s="437"/>
      <c r="G111" s="437"/>
      <c r="H111" s="437"/>
      <c r="I111" s="437"/>
      <c r="J111" s="437"/>
      <c r="K111" s="465">
        <f t="shared" si="20"/>
        <v>0</v>
      </c>
      <c r="L111" s="433"/>
      <c r="M111" s="433"/>
      <c r="N111" s="434"/>
      <c r="O111" s="383" t="str">
        <f t="shared" si="19"/>
        <v/>
      </c>
      <c r="P111" s="434"/>
      <c r="Q111" s="434"/>
      <c r="R111" s="434"/>
      <c r="S111" s="433"/>
      <c r="T111" s="434"/>
      <c r="U111" s="384" t="str">
        <f t="shared" si="21"/>
        <v/>
      </c>
      <c r="V111" s="384" t="str">
        <f t="shared" si="22"/>
        <v/>
      </c>
      <c r="W111" s="384" t="str">
        <f t="shared" si="23"/>
        <v/>
      </c>
      <c r="X111" s="384" t="str">
        <f t="shared" si="24"/>
        <v/>
      </c>
      <c r="Y111" s="384" t="str">
        <f t="shared" si="25"/>
        <v/>
      </c>
      <c r="Z111" s="384" t="str">
        <f t="shared" si="26"/>
        <v/>
      </c>
      <c r="AA111" s="384">
        <f t="shared" si="27"/>
        <v>0</v>
      </c>
      <c r="AB111" s="385" t="b">
        <f t="shared" si="28"/>
        <v>1</v>
      </c>
      <c r="AC111" s="384" t="str">
        <f>IF($N111="","",IF($C$7="Northern Ireland",INDEX('Fixed inputs'!$H$18:$H$58,MATCH($N111,'Fixed inputs'!$C$18:$C$58,0)),INDEX('Fixed inputs'!$I$18:$I$58,MATCH($N111,'Fixed inputs'!$C$18:$C$58,0))))</f>
        <v/>
      </c>
      <c r="AD111" s="384" t="str">
        <f>IF($C111="","",INDEX('Fixed inputs'!$C$8:$E$10,MATCH($C111,'Fixed inputs'!$B$8:$B$10,0),MATCH(IF($C$7="Northern Ireland","GBP","EUR"),'Fixed inputs'!$C$7:$E$7,0)))</f>
        <v/>
      </c>
      <c r="AE111" s="386"/>
      <c r="AF111" s="386"/>
      <c r="AG111" s="386"/>
      <c r="AH111" s="386"/>
      <c r="AI111" s="386"/>
      <c r="AJ111" s="387">
        <f t="shared" si="29"/>
        <v>0</v>
      </c>
      <c r="AK111" s="386"/>
      <c r="AL111" s="387">
        <f t="shared" si="30"/>
        <v>0</v>
      </c>
      <c r="AM111" s="386"/>
      <c r="AN111" s="387">
        <f t="shared" si="31"/>
        <v>0</v>
      </c>
      <c r="AO111" s="386"/>
      <c r="AP111" s="387">
        <f t="shared" si="32"/>
        <v>0</v>
      </c>
      <c r="AQ111" s="386"/>
      <c r="AR111" s="387">
        <f t="shared" si="33"/>
        <v>0</v>
      </c>
      <c r="AS111" s="386"/>
      <c r="AT111" s="387">
        <f t="shared" si="34"/>
        <v>0</v>
      </c>
    </row>
    <row r="112" spans="2:46">
      <c r="B112" s="435"/>
      <c r="C112" s="435"/>
      <c r="D112" s="436"/>
      <c r="E112" s="437"/>
      <c r="F112" s="437"/>
      <c r="G112" s="437"/>
      <c r="H112" s="437"/>
      <c r="I112" s="437"/>
      <c r="J112" s="437"/>
      <c r="K112" s="465">
        <f t="shared" si="20"/>
        <v>0</v>
      </c>
      <c r="L112" s="433"/>
      <c r="M112" s="433"/>
      <c r="N112" s="434"/>
      <c r="O112" s="383" t="str">
        <f t="shared" si="19"/>
        <v/>
      </c>
      <c r="P112" s="434"/>
      <c r="Q112" s="434"/>
      <c r="R112" s="434"/>
      <c r="S112" s="433"/>
      <c r="T112" s="434"/>
      <c r="U112" s="384" t="str">
        <f t="shared" si="21"/>
        <v/>
      </c>
      <c r="V112" s="384" t="str">
        <f t="shared" si="22"/>
        <v/>
      </c>
      <c r="W112" s="384" t="str">
        <f t="shared" si="23"/>
        <v/>
      </c>
      <c r="X112" s="384" t="str">
        <f t="shared" si="24"/>
        <v/>
      </c>
      <c r="Y112" s="384" t="str">
        <f t="shared" si="25"/>
        <v/>
      </c>
      <c r="Z112" s="384" t="str">
        <f t="shared" si="26"/>
        <v/>
      </c>
      <c r="AA112" s="384">
        <f t="shared" si="27"/>
        <v>0</v>
      </c>
      <c r="AB112" s="385" t="b">
        <f t="shared" si="28"/>
        <v>1</v>
      </c>
      <c r="AC112" s="384" t="str">
        <f>IF($N112="","",IF($C$7="Northern Ireland",INDEX('Fixed inputs'!$H$18:$H$58,MATCH($N112,'Fixed inputs'!$C$18:$C$58,0)),INDEX('Fixed inputs'!$I$18:$I$58,MATCH($N112,'Fixed inputs'!$C$18:$C$58,0))))</f>
        <v/>
      </c>
      <c r="AD112" s="384" t="str">
        <f>IF($C112="","",INDEX('Fixed inputs'!$C$8:$E$10,MATCH($C112,'Fixed inputs'!$B$8:$B$10,0),MATCH(IF($C$7="Northern Ireland","GBP","EUR"),'Fixed inputs'!$C$7:$E$7,0)))</f>
        <v/>
      </c>
      <c r="AE112" s="386"/>
      <c r="AF112" s="386"/>
      <c r="AG112" s="386"/>
      <c r="AH112" s="386"/>
      <c r="AI112" s="386"/>
      <c r="AJ112" s="387">
        <f t="shared" si="29"/>
        <v>0</v>
      </c>
      <c r="AK112" s="386"/>
      <c r="AL112" s="387">
        <f t="shared" si="30"/>
        <v>0</v>
      </c>
      <c r="AM112" s="386"/>
      <c r="AN112" s="387">
        <f t="shared" si="31"/>
        <v>0</v>
      </c>
      <c r="AO112" s="386"/>
      <c r="AP112" s="387">
        <f t="shared" si="32"/>
        <v>0</v>
      </c>
      <c r="AQ112" s="386"/>
      <c r="AR112" s="387">
        <f t="shared" si="33"/>
        <v>0</v>
      </c>
      <c r="AS112" s="386"/>
      <c r="AT112" s="387">
        <f t="shared" si="34"/>
        <v>0</v>
      </c>
    </row>
    <row r="113" spans="2:46">
      <c r="B113" s="435"/>
      <c r="C113" s="435"/>
      <c r="D113" s="436"/>
      <c r="E113" s="437"/>
      <c r="F113" s="437"/>
      <c r="G113" s="437"/>
      <c r="H113" s="437"/>
      <c r="I113" s="437"/>
      <c r="J113" s="437"/>
      <c r="K113" s="465">
        <f t="shared" si="20"/>
        <v>0</v>
      </c>
      <c r="L113" s="433"/>
      <c r="M113" s="433"/>
      <c r="N113" s="434"/>
      <c r="O113" s="383" t="str">
        <f t="shared" si="19"/>
        <v/>
      </c>
      <c r="P113" s="434"/>
      <c r="Q113" s="434"/>
      <c r="R113" s="434"/>
      <c r="S113" s="433"/>
      <c r="T113" s="434"/>
      <c r="U113" s="384" t="str">
        <f t="shared" si="21"/>
        <v/>
      </c>
      <c r="V113" s="384" t="str">
        <f t="shared" si="22"/>
        <v/>
      </c>
      <c r="W113" s="384" t="str">
        <f t="shared" si="23"/>
        <v/>
      </c>
      <c r="X113" s="384" t="str">
        <f t="shared" si="24"/>
        <v/>
      </c>
      <c r="Y113" s="384" t="str">
        <f t="shared" si="25"/>
        <v/>
      </c>
      <c r="Z113" s="384" t="str">
        <f t="shared" si="26"/>
        <v/>
      </c>
      <c r="AA113" s="384">
        <f t="shared" si="27"/>
        <v>0</v>
      </c>
      <c r="AB113" s="385" t="b">
        <f t="shared" si="28"/>
        <v>1</v>
      </c>
      <c r="AC113" s="384" t="str">
        <f>IF($N113="","",IF($C$7="Northern Ireland",INDEX('Fixed inputs'!$H$18:$H$58,MATCH($N113,'Fixed inputs'!$C$18:$C$58,0)),INDEX('Fixed inputs'!$I$18:$I$58,MATCH($N113,'Fixed inputs'!$C$18:$C$58,0))))</f>
        <v/>
      </c>
      <c r="AD113" s="384" t="str">
        <f>IF($C113="","",INDEX('Fixed inputs'!$C$8:$E$10,MATCH($C113,'Fixed inputs'!$B$8:$B$10,0),MATCH(IF($C$7="Northern Ireland","GBP","EUR"),'Fixed inputs'!$C$7:$E$7,0)))</f>
        <v/>
      </c>
      <c r="AE113" s="386"/>
      <c r="AF113" s="386"/>
      <c r="AG113" s="386"/>
      <c r="AH113" s="386"/>
      <c r="AI113" s="386"/>
      <c r="AJ113" s="387">
        <f t="shared" si="29"/>
        <v>0</v>
      </c>
      <c r="AK113" s="386"/>
      <c r="AL113" s="387">
        <f t="shared" si="30"/>
        <v>0</v>
      </c>
      <c r="AM113" s="386"/>
      <c r="AN113" s="387">
        <f t="shared" si="31"/>
        <v>0</v>
      </c>
      <c r="AO113" s="386"/>
      <c r="AP113" s="387">
        <f t="shared" si="32"/>
        <v>0</v>
      </c>
      <c r="AQ113" s="386"/>
      <c r="AR113" s="387">
        <f t="shared" si="33"/>
        <v>0</v>
      </c>
      <c r="AS113" s="386"/>
      <c r="AT113" s="387">
        <f t="shared" si="34"/>
        <v>0</v>
      </c>
    </row>
    <row r="114" spans="2:46">
      <c r="B114" s="435"/>
      <c r="C114" s="435"/>
      <c r="D114" s="436"/>
      <c r="E114" s="437"/>
      <c r="F114" s="437"/>
      <c r="G114" s="437"/>
      <c r="H114" s="437"/>
      <c r="I114" s="437"/>
      <c r="J114" s="437"/>
      <c r="K114" s="465">
        <f t="shared" si="20"/>
        <v>0</v>
      </c>
      <c r="L114" s="433"/>
      <c r="M114" s="433"/>
      <c r="N114" s="434"/>
      <c r="O114" s="383" t="str">
        <f t="shared" si="19"/>
        <v/>
      </c>
      <c r="P114" s="434"/>
      <c r="Q114" s="434"/>
      <c r="R114" s="434"/>
      <c r="S114" s="433"/>
      <c r="T114" s="434"/>
      <c r="U114" s="384" t="str">
        <f t="shared" si="21"/>
        <v/>
      </c>
      <c r="V114" s="384" t="str">
        <f t="shared" si="22"/>
        <v/>
      </c>
      <c r="W114" s="384" t="str">
        <f t="shared" si="23"/>
        <v/>
      </c>
      <c r="X114" s="384" t="str">
        <f t="shared" si="24"/>
        <v/>
      </c>
      <c r="Y114" s="384" t="str">
        <f t="shared" si="25"/>
        <v/>
      </c>
      <c r="Z114" s="384" t="str">
        <f t="shared" si="26"/>
        <v/>
      </c>
      <c r="AA114" s="384">
        <f t="shared" si="27"/>
        <v>0</v>
      </c>
      <c r="AB114" s="385" t="b">
        <f t="shared" si="28"/>
        <v>1</v>
      </c>
      <c r="AC114" s="384" t="str">
        <f>IF($N114="","",IF($C$7="Northern Ireland",INDEX('Fixed inputs'!$H$18:$H$58,MATCH($N114,'Fixed inputs'!$C$18:$C$58,0)),INDEX('Fixed inputs'!$I$18:$I$58,MATCH($N114,'Fixed inputs'!$C$18:$C$58,0))))</f>
        <v/>
      </c>
      <c r="AD114" s="384" t="str">
        <f>IF($C114="","",INDEX('Fixed inputs'!$C$8:$E$10,MATCH($C114,'Fixed inputs'!$B$8:$B$10,0),MATCH(IF($C$7="Northern Ireland","GBP","EUR"),'Fixed inputs'!$C$7:$E$7,0)))</f>
        <v/>
      </c>
      <c r="AE114" s="386"/>
      <c r="AF114" s="386"/>
      <c r="AG114" s="386"/>
      <c r="AH114" s="386"/>
      <c r="AI114" s="386"/>
      <c r="AJ114" s="387">
        <f t="shared" si="29"/>
        <v>0</v>
      </c>
      <c r="AK114" s="386"/>
      <c r="AL114" s="387">
        <f t="shared" si="30"/>
        <v>0</v>
      </c>
      <c r="AM114" s="386"/>
      <c r="AN114" s="387">
        <f t="shared" si="31"/>
        <v>0</v>
      </c>
      <c r="AO114" s="386"/>
      <c r="AP114" s="387">
        <f t="shared" si="32"/>
        <v>0</v>
      </c>
      <c r="AQ114" s="386"/>
      <c r="AR114" s="387">
        <f t="shared" si="33"/>
        <v>0</v>
      </c>
      <c r="AS114" s="386"/>
      <c r="AT114" s="387">
        <f t="shared" si="34"/>
        <v>0</v>
      </c>
    </row>
    <row r="115" spans="2:46">
      <c r="B115" s="435"/>
      <c r="C115" s="435"/>
      <c r="D115" s="436"/>
      <c r="E115" s="437"/>
      <c r="F115" s="437"/>
      <c r="G115" s="437"/>
      <c r="H115" s="437"/>
      <c r="I115" s="437"/>
      <c r="J115" s="437"/>
      <c r="K115" s="465">
        <f t="shared" si="20"/>
        <v>0</v>
      </c>
      <c r="L115" s="433"/>
      <c r="M115" s="433"/>
      <c r="N115" s="434"/>
      <c r="O115" s="383" t="str">
        <f t="shared" si="19"/>
        <v/>
      </c>
      <c r="P115" s="434"/>
      <c r="Q115" s="434"/>
      <c r="R115" s="434"/>
      <c r="S115" s="433"/>
      <c r="T115" s="434"/>
      <c r="U115" s="384" t="str">
        <f t="shared" si="21"/>
        <v/>
      </c>
      <c r="V115" s="384" t="str">
        <f t="shared" si="22"/>
        <v/>
      </c>
      <c r="W115" s="384" t="str">
        <f t="shared" si="23"/>
        <v/>
      </c>
      <c r="X115" s="384" t="str">
        <f t="shared" si="24"/>
        <v/>
      </c>
      <c r="Y115" s="384" t="str">
        <f t="shared" si="25"/>
        <v/>
      </c>
      <c r="Z115" s="384" t="str">
        <f t="shared" si="26"/>
        <v/>
      </c>
      <c r="AA115" s="384">
        <f t="shared" si="27"/>
        <v>0</v>
      </c>
      <c r="AB115" s="385" t="b">
        <f t="shared" si="28"/>
        <v>1</v>
      </c>
      <c r="AC115" s="384" t="str">
        <f>IF($N115="","",IF($C$7="Northern Ireland",INDEX('Fixed inputs'!$H$18:$H$58,MATCH($N115,'Fixed inputs'!$C$18:$C$58,0)),INDEX('Fixed inputs'!$I$18:$I$58,MATCH($N115,'Fixed inputs'!$C$18:$C$58,0))))</f>
        <v/>
      </c>
      <c r="AD115" s="384" t="str">
        <f>IF($C115="","",INDEX('Fixed inputs'!$C$8:$E$10,MATCH($C115,'Fixed inputs'!$B$8:$B$10,0),MATCH(IF($C$7="Northern Ireland","GBP","EUR"),'Fixed inputs'!$C$7:$E$7,0)))</f>
        <v/>
      </c>
      <c r="AE115" s="386"/>
      <c r="AF115" s="386"/>
      <c r="AG115" s="386"/>
      <c r="AH115" s="386"/>
      <c r="AI115" s="386"/>
      <c r="AJ115" s="387">
        <f t="shared" si="29"/>
        <v>0</v>
      </c>
      <c r="AK115" s="386"/>
      <c r="AL115" s="387">
        <f t="shared" si="30"/>
        <v>0</v>
      </c>
      <c r="AM115" s="386"/>
      <c r="AN115" s="387">
        <f t="shared" si="31"/>
        <v>0</v>
      </c>
      <c r="AO115" s="386"/>
      <c r="AP115" s="387">
        <f t="shared" si="32"/>
        <v>0</v>
      </c>
      <c r="AQ115" s="386"/>
      <c r="AR115" s="387">
        <f t="shared" si="33"/>
        <v>0</v>
      </c>
      <c r="AS115" s="386"/>
      <c r="AT115" s="387">
        <f t="shared" si="34"/>
        <v>0</v>
      </c>
    </row>
    <row r="116" spans="2:46">
      <c r="B116" s="435"/>
      <c r="C116" s="435"/>
      <c r="D116" s="436"/>
      <c r="E116" s="437"/>
      <c r="F116" s="437"/>
      <c r="G116" s="437"/>
      <c r="H116" s="437"/>
      <c r="I116" s="437"/>
      <c r="J116" s="437"/>
      <c r="K116" s="465">
        <f t="shared" si="20"/>
        <v>0</v>
      </c>
      <c r="L116" s="433"/>
      <c r="M116" s="433"/>
      <c r="N116" s="434"/>
      <c r="O116" s="383" t="str">
        <f t="shared" si="19"/>
        <v/>
      </c>
      <c r="P116" s="434"/>
      <c r="Q116" s="434"/>
      <c r="R116" s="434"/>
      <c r="S116" s="433"/>
      <c r="T116" s="434"/>
      <c r="U116" s="384" t="str">
        <f t="shared" si="21"/>
        <v/>
      </c>
      <c r="V116" s="384" t="str">
        <f t="shared" si="22"/>
        <v/>
      </c>
      <c r="W116" s="384" t="str">
        <f t="shared" si="23"/>
        <v/>
      </c>
      <c r="X116" s="384" t="str">
        <f t="shared" si="24"/>
        <v/>
      </c>
      <c r="Y116" s="384" t="str">
        <f t="shared" si="25"/>
        <v/>
      </c>
      <c r="Z116" s="384" t="str">
        <f t="shared" si="26"/>
        <v/>
      </c>
      <c r="AA116" s="384">
        <f t="shared" si="27"/>
        <v>0</v>
      </c>
      <c r="AB116" s="385" t="b">
        <f t="shared" si="28"/>
        <v>1</v>
      </c>
      <c r="AC116" s="384" t="str">
        <f>IF($N116="","",IF($C$7="Northern Ireland",INDEX('Fixed inputs'!$H$18:$H$58,MATCH($N116,'Fixed inputs'!$C$18:$C$58,0)),INDEX('Fixed inputs'!$I$18:$I$58,MATCH($N116,'Fixed inputs'!$C$18:$C$58,0))))</f>
        <v/>
      </c>
      <c r="AD116" s="384" t="str">
        <f>IF($C116="","",INDEX('Fixed inputs'!$C$8:$E$10,MATCH($C116,'Fixed inputs'!$B$8:$B$10,0),MATCH(IF($C$7="Northern Ireland","GBP","EUR"),'Fixed inputs'!$C$7:$E$7,0)))</f>
        <v/>
      </c>
      <c r="AE116" s="386"/>
      <c r="AF116" s="386"/>
      <c r="AG116" s="386"/>
      <c r="AH116" s="386"/>
      <c r="AI116" s="386"/>
      <c r="AJ116" s="387">
        <f t="shared" si="29"/>
        <v>0</v>
      </c>
      <c r="AK116" s="386"/>
      <c r="AL116" s="387">
        <f t="shared" si="30"/>
        <v>0</v>
      </c>
      <c r="AM116" s="386"/>
      <c r="AN116" s="387">
        <f t="shared" si="31"/>
        <v>0</v>
      </c>
      <c r="AO116" s="386"/>
      <c r="AP116" s="387">
        <f t="shared" si="32"/>
        <v>0</v>
      </c>
      <c r="AQ116" s="386"/>
      <c r="AR116" s="387">
        <f t="shared" si="33"/>
        <v>0</v>
      </c>
      <c r="AS116" s="386"/>
      <c r="AT116" s="387">
        <f t="shared" si="34"/>
        <v>0</v>
      </c>
    </row>
    <row r="117" spans="2:46">
      <c r="B117" s="435"/>
      <c r="C117" s="435"/>
      <c r="D117" s="436"/>
      <c r="E117" s="437"/>
      <c r="F117" s="437"/>
      <c r="G117" s="437"/>
      <c r="H117" s="437"/>
      <c r="I117" s="437"/>
      <c r="J117" s="437"/>
      <c r="K117" s="465">
        <f t="shared" si="20"/>
        <v>0</v>
      </c>
      <c r="L117" s="433"/>
      <c r="M117" s="433"/>
      <c r="N117" s="434"/>
      <c r="O117" s="383" t="str">
        <f t="shared" si="19"/>
        <v/>
      </c>
      <c r="P117" s="434"/>
      <c r="Q117" s="434"/>
      <c r="R117" s="434"/>
      <c r="S117" s="433"/>
      <c r="T117" s="434"/>
      <c r="U117" s="384" t="str">
        <f t="shared" si="21"/>
        <v/>
      </c>
      <c r="V117" s="384" t="str">
        <f t="shared" si="22"/>
        <v/>
      </c>
      <c r="W117" s="384" t="str">
        <f t="shared" si="23"/>
        <v/>
      </c>
      <c r="X117" s="384" t="str">
        <f t="shared" si="24"/>
        <v/>
      </c>
      <c r="Y117" s="384" t="str">
        <f t="shared" si="25"/>
        <v/>
      </c>
      <c r="Z117" s="384" t="str">
        <f t="shared" si="26"/>
        <v/>
      </c>
      <c r="AA117" s="384">
        <f t="shared" si="27"/>
        <v>0</v>
      </c>
      <c r="AB117" s="385" t="b">
        <f t="shared" si="28"/>
        <v>1</v>
      </c>
      <c r="AC117" s="384" t="str">
        <f>IF($N117="","",IF($C$7="Northern Ireland",INDEX('Fixed inputs'!$H$18:$H$58,MATCH($N117,'Fixed inputs'!$C$18:$C$58,0)),INDEX('Fixed inputs'!$I$18:$I$58,MATCH($N117,'Fixed inputs'!$C$18:$C$58,0))))</f>
        <v/>
      </c>
      <c r="AD117" s="384" t="str">
        <f>IF($C117="","",INDEX('Fixed inputs'!$C$8:$E$10,MATCH($C117,'Fixed inputs'!$B$8:$B$10,0),MATCH(IF($C$7="Northern Ireland","GBP","EUR"),'Fixed inputs'!$C$7:$E$7,0)))</f>
        <v/>
      </c>
      <c r="AE117" s="386"/>
      <c r="AF117" s="386"/>
      <c r="AG117" s="386"/>
      <c r="AH117" s="386"/>
      <c r="AI117" s="386"/>
      <c r="AJ117" s="387">
        <f t="shared" si="29"/>
        <v>0</v>
      </c>
      <c r="AK117" s="386"/>
      <c r="AL117" s="387">
        <f t="shared" si="30"/>
        <v>0</v>
      </c>
      <c r="AM117" s="386"/>
      <c r="AN117" s="387">
        <f t="shared" si="31"/>
        <v>0</v>
      </c>
      <c r="AO117" s="386"/>
      <c r="AP117" s="387">
        <f t="shared" si="32"/>
        <v>0</v>
      </c>
      <c r="AQ117" s="386"/>
      <c r="AR117" s="387">
        <f t="shared" si="33"/>
        <v>0</v>
      </c>
      <c r="AS117" s="386"/>
      <c r="AT117" s="387">
        <f t="shared" si="34"/>
        <v>0</v>
      </c>
    </row>
    <row r="118" spans="2:46">
      <c r="B118" s="435"/>
      <c r="C118" s="435"/>
      <c r="D118" s="436"/>
      <c r="E118" s="437"/>
      <c r="F118" s="437"/>
      <c r="G118" s="437"/>
      <c r="H118" s="437"/>
      <c r="I118" s="437"/>
      <c r="J118" s="437"/>
      <c r="K118" s="465">
        <f t="shared" si="20"/>
        <v>0</v>
      </c>
      <c r="L118" s="433"/>
      <c r="M118" s="433"/>
      <c r="N118" s="434"/>
      <c r="O118" s="383" t="str">
        <f t="shared" si="19"/>
        <v/>
      </c>
      <c r="P118" s="434"/>
      <c r="Q118" s="434"/>
      <c r="R118" s="434"/>
      <c r="S118" s="433"/>
      <c r="T118" s="434"/>
      <c r="U118" s="384" t="str">
        <f t="shared" si="21"/>
        <v/>
      </c>
      <c r="V118" s="384" t="str">
        <f t="shared" si="22"/>
        <v/>
      </c>
      <c r="W118" s="384" t="str">
        <f t="shared" si="23"/>
        <v/>
      </c>
      <c r="X118" s="384" t="str">
        <f t="shared" si="24"/>
        <v/>
      </c>
      <c r="Y118" s="384" t="str">
        <f t="shared" si="25"/>
        <v/>
      </c>
      <c r="Z118" s="384" t="str">
        <f t="shared" si="26"/>
        <v/>
      </c>
      <c r="AA118" s="384">
        <f t="shared" si="27"/>
        <v>0</v>
      </c>
      <c r="AB118" s="385" t="b">
        <f t="shared" si="28"/>
        <v>1</v>
      </c>
      <c r="AC118" s="384" t="str">
        <f>IF($N118="","",IF($C$7="Northern Ireland",INDEX('Fixed inputs'!$H$18:$H$58,MATCH($N118,'Fixed inputs'!$C$18:$C$58,0)),INDEX('Fixed inputs'!$I$18:$I$58,MATCH($N118,'Fixed inputs'!$C$18:$C$58,0))))</f>
        <v/>
      </c>
      <c r="AD118" s="384" t="str">
        <f>IF($C118="","",INDEX('Fixed inputs'!$C$8:$E$10,MATCH($C118,'Fixed inputs'!$B$8:$B$10,0),MATCH(IF($C$7="Northern Ireland","GBP","EUR"),'Fixed inputs'!$C$7:$E$7,0)))</f>
        <v/>
      </c>
      <c r="AE118" s="386"/>
      <c r="AF118" s="386"/>
      <c r="AG118" s="386"/>
      <c r="AH118" s="386"/>
      <c r="AI118" s="386"/>
      <c r="AJ118" s="387">
        <f t="shared" si="29"/>
        <v>0</v>
      </c>
      <c r="AK118" s="386"/>
      <c r="AL118" s="387">
        <f t="shared" si="30"/>
        <v>0</v>
      </c>
      <c r="AM118" s="386"/>
      <c r="AN118" s="387">
        <f t="shared" si="31"/>
        <v>0</v>
      </c>
      <c r="AO118" s="386"/>
      <c r="AP118" s="387">
        <f t="shared" si="32"/>
        <v>0</v>
      </c>
      <c r="AQ118" s="386"/>
      <c r="AR118" s="387">
        <f t="shared" si="33"/>
        <v>0</v>
      </c>
      <c r="AS118" s="386"/>
      <c r="AT118" s="387">
        <f t="shared" si="34"/>
        <v>0</v>
      </c>
    </row>
    <row r="119" spans="2:46">
      <c r="B119" s="435"/>
      <c r="C119" s="435"/>
      <c r="D119" s="436"/>
      <c r="E119" s="437"/>
      <c r="F119" s="437"/>
      <c r="G119" s="437"/>
      <c r="H119" s="437"/>
      <c r="I119" s="437"/>
      <c r="J119" s="437"/>
      <c r="K119" s="465">
        <f t="shared" si="20"/>
        <v>0</v>
      </c>
      <c r="L119" s="433"/>
      <c r="M119" s="433"/>
      <c r="N119" s="434"/>
      <c r="O119" s="383" t="str">
        <f t="shared" si="19"/>
        <v/>
      </c>
      <c r="P119" s="434"/>
      <c r="Q119" s="434"/>
      <c r="R119" s="434"/>
      <c r="S119" s="433"/>
      <c r="T119" s="434"/>
      <c r="U119" s="384" t="str">
        <f t="shared" si="21"/>
        <v/>
      </c>
      <c r="V119" s="384" t="str">
        <f t="shared" si="22"/>
        <v/>
      </c>
      <c r="W119" s="384" t="str">
        <f t="shared" si="23"/>
        <v/>
      </c>
      <c r="X119" s="384" t="str">
        <f t="shared" si="24"/>
        <v/>
      </c>
      <c r="Y119" s="384" t="str">
        <f t="shared" si="25"/>
        <v/>
      </c>
      <c r="Z119" s="384" t="str">
        <f t="shared" si="26"/>
        <v/>
      </c>
      <c r="AA119" s="384">
        <f t="shared" si="27"/>
        <v>0</v>
      </c>
      <c r="AB119" s="385" t="b">
        <f t="shared" si="28"/>
        <v>1</v>
      </c>
      <c r="AC119" s="384" t="str">
        <f>IF($N119="","",IF($C$7="Northern Ireland",INDEX('Fixed inputs'!$H$18:$H$58,MATCH($N119,'Fixed inputs'!$C$18:$C$58,0)),INDEX('Fixed inputs'!$I$18:$I$58,MATCH($N119,'Fixed inputs'!$C$18:$C$58,0))))</f>
        <v/>
      </c>
      <c r="AD119" s="384" t="str">
        <f>IF($C119="","",INDEX('Fixed inputs'!$C$8:$E$10,MATCH($C119,'Fixed inputs'!$B$8:$B$10,0),MATCH(IF($C$7="Northern Ireland","GBP","EUR"),'Fixed inputs'!$C$7:$E$7,0)))</f>
        <v/>
      </c>
      <c r="AE119" s="386"/>
      <c r="AF119" s="386"/>
      <c r="AG119" s="386"/>
      <c r="AH119" s="386"/>
      <c r="AI119" s="386"/>
      <c r="AJ119" s="387">
        <f t="shared" si="29"/>
        <v>0</v>
      </c>
      <c r="AK119" s="386"/>
      <c r="AL119" s="387">
        <f t="shared" si="30"/>
        <v>0</v>
      </c>
      <c r="AM119" s="386"/>
      <c r="AN119" s="387">
        <f t="shared" si="31"/>
        <v>0</v>
      </c>
      <c r="AO119" s="386"/>
      <c r="AP119" s="387">
        <f t="shared" si="32"/>
        <v>0</v>
      </c>
      <c r="AQ119" s="386"/>
      <c r="AR119" s="387">
        <f t="shared" si="33"/>
        <v>0</v>
      </c>
      <c r="AS119" s="386"/>
      <c r="AT119" s="387">
        <f t="shared" si="34"/>
        <v>0</v>
      </c>
    </row>
    <row r="120" spans="2:46">
      <c r="B120" s="435"/>
      <c r="C120" s="435"/>
      <c r="D120" s="436"/>
      <c r="E120" s="437"/>
      <c r="F120" s="437"/>
      <c r="G120" s="437"/>
      <c r="H120" s="437"/>
      <c r="I120" s="437"/>
      <c r="J120" s="437"/>
      <c r="K120" s="465">
        <f t="shared" si="20"/>
        <v>0</v>
      </c>
      <c r="L120" s="433"/>
      <c r="M120" s="433"/>
      <c r="N120" s="434"/>
      <c r="O120" s="383" t="str">
        <f t="shared" si="19"/>
        <v/>
      </c>
      <c r="P120" s="434"/>
      <c r="Q120" s="434"/>
      <c r="R120" s="434"/>
      <c r="S120" s="433"/>
      <c r="T120" s="434"/>
      <c r="U120" s="384" t="str">
        <f t="shared" si="21"/>
        <v/>
      </c>
      <c r="V120" s="384" t="str">
        <f t="shared" si="22"/>
        <v/>
      </c>
      <c r="W120" s="384" t="str">
        <f t="shared" si="23"/>
        <v/>
      </c>
      <c r="X120" s="384" t="str">
        <f t="shared" si="24"/>
        <v/>
      </c>
      <c r="Y120" s="384" t="str">
        <f t="shared" si="25"/>
        <v/>
      </c>
      <c r="Z120" s="384" t="str">
        <f t="shared" si="26"/>
        <v/>
      </c>
      <c r="AA120" s="384">
        <f t="shared" si="27"/>
        <v>0</v>
      </c>
      <c r="AB120" s="385" t="b">
        <f t="shared" si="28"/>
        <v>1</v>
      </c>
      <c r="AC120" s="384" t="str">
        <f>IF($N120="","",IF($C$7="Northern Ireland",INDEX('Fixed inputs'!$H$18:$H$58,MATCH($N120,'Fixed inputs'!$C$18:$C$58,0)),INDEX('Fixed inputs'!$I$18:$I$58,MATCH($N120,'Fixed inputs'!$C$18:$C$58,0))))</f>
        <v/>
      </c>
      <c r="AD120" s="384" t="str">
        <f>IF($C120="","",INDEX('Fixed inputs'!$C$8:$E$10,MATCH($C120,'Fixed inputs'!$B$8:$B$10,0),MATCH(IF($C$7="Northern Ireland","GBP","EUR"),'Fixed inputs'!$C$7:$E$7,0)))</f>
        <v/>
      </c>
      <c r="AE120" s="386"/>
      <c r="AF120" s="386"/>
      <c r="AG120" s="386"/>
      <c r="AH120" s="386"/>
      <c r="AI120" s="386"/>
      <c r="AJ120" s="387">
        <f t="shared" si="29"/>
        <v>0</v>
      </c>
      <c r="AK120" s="386"/>
      <c r="AL120" s="387">
        <f t="shared" si="30"/>
        <v>0</v>
      </c>
      <c r="AM120" s="386"/>
      <c r="AN120" s="387">
        <f t="shared" si="31"/>
        <v>0</v>
      </c>
      <c r="AO120" s="386"/>
      <c r="AP120" s="387">
        <f t="shared" si="32"/>
        <v>0</v>
      </c>
      <c r="AQ120" s="386"/>
      <c r="AR120" s="387">
        <f t="shared" si="33"/>
        <v>0</v>
      </c>
      <c r="AS120" s="386"/>
      <c r="AT120" s="387">
        <f t="shared" si="34"/>
        <v>0</v>
      </c>
    </row>
    <row r="121" spans="2:46">
      <c r="B121" s="435"/>
      <c r="C121" s="435"/>
      <c r="D121" s="436"/>
      <c r="E121" s="437"/>
      <c r="F121" s="437"/>
      <c r="G121" s="437"/>
      <c r="H121" s="437"/>
      <c r="I121" s="437"/>
      <c r="J121" s="437"/>
      <c r="K121" s="465">
        <f t="shared" si="20"/>
        <v>0</v>
      </c>
      <c r="L121" s="433"/>
      <c r="M121" s="433"/>
      <c r="N121" s="434"/>
      <c r="O121" s="383" t="str">
        <f t="shared" si="19"/>
        <v/>
      </c>
      <c r="P121" s="434"/>
      <c r="Q121" s="434"/>
      <c r="R121" s="434"/>
      <c r="S121" s="433"/>
      <c r="T121" s="434"/>
      <c r="U121" s="384" t="str">
        <f t="shared" si="21"/>
        <v/>
      </c>
      <c r="V121" s="384" t="str">
        <f t="shared" si="22"/>
        <v/>
      </c>
      <c r="W121" s="384" t="str">
        <f t="shared" si="23"/>
        <v/>
      </c>
      <c r="X121" s="384" t="str">
        <f t="shared" si="24"/>
        <v/>
      </c>
      <c r="Y121" s="384" t="str">
        <f t="shared" si="25"/>
        <v/>
      </c>
      <c r="Z121" s="384" t="str">
        <f t="shared" si="26"/>
        <v/>
      </c>
      <c r="AA121" s="384">
        <f t="shared" si="27"/>
        <v>0</v>
      </c>
      <c r="AB121" s="385" t="b">
        <f t="shared" si="28"/>
        <v>1</v>
      </c>
      <c r="AC121" s="384" t="str">
        <f>IF($N121="","",IF($C$7="Northern Ireland",INDEX('Fixed inputs'!$H$18:$H$58,MATCH($N121,'Fixed inputs'!$C$18:$C$58,0)),INDEX('Fixed inputs'!$I$18:$I$58,MATCH($N121,'Fixed inputs'!$C$18:$C$58,0))))</f>
        <v/>
      </c>
      <c r="AD121" s="384" t="str">
        <f>IF($C121="","",INDEX('Fixed inputs'!$C$8:$E$10,MATCH($C121,'Fixed inputs'!$B$8:$B$10,0),MATCH(IF($C$7="Northern Ireland","GBP","EUR"),'Fixed inputs'!$C$7:$E$7,0)))</f>
        <v/>
      </c>
      <c r="AE121" s="386"/>
      <c r="AF121" s="386"/>
      <c r="AG121" s="386"/>
      <c r="AH121" s="386"/>
      <c r="AI121" s="386"/>
      <c r="AJ121" s="387">
        <f t="shared" si="29"/>
        <v>0</v>
      </c>
      <c r="AK121" s="386"/>
      <c r="AL121" s="387">
        <f t="shared" si="30"/>
        <v>0</v>
      </c>
      <c r="AM121" s="386"/>
      <c r="AN121" s="387">
        <f t="shared" si="31"/>
        <v>0</v>
      </c>
      <c r="AO121" s="386"/>
      <c r="AP121" s="387">
        <f t="shared" si="32"/>
        <v>0</v>
      </c>
      <c r="AQ121" s="386"/>
      <c r="AR121" s="387">
        <f t="shared" si="33"/>
        <v>0</v>
      </c>
      <c r="AS121" s="386"/>
      <c r="AT121" s="387">
        <f t="shared" si="34"/>
        <v>0</v>
      </c>
    </row>
    <row r="122" spans="2:46">
      <c r="B122" s="435"/>
      <c r="C122" s="435"/>
      <c r="D122" s="436"/>
      <c r="E122" s="437"/>
      <c r="F122" s="437"/>
      <c r="G122" s="437"/>
      <c r="H122" s="437"/>
      <c r="I122" s="437"/>
      <c r="J122" s="437"/>
      <c r="K122" s="465">
        <f t="shared" si="20"/>
        <v>0</v>
      </c>
      <c r="L122" s="433"/>
      <c r="M122" s="433"/>
      <c r="N122" s="434"/>
      <c r="O122" s="383" t="str">
        <f t="shared" si="19"/>
        <v/>
      </c>
      <c r="P122" s="434"/>
      <c r="Q122" s="434"/>
      <c r="R122" s="434"/>
      <c r="S122" s="433"/>
      <c r="T122" s="434"/>
      <c r="U122" s="384" t="str">
        <f t="shared" si="21"/>
        <v/>
      </c>
      <c r="V122" s="384" t="str">
        <f t="shared" si="22"/>
        <v/>
      </c>
      <c r="W122" s="384" t="str">
        <f t="shared" si="23"/>
        <v/>
      </c>
      <c r="X122" s="384" t="str">
        <f t="shared" si="24"/>
        <v/>
      </c>
      <c r="Y122" s="384" t="str">
        <f t="shared" si="25"/>
        <v/>
      </c>
      <c r="Z122" s="384" t="str">
        <f t="shared" si="26"/>
        <v/>
      </c>
      <c r="AA122" s="384">
        <f t="shared" si="27"/>
        <v>0</v>
      </c>
      <c r="AB122" s="385" t="b">
        <f t="shared" si="28"/>
        <v>1</v>
      </c>
      <c r="AC122" s="384" t="str">
        <f>IF($N122="","",IF($C$7="Northern Ireland",INDEX('Fixed inputs'!$H$18:$H$58,MATCH($N122,'Fixed inputs'!$C$18:$C$58,0)),INDEX('Fixed inputs'!$I$18:$I$58,MATCH($N122,'Fixed inputs'!$C$18:$C$58,0))))</f>
        <v/>
      </c>
      <c r="AD122" s="384" t="str">
        <f>IF($C122="","",INDEX('Fixed inputs'!$C$8:$E$10,MATCH($C122,'Fixed inputs'!$B$8:$B$10,0),MATCH(IF($C$7="Northern Ireland","GBP","EUR"),'Fixed inputs'!$C$7:$E$7,0)))</f>
        <v/>
      </c>
      <c r="AE122" s="386"/>
      <c r="AF122" s="386"/>
      <c r="AG122" s="386"/>
      <c r="AH122" s="386"/>
      <c r="AI122" s="386"/>
      <c r="AJ122" s="387">
        <f t="shared" si="29"/>
        <v>0</v>
      </c>
      <c r="AK122" s="386"/>
      <c r="AL122" s="387">
        <f t="shared" si="30"/>
        <v>0</v>
      </c>
      <c r="AM122" s="386"/>
      <c r="AN122" s="387">
        <f t="shared" si="31"/>
        <v>0</v>
      </c>
      <c r="AO122" s="386"/>
      <c r="AP122" s="387">
        <f t="shared" si="32"/>
        <v>0</v>
      </c>
      <c r="AQ122" s="386"/>
      <c r="AR122" s="387">
        <f t="shared" si="33"/>
        <v>0</v>
      </c>
      <c r="AS122" s="386"/>
      <c r="AT122" s="387">
        <f t="shared" si="34"/>
        <v>0</v>
      </c>
    </row>
    <row r="123" spans="2:46">
      <c r="B123" s="435"/>
      <c r="C123" s="435"/>
      <c r="D123" s="436"/>
      <c r="E123" s="437"/>
      <c r="F123" s="437"/>
      <c r="G123" s="437"/>
      <c r="H123" s="437"/>
      <c r="I123" s="437"/>
      <c r="J123" s="437"/>
      <c r="K123" s="465">
        <f t="shared" si="20"/>
        <v>0</v>
      </c>
      <c r="L123" s="433"/>
      <c r="M123" s="433"/>
      <c r="N123" s="434"/>
      <c r="O123" s="383" t="str">
        <f t="shared" si="19"/>
        <v/>
      </c>
      <c r="P123" s="434"/>
      <c r="Q123" s="434"/>
      <c r="R123" s="434"/>
      <c r="S123" s="433"/>
      <c r="T123" s="434"/>
      <c r="U123" s="384" t="str">
        <f t="shared" si="21"/>
        <v/>
      </c>
      <c r="V123" s="384" t="str">
        <f t="shared" si="22"/>
        <v/>
      </c>
      <c r="W123" s="384" t="str">
        <f t="shared" si="23"/>
        <v/>
      </c>
      <c r="X123" s="384" t="str">
        <f t="shared" si="24"/>
        <v/>
      </c>
      <c r="Y123" s="384" t="str">
        <f t="shared" si="25"/>
        <v/>
      </c>
      <c r="Z123" s="384" t="str">
        <f t="shared" si="26"/>
        <v/>
      </c>
      <c r="AA123" s="384">
        <f t="shared" si="27"/>
        <v>0</v>
      </c>
      <c r="AB123" s="385" t="b">
        <f t="shared" si="28"/>
        <v>1</v>
      </c>
      <c r="AC123" s="384" t="str">
        <f>IF($N123="","",IF($C$7="Northern Ireland",INDEX('Fixed inputs'!$H$18:$H$58,MATCH($N123,'Fixed inputs'!$C$18:$C$58,0)),INDEX('Fixed inputs'!$I$18:$I$58,MATCH($N123,'Fixed inputs'!$C$18:$C$58,0))))</f>
        <v/>
      </c>
      <c r="AD123" s="384" t="str">
        <f>IF($C123="","",INDEX('Fixed inputs'!$C$8:$E$10,MATCH($C123,'Fixed inputs'!$B$8:$B$10,0),MATCH(IF($C$7="Northern Ireland","GBP","EUR"),'Fixed inputs'!$C$7:$E$7,0)))</f>
        <v/>
      </c>
      <c r="AE123" s="386"/>
      <c r="AF123" s="386"/>
      <c r="AG123" s="386"/>
      <c r="AH123" s="386"/>
      <c r="AI123" s="386"/>
      <c r="AJ123" s="387">
        <f t="shared" si="29"/>
        <v>0</v>
      </c>
      <c r="AK123" s="386"/>
      <c r="AL123" s="387">
        <f t="shared" si="30"/>
        <v>0</v>
      </c>
      <c r="AM123" s="386"/>
      <c r="AN123" s="387">
        <f t="shared" si="31"/>
        <v>0</v>
      </c>
      <c r="AO123" s="386"/>
      <c r="AP123" s="387">
        <f t="shared" si="32"/>
        <v>0</v>
      </c>
      <c r="AQ123" s="386"/>
      <c r="AR123" s="387">
        <f t="shared" si="33"/>
        <v>0</v>
      </c>
      <c r="AS123" s="386"/>
      <c r="AT123" s="387">
        <f t="shared" si="34"/>
        <v>0</v>
      </c>
    </row>
    <row r="124" spans="2:46">
      <c r="B124" s="435"/>
      <c r="C124" s="435"/>
      <c r="D124" s="436"/>
      <c r="E124" s="437"/>
      <c r="F124" s="437"/>
      <c r="G124" s="437"/>
      <c r="H124" s="437"/>
      <c r="I124" s="437"/>
      <c r="J124" s="437"/>
      <c r="K124" s="465">
        <f t="shared" si="20"/>
        <v>0</v>
      </c>
      <c r="L124" s="433"/>
      <c r="M124" s="433"/>
      <c r="N124" s="434"/>
      <c r="O124" s="383" t="str">
        <f t="shared" si="19"/>
        <v/>
      </c>
      <c r="P124" s="434"/>
      <c r="Q124" s="434"/>
      <c r="R124" s="434"/>
      <c r="S124" s="433"/>
      <c r="T124" s="434"/>
      <c r="U124" s="384" t="str">
        <f t="shared" si="21"/>
        <v/>
      </c>
      <c r="V124" s="384" t="str">
        <f t="shared" si="22"/>
        <v/>
      </c>
      <c r="W124" s="384" t="str">
        <f t="shared" si="23"/>
        <v/>
      </c>
      <c r="X124" s="384" t="str">
        <f t="shared" si="24"/>
        <v/>
      </c>
      <c r="Y124" s="384" t="str">
        <f t="shared" si="25"/>
        <v/>
      </c>
      <c r="Z124" s="384" t="str">
        <f t="shared" si="26"/>
        <v/>
      </c>
      <c r="AA124" s="384">
        <f t="shared" si="27"/>
        <v>0</v>
      </c>
      <c r="AB124" s="385" t="b">
        <f t="shared" si="28"/>
        <v>1</v>
      </c>
      <c r="AC124" s="384" t="str">
        <f>IF($N124="","",IF($C$7="Northern Ireland",INDEX('Fixed inputs'!$H$18:$H$58,MATCH($N124,'Fixed inputs'!$C$18:$C$58,0)),INDEX('Fixed inputs'!$I$18:$I$58,MATCH($N124,'Fixed inputs'!$C$18:$C$58,0))))</f>
        <v/>
      </c>
      <c r="AD124" s="384" t="str">
        <f>IF($C124="","",INDEX('Fixed inputs'!$C$8:$E$10,MATCH($C124,'Fixed inputs'!$B$8:$B$10,0),MATCH(IF($C$7="Northern Ireland","GBP","EUR"),'Fixed inputs'!$C$7:$E$7,0)))</f>
        <v/>
      </c>
      <c r="AE124" s="386"/>
      <c r="AF124" s="386"/>
      <c r="AG124" s="386"/>
      <c r="AH124" s="386"/>
      <c r="AI124" s="386"/>
      <c r="AJ124" s="387">
        <f t="shared" si="29"/>
        <v>0</v>
      </c>
      <c r="AK124" s="386"/>
      <c r="AL124" s="387">
        <f t="shared" si="30"/>
        <v>0</v>
      </c>
      <c r="AM124" s="386"/>
      <c r="AN124" s="387">
        <f t="shared" si="31"/>
        <v>0</v>
      </c>
      <c r="AO124" s="386"/>
      <c r="AP124" s="387">
        <f t="shared" si="32"/>
        <v>0</v>
      </c>
      <c r="AQ124" s="386"/>
      <c r="AR124" s="387">
        <f t="shared" si="33"/>
        <v>0</v>
      </c>
      <c r="AS124" s="386"/>
      <c r="AT124" s="387">
        <f t="shared" si="34"/>
        <v>0</v>
      </c>
    </row>
    <row r="125" spans="2:46">
      <c r="B125" s="435"/>
      <c r="C125" s="435"/>
      <c r="D125" s="436"/>
      <c r="E125" s="437"/>
      <c r="F125" s="437"/>
      <c r="G125" s="437"/>
      <c r="H125" s="437"/>
      <c r="I125" s="437"/>
      <c r="J125" s="437"/>
      <c r="K125" s="465">
        <f t="shared" si="20"/>
        <v>0</v>
      </c>
      <c r="L125" s="433"/>
      <c r="M125" s="433"/>
      <c r="N125" s="434"/>
      <c r="O125" s="383" t="str">
        <f t="shared" si="19"/>
        <v/>
      </c>
      <c r="P125" s="434"/>
      <c r="Q125" s="434"/>
      <c r="R125" s="434"/>
      <c r="S125" s="433"/>
      <c r="T125" s="434"/>
      <c r="U125" s="384" t="str">
        <f t="shared" si="21"/>
        <v/>
      </c>
      <c r="V125" s="384" t="str">
        <f t="shared" si="22"/>
        <v/>
      </c>
      <c r="W125" s="384" t="str">
        <f t="shared" si="23"/>
        <v/>
      </c>
      <c r="X125" s="384" t="str">
        <f t="shared" si="24"/>
        <v/>
      </c>
      <c r="Y125" s="384" t="str">
        <f t="shared" si="25"/>
        <v/>
      </c>
      <c r="Z125" s="384" t="str">
        <f t="shared" si="26"/>
        <v/>
      </c>
      <c r="AA125" s="384">
        <f t="shared" si="27"/>
        <v>0</v>
      </c>
      <c r="AB125" s="385" t="b">
        <f t="shared" si="28"/>
        <v>1</v>
      </c>
      <c r="AC125" s="384" t="str">
        <f>IF($N125="","",IF($C$7="Northern Ireland",INDEX('Fixed inputs'!$H$18:$H$58,MATCH($N125,'Fixed inputs'!$C$18:$C$58,0)),INDEX('Fixed inputs'!$I$18:$I$58,MATCH($N125,'Fixed inputs'!$C$18:$C$58,0))))</f>
        <v/>
      </c>
      <c r="AD125" s="384" t="str">
        <f>IF($C125="","",INDEX('Fixed inputs'!$C$8:$E$10,MATCH($C125,'Fixed inputs'!$B$8:$B$10,0),MATCH(IF($C$7="Northern Ireland","GBP","EUR"),'Fixed inputs'!$C$7:$E$7,0)))</f>
        <v/>
      </c>
      <c r="AE125" s="386"/>
      <c r="AF125" s="386"/>
      <c r="AG125" s="386"/>
      <c r="AH125" s="386"/>
      <c r="AI125" s="386"/>
      <c r="AJ125" s="387">
        <f t="shared" si="29"/>
        <v>0</v>
      </c>
      <c r="AK125" s="386"/>
      <c r="AL125" s="387">
        <f t="shared" si="30"/>
        <v>0</v>
      </c>
      <c r="AM125" s="386"/>
      <c r="AN125" s="387">
        <f t="shared" si="31"/>
        <v>0</v>
      </c>
      <c r="AO125" s="386"/>
      <c r="AP125" s="387">
        <f t="shared" si="32"/>
        <v>0</v>
      </c>
      <c r="AQ125" s="386"/>
      <c r="AR125" s="387">
        <f t="shared" si="33"/>
        <v>0</v>
      </c>
      <c r="AS125" s="386"/>
      <c r="AT125" s="387">
        <f t="shared" si="34"/>
        <v>0</v>
      </c>
    </row>
    <row r="126" spans="2:46">
      <c r="B126" s="435"/>
      <c r="C126" s="435"/>
      <c r="D126" s="436"/>
      <c r="E126" s="437"/>
      <c r="F126" s="437"/>
      <c r="G126" s="437"/>
      <c r="H126" s="437"/>
      <c r="I126" s="437"/>
      <c r="J126" s="437"/>
      <c r="K126" s="465">
        <f t="shared" si="20"/>
        <v>0</v>
      </c>
      <c r="L126" s="433"/>
      <c r="M126" s="433"/>
      <c r="N126" s="434"/>
      <c r="O126" s="383" t="str">
        <f t="shared" si="19"/>
        <v/>
      </c>
      <c r="P126" s="434"/>
      <c r="Q126" s="434"/>
      <c r="R126" s="434"/>
      <c r="S126" s="433"/>
      <c r="T126" s="434"/>
      <c r="U126" s="384" t="str">
        <f t="shared" si="21"/>
        <v/>
      </c>
      <c r="V126" s="384" t="str">
        <f t="shared" si="22"/>
        <v/>
      </c>
      <c r="W126" s="384" t="str">
        <f t="shared" si="23"/>
        <v/>
      </c>
      <c r="X126" s="384" t="str">
        <f t="shared" si="24"/>
        <v/>
      </c>
      <c r="Y126" s="384" t="str">
        <f t="shared" si="25"/>
        <v/>
      </c>
      <c r="Z126" s="384" t="str">
        <f t="shared" si="26"/>
        <v/>
      </c>
      <c r="AA126" s="384">
        <f t="shared" si="27"/>
        <v>0</v>
      </c>
      <c r="AB126" s="385" t="b">
        <f t="shared" si="28"/>
        <v>1</v>
      </c>
      <c r="AC126" s="384" t="str">
        <f>IF($N126="","",IF($C$7="Northern Ireland",INDEX('Fixed inputs'!$H$18:$H$58,MATCH($N126,'Fixed inputs'!$C$18:$C$58,0)),INDEX('Fixed inputs'!$I$18:$I$58,MATCH($N126,'Fixed inputs'!$C$18:$C$58,0))))</f>
        <v/>
      </c>
      <c r="AD126" s="384" t="str">
        <f>IF($C126="","",INDEX('Fixed inputs'!$C$8:$E$10,MATCH($C126,'Fixed inputs'!$B$8:$B$10,0),MATCH(IF($C$7="Northern Ireland","GBP","EUR"),'Fixed inputs'!$C$7:$E$7,0)))</f>
        <v/>
      </c>
      <c r="AE126" s="386"/>
      <c r="AF126" s="386"/>
      <c r="AG126" s="386"/>
      <c r="AH126" s="386"/>
      <c r="AI126" s="386"/>
      <c r="AJ126" s="387">
        <f t="shared" si="29"/>
        <v>0</v>
      </c>
      <c r="AK126" s="386"/>
      <c r="AL126" s="387">
        <f t="shared" si="30"/>
        <v>0</v>
      </c>
      <c r="AM126" s="386"/>
      <c r="AN126" s="387">
        <f t="shared" si="31"/>
        <v>0</v>
      </c>
      <c r="AO126" s="386"/>
      <c r="AP126" s="387">
        <f t="shared" si="32"/>
        <v>0</v>
      </c>
      <c r="AQ126" s="386"/>
      <c r="AR126" s="387">
        <f t="shared" si="33"/>
        <v>0</v>
      </c>
      <c r="AS126" s="386"/>
      <c r="AT126" s="387">
        <f t="shared" si="34"/>
        <v>0</v>
      </c>
    </row>
    <row r="127" spans="2:46">
      <c r="B127" s="435"/>
      <c r="C127" s="435"/>
      <c r="D127" s="436"/>
      <c r="E127" s="437"/>
      <c r="F127" s="437"/>
      <c r="G127" s="437"/>
      <c r="H127" s="437"/>
      <c r="I127" s="437"/>
      <c r="J127" s="437"/>
      <c r="K127" s="465">
        <f t="shared" si="20"/>
        <v>0</v>
      </c>
      <c r="L127" s="433"/>
      <c r="M127" s="433"/>
      <c r="N127" s="434"/>
      <c r="O127" s="383" t="str">
        <f t="shared" si="19"/>
        <v/>
      </c>
      <c r="P127" s="434"/>
      <c r="Q127" s="434"/>
      <c r="R127" s="434"/>
      <c r="S127" s="433"/>
      <c r="T127" s="434"/>
      <c r="U127" s="384" t="str">
        <f t="shared" si="21"/>
        <v/>
      </c>
      <c r="V127" s="384" t="str">
        <f t="shared" si="22"/>
        <v/>
      </c>
      <c r="W127" s="384" t="str">
        <f t="shared" si="23"/>
        <v/>
      </c>
      <c r="X127" s="384" t="str">
        <f t="shared" si="24"/>
        <v/>
      </c>
      <c r="Y127" s="384" t="str">
        <f t="shared" si="25"/>
        <v/>
      </c>
      <c r="Z127" s="384" t="str">
        <f t="shared" si="26"/>
        <v/>
      </c>
      <c r="AA127" s="384">
        <f t="shared" si="27"/>
        <v>0</v>
      </c>
      <c r="AB127" s="385" t="b">
        <f t="shared" si="28"/>
        <v>1</v>
      </c>
      <c r="AC127" s="384" t="str">
        <f>IF($N127="","",IF($C$7="Northern Ireland",INDEX('Fixed inputs'!$H$18:$H$58,MATCH($N127,'Fixed inputs'!$C$18:$C$58,0)),INDEX('Fixed inputs'!$I$18:$I$58,MATCH($N127,'Fixed inputs'!$C$18:$C$58,0))))</f>
        <v/>
      </c>
      <c r="AD127" s="384" t="str">
        <f>IF($C127="","",INDEX('Fixed inputs'!$C$8:$E$10,MATCH($C127,'Fixed inputs'!$B$8:$B$10,0),MATCH(IF($C$7="Northern Ireland","GBP","EUR"),'Fixed inputs'!$C$7:$E$7,0)))</f>
        <v/>
      </c>
      <c r="AE127" s="386"/>
      <c r="AF127" s="386"/>
      <c r="AG127" s="386"/>
      <c r="AH127" s="386"/>
      <c r="AI127" s="386"/>
      <c r="AJ127" s="387">
        <f t="shared" si="29"/>
        <v>0</v>
      </c>
      <c r="AK127" s="386"/>
      <c r="AL127" s="387">
        <f t="shared" si="30"/>
        <v>0</v>
      </c>
      <c r="AM127" s="386"/>
      <c r="AN127" s="387">
        <f t="shared" si="31"/>
        <v>0</v>
      </c>
      <c r="AO127" s="386"/>
      <c r="AP127" s="387">
        <f t="shared" si="32"/>
        <v>0</v>
      </c>
      <c r="AQ127" s="386"/>
      <c r="AR127" s="387">
        <f t="shared" si="33"/>
        <v>0</v>
      </c>
      <c r="AS127" s="386"/>
      <c r="AT127" s="387">
        <f t="shared" si="34"/>
        <v>0</v>
      </c>
    </row>
    <row r="128" spans="2:46">
      <c r="B128" s="435"/>
      <c r="C128" s="435"/>
      <c r="D128" s="436"/>
      <c r="E128" s="437"/>
      <c r="F128" s="437"/>
      <c r="G128" s="437"/>
      <c r="H128" s="437"/>
      <c r="I128" s="437"/>
      <c r="J128" s="437"/>
      <c r="K128" s="465">
        <f t="shared" si="20"/>
        <v>0</v>
      </c>
      <c r="L128" s="433"/>
      <c r="M128" s="433"/>
      <c r="N128" s="434"/>
      <c r="O128" s="383" t="str">
        <f t="shared" si="19"/>
        <v/>
      </c>
      <c r="P128" s="434"/>
      <c r="Q128" s="434"/>
      <c r="R128" s="434"/>
      <c r="S128" s="433"/>
      <c r="T128" s="434"/>
      <c r="U128" s="384" t="str">
        <f t="shared" si="21"/>
        <v/>
      </c>
      <c r="V128" s="384" t="str">
        <f t="shared" si="22"/>
        <v/>
      </c>
      <c r="W128" s="384" t="str">
        <f t="shared" si="23"/>
        <v/>
      </c>
      <c r="X128" s="384" t="str">
        <f t="shared" si="24"/>
        <v/>
      </c>
      <c r="Y128" s="384" t="str">
        <f t="shared" si="25"/>
        <v/>
      </c>
      <c r="Z128" s="384" t="str">
        <f t="shared" si="26"/>
        <v/>
      </c>
      <c r="AA128" s="384">
        <f t="shared" si="27"/>
        <v>0</v>
      </c>
      <c r="AB128" s="385" t="b">
        <f t="shared" si="28"/>
        <v>1</v>
      </c>
      <c r="AC128" s="384" t="str">
        <f>IF($N128="","",IF($C$7="Northern Ireland",INDEX('Fixed inputs'!$H$18:$H$58,MATCH($N128,'Fixed inputs'!$C$18:$C$58,0)),INDEX('Fixed inputs'!$I$18:$I$58,MATCH($N128,'Fixed inputs'!$C$18:$C$58,0))))</f>
        <v/>
      </c>
      <c r="AD128" s="384" t="str">
        <f>IF($C128="","",INDEX('Fixed inputs'!$C$8:$E$10,MATCH($C128,'Fixed inputs'!$B$8:$B$10,0),MATCH(IF($C$7="Northern Ireland","GBP","EUR"),'Fixed inputs'!$C$7:$E$7,0)))</f>
        <v/>
      </c>
      <c r="AE128" s="386"/>
      <c r="AF128" s="386"/>
      <c r="AG128" s="386"/>
      <c r="AH128" s="386"/>
      <c r="AI128" s="386"/>
      <c r="AJ128" s="387">
        <f t="shared" si="29"/>
        <v>0</v>
      </c>
      <c r="AK128" s="386"/>
      <c r="AL128" s="387">
        <f t="shared" si="30"/>
        <v>0</v>
      </c>
      <c r="AM128" s="386"/>
      <c r="AN128" s="387">
        <f t="shared" si="31"/>
        <v>0</v>
      </c>
      <c r="AO128" s="386"/>
      <c r="AP128" s="387">
        <f t="shared" si="32"/>
        <v>0</v>
      </c>
      <c r="AQ128" s="386"/>
      <c r="AR128" s="387">
        <f t="shared" si="33"/>
        <v>0</v>
      </c>
      <c r="AS128" s="386"/>
      <c r="AT128" s="387">
        <f t="shared" si="34"/>
        <v>0</v>
      </c>
    </row>
    <row r="129" spans="2:46">
      <c r="B129" s="435"/>
      <c r="C129" s="435"/>
      <c r="D129" s="436"/>
      <c r="E129" s="437"/>
      <c r="F129" s="437"/>
      <c r="G129" s="437"/>
      <c r="H129" s="437"/>
      <c r="I129" s="437"/>
      <c r="J129" s="437"/>
      <c r="K129" s="465">
        <f t="shared" si="20"/>
        <v>0</v>
      </c>
      <c r="L129" s="433"/>
      <c r="M129" s="433"/>
      <c r="N129" s="434"/>
      <c r="O129" s="383" t="str">
        <f t="shared" si="19"/>
        <v/>
      </c>
      <c r="P129" s="434"/>
      <c r="Q129" s="434"/>
      <c r="R129" s="434"/>
      <c r="S129" s="433"/>
      <c r="T129" s="434"/>
      <c r="U129" s="384" t="str">
        <f t="shared" si="21"/>
        <v/>
      </c>
      <c r="V129" s="384" t="str">
        <f t="shared" si="22"/>
        <v/>
      </c>
      <c r="W129" s="384" t="str">
        <f t="shared" si="23"/>
        <v/>
      </c>
      <c r="X129" s="384" t="str">
        <f t="shared" si="24"/>
        <v/>
      </c>
      <c r="Y129" s="384" t="str">
        <f t="shared" si="25"/>
        <v/>
      </c>
      <c r="Z129" s="384" t="str">
        <f t="shared" si="26"/>
        <v/>
      </c>
      <c r="AA129" s="384">
        <f t="shared" si="27"/>
        <v>0</v>
      </c>
      <c r="AB129" s="385" t="b">
        <f t="shared" si="28"/>
        <v>1</v>
      </c>
      <c r="AC129" s="384" t="str">
        <f>IF($N129="","",IF($C$7="Northern Ireland",INDEX('Fixed inputs'!$H$18:$H$58,MATCH($N129,'Fixed inputs'!$C$18:$C$58,0)),INDEX('Fixed inputs'!$I$18:$I$58,MATCH($N129,'Fixed inputs'!$C$18:$C$58,0))))</f>
        <v/>
      </c>
      <c r="AD129" s="384" t="str">
        <f>IF($C129="","",INDEX('Fixed inputs'!$C$8:$E$10,MATCH($C129,'Fixed inputs'!$B$8:$B$10,0),MATCH(IF($C$7="Northern Ireland","GBP","EUR"),'Fixed inputs'!$C$7:$E$7,0)))</f>
        <v/>
      </c>
      <c r="AE129" s="386"/>
      <c r="AF129" s="386"/>
      <c r="AG129" s="386"/>
      <c r="AH129" s="386"/>
      <c r="AI129" s="386"/>
      <c r="AJ129" s="387">
        <f t="shared" si="29"/>
        <v>0</v>
      </c>
      <c r="AK129" s="386"/>
      <c r="AL129" s="387">
        <f t="shared" si="30"/>
        <v>0</v>
      </c>
      <c r="AM129" s="386"/>
      <c r="AN129" s="387">
        <f t="shared" si="31"/>
        <v>0</v>
      </c>
      <c r="AO129" s="386"/>
      <c r="AP129" s="387">
        <f t="shared" si="32"/>
        <v>0</v>
      </c>
      <c r="AQ129" s="386"/>
      <c r="AR129" s="387">
        <f t="shared" si="33"/>
        <v>0</v>
      </c>
      <c r="AS129" s="386"/>
      <c r="AT129" s="387">
        <f t="shared" si="34"/>
        <v>0</v>
      </c>
    </row>
    <row r="130" spans="2:46">
      <c r="B130" s="435"/>
      <c r="C130" s="435"/>
      <c r="D130" s="436"/>
      <c r="E130" s="437"/>
      <c r="F130" s="437"/>
      <c r="G130" s="437"/>
      <c r="H130" s="437"/>
      <c r="I130" s="437"/>
      <c r="J130" s="437"/>
      <c r="K130" s="465">
        <f t="shared" si="20"/>
        <v>0</v>
      </c>
      <c r="L130" s="433"/>
      <c r="M130" s="433"/>
      <c r="N130" s="434"/>
      <c r="O130" s="383" t="str">
        <f t="shared" si="19"/>
        <v/>
      </c>
      <c r="P130" s="434"/>
      <c r="Q130" s="434"/>
      <c r="R130" s="434"/>
      <c r="S130" s="433"/>
      <c r="T130" s="434"/>
      <c r="U130" s="384" t="str">
        <f t="shared" si="21"/>
        <v/>
      </c>
      <c r="V130" s="384" t="str">
        <f t="shared" si="22"/>
        <v/>
      </c>
      <c r="W130" s="384" t="str">
        <f t="shared" si="23"/>
        <v/>
      </c>
      <c r="X130" s="384" t="str">
        <f t="shared" si="24"/>
        <v/>
      </c>
      <c r="Y130" s="384" t="str">
        <f t="shared" si="25"/>
        <v/>
      </c>
      <c r="Z130" s="384" t="str">
        <f t="shared" si="26"/>
        <v/>
      </c>
      <c r="AA130" s="384">
        <f t="shared" si="27"/>
        <v>0</v>
      </c>
      <c r="AB130" s="385" t="b">
        <f t="shared" si="28"/>
        <v>1</v>
      </c>
      <c r="AC130" s="384" t="str">
        <f>IF($N130="","",IF($C$7="Northern Ireland",INDEX('Fixed inputs'!$H$18:$H$58,MATCH($N130,'Fixed inputs'!$C$18:$C$58,0)),INDEX('Fixed inputs'!$I$18:$I$58,MATCH($N130,'Fixed inputs'!$C$18:$C$58,0))))</f>
        <v/>
      </c>
      <c r="AD130" s="384" t="str">
        <f>IF($C130="","",INDEX('Fixed inputs'!$C$8:$E$10,MATCH($C130,'Fixed inputs'!$B$8:$B$10,0),MATCH(IF($C$7="Northern Ireland","GBP","EUR"),'Fixed inputs'!$C$7:$E$7,0)))</f>
        <v/>
      </c>
      <c r="AE130" s="386"/>
      <c r="AF130" s="386"/>
      <c r="AG130" s="386"/>
      <c r="AH130" s="386"/>
      <c r="AI130" s="386"/>
      <c r="AJ130" s="387">
        <f t="shared" si="29"/>
        <v>0</v>
      </c>
      <c r="AK130" s="386"/>
      <c r="AL130" s="387">
        <f t="shared" si="30"/>
        <v>0</v>
      </c>
      <c r="AM130" s="386"/>
      <c r="AN130" s="387">
        <f t="shared" si="31"/>
        <v>0</v>
      </c>
      <c r="AO130" s="386"/>
      <c r="AP130" s="387">
        <f t="shared" si="32"/>
        <v>0</v>
      </c>
      <c r="AQ130" s="386"/>
      <c r="AR130" s="387">
        <f t="shared" si="33"/>
        <v>0</v>
      </c>
      <c r="AS130" s="386"/>
      <c r="AT130" s="387">
        <f t="shared" si="34"/>
        <v>0</v>
      </c>
    </row>
    <row r="131" spans="2:46">
      <c r="B131" s="435"/>
      <c r="C131" s="435"/>
      <c r="D131" s="436"/>
      <c r="E131" s="437"/>
      <c r="F131" s="437"/>
      <c r="G131" s="437"/>
      <c r="H131" s="437"/>
      <c r="I131" s="437"/>
      <c r="J131" s="437"/>
      <c r="K131" s="465">
        <f t="shared" si="20"/>
        <v>0</v>
      </c>
      <c r="L131" s="433"/>
      <c r="M131" s="433"/>
      <c r="N131" s="434"/>
      <c r="O131" s="383" t="str">
        <f t="shared" si="19"/>
        <v/>
      </c>
      <c r="P131" s="434"/>
      <c r="Q131" s="434"/>
      <c r="R131" s="434"/>
      <c r="S131" s="433"/>
      <c r="T131" s="434"/>
      <c r="U131" s="384" t="str">
        <f t="shared" si="21"/>
        <v/>
      </c>
      <c r="V131" s="384" t="str">
        <f t="shared" si="22"/>
        <v/>
      </c>
      <c r="W131" s="384" t="str">
        <f t="shared" si="23"/>
        <v/>
      </c>
      <c r="X131" s="384" t="str">
        <f t="shared" si="24"/>
        <v/>
      </c>
      <c r="Y131" s="384" t="str">
        <f t="shared" si="25"/>
        <v/>
      </c>
      <c r="Z131" s="384" t="str">
        <f t="shared" si="26"/>
        <v/>
      </c>
      <c r="AA131" s="384">
        <f t="shared" si="27"/>
        <v>0</v>
      </c>
      <c r="AB131" s="385" t="b">
        <f t="shared" si="28"/>
        <v>1</v>
      </c>
      <c r="AC131" s="384" t="str">
        <f>IF($N131="","",IF($C$7="Northern Ireland",INDEX('Fixed inputs'!$H$18:$H$58,MATCH($N131,'Fixed inputs'!$C$18:$C$58,0)),INDEX('Fixed inputs'!$I$18:$I$58,MATCH($N131,'Fixed inputs'!$C$18:$C$58,0))))</f>
        <v/>
      </c>
      <c r="AD131" s="384" t="str">
        <f>IF($C131="","",INDEX('Fixed inputs'!$C$8:$E$10,MATCH($C131,'Fixed inputs'!$B$8:$B$10,0),MATCH(IF($C$7="Northern Ireland","GBP","EUR"),'Fixed inputs'!$C$7:$E$7,0)))</f>
        <v/>
      </c>
      <c r="AE131" s="386"/>
      <c r="AF131" s="386"/>
      <c r="AG131" s="386"/>
      <c r="AH131" s="386"/>
      <c r="AI131" s="386"/>
      <c r="AJ131" s="387">
        <f t="shared" si="29"/>
        <v>0</v>
      </c>
      <c r="AK131" s="386"/>
      <c r="AL131" s="387">
        <f t="shared" si="30"/>
        <v>0</v>
      </c>
      <c r="AM131" s="386"/>
      <c r="AN131" s="387">
        <f t="shared" si="31"/>
        <v>0</v>
      </c>
      <c r="AO131" s="386"/>
      <c r="AP131" s="387">
        <f t="shared" si="32"/>
        <v>0</v>
      </c>
      <c r="AQ131" s="386"/>
      <c r="AR131" s="387">
        <f t="shared" si="33"/>
        <v>0</v>
      </c>
      <c r="AS131" s="386"/>
      <c r="AT131" s="387">
        <f t="shared" si="34"/>
        <v>0</v>
      </c>
    </row>
    <row r="132" spans="2:46">
      <c r="B132" s="435"/>
      <c r="C132" s="435"/>
      <c r="D132" s="436"/>
      <c r="E132" s="437"/>
      <c r="F132" s="437"/>
      <c r="G132" s="437"/>
      <c r="H132" s="437"/>
      <c r="I132" s="437"/>
      <c r="J132" s="437"/>
      <c r="K132" s="465">
        <f t="shared" si="20"/>
        <v>0</v>
      </c>
      <c r="L132" s="433"/>
      <c r="M132" s="433"/>
      <c r="N132" s="434"/>
      <c r="O132" s="383" t="str">
        <f t="shared" si="19"/>
        <v/>
      </c>
      <c r="P132" s="434"/>
      <c r="Q132" s="434"/>
      <c r="R132" s="434"/>
      <c r="S132" s="433"/>
      <c r="T132" s="434"/>
      <c r="U132" s="384" t="str">
        <f t="shared" si="21"/>
        <v/>
      </c>
      <c r="V132" s="384" t="str">
        <f t="shared" si="22"/>
        <v/>
      </c>
      <c r="W132" s="384" t="str">
        <f t="shared" si="23"/>
        <v/>
      </c>
      <c r="X132" s="384" t="str">
        <f t="shared" si="24"/>
        <v/>
      </c>
      <c r="Y132" s="384" t="str">
        <f t="shared" si="25"/>
        <v/>
      </c>
      <c r="Z132" s="384" t="str">
        <f t="shared" si="26"/>
        <v/>
      </c>
      <c r="AA132" s="384">
        <f t="shared" si="27"/>
        <v>0</v>
      </c>
      <c r="AB132" s="385" t="b">
        <f t="shared" si="28"/>
        <v>1</v>
      </c>
      <c r="AC132" s="384" t="str">
        <f>IF($N132="","",IF($C$7="Northern Ireland",INDEX('Fixed inputs'!$H$18:$H$58,MATCH($N132,'Fixed inputs'!$C$18:$C$58,0)),INDEX('Fixed inputs'!$I$18:$I$58,MATCH($N132,'Fixed inputs'!$C$18:$C$58,0))))</f>
        <v/>
      </c>
      <c r="AD132" s="384" t="str">
        <f>IF($C132="","",INDEX('Fixed inputs'!$C$8:$E$10,MATCH($C132,'Fixed inputs'!$B$8:$B$10,0),MATCH(IF($C$7="Northern Ireland","GBP","EUR"),'Fixed inputs'!$C$7:$E$7,0)))</f>
        <v/>
      </c>
      <c r="AE132" s="386"/>
      <c r="AF132" s="386"/>
      <c r="AG132" s="386"/>
      <c r="AH132" s="386"/>
      <c r="AI132" s="386"/>
      <c r="AJ132" s="387">
        <f t="shared" si="29"/>
        <v>0</v>
      </c>
      <c r="AK132" s="386"/>
      <c r="AL132" s="387">
        <f t="shared" si="30"/>
        <v>0</v>
      </c>
      <c r="AM132" s="386"/>
      <c r="AN132" s="387">
        <f t="shared" si="31"/>
        <v>0</v>
      </c>
      <c r="AO132" s="386"/>
      <c r="AP132" s="387">
        <f t="shared" si="32"/>
        <v>0</v>
      </c>
      <c r="AQ132" s="386"/>
      <c r="AR132" s="387">
        <f t="shared" si="33"/>
        <v>0</v>
      </c>
      <c r="AS132" s="386"/>
      <c r="AT132" s="387">
        <f t="shared" si="34"/>
        <v>0</v>
      </c>
    </row>
    <row r="133" spans="2:46">
      <c r="B133" s="435"/>
      <c r="C133" s="435"/>
      <c r="D133" s="436"/>
      <c r="E133" s="437"/>
      <c r="F133" s="437"/>
      <c r="G133" s="437"/>
      <c r="H133" s="437"/>
      <c r="I133" s="437"/>
      <c r="J133" s="437"/>
      <c r="K133" s="465">
        <f t="shared" si="20"/>
        <v>0</v>
      </c>
      <c r="L133" s="433"/>
      <c r="M133" s="433"/>
      <c r="N133" s="434"/>
      <c r="O133" s="383" t="str">
        <f t="shared" si="19"/>
        <v/>
      </c>
      <c r="P133" s="434"/>
      <c r="Q133" s="434"/>
      <c r="R133" s="434"/>
      <c r="S133" s="433"/>
      <c r="T133" s="434"/>
      <c r="U133" s="384" t="str">
        <f t="shared" si="21"/>
        <v/>
      </c>
      <c r="V133" s="384" t="str">
        <f t="shared" si="22"/>
        <v/>
      </c>
      <c r="W133" s="384" t="str">
        <f t="shared" si="23"/>
        <v/>
      </c>
      <c r="X133" s="384" t="str">
        <f t="shared" si="24"/>
        <v/>
      </c>
      <c r="Y133" s="384" t="str">
        <f t="shared" si="25"/>
        <v/>
      </c>
      <c r="Z133" s="384" t="str">
        <f t="shared" si="26"/>
        <v/>
      </c>
      <c r="AA133" s="384">
        <f t="shared" si="27"/>
        <v>0</v>
      </c>
      <c r="AB133" s="385" t="b">
        <f t="shared" si="28"/>
        <v>1</v>
      </c>
      <c r="AC133" s="384" t="str">
        <f>IF($N133="","",IF($C$7="Northern Ireland",INDEX('Fixed inputs'!$H$18:$H$58,MATCH($N133,'Fixed inputs'!$C$18:$C$58,0)),INDEX('Fixed inputs'!$I$18:$I$58,MATCH($N133,'Fixed inputs'!$C$18:$C$58,0))))</f>
        <v/>
      </c>
      <c r="AD133" s="384" t="str">
        <f>IF($C133="","",INDEX('Fixed inputs'!$C$8:$E$10,MATCH($C133,'Fixed inputs'!$B$8:$B$10,0),MATCH(IF($C$7="Northern Ireland","GBP","EUR"),'Fixed inputs'!$C$7:$E$7,0)))</f>
        <v/>
      </c>
      <c r="AE133" s="386"/>
      <c r="AF133" s="386"/>
      <c r="AG133" s="386"/>
      <c r="AH133" s="386"/>
      <c r="AI133" s="386"/>
      <c r="AJ133" s="387">
        <f t="shared" si="29"/>
        <v>0</v>
      </c>
      <c r="AK133" s="386"/>
      <c r="AL133" s="387">
        <f t="shared" si="30"/>
        <v>0</v>
      </c>
      <c r="AM133" s="386"/>
      <c r="AN133" s="387">
        <f t="shared" si="31"/>
        <v>0</v>
      </c>
      <c r="AO133" s="386"/>
      <c r="AP133" s="387">
        <f t="shared" si="32"/>
        <v>0</v>
      </c>
      <c r="AQ133" s="386"/>
      <c r="AR133" s="387">
        <f t="shared" si="33"/>
        <v>0</v>
      </c>
      <c r="AS133" s="386"/>
      <c r="AT133" s="387">
        <f t="shared" si="34"/>
        <v>0</v>
      </c>
    </row>
    <row r="134" spans="2:46">
      <c r="B134" s="435"/>
      <c r="C134" s="435"/>
      <c r="D134" s="436"/>
      <c r="E134" s="437"/>
      <c r="F134" s="437"/>
      <c r="G134" s="437"/>
      <c r="H134" s="437"/>
      <c r="I134" s="437"/>
      <c r="J134" s="437"/>
      <c r="K134" s="465">
        <f t="shared" si="20"/>
        <v>0</v>
      </c>
      <c r="L134" s="433"/>
      <c r="M134" s="433"/>
      <c r="N134" s="434"/>
      <c r="O134" s="383" t="str">
        <f t="shared" si="19"/>
        <v/>
      </c>
      <c r="P134" s="434"/>
      <c r="Q134" s="434"/>
      <c r="R134" s="434"/>
      <c r="S134" s="433"/>
      <c r="T134" s="434"/>
      <c r="U134" s="384" t="str">
        <f t="shared" si="21"/>
        <v/>
      </c>
      <c r="V134" s="384" t="str">
        <f t="shared" si="22"/>
        <v/>
      </c>
      <c r="W134" s="384" t="str">
        <f t="shared" si="23"/>
        <v/>
      </c>
      <c r="X134" s="384" t="str">
        <f t="shared" si="24"/>
        <v/>
      </c>
      <c r="Y134" s="384" t="str">
        <f t="shared" si="25"/>
        <v/>
      </c>
      <c r="Z134" s="384" t="str">
        <f t="shared" si="26"/>
        <v/>
      </c>
      <c r="AA134" s="384">
        <f t="shared" si="27"/>
        <v>0</v>
      </c>
      <c r="AB134" s="385" t="b">
        <f t="shared" si="28"/>
        <v>1</v>
      </c>
      <c r="AC134" s="384" t="str">
        <f>IF($N134="","",IF($C$7="Northern Ireland",INDEX('Fixed inputs'!$H$18:$H$58,MATCH($N134,'Fixed inputs'!$C$18:$C$58,0)),INDEX('Fixed inputs'!$I$18:$I$58,MATCH($N134,'Fixed inputs'!$C$18:$C$58,0))))</f>
        <v/>
      </c>
      <c r="AD134" s="384" t="str">
        <f>IF($C134="","",INDEX('Fixed inputs'!$C$8:$E$10,MATCH($C134,'Fixed inputs'!$B$8:$B$10,0),MATCH(IF($C$7="Northern Ireland","GBP","EUR"),'Fixed inputs'!$C$7:$E$7,0)))</f>
        <v/>
      </c>
      <c r="AE134" s="386"/>
      <c r="AF134" s="386"/>
      <c r="AG134" s="386"/>
      <c r="AH134" s="386"/>
      <c r="AI134" s="386"/>
      <c r="AJ134" s="387">
        <f t="shared" si="29"/>
        <v>0</v>
      </c>
      <c r="AK134" s="386"/>
      <c r="AL134" s="387">
        <f t="shared" si="30"/>
        <v>0</v>
      </c>
      <c r="AM134" s="386"/>
      <c r="AN134" s="387">
        <f t="shared" si="31"/>
        <v>0</v>
      </c>
      <c r="AO134" s="386"/>
      <c r="AP134" s="387">
        <f t="shared" si="32"/>
        <v>0</v>
      </c>
      <c r="AQ134" s="386"/>
      <c r="AR134" s="387">
        <f t="shared" si="33"/>
        <v>0</v>
      </c>
      <c r="AS134" s="386"/>
      <c r="AT134" s="387">
        <f t="shared" si="34"/>
        <v>0</v>
      </c>
    </row>
    <row r="135" spans="2:46">
      <c r="B135" s="435"/>
      <c r="C135" s="435"/>
      <c r="D135" s="436"/>
      <c r="E135" s="437"/>
      <c r="F135" s="437"/>
      <c r="G135" s="437"/>
      <c r="H135" s="437"/>
      <c r="I135" s="437"/>
      <c r="J135" s="437"/>
      <c r="K135" s="465">
        <f t="shared" si="20"/>
        <v>0</v>
      </c>
      <c r="L135" s="433"/>
      <c r="M135" s="433"/>
      <c r="N135" s="434"/>
      <c r="O135" s="383" t="str">
        <f t="shared" si="19"/>
        <v/>
      </c>
      <c r="P135" s="434"/>
      <c r="Q135" s="434"/>
      <c r="R135" s="434"/>
      <c r="S135" s="433"/>
      <c r="T135" s="434"/>
      <c r="U135" s="384" t="str">
        <f t="shared" si="21"/>
        <v/>
      </c>
      <c r="V135" s="384" t="str">
        <f t="shared" si="22"/>
        <v/>
      </c>
      <c r="W135" s="384" t="str">
        <f t="shared" si="23"/>
        <v/>
      </c>
      <c r="X135" s="384" t="str">
        <f t="shared" si="24"/>
        <v/>
      </c>
      <c r="Y135" s="384" t="str">
        <f t="shared" si="25"/>
        <v/>
      </c>
      <c r="Z135" s="384" t="str">
        <f t="shared" si="26"/>
        <v/>
      </c>
      <c r="AA135" s="384">
        <f t="shared" si="27"/>
        <v>0</v>
      </c>
      <c r="AB135" s="385" t="b">
        <f t="shared" si="28"/>
        <v>1</v>
      </c>
      <c r="AC135" s="384" t="str">
        <f>IF($N135="","",IF($C$7="Northern Ireland",INDEX('Fixed inputs'!$H$18:$H$58,MATCH($N135,'Fixed inputs'!$C$18:$C$58,0)),INDEX('Fixed inputs'!$I$18:$I$58,MATCH($N135,'Fixed inputs'!$C$18:$C$58,0))))</f>
        <v/>
      </c>
      <c r="AD135" s="384" t="str">
        <f>IF($C135="","",INDEX('Fixed inputs'!$C$8:$E$10,MATCH($C135,'Fixed inputs'!$B$8:$B$10,0),MATCH(IF($C$7="Northern Ireland","GBP","EUR"),'Fixed inputs'!$C$7:$E$7,0)))</f>
        <v/>
      </c>
      <c r="AE135" s="386"/>
      <c r="AF135" s="386"/>
      <c r="AG135" s="386"/>
      <c r="AH135" s="386"/>
      <c r="AI135" s="386"/>
      <c r="AJ135" s="387">
        <f t="shared" si="29"/>
        <v>0</v>
      </c>
      <c r="AK135" s="386"/>
      <c r="AL135" s="387">
        <f t="shared" si="30"/>
        <v>0</v>
      </c>
      <c r="AM135" s="386"/>
      <c r="AN135" s="387">
        <f t="shared" si="31"/>
        <v>0</v>
      </c>
      <c r="AO135" s="386"/>
      <c r="AP135" s="387">
        <f t="shared" si="32"/>
        <v>0</v>
      </c>
      <c r="AQ135" s="386"/>
      <c r="AR135" s="387">
        <f t="shared" si="33"/>
        <v>0</v>
      </c>
      <c r="AS135" s="386"/>
      <c r="AT135" s="387">
        <f t="shared" si="34"/>
        <v>0</v>
      </c>
    </row>
    <row r="136" spans="2:46">
      <c r="B136" s="435"/>
      <c r="C136" s="435"/>
      <c r="D136" s="436"/>
      <c r="E136" s="437"/>
      <c r="F136" s="437"/>
      <c r="G136" s="437"/>
      <c r="H136" s="437"/>
      <c r="I136" s="437"/>
      <c r="J136" s="437"/>
      <c r="K136" s="465">
        <f t="shared" si="20"/>
        <v>0</v>
      </c>
      <c r="L136" s="433"/>
      <c r="M136" s="433"/>
      <c r="N136" s="434"/>
      <c r="O136" s="383" t="str">
        <f t="shared" si="19"/>
        <v/>
      </c>
      <c r="P136" s="434"/>
      <c r="Q136" s="434"/>
      <c r="R136" s="434"/>
      <c r="S136" s="433"/>
      <c r="T136" s="434"/>
      <c r="U136" s="384" t="str">
        <f t="shared" si="21"/>
        <v/>
      </c>
      <c r="V136" s="384" t="str">
        <f t="shared" si="22"/>
        <v/>
      </c>
      <c r="W136" s="384" t="str">
        <f t="shared" si="23"/>
        <v/>
      </c>
      <c r="X136" s="384" t="str">
        <f t="shared" si="24"/>
        <v/>
      </c>
      <c r="Y136" s="384" t="str">
        <f t="shared" si="25"/>
        <v/>
      </c>
      <c r="Z136" s="384" t="str">
        <f t="shared" si="26"/>
        <v/>
      </c>
      <c r="AA136" s="384">
        <f t="shared" si="27"/>
        <v>0</v>
      </c>
      <c r="AB136" s="385" t="b">
        <f t="shared" si="28"/>
        <v>1</v>
      </c>
      <c r="AC136" s="384" t="str">
        <f>IF($N136="","",IF($C$7="Northern Ireland",INDEX('Fixed inputs'!$H$18:$H$58,MATCH($N136,'Fixed inputs'!$C$18:$C$58,0)),INDEX('Fixed inputs'!$I$18:$I$58,MATCH($N136,'Fixed inputs'!$C$18:$C$58,0))))</f>
        <v/>
      </c>
      <c r="AD136" s="384" t="str">
        <f>IF($C136="","",INDEX('Fixed inputs'!$C$8:$E$10,MATCH($C136,'Fixed inputs'!$B$8:$B$10,0),MATCH(IF($C$7="Northern Ireland","GBP","EUR"),'Fixed inputs'!$C$7:$E$7,0)))</f>
        <v/>
      </c>
      <c r="AE136" s="386"/>
      <c r="AF136" s="386"/>
      <c r="AG136" s="386"/>
      <c r="AH136" s="386"/>
      <c r="AI136" s="386"/>
      <c r="AJ136" s="387">
        <f t="shared" si="29"/>
        <v>0</v>
      </c>
      <c r="AK136" s="386"/>
      <c r="AL136" s="387">
        <f t="shared" si="30"/>
        <v>0</v>
      </c>
      <c r="AM136" s="386"/>
      <c r="AN136" s="387">
        <f t="shared" si="31"/>
        <v>0</v>
      </c>
      <c r="AO136" s="386"/>
      <c r="AP136" s="387">
        <f t="shared" si="32"/>
        <v>0</v>
      </c>
      <c r="AQ136" s="386"/>
      <c r="AR136" s="387">
        <f t="shared" si="33"/>
        <v>0</v>
      </c>
      <c r="AS136" s="386"/>
      <c r="AT136" s="387">
        <f t="shared" si="34"/>
        <v>0</v>
      </c>
    </row>
    <row r="137" spans="2:46">
      <c r="B137" s="435"/>
      <c r="C137" s="435"/>
      <c r="D137" s="436"/>
      <c r="E137" s="437"/>
      <c r="F137" s="437"/>
      <c r="G137" s="437"/>
      <c r="H137" s="437"/>
      <c r="I137" s="437"/>
      <c r="J137" s="437"/>
      <c r="K137" s="465">
        <f t="shared" si="20"/>
        <v>0</v>
      </c>
      <c r="L137" s="433"/>
      <c r="M137" s="433"/>
      <c r="N137" s="434"/>
      <c r="O137" s="383" t="str">
        <f t="shared" si="19"/>
        <v/>
      </c>
      <c r="P137" s="434"/>
      <c r="Q137" s="434"/>
      <c r="R137" s="434"/>
      <c r="S137" s="433"/>
      <c r="T137" s="434"/>
      <c r="U137" s="384" t="str">
        <f t="shared" si="21"/>
        <v/>
      </c>
      <c r="V137" s="384" t="str">
        <f t="shared" si="22"/>
        <v/>
      </c>
      <c r="W137" s="384" t="str">
        <f t="shared" si="23"/>
        <v/>
      </c>
      <c r="X137" s="384" t="str">
        <f t="shared" si="24"/>
        <v/>
      </c>
      <c r="Y137" s="384" t="str">
        <f t="shared" si="25"/>
        <v/>
      </c>
      <c r="Z137" s="384" t="str">
        <f t="shared" si="26"/>
        <v/>
      </c>
      <c r="AA137" s="384">
        <f t="shared" si="27"/>
        <v>0</v>
      </c>
      <c r="AB137" s="385" t="b">
        <f t="shared" si="28"/>
        <v>1</v>
      </c>
      <c r="AC137" s="384" t="str">
        <f>IF($N137="","",IF($C$7="Northern Ireland",INDEX('Fixed inputs'!$H$18:$H$58,MATCH($N137,'Fixed inputs'!$C$18:$C$58,0)),INDEX('Fixed inputs'!$I$18:$I$58,MATCH($N137,'Fixed inputs'!$C$18:$C$58,0))))</f>
        <v/>
      </c>
      <c r="AD137" s="384" t="str">
        <f>IF($C137="","",INDEX('Fixed inputs'!$C$8:$E$10,MATCH($C137,'Fixed inputs'!$B$8:$B$10,0),MATCH(IF($C$7="Northern Ireland","GBP","EUR"),'Fixed inputs'!$C$7:$E$7,0)))</f>
        <v/>
      </c>
      <c r="AE137" s="386"/>
      <c r="AF137" s="386"/>
      <c r="AG137" s="386"/>
      <c r="AH137" s="386"/>
      <c r="AI137" s="386"/>
      <c r="AJ137" s="387">
        <f t="shared" si="29"/>
        <v>0</v>
      </c>
      <c r="AK137" s="386"/>
      <c r="AL137" s="387">
        <f t="shared" si="30"/>
        <v>0</v>
      </c>
      <c r="AM137" s="386"/>
      <c r="AN137" s="387">
        <f t="shared" si="31"/>
        <v>0</v>
      </c>
      <c r="AO137" s="386"/>
      <c r="AP137" s="387">
        <f t="shared" si="32"/>
        <v>0</v>
      </c>
      <c r="AQ137" s="386"/>
      <c r="AR137" s="387">
        <f t="shared" si="33"/>
        <v>0</v>
      </c>
      <c r="AS137" s="386"/>
      <c r="AT137" s="387">
        <f t="shared" si="34"/>
        <v>0</v>
      </c>
    </row>
    <row r="138" spans="2:46">
      <c r="B138" s="435"/>
      <c r="C138" s="435"/>
      <c r="D138" s="436"/>
      <c r="E138" s="437"/>
      <c r="F138" s="437"/>
      <c r="G138" s="437"/>
      <c r="H138" s="437"/>
      <c r="I138" s="437"/>
      <c r="J138" s="437"/>
      <c r="K138" s="465">
        <f t="shared" si="20"/>
        <v>0</v>
      </c>
      <c r="L138" s="433"/>
      <c r="M138" s="433"/>
      <c r="N138" s="434"/>
      <c r="O138" s="383" t="str">
        <f t="shared" si="19"/>
        <v/>
      </c>
      <c r="P138" s="434"/>
      <c r="Q138" s="434"/>
      <c r="R138" s="434"/>
      <c r="S138" s="433"/>
      <c r="T138" s="434"/>
      <c r="U138" s="384" t="str">
        <f t="shared" si="21"/>
        <v/>
      </c>
      <c r="V138" s="384" t="str">
        <f t="shared" si="22"/>
        <v/>
      </c>
      <c r="W138" s="384" t="str">
        <f t="shared" si="23"/>
        <v/>
      </c>
      <c r="X138" s="384" t="str">
        <f t="shared" si="24"/>
        <v/>
      </c>
      <c r="Y138" s="384" t="str">
        <f t="shared" si="25"/>
        <v/>
      </c>
      <c r="Z138" s="384" t="str">
        <f t="shared" si="26"/>
        <v/>
      </c>
      <c r="AA138" s="384">
        <f t="shared" si="27"/>
        <v>0</v>
      </c>
      <c r="AB138" s="385" t="b">
        <f t="shared" si="28"/>
        <v>1</v>
      </c>
      <c r="AC138" s="384" t="str">
        <f>IF($N138="","",IF($C$7="Northern Ireland",INDEX('Fixed inputs'!$H$18:$H$58,MATCH($N138,'Fixed inputs'!$C$18:$C$58,0)),INDEX('Fixed inputs'!$I$18:$I$58,MATCH($N138,'Fixed inputs'!$C$18:$C$58,0))))</f>
        <v/>
      </c>
      <c r="AD138" s="384" t="str">
        <f>IF($C138="","",INDEX('Fixed inputs'!$C$8:$E$10,MATCH($C138,'Fixed inputs'!$B$8:$B$10,0),MATCH(IF($C$7="Northern Ireland","GBP","EUR"),'Fixed inputs'!$C$7:$E$7,0)))</f>
        <v/>
      </c>
      <c r="AE138" s="386"/>
      <c r="AF138" s="386"/>
      <c r="AG138" s="386"/>
      <c r="AH138" s="386"/>
      <c r="AI138" s="386"/>
      <c r="AJ138" s="387">
        <f t="shared" si="29"/>
        <v>0</v>
      </c>
      <c r="AK138" s="386"/>
      <c r="AL138" s="387">
        <f t="shared" si="30"/>
        <v>0</v>
      </c>
      <c r="AM138" s="386"/>
      <c r="AN138" s="387">
        <f t="shared" si="31"/>
        <v>0</v>
      </c>
      <c r="AO138" s="386"/>
      <c r="AP138" s="387">
        <f t="shared" si="32"/>
        <v>0</v>
      </c>
      <c r="AQ138" s="386"/>
      <c r="AR138" s="387">
        <f t="shared" si="33"/>
        <v>0</v>
      </c>
      <c r="AS138" s="386"/>
      <c r="AT138" s="387">
        <f t="shared" si="34"/>
        <v>0</v>
      </c>
    </row>
    <row r="139" spans="2:46">
      <c r="B139" s="435"/>
      <c r="C139" s="435"/>
      <c r="D139" s="436"/>
      <c r="E139" s="437"/>
      <c r="F139" s="437"/>
      <c r="G139" s="437"/>
      <c r="H139" s="437"/>
      <c r="I139" s="437"/>
      <c r="J139" s="437"/>
      <c r="K139" s="465">
        <f t="shared" si="20"/>
        <v>0</v>
      </c>
      <c r="L139" s="433"/>
      <c r="M139" s="433"/>
      <c r="N139" s="434"/>
      <c r="O139" s="383" t="str">
        <f t="shared" si="19"/>
        <v/>
      </c>
      <c r="P139" s="434"/>
      <c r="Q139" s="434"/>
      <c r="R139" s="434"/>
      <c r="S139" s="433"/>
      <c r="T139" s="434"/>
      <c r="U139" s="384" t="str">
        <f t="shared" si="21"/>
        <v/>
      </c>
      <c r="V139" s="384" t="str">
        <f t="shared" si="22"/>
        <v/>
      </c>
      <c r="W139" s="384" t="str">
        <f t="shared" si="23"/>
        <v/>
      </c>
      <c r="X139" s="384" t="str">
        <f t="shared" si="24"/>
        <v/>
      </c>
      <c r="Y139" s="384" t="str">
        <f t="shared" si="25"/>
        <v/>
      </c>
      <c r="Z139" s="384" t="str">
        <f t="shared" si="26"/>
        <v/>
      </c>
      <c r="AA139" s="384">
        <f t="shared" si="27"/>
        <v>0</v>
      </c>
      <c r="AB139" s="385" t="b">
        <f t="shared" si="28"/>
        <v>1</v>
      </c>
      <c r="AC139" s="384" t="str">
        <f>IF($N139="","",IF($C$7="Northern Ireland",INDEX('Fixed inputs'!$H$18:$H$58,MATCH($N139,'Fixed inputs'!$C$18:$C$58,0)),INDEX('Fixed inputs'!$I$18:$I$58,MATCH($N139,'Fixed inputs'!$C$18:$C$58,0))))</f>
        <v/>
      </c>
      <c r="AD139" s="384" t="str">
        <f>IF($C139="","",INDEX('Fixed inputs'!$C$8:$E$10,MATCH($C139,'Fixed inputs'!$B$8:$B$10,0),MATCH(IF($C$7="Northern Ireland","GBP","EUR"),'Fixed inputs'!$C$7:$E$7,0)))</f>
        <v/>
      </c>
      <c r="AE139" s="386"/>
      <c r="AF139" s="386"/>
      <c r="AG139" s="386"/>
      <c r="AH139" s="386"/>
      <c r="AI139" s="386"/>
      <c r="AJ139" s="387">
        <f t="shared" si="29"/>
        <v>0</v>
      </c>
      <c r="AK139" s="386"/>
      <c r="AL139" s="387">
        <f t="shared" si="30"/>
        <v>0</v>
      </c>
      <c r="AM139" s="386"/>
      <c r="AN139" s="387">
        <f t="shared" si="31"/>
        <v>0</v>
      </c>
      <c r="AO139" s="386"/>
      <c r="AP139" s="387">
        <f t="shared" si="32"/>
        <v>0</v>
      </c>
      <c r="AQ139" s="386"/>
      <c r="AR139" s="387">
        <f t="shared" si="33"/>
        <v>0</v>
      </c>
      <c r="AS139" s="386"/>
      <c r="AT139" s="387">
        <f t="shared" si="34"/>
        <v>0</v>
      </c>
    </row>
    <row r="140" spans="2:46">
      <c r="B140" s="435"/>
      <c r="C140" s="435"/>
      <c r="D140" s="436"/>
      <c r="E140" s="437"/>
      <c r="F140" s="437"/>
      <c r="G140" s="437"/>
      <c r="H140" s="437"/>
      <c r="I140" s="437"/>
      <c r="J140" s="437"/>
      <c r="K140" s="465">
        <f t="shared" si="20"/>
        <v>0</v>
      </c>
      <c r="L140" s="433"/>
      <c r="M140" s="433"/>
      <c r="N140" s="434"/>
      <c r="O140" s="383" t="str">
        <f t="shared" ref="O140:O203" si="35">IF($N140="","",IF($N140&lt;2024,"Yes","No"))</f>
        <v/>
      </c>
      <c r="P140" s="434"/>
      <c r="Q140" s="434"/>
      <c r="R140" s="434"/>
      <c r="S140" s="433"/>
      <c r="T140" s="434"/>
      <c r="U140" s="384" t="str">
        <f t="shared" si="21"/>
        <v/>
      </c>
      <c r="V140" s="384" t="str">
        <f t="shared" si="22"/>
        <v/>
      </c>
      <c r="W140" s="384" t="str">
        <f t="shared" si="23"/>
        <v/>
      </c>
      <c r="X140" s="384" t="str">
        <f t="shared" si="24"/>
        <v/>
      </c>
      <c r="Y140" s="384" t="str">
        <f t="shared" si="25"/>
        <v/>
      </c>
      <c r="Z140" s="384" t="str">
        <f t="shared" si="26"/>
        <v/>
      </c>
      <c r="AA140" s="384">
        <f t="shared" si="27"/>
        <v>0</v>
      </c>
      <c r="AB140" s="385" t="b">
        <f t="shared" si="28"/>
        <v>1</v>
      </c>
      <c r="AC140" s="384" t="str">
        <f>IF($N140="","",IF($C$7="Northern Ireland",INDEX('Fixed inputs'!$H$18:$H$58,MATCH($N140,'Fixed inputs'!$C$18:$C$58,0)),INDEX('Fixed inputs'!$I$18:$I$58,MATCH($N140,'Fixed inputs'!$C$18:$C$58,0))))</f>
        <v/>
      </c>
      <c r="AD140" s="384" t="str">
        <f>IF($C140="","",INDEX('Fixed inputs'!$C$8:$E$10,MATCH($C140,'Fixed inputs'!$B$8:$B$10,0),MATCH(IF($C$7="Northern Ireland","GBP","EUR"),'Fixed inputs'!$C$7:$E$7,0)))</f>
        <v/>
      </c>
      <c r="AE140" s="386"/>
      <c r="AF140" s="386"/>
      <c r="AG140" s="386"/>
      <c r="AH140" s="386"/>
      <c r="AI140" s="386"/>
      <c r="AJ140" s="387">
        <f t="shared" si="29"/>
        <v>0</v>
      </c>
      <c r="AK140" s="386"/>
      <c r="AL140" s="387">
        <f t="shared" si="30"/>
        <v>0</v>
      </c>
      <c r="AM140" s="386"/>
      <c r="AN140" s="387">
        <f t="shared" si="31"/>
        <v>0</v>
      </c>
      <c r="AO140" s="386"/>
      <c r="AP140" s="387">
        <f t="shared" si="32"/>
        <v>0</v>
      </c>
      <c r="AQ140" s="386"/>
      <c r="AR140" s="387">
        <f t="shared" si="33"/>
        <v>0</v>
      </c>
      <c r="AS140" s="386"/>
      <c r="AT140" s="387">
        <f t="shared" si="34"/>
        <v>0</v>
      </c>
    </row>
    <row r="141" spans="2:46">
      <c r="B141" s="435"/>
      <c r="C141" s="435"/>
      <c r="D141" s="436"/>
      <c r="E141" s="437"/>
      <c r="F141" s="437"/>
      <c r="G141" s="437"/>
      <c r="H141" s="437"/>
      <c r="I141" s="437"/>
      <c r="J141" s="437"/>
      <c r="K141" s="465">
        <f t="shared" ref="K141:K204" si="36">SUM(E141:J141)</f>
        <v>0</v>
      </c>
      <c r="L141" s="433"/>
      <c r="M141" s="433"/>
      <c r="N141" s="434"/>
      <c r="O141" s="383" t="str">
        <f t="shared" si="35"/>
        <v/>
      </c>
      <c r="P141" s="434"/>
      <c r="Q141" s="434"/>
      <c r="R141" s="434"/>
      <c r="S141" s="433"/>
      <c r="T141" s="434"/>
      <c r="U141" s="384" t="str">
        <f t="shared" ref="U141:U204" si="37">IF($B141="","",IFERROR(E141*$AC141*$AD141,0))</f>
        <v/>
      </c>
      <c r="V141" s="384" t="str">
        <f t="shared" ref="V141:V204" si="38">IF($B141="","",IFERROR(F141*$AC141*$AD141,0))</f>
        <v/>
      </c>
      <c r="W141" s="384" t="str">
        <f t="shared" ref="W141:W204" si="39">IF($B141="","",IFERROR(G141*$AC141*$AD141,0))</f>
        <v/>
      </c>
      <c r="X141" s="384" t="str">
        <f t="shared" ref="X141:X204" si="40">IF($B141="","",IFERROR(H141*$AC141*$AD141,0))</f>
        <v/>
      </c>
      <c r="Y141" s="384" t="str">
        <f t="shared" ref="Y141:Y204" si="41">IF($B141="","",IFERROR(I141*$AC141*$AD141,0))</f>
        <v/>
      </c>
      <c r="Z141" s="384" t="str">
        <f t="shared" ref="Z141:Z204" si="42">IF($B141="","",IFERROR(J141*$AC141*$AD141,0))</f>
        <v/>
      </c>
      <c r="AA141" s="384">
        <f t="shared" ref="AA141:AA204" si="43">SUM(U141:Z141)</f>
        <v>0</v>
      </c>
      <c r="AB141" s="385" t="b">
        <f t="shared" ref="AB141:AB204" si="44">IF(COUNTA($B141:$J141)=0,TRUE,AND($B141&lt;&gt;"",$C141&lt;&gt;"",$D141&lt;&gt;"",$N141&lt;&gt;"",$L141&lt;&gt;"",$M141&lt;&gt;"",$Q141&lt;&gt;"",$R141&lt;&gt;"",$S141&lt;&gt;"",IF($O141="Yes",$P141&lt;&gt;"",TRUE)))</f>
        <v>1</v>
      </c>
      <c r="AC141" s="384" t="str">
        <f>IF($N141="","",IF($C$7="Northern Ireland",INDEX('Fixed inputs'!$H$18:$H$58,MATCH($N141,'Fixed inputs'!$C$18:$C$58,0)),INDEX('Fixed inputs'!$I$18:$I$58,MATCH($N141,'Fixed inputs'!$C$18:$C$58,0))))</f>
        <v/>
      </c>
      <c r="AD141" s="384" t="str">
        <f>IF($C141="","",INDEX('Fixed inputs'!$C$8:$E$10,MATCH($C141,'Fixed inputs'!$B$8:$B$10,0),MATCH(IF($C$7="Northern Ireland","GBP","EUR"),'Fixed inputs'!$C$7:$E$7,0)))</f>
        <v/>
      </c>
      <c r="AE141" s="386"/>
      <c r="AF141" s="386"/>
      <c r="AG141" s="386"/>
      <c r="AH141" s="386"/>
      <c r="AI141" s="386"/>
      <c r="AJ141" s="387">
        <f t="shared" ref="AJ141:AJ204" si="45">IF(AI141&lt;&gt;"",AI141,IF(AND($AE141="Yes",$AF141="Yes",$AG141="Yes",$AH141="Yes"),U141,0))</f>
        <v>0</v>
      </c>
      <c r="AK141" s="386"/>
      <c r="AL141" s="387">
        <f t="shared" ref="AL141:AL204" si="46">IF(AK141&lt;&gt;"",AK141,IF(AND($AE141="Yes",$AF141="Yes",$AG141="Yes",$AH141="Yes"),V141,0))</f>
        <v>0</v>
      </c>
      <c r="AM141" s="386"/>
      <c r="AN141" s="387">
        <f t="shared" ref="AN141:AN204" si="47">IF(AM141&lt;&gt;"",AM141,IF(AND($AE141="Yes",$AF141="Yes",$AG141="Yes",$AH141="Yes"),W141,0))</f>
        <v>0</v>
      </c>
      <c r="AO141" s="386"/>
      <c r="AP141" s="387">
        <f t="shared" ref="AP141:AP204" si="48">IF(AO141&lt;&gt;"",AO141,IF(AND($AE141="Yes",$AF141="Yes",$AG141="Yes",$AH141="Yes"),X141,0))</f>
        <v>0</v>
      </c>
      <c r="AQ141" s="386"/>
      <c r="AR141" s="387">
        <f t="shared" ref="AR141:AR204" si="49">IF(AQ141&lt;&gt;"",AQ141,IF(AND($AE141="Yes",$AF141="Yes",$AG141="Yes",$AH141="Yes"),Y141,0))</f>
        <v>0</v>
      </c>
      <c r="AS141" s="386"/>
      <c r="AT141" s="387">
        <f t="shared" ref="AT141:AT204" si="50">IF(AS141&lt;&gt;"",AS141,IF(AND($AE141="Yes",$AF141="Yes",$AG141="Yes",$AH141="Yes"),Z141,0))</f>
        <v>0</v>
      </c>
    </row>
    <row r="142" spans="2:46">
      <c r="B142" s="435"/>
      <c r="C142" s="435"/>
      <c r="D142" s="436"/>
      <c r="E142" s="437"/>
      <c r="F142" s="437"/>
      <c r="G142" s="437"/>
      <c r="H142" s="437"/>
      <c r="I142" s="437"/>
      <c r="J142" s="437"/>
      <c r="K142" s="465">
        <f t="shared" si="36"/>
        <v>0</v>
      </c>
      <c r="L142" s="433"/>
      <c r="M142" s="433"/>
      <c r="N142" s="434"/>
      <c r="O142" s="383" t="str">
        <f t="shared" si="35"/>
        <v/>
      </c>
      <c r="P142" s="434"/>
      <c r="Q142" s="434"/>
      <c r="R142" s="434"/>
      <c r="S142" s="433"/>
      <c r="T142" s="434"/>
      <c r="U142" s="384" t="str">
        <f t="shared" si="37"/>
        <v/>
      </c>
      <c r="V142" s="384" t="str">
        <f t="shared" si="38"/>
        <v/>
      </c>
      <c r="W142" s="384" t="str">
        <f t="shared" si="39"/>
        <v/>
      </c>
      <c r="X142" s="384" t="str">
        <f t="shared" si="40"/>
        <v/>
      </c>
      <c r="Y142" s="384" t="str">
        <f t="shared" si="41"/>
        <v/>
      </c>
      <c r="Z142" s="384" t="str">
        <f t="shared" si="42"/>
        <v/>
      </c>
      <c r="AA142" s="384">
        <f t="shared" si="43"/>
        <v>0</v>
      </c>
      <c r="AB142" s="385" t="b">
        <f t="shared" si="44"/>
        <v>1</v>
      </c>
      <c r="AC142" s="384" t="str">
        <f>IF($N142="","",IF($C$7="Northern Ireland",INDEX('Fixed inputs'!$H$18:$H$58,MATCH($N142,'Fixed inputs'!$C$18:$C$58,0)),INDEX('Fixed inputs'!$I$18:$I$58,MATCH($N142,'Fixed inputs'!$C$18:$C$58,0))))</f>
        <v/>
      </c>
      <c r="AD142" s="384" t="str">
        <f>IF($C142="","",INDEX('Fixed inputs'!$C$8:$E$10,MATCH($C142,'Fixed inputs'!$B$8:$B$10,0),MATCH(IF($C$7="Northern Ireland","GBP","EUR"),'Fixed inputs'!$C$7:$E$7,0)))</f>
        <v/>
      </c>
      <c r="AE142" s="386"/>
      <c r="AF142" s="386"/>
      <c r="AG142" s="386"/>
      <c r="AH142" s="386"/>
      <c r="AI142" s="386"/>
      <c r="AJ142" s="387">
        <f t="shared" si="45"/>
        <v>0</v>
      </c>
      <c r="AK142" s="386"/>
      <c r="AL142" s="387">
        <f t="shared" si="46"/>
        <v>0</v>
      </c>
      <c r="AM142" s="386"/>
      <c r="AN142" s="387">
        <f t="shared" si="47"/>
        <v>0</v>
      </c>
      <c r="AO142" s="386"/>
      <c r="AP142" s="387">
        <f t="shared" si="48"/>
        <v>0</v>
      </c>
      <c r="AQ142" s="386"/>
      <c r="AR142" s="387">
        <f t="shared" si="49"/>
        <v>0</v>
      </c>
      <c r="AS142" s="386"/>
      <c r="AT142" s="387">
        <f t="shared" si="50"/>
        <v>0</v>
      </c>
    </row>
    <row r="143" spans="2:46">
      <c r="B143" s="435"/>
      <c r="C143" s="435"/>
      <c r="D143" s="436"/>
      <c r="E143" s="437"/>
      <c r="F143" s="437"/>
      <c r="G143" s="437"/>
      <c r="H143" s="437"/>
      <c r="I143" s="437"/>
      <c r="J143" s="437"/>
      <c r="K143" s="465">
        <f t="shared" si="36"/>
        <v>0</v>
      </c>
      <c r="L143" s="433"/>
      <c r="M143" s="433"/>
      <c r="N143" s="434"/>
      <c r="O143" s="383" t="str">
        <f t="shared" si="35"/>
        <v/>
      </c>
      <c r="P143" s="434"/>
      <c r="Q143" s="434"/>
      <c r="R143" s="434"/>
      <c r="S143" s="433"/>
      <c r="T143" s="434"/>
      <c r="U143" s="384" t="str">
        <f t="shared" si="37"/>
        <v/>
      </c>
      <c r="V143" s="384" t="str">
        <f t="shared" si="38"/>
        <v/>
      </c>
      <c r="W143" s="384" t="str">
        <f t="shared" si="39"/>
        <v/>
      </c>
      <c r="X143" s="384" t="str">
        <f t="shared" si="40"/>
        <v/>
      </c>
      <c r="Y143" s="384" t="str">
        <f t="shared" si="41"/>
        <v/>
      </c>
      <c r="Z143" s="384" t="str">
        <f t="shared" si="42"/>
        <v/>
      </c>
      <c r="AA143" s="384">
        <f t="shared" si="43"/>
        <v>0</v>
      </c>
      <c r="AB143" s="385" t="b">
        <f t="shared" si="44"/>
        <v>1</v>
      </c>
      <c r="AC143" s="384" t="str">
        <f>IF($N143="","",IF($C$7="Northern Ireland",INDEX('Fixed inputs'!$H$18:$H$58,MATCH($N143,'Fixed inputs'!$C$18:$C$58,0)),INDEX('Fixed inputs'!$I$18:$I$58,MATCH($N143,'Fixed inputs'!$C$18:$C$58,0))))</f>
        <v/>
      </c>
      <c r="AD143" s="384" t="str">
        <f>IF($C143="","",INDEX('Fixed inputs'!$C$8:$E$10,MATCH($C143,'Fixed inputs'!$B$8:$B$10,0),MATCH(IF($C$7="Northern Ireland","GBP","EUR"),'Fixed inputs'!$C$7:$E$7,0)))</f>
        <v/>
      </c>
      <c r="AE143" s="386"/>
      <c r="AF143" s="386"/>
      <c r="AG143" s="386"/>
      <c r="AH143" s="386"/>
      <c r="AI143" s="386"/>
      <c r="AJ143" s="387">
        <f t="shared" si="45"/>
        <v>0</v>
      </c>
      <c r="AK143" s="386"/>
      <c r="AL143" s="387">
        <f t="shared" si="46"/>
        <v>0</v>
      </c>
      <c r="AM143" s="386"/>
      <c r="AN143" s="387">
        <f t="shared" si="47"/>
        <v>0</v>
      </c>
      <c r="AO143" s="386"/>
      <c r="AP143" s="387">
        <f t="shared" si="48"/>
        <v>0</v>
      </c>
      <c r="AQ143" s="386"/>
      <c r="AR143" s="387">
        <f t="shared" si="49"/>
        <v>0</v>
      </c>
      <c r="AS143" s="386"/>
      <c r="AT143" s="387">
        <f t="shared" si="50"/>
        <v>0</v>
      </c>
    </row>
    <row r="144" spans="2:46">
      <c r="B144" s="435"/>
      <c r="C144" s="435"/>
      <c r="D144" s="436"/>
      <c r="E144" s="437"/>
      <c r="F144" s="437"/>
      <c r="G144" s="437"/>
      <c r="H144" s="437"/>
      <c r="I144" s="437"/>
      <c r="J144" s="437"/>
      <c r="K144" s="465">
        <f t="shared" si="36"/>
        <v>0</v>
      </c>
      <c r="L144" s="433"/>
      <c r="M144" s="433"/>
      <c r="N144" s="434"/>
      <c r="O144" s="383" t="str">
        <f t="shared" si="35"/>
        <v/>
      </c>
      <c r="P144" s="434"/>
      <c r="Q144" s="434"/>
      <c r="R144" s="434"/>
      <c r="S144" s="433"/>
      <c r="T144" s="434"/>
      <c r="U144" s="384" t="str">
        <f t="shared" si="37"/>
        <v/>
      </c>
      <c r="V144" s="384" t="str">
        <f t="shared" si="38"/>
        <v/>
      </c>
      <c r="W144" s="384" t="str">
        <f t="shared" si="39"/>
        <v/>
      </c>
      <c r="X144" s="384" t="str">
        <f t="shared" si="40"/>
        <v/>
      </c>
      <c r="Y144" s="384" t="str">
        <f t="shared" si="41"/>
        <v/>
      </c>
      <c r="Z144" s="384" t="str">
        <f t="shared" si="42"/>
        <v/>
      </c>
      <c r="AA144" s="384">
        <f t="shared" si="43"/>
        <v>0</v>
      </c>
      <c r="AB144" s="385" t="b">
        <f t="shared" si="44"/>
        <v>1</v>
      </c>
      <c r="AC144" s="384" t="str">
        <f>IF($N144="","",IF($C$7="Northern Ireland",INDEX('Fixed inputs'!$H$18:$H$58,MATCH($N144,'Fixed inputs'!$C$18:$C$58,0)),INDEX('Fixed inputs'!$I$18:$I$58,MATCH($N144,'Fixed inputs'!$C$18:$C$58,0))))</f>
        <v/>
      </c>
      <c r="AD144" s="384" t="str">
        <f>IF($C144="","",INDEX('Fixed inputs'!$C$8:$E$10,MATCH($C144,'Fixed inputs'!$B$8:$B$10,0),MATCH(IF($C$7="Northern Ireland","GBP","EUR"),'Fixed inputs'!$C$7:$E$7,0)))</f>
        <v/>
      </c>
      <c r="AE144" s="386"/>
      <c r="AF144" s="386"/>
      <c r="AG144" s="386"/>
      <c r="AH144" s="386"/>
      <c r="AI144" s="386"/>
      <c r="AJ144" s="387">
        <f t="shared" si="45"/>
        <v>0</v>
      </c>
      <c r="AK144" s="386"/>
      <c r="AL144" s="387">
        <f t="shared" si="46"/>
        <v>0</v>
      </c>
      <c r="AM144" s="386"/>
      <c r="AN144" s="387">
        <f t="shared" si="47"/>
        <v>0</v>
      </c>
      <c r="AO144" s="386"/>
      <c r="AP144" s="387">
        <f t="shared" si="48"/>
        <v>0</v>
      </c>
      <c r="AQ144" s="386"/>
      <c r="AR144" s="387">
        <f t="shared" si="49"/>
        <v>0</v>
      </c>
      <c r="AS144" s="386"/>
      <c r="AT144" s="387">
        <f t="shared" si="50"/>
        <v>0</v>
      </c>
    </row>
    <row r="145" spans="2:46">
      <c r="B145" s="435"/>
      <c r="C145" s="435"/>
      <c r="D145" s="436"/>
      <c r="E145" s="437"/>
      <c r="F145" s="437"/>
      <c r="G145" s="437"/>
      <c r="H145" s="437"/>
      <c r="I145" s="437"/>
      <c r="J145" s="437"/>
      <c r="K145" s="465">
        <f t="shared" si="36"/>
        <v>0</v>
      </c>
      <c r="L145" s="433"/>
      <c r="M145" s="433"/>
      <c r="N145" s="434"/>
      <c r="O145" s="383" t="str">
        <f t="shared" si="35"/>
        <v/>
      </c>
      <c r="P145" s="434"/>
      <c r="Q145" s="434"/>
      <c r="R145" s="434"/>
      <c r="S145" s="433"/>
      <c r="T145" s="434"/>
      <c r="U145" s="384" t="str">
        <f t="shared" si="37"/>
        <v/>
      </c>
      <c r="V145" s="384" t="str">
        <f t="shared" si="38"/>
        <v/>
      </c>
      <c r="W145" s="384" t="str">
        <f t="shared" si="39"/>
        <v/>
      </c>
      <c r="X145" s="384" t="str">
        <f t="shared" si="40"/>
        <v/>
      </c>
      <c r="Y145" s="384" t="str">
        <f t="shared" si="41"/>
        <v/>
      </c>
      <c r="Z145" s="384" t="str">
        <f t="shared" si="42"/>
        <v/>
      </c>
      <c r="AA145" s="384">
        <f t="shared" si="43"/>
        <v>0</v>
      </c>
      <c r="AB145" s="385" t="b">
        <f t="shared" si="44"/>
        <v>1</v>
      </c>
      <c r="AC145" s="384" t="str">
        <f>IF($N145="","",IF($C$7="Northern Ireland",INDEX('Fixed inputs'!$H$18:$H$58,MATCH($N145,'Fixed inputs'!$C$18:$C$58,0)),INDEX('Fixed inputs'!$I$18:$I$58,MATCH($N145,'Fixed inputs'!$C$18:$C$58,0))))</f>
        <v/>
      </c>
      <c r="AD145" s="384" t="str">
        <f>IF($C145="","",INDEX('Fixed inputs'!$C$8:$E$10,MATCH($C145,'Fixed inputs'!$B$8:$B$10,0),MATCH(IF($C$7="Northern Ireland","GBP","EUR"),'Fixed inputs'!$C$7:$E$7,0)))</f>
        <v/>
      </c>
      <c r="AE145" s="386"/>
      <c r="AF145" s="386"/>
      <c r="AG145" s="386"/>
      <c r="AH145" s="386"/>
      <c r="AI145" s="386"/>
      <c r="AJ145" s="387">
        <f t="shared" si="45"/>
        <v>0</v>
      </c>
      <c r="AK145" s="386"/>
      <c r="AL145" s="387">
        <f t="shared" si="46"/>
        <v>0</v>
      </c>
      <c r="AM145" s="386"/>
      <c r="AN145" s="387">
        <f t="shared" si="47"/>
        <v>0</v>
      </c>
      <c r="AO145" s="386"/>
      <c r="AP145" s="387">
        <f t="shared" si="48"/>
        <v>0</v>
      </c>
      <c r="AQ145" s="386"/>
      <c r="AR145" s="387">
        <f t="shared" si="49"/>
        <v>0</v>
      </c>
      <c r="AS145" s="386"/>
      <c r="AT145" s="387">
        <f t="shared" si="50"/>
        <v>0</v>
      </c>
    </row>
    <row r="146" spans="2:46">
      <c r="B146" s="435"/>
      <c r="C146" s="435"/>
      <c r="D146" s="436"/>
      <c r="E146" s="437"/>
      <c r="F146" s="437"/>
      <c r="G146" s="437"/>
      <c r="H146" s="437"/>
      <c r="I146" s="437"/>
      <c r="J146" s="437"/>
      <c r="K146" s="465">
        <f t="shared" si="36"/>
        <v>0</v>
      </c>
      <c r="L146" s="433"/>
      <c r="M146" s="433"/>
      <c r="N146" s="434"/>
      <c r="O146" s="383" t="str">
        <f t="shared" si="35"/>
        <v/>
      </c>
      <c r="P146" s="434"/>
      <c r="Q146" s="434"/>
      <c r="R146" s="434"/>
      <c r="S146" s="433"/>
      <c r="T146" s="434"/>
      <c r="U146" s="384" t="str">
        <f t="shared" si="37"/>
        <v/>
      </c>
      <c r="V146" s="384" t="str">
        <f t="shared" si="38"/>
        <v/>
      </c>
      <c r="W146" s="384" t="str">
        <f t="shared" si="39"/>
        <v/>
      </c>
      <c r="X146" s="384" t="str">
        <f t="shared" si="40"/>
        <v/>
      </c>
      <c r="Y146" s="384" t="str">
        <f t="shared" si="41"/>
        <v/>
      </c>
      <c r="Z146" s="384" t="str">
        <f t="shared" si="42"/>
        <v/>
      </c>
      <c r="AA146" s="384">
        <f t="shared" si="43"/>
        <v>0</v>
      </c>
      <c r="AB146" s="385" t="b">
        <f t="shared" si="44"/>
        <v>1</v>
      </c>
      <c r="AC146" s="384" t="str">
        <f>IF($N146="","",IF($C$7="Northern Ireland",INDEX('Fixed inputs'!$H$18:$H$58,MATCH($N146,'Fixed inputs'!$C$18:$C$58,0)),INDEX('Fixed inputs'!$I$18:$I$58,MATCH($N146,'Fixed inputs'!$C$18:$C$58,0))))</f>
        <v/>
      </c>
      <c r="AD146" s="384" t="str">
        <f>IF($C146="","",INDEX('Fixed inputs'!$C$8:$E$10,MATCH($C146,'Fixed inputs'!$B$8:$B$10,0),MATCH(IF($C$7="Northern Ireland","GBP","EUR"),'Fixed inputs'!$C$7:$E$7,0)))</f>
        <v/>
      </c>
      <c r="AE146" s="386"/>
      <c r="AF146" s="386"/>
      <c r="AG146" s="386"/>
      <c r="AH146" s="386"/>
      <c r="AI146" s="386"/>
      <c r="AJ146" s="387">
        <f t="shared" si="45"/>
        <v>0</v>
      </c>
      <c r="AK146" s="386"/>
      <c r="AL146" s="387">
        <f t="shared" si="46"/>
        <v>0</v>
      </c>
      <c r="AM146" s="386"/>
      <c r="AN146" s="387">
        <f t="shared" si="47"/>
        <v>0</v>
      </c>
      <c r="AO146" s="386"/>
      <c r="AP146" s="387">
        <f t="shared" si="48"/>
        <v>0</v>
      </c>
      <c r="AQ146" s="386"/>
      <c r="AR146" s="387">
        <f t="shared" si="49"/>
        <v>0</v>
      </c>
      <c r="AS146" s="386"/>
      <c r="AT146" s="387">
        <f t="shared" si="50"/>
        <v>0</v>
      </c>
    </row>
    <row r="147" spans="2:46">
      <c r="B147" s="435"/>
      <c r="C147" s="435"/>
      <c r="D147" s="436"/>
      <c r="E147" s="437"/>
      <c r="F147" s="437"/>
      <c r="G147" s="437"/>
      <c r="H147" s="437"/>
      <c r="I147" s="437"/>
      <c r="J147" s="437"/>
      <c r="K147" s="465">
        <f t="shared" si="36"/>
        <v>0</v>
      </c>
      <c r="L147" s="433"/>
      <c r="M147" s="433"/>
      <c r="N147" s="434"/>
      <c r="O147" s="383" t="str">
        <f t="shared" si="35"/>
        <v/>
      </c>
      <c r="P147" s="434"/>
      <c r="Q147" s="434"/>
      <c r="R147" s="434"/>
      <c r="S147" s="433"/>
      <c r="T147" s="434"/>
      <c r="U147" s="384" t="str">
        <f t="shared" si="37"/>
        <v/>
      </c>
      <c r="V147" s="384" t="str">
        <f t="shared" si="38"/>
        <v/>
      </c>
      <c r="W147" s="384" t="str">
        <f t="shared" si="39"/>
        <v/>
      </c>
      <c r="X147" s="384" t="str">
        <f t="shared" si="40"/>
        <v/>
      </c>
      <c r="Y147" s="384" t="str">
        <f t="shared" si="41"/>
        <v/>
      </c>
      <c r="Z147" s="384" t="str">
        <f t="shared" si="42"/>
        <v/>
      </c>
      <c r="AA147" s="384">
        <f t="shared" si="43"/>
        <v>0</v>
      </c>
      <c r="AB147" s="385" t="b">
        <f t="shared" si="44"/>
        <v>1</v>
      </c>
      <c r="AC147" s="384" t="str">
        <f>IF($N147="","",IF($C$7="Northern Ireland",INDEX('Fixed inputs'!$H$18:$H$58,MATCH($N147,'Fixed inputs'!$C$18:$C$58,0)),INDEX('Fixed inputs'!$I$18:$I$58,MATCH($N147,'Fixed inputs'!$C$18:$C$58,0))))</f>
        <v/>
      </c>
      <c r="AD147" s="384" t="str">
        <f>IF($C147="","",INDEX('Fixed inputs'!$C$8:$E$10,MATCH($C147,'Fixed inputs'!$B$8:$B$10,0),MATCH(IF($C$7="Northern Ireland","GBP","EUR"),'Fixed inputs'!$C$7:$E$7,0)))</f>
        <v/>
      </c>
      <c r="AE147" s="386"/>
      <c r="AF147" s="386"/>
      <c r="AG147" s="386"/>
      <c r="AH147" s="386"/>
      <c r="AI147" s="386"/>
      <c r="AJ147" s="387">
        <f t="shared" si="45"/>
        <v>0</v>
      </c>
      <c r="AK147" s="386"/>
      <c r="AL147" s="387">
        <f t="shared" si="46"/>
        <v>0</v>
      </c>
      <c r="AM147" s="386"/>
      <c r="AN147" s="387">
        <f t="shared" si="47"/>
        <v>0</v>
      </c>
      <c r="AO147" s="386"/>
      <c r="AP147" s="387">
        <f t="shared" si="48"/>
        <v>0</v>
      </c>
      <c r="AQ147" s="386"/>
      <c r="AR147" s="387">
        <f t="shared" si="49"/>
        <v>0</v>
      </c>
      <c r="AS147" s="386"/>
      <c r="AT147" s="387">
        <f t="shared" si="50"/>
        <v>0</v>
      </c>
    </row>
    <row r="148" spans="2:46">
      <c r="B148" s="435"/>
      <c r="C148" s="435"/>
      <c r="D148" s="436"/>
      <c r="E148" s="437"/>
      <c r="F148" s="437"/>
      <c r="G148" s="437"/>
      <c r="H148" s="437"/>
      <c r="I148" s="437"/>
      <c r="J148" s="437"/>
      <c r="K148" s="465">
        <f t="shared" si="36"/>
        <v>0</v>
      </c>
      <c r="L148" s="433"/>
      <c r="M148" s="433"/>
      <c r="N148" s="434"/>
      <c r="O148" s="383" t="str">
        <f t="shared" si="35"/>
        <v/>
      </c>
      <c r="P148" s="434"/>
      <c r="Q148" s="434"/>
      <c r="R148" s="434"/>
      <c r="S148" s="433"/>
      <c r="T148" s="434"/>
      <c r="U148" s="384" t="str">
        <f t="shared" si="37"/>
        <v/>
      </c>
      <c r="V148" s="384" t="str">
        <f t="shared" si="38"/>
        <v/>
      </c>
      <c r="W148" s="384" t="str">
        <f t="shared" si="39"/>
        <v/>
      </c>
      <c r="X148" s="384" t="str">
        <f t="shared" si="40"/>
        <v/>
      </c>
      <c r="Y148" s="384" t="str">
        <f t="shared" si="41"/>
        <v/>
      </c>
      <c r="Z148" s="384" t="str">
        <f t="shared" si="42"/>
        <v/>
      </c>
      <c r="AA148" s="384">
        <f t="shared" si="43"/>
        <v>0</v>
      </c>
      <c r="AB148" s="385" t="b">
        <f t="shared" si="44"/>
        <v>1</v>
      </c>
      <c r="AC148" s="384" t="str">
        <f>IF($N148="","",IF($C$7="Northern Ireland",INDEX('Fixed inputs'!$H$18:$H$58,MATCH($N148,'Fixed inputs'!$C$18:$C$58,0)),INDEX('Fixed inputs'!$I$18:$I$58,MATCH($N148,'Fixed inputs'!$C$18:$C$58,0))))</f>
        <v/>
      </c>
      <c r="AD148" s="384" t="str">
        <f>IF($C148="","",INDEX('Fixed inputs'!$C$8:$E$10,MATCH($C148,'Fixed inputs'!$B$8:$B$10,0),MATCH(IF($C$7="Northern Ireland","GBP","EUR"),'Fixed inputs'!$C$7:$E$7,0)))</f>
        <v/>
      </c>
      <c r="AE148" s="386"/>
      <c r="AF148" s="386"/>
      <c r="AG148" s="386"/>
      <c r="AH148" s="386"/>
      <c r="AI148" s="386"/>
      <c r="AJ148" s="387">
        <f t="shared" si="45"/>
        <v>0</v>
      </c>
      <c r="AK148" s="386"/>
      <c r="AL148" s="387">
        <f t="shared" si="46"/>
        <v>0</v>
      </c>
      <c r="AM148" s="386"/>
      <c r="AN148" s="387">
        <f t="shared" si="47"/>
        <v>0</v>
      </c>
      <c r="AO148" s="386"/>
      <c r="AP148" s="387">
        <f t="shared" si="48"/>
        <v>0</v>
      </c>
      <c r="AQ148" s="386"/>
      <c r="AR148" s="387">
        <f t="shared" si="49"/>
        <v>0</v>
      </c>
      <c r="AS148" s="386"/>
      <c r="AT148" s="387">
        <f t="shared" si="50"/>
        <v>0</v>
      </c>
    </row>
    <row r="149" spans="2:46">
      <c r="B149" s="435"/>
      <c r="C149" s="435"/>
      <c r="D149" s="436"/>
      <c r="E149" s="437"/>
      <c r="F149" s="437"/>
      <c r="G149" s="437"/>
      <c r="H149" s="437"/>
      <c r="I149" s="437"/>
      <c r="J149" s="437"/>
      <c r="K149" s="465">
        <f t="shared" si="36"/>
        <v>0</v>
      </c>
      <c r="L149" s="433"/>
      <c r="M149" s="433"/>
      <c r="N149" s="434"/>
      <c r="O149" s="383" t="str">
        <f t="shared" si="35"/>
        <v/>
      </c>
      <c r="P149" s="434"/>
      <c r="Q149" s="434"/>
      <c r="R149" s="434"/>
      <c r="S149" s="433"/>
      <c r="T149" s="434"/>
      <c r="U149" s="384" t="str">
        <f t="shared" si="37"/>
        <v/>
      </c>
      <c r="V149" s="384" t="str">
        <f t="shared" si="38"/>
        <v/>
      </c>
      <c r="W149" s="384" t="str">
        <f t="shared" si="39"/>
        <v/>
      </c>
      <c r="X149" s="384" t="str">
        <f t="shared" si="40"/>
        <v/>
      </c>
      <c r="Y149" s="384" t="str">
        <f t="shared" si="41"/>
        <v/>
      </c>
      <c r="Z149" s="384" t="str">
        <f t="shared" si="42"/>
        <v/>
      </c>
      <c r="AA149" s="384">
        <f t="shared" si="43"/>
        <v>0</v>
      </c>
      <c r="AB149" s="385" t="b">
        <f t="shared" si="44"/>
        <v>1</v>
      </c>
      <c r="AC149" s="384" t="str">
        <f>IF($N149="","",IF($C$7="Northern Ireland",INDEX('Fixed inputs'!$H$18:$H$58,MATCH($N149,'Fixed inputs'!$C$18:$C$58,0)),INDEX('Fixed inputs'!$I$18:$I$58,MATCH($N149,'Fixed inputs'!$C$18:$C$58,0))))</f>
        <v/>
      </c>
      <c r="AD149" s="384" t="str">
        <f>IF($C149="","",INDEX('Fixed inputs'!$C$8:$E$10,MATCH($C149,'Fixed inputs'!$B$8:$B$10,0),MATCH(IF($C$7="Northern Ireland","GBP","EUR"),'Fixed inputs'!$C$7:$E$7,0)))</f>
        <v/>
      </c>
      <c r="AE149" s="386"/>
      <c r="AF149" s="386"/>
      <c r="AG149" s="386"/>
      <c r="AH149" s="386"/>
      <c r="AI149" s="386"/>
      <c r="AJ149" s="387">
        <f t="shared" si="45"/>
        <v>0</v>
      </c>
      <c r="AK149" s="386"/>
      <c r="AL149" s="387">
        <f t="shared" si="46"/>
        <v>0</v>
      </c>
      <c r="AM149" s="386"/>
      <c r="AN149" s="387">
        <f t="shared" si="47"/>
        <v>0</v>
      </c>
      <c r="AO149" s="386"/>
      <c r="AP149" s="387">
        <f t="shared" si="48"/>
        <v>0</v>
      </c>
      <c r="AQ149" s="386"/>
      <c r="AR149" s="387">
        <f t="shared" si="49"/>
        <v>0</v>
      </c>
      <c r="AS149" s="386"/>
      <c r="AT149" s="387">
        <f t="shared" si="50"/>
        <v>0</v>
      </c>
    </row>
    <row r="150" spans="2:46">
      <c r="B150" s="435"/>
      <c r="C150" s="435"/>
      <c r="D150" s="436"/>
      <c r="E150" s="437"/>
      <c r="F150" s="437"/>
      <c r="G150" s="437"/>
      <c r="H150" s="437"/>
      <c r="I150" s="437"/>
      <c r="J150" s="437"/>
      <c r="K150" s="465">
        <f t="shared" si="36"/>
        <v>0</v>
      </c>
      <c r="L150" s="433"/>
      <c r="M150" s="433"/>
      <c r="N150" s="434"/>
      <c r="O150" s="383" t="str">
        <f t="shared" si="35"/>
        <v/>
      </c>
      <c r="P150" s="434"/>
      <c r="Q150" s="434"/>
      <c r="R150" s="434"/>
      <c r="S150" s="433"/>
      <c r="T150" s="434"/>
      <c r="U150" s="384" t="str">
        <f t="shared" si="37"/>
        <v/>
      </c>
      <c r="V150" s="384" t="str">
        <f t="shared" si="38"/>
        <v/>
      </c>
      <c r="W150" s="384" t="str">
        <f t="shared" si="39"/>
        <v/>
      </c>
      <c r="X150" s="384" t="str">
        <f t="shared" si="40"/>
        <v/>
      </c>
      <c r="Y150" s="384" t="str">
        <f t="shared" si="41"/>
        <v/>
      </c>
      <c r="Z150" s="384" t="str">
        <f t="shared" si="42"/>
        <v/>
      </c>
      <c r="AA150" s="384">
        <f t="shared" si="43"/>
        <v>0</v>
      </c>
      <c r="AB150" s="385" t="b">
        <f t="shared" si="44"/>
        <v>1</v>
      </c>
      <c r="AC150" s="384" t="str">
        <f>IF($N150="","",IF($C$7="Northern Ireland",INDEX('Fixed inputs'!$H$18:$H$58,MATCH($N150,'Fixed inputs'!$C$18:$C$58,0)),INDEX('Fixed inputs'!$I$18:$I$58,MATCH($N150,'Fixed inputs'!$C$18:$C$58,0))))</f>
        <v/>
      </c>
      <c r="AD150" s="384" t="str">
        <f>IF($C150="","",INDEX('Fixed inputs'!$C$8:$E$10,MATCH($C150,'Fixed inputs'!$B$8:$B$10,0),MATCH(IF($C$7="Northern Ireland","GBP","EUR"),'Fixed inputs'!$C$7:$E$7,0)))</f>
        <v/>
      </c>
      <c r="AE150" s="386"/>
      <c r="AF150" s="386"/>
      <c r="AG150" s="386"/>
      <c r="AH150" s="386"/>
      <c r="AI150" s="386"/>
      <c r="AJ150" s="387">
        <f t="shared" si="45"/>
        <v>0</v>
      </c>
      <c r="AK150" s="386"/>
      <c r="AL150" s="387">
        <f t="shared" si="46"/>
        <v>0</v>
      </c>
      <c r="AM150" s="386"/>
      <c r="AN150" s="387">
        <f t="shared" si="47"/>
        <v>0</v>
      </c>
      <c r="AO150" s="386"/>
      <c r="AP150" s="387">
        <f t="shared" si="48"/>
        <v>0</v>
      </c>
      <c r="AQ150" s="386"/>
      <c r="AR150" s="387">
        <f t="shared" si="49"/>
        <v>0</v>
      </c>
      <c r="AS150" s="386"/>
      <c r="AT150" s="387">
        <f t="shared" si="50"/>
        <v>0</v>
      </c>
    </row>
    <row r="151" spans="2:46">
      <c r="B151" s="435"/>
      <c r="C151" s="435"/>
      <c r="D151" s="436"/>
      <c r="E151" s="437"/>
      <c r="F151" s="437"/>
      <c r="G151" s="437"/>
      <c r="H151" s="437"/>
      <c r="I151" s="437"/>
      <c r="J151" s="437"/>
      <c r="K151" s="465">
        <f t="shared" si="36"/>
        <v>0</v>
      </c>
      <c r="L151" s="433"/>
      <c r="M151" s="433"/>
      <c r="N151" s="434"/>
      <c r="O151" s="383" t="str">
        <f t="shared" si="35"/>
        <v/>
      </c>
      <c r="P151" s="434"/>
      <c r="Q151" s="434"/>
      <c r="R151" s="434"/>
      <c r="S151" s="433"/>
      <c r="T151" s="434"/>
      <c r="U151" s="384" t="str">
        <f t="shared" si="37"/>
        <v/>
      </c>
      <c r="V151" s="384" t="str">
        <f t="shared" si="38"/>
        <v/>
      </c>
      <c r="W151" s="384" t="str">
        <f t="shared" si="39"/>
        <v/>
      </c>
      <c r="X151" s="384" t="str">
        <f t="shared" si="40"/>
        <v/>
      </c>
      <c r="Y151" s="384" t="str">
        <f t="shared" si="41"/>
        <v/>
      </c>
      <c r="Z151" s="384" t="str">
        <f t="shared" si="42"/>
        <v/>
      </c>
      <c r="AA151" s="384">
        <f t="shared" si="43"/>
        <v>0</v>
      </c>
      <c r="AB151" s="385" t="b">
        <f t="shared" si="44"/>
        <v>1</v>
      </c>
      <c r="AC151" s="384" t="str">
        <f>IF($N151="","",IF($C$7="Northern Ireland",INDEX('Fixed inputs'!$H$18:$H$58,MATCH($N151,'Fixed inputs'!$C$18:$C$58,0)),INDEX('Fixed inputs'!$I$18:$I$58,MATCH($N151,'Fixed inputs'!$C$18:$C$58,0))))</f>
        <v/>
      </c>
      <c r="AD151" s="384" t="str">
        <f>IF($C151="","",INDEX('Fixed inputs'!$C$8:$E$10,MATCH($C151,'Fixed inputs'!$B$8:$B$10,0),MATCH(IF($C$7="Northern Ireland","GBP","EUR"),'Fixed inputs'!$C$7:$E$7,0)))</f>
        <v/>
      </c>
      <c r="AE151" s="386"/>
      <c r="AF151" s="386"/>
      <c r="AG151" s="386"/>
      <c r="AH151" s="386"/>
      <c r="AI151" s="386"/>
      <c r="AJ151" s="387">
        <f t="shared" si="45"/>
        <v>0</v>
      </c>
      <c r="AK151" s="386"/>
      <c r="AL151" s="387">
        <f t="shared" si="46"/>
        <v>0</v>
      </c>
      <c r="AM151" s="386"/>
      <c r="AN151" s="387">
        <f t="shared" si="47"/>
        <v>0</v>
      </c>
      <c r="AO151" s="386"/>
      <c r="AP151" s="387">
        <f t="shared" si="48"/>
        <v>0</v>
      </c>
      <c r="AQ151" s="386"/>
      <c r="AR151" s="387">
        <f t="shared" si="49"/>
        <v>0</v>
      </c>
      <c r="AS151" s="386"/>
      <c r="AT151" s="387">
        <f t="shared" si="50"/>
        <v>0</v>
      </c>
    </row>
    <row r="152" spans="2:46">
      <c r="B152" s="435"/>
      <c r="C152" s="435"/>
      <c r="D152" s="436"/>
      <c r="E152" s="437"/>
      <c r="F152" s="437"/>
      <c r="G152" s="437"/>
      <c r="H152" s="437"/>
      <c r="I152" s="437"/>
      <c r="J152" s="437"/>
      <c r="K152" s="465">
        <f t="shared" si="36"/>
        <v>0</v>
      </c>
      <c r="L152" s="433"/>
      <c r="M152" s="433"/>
      <c r="N152" s="434"/>
      <c r="O152" s="383" t="str">
        <f t="shared" si="35"/>
        <v/>
      </c>
      <c r="P152" s="434"/>
      <c r="Q152" s="434"/>
      <c r="R152" s="434"/>
      <c r="S152" s="433"/>
      <c r="T152" s="434"/>
      <c r="U152" s="384" t="str">
        <f t="shared" si="37"/>
        <v/>
      </c>
      <c r="V152" s="384" t="str">
        <f t="shared" si="38"/>
        <v/>
      </c>
      <c r="W152" s="384" t="str">
        <f t="shared" si="39"/>
        <v/>
      </c>
      <c r="X152" s="384" t="str">
        <f t="shared" si="40"/>
        <v/>
      </c>
      <c r="Y152" s="384" t="str">
        <f t="shared" si="41"/>
        <v/>
      </c>
      <c r="Z152" s="384" t="str">
        <f t="shared" si="42"/>
        <v/>
      </c>
      <c r="AA152" s="384">
        <f t="shared" si="43"/>
        <v>0</v>
      </c>
      <c r="AB152" s="385" t="b">
        <f t="shared" si="44"/>
        <v>1</v>
      </c>
      <c r="AC152" s="384" t="str">
        <f>IF($N152="","",IF($C$7="Northern Ireland",INDEX('Fixed inputs'!$H$18:$H$58,MATCH($N152,'Fixed inputs'!$C$18:$C$58,0)),INDEX('Fixed inputs'!$I$18:$I$58,MATCH($N152,'Fixed inputs'!$C$18:$C$58,0))))</f>
        <v/>
      </c>
      <c r="AD152" s="384" t="str">
        <f>IF($C152="","",INDEX('Fixed inputs'!$C$8:$E$10,MATCH($C152,'Fixed inputs'!$B$8:$B$10,0),MATCH(IF($C$7="Northern Ireland","GBP","EUR"),'Fixed inputs'!$C$7:$E$7,0)))</f>
        <v/>
      </c>
      <c r="AE152" s="386"/>
      <c r="AF152" s="386"/>
      <c r="AG152" s="386"/>
      <c r="AH152" s="386"/>
      <c r="AI152" s="386"/>
      <c r="AJ152" s="387">
        <f t="shared" si="45"/>
        <v>0</v>
      </c>
      <c r="AK152" s="386"/>
      <c r="AL152" s="387">
        <f t="shared" si="46"/>
        <v>0</v>
      </c>
      <c r="AM152" s="386"/>
      <c r="AN152" s="387">
        <f t="shared" si="47"/>
        <v>0</v>
      </c>
      <c r="AO152" s="386"/>
      <c r="AP152" s="387">
        <f t="shared" si="48"/>
        <v>0</v>
      </c>
      <c r="AQ152" s="386"/>
      <c r="AR152" s="387">
        <f t="shared" si="49"/>
        <v>0</v>
      </c>
      <c r="AS152" s="386"/>
      <c r="AT152" s="387">
        <f t="shared" si="50"/>
        <v>0</v>
      </c>
    </row>
    <row r="153" spans="2:46">
      <c r="B153" s="435"/>
      <c r="C153" s="435"/>
      <c r="D153" s="436"/>
      <c r="E153" s="437"/>
      <c r="F153" s="437"/>
      <c r="G153" s="437"/>
      <c r="H153" s="437"/>
      <c r="I153" s="437"/>
      <c r="J153" s="437"/>
      <c r="K153" s="465">
        <f t="shared" si="36"/>
        <v>0</v>
      </c>
      <c r="L153" s="433"/>
      <c r="M153" s="433"/>
      <c r="N153" s="434"/>
      <c r="O153" s="383" t="str">
        <f t="shared" si="35"/>
        <v/>
      </c>
      <c r="P153" s="434"/>
      <c r="Q153" s="434"/>
      <c r="R153" s="434"/>
      <c r="S153" s="433"/>
      <c r="T153" s="434"/>
      <c r="U153" s="384" t="str">
        <f t="shared" si="37"/>
        <v/>
      </c>
      <c r="V153" s="384" t="str">
        <f t="shared" si="38"/>
        <v/>
      </c>
      <c r="W153" s="384" t="str">
        <f t="shared" si="39"/>
        <v/>
      </c>
      <c r="X153" s="384" t="str">
        <f t="shared" si="40"/>
        <v/>
      </c>
      <c r="Y153" s="384" t="str">
        <f t="shared" si="41"/>
        <v/>
      </c>
      <c r="Z153" s="384" t="str">
        <f t="shared" si="42"/>
        <v/>
      </c>
      <c r="AA153" s="384">
        <f t="shared" si="43"/>
        <v>0</v>
      </c>
      <c r="AB153" s="385" t="b">
        <f t="shared" si="44"/>
        <v>1</v>
      </c>
      <c r="AC153" s="384" t="str">
        <f>IF($N153="","",IF($C$7="Northern Ireland",INDEX('Fixed inputs'!$H$18:$H$58,MATCH($N153,'Fixed inputs'!$C$18:$C$58,0)),INDEX('Fixed inputs'!$I$18:$I$58,MATCH($N153,'Fixed inputs'!$C$18:$C$58,0))))</f>
        <v/>
      </c>
      <c r="AD153" s="384" t="str">
        <f>IF($C153="","",INDEX('Fixed inputs'!$C$8:$E$10,MATCH($C153,'Fixed inputs'!$B$8:$B$10,0),MATCH(IF($C$7="Northern Ireland","GBP","EUR"),'Fixed inputs'!$C$7:$E$7,0)))</f>
        <v/>
      </c>
      <c r="AE153" s="386"/>
      <c r="AF153" s="386"/>
      <c r="AG153" s="386"/>
      <c r="AH153" s="386"/>
      <c r="AI153" s="386"/>
      <c r="AJ153" s="387">
        <f t="shared" si="45"/>
        <v>0</v>
      </c>
      <c r="AK153" s="386"/>
      <c r="AL153" s="387">
        <f t="shared" si="46"/>
        <v>0</v>
      </c>
      <c r="AM153" s="386"/>
      <c r="AN153" s="387">
        <f t="shared" si="47"/>
        <v>0</v>
      </c>
      <c r="AO153" s="386"/>
      <c r="AP153" s="387">
        <f t="shared" si="48"/>
        <v>0</v>
      </c>
      <c r="AQ153" s="386"/>
      <c r="AR153" s="387">
        <f t="shared" si="49"/>
        <v>0</v>
      </c>
      <c r="AS153" s="386"/>
      <c r="AT153" s="387">
        <f t="shared" si="50"/>
        <v>0</v>
      </c>
    </row>
    <row r="154" spans="2:46">
      <c r="B154" s="435"/>
      <c r="C154" s="435"/>
      <c r="D154" s="436"/>
      <c r="E154" s="437"/>
      <c r="F154" s="437"/>
      <c r="G154" s="437"/>
      <c r="H154" s="437"/>
      <c r="I154" s="437"/>
      <c r="J154" s="437"/>
      <c r="K154" s="465">
        <f t="shared" si="36"/>
        <v>0</v>
      </c>
      <c r="L154" s="433"/>
      <c r="M154" s="433"/>
      <c r="N154" s="434"/>
      <c r="O154" s="383" t="str">
        <f t="shared" si="35"/>
        <v/>
      </c>
      <c r="P154" s="434"/>
      <c r="Q154" s="434"/>
      <c r="R154" s="434"/>
      <c r="S154" s="433"/>
      <c r="T154" s="434"/>
      <c r="U154" s="384" t="str">
        <f t="shared" si="37"/>
        <v/>
      </c>
      <c r="V154" s="384" t="str">
        <f t="shared" si="38"/>
        <v/>
      </c>
      <c r="W154" s="384" t="str">
        <f t="shared" si="39"/>
        <v/>
      </c>
      <c r="X154" s="384" t="str">
        <f t="shared" si="40"/>
        <v/>
      </c>
      <c r="Y154" s="384" t="str">
        <f t="shared" si="41"/>
        <v/>
      </c>
      <c r="Z154" s="384" t="str">
        <f t="shared" si="42"/>
        <v/>
      </c>
      <c r="AA154" s="384">
        <f t="shared" si="43"/>
        <v>0</v>
      </c>
      <c r="AB154" s="385" t="b">
        <f t="shared" si="44"/>
        <v>1</v>
      </c>
      <c r="AC154" s="384" t="str">
        <f>IF($N154="","",IF($C$7="Northern Ireland",INDEX('Fixed inputs'!$H$18:$H$58,MATCH($N154,'Fixed inputs'!$C$18:$C$58,0)),INDEX('Fixed inputs'!$I$18:$I$58,MATCH($N154,'Fixed inputs'!$C$18:$C$58,0))))</f>
        <v/>
      </c>
      <c r="AD154" s="384" t="str">
        <f>IF($C154="","",INDEX('Fixed inputs'!$C$8:$E$10,MATCH($C154,'Fixed inputs'!$B$8:$B$10,0),MATCH(IF($C$7="Northern Ireland","GBP","EUR"),'Fixed inputs'!$C$7:$E$7,0)))</f>
        <v/>
      </c>
      <c r="AE154" s="386"/>
      <c r="AF154" s="386"/>
      <c r="AG154" s="386"/>
      <c r="AH154" s="386"/>
      <c r="AI154" s="386"/>
      <c r="AJ154" s="387">
        <f t="shared" si="45"/>
        <v>0</v>
      </c>
      <c r="AK154" s="386"/>
      <c r="AL154" s="387">
        <f t="shared" si="46"/>
        <v>0</v>
      </c>
      <c r="AM154" s="386"/>
      <c r="AN154" s="387">
        <f t="shared" si="47"/>
        <v>0</v>
      </c>
      <c r="AO154" s="386"/>
      <c r="AP154" s="387">
        <f t="shared" si="48"/>
        <v>0</v>
      </c>
      <c r="AQ154" s="386"/>
      <c r="AR154" s="387">
        <f t="shared" si="49"/>
        <v>0</v>
      </c>
      <c r="AS154" s="386"/>
      <c r="AT154" s="387">
        <f t="shared" si="50"/>
        <v>0</v>
      </c>
    </row>
    <row r="155" spans="2:46">
      <c r="B155" s="435"/>
      <c r="C155" s="435"/>
      <c r="D155" s="436"/>
      <c r="E155" s="437"/>
      <c r="F155" s="437"/>
      <c r="G155" s="437"/>
      <c r="H155" s="437"/>
      <c r="I155" s="437"/>
      <c r="J155" s="437"/>
      <c r="K155" s="465">
        <f t="shared" si="36"/>
        <v>0</v>
      </c>
      <c r="L155" s="433"/>
      <c r="M155" s="433"/>
      <c r="N155" s="434"/>
      <c r="O155" s="383" t="str">
        <f t="shared" si="35"/>
        <v/>
      </c>
      <c r="P155" s="434"/>
      <c r="Q155" s="434"/>
      <c r="R155" s="434"/>
      <c r="S155" s="433"/>
      <c r="T155" s="434"/>
      <c r="U155" s="384" t="str">
        <f t="shared" si="37"/>
        <v/>
      </c>
      <c r="V155" s="384" t="str">
        <f t="shared" si="38"/>
        <v/>
      </c>
      <c r="W155" s="384" t="str">
        <f t="shared" si="39"/>
        <v/>
      </c>
      <c r="X155" s="384" t="str">
        <f t="shared" si="40"/>
        <v/>
      </c>
      <c r="Y155" s="384" t="str">
        <f t="shared" si="41"/>
        <v/>
      </c>
      <c r="Z155" s="384" t="str">
        <f t="shared" si="42"/>
        <v/>
      </c>
      <c r="AA155" s="384">
        <f t="shared" si="43"/>
        <v>0</v>
      </c>
      <c r="AB155" s="385" t="b">
        <f t="shared" si="44"/>
        <v>1</v>
      </c>
      <c r="AC155" s="384" t="str">
        <f>IF($N155="","",IF($C$7="Northern Ireland",INDEX('Fixed inputs'!$H$18:$H$58,MATCH($N155,'Fixed inputs'!$C$18:$C$58,0)),INDEX('Fixed inputs'!$I$18:$I$58,MATCH($N155,'Fixed inputs'!$C$18:$C$58,0))))</f>
        <v/>
      </c>
      <c r="AD155" s="384" t="str">
        <f>IF($C155="","",INDEX('Fixed inputs'!$C$8:$E$10,MATCH($C155,'Fixed inputs'!$B$8:$B$10,0),MATCH(IF($C$7="Northern Ireland","GBP","EUR"),'Fixed inputs'!$C$7:$E$7,0)))</f>
        <v/>
      </c>
      <c r="AE155" s="386"/>
      <c r="AF155" s="386"/>
      <c r="AG155" s="386"/>
      <c r="AH155" s="386"/>
      <c r="AI155" s="386"/>
      <c r="AJ155" s="387">
        <f t="shared" si="45"/>
        <v>0</v>
      </c>
      <c r="AK155" s="386"/>
      <c r="AL155" s="387">
        <f t="shared" si="46"/>
        <v>0</v>
      </c>
      <c r="AM155" s="386"/>
      <c r="AN155" s="387">
        <f t="shared" si="47"/>
        <v>0</v>
      </c>
      <c r="AO155" s="386"/>
      <c r="AP155" s="387">
        <f t="shared" si="48"/>
        <v>0</v>
      </c>
      <c r="AQ155" s="386"/>
      <c r="AR155" s="387">
        <f t="shared" si="49"/>
        <v>0</v>
      </c>
      <c r="AS155" s="386"/>
      <c r="AT155" s="387">
        <f t="shared" si="50"/>
        <v>0</v>
      </c>
    </row>
    <row r="156" spans="2:46">
      <c r="B156" s="435"/>
      <c r="C156" s="435"/>
      <c r="D156" s="436"/>
      <c r="E156" s="437"/>
      <c r="F156" s="437"/>
      <c r="G156" s="437"/>
      <c r="H156" s="437"/>
      <c r="I156" s="437"/>
      <c r="J156" s="437"/>
      <c r="K156" s="465">
        <f t="shared" si="36"/>
        <v>0</v>
      </c>
      <c r="L156" s="433"/>
      <c r="M156" s="433"/>
      <c r="N156" s="434"/>
      <c r="O156" s="383" t="str">
        <f t="shared" si="35"/>
        <v/>
      </c>
      <c r="P156" s="434"/>
      <c r="Q156" s="434"/>
      <c r="R156" s="434"/>
      <c r="S156" s="433"/>
      <c r="T156" s="434"/>
      <c r="U156" s="384" t="str">
        <f t="shared" si="37"/>
        <v/>
      </c>
      <c r="V156" s="384" t="str">
        <f t="shared" si="38"/>
        <v/>
      </c>
      <c r="W156" s="384" t="str">
        <f t="shared" si="39"/>
        <v/>
      </c>
      <c r="X156" s="384" t="str">
        <f t="shared" si="40"/>
        <v/>
      </c>
      <c r="Y156" s="384" t="str">
        <f t="shared" si="41"/>
        <v/>
      </c>
      <c r="Z156" s="384" t="str">
        <f t="shared" si="42"/>
        <v/>
      </c>
      <c r="AA156" s="384">
        <f t="shared" si="43"/>
        <v>0</v>
      </c>
      <c r="AB156" s="385" t="b">
        <f t="shared" si="44"/>
        <v>1</v>
      </c>
      <c r="AC156" s="384" t="str">
        <f>IF($N156="","",IF($C$7="Northern Ireland",INDEX('Fixed inputs'!$H$18:$H$58,MATCH($N156,'Fixed inputs'!$C$18:$C$58,0)),INDEX('Fixed inputs'!$I$18:$I$58,MATCH($N156,'Fixed inputs'!$C$18:$C$58,0))))</f>
        <v/>
      </c>
      <c r="AD156" s="384" t="str">
        <f>IF($C156="","",INDEX('Fixed inputs'!$C$8:$E$10,MATCH($C156,'Fixed inputs'!$B$8:$B$10,0),MATCH(IF($C$7="Northern Ireland","GBP","EUR"),'Fixed inputs'!$C$7:$E$7,0)))</f>
        <v/>
      </c>
      <c r="AE156" s="386"/>
      <c r="AF156" s="386"/>
      <c r="AG156" s="386"/>
      <c r="AH156" s="386"/>
      <c r="AI156" s="386"/>
      <c r="AJ156" s="387">
        <f t="shared" si="45"/>
        <v>0</v>
      </c>
      <c r="AK156" s="386"/>
      <c r="AL156" s="387">
        <f t="shared" si="46"/>
        <v>0</v>
      </c>
      <c r="AM156" s="386"/>
      <c r="AN156" s="387">
        <f t="shared" si="47"/>
        <v>0</v>
      </c>
      <c r="AO156" s="386"/>
      <c r="AP156" s="387">
        <f t="shared" si="48"/>
        <v>0</v>
      </c>
      <c r="AQ156" s="386"/>
      <c r="AR156" s="387">
        <f t="shared" si="49"/>
        <v>0</v>
      </c>
      <c r="AS156" s="386"/>
      <c r="AT156" s="387">
        <f t="shared" si="50"/>
        <v>0</v>
      </c>
    </row>
    <row r="157" spans="2:46">
      <c r="B157" s="435"/>
      <c r="C157" s="435"/>
      <c r="D157" s="436"/>
      <c r="E157" s="437"/>
      <c r="F157" s="437"/>
      <c r="G157" s="437"/>
      <c r="H157" s="437"/>
      <c r="I157" s="437"/>
      <c r="J157" s="437"/>
      <c r="K157" s="465">
        <f t="shared" si="36"/>
        <v>0</v>
      </c>
      <c r="L157" s="433"/>
      <c r="M157" s="433"/>
      <c r="N157" s="434"/>
      <c r="O157" s="383" t="str">
        <f t="shared" si="35"/>
        <v/>
      </c>
      <c r="P157" s="434"/>
      <c r="Q157" s="434"/>
      <c r="R157" s="434"/>
      <c r="S157" s="433"/>
      <c r="T157" s="434"/>
      <c r="U157" s="384" t="str">
        <f t="shared" si="37"/>
        <v/>
      </c>
      <c r="V157" s="384" t="str">
        <f t="shared" si="38"/>
        <v/>
      </c>
      <c r="W157" s="384" t="str">
        <f t="shared" si="39"/>
        <v/>
      </c>
      <c r="X157" s="384" t="str">
        <f t="shared" si="40"/>
        <v/>
      </c>
      <c r="Y157" s="384" t="str">
        <f t="shared" si="41"/>
        <v/>
      </c>
      <c r="Z157" s="384" t="str">
        <f t="shared" si="42"/>
        <v/>
      </c>
      <c r="AA157" s="384">
        <f t="shared" si="43"/>
        <v>0</v>
      </c>
      <c r="AB157" s="385" t="b">
        <f t="shared" si="44"/>
        <v>1</v>
      </c>
      <c r="AC157" s="384" t="str">
        <f>IF($N157="","",IF($C$7="Northern Ireland",INDEX('Fixed inputs'!$H$18:$H$58,MATCH($N157,'Fixed inputs'!$C$18:$C$58,0)),INDEX('Fixed inputs'!$I$18:$I$58,MATCH($N157,'Fixed inputs'!$C$18:$C$58,0))))</f>
        <v/>
      </c>
      <c r="AD157" s="384" t="str">
        <f>IF($C157="","",INDEX('Fixed inputs'!$C$8:$E$10,MATCH($C157,'Fixed inputs'!$B$8:$B$10,0),MATCH(IF($C$7="Northern Ireland","GBP","EUR"),'Fixed inputs'!$C$7:$E$7,0)))</f>
        <v/>
      </c>
      <c r="AE157" s="386"/>
      <c r="AF157" s="386"/>
      <c r="AG157" s="386"/>
      <c r="AH157" s="386"/>
      <c r="AI157" s="386"/>
      <c r="AJ157" s="387">
        <f t="shared" si="45"/>
        <v>0</v>
      </c>
      <c r="AK157" s="386"/>
      <c r="AL157" s="387">
        <f t="shared" si="46"/>
        <v>0</v>
      </c>
      <c r="AM157" s="386"/>
      <c r="AN157" s="387">
        <f t="shared" si="47"/>
        <v>0</v>
      </c>
      <c r="AO157" s="386"/>
      <c r="AP157" s="387">
        <f t="shared" si="48"/>
        <v>0</v>
      </c>
      <c r="AQ157" s="386"/>
      <c r="AR157" s="387">
        <f t="shared" si="49"/>
        <v>0</v>
      </c>
      <c r="AS157" s="386"/>
      <c r="AT157" s="387">
        <f t="shared" si="50"/>
        <v>0</v>
      </c>
    </row>
    <row r="158" spans="2:46">
      <c r="B158" s="435"/>
      <c r="C158" s="435"/>
      <c r="D158" s="436"/>
      <c r="E158" s="437"/>
      <c r="F158" s="437"/>
      <c r="G158" s="437"/>
      <c r="H158" s="437"/>
      <c r="I158" s="437"/>
      <c r="J158" s="437"/>
      <c r="K158" s="465">
        <f t="shared" si="36"/>
        <v>0</v>
      </c>
      <c r="L158" s="433"/>
      <c r="M158" s="433"/>
      <c r="N158" s="434"/>
      <c r="O158" s="383" t="str">
        <f t="shared" si="35"/>
        <v/>
      </c>
      <c r="P158" s="434"/>
      <c r="Q158" s="434"/>
      <c r="R158" s="434"/>
      <c r="S158" s="433"/>
      <c r="T158" s="434"/>
      <c r="U158" s="384" t="str">
        <f t="shared" si="37"/>
        <v/>
      </c>
      <c r="V158" s="384" t="str">
        <f t="shared" si="38"/>
        <v/>
      </c>
      <c r="W158" s="384" t="str">
        <f t="shared" si="39"/>
        <v/>
      </c>
      <c r="X158" s="384" t="str">
        <f t="shared" si="40"/>
        <v/>
      </c>
      <c r="Y158" s="384" t="str">
        <f t="shared" si="41"/>
        <v/>
      </c>
      <c r="Z158" s="384" t="str">
        <f t="shared" si="42"/>
        <v/>
      </c>
      <c r="AA158" s="384">
        <f t="shared" si="43"/>
        <v>0</v>
      </c>
      <c r="AB158" s="385" t="b">
        <f t="shared" si="44"/>
        <v>1</v>
      </c>
      <c r="AC158" s="384" t="str">
        <f>IF($N158="","",IF($C$7="Northern Ireland",INDEX('Fixed inputs'!$H$18:$H$58,MATCH($N158,'Fixed inputs'!$C$18:$C$58,0)),INDEX('Fixed inputs'!$I$18:$I$58,MATCH($N158,'Fixed inputs'!$C$18:$C$58,0))))</f>
        <v/>
      </c>
      <c r="AD158" s="384" t="str">
        <f>IF($C158="","",INDEX('Fixed inputs'!$C$8:$E$10,MATCH($C158,'Fixed inputs'!$B$8:$B$10,0),MATCH(IF($C$7="Northern Ireland","GBP","EUR"),'Fixed inputs'!$C$7:$E$7,0)))</f>
        <v/>
      </c>
      <c r="AE158" s="386"/>
      <c r="AF158" s="386"/>
      <c r="AG158" s="386"/>
      <c r="AH158" s="386"/>
      <c r="AI158" s="386"/>
      <c r="AJ158" s="387">
        <f t="shared" si="45"/>
        <v>0</v>
      </c>
      <c r="AK158" s="386"/>
      <c r="AL158" s="387">
        <f t="shared" si="46"/>
        <v>0</v>
      </c>
      <c r="AM158" s="386"/>
      <c r="AN158" s="387">
        <f t="shared" si="47"/>
        <v>0</v>
      </c>
      <c r="AO158" s="386"/>
      <c r="AP158" s="387">
        <f t="shared" si="48"/>
        <v>0</v>
      </c>
      <c r="AQ158" s="386"/>
      <c r="AR158" s="387">
        <f t="shared" si="49"/>
        <v>0</v>
      </c>
      <c r="AS158" s="386"/>
      <c r="AT158" s="387">
        <f t="shared" si="50"/>
        <v>0</v>
      </c>
    </row>
    <row r="159" spans="2:46">
      <c r="B159" s="435"/>
      <c r="C159" s="435"/>
      <c r="D159" s="436"/>
      <c r="E159" s="437"/>
      <c r="F159" s="437"/>
      <c r="G159" s="437"/>
      <c r="H159" s="437"/>
      <c r="I159" s="437"/>
      <c r="J159" s="437"/>
      <c r="K159" s="465">
        <f t="shared" si="36"/>
        <v>0</v>
      </c>
      <c r="L159" s="433"/>
      <c r="M159" s="433"/>
      <c r="N159" s="434"/>
      <c r="O159" s="383" t="str">
        <f t="shared" si="35"/>
        <v/>
      </c>
      <c r="P159" s="434"/>
      <c r="Q159" s="434"/>
      <c r="R159" s="434"/>
      <c r="S159" s="433"/>
      <c r="T159" s="434"/>
      <c r="U159" s="384" t="str">
        <f t="shared" si="37"/>
        <v/>
      </c>
      <c r="V159" s="384" t="str">
        <f t="shared" si="38"/>
        <v/>
      </c>
      <c r="W159" s="384" t="str">
        <f t="shared" si="39"/>
        <v/>
      </c>
      <c r="X159" s="384" t="str">
        <f t="shared" si="40"/>
        <v/>
      </c>
      <c r="Y159" s="384" t="str">
        <f t="shared" si="41"/>
        <v/>
      </c>
      <c r="Z159" s="384" t="str">
        <f t="shared" si="42"/>
        <v/>
      </c>
      <c r="AA159" s="384">
        <f t="shared" si="43"/>
        <v>0</v>
      </c>
      <c r="AB159" s="385" t="b">
        <f t="shared" si="44"/>
        <v>1</v>
      </c>
      <c r="AC159" s="384" t="str">
        <f>IF($N159="","",IF($C$7="Northern Ireland",INDEX('Fixed inputs'!$H$18:$H$58,MATCH($N159,'Fixed inputs'!$C$18:$C$58,0)),INDEX('Fixed inputs'!$I$18:$I$58,MATCH($N159,'Fixed inputs'!$C$18:$C$58,0))))</f>
        <v/>
      </c>
      <c r="AD159" s="384" t="str">
        <f>IF($C159="","",INDEX('Fixed inputs'!$C$8:$E$10,MATCH($C159,'Fixed inputs'!$B$8:$B$10,0),MATCH(IF($C$7="Northern Ireland","GBP","EUR"),'Fixed inputs'!$C$7:$E$7,0)))</f>
        <v/>
      </c>
      <c r="AE159" s="386"/>
      <c r="AF159" s="386"/>
      <c r="AG159" s="386"/>
      <c r="AH159" s="386"/>
      <c r="AI159" s="386"/>
      <c r="AJ159" s="387">
        <f t="shared" si="45"/>
        <v>0</v>
      </c>
      <c r="AK159" s="386"/>
      <c r="AL159" s="387">
        <f t="shared" si="46"/>
        <v>0</v>
      </c>
      <c r="AM159" s="386"/>
      <c r="AN159" s="387">
        <f t="shared" si="47"/>
        <v>0</v>
      </c>
      <c r="AO159" s="386"/>
      <c r="AP159" s="387">
        <f t="shared" si="48"/>
        <v>0</v>
      </c>
      <c r="AQ159" s="386"/>
      <c r="AR159" s="387">
        <f t="shared" si="49"/>
        <v>0</v>
      </c>
      <c r="AS159" s="386"/>
      <c r="AT159" s="387">
        <f t="shared" si="50"/>
        <v>0</v>
      </c>
    </row>
    <row r="160" spans="2:46">
      <c r="B160" s="435"/>
      <c r="C160" s="435"/>
      <c r="D160" s="436"/>
      <c r="E160" s="437"/>
      <c r="F160" s="437"/>
      <c r="G160" s="437"/>
      <c r="H160" s="437"/>
      <c r="I160" s="437"/>
      <c r="J160" s="437"/>
      <c r="K160" s="465">
        <f t="shared" si="36"/>
        <v>0</v>
      </c>
      <c r="L160" s="433"/>
      <c r="M160" s="433"/>
      <c r="N160" s="434"/>
      <c r="O160" s="383" t="str">
        <f t="shared" si="35"/>
        <v/>
      </c>
      <c r="P160" s="434"/>
      <c r="Q160" s="434"/>
      <c r="R160" s="434"/>
      <c r="S160" s="433"/>
      <c r="T160" s="434"/>
      <c r="U160" s="384" t="str">
        <f t="shared" si="37"/>
        <v/>
      </c>
      <c r="V160" s="384" t="str">
        <f t="shared" si="38"/>
        <v/>
      </c>
      <c r="W160" s="384" t="str">
        <f t="shared" si="39"/>
        <v/>
      </c>
      <c r="X160" s="384" t="str">
        <f t="shared" si="40"/>
        <v/>
      </c>
      <c r="Y160" s="384" t="str">
        <f t="shared" si="41"/>
        <v/>
      </c>
      <c r="Z160" s="384" t="str">
        <f t="shared" si="42"/>
        <v/>
      </c>
      <c r="AA160" s="384">
        <f t="shared" si="43"/>
        <v>0</v>
      </c>
      <c r="AB160" s="385" t="b">
        <f t="shared" si="44"/>
        <v>1</v>
      </c>
      <c r="AC160" s="384" t="str">
        <f>IF($N160="","",IF($C$7="Northern Ireland",INDEX('Fixed inputs'!$H$18:$H$58,MATCH($N160,'Fixed inputs'!$C$18:$C$58,0)),INDEX('Fixed inputs'!$I$18:$I$58,MATCH($N160,'Fixed inputs'!$C$18:$C$58,0))))</f>
        <v/>
      </c>
      <c r="AD160" s="384" t="str">
        <f>IF($C160="","",INDEX('Fixed inputs'!$C$8:$E$10,MATCH($C160,'Fixed inputs'!$B$8:$B$10,0),MATCH(IF($C$7="Northern Ireland","GBP","EUR"),'Fixed inputs'!$C$7:$E$7,0)))</f>
        <v/>
      </c>
      <c r="AE160" s="386"/>
      <c r="AF160" s="386"/>
      <c r="AG160" s="386"/>
      <c r="AH160" s="386"/>
      <c r="AI160" s="386"/>
      <c r="AJ160" s="387">
        <f t="shared" si="45"/>
        <v>0</v>
      </c>
      <c r="AK160" s="386"/>
      <c r="AL160" s="387">
        <f t="shared" si="46"/>
        <v>0</v>
      </c>
      <c r="AM160" s="386"/>
      <c r="AN160" s="387">
        <f t="shared" si="47"/>
        <v>0</v>
      </c>
      <c r="AO160" s="386"/>
      <c r="AP160" s="387">
        <f t="shared" si="48"/>
        <v>0</v>
      </c>
      <c r="AQ160" s="386"/>
      <c r="AR160" s="387">
        <f t="shared" si="49"/>
        <v>0</v>
      </c>
      <c r="AS160" s="386"/>
      <c r="AT160" s="387">
        <f t="shared" si="50"/>
        <v>0</v>
      </c>
    </row>
    <row r="161" spans="2:46">
      <c r="B161" s="435"/>
      <c r="C161" s="435"/>
      <c r="D161" s="436"/>
      <c r="E161" s="437"/>
      <c r="F161" s="437"/>
      <c r="G161" s="437"/>
      <c r="H161" s="437"/>
      <c r="I161" s="437"/>
      <c r="J161" s="437"/>
      <c r="K161" s="465">
        <f t="shared" si="36"/>
        <v>0</v>
      </c>
      <c r="L161" s="433"/>
      <c r="M161" s="433"/>
      <c r="N161" s="434"/>
      <c r="O161" s="383" t="str">
        <f t="shared" si="35"/>
        <v/>
      </c>
      <c r="P161" s="434"/>
      <c r="Q161" s="434"/>
      <c r="R161" s="434"/>
      <c r="S161" s="433"/>
      <c r="T161" s="434"/>
      <c r="U161" s="384" t="str">
        <f t="shared" si="37"/>
        <v/>
      </c>
      <c r="V161" s="384" t="str">
        <f t="shared" si="38"/>
        <v/>
      </c>
      <c r="W161" s="384" t="str">
        <f t="shared" si="39"/>
        <v/>
      </c>
      <c r="X161" s="384" t="str">
        <f t="shared" si="40"/>
        <v/>
      </c>
      <c r="Y161" s="384" t="str">
        <f t="shared" si="41"/>
        <v/>
      </c>
      <c r="Z161" s="384" t="str">
        <f t="shared" si="42"/>
        <v/>
      </c>
      <c r="AA161" s="384">
        <f t="shared" si="43"/>
        <v>0</v>
      </c>
      <c r="AB161" s="385" t="b">
        <f t="shared" si="44"/>
        <v>1</v>
      </c>
      <c r="AC161" s="384" t="str">
        <f>IF($N161="","",IF($C$7="Northern Ireland",INDEX('Fixed inputs'!$H$18:$H$58,MATCH($N161,'Fixed inputs'!$C$18:$C$58,0)),INDEX('Fixed inputs'!$I$18:$I$58,MATCH($N161,'Fixed inputs'!$C$18:$C$58,0))))</f>
        <v/>
      </c>
      <c r="AD161" s="384" t="str">
        <f>IF($C161="","",INDEX('Fixed inputs'!$C$8:$E$10,MATCH($C161,'Fixed inputs'!$B$8:$B$10,0),MATCH(IF($C$7="Northern Ireland","GBP","EUR"),'Fixed inputs'!$C$7:$E$7,0)))</f>
        <v/>
      </c>
      <c r="AE161" s="386"/>
      <c r="AF161" s="386"/>
      <c r="AG161" s="386"/>
      <c r="AH161" s="386"/>
      <c r="AI161" s="386"/>
      <c r="AJ161" s="387">
        <f t="shared" si="45"/>
        <v>0</v>
      </c>
      <c r="AK161" s="386"/>
      <c r="AL161" s="387">
        <f t="shared" si="46"/>
        <v>0</v>
      </c>
      <c r="AM161" s="386"/>
      <c r="AN161" s="387">
        <f t="shared" si="47"/>
        <v>0</v>
      </c>
      <c r="AO161" s="386"/>
      <c r="AP161" s="387">
        <f t="shared" si="48"/>
        <v>0</v>
      </c>
      <c r="AQ161" s="386"/>
      <c r="AR161" s="387">
        <f t="shared" si="49"/>
        <v>0</v>
      </c>
      <c r="AS161" s="386"/>
      <c r="AT161" s="387">
        <f t="shared" si="50"/>
        <v>0</v>
      </c>
    </row>
    <row r="162" spans="2:46">
      <c r="B162" s="435"/>
      <c r="C162" s="435"/>
      <c r="D162" s="436"/>
      <c r="E162" s="437"/>
      <c r="F162" s="437"/>
      <c r="G162" s="437"/>
      <c r="H162" s="437"/>
      <c r="I162" s="437"/>
      <c r="J162" s="437"/>
      <c r="K162" s="465">
        <f t="shared" si="36"/>
        <v>0</v>
      </c>
      <c r="L162" s="433"/>
      <c r="M162" s="433"/>
      <c r="N162" s="434"/>
      <c r="O162" s="383" t="str">
        <f t="shared" si="35"/>
        <v/>
      </c>
      <c r="P162" s="434"/>
      <c r="Q162" s="434"/>
      <c r="R162" s="434"/>
      <c r="S162" s="433"/>
      <c r="T162" s="434"/>
      <c r="U162" s="384" t="str">
        <f t="shared" si="37"/>
        <v/>
      </c>
      <c r="V162" s="384" t="str">
        <f t="shared" si="38"/>
        <v/>
      </c>
      <c r="W162" s="384" t="str">
        <f t="shared" si="39"/>
        <v/>
      </c>
      <c r="X162" s="384" t="str">
        <f t="shared" si="40"/>
        <v/>
      </c>
      <c r="Y162" s="384" t="str">
        <f t="shared" si="41"/>
        <v/>
      </c>
      <c r="Z162" s="384" t="str">
        <f t="shared" si="42"/>
        <v/>
      </c>
      <c r="AA162" s="384">
        <f t="shared" si="43"/>
        <v>0</v>
      </c>
      <c r="AB162" s="385" t="b">
        <f t="shared" si="44"/>
        <v>1</v>
      </c>
      <c r="AC162" s="384" t="str">
        <f>IF($N162="","",IF($C$7="Northern Ireland",INDEX('Fixed inputs'!$H$18:$H$58,MATCH($N162,'Fixed inputs'!$C$18:$C$58,0)),INDEX('Fixed inputs'!$I$18:$I$58,MATCH($N162,'Fixed inputs'!$C$18:$C$58,0))))</f>
        <v/>
      </c>
      <c r="AD162" s="384" t="str">
        <f>IF($C162="","",INDEX('Fixed inputs'!$C$8:$E$10,MATCH($C162,'Fixed inputs'!$B$8:$B$10,0),MATCH(IF($C$7="Northern Ireland","GBP","EUR"),'Fixed inputs'!$C$7:$E$7,0)))</f>
        <v/>
      </c>
      <c r="AE162" s="386"/>
      <c r="AF162" s="386"/>
      <c r="AG162" s="386"/>
      <c r="AH162" s="386"/>
      <c r="AI162" s="386"/>
      <c r="AJ162" s="387">
        <f t="shared" si="45"/>
        <v>0</v>
      </c>
      <c r="AK162" s="386"/>
      <c r="AL162" s="387">
        <f t="shared" si="46"/>
        <v>0</v>
      </c>
      <c r="AM162" s="386"/>
      <c r="AN162" s="387">
        <f t="shared" si="47"/>
        <v>0</v>
      </c>
      <c r="AO162" s="386"/>
      <c r="AP162" s="387">
        <f t="shared" si="48"/>
        <v>0</v>
      </c>
      <c r="AQ162" s="386"/>
      <c r="AR162" s="387">
        <f t="shared" si="49"/>
        <v>0</v>
      </c>
      <c r="AS162" s="386"/>
      <c r="AT162" s="387">
        <f t="shared" si="50"/>
        <v>0</v>
      </c>
    </row>
    <row r="163" spans="2:46">
      <c r="B163" s="435"/>
      <c r="C163" s="435"/>
      <c r="D163" s="436"/>
      <c r="E163" s="437"/>
      <c r="F163" s="437"/>
      <c r="G163" s="437"/>
      <c r="H163" s="437"/>
      <c r="I163" s="437"/>
      <c r="J163" s="437"/>
      <c r="K163" s="465">
        <f t="shared" si="36"/>
        <v>0</v>
      </c>
      <c r="L163" s="433"/>
      <c r="M163" s="433"/>
      <c r="N163" s="434"/>
      <c r="O163" s="383" t="str">
        <f t="shared" si="35"/>
        <v/>
      </c>
      <c r="P163" s="434"/>
      <c r="Q163" s="434"/>
      <c r="R163" s="434"/>
      <c r="S163" s="433"/>
      <c r="T163" s="434"/>
      <c r="U163" s="384" t="str">
        <f t="shared" si="37"/>
        <v/>
      </c>
      <c r="V163" s="384" t="str">
        <f t="shared" si="38"/>
        <v/>
      </c>
      <c r="W163" s="384" t="str">
        <f t="shared" si="39"/>
        <v/>
      </c>
      <c r="X163" s="384" t="str">
        <f t="shared" si="40"/>
        <v/>
      </c>
      <c r="Y163" s="384" t="str">
        <f t="shared" si="41"/>
        <v/>
      </c>
      <c r="Z163" s="384" t="str">
        <f t="shared" si="42"/>
        <v/>
      </c>
      <c r="AA163" s="384">
        <f t="shared" si="43"/>
        <v>0</v>
      </c>
      <c r="AB163" s="385" t="b">
        <f t="shared" si="44"/>
        <v>1</v>
      </c>
      <c r="AC163" s="384" t="str">
        <f>IF($N163="","",IF($C$7="Northern Ireland",INDEX('Fixed inputs'!$H$18:$H$58,MATCH($N163,'Fixed inputs'!$C$18:$C$58,0)),INDEX('Fixed inputs'!$I$18:$I$58,MATCH($N163,'Fixed inputs'!$C$18:$C$58,0))))</f>
        <v/>
      </c>
      <c r="AD163" s="384" t="str">
        <f>IF($C163="","",INDEX('Fixed inputs'!$C$8:$E$10,MATCH($C163,'Fixed inputs'!$B$8:$B$10,0),MATCH(IF($C$7="Northern Ireland","GBP","EUR"),'Fixed inputs'!$C$7:$E$7,0)))</f>
        <v/>
      </c>
      <c r="AE163" s="386"/>
      <c r="AF163" s="386"/>
      <c r="AG163" s="386"/>
      <c r="AH163" s="386"/>
      <c r="AI163" s="386"/>
      <c r="AJ163" s="387">
        <f t="shared" si="45"/>
        <v>0</v>
      </c>
      <c r="AK163" s="386"/>
      <c r="AL163" s="387">
        <f t="shared" si="46"/>
        <v>0</v>
      </c>
      <c r="AM163" s="386"/>
      <c r="AN163" s="387">
        <f t="shared" si="47"/>
        <v>0</v>
      </c>
      <c r="AO163" s="386"/>
      <c r="AP163" s="387">
        <f t="shared" si="48"/>
        <v>0</v>
      </c>
      <c r="AQ163" s="386"/>
      <c r="AR163" s="387">
        <f t="shared" si="49"/>
        <v>0</v>
      </c>
      <c r="AS163" s="386"/>
      <c r="AT163" s="387">
        <f t="shared" si="50"/>
        <v>0</v>
      </c>
    </row>
    <row r="164" spans="2:46">
      <c r="B164" s="435"/>
      <c r="C164" s="435"/>
      <c r="D164" s="436"/>
      <c r="E164" s="437"/>
      <c r="F164" s="437"/>
      <c r="G164" s="437"/>
      <c r="H164" s="437"/>
      <c r="I164" s="437"/>
      <c r="J164" s="437"/>
      <c r="K164" s="465">
        <f t="shared" si="36"/>
        <v>0</v>
      </c>
      <c r="L164" s="433"/>
      <c r="M164" s="433"/>
      <c r="N164" s="434"/>
      <c r="O164" s="383" t="str">
        <f t="shared" si="35"/>
        <v/>
      </c>
      <c r="P164" s="434"/>
      <c r="Q164" s="434"/>
      <c r="R164" s="434"/>
      <c r="S164" s="433"/>
      <c r="T164" s="434"/>
      <c r="U164" s="384" t="str">
        <f t="shared" si="37"/>
        <v/>
      </c>
      <c r="V164" s="384" t="str">
        <f t="shared" si="38"/>
        <v/>
      </c>
      <c r="W164" s="384" t="str">
        <f t="shared" si="39"/>
        <v/>
      </c>
      <c r="X164" s="384" t="str">
        <f t="shared" si="40"/>
        <v/>
      </c>
      <c r="Y164" s="384" t="str">
        <f t="shared" si="41"/>
        <v/>
      </c>
      <c r="Z164" s="384" t="str">
        <f t="shared" si="42"/>
        <v/>
      </c>
      <c r="AA164" s="384">
        <f t="shared" si="43"/>
        <v>0</v>
      </c>
      <c r="AB164" s="385" t="b">
        <f t="shared" si="44"/>
        <v>1</v>
      </c>
      <c r="AC164" s="384" t="str">
        <f>IF($N164="","",IF($C$7="Northern Ireland",INDEX('Fixed inputs'!$H$18:$H$58,MATCH($N164,'Fixed inputs'!$C$18:$C$58,0)),INDEX('Fixed inputs'!$I$18:$I$58,MATCH($N164,'Fixed inputs'!$C$18:$C$58,0))))</f>
        <v/>
      </c>
      <c r="AD164" s="384" t="str">
        <f>IF($C164="","",INDEX('Fixed inputs'!$C$8:$E$10,MATCH($C164,'Fixed inputs'!$B$8:$B$10,0),MATCH(IF($C$7="Northern Ireland","GBP","EUR"),'Fixed inputs'!$C$7:$E$7,0)))</f>
        <v/>
      </c>
      <c r="AE164" s="386"/>
      <c r="AF164" s="386"/>
      <c r="AG164" s="386"/>
      <c r="AH164" s="386"/>
      <c r="AI164" s="386"/>
      <c r="AJ164" s="387">
        <f t="shared" si="45"/>
        <v>0</v>
      </c>
      <c r="AK164" s="386"/>
      <c r="AL164" s="387">
        <f t="shared" si="46"/>
        <v>0</v>
      </c>
      <c r="AM164" s="386"/>
      <c r="AN164" s="387">
        <f t="shared" si="47"/>
        <v>0</v>
      </c>
      <c r="AO164" s="386"/>
      <c r="AP164" s="387">
        <f t="shared" si="48"/>
        <v>0</v>
      </c>
      <c r="AQ164" s="386"/>
      <c r="AR164" s="387">
        <f t="shared" si="49"/>
        <v>0</v>
      </c>
      <c r="AS164" s="386"/>
      <c r="AT164" s="387">
        <f t="shared" si="50"/>
        <v>0</v>
      </c>
    </row>
    <row r="165" spans="2:46">
      <c r="B165" s="435"/>
      <c r="C165" s="435"/>
      <c r="D165" s="436"/>
      <c r="E165" s="437"/>
      <c r="F165" s="437"/>
      <c r="G165" s="437"/>
      <c r="H165" s="437"/>
      <c r="I165" s="437"/>
      <c r="J165" s="437"/>
      <c r="K165" s="465">
        <f t="shared" si="36"/>
        <v>0</v>
      </c>
      <c r="L165" s="433"/>
      <c r="M165" s="433"/>
      <c r="N165" s="434"/>
      <c r="O165" s="383" t="str">
        <f t="shared" si="35"/>
        <v/>
      </c>
      <c r="P165" s="434"/>
      <c r="Q165" s="434"/>
      <c r="R165" s="434"/>
      <c r="S165" s="433"/>
      <c r="T165" s="434"/>
      <c r="U165" s="384" t="str">
        <f t="shared" si="37"/>
        <v/>
      </c>
      <c r="V165" s="384" t="str">
        <f t="shared" si="38"/>
        <v/>
      </c>
      <c r="W165" s="384" t="str">
        <f t="shared" si="39"/>
        <v/>
      </c>
      <c r="X165" s="384" t="str">
        <f t="shared" si="40"/>
        <v/>
      </c>
      <c r="Y165" s="384" t="str">
        <f t="shared" si="41"/>
        <v/>
      </c>
      <c r="Z165" s="384" t="str">
        <f t="shared" si="42"/>
        <v/>
      </c>
      <c r="AA165" s="384">
        <f t="shared" si="43"/>
        <v>0</v>
      </c>
      <c r="AB165" s="385" t="b">
        <f t="shared" si="44"/>
        <v>1</v>
      </c>
      <c r="AC165" s="384" t="str">
        <f>IF($N165="","",IF($C$7="Northern Ireland",INDEX('Fixed inputs'!$H$18:$H$58,MATCH($N165,'Fixed inputs'!$C$18:$C$58,0)),INDEX('Fixed inputs'!$I$18:$I$58,MATCH($N165,'Fixed inputs'!$C$18:$C$58,0))))</f>
        <v/>
      </c>
      <c r="AD165" s="384" t="str">
        <f>IF($C165="","",INDEX('Fixed inputs'!$C$8:$E$10,MATCH($C165,'Fixed inputs'!$B$8:$B$10,0),MATCH(IF($C$7="Northern Ireland","GBP","EUR"),'Fixed inputs'!$C$7:$E$7,0)))</f>
        <v/>
      </c>
      <c r="AE165" s="386"/>
      <c r="AF165" s="386"/>
      <c r="AG165" s="386"/>
      <c r="AH165" s="386"/>
      <c r="AI165" s="386"/>
      <c r="AJ165" s="387">
        <f t="shared" si="45"/>
        <v>0</v>
      </c>
      <c r="AK165" s="386"/>
      <c r="AL165" s="387">
        <f t="shared" si="46"/>
        <v>0</v>
      </c>
      <c r="AM165" s="386"/>
      <c r="AN165" s="387">
        <f t="shared" si="47"/>
        <v>0</v>
      </c>
      <c r="AO165" s="386"/>
      <c r="AP165" s="387">
        <f t="shared" si="48"/>
        <v>0</v>
      </c>
      <c r="AQ165" s="386"/>
      <c r="AR165" s="387">
        <f t="shared" si="49"/>
        <v>0</v>
      </c>
      <c r="AS165" s="386"/>
      <c r="AT165" s="387">
        <f t="shared" si="50"/>
        <v>0</v>
      </c>
    </row>
    <row r="166" spans="2:46">
      <c r="B166" s="435"/>
      <c r="C166" s="435"/>
      <c r="D166" s="436"/>
      <c r="E166" s="437"/>
      <c r="F166" s="437"/>
      <c r="G166" s="437"/>
      <c r="H166" s="437"/>
      <c r="I166" s="437"/>
      <c r="J166" s="437"/>
      <c r="K166" s="465">
        <f t="shared" si="36"/>
        <v>0</v>
      </c>
      <c r="L166" s="433"/>
      <c r="M166" s="433"/>
      <c r="N166" s="434"/>
      <c r="O166" s="383" t="str">
        <f t="shared" si="35"/>
        <v/>
      </c>
      <c r="P166" s="434"/>
      <c r="Q166" s="434"/>
      <c r="R166" s="434"/>
      <c r="S166" s="433"/>
      <c r="T166" s="434"/>
      <c r="U166" s="384" t="str">
        <f t="shared" si="37"/>
        <v/>
      </c>
      <c r="V166" s="384" t="str">
        <f t="shared" si="38"/>
        <v/>
      </c>
      <c r="W166" s="384" t="str">
        <f t="shared" si="39"/>
        <v/>
      </c>
      <c r="X166" s="384" t="str">
        <f t="shared" si="40"/>
        <v/>
      </c>
      <c r="Y166" s="384" t="str">
        <f t="shared" si="41"/>
        <v/>
      </c>
      <c r="Z166" s="384" t="str">
        <f t="shared" si="42"/>
        <v/>
      </c>
      <c r="AA166" s="384">
        <f t="shared" si="43"/>
        <v>0</v>
      </c>
      <c r="AB166" s="385" t="b">
        <f t="shared" si="44"/>
        <v>1</v>
      </c>
      <c r="AC166" s="384" t="str">
        <f>IF($N166="","",IF($C$7="Northern Ireland",INDEX('Fixed inputs'!$H$18:$H$58,MATCH($N166,'Fixed inputs'!$C$18:$C$58,0)),INDEX('Fixed inputs'!$I$18:$I$58,MATCH($N166,'Fixed inputs'!$C$18:$C$58,0))))</f>
        <v/>
      </c>
      <c r="AD166" s="384" t="str">
        <f>IF($C166="","",INDEX('Fixed inputs'!$C$8:$E$10,MATCH($C166,'Fixed inputs'!$B$8:$B$10,0),MATCH(IF($C$7="Northern Ireland","GBP","EUR"),'Fixed inputs'!$C$7:$E$7,0)))</f>
        <v/>
      </c>
      <c r="AE166" s="386"/>
      <c r="AF166" s="386"/>
      <c r="AG166" s="386"/>
      <c r="AH166" s="386"/>
      <c r="AI166" s="386"/>
      <c r="AJ166" s="387">
        <f t="shared" si="45"/>
        <v>0</v>
      </c>
      <c r="AK166" s="386"/>
      <c r="AL166" s="387">
        <f t="shared" si="46"/>
        <v>0</v>
      </c>
      <c r="AM166" s="386"/>
      <c r="AN166" s="387">
        <f t="shared" si="47"/>
        <v>0</v>
      </c>
      <c r="AO166" s="386"/>
      <c r="AP166" s="387">
        <f t="shared" si="48"/>
        <v>0</v>
      </c>
      <c r="AQ166" s="386"/>
      <c r="AR166" s="387">
        <f t="shared" si="49"/>
        <v>0</v>
      </c>
      <c r="AS166" s="386"/>
      <c r="AT166" s="387">
        <f t="shared" si="50"/>
        <v>0</v>
      </c>
    </row>
    <row r="167" spans="2:46">
      <c r="B167" s="435"/>
      <c r="C167" s="435"/>
      <c r="D167" s="436"/>
      <c r="E167" s="437"/>
      <c r="F167" s="437"/>
      <c r="G167" s="437"/>
      <c r="H167" s="437"/>
      <c r="I167" s="437"/>
      <c r="J167" s="437"/>
      <c r="K167" s="465">
        <f t="shared" si="36"/>
        <v>0</v>
      </c>
      <c r="L167" s="433"/>
      <c r="M167" s="433"/>
      <c r="N167" s="434"/>
      <c r="O167" s="383" t="str">
        <f t="shared" si="35"/>
        <v/>
      </c>
      <c r="P167" s="434"/>
      <c r="Q167" s="434"/>
      <c r="R167" s="434"/>
      <c r="S167" s="433"/>
      <c r="T167" s="434"/>
      <c r="U167" s="384" t="str">
        <f t="shared" si="37"/>
        <v/>
      </c>
      <c r="V167" s="384" t="str">
        <f t="shared" si="38"/>
        <v/>
      </c>
      <c r="W167" s="384" t="str">
        <f t="shared" si="39"/>
        <v/>
      </c>
      <c r="X167" s="384" t="str">
        <f t="shared" si="40"/>
        <v/>
      </c>
      <c r="Y167" s="384" t="str">
        <f t="shared" si="41"/>
        <v/>
      </c>
      <c r="Z167" s="384" t="str">
        <f t="shared" si="42"/>
        <v/>
      </c>
      <c r="AA167" s="384">
        <f t="shared" si="43"/>
        <v>0</v>
      </c>
      <c r="AB167" s="385" t="b">
        <f t="shared" si="44"/>
        <v>1</v>
      </c>
      <c r="AC167" s="384" t="str">
        <f>IF($N167="","",IF($C$7="Northern Ireland",INDEX('Fixed inputs'!$H$18:$H$58,MATCH($N167,'Fixed inputs'!$C$18:$C$58,0)),INDEX('Fixed inputs'!$I$18:$I$58,MATCH($N167,'Fixed inputs'!$C$18:$C$58,0))))</f>
        <v/>
      </c>
      <c r="AD167" s="384" t="str">
        <f>IF($C167="","",INDEX('Fixed inputs'!$C$8:$E$10,MATCH($C167,'Fixed inputs'!$B$8:$B$10,0),MATCH(IF($C$7="Northern Ireland","GBP","EUR"),'Fixed inputs'!$C$7:$E$7,0)))</f>
        <v/>
      </c>
      <c r="AE167" s="386"/>
      <c r="AF167" s="386"/>
      <c r="AG167" s="386"/>
      <c r="AH167" s="386"/>
      <c r="AI167" s="386"/>
      <c r="AJ167" s="387">
        <f t="shared" si="45"/>
        <v>0</v>
      </c>
      <c r="AK167" s="386"/>
      <c r="AL167" s="387">
        <f t="shared" si="46"/>
        <v>0</v>
      </c>
      <c r="AM167" s="386"/>
      <c r="AN167" s="387">
        <f t="shared" si="47"/>
        <v>0</v>
      </c>
      <c r="AO167" s="386"/>
      <c r="AP167" s="387">
        <f t="shared" si="48"/>
        <v>0</v>
      </c>
      <c r="AQ167" s="386"/>
      <c r="AR167" s="387">
        <f t="shared" si="49"/>
        <v>0</v>
      </c>
      <c r="AS167" s="386"/>
      <c r="AT167" s="387">
        <f t="shared" si="50"/>
        <v>0</v>
      </c>
    </row>
    <row r="168" spans="2:46">
      <c r="B168" s="435"/>
      <c r="C168" s="435"/>
      <c r="D168" s="436"/>
      <c r="E168" s="437"/>
      <c r="F168" s="437"/>
      <c r="G168" s="437"/>
      <c r="H168" s="437"/>
      <c r="I168" s="437"/>
      <c r="J168" s="437"/>
      <c r="K168" s="465">
        <f t="shared" si="36"/>
        <v>0</v>
      </c>
      <c r="L168" s="433"/>
      <c r="M168" s="433"/>
      <c r="N168" s="434"/>
      <c r="O168" s="383" t="str">
        <f t="shared" si="35"/>
        <v/>
      </c>
      <c r="P168" s="434"/>
      <c r="Q168" s="434"/>
      <c r="R168" s="434"/>
      <c r="S168" s="433"/>
      <c r="T168" s="434"/>
      <c r="U168" s="384" t="str">
        <f t="shared" si="37"/>
        <v/>
      </c>
      <c r="V168" s="384" t="str">
        <f t="shared" si="38"/>
        <v/>
      </c>
      <c r="W168" s="384" t="str">
        <f t="shared" si="39"/>
        <v/>
      </c>
      <c r="X168" s="384" t="str">
        <f t="shared" si="40"/>
        <v/>
      </c>
      <c r="Y168" s="384" t="str">
        <f t="shared" si="41"/>
        <v/>
      </c>
      <c r="Z168" s="384" t="str">
        <f t="shared" si="42"/>
        <v/>
      </c>
      <c r="AA168" s="384">
        <f t="shared" si="43"/>
        <v>0</v>
      </c>
      <c r="AB168" s="385" t="b">
        <f t="shared" si="44"/>
        <v>1</v>
      </c>
      <c r="AC168" s="384" t="str">
        <f>IF($N168="","",IF($C$7="Northern Ireland",INDEX('Fixed inputs'!$H$18:$H$58,MATCH($N168,'Fixed inputs'!$C$18:$C$58,0)),INDEX('Fixed inputs'!$I$18:$I$58,MATCH($N168,'Fixed inputs'!$C$18:$C$58,0))))</f>
        <v/>
      </c>
      <c r="AD168" s="384" t="str">
        <f>IF($C168="","",INDEX('Fixed inputs'!$C$8:$E$10,MATCH($C168,'Fixed inputs'!$B$8:$B$10,0),MATCH(IF($C$7="Northern Ireland","GBP","EUR"),'Fixed inputs'!$C$7:$E$7,0)))</f>
        <v/>
      </c>
      <c r="AE168" s="386"/>
      <c r="AF168" s="386"/>
      <c r="AG168" s="386"/>
      <c r="AH168" s="386"/>
      <c r="AI168" s="386"/>
      <c r="AJ168" s="387">
        <f t="shared" si="45"/>
        <v>0</v>
      </c>
      <c r="AK168" s="386"/>
      <c r="AL168" s="387">
        <f t="shared" si="46"/>
        <v>0</v>
      </c>
      <c r="AM168" s="386"/>
      <c r="AN168" s="387">
        <f t="shared" si="47"/>
        <v>0</v>
      </c>
      <c r="AO168" s="386"/>
      <c r="AP168" s="387">
        <f t="shared" si="48"/>
        <v>0</v>
      </c>
      <c r="AQ168" s="386"/>
      <c r="AR168" s="387">
        <f t="shared" si="49"/>
        <v>0</v>
      </c>
      <c r="AS168" s="386"/>
      <c r="AT168" s="387">
        <f t="shared" si="50"/>
        <v>0</v>
      </c>
    </row>
    <row r="169" spans="2:46">
      <c r="B169" s="435"/>
      <c r="C169" s="435"/>
      <c r="D169" s="436"/>
      <c r="E169" s="437"/>
      <c r="F169" s="437"/>
      <c r="G169" s="437"/>
      <c r="H169" s="437"/>
      <c r="I169" s="437"/>
      <c r="J169" s="437"/>
      <c r="K169" s="465">
        <f t="shared" si="36"/>
        <v>0</v>
      </c>
      <c r="L169" s="433"/>
      <c r="M169" s="433"/>
      <c r="N169" s="434"/>
      <c r="O169" s="383" t="str">
        <f t="shared" si="35"/>
        <v/>
      </c>
      <c r="P169" s="434"/>
      <c r="Q169" s="434"/>
      <c r="R169" s="434"/>
      <c r="S169" s="433"/>
      <c r="T169" s="434"/>
      <c r="U169" s="384" t="str">
        <f t="shared" si="37"/>
        <v/>
      </c>
      <c r="V169" s="384" t="str">
        <f t="shared" si="38"/>
        <v/>
      </c>
      <c r="W169" s="384" t="str">
        <f t="shared" si="39"/>
        <v/>
      </c>
      <c r="X169" s="384" t="str">
        <f t="shared" si="40"/>
        <v/>
      </c>
      <c r="Y169" s="384" t="str">
        <f t="shared" si="41"/>
        <v/>
      </c>
      <c r="Z169" s="384" t="str">
        <f t="shared" si="42"/>
        <v/>
      </c>
      <c r="AA169" s="384">
        <f t="shared" si="43"/>
        <v>0</v>
      </c>
      <c r="AB169" s="385" t="b">
        <f t="shared" si="44"/>
        <v>1</v>
      </c>
      <c r="AC169" s="384" t="str">
        <f>IF($N169="","",IF($C$7="Northern Ireland",INDEX('Fixed inputs'!$H$18:$H$58,MATCH($N169,'Fixed inputs'!$C$18:$C$58,0)),INDEX('Fixed inputs'!$I$18:$I$58,MATCH($N169,'Fixed inputs'!$C$18:$C$58,0))))</f>
        <v/>
      </c>
      <c r="AD169" s="384" t="str">
        <f>IF($C169="","",INDEX('Fixed inputs'!$C$8:$E$10,MATCH($C169,'Fixed inputs'!$B$8:$B$10,0),MATCH(IF($C$7="Northern Ireland","GBP","EUR"),'Fixed inputs'!$C$7:$E$7,0)))</f>
        <v/>
      </c>
      <c r="AE169" s="386"/>
      <c r="AF169" s="386"/>
      <c r="AG169" s="386"/>
      <c r="AH169" s="386"/>
      <c r="AI169" s="386"/>
      <c r="AJ169" s="387">
        <f t="shared" si="45"/>
        <v>0</v>
      </c>
      <c r="AK169" s="386"/>
      <c r="AL169" s="387">
        <f t="shared" si="46"/>
        <v>0</v>
      </c>
      <c r="AM169" s="386"/>
      <c r="AN169" s="387">
        <f t="shared" si="47"/>
        <v>0</v>
      </c>
      <c r="AO169" s="386"/>
      <c r="AP169" s="387">
        <f t="shared" si="48"/>
        <v>0</v>
      </c>
      <c r="AQ169" s="386"/>
      <c r="AR169" s="387">
        <f t="shared" si="49"/>
        <v>0</v>
      </c>
      <c r="AS169" s="386"/>
      <c r="AT169" s="387">
        <f t="shared" si="50"/>
        <v>0</v>
      </c>
    </row>
    <row r="170" spans="2:46">
      <c r="B170" s="435"/>
      <c r="C170" s="435"/>
      <c r="D170" s="436"/>
      <c r="E170" s="437"/>
      <c r="F170" s="437"/>
      <c r="G170" s="437"/>
      <c r="H170" s="437"/>
      <c r="I170" s="437"/>
      <c r="J170" s="437"/>
      <c r="K170" s="465">
        <f t="shared" si="36"/>
        <v>0</v>
      </c>
      <c r="L170" s="433"/>
      <c r="M170" s="433"/>
      <c r="N170" s="434"/>
      <c r="O170" s="383" t="str">
        <f t="shared" si="35"/>
        <v/>
      </c>
      <c r="P170" s="434"/>
      <c r="Q170" s="434"/>
      <c r="R170" s="434"/>
      <c r="S170" s="433"/>
      <c r="T170" s="434"/>
      <c r="U170" s="384" t="str">
        <f t="shared" si="37"/>
        <v/>
      </c>
      <c r="V170" s="384" t="str">
        <f t="shared" si="38"/>
        <v/>
      </c>
      <c r="W170" s="384" t="str">
        <f t="shared" si="39"/>
        <v/>
      </c>
      <c r="X170" s="384" t="str">
        <f t="shared" si="40"/>
        <v/>
      </c>
      <c r="Y170" s="384" t="str">
        <f t="shared" si="41"/>
        <v/>
      </c>
      <c r="Z170" s="384" t="str">
        <f t="shared" si="42"/>
        <v/>
      </c>
      <c r="AA170" s="384">
        <f t="shared" si="43"/>
        <v>0</v>
      </c>
      <c r="AB170" s="385" t="b">
        <f t="shared" si="44"/>
        <v>1</v>
      </c>
      <c r="AC170" s="384" t="str">
        <f>IF($N170="","",IF($C$7="Northern Ireland",INDEX('Fixed inputs'!$H$18:$H$58,MATCH($N170,'Fixed inputs'!$C$18:$C$58,0)),INDEX('Fixed inputs'!$I$18:$I$58,MATCH($N170,'Fixed inputs'!$C$18:$C$58,0))))</f>
        <v/>
      </c>
      <c r="AD170" s="384" t="str">
        <f>IF($C170="","",INDEX('Fixed inputs'!$C$8:$E$10,MATCH($C170,'Fixed inputs'!$B$8:$B$10,0),MATCH(IF($C$7="Northern Ireland","GBP","EUR"),'Fixed inputs'!$C$7:$E$7,0)))</f>
        <v/>
      </c>
      <c r="AE170" s="386"/>
      <c r="AF170" s="386"/>
      <c r="AG170" s="386"/>
      <c r="AH170" s="386"/>
      <c r="AI170" s="386"/>
      <c r="AJ170" s="387">
        <f t="shared" si="45"/>
        <v>0</v>
      </c>
      <c r="AK170" s="386"/>
      <c r="AL170" s="387">
        <f t="shared" si="46"/>
        <v>0</v>
      </c>
      <c r="AM170" s="386"/>
      <c r="AN170" s="387">
        <f t="shared" si="47"/>
        <v>0</v>
      </c>
      <c r="AO170" s="386"/>
      <c r="AP170" s="387">
        <f t="shared" si="48"/>
        <v>0</v>
      </c>
      <c r="AQ170" s="386"/>
      <c r="AR170" s="387">
        <f t="shared" si="49"/>
        <v>0</v>
      </c>
      <c r="AS170" s="386"/>
      <c r="AT170" s="387">
        <f t="shared" si="50"/>
        <v>0</v>
      </c>
    </row>
    <row r="171" spans="2:46">
      <c r="B171" s="435"/>
      <c r="C171" s="435"/>
      <c r="D171" s="436"/>
      <c r="E171" s="437"/>
      <c r="F171" s="437"/>
      <c r="G171" s="437"/>
      <c r="H171" s="437"/>
      <c r="I171" s="437"/>
      <c r="J171" s="437"/>
      <c r="K171" s="465">
        <f t="shared" si="36"/>
        <v>0</v>
      </c>
      <c r="L171" s="433"/>
      <c r="M171" s="433"/>
      <c r="N171" s="434"/>
      <c r="O171" s="383" t="str">
        <f t="shared" si="35"/>
        <v/>
      </c>
      <c r="P171" s="434"/>
      <c r="Q171" s="434"/>
      <c r="R171" s="434"/>
      <c r="S171" s="433"/>
      <c r="T171" s="434"/>
      <c r="U171" s="384" t="str">
        <f t="shared" si="37"/>
        <v/>
      </c>
      <c r="V171" s="384" t="str">
        <f t="shared" si="38"/>
        <v/>
      </c>
      <c r="W171" s="384" t="str">
        <f t="shared" si="39"/>
        <v/>
      </c>
      <c r="X171" s="384" t="str">
        <f t="shared" si="40"/>
        <v/>
      </c>
      <c r="Y171" s="384" t="str">
        <f t="shared" si="41"/>
        <v/>
      </c>
      <c r="Z171" s="384" t="str">
        <f t="shared" si="42"/>
        <v/>
      </c>
      <c r="AA171" s="384">
        <f t="shared" si="43"/>
        <v>0</v>
      </c>
      <c r="AB171" s="385" t="b">
        <f t="shared" si="44"/>
        <v>1</v>
      </c>
      <c r="AC171" s="384" t="str">
        <f>IF($N171="","",IF($C$7="Northern Ireland",INDEX('Fixed inputs'!$H$18:$H$58,MATCH($N171,'Fixed inputs'!$C$18:$C$58,0)),INDEX('Fixed inputs'!$I$18:$I$58,MATCH($N171,'Fixed inputs'!$C$18:$C$58,0))))</f>
        <v/>
      </c>
      <c r="AD171" s="384" t="str">
        <f>IF($C171="","",INDEX('Fixed inputs'!$C$8:$E$10,MATCH($C171,'Fixed inputs'!$B$8:$B$10,0),MATCH(IF($C$7="Northern Ireland","GBP","EUR"),'Fixed inputs'!$C$7:$E$7,0)))</f>
        <v/>
      </c>
      <c r="AE171" s="386"/>
      <c r="AF171" s="386"/>
      <c r="AG171" s="386"/>
      <c r="AH171" s="386"/>
      <c r="AI171" s="386"/>
      <c r="AJ171" s="387">
        <f t="shared" si="45"/>
        <v>0</v>
      </c>
      <c r="AK171" s="386"/>
      <c r="AL171" s="387">
        <f t="shared" si="46"/>
        <v>0</v>
      </c>
      <c r="AM171" s="386"/>
      <c r="AN171" s="387">
        <f t="shared" si="47"/>
        <v>0</v>
      </c>
      <c r="AO171" s="386"/>
      <c r="AP171" s="387">
        <f t="shared" si="48"/>
        <v>0</v>
      </c>
      <c r="AQ171" s="386"/>
      <c r="AR171" s="387">
        <f t="shared" si="49"/>
        <v>0</v>
      </c>
      <c r="AS171" s="386"/>
      <c r="AT171" s="387">
        <f t="shared" si="50"/>
        <v>0</v>
      </c>
    </row>
    <row r="172" spans="2:46">
      <c r="B172" s="435"/>
      <c r="C172" s="435"/>
      <c r="D172" s="436"/>
      <c r="E172" s="437"/>
      <c r="F172" s="437"/>
      <c r="G172" s="437"/>
      <c r="H172" s="437"/>
      <c r="I172" s="437"/>
      <c r="J172" s="437"/>
      <c r="K172" s="465">
        <f t="shared" si="36"/>
        <v>0</v>
      </c>
      <c r="L172" s="433"/>
      <c r="M172" s="433"/>
      <c r="N172" s="434"/>
      <c r="O172" s="383" t="str">
        <f t="shared" si="35"/>
        <v/>
      </c>
      <c r="P172" s="434"/>
      <c r="Q172" s="434"/>
      <c r="R172" s="434"/>
      <c r="S172" s="433"/>
      <c r="T172" s="434"/>
      <c r="U172" s="384" t="str">
        <f t="shared" si="37"/>
        <v/>
      </c>
      <c r="V172" s="384" t="str">
        <f t="shared" si="38"/>
        <v/>
      </c>
      <c r="W172" s="384" t="str">
        <f t="shared" si="39"/>
        <v/>
      </c>
      <c r="X172" s="384" t="str">
        <f t="shared" si="40"/>
        <v/>
      </c>
      <c r="Y172" s="384" t="str">
        <f t="shared" si="41"/>
        <v/>
      </c>
      <c r="Z172" s="384" t="str">
        <f t="shared" si="42"/>
        <v/>
      </c>
      <c r="AA172" s="384">
        <f t="shared" si="43"/>
        <v>0</v>
      </c>
      <c r="AB172" s="385" t="b">
        <f t="shared" si="44"/>
        <v>1</v>
      </c>
      <c r="AC172" s="384" t="str">
        <f>IF($N172="","",IF($C$7="Northern Ireland",INDEX('Fixed inputs'!$H$18:$H$58,MATCH($N172,'Fixed inputs'!$C$18:$C$58,0)),INDEX('Fixed inputs'!$I$18:$I$58,MATCH($N172,'Fixed inputs'!$C$18:$C$58,0))))</f>
        <v/>
      </c>
      <c r="AD172" s="384" t="str">
        <f>IF($C172="","",INDEX('Fixed inputs'!$C$8:$E$10,MATCH($C172,'Fixed inputs'!$B$8:$B$10,0),MATCH(IF($C$7="Northern Ireland","GBP","EUR"),'Fixed inputs'!$C$7:$E$7,0)))</f>
        <v/>
      </c>
      <c r="AE172" s="386"/>
      <c r="AF172" s="386"/>
      <c r="AG172" s="386"/>
      <c r="AH172" s="386"/>
      <c r="AI172" s="386"/>
      <c r="AJ172" s="387">
        <f t="shared" si="45"/>
        <v>0</v>
      </c>
      <c r="AK172" s="386"/>
      <c r="AL172" s="387">
        <f t="shared" si="46"/>
        <v>0</v>
      </c>
      <c r="AM172" s="386"/>
      <c r="AN172" s="387">
        <f t="shared" si="47"/>
        <v>0</v>
      </c>
      <c r="AO172" s="386"/>
      <c r="AP172" s="387">
        <f t="shared" si="48"/>
        <v>0</v>
      </c>
      <c r="AQ172" s="386"/>
      <c r="AR172" s="387">
        <f t="shared" si="49"/>
        <v>0</v>
      </c>
      <c r="AS172" s="386"/>
      <c r="AT172" s="387">
        <f t="shared" si="50"/>
        <v>0</v>
      </c>
    </row>
    <row r="173" spans="2:46">
      <c r="B173" s="435"/>
      <c r="C173" s="435"/>
      <c r="D173" s="436"/>
      <c r="E173" s="437"/>
      <c r="F173" s="437"/>
      <c r="G173" s="437"/>
      <c r="H173" s="437"/>
      <c r="I173" s="437"/>
      <c r="J173" s="437"/>
      <c r="K173" s="465">
        <f t="shared" si="36"/>
        <v>0</v>
      </c>
      <c r="L173" s="433"/>
      <c r="M173" s="433"/>
      <c r="N173" s="434"/>
      <c r="O173" s="383" t="str">
        <f t="shared" si="35"/>
        <v/>
      </c>
      <c r="P173" s="434"/>
      <c r="Q173" s="434"/>
      <c r="R173" s="434"/>
      <c r="S173" s="433"/>
      <c r="T173" s="434"/>
      <c r="U173" s="384" t="str">
        <f t="shared" si="37"/>
        <v/>
      </c>
      <c r="V173" s="384" t="str">
        <f t="shared" si="38"/>
        <v/>
      </c>
      <c r="W173" s="384" t="str">
        <f t="shared" si="39"/>
        <v/>
      </c>
      <c r="X173" s="384" t="str">
        <f t="shared" si="40"/>
        <v/>
      </c>
      <c r="Y173" s="384" t="str">
        <f t="shared" si="41"/>
        <v/>
      </c>
      <c r="Z173" s="384" t="str">
        <f t="shared" si="42"/>
        <v/>
      </c>
      <c r="AA173" s="384">
        <f t="shared" si="43"/>
        <v>0</v>
      </c>
      <c r="AB173" s="385" t="b">
        <f t="shared" si="44"/>
        <v>1</v>
      </c>
      <c r="AC173" s="384" t="str">
        <f>IF($N173="","",IF($C$7="Northern Ireland",INDEX('Fixed inputs'!$H$18:$H$58,MATCH($N173,'Fixed inputs'!$C$18:$C$58,0)),INDEX('Fixed inputs'!$I$18:$I$58,MATCH($N173,'Fixed inputs'!$C$18:$C$58,0))))</f>
        <v/>
      </c>
      <c r="AD173" s="384" t="str">
        <f>IF($C173="","",INDEX('Fixed inputs'!$C$8:$E$10,MATCH($C173,'Fixed inputs'!$B$8:$B$10,0),MATCH(IF($C$7="Northern Ireland","GBP","EUR"),'Fixed inputs'!$C$7:$E$7,0)))</f>
        <v/>
      </c>
      <c r="AE173" s="386"/>
      <c r="AF173" s="386"/>
      <c r="AG173" s="386"/>
      <c r="AH173" s="386"/>
      <c r="AI173" s="386"/>
      <c r="AJ173" s="387">
        <f t="shared" si="45"/>
        <v>0</v>
      </c>
      <c r="AK173" s="386"/>
      <c r="AL173" s="387">
        <f t="shared" si="46"/>
        <v>0</v>
      </c>
      <c r="AM173" s="386"/>
      <c r="AN173" s="387">
        <f t="shared" si="47"/>
        <v>0</v>
      </c>
      <c r="AO173" s="386"/>
      <c r="AP173" s="387">
        <f t="shared" si="48"/>
        <v>0</v>
      </c>
      <c r="AQ173" s="386"/>
      <c r="AR173" s="387">
        <f t="shared" si="49"/>
        <v>0</v>
      </c>
      <c r="AS173" s="386"/>
      <c r="AT173" s="387">
        <f t="shared" si="50"/>
        <v>0</v>
      </c>
    </row>
    <row r="174" spans="2:46">
      <c r="B174" s="435"/>
      <c r="C174" s="435"/>
      <c r="D174" s="436"/>
      <c r="E174" s="437"/>
      <c r="F174" s="437"/>
      <c r="G174" s="437"/>
      <c r="H174" s="437"/>
      <c r="I174" s="437"/>
      <c r="J174" s="437"/>
      <c r="K174" s="465">
        <f t="shared" si="36"/>
        <v>0</v>
      </c>
      <c r="L174" s="433"/>
      <c r="M174" s="433"/>
      <c r="N174" s="434"/>
      <c r="O174" s="383" t="str">
        <f t="shared" si="35"/>
        <v/>
      </c>
      <c r="P174" s="434"/>
      <c r="Q174" s="434"/>
      <c r="R174" s="434"/>
      <c r="S174" s="433"/>
      <c r="T174" s="434"/>
      <c r="U174" s="384" t="str">
        <f t="shared" si="37"/>
        <v/>
      </c>
      <c r="V174" s="384" t="str">
        <f t="shared" si="38"/>
        <v/>
      </c>
      <c r="W174" s="384" t="str">
        <f t="shared" si="39"/>
        <v/>
      </c>
      <c r="X174" s="384" t="str">
        <f t="shared" si="40"/>
        <v/>
      </c>
      <c r="Y174" s="384" t="str">
        <f t="shared" si="41"/>
        <v/>
      </c>
      <c r="Z174" s="384" t="str">
        <f t="shared" si="42"/>
        <v/>
      </c>
      <c r="AA174" s="384">
        <f t="shared" si="43"/>
        <v>0</v>
      </c>
      <c r="AB174" s="385" t="b">
        <f t="shared" si="44"/>
        <v>1</v>
      </c>
      <c r="AC174" s="384" t="str">
        <f>IF($N174="","",IF($C$7="Northern Ireland",INDEX('Fixed inputs'!$H$18:$H$58,MATCH($N174,'Fixed inputs'!$C$18:$C$58,0)),INDEX('Fixed inputs'!$I$18:$I$58,MATCH($N174,'Fixed inputs'!$C$18:$C$58,0))))</f>
        <v/>
      </c>
      <c r="AD174" s="384" t="str">
        <f>IF($C174="","",INDEX('Fixed inputs'!$C$8:$E$10,MATCH($C174,'Fixed inputs'!$B$8:$B$10,0),MATCH(IF($C$7="Northern Ireland","GBP","EUR"),'Fixed inputs'!$C$7:$E$7,0)))</f>
        <v/>
      </c>
      <c r="AE174" s="386"/>
      <c r="AF174" s="386"/>
      <c r="AG174" s="386"/>
      <c r="AH174" s="386"/>
      <c r="AI174" s="386"/>
      <c r="AJ174" s="387">
        <f t="shared" si="45"/>
        <v>0</v>
      </c>
      <c r="AK174" s="386"/>
      <c r="AL174" s="387">
        <f t="shared" si="46"/>
        <v>0</v>
      </c>
      <c r="AM174" s="386"/>
      <c r="AN174" s="387">
        <f t="shared" si="47"/>
        <v>0</v>
      </c>
      <c r="AO174" s="386"/>
      <c r="AP174" s="387">
        <f t="shared" si="48"/>
        <v>0</v>
      </c>
      <c r="AQ174" s="386"/>
      <c r="AR174" s="387">
        <f t="shared" si="49"/>
        <v>0</v>
      </c>
      <c r="AS174" s="386"/>
      <c r="AT174" s="387">
        <f t="shared" si="50"/>
        <v>0</v>
      </c>
    </row>
    <row r="175" spans="2:46">
      <c r="B175" s="435"/>
      <c r="C175" s="435"/>
      <c r="D175" s="436"/>
      <c r="E175" s="437"/>
      <c r="F175" s="437"/>
      <c r="G175" s="437"/>
      <c r="H175" s="437"/>
      <c r="I175" s="437"/>
      <c r="J175" s="437"/>
      <c r="K175" s="465">
        <f t="shared" si="36"/>
        <v>0</v>
      </c>
      <c r="L175" s="433"/>
      <c r="M175" s="433"/>
      <c r="N175" s="434"/>
      <c r="O175" s="383" t="str">
        <f t="shared" si="35"/>
        <v/>
      </c>
      <c r="P175" s="434"/>
      <c r="Q175" s="434"/>
      <c r="R175" s="434"/>
      <c r="S175" s="433"/>
      <c r="T175" s="434"/>
      <c r="U175" s="384" t="str">
        <f t="shared" si="37"/>
        <v/>
      </c>
      <c r="V175" s="384" t="str">
        <f t="shared" si="38"/>
        <v/>
      </c>
      <c r="W175" s="384" t="str">
        <f t="shared" si="39"/>
        <v/>
      </c>
      <c r="X175" s="384" t="str">
        <f t="shared" si="40"/>
        <v/>
      </c>
      <c r="Y175" s="384" t="str">
        <f t="shared" si="41"/>
        <v/>
      </c>
      <c r="Z175" s="384" t="str">
        <f t="shared" si="42"/>
        <v/>
      </c>
      <c r="AA175" s="384">
        <f t="shared" si="43"/>
        <v>0</v>
      </c>
      <c r="AB175" s="385" t="b">
        <f t="shared" si="44"/>
        <v>1</v>
      </c>
      <c r="AC175" s="384" t="str">
        <f>IF($N175="","",IF($C$7="Northern Ireland",INDEX('Fixed inputs'!$H$18:$H$58,MATCH($N175,'Fixed inputs'!$C$18:$C$58,0)),INDEX('Fixed inputs'!$I$18:$I$58,MATCH($N175,'Fixed inputs'!$C$18:$C$58,0))))</f>
        <v/>
      </c>
      <c r="AD175" s="384" t="str">
        <f>IF($C175="","",INDEX('Fixed inputs'!$C$8:$E$10,MATCH($C175,'Fixed inputs'!$B$8:$B$10,0),MATCH(IF($C$7="Northern Ireland","GBP","EUR"),'Fixed inputs'!$C$7:$E$7,0)))</f>
        <v/>
      </c>
      <c r="AE175" s="386"/>
      <c r="AF175" s="386"/>
      <c r="AG175" s="386"/>
      <c r="AH175" s="386"/>
      <c r="AI175" s="386"/>
      <c r="AJ175" s="387">
        <f t="shared" si="45"/>
        <v>0</v>
      </c>
      <c r="AK175" s="386"/>
      <c r="AL175" s="387">
        <f t="shared" si="46"/>
        <v>0</v>
      </c>
      <c r="AM175" s="386"/>
      <c r="AN175" s="387">
        <f t="shared" si="47"/>
        <v>0</v>
      </c>
      <c r="AO175" s="386"/>
      <c r="AP175" s="387">
        <f t="shared" si="48"/>
        <v>0</v>
      </c>
      <c r="AQ175" s="386"/>
      <c r="AR175" s="387">
        <f t="shared" si="49"/>
        <v>0</v>
      </c>
      <c r="AS175" s="386"/>
      <c r="AT175" s="387">
        <f t="shared" si="50"/>
        <v>0</v>
      </c>
    </row>
    <row r="176" spans="2:46">
      <c r="B176" s="435"/>
      <c r="C176" s="435"/>
      <c r="D176" s="436"/>
      <c r="E176" s="437"/>
      <c r="F176" s="437"/>
      <c r="G176" s="437"/>
      <c r="H176" s="437"/>
      <c r="I176" s="437"/>
      <c r="J176" s="437"/>
      <c r="K176" s="465">
        <f t="shared" si="36"/>
        <v>0</v>
      </c>
      <c r="L176" s="433"/>
      <c r="M176" s="433"/>
      <c r="N176" s="434"/>
      <c r="O176" s="383" t="str">
        <f t="shared" si="35"/>
        <v/>
      </c>
      <c r="P176" s="434"/>
      <c r="Q176" s="434"/>
      <c r="R176" s="434"/>
      <c r="S176" s="433"/>
      <c r="T176" s="434"/>
      <c r="U176" s="384" t="str">
        <f t="shared" si="37"/>
        <v/>
      </c>
      <c r="V176" s="384" t="str">
        <f t="shared" si="38"/>
        <v/>
      </c>
      <c r="W176" s="384" t="str">
        <f t="shared" si="39"/>
        <v/>
      </c>
      <c r="X176" s="384" t="str">
        <f t="shared" si="40"/>
        <v/>
      </c>
      <c r="Y176" s="384" t="str">
        <f t="shared" si="41"/>
        <v/>
      </c>
      <c r="Z176" s="384" t="str">
        <f t="shared" si="42"/>
        <v/>
      </c>
      <c r="AA176" s="384">
        <f t="shared" si="43"/>
        <v>0</v>
      </c>
      <c r="AB176" s="385" t="b">
        <f t="shared" si="44"/>
        <v>1</v>
      </c>
      <c r="AC176" s="384" t="str">
        <f>IF($N176="","",IF($C$7="Northern Ireland",INDEX('Fixed inputs'!$H$18:$H$58,MATCH($N176,'Fixed inputs'!$C$18:$C$58,0)),INDEX('Fixed inputs'!$I$18:$I$58,MATCH($N176,'Fixed inputs'!$C$18:$C$58,0))))</f>
        <v/>
      </c>
      <c r="AD176" s="384" t="str">
        <f>IF($C176="","",INDEX('Fixed inputs'!$C$8:$E$10,MATCH($C176,'Fixed inputs'!$B$8:$B$10,0),MATCH(IF($C$7="Northern Ireland","GBP","EUR"),'Fixed inputs'!$C$7:$E$7,0)))</f>
        <v/>
      </c>
      <c r="AE176" s="386"/>
      <c r="AF176" s="386"/>
      <c r="AG176" s="386"/>
      <c r="AH176" s="386"/>
      <c r="AI176" s="386"/>
      <c r="AJ176" s="387">
        <f t="shared" si="45"/>
        <v>0</v>
      </c>
      <c r="AK176" s="386"/>
      <c r="AL176" s="387">
        <f t="shared" si="46"/>
        <v>0</v>
      </c>
      <c r="AM176" s="386"/>
      <c r="AN176" s="387">
        <f t="shared" si="47"/>
        <v>0</v>
      </c>
      <c r="AO176" s="386"/>
      <c r="AP176" s="387">
        <f t="shared" si="48"/>
        <v>0</v>
      </c>
      <c r="AQ176" s="386"/>
      <c r="AR176" s="387">
        <f t="shared" si="49"/>
        <v>0</v>
      </c>
      <c r="AS176" s="386"/>
      <c r="AT176" s="387">
        <f t="shared" si="50"/>
        <v>0</v>
      </c>
    </row>
    <row r="177" spans="2:46">
      <c r="B177" s="435"/>
      <c r="C177" s="435"/>
      <c r="D177" s="436"/>
      <c r="E177" s="437"/>
      <c r="F177" s="437"/>
      <c r="G177" s="437"/>
      <c r="H177" s="437"/>
      <c r="I177" s="437"/>
      <c r="J177" s="437"/>
      <c r="K177" s="465">
        <f t="shared" si="36"/>
        <v>0</v>
      </c>
      <c r="L177" s="433"/>
      <c r="M177" s="433"/>
      <c r="N177" s="434"/>
      <c r="O177" s="383" t="str">
        <f t="shared" si="35"/>
        <v/>
      </c>
      <c r="P177" s="434"/>
      <c r="Q177" s="434"/>
      <c r="R177" s="434"/>
      <c r="S177" s="433"/>
      <c r="T177" s="434"/>
      <c r="U177" s="384" t="str">
        <f t="shared" si="37"/>
        <v/>
      </c>
      <c r="V177" s="384" t="str">
        <f t="shared" si="38"/>
        <v/>
      </c>
      <c r="W177" s="384" t="str">
        <f t="shared" si="39"/>
        <v/>
      </c>
      <c r="X177" s="384" t="str">
        <f t="shared" si="40"/>
        <v/>
      </c>
      <c r="Y177" s="384" t="str">
        <f t="shared" si="41"/>
        <v/>
      </c>
      <c r="Z177" s="384" t="str">
        <f t="shared" si="42"/>
        <v/>
      </c>
      <c r="AA177" s="384">
        <f t="shared" si="43"/>
        <v>0</v>
      </c>
      <c r="AB177" s="385" t="b">
        <f t="shared" si="44"/>
        <v>1</v>
      </c>
      <c r="AC177" s="384" t="str">
        <f>IF($N177="","",IF($C$7="Northern Ireland",INDEX('Fixed inputs'!$H$18:$H$58,MATCH($N177,'Fixed inputs'!$C$18:$C$58,0)),INDEX('Fixed inputs'!$I$18:$I$58,MATCH($N177,'Fixed inputs'!$C$18:$C$58,0))))</f>
        <v/>
      </c>
      <c r="AD177" s="384" t="str">
        <f>IF($C177="","",INDEX('Fixed inputs'!$C$8:$E$10,MATCH($C177,'Fixed inputs'!$B$8:$B$10,0),MATCH(IF($C$7="Northern Ireland","GBP","EUR"),'Fixed inputs'!$C$7:$E$7,0)))</f>
        <v/>
      </c>
      <c r="AE177" s="386"/>
      <c r="AF177" s="386"/>
      <c r="AG177" s="386"/>
      <c r="AH177" s="386"/>
      <c r="AI177" s="386"/>
      <c r="AJ177" s="387">
        <f t="shared" si="45"/>
        <v>0</v>
      </c>
      <c r="AK177" s="386"/>
      <c r="AL177" s="387">
        <f t="shared" si="46"/>
        <v>0</v>
      </c>
      <c r="AM177" s="386"/>
      <c r="AN177" s="387">
        <f t="shared" si="47"/>
        <v>0</v>
      </c>
      <c r="AO177" s="386"/>
      <c r="AP177" s="387">
        <f t="shared" si="48"/>
        <v>0</v>
      </c>
      <c r="AQ177" s="386"/>
      <c r="AR177" s="387">
        <f t="shared" si="49"/>
        <v>0</v>
      </c>
      <c r="AS177" s="386"/>
      <c r="AT177" s="387">
        <f t="shared" si="50"/>
        <v>0</v>
      </c>
    </row>
    <row r="178" spans="2:46">
      <c r="B178" s="435"/>
      <c r="C178" s="435"/>
      <c r="D178" s="436"/>
      <c r="E178" s="437"/>
      <c r="F178" s="437"/>
      <c r="G178" s="437"/>
      <c r="H178" s="437"/>
      <c r="I178" s="437"/>
      <c r="J178" s="437"/>
      <c r="K178" s="465">
        <f t="shared" si="36"/>
        <v>0</v>
      </c>
      <c r="L178" s="433"/>
      <c r="M178" s="433"/>
      <c r="N178" s="434"/>
      <c r="O178" s="383" t="str">
        <f t="shared" si="35"/>
        <v/>
      </c>
      <c r="P178" s="434"/>
      <c r="Q178" s="434"/>
      <c r="R178" s="434"/>
      <c r="S178" s="433"/>
      <c r="T178" s="434"/>
      <c r="U178" s="384" t="str">
        <f t="shared" si="37"/>
        <v/>
      </c>
      <c r="V178" s="384" t="str">
        <f t="shared" si="38"/>
        <v/>
      </c>
      <c r="W178" s="384" t="str">
        <f t="shared" si="39"/>
        <v/>
      </c>
      <c r="X178" s="384" t="str">
        <f t="shared" si="40"/>
        <v/>
      </c>
      <c r="Y178" s="384" t="str">
        <f t="shared" si="41"/>
        <v/>
      </c>
      <c r="Z178" s="384" t="str">
        <f t="shared" si="42"/>
        <v/>
      </c>
      <c r="AA178" s="384">
        <f t="shared" si="43"/>
        <v>0</v>
      </c>
      <c r="AB178" s="385" t="b">
        <f t="shared" si="44"/>
        <v>1</v>
      </c>
      <c r="AC178" s="384" t="str">
        <f>IF($N178="","",IF($C$7="Northern Ireland",INDEX('Fixed inputs'!$H$18:$H$58,MATCH($N178,'Fixed inputs'!$C$18:$C$58,0)),INDEX('Fixed inputs'!$I$18:$I$58,MATCH($N178,'Fixed inputs'!$C$18:$C$58,0))))</f>
        <v/>
      </c>
      <c r="AD178" s="384" t="str">
        <f>IF($C178="","",INDEX('Fixed inputs'!$C$8:$E$10,MATCH($C178,'Fixed inputs'!$B$8:$B$10,0),MATCH(IF($C$7="Northern Ireland","GBP","EUR"),'Fixed inputs'!$C$7:$E$7,0)))</f>
        <v/>
      </c>
      <c r="AE178" s="386"/>
      <c r="AF178" s="386"/>
      <c r="AG178" s="386"/>
      <c r="AH178" s="386"/>
      <c r="AI178" s="386"/>
      <c r="AJ178" s="387">
        <f t="shared" si="45"/>
        <v>0</v>
      </c>
      <c r="AK178" s="386"/>
      <c r="AL178" s="387">
        <f t="shared" si="46"/>
        <v>0</v>
      </c>
      <c r="AM178" s="386"/>
      <c r="AN178" s="387">
        <f t="shared" si="47"/>
        <v>0</v>
      </c>
      <c r="AO178" s="386"/>
      <c r="AP178" s="387">
        <f t="shared" si="48"/>
        <v>0</v>
      </c>
      <c r="AQ178" s="386"/>
      <c r="AR178" s="387">
        <f t="shared" si="49"/>
        <v>0</v>
      </c>
      <c r="AS178" s="386"/>
      <c r="AT178" s="387">
        <f t="shared" si="50"/>
        <v>0</v>
      </c>
    </row>
    <row r="179" spans="2:46">
      <c r="B179" s="435"/>
      <c r="C179" s="435"/>
      <c r="D179" s="436"/>
      <c r="E179" s="437"/>
      <c r="F179" s="437"/>
      <c r="G179" s="437"/>
      <c r="H179" s="437"/>
      <c r="I179" s="437"/>
      <c r="J179" s="437"/>
      <c r="K179" s="465">
        <f t="shared" si="36"/>
        <v>0</v>
      </c>
      <c r="L179" s="433"/>
      <c r="M179" s="433"/>
      <c r="N179" s="434"/>
      <c r="O179" s="383" t="str">
        <f t="shared" si="35"/>
        <v/>
      </c>
      <c r="P179" s="434"/>
      <c r="Q179" s="434"/>
      <c r="R179" s="434"/>
      <c r="S179" s="433"/>
      <c r="T179" s="434"/>
      <c r="U179" s="384" t="str">
        <f t="shared" si="37"/>
        <v/>
      </c>
      <c r="V179" s="384" t="str">
        <f t="shared" si="38"/>
        <v/>
      </c>
      <c r="W179" s="384" t="str">
        <f t="shared" si="39"/>
        <v/>
      </c>
      <c r="X179" s="384" t="str">
        <f t="shared" si="40"/>
        <v/>
      </c>
      <c r="Y179" s="384" t="str">
        <f t="shared" si="41"/>
        <v/>
      </c>
      <c r="Z179" s="384" t="str">
        <f t="shared" si="42"/>
        <v/>
      </c>
      <c r="AA179" s="384">
        <f t="shared" si="43"/>
        <v>0</v>
      </c>
      <c r="AB179" s="385" t="b">
        <f t="shared" si="44"/>
        <v>1</v>
      </c>
      <c r="AC179" s="384" t="str">
        <f>IF($N179="","",IF($C$7="Northern Ireland",INDEX('Fixed inputs'!$H$18:$H$58,MATCH($N179,'Fixed inputs'!$C$18:$C$58,0)),INDEX('Fixed inputs'!$I$18:$I$58,MATCH($N179,'Fixed inputs'!$C$18:$C$58,0))))</f>
        <v/>
      </c>
      <c r="AD179" s="384" t="str">
        <f>IF($C179="","",INDEX('Fixed inputs'!$C$8:$E$10,MATCH($C179,'Fixed inputs'!$B$8:$B$10,0),MATCH(IF($C$7="Northern Ireland","GBP","EUR"),'Fixed inputs'!$C$7:$E$7,0)))</f>
        <v/>
      </c>
      <c r="AE179" s="386"/>
      <c r="AF179" s="386"/>
      <c r="AG179" s="386"/>
      <c r="AH179" s="386"/>
      <c r="AI179" s="386"/>
      <c r="AJ179" s="387">
        <f t="shared" si="45"/>
        <v>0</v>
      </c>
      <c r="AK179" s="386"/>
      <c r="AL179" s="387">
        <f t="shared" si="46"/>
        <v>0</v>
      </c>
      <c r="AM179" s="386"/>
      <c r="AN179" s="387">
        <f t="shared" si="47"/>
        <v>0</v>
      </c>
      <c r="AO179" s="386"/>
      <c r="AP179" s="387">
        <f t="shared" si="48"/>
        <v>0</v>
      </c>
      <c r="AQ179" s="386"/>
      <c r="AR179" s="387">
        <f t="shared" si="49"/>
        <v>0</v>
      </c>
      <c r="AS179" s="386"/>
      <c r="AT179" s="387">
        <f t="shared" si="50"/>
        <v>0</v>
      </c>
    </row>
    <row r="180" spans="2:46">
      <c r="B180" s="435"/>
      <c r="C180" s="435"/>
      <c r="D180" s="436"/>
      <c r="E180" s="437"/>
      <c r="F180" s="437"/>
      <c r="G180" s="437"/>
      <c r="H180" s="437"/>
      <c r="I180" s="437"/>
      <c r="J180" s="437"/>
      <c r="K180" s="465">
        <f t="shared" si="36"/>
        <v>0</v>
      </c>
      <c r="L180" s="433"/>
      <c r="M180" s="433"/>
      <c r="N180" s="434"/>
      <c r="O180" s="383" t="str">
        <f t="shared" si="35"/>
        <v/>
      </c>
      <c r="P180" s="434"/>
      <c r="Q180" s="434"/>
      <c r="R180" s="434"/>
      <c r="S180" s="433"/>
      <c r="T180" s="434"/>
      <c r="U180" s="384" t="str">
        <f t="shared" si="37"/>
        <v/>
      </c>
      <c r="V180" s="384" t="str">
        <f t="shared" si="38"/>
        <v/>
      </c>
      <c r="W180" s="384" t="str">
        <f t="shared" si="39"/>
        <v/>
      </c>
      <c r="X180" s="384" t="str">
        <f t="shared" si="40"/>
        <v/>
      </c>
      <c r="Y180" s="384" t="str">
        <f t="shared" si="41"/>
        <v/>
      </c>
      <c r="Z180" s="384" t="str">
        <f t="shared" si="42"/>
        <v/>
      </c>
      <c r="AA180" s="384">
        <f t="shared" si="43"/>
        <v>0</v>
      </c>
      <c r="AB180" s="385" t="b">
        <f t="shared" si="44"/>
        <v>1</v>
      </c>
      <c r="AC180" s="384" t="str">
        <f>IF($N180="","",IF($C$7="Northern Ireland",INDEX('Fixed inputs'!$H$18:$H$58,MATCH($N180,'Fixed inputs'!$C$18:$C$58,0)),INDEX('Fixed inputs'!$I$18:$I$58,MATCH($N180,'Fixed inputs'!$C$18:$C$58,0))))</f>
        <v/>
      </c>
      <c r="AD180" s="384" t="str">
        <f>IF($C180="","",INDEX('Fixed inputs'!$C$8:$E$10,MATCH($C180,'Fixed inputs'!$B$8:$B$10,0),MATCH(IF($C$7="Northern Ireland","GBP","EUR"),'Fixed inputs'!$C$7:$E$7,0)))</f>
        <v/>
      </c>
      <c r="AE180" s="386"/>
      <c r="AF180" s="386"/>
      <c r="AG180" s="386"/>
      <c r="AH180" s="386"/>
      <c r="AI180" s="386"/>
      <c r="AJ180" s="387">
        <f t="shared" si="45"/>
        <v>0</v>
      </c>
      <c r="AK180" s="386"/>
      <c r="AL180" s="387">
        <f t="shared" si="46"/>
        <v>0</v>
      </c>
      <c r="AM180" s="386"/>
      <c r="AN180" s="387">
        <f t="shared" si="47"/>
        <v>0</v>
      </c>
      <c r="AO180" s="386"/>
      <c r="AP180" s="387">
        <f t="shared" si="48"/>
        <v>0</v>
      </c>
      <c r="AQ180" s="386"/>
      <c r="AR180" s="387">
        <f t="shared" si="49"/>
        <v>0</v>
      </c>
      <c r="AS180" s="386"/>
      <c r="AT180" s="387">
        <f t="shared" si="50"/>
        <v>0</v>
      </c>
    </row>
    <row r="181" spans="2:46">
      <c r="B181" s="435"/>
      <c r="C181" s="435"/>
      <c r="D181" s="436"/>
      <c r="E181" s="437"/>
      <c r="F181" s="437"/>
      <c r="G181" s="437"/>
      <c r="H181" s="437"/>
      <c r="I181" s="437"/>
      <c r="J181" s="437"/>
      <c r="K181" s="465">
        <f t="shared" si="36"/>
        <v>0</v>
      </c>
      <c r="L181" s="433"/>
      <c r="M181" s="433"/>
      <c r="N181" s="434"/>
      <c r="O181" s="383" t="str">
        <f t="shared" si="35"/>
        <v/>
      </c>
      <c r="P181" s="434"/>
      <c r="Q181" s="434"/>
      <c r="R181" s="434"/>
      <c r="S181" s="433"/>
      <c r="T181" s="434"/>
      <c r="U181" s="384" t="str">
        <f t="shared" si="37"/>
        <v/>
      </c>
      <c r="V181" s="384" t="str">
        <f t="shared" si="38"/>
        <v/>
      </c>
      <c r="W181" s="384" t="str">
        <f t="shared" si="39"/>
        <v/>
      </c>
      <c r="X181" s="384" t="str">
        <f t="shared" si="40"/>
        <v/>
      </c>
      <c r="Y181" s="384" t="str">
        <f t="shared" si="41"/>
        <v/>
      </c>
      <c r="Z181" s="384" t="str">
        <f t="shared" si="42"/>
        <v/>
      </c>
      <c r="AA181" s="384">
        <f t="shared" si="43"/>
        <v>0</v>
      </c>
      <c r="AB181" s="385" t="b">
        <f t="shared" si="44"/>
        <v>1</v>
      </c>
      <c r="AC181" s="384" t="str">
        <f>IF($N181="","",IF($C$7="Northern Ireland",INDEX('Fixed inputs'!$H$18:$H$58,MATCH($N181,'Fixed inputs'!$C$18:$C$58,0)),INDEX('Fixed inputs'!$I$18:$I$58,MATCH($N181,'Fixed inputs'!$C$18:$C$58,0))))</f>
        <v/>
      </c>
      <c r="AD181" s="384" t="str">
        <f>IF($C181="","",INDEX('Fixed inputs'!$C$8:$E$10,MATCH($C181,'Fixed inputs'!$B$8:$B$10,0),MATCH(IF($C$7="Northern Ireland","GBP","EUR"),'Fixed inputs'!$C$7:$E$7,0)))</f>
        <v/>
      </c>
      <c r="AE181" s="386"/>
      <c r="AF181" s="386"/>
      <c r="AG181" s="386"/>
      <c r="AH181" s="386"/>
      <c r="AI181" s="386"/>
      <c r="AJ181" s="387">
        <f t="shared" si="45"/>
        <v>0</v>
      </c>
      <c r="AK181" s="386"/>
      <c r="AL181" s="387">
        <f t="shared" si="46"/>
        <v>0</v>
      </c>
      <c r="AM181" s="386"/>
      <c r="AN181" s="387">
        <f t="shared" si="47"/>
        <v>0</v>
      </c>
      <c r="AO181" s="386"/>
      <c r="AP181" s="387">
        <f t="shared" si="48"/>
        <v>0</v>
      </c>
      <c r="AQ181" s="386"/>
      <c r="AR181" s="387">
        <f t="shared" si="49"/>
        <v>0</v>
      </c>
      <c r="AS181" s="386"/>
      <c r="AT181" s="387">
        <f t="shared" si="50"/>
        <v>0</v>
      </c>
    </row>
    <row r="182" spans="2:46">
      <c r="B182" s="435"/>
      <c r="C182" s="435"/>
      <c r="D182" s="436"/>
      <c r="E182" s="437"/>
      <c r="F182" s="437"/>
      <c r="G182" s="437"/>
      <c r="H182" s="437"/>
      <c r="I182" s="437"/>
      <c r="J182" s="437"/>
      <c r="K182" s="465">
        <f t="shared" si="36"/>
        <v>0</v>
      </c>
      <c r="L182" s="433"/>
      <c r="M182" s="433"/>
      <c r="N182" s="434"/>
      <c r="O182" s="383" t="str">
        <f t="shared" si="35"/>
        <v/>
      </c>
      <c r="P182" s="434"/>
      <c r="Q182" s="434"/>
      <c r="R182" s="434"/>
      <c r="S182" s="433"/>
      <c r="T182" s="434"/>
      <c r="U182" s="384" t="str">
        <f t="shared" si="37"/>
        <v/>
      </c>
      <c r="V182" s="384" t="str">
        <f t="shared" si="38"/>
        <v/>
      </c>
      <c r="W182" s="384" t="str">
        <f t="shared" si="39"/>
        <v/>
      </c>
      <c r="X182" s="384" t="str">
        <f t="shared" si="40"/>
        <v/>
      </c>
      <c r="Y182" s="384" t="str">
        <f t="shared" si="41"/>
        <v/>
      </c>
      <c r="Z182" s="384" t="str">
        <f t="shared" si="42"/>
        <v/>
      </c>
      <c r="AA182" s="384">
        <f t="shared" si="43"/>
        <v>0</v>
      </c>
      <c r="AB182" s="385" t="b">
        <f t="shared" si="44"/>
        <v>1</v>
      </c>
      <c r="AC182" s="384" t="str">
        <f>IF($N182="","",IF($C$7="Northern Ireland",INDEX('Fixed inputs'!$H$18:$H$58,MATCH($N182,'Fixed inputs'!$C$18:$C$58,0)),INDEX('Fixed inputs'!$I$18:$I$58,MATCH($N182,'Fixed inputs'!$C$18:$C$58,0))))</f>
        <v/>
      </c>
      <c r="AD182" s="384" t="str">
        <f>IF($C182="","",INDEX('Fixed inputs'!$C$8:$E$10,MATCH($C182,'Fixed inputs'!$B$8:$B$10,0),MATCH(IF($C$7="Northern Ireland","GBP","EUR"),'Fixed inputs'!$C$7:$E$7,0)))</f>
        <v/>
      </c>
      <c r="AE182" s="386"/>
      <c r="AF182" s="386"/>
      <c r="AG182" s="386"/>
      <c r="AH182" s="386"/>
      <c r="AI182" s="386"/>
      <c r="AJ182" s="387">
        <f t="shared" si="45"/>
        <v>0</v>
      </c>
      <c r="AK182" s="386"/>
      <c r="AL182" s="387">
        <f t="shared" si="46"/>
        <v>0</v>
      </c>
      <c r="AM182" s="386"/>
      <c r="AN182" s="387">
        <f t="shared" si="47"/>
        <v>0</v>
      </c>
      <c r="AO182" s="386"/>
      <c r="AP182" s="387">
        <f t="shared" si="48"/>
        <v>0</v>
      </c>
      <c r="AQ182" s="386"/>
      <c r="AR182" s="387">
        <f t="shared" si="49"/>
        <v>0</v>
      </c>
      <c r="AS182" s="386"/>
      <c r="AT182" s="387">
        <f t="shared" si="50"/>
        <v>0</v>
      </c>
    </row>
    <row r="183" spans="2:46">
      <c r="B183" s="435"/>
      <c r="C183" s="435"/>
      <c r="D183" s="436"/>
      <c r="E183" s="437"/>
      <c r="F183" s="437"/>
      <c r="G183" s="437"/>
      <c r="H183" s="437"/>
      <c r="I183" s="437"/>
      <c r="J183" s="437"/>
      <c r="K183" s="465">
        <f t="shared" si="36"/>
        <v>0</v>
      </c>
      <c r="L183" s="433"/>
      <c r="M183" s="433"/>
      <c r="N183" s="434"/>
      <c r="O183" s="383" t="str">
        <f t="shared" si="35"/>
        <v/>
      </c>
      <c r="P183" s="434"/>
      <c r="Q183" s="434"/>
      <c r="R183" s="434"/>
      <c r="S183" s="433"/>
      <c r="T183" s="434"/>
      <c r="U183" s="384" t="str">
        <f t="shared" si="37"/>
        <v/>
      </c>
      <c r="V183" s="384" t="str">
        <f t="shared" si="38"/>
        <v/>
      </c>
      <c r="W183" s="384" t="str">
        <f t="shared" si="39"/>
        <v/>
      </c>
      <c r="X183" s="384" t="str">
        <f t="shared" si="40"/>
        <v/>
      </c>
      <c r="Y183" s="384" t="str">
        <f t="shared" si="41"/>
        <v/>
      </c>
      <c r="Z183" s="384" t="str">
        <f t="shared" si="42"/>
        <v/>
      </c>
      <c r="AA183" s="384">
        <f t="shared" si="43"/>
        <v>0</v>
      </c>
      <c r="AB183" s="385" t="b">
        <f t="shared" si="44"/>
        <v>1</v>
      </c>
      <c r="AC183" s="384" t="str">
        <f>IF($N183="","",IF($C$7="Northern Ireland",INDEX('Fixed inputs'!$H$18:$H$58,MATCH($N183,'Fixed inputs'!$C$18:$C$58,0)),INDEX('Fixed inputs'!$I$18:$I$58,MATCH($N183,'Fixed inputs'!$C$18:$C$58,0))))</f>
        <v/>
      </c>
      <c r="AD183" s="384" t="str">
        <f>IF($C183="","",INDEX('Fixed inputs'!$C$8:$E$10,MATCH($C183,'Fixed inputs'!$B$8:$B$10,0),MATCH(IF($C$7="Northern Ireland","GBP","EUR"),'Fixed inputs'!$C$7:$E$7,0)))</f>
        <v/>
      </c>
      <c r="AE183" s="386"/>
      <c r="AF183" s="386"/>
      <c r="AG183" s="386"/>
      <c r="AH183" s="386"/>
      <c r="AI183" s="386"/>
      <c r="AJ183" s="387">
        <f t="shared" si="45"/>
        <v>0</v>
      </c>
      <c r="AK183" s="386"/>
      <c r="AL183" s="387">
        <f t="shared" si="46"/>
        <v>0</v>
      </c>
      <c r="AM183" s="386"/>
      <c r="AN183" s="387">
        <f t="shared" si="47"/>
        <v>0</v>
      </c>
      <c r="AO183" s="386"/>
      <c r="AP183" s="387">
        <f t="shared" si="48"/>
        <v>0</v>
      </c>
      <c r="AQ183" s="386"/>
      <c r="AR183" s="387">
        <f t="shared" si="49"/>
        <v>0</v>
      </c>
      <c r="AS183" s="386"/>
      <c r="AT183" s="387">
        <f t="shared" si="50"/>
        <v>0</v>
      </c>
    </row>
    <row r="184" spans="2:46">
      <c r="B184" s="435"/>
      <c r="C184" s="435"/>
      <c r="D184" s="436"/>
      <c r="E184" s="437"/>
      <c r="F184" s="437"/>
      <c r="G184" s="437"/>
      <c r="H184" s="437"/>
      <c r="I184" s="437"/>
      <c r="J184" s="437"/>
      <c r="K184" s="465">
        <f t="shared" si="36"/>
        <v>0</v>
      </c>
      <c r="L184" s="433"/>
      <c r="M184" s="433"/>
      <c r="N184" s="434"/>
      <c r="O184" s="383" t="str">
        <f t="shared" si="35"/>
        <v/>
      </c>
      <c r="P184" s="434"/>
      <c r="Q184" s="434"/>
      <c r="R184" s="434"/>
      <c r="S184" s="433"/>
      <c r="T184" s="434"/>
      <c r="U184" s="384" t="str">
        <f t="shared" si="37"/>
        <v/>
      </c>
      <c r="V184" s="384" t="str">
        <f t="shared" si="38"/>
        <v/>
      </c>
      <c r="W184" s="384" t="str">
        <f t="shared" si="39"/>
        <v/>
      </c>
      <c r="X184" s="384" t="str">
        <f t="shared" si="40"/>
        <v/>
      </c>
      <c r="Y184" s="384" t="str">
        <f t="shared" si="41"/>
        <v/>
      </c>
      <c r="Z184" s="384" t="str">
        <f t="shared" si="42"/>
        <v/>
      </c>
      <c r="AA184" s="384">
        <f t="shared" si="43"/>
        <v>0</v>
      </c>
      <c r="AB184" s="385" t="b">
        <f t="shared" si="44"/>
        <v>1</v>
      </c>
      <c r="AC184" s="384" t="str">
        <f>IF($N184="","",IF($C$7="Northern Ireland",INDEX('Fixed inputs'!$H$18:$H$58,MATCH($N184,'Fixed inputs'!$C$18:$C$58,0)),INDEX('Fixed inputs'!$I$18:$I$58,MATCH($N184,'Fixed inputs'!$C$18:$C$58,0))))</f>
        <v/>
      </c>
      <c r="AD184" s="384" t="str">
        <f>IF($C184="","",INDEX('Fixed inputs'!$C$8:$E$10,MATCH($C184,'Fixed inputs'!$B$8:$B$10,0),MATCH(IF($C$7="Northern Ireland","GBP","EUR"),'Fixed inputs'!$C$7:$E$7,0)))</f>
        <v/>
      </c>
      <c r="AE184" s="386"/>
      <c r="AF184" s="386"/>
      <c r="AG184" s="386"/>
      <c r="AH184" s="386"/>
      <c r="AI184" s="386"/>
      <c r="AJ184" s="387">
        <f t="shared" si="45"/>
        <v>0</v>
      </c>
      <c r="AK184" s="386"/>
      <c r="AL184" s="387">
        <f t="shared" si="46"/>
        <v>0</v>
      </c>
      <c r="AM184" s="386"/>
      <c r="AN184" s="387">
        <f t="shared" si="47"/>
        <v>0</v>
      </c>
      <c r="AO184" s="386"/>
      <c r="AP184" s="387">
        <f t="shared" si="48"/>
        <v>0</v>
      </c>
      <c r="AQ184" s="386"/>
      <c r="AR184" s="387">
        <f t="shared" si="49"/>
        <v>0</v>
      </c>
      <c r="AS184" s="386"/>
      <c r="AT184" s="387">
        <f t="shared" si="50"/>
        <v>0</v>
      </c>
    </row>
    <row r="185" spans="2:46">
      <c r="B185" s="435"/>
      <c r="C185" s="435"/>
      <c r="D185" s="436"/>
      <c r="E185" s="437"/>
      <c r="F185" s="437"/>
      <c r="G185" s="437"/>
      <c r="H185" s="437"/>
      <c r="I185" s="437"/>
      <c r="J185" s="437"/>
      <c r="K185" s="465">
        <f t="shared" si="36"/>
        <v>0</v>
      </c>
      <c r="L185" s="433"/>
      <c r="M185" s="433"/>
      <c r="N185" s="434"/>
      <c r="O185" s="383" t="str">
        <f t="shared" si="35"/>
        <v/>
      </c>
      <c r="P185" s="434"/>
      <c r="Q185" s="434"/>
      <c r="R185" s="434"/>
      <c r="S185" s="433"/>
      <c r="T185" s="434"/>
      <c r="U185" s="384" t="str">
        <f t="shared" si="37"/>
        <v/>
      </c>
      <c r="V185" s="384" t="str">
        <f t="shared" si="38"/>
        <v/>
      </c>
      <c r="W185" s="384" t="str">
        <f t="shared" si="39"/>
        <v/>
      </c>
      <c r="X185" s="384" t="str">
        <f t="shared" si="40"/>
        <v/>
      </c>
      <c r="Y185" s="384" t="str">
        <f t="shared" si="41"/>
        <v/>
      </c>
      <c r="Z185" s="384" t="str">
        <f t="shared" si="42"/>
        <v/>
      </c>
      <c r="AA185" s="384">
        <f t="shared" si="43"/>
        <v>0</v>
      </c>
      <c r="AB185" s="385" t="b">
        <f t="shared" si="44"/>
        <v>1</v>
      </c>
      <c r="AC185" s="384" t="str">
        <f>IF($N185="","",IF($C$7="Northern Ireland",INDEX('Fixed inputs'!$H$18:$H$58,MATCH($N185,'Fixed inputs'!$C$18:$C$58,0)),INDEX('Fixed inputs'!$I$18:$I$58,MATCH($N185,'Fixed inputs'!$C$18:$C$58,0))))</f>
        <v/>
      </c>
      <c r="AD185" s="384" t="str">
        <f>IF($C185="","",INDEX('Fixed inputs'!$C$8:$E$10,MATCH($C185,'Fixed inputs'!$B$8:$B$10,0),MATCH(IF($C$7="Northern Ireland","GBP","EUR"),'Fixed inputs'!$C$7:$E$7,0)))</f>
        <v/>
      </c>
      <c r="AE185" s="386"/>
      <c r="AF185" s="386"/>
      <c r="AG185" s="386"/>
      <c r="AH185" s="386"/>
      <c r="AI185" s="386"/>
      <c r="AJ185" s="387">
        <f t="shared" si="45"/>
        <v>0</v>
      </c>
      <c r="AK185" s="386"/>
      <c r="AL185" s="387">
        <f t="shared" si="46"/>
        <v>0</v>
      </c>
      <c r="AM185" s="386"/>
      <c r="AN185" s="387">
        <f t="shared" si="47"/>
        <v>0</v>
      </c>
      <c r="AO185" s="386"/>
      <c r="AP185" s="387">
        <f t="shared" si="48"/>
        <v>0</v>
      </c>
      <c r="AQ185" s="386"/>
      <c r="AR185" s="387">
        <f t="shared" si="49"/>
        <v>0</v>
      </c>
      <c r="AS185" s="386"/>
      <c r="AT185" s="387">
        <f t="shared" si="50"/>
        <v>0</v>
      </c>
    </row>
    <row r="186" spans="2:46">
      <c r="B186" s="435"/>
      <c r="C186" s="435"/>
      <c r="D186" s="436"/>
      <c r="E186" s="437"/>
      <c r="F186" s="437"/>
      <c r="G186" s="437"/>
      <c r="H186" s="437"/>
      <c r="I186" s="437"/>
      <c r="J186" s="437"/>
      <c r="K186" s="465">
        <f t="shared" si="36"/>
        <v>0</v>
      </c>
      <c r="L186" s="433"/>
      <c r="M186" s="433"/>
      <c r="N186" s="434"/>
      <c r="O186" s="383" t="str">
        <f t="shared" si="35"/>
        <v/>
      </c>
      <c r="P186" s="434"/>
      <c r="Q186" s="434"/>
      <c r="R186" s="434"/>
      <c r="S186" s="433"/>
      <c r="T186" s="434"/>
      <c r="U186" s="384" t="str">
        <f t="shared" si="37"/>
        <v/>
      </c>
      <c r="V186" s="384" t="str">
        <f t="shared" si="38"/>
        <v/>
      </c>
      <c r="W186" s="384" t="str">
        <f t="shared" si="39"/>
        <v/>
      </c>
      <c r="X186" s="384" t="str">
        <f t="shared" si="40"/>
        <v/>
      </c>
      <c r="Y186" s="384" t="str">
        <f t="shared" si="41"/>
        <v/>
      </c>
      <c r="Z186" s="384" t="str">
        <f t="shared" si="42"/>
        <v/>
      </c>
      <c r="AA186" s="384">
        <f t="shared" si="43"/>
        <v>0</v>
      </c>
      <c r="AB186" s="385" t="b">
        <f t="shared" si="44"/>
        <v>1</v>
      </c>
      <c r="AC186" s="384" t="str">
        <f>IF($N186="","",IF($C$7="Northern Ireland",INDEX('Fixed inputs'!$H$18:$H$58,MATCH($N186,'Fixed inputs'!$C$18:$C$58,0)),INDEX('Fixed inputs'!$I$18:$I$58,MATCH($N186,'Fixed inputs'!$C$18:$C$58,0))))</f>
        <v/>
      </c>
      <c r="AD186" s="384" t="str">
        <f>IF($C186="","",INDEX('Fixed inputs'!$C$8:$E$10,MATCH($C186,'Fixed inputs'!$B$8:$B$10,0),MATCH(IF($C$7="Northern Ireland","GBP","EUR"),'Fixed inputs'!$C$7:$E$7,0)))</f>
        <v/>
      </c>
      <c r="AE186" s="386"/>
      <c r="AF186" s="386"/>
      <c r="AG186" s="386"/>
      <c r="AH186" s="386"/>
      <c r="AI186" s="386"/>
      <c r="AJ186" s="387">
        <f t="shared" si="45"/>
        <v>0</v>
      </c>
      <c r="AK186" s="386"/>
      <c r="AL186" s="387">
        <f t="shared" si="46"/>
        <v>0</v>
      </c>
      <c r="AM186" s="386"/>
      <c r="AN186" s="387">
        <f t="shared" si="47"/>
        <v>0</v>
      </c>
      <c r="AO186" s="386"/>
      <c r="AP186" s="387">
        <f t="shared" si="48"/>
        <v>0</v>
      </c>
      <c r="AQ186" s="386"/>
      <c r="AR186" s="387">
        <f t="shared" si="49"/>
        <v>0</v>
      </c>
      <c r="AS186" s="386"/>
      <c r="AT186" s="387">
        <f t="shared" si="50"/>
        <v>0</v>
      </c>
    </row>
    <row r="187" spans="2:46">
      <c r="B187" s="435"/>
      <c r="C187" s="435"/>
      <c r="D187" s="436"/>
      <c r="E187" s="437"/>
      <c r="F187" s="437"/>
      <c r="G187" s="437"/>
      <c r="H187" s="437"/>
      <c r="I187" s="437"/>
      <c r="J187" s="437"/>
      <c r="K187" s="465">
        <f t="shared" si="36"/>
        <v>0</v>
      </c>
      <c r="L187" s="433"/>
      <c r="M187" s="433"/>
      <c r="N187" s="434"/>
      <c r="O187" s="383" t="str">
        <f t="shared" si="35"/>
        <v/>
      </c>
      <c r="P187" s="434"/>
      <c r="Q187" s="434"/>
      <c r="R187" s="434"/>
      <c r="S187" s="433"/>
      <c r="T187" s="434"/>
      <c r="U187" s="384" t="str">
        <f t="shared" si="37"/>
        <v/>
      </c>
      <c r="V187" s="384" t="str">
        <f t="shared" si="38"/>
        <v/>
      </c>
      <c r="W187" s="384" t="str">
        <f t="shared" si="39"/>
        <v/>
      </c>
      <c r="X187" s="384" t="str">
        <f t="shared" si="40"/>
        <v/>
      </c>
      <c r="Y187" s="384" t="str">
        <f t="shared" si="41"/>
        <v/>
      </c>
      <c r="Z187" s="384" t="str">
        <f t="shared" si="42"/>
        <v/>
      </c>
      <c r="AA187" s="384">
        <f t="shared" si="43"/>
        <v>0</v>
      </c>
      <c r="AB187" s="385" t="b">
        <f t="shared" si="44"/>
        <v>1</v>
      </c>
      <c r="AC187" s="384" t="str">
        <f>IF($N187="","",IF($C$7="Northern Ireland",INDEX('Fixed inputs'!$H$18:$H$58,MATCH($N187,'Fixed inputs'!$C$18:$C$58,0)),INDEX('Fixed inputs'!$I$18:$I$58,MATCH($N187,'Fixed inputs'!$C$18:$C$58,0))))</f>
        <v/>
      </c>
      <c r="AD187" s="384" t="str">
        <f>IF($C187="","",INDEX('Fixed inputs'!$C$8:$E$10,MATCH($C187,'Fixed inputs'!$B$8:$B$10,0),MATCH(IF($C$7="Northern Ireland","GBP","EUR"),'Fixed inputs'!$C$7:$E$7,0)))</f>
        <v/>
      </c>
      <c r="AE187" s="386"/>
      <c r="AF187" s="386"/>
      <c r="AG187" s="386"/>
      <c r="AH187" s="386"/>
      <c r="AI187" s="386"/>
      <c r="AJ187" s="387">
        <f t="shared" si="45"/>
        <v>0</v>
      </c>
      <c r="AK187" s="386"/>
      <c r="AL187" s="387">
        <f t="shared" si="46"/>
        <v>0</v>
      </c>
      <c r="AM187" s="386"/>
      <c r="AN187" s="387">
        <f t="shared" si="47"/>
        <v>0</v>
      </c>
      <c r="AO187" s="386"/>
      <c r="AP187" s="387">
        <f t="shared" si="48"/>
        <v>0</v>
      </c>
      <c r="AQ187" s="386"/>
      <c r="AR187" s="387">
        <f t="shared" si="49"/>
        <v>0</v>
      </c>
      <c r="AS187" s="386"/>
      <c r="AT187" s="387">
        <f t="shared" si="50"/>
        <v>0</v>
      </c>
    </row>
    <row r="188" spans="2:46">
      <c r="B188" s="435"/>
      <c r="C188" s="435"/>
      <c r="D188" s="436"/>
      <c r="E188" s="437"/>
      <c r="F188" s="437"/>
      <c r="G188" s="437"/>
      <c r="H188" s="437"/>
      <c r="I188" s="437"/>
      <c r="J188" s="437"/>
      <c r="K188" s="465">
        <f t="shared" si="36"/>
        <v>0</v>
      </c>
      <c r="L188" s="433"/>
      <c r="M188" s="433"/>
      <c r="N188" s="434"/>
      <c r="O188" s="383" t="str">
        <f t="shared" si="35"/>
        <v/>
      </c>
      <c r="P188" s="434"/>
      <c r="Q188" s="434"/>
      <c r="R188" s="434"/>
      <c r="S188" s="433"/>
      <c r="T188" s="434"/>
      <c r="U188" s="384" t="str">
        <f t="shared" si="37"/>
        <v/>
      </c>
      <c r="V188" s="384" t="str">
        <f t="shared" si="38"/>
        <v/>
      </c>
      <c r="W188" s="384" t="str">
        <f t="shared" si="39"/>
        <v/>
      </c>
      <c r="X188" s="384" t="str">
        <f t="shared" si="40"/>
        <v/>
      </c>
      <c r="Y188" s="384" t="str">
        <f t="shared" si="41"/>
        <v/>
      </c>
      <c r="Z188" s="384" t="str">
        <f t="shared" si="42"/>
        <v/>
      </c>
      <c r="AA188" s="384">
        <f t="shared" si="43"/>
        <v>0</v>
      </c>
      <c r="AB188" s="385" t="b">
        <f t="shared" si="44"/>
        <v>1</v>
      </c>
      <c r="AC188" s="384" t="str">
        <f>IF($N188="","",IF($C$7="Northern Ireland",INDEX('Fixed inputs'!$H$18:$H$58,MATCH($N188,'Fixed inputs'!$C$18:$C$58,0)),INDEX('Fixed inputs'!$I$18:$I$58,MATCH($N188,'Fixed inputs'!$C$18:$C$58,0))))</f>
        <v/>
      </c>
      <c r="AD188" s="384" t="str">
        <f>IF($C188="","",INDEX('Fixed inputs'!$C$8:$E$10,MATCH($C188,'Fixed inputs'!$B$8:$B$10,0),MATCH(IF($C$7="Northern Ireland","GBP","EUR"),'Fixed inputs'!$C$7:$E$7,0)))</f>
        <v/>
      </c>
      <c r="AE188" s="386"/>
      <c r="AF188" s="386"/>
      <c r="AG188" s="386"/>
      <c r="AH188" s="386"/>
      <c r="AI188" s="386"/>
      <c r="AJ188" s="387">
        <f t="shared" si="45"/>
        <v>0</v>
      </c>
      <c r="AK188" s="386"/>
      <c r="AL188" s="387">
        <f t="shared" si="46"/>
        <v>0</v>
      </c>
      <c r="AM188" s="386"/>
      <c r="AN188" s="387">
        <f t="shared" si="47"/>
        <v>0</v>
      </c>
      <c r="AO188" s="386"/>
      <c r="AP188" s="387">
        <f t="shared" si="48"/>
        <v>0</v>
      </c>
      <c r="AQ188" s="386"/>
      <c r="AR188" s="387">
        <f t="shared" si="49"/>
        <v>0</v>
      </c>
      <c r="AS188" s="386"/>
      <c r="AT188" s="387">
        <f t="shared" si="50"/>
        <v>0</v>
      </c>
    </row>
    <row r="189" spans="2:46">
      <c r="B189" s="435"/>
      <c r="C189" s="435"/>
      <c r="D189" s="436"/>
      <c r="E189" s="437"/>
      <c r="F189" s="437"/>
      <c r="G189" s="437"/>
      <c r="H189" s="437"/>
      <c r="I189" s="437"/>
      <c r="J189" s="437"/>
      <c r="K189" s="465">
        <f t="shared" si="36"/>
        <v>0</v>
      </c>
      <c r="L189" s="433"/>
      <c r="M189" s="433"/>
      <c r="N189" s="434"/>
      <c r="O189" s="383" t="str">
        <f t="shared" si="35"/>
        <v/>
      </c>
      <c r="P189" s="434"/>
      <c r="Q189" s="434"/>
      <c r="R189" s="434"/>
      <c r="S189" s="433"/>
      <c r="T189" s="434"/>
      <c r="U189" s="384" t="str">
        <f t="shared" si="37"/>
        <v/>
      </c>
      <c r="V189" s="384" t="str">
        <f t="shared" si="38"/>
        <v/>
      </c>
      <c r="W189" s="384" t="str">
        <f t="shared" si="39"/>
        <v/>
      </c>
      <c r="X189" s="384" t="str">
        <f t="shared" si="40"/>
        <v/>
      </c>
      <c r="Y189" s="384" t="str">
        <f t="shared" si="41"/>
        <v/>
      </c>
      <c r="Z189" s="384" t="str">
        <f t="shared" si="42"/>
        <v/>
      </c>
      <c r="AA189" s="384">
        <f t="shared" si="43"/>
        <v>0</v>
      </c>
      <c r="AB189" s="385" t="b">
        <f t="shared" si="44"/>
        <v>1</v>
      </c>
      <c r="AC189" s="384" t="str">
        <f>IF($N189="","",IF($C$7="Northern Ireland",INDEX('Fixed inputs'!$H$18:$H$58,MATCH($N189,'Fixed inputs'!$C$18:$C$58,0)),INDEX('Fixed inputs'!$I$18:$I$58,MATCH($N189,'Fixed inputs'!$C$18:$C$58,0))))</f>
        <v/>
      </c>
      <c r="AD189" s="384" t="str">
        <f>IF($C189="","",INDEX('Fixed inputs'!$C$8:$E$10,MATCH($C189,'Fixed inputs'!$B$8:$B$10,0),MATCH(IF($C$7="Northern Ireland","GBP","EUR"),'Fixed inputs'!$C$7:$E$7,0)))</f>
        <v/>
      </c>
      <c r="AE189" s="386"/>
      <c r="AF189" s="386"/>
      <c r="AG189" s="386"/>
      <c r="AH189" s="386"/>
      <c r="AI189" s="386"/>
      <c r="AJ189" s="387">
        <f t="shared" si="45"/>
        <v>0</v>
      </c>
      <c r="AK189" s="386"/>
      <c r="AL189" s="387">
        <f t="shared" si="46"/>
        <v>0</v>
      </c>
      <c r="AM189" s="386"/>
      <c r="AN189" s="387">
        <f t="shared" si="47"/>
        <v>0</v>
      </c>
      <c r="AO189" s="386"/>
      <c r="AP189" s="387">
        <f t="shared" si="48"/>
        <v>0</v>
      </c>
      <c r="AQ189" s="386"/>
      <c r="AR189" s="387">
        <f t="shared" si="49"/>
        <v>0</v>
      </c>
      <c r="AS189" s="386"/>
      <c r="AT189" s="387">
        <f t="shared" si="50"/>
        <v>0</v>
      </c>
    </row>
    <row r="190" spans="2:46">
      <c r="B190" s="435"/>
      <c r="C190" s="435"/>
      <c r="D190" s="436"/>
      <c r="E190" s="437"/>
      <c r="F190" s="437"/>
      <c r="G190" s="437"/>
      <c r="H190" s="437"/>
      <c r="I190" s="437"/>
      <c r="J190" s="437"/>
      <c r="K190" s="465">
        <f t="shared" si="36"/>
        <v>0</v>
      </c>
      <c r="L190" s="433"/>
      <c r="M190" s="433"/>
      <c r="N190" s="434"/>
      <c r="O190" s="383" t="str">
        <f t="shared" si="35"/>
        <v/>
      </c>
      <c r="P190" s="434"/>
      <c r="Q190" s="434"/>
      <c r="R190" s="434"/>
      <c r="S190" s="433"/>
      <c r="T190" s="434"/>
      <c r="U190" s="384" t="str">
        <f t="shared" si="37"/>
        <v/>
      </c>
      <c r="V190" s="384" t="str">
        <f t="shared" si="38"/>
        <v/>
      </c>
      <c r="W190" s="384" t="str">
        <f t="shared" si="39"/>
        <v/>
      </c>
      <c r="X190" s="384" t="str">
        <f t="shared" si="40"/>
        <v/>
      </c>
      <c r="Y190" s="384" t="str">
        <f t="shared" si="41"/>
        <v/>
      </c>
      <c r="Z190" s="384" t="str">
        <f t="shared" si="42"/>
        <v/>
      </c>
      <c r="AA190" s="384">
        <f t="shared" si="43"/>
        <v>0</v>
      </c>
      <c r="AB190" s="385" t="b">
        <f t="shared" si="44"/>
        <v>1</v>
      </c>
      <c r="AC190" s="384" t="str">
        <f>IF($N190="","",IF($C$7="Northern Ireland",INDEX('Fixed inputs'!$H$18:$H$58,MATCH($N190,'Fixed inputs'!$C$18:$C$58,0)),INDEX('Fixed inputs'!$I$18:$I$58,MATCH($N190,'Fixed inputs'!$C$18:$C$58,0))))</f>
        <v/>
      </c>
      <c r="AD190" s="384" t="str">
        <f>IF($C190="","",INDEX('Fixed inputs'!$C$8:$E$10,MATCH($C190,'Fixed inputs'!$B$8:$B$10,0),MATCH(IF($C$7="Northern Ireland","GBP","EUR"),'Fixed inputs'!$C$7:$E$7,0)))</f>
        <v/>
      </c>
      <c r="AE190" s="386"/>
      <c r="AF190" s="386"/>
      <c r="AG190" s="386"/>
      <c r="AH190" s="386"/>
      <c r="AI190" s="386"/>
      <c r="AJ190" s="387">
        <f t="shared" si="45"/>
        <v>0</v>
      </c>
      <c r="AK190" s="386"/>
      <c r="AL190" s="387">
        <f t="shared" si="46"/>
        <v>0</v>
      </c>
      <c r="AM190" s="386"/>
      <c r="AN190" s="387">
        <f t="shared" si="47"/>
        <v>0</v>
      </c>
      <c r="AO190" s="386"/>
      <c r="AP190" s="387">
        <f t="shared" si="48"/>
        <v>0</v>
      </c>
      <c r="AQ190" s="386"/>
      <c r="AR190" s="387">
        <f t="shared" si="49"/>
        <v>0</v>
      </c>
      <c r="AS190" s="386"/>
      <c r="AT190" s="387">
        <f t="shared" si="50"/>
        <v>0</v>
      </c>
    </row>
    <row r="191" spans="2:46">
      <c r="B191" s="435"/>
      <c r="C191" s="435"/>
      <c r="D191" s="436"/>
      <c r="E191" s="437"/>
      <c r="F191" s="437"/>
      <c r="G191" s="437"/>
      <c r="H191" s="437"/>
      <c r="I191" s="437"/>
      <c r="J191" s="437"/>
      <c r="K191" s="465">
        <f t="shared" si="36"/>
        <v>0</v>
      </c>
      <c r="L191" s="433"/>
      <c r="M191" s="433"/>
      <c r="N191" s="434"/>
      <c r="O191" s="383" t="str">
        <f t="shared" si="35"/>
        <v/>
      </c>
      <c r="P191" s="434"/>
      <c r="Q191" s="434"/>
      <c r="R191" s="434"/>
      <c r="S191" s="433"/>
      <c r="T191" s="434"/>
      <c r="U191" s="384" t="str">
        <f t="shared" si="37"/>
        <v/>
      </c>
      <c r="V191" s="384" t="str">
        <f t="shared" si="38"/>
        <v/>
      </c>
      <c r="W191" s="384" t="str">
        <f t="shared" si="39"/>
        <v/>
      </c>
      <c r="X191" s="384" t="str">
        <f t="shared" si="40"/>
        <v/>
      </c>
      <c r="Y191" s="384" t="str">
        <f t="shared" si="41"/>
        <v/>
      </c>
      <c r="Z191" s="384" t="str">
        <f t="shared" si="42"/>
        <v/>
      </c>
      <c r="AA191" s="384">
        <f t="shared" si="43"/>
        <v>0</v>
      </c>
      <c r="AB191" s="385" t="b">
        <f t="shared" si="44"/>
        <v>1</v>
      </c>
      <c r="AC191" s="384" t="str">
        <f>IF($N191="","",IF($C$7="Northern Ireland",INDEX('Fixed inputs'!$H$18:$H$58,MATCH($N191,'Fixed inputs'!$C$18:$C$58,0)),INDEX('Fixed inputs'!$I$18:$I$58,MATCH($N191,'Fixed inputs'!$C$18:$C$58,0))))</f>
        <v/>
      </c>
      <c r="AD191" s="384" t="str">
        <f>IF($C191="","",INDEX('Fixed inputs'!$C$8:$E$10,MATCH($C191,'Fixed inputs'!$B$8:$B$10,0),MATCH(IF($C$7="Northern Ireland","GBP","EUR"),'Fixed inputs'!$C$7:$E$7,0)))</f>
        <v/>
      </c>
      <c r="AE191" s="386"/>
      <c r="AF191" s="386"/>
      <c r="AG191" s="386"/>
      <c r="AH191" s="386"/>
      <c r="AI191" s="386"/>
      <c r="AJ191" s="387">
        <f t="shared" si="45"/>
        <v>0</v>
      </c>
      <c r="AK191" s="386"/>
      <c r="AL191" s="387">
        <f t="shared" si="46"/>
        <v>0</v>
      </c>
      <c r="AM191" s="386"/>
      <c r="AN191" s="387">
        <f t="shared" si="47"/>
        <v>0</v>
      </c>
      <c r="AO191" s="386"/>
      <c r="AP191" s="387">
        <f t="shared" si="48"/>
        <v>0</v>
      </c>
      <c r="AQ191" s="386"/>
      <c r="AR191" s="387">
        <f t="shared" si="49"/>
        <v>0</v>
      </c>
      <c r="AS191" s="386"/>
      <c r="AT191" s="387">
        <f t="shared" si="50"/>
        <v>0</v>
      </c>
    </row>
    <row r="192" spans="2:46">
      <c r="B192" s="435"/>
      <c r="C192" s="435"/>
      <c r="D192" s="436"/>
      <c r="E192" s="437"/>
      <c r="F192" s="437"/>
      <c r="G192" s="437"/>
      <c r="H192" s="437"/>
      <c r="I192" s="437"/>
      <c r="J192" s="437"/>
      <c r="K192" s="465">
        <f t="shared" si="36"/>
        <v>0</v>
      </c>
      <c r="L192" s="433"/>
      <c r="M192" s="433"/>
      <c r="N192" s="434"/>
      <c r="O192" s="383" t="str">
        <f t="shared" si="35"/>
        <v/>
      </c>
      <c r="P192" s="434"/>
      <c r="Q192" s="434"/>
      <c r="R192" s="434"/>
      <c r="S192" s="433"/>
      <c r="T192" s="434"/>
      <c r="U192" s="384" t="str">
        <f t="shared" si="37"/>
        <v/>
      </c>
      <c r="V192" s="384" t="str">
        <f t="shared" si="38"/>
        <v/>
      </c>
      <c r="W192" s="384" t="str">
        <f t="shared" si="39"/>
        <v/>
      </c>
      <c r="X192" s="384" t="str">
        <f t="shared" si="40"/>
        <v/>
      </c>
      <c r="Y192" s="384" t="str">
        <f t="shared" si="41"/>
        <v/>
      </c>
      <c r="Z192" s="384" t="str">
        <f t="shared" si="42"/>
        <v/>
      </c>
      <c r="AA192" s="384">
        <f t="shared" si="43"/>
        <v>0</v>
      </c>
      <c r="AB192" s="385" t="b">
        <f t="shared" si="44"/>
        <v>1</v>
      </c>
      <c r="AC192" s="384" t="str">
        <f>IF($N192="","",IF($C$7="Northern Ireland",INDEX('Fixed inputs'!$H$18:$H$58,MATCH($N192,'Fixed inputs'!$C$18:$C$58,0)),INDEX('Fixed inputs'!$I$18:$I$58,MATCH($N192,'Fixed inputs'!$C$18:$C$58,0))))</f>
        <v/>
      </c>
      <c r="AD192" s="384" t="str">
        <f>IF($C192="","",INDEX('Fixed inputs'!$C$8:$E$10,MATCH($C192,'Fixed inputs'!$B$8:$B$10,0),MATCH(IF($C$7="Northern Ireland","GBP","EUR"),'Fixed inputs'!$C$7:$E$7,0)))</f>
        <v/>
      </c>
      <c r="AE192" s="386"/>
      <c r="AF192" s="386"/>
      <c r="AG192" s="386"/>
      <c r="AH192" s="386"/>
      <c r="AI192" s="386"/>
      <c r="AJ192" s="387">
        <f t="shared" si="45"/>
        <v>0</v>
      </c>
      <c r="AK192" s="386"/>
      <c r="AL192" s="387">
        <f t="shared" si="46"/>
        <v>0</v>
      </c>
      <c r="AM192" s="386"/>
      <c r="AN192" s="387">
        <f t="shared" si="47"/>
        <v>0</v>
      </c>
      <c r="AO192" s="386"/>
      <c r="AP192" s="387">
        <f t="shared" si="48"/>
        <v>0</v>
      </c>
      <c r="AQ192" s="386"/>
      <c r="AR192" s="387">
        <f t="shared" si="49"/>
        <v>0</v>
      </c>
      <c r="AS192" s="386"/>
      <c r="AT192" s="387">
        <f t="shared" si="50"/>
        <v>0</v>
      </c>
    </row>
    <row r="193" spans="2:46">
      <c r="B193" s="435"/>
      <c r="C193" s="435"/>
      <c r="D193" s="436"/>
      <c r="E193" s="437"/>
      <c r="F193" s="437"/>
      <c r="G193" s="437"/>
      <c r="H193" s="437"/>
      <c r="I193" s="437"/>
      <c r="J193" s="437"/>
      <c r="K193" s="465">
        <f t="shared" si="36"/>
        <v>0</v>
      </c>
      <c r="L193" s="433"/>
      <c r="M193" s="433"/>
      <c r="N193" s="434"/>
      <c r="O193" s="383" t="str">
        <f t="shared" si="35"/>
        <v/>
      </c>
      <c r="P193" s="434"/>
      <c r="Q193" s="434"/>
      <c r="R193" s="434"/>
      <c r="S193" s="433"/>
      <c r="T193" s="434"/>
      <c r="U193" s="384" t="str">
        <f t="shared" si="37"/>
        <v/>
      </c>
      <c r="V193" s="384" t="str">
        <f t="shared" si="38"/>
        <v/>
      </c>
      <c r="W193" s="384" t="str">
        <f t="shared" si="39"/>
        <v/>
      </c>
      <c r="X193" s="384" t="str">
        <f t="shared" si="40"/>
        <v/>
      </c>
      <c r="Y193" s="384" t="str">
        <f t="shared" si="41"/>
        <v/>
      </c>
      <c r="Z193" s="384" t="str">
        <f t="shared" si="42"/>
        <v/>
      </c>
      <c r="AA193" s="384">
        <f t="shared" si="43"/>
        <v>0</v>
      </c>
      <c r="AB193" s="385" t="b">
        <f t="shared" si="44"/>
        <v>1</v>
      </c>
      <c r="AC193" s="384" t="str">
        <f>IF($N193="","",IF($C$7="Northern Ireland",INDEX('Fixed inputs'!$H$18:$H$58,MATCH($N193,'Fixed inputs'!$C$18:$C$58,0)),INDEX('Fixed inputs'!$I$18:$I$58,MATCH($N193,'Fixed inputs'!$C$18:$C$58,0))))</f>
        <v/>
      </c>
      <c r="AD193" s="384" t="str">
        <f>IF($C193="","",INDEX('Fixed inputs'!$C$8:$E$10,MATCH($C193,'Fixed inputs'!$B$8:$B$10,0),MATCH(IF($C$7="Northern Ireland","GBP","EUR"),'Fixed inputs'!$C$7:$E$7,0)))</f>
        <v/>
      </c>
      <c r="AE193" s="386"/>
      <c r="AF193" s="386"/>
      <c r="AG193" s="386"/>
      <c r="AH193" s="386"/>
      <c r="AI193" s="386"/>
      <c r="AJ193" s="387">
        <f t="shared" si="45"/>
        <v>0</v>
      </c>
      <c r="AK193" s="386"/>
      <c r="AL193" s="387">
        <f t="shared" si="46"/>
        <v>0</v>
      </c>
      <c r="AM193" s="386"/>
      <c r="AN193" s="387">
        <f t="shared" si="47"/>
        <v>0</v>
      </c>
      <c r="AO193" s="386"/>
      <c r="AP193" s="387">
        <f t="shared" si="48"/>
        <v>0</v>
      </c>
      <c r="AQ193" s="386"/>
      <c r="AR193" s="387">
        <f t="shared" si="49"/>
        <v>0</v>
      </c>
      <c r="AS193" s="386"/>
      <c r="AT193" s="387">
        <f t="shared" si="50"/>
        <v>0</v>
      </c>
    </row>
    <row r="194" spans="2:46">
      <c r="B194" s="435"/>
      <c r="C194" s="435"/>
      <c r="D194" s="436"/>
      <c r="E194" s="437"/>
      <c r="F194" s="437"/>
      <c r="G194" s="437"/>
      <c r="H194" s="437"/>
      <c r="I194" s="437"/>
      <c r="J194" s="437"/>
      <c r="K194" s="465">
        <f t="shared" si="36"/>
        <v>0</v>
      </c>
      <c r="L194" s="433"/>
      <c r="M194" s="433"/>
      <c r="N194" s="434"/>
      <c r="O194" s="383" t="str">
        <f t="shared" si="35"/>
        <v/>
      </c>
      <c r="P194" s="434"/>
      <c r="Q194" s="434"/>
      <c r="R194" s="434"/>
      <c r="S194" s="433"/>
      <c r="T194" s="434"/>
      <c r="U194" s="384" t="str">
        <f t="shared" si="37"/>
        <v/>
      </c>
      <c r="V194" s="384" t="str">
        <f t="shared" si="38"/>
        <v/>
      </c>
      <c r="W194" s="384" t="str">
        <f t="shared" si="39"/>
        <v/>
      </c>
      <c r="X194" s="384" t="str">
        <f t="shared" si="40"/>
        <v/>
      </c>
      <c r="Y194" s="384" t="str">
        <f t="shared" si="41"/>
        <v/>
      </c>
      <c r="Z194" s="384" t="str">
        <f t="shared" si="42"/>
        <v/>
      </c>
      <c r="AA194" s="384">
        <f t="shared" si="43"/>
        <v>0</v>
      </c>
      <c r="AB194" s="385" t="b">
        <f t="shared" si="44"/>
        <v>1</v>
      </c>
      <c r="AC194" s="384" t="str">
        <f>IF($N194="","",IF($C$7="Northern Ireland",INDEX('Fixed inputs'!$H$18:$H$58,MATCH($N194,'Fixed inputs'!$C$18:$C$58,0)),INDEX('Fixed inputs'!$I$18:$I$58,MATCH($N194,'Fixed inputs'!$C$18:$C$58,0))))</f>
        <v/>
      </c>
      <c r="AD194" s="384" t="str">
        <f>IF($C194="","",INDEX('Fixed inputs'!$C$8:$E$10,MATCH($C194,'Fixed inputs'!$B$8:$B$10,0),MATCH(IF($C$7="Northern Ireland","GBP","EUR"),'Fixed inputs'!$C$7:$E$7,0)))</f>
        <v/>
      </c>
      <c r="AE194" s="386"/>
      <c r="AF194" s="386"/>
      <c r="AG194" s="386"/>
      <c r="AH194" s="386"/>
      <c r="AI194" s="386"/>
      <c r="AJ194" s="387">
        <f t="shared" si="45"/>
        <v>0</v>
      </c>
      <c r="AK194" s="386"/>
      <c r="AL194" s="387">
        <f t="shared" si="46"/>
        <v>0</v>
      </c>
      <c r="AM194" s="386"/>
      <c r="AN194" s="387">
        <f t="shared" si="47"/>
        <v>0</v>
      </c>
      <c r="AO194" s="386"/>
      <c r="AP194" s="387">
        <f t="shared" si="48"/>
        <v>0</v>
      </c>
      <c r="AQ194" s="386"/>
      <c r="AR194" s="387">
        <f t="shared" si="49"/>
        <v>0</v>
      </c>
      <c r="AS194" s="386"/>
      <c r="AT194" s="387">
        <f t="shared" si="50"/>
        <v>0</v>
      </c>
    </row>
    <row r="195" spans="2:46">
      <c r="B195" s="435"/>
      <c r="C195" s="435"/>
      <c r="D195" s="436"/>
      <c r="E195" s="437"/>
      <c r="F195" s="437"/>
      <c r="G195" s="437"/>
      <c r="H195" s="437"/>
      <c r="I195" s="437"/>
      <c r="J195" s="437"/>
      <c r="K195" s="465">
        <f t="shared" si="36"/>
        <v>0</v>
      </c>
      <c r="L195" s="433"/>
      <c r="M195" s="433"/>
      <c r="N195" s="434"/>
      <c r="O195" s="383" t="str">
        <f t="shared" si="35"/>
        <v/>
      </c>
      <c r="P195" s="434"/>
      <c r="Q195" s="434"/>
      <c r="R195" s="434"/>
      <c r="S195" s="433"/>
      <c r="T195" s="434"/>
      <c r="U195" s="384" t="str">
        <f t="shared" si="37"/>
        <v/>
      </c>
      <c r="V195" s="384" t="str">
        <f t="shared" si="38"/>
        <v/>
      </c>
      <c r="W195" s="384" t="str">
        <f t="shared" si="39"/>
        <v/>
      </c>
      <c r="X195" s="384" t="str">
        <f t="shared" si="40"/>
        <v/>
      </c>
      <c r="Y195" s="384" t="str">
        <f t="shared" si="41"/>
        <v/>
      </c>
      <c r="Z195" s="384" t="str">
        <f t="shared" si="42"/>
        <v/>
      </c>
      <c r="AA195" s="384">
        <f t="shared" si="43"/>
        <v>0</v>
      </c>
      <c r="AB195" s="385" t="b">
        <f t="shared" si="44"/>
        <v>1</v>
      </c>
      <c r="AC195" s="384" t="str">
        <f>IF($N195="","",IF($C$7="Northern Ireland",INDEX('Fixed inputs'!$H$18:$H$58,MATCH($N195,'Fixed inputs'!$C$18:$C$58,0)),INDEX('Fixed inputs'!$I$18:$I$58,MATCH($N195,'Fixed inputs'!$C$18:$C$58,0))))</f>
        <v/>
      </c>
      <c r="AD195" s="384" t="str">
        <f>IF($C195="","",INDEX('Fixed inputs'!$C$8:$E$10,MATCH($C195,'Fixed inputs'!$B$8:$B$10,0),MATCH(IF($C$7="Northern Ireland","GBP","EUR"),'Fixed inputs'!$C$7:$E$7,0)))</f>
        <v/>
      </c>
      <c r="AE195" s="386"/>
      <c r="AF195" s="386"/>
      <c r="AG195" s="386"/>
      <c r="AH195" s="386"/>
      <c r="AI195" s="386"/>
      <c r="AJ195" s="387">
        <f t="shared" si="45"/>
        <v>0</v>
      </c>
      <c r="AK195" s="386"/>
      <c r="AL195" s="387">
        <f t="shared" si="46"/>
        <v>0</v>
      </c>
      <c r="AM195" s="386"/>
      <c r="AN195" s="387">
        <f t="shared" si="47"/>
        <v>0</v>
      </c>
      <c r="AO195" s="386"/>
      <c r="AP195" s="387">
        <f t="shared" si="48"/>
        <v>0</v>
      </c>
      <c r="AQ195" s="386"/>
      <c r="AR195" s="387">
        <f t="shared" si="49"/>
        <v>0</v>
      </c>
      <c r="AS195" s="386"/>
      <c r="AT195" s="387">
        <f t="shared" si="50"/>
        <v>0</v>
      </c>
    </row>
    <row r="196" spans="2:46">
      <c r="B196" s="435"/>
      <c r="C196" s="435"/>
      <c r="D196" s="436"/>
      <c r="E196" s="437"/>
      <c r="F196" s="437"/>
      <c r="G196" s="437"/>
      <c r="H196" s="437"/>
      <c r="I196" s="437"/>
      <c r="J196" s="437"/>
      <c r="K196" s="465">
        <f t="shared" si="36"/>
        <v>0</v>
      </c>
      <c r="L196" s="433"/>
      <c r="M196" s="433"/>
      <c r="N196" s="434"/>
      <c r="O196" s="383" t="str">
        <f t="shared" si="35"/>
        <v/>
      </c>
      <c r="P196" s="434"/>
      <c r="Q196" s="434"/>
      <c r="R196" s="434"/>
      <c r="S196" s="433"/>
      <c r="T196" s="434"/>
      <c r="U196" s="384" t="str">
        <f t="shared" si="37"/>
        <v/>
      </c>
      <c r="V196" s="384" t="str">
        <f t="shared" si="38"/>
        <v/>
      </c>
      <c r="W196" s="384" t="str">
        <f t="shared" si="39"/>
        <v/>
      </c>
      <c r="X196" s="384" t="str">
        <f t="shared" si="40"/>
        <v/>
      </c>
      <c r="Y196" s="384" t="str">
        <f t="shared" si="41"/>
        <v/>
      </c>
      <c r="Z196" s="384" t="str">
        <f t="shared" si="42"/>
        <v/>
      </c>
      <c r="AA196" s="384">
        <f t="shared" si="43"/>
        <v>0</v>
      </c>
      <c r="AB196" s="385" t="b">
        <f t="shared" si="44"/>
        <v>1</v>
      </c>
      <c r="AC196" s="384" t="str">
        <f>IF($N196="","",IF($C$7="Northern Ireland",INDEX('Fixed inputs'!$H$18:$H$58,MATCH($N196,'Fixed inputs'!$C$18:$C$58,0)),INDEX('Fixed inputs'!$I$18:$I$58,MATCH($N196,'Fixed inputs'!$C$18:$C$58,0))))</f>
        <v/>
      </c>
      <c r="AD196" s="384" t="str">
        <f>IF($C196="","",INDEX('Fixed inputs'!$C$8:$E$10,MATCH($C196,'Fixed inputs'!$B$8:$B$10,0),MATCH(IF($C$7="Northern Ireland","GBP","EUR"),'Fixed inputs'!$C$7:$E$7,0)))</f>
        <v/>
      </c>
      <c r="AE196" s="386"/>
      <c r="AF196" s="386"/>
      <c r="AG196" s="386"/>
      <c r="AH196" s="386"/>
      <c r="AI196" s="386"/>
      <c r="AJ196" s="387">
        <f t="shared" si="45"/>
        <v>0</v>
      </c>
      <c r="AK196" s="386"/>
      <c r="AL196" s="387">
        <f t="shared" si="46"/>
        <v>0</v>
      </c>
      <c r="AM196" s="386"/>
      <c r="AN196" s="387">
        <f t="shared" si="47"/>
        <v>0</v>
      </c>
      <c r="AO196" s="386"/>
      <c r="AP196" s="387">
        <f t="shared" si="48"/>
        <v>0</v>
      </c>
      <c r="AQ196" s="386"/>
      <c r="AR196" s="387">
        <f t="shared" si="49"/>
        <v>0</v>
      </c>
      <c r="AS196" s="386"/>
      <c r="AT196" s="387">
        <f t="shared" si="50"/>
        <v>0</v>
      </c>
    </row>
    <row r="197" spans="2:46">
      <c r="B197" s="435"/>
      <c r="C197" s="435"/>
      <c r="D197" s="436"/>
      <c r="E197" s="437"/>
      <c r="F197" s="437"/>
      <c r="G197" s="437"/>
      <c r="H197" s="437"/>
      <c r="I197" s="437"/>
      <c r="J197" s="437"/>
      <c r="K197" s="465">
        <f t="shared" si="36"/>
        <v>0</v>
      </c>
      <c r="L197" s="433"/>
      <c r="M197" s="433"/>
      <c r="N197" s="434"/>
      <c r="O197" s="383" t="str">
        <f t="shared" si="35"/>
        <v/>
      </c>
      <c r="P197" s="434"/>
      <c r="Q197" s="434"/>
      <c r="R197" s="434"/>
      <c r="S197" s="433"/>
      <c r="T197" s="434"/>
      <c r="U197" s="384" t="str">
        <f t="shared" si="37"/>
        <v/>
      </c>
      <c r="V197" s="384" t="str">
        <f t="shared" si="38"/>
        <v/>
      </c>
      <c r="W197" s="384" t="str">
        <f t="shared" si="39"/>
        <v/>
      </c>
      <c r="X197" s="384" t="str">
        <f t="shared" si="40"/>
        <v/>
      </c>
      <c r="Y197" s="384" t="str">
        <f t="shared" si="41"/>
        <v/>
      </c>
      <c r="Z197" s="384" t="str">
        <f t="shared" si="42"/>
        <v/>
      </c>
      <c r="AA197" s="384">
        <f t="shared" si="43"/>
        <v>0</v>
      </c>
      <c r="AB197" s="385" t="b">
        <f t="shared" si="44"/>
        <v>1</v>
      </c>
      <c r="AC197" s="384" t="str">
        <f>IF($N197="","",IF($C$7="Northern Ireland",INDEX('Fixed inputs'!$H$18:$H$58,MATCH($N197,'Fixed inputs'!$C$18:$C$58,0)),INDEX('Fixed inputs'!$I$18:$I$58,MATCH($N197,'Fixed inputs'!$C$18:$C$58,0))))</f>
        <v/>
      </c>
      <c r="AD197" s="384" t="str">
        <f>IF($C197="","",INDEX('Fixed inputs'!$C$8:$E$10,MATCH($C197,'Fixed inputs'!$B$8:$B$10,0),MATCH(IF($C$7="Northern Ireland","GBP","EUR"),'Fixed inputs'!$C$7:$E$7,0)))</f>
        <v/>
      </c>
      <c r="AE197" s="386"/>
      <c r="AF197" s="386"/>
      <c r="AG197" s="386"/>
      <c r="AH197" s="386"/>
      <c r="AI197" s="386"/>
      <c r="AJ197" s="387">
        <f t="shared" si="45"/>
        <v>0</v>
      </c>
      <c r="AK197" s="386"/>
      <c r="AL197" s="387">
        <f t="shared" si="46"/>
        <v>0</v>
      </c>
      <c r="AM197" s="386"/>
      <c r="AN197" s="387">
        <f t="shared" si="47"/>
        <v>0</v>
      </c>
      <c r="AO197" s="386"/>
      <c r="AP197" s="387">
        <f t="shared" si="48"/>
        <v>0</v>
      </c>
      <c r="AQ197" s="386"/>
      <c r="AR197" s="387">
        <f t="shared" si="49"/>
        <v>0</v>
      </c>
      <c r="AS197" s="386"/>
      <c r="AT197" s="387">
        <f t="shared" si="50"/>
        <v>0</v>
      </c>
    </row>
    <row r="198" spans="2:46">
      <c r="B198" s="435"/>
      <c r="C198" s="435"/>
      <c r="D198" s="436"/>
      <c r="E198" s="437"/>
      <c r="F198" s="437"/>
      <c r="G198" s="437"/>
      <c r="H198" s="437"/>
      <c r="I198" s="437"/>
      <c r="J198" s="437"/>
      <c r="K198" s="465">
        <f t="shared" si="36"/>
        <v>0</v>
      </c>
      <c r="L198" s="433"/>
      <c r="M198" s="433"/>
      <c r="N198" s="434"/>
      <c r="O198" s="383" t="str">
        <f t="shared" si="35"/>
        <v/>
      </c>
      <c r="P198" s="434"/>
      <c r="Q198" s="434"/>
      <c r="R198" s="434"/>
      <c r="S198" s="433"/>
      <c r="T198" s="434"/>
      <c r="U198" s="384" t="str">
        <f t="shared" si="37"/>
        <v/>
      </c>
      <c r="V198" s="384" t="str">
        <f t="shared" si="38"/>
        <v/>
      </c>
      <c r="W198" s="384" t="str">
        <f t="shared" si="39"/>
        <v/>
      </c>
      <c r="X198" s="384" t="str">
        <f t="shared" si="40"/>
        <v/>
      </c>
      <c r="Y198" s="384" t="str">
        <f t="shared" si="41"/>
        <v/>
      </c>
      <c r="Z198" s="384" t="str">
        <f t="shared" si="42"/>
        <v/>
      </c>
      <c r="AA198" s="384">
        <f t="shared" si="43"/>
        <v>0</v>
      </c>
      <c r="AB198" s="385" t="b">
        <f t="shared" si="44"/>
        <v>1</v>
      </c>
      <c r="AC198" s="384" t="str">
        <f>IF($N198="","",IF($C$7="Northern Ireland",INDEX('Fixed inputs'!$H$18:$H$58,MATCH($N198,'Fixed inputs'!$C$18:$C$58,0)),INDEX('Fixed inputs'!$I$18:$I$58,MATCH($N198,'Fixed inputs'!$C$18:$C$58,0))))</f>
        <v/>
      </c>
      <c r="AD198" s="384" t="str">
        <f>IF($C198="","",INDEX('Fixed inputs'!$C$8:$E$10,MATCH($C198,'Fixed inputs'!$B$8:$B$10,0),MATCH(IF($C$7="Northern Ireland","GBP","EUR"),'Fixed inputs'!$C$7:$E$7,0)))</f>
        <v/>
      </c>
      <c r="AE198" s="386"/>
      <c r="AF198" s="386"/>
      <c r="AG198" s="386"/>
      <c r="AH198" s="386"/>
      <c r="AI198" s="386"/>
      <c r="AJ198" s="387">
        <f t="shared" si="45"/>
        <v>0</v>
      </c>
      <c r="AK198" s="386"/>
      <c r="AL198" s="387">
        <f t="shared" si="46"/>
        <v>0</v>
      </c>
      <c r="AM198" s="386"/>
      <c r="AN198" s="387">
        <f t="shared" si="47"/>
        <v>0</v>
      </c>
      <c r="AO198" s="386"/>
      <c r="AP198" s="387">
        <f t="shared" si="48"/>
        <v>0</v>
      </c>
      <c r="AQ198" s="386"/>
      <c r="AR198" s="387">
        <f t="shared" si="49"/>
        <v>0</v>
      </c>
      <c r="AS198" s="386"/>
      <c r="AT198" s="387">
        <f t="shared" si="50"/>
        <v>0</v>
      </c>
    </row>
    <row r="199" spans="2:46">
      <c r="B199" s="435"/>
      <c r="C199" s="435"/>
      <c r="D199" s="436"/>
      <c r="E199" s="437"/>
      <c r="F199" s="437"/>
      <c r="G199" s="437"/>
      <c r="H199" s="437"/>
      <c r="I199" s="437"/>
      <c r="J199" s="437"/>
      <c r="K199" s="465">
        <f t="shared" si="36"/>
        <v>0</v>
      </c>
      <c r="L199" s="433"/>
      <c r="M199" s="433"/>
      <c r="N199" s="434"/>
      <c r="O199" s="383" t="str">
        <f t="shared" si="35"/>
        <v/>
      </c>
      <c r="P199" s="434"/>
      <c r="Q199" s="434"/>
      <c r="R199" s="434"/>
      <c r="S199" s="433"/>
      <c r="T199" s="434"/>
      <c r="U199" s="384" t="str">
        <f t="shared" si="37"/>
        <v/>
      </c>
      <c r="V199" s="384" t="str">
        <f t="shared" si="38"/>
        <v/>
      </c>
      <c r="W199" s="384" t="str">
        <f t="shared" si="39"/>
        <v/>
      </c>
      <c r="X199" s="384" t="str">
        <f t="shared" si="40"/>
        <v/>
      </c>
      <c r="Y199" s="384" t="str">
        <f t="shared" si="41"/>
        <v/>
      </c>
      <c r="Z199" s="384" t="str">
        <f t="shared" si="42"/>
        <v/>
      </c>
      <c r="AA199" s="384">
        <f t="shared" si="43"/>
        <v>0</v>
      </c>
      <c r="AB199" s="385" t="b">
        <f t="shared" si="44"/>
        <v>1</v>
      </c>
      <c r="AC199" s="384" t="str">
        <f>IF($N199="","",IF($C$7="Northern Ireland",INDEX('Fixed inputs'!$H$18:$H$58,MATCH($N199,'Fixed inputs'!$C$18:$C$58,0)),INDEX('Fixed inputs'!$I$18:$I$58,MATCH($N199,'Fixed inputs'!$C$18:$C$58,0))))</f>
        <v/>
      </c>
      <c r="AD199" s="384" t="str">
        <f>IF($C199="","",INDEX('Fixed inputs'!$C$8:$E$10,MATCH($C199,'Fixed inputs'!$B$8:$B$10,0),MATCH(IF($C$7="Northern Ireland","GBP","EUR"),'Fixed inputs'!$C$7:$E$7,0)))</f>
        <v/>
      </c>
      <c r="AE199" s="386"/>
      <c r="AF199" s="386"/>
      <c r="AG199" s="386"/>
      <c r="AH199" s="386"/>
      <c r="AI199" s="386"/>
      <c r="AJ199" s="387">
        <f t="shared" si="45"/>
        <v>0</v>
      </c>
      <c r="AK199" s="386"/>
      <c r="AL199" s="387">
        <f t="shared" si="46"/>
        <v>0</v>
      </c>
      <c r="AM199" s="386"/>
      <c r="AN199" s="387">
        <f t="shared" si="47"/>
        <v>0</v>
      </c>
      <c r="AO199" s="386"/>
      <c r="AP199" s="387">
        <f t="shared" si="48"/>
        <v>0</v>
      </c>
      <c r="AQ199" s="386"/>
      <c r="AR199" s="387">
        <f t="shared" si="49"/>
        <v>0</v>
      </c>
      <c r="AS199" s="386"/>
      <c r="AT199" s="387">
        <f t="shared" si="50"/>
        <v>0</v>
      </c>
    </row>
    <row r="200" spans="2:46">
      <c r="B200" s="435"/>
      <c r="C200" s="435"/>
      <c r="D200" s="436"/>
      <c r="E200" s="437"/>
      <c r="F200" s="437"/>
      <c r="G200" s="437"/>
      <c r="H200" s="437"/>
      <c r="I200" s="437"/>
      <c r="J200" s="437"/>
      <c r="K200" s="465">
        <f t="shared" si="36"/>
        <v>0</v>
      </c>
      <c r="L200" s="433"/>
      <c r="M200" s="433"/>
      <c r="N200" s="434"/>
      <c r="O200" s="383" t="str">
        <f t="shared" si="35"/>
        <v/>
      </c>
      <c r="P200" s="434"/>
      <c r="Q200" s="434"/>
      <c r="R200" s="434"/>
      <c r="S200" s="433"/>
      <c r="T200" s="434"/>
      <c r="U200" s="384" t="str">
        <f t="shared" si="37"/>
        <v/>
      </c>
      <c r="V200" s="384" t="str">
        <f t="shared" si="38"/>
        <v/>
      </c>
      <c r="W200" s="384" t="str">
        <f t="shared" si="39"/>
        <v/>
      </c>
      <c r="X200" s="384" t="str">
        <f t="shared" si="40"/>
        <v/>
      </c>
      <c r="Y200" s="384" t="str">
        <f t="shared" si="41"/>
        <v/>
      </c>
      <c r="Z200" s="384" t="str">
        <f t="shared" si="42"/>
        <v/>
      </c>
      <c r="AA200" s="384">
        <f t="shared" si="43"/>
        <v>0</v>
      </c>
      <c r="AB200" s="385" t="b">
        <f t="shared" si="44"/>
        <v>1</v>
      </c>
      <c r="AC200" s="384" t="str">
        <f>IF($N200="","",IF($C$7="Northern Ireland",INDEX('Fixed inputs'!$H$18:$H$58,MATCH($N200,'Fixed inputs'!$C$18:$C$58,0)),INDEX('Fixed inputs'!$I$18:$I$58,MATCH($N200,'Fixed inputs'!$C$18:$C$58,0))))</f>
        <v/>
      </c>
      <c r="AD200" s="384" t="str">
        <f>IF($C200="","",INDEX('Fixed inputs'!$C$8:$E$10,MATCH($C200,'Fixed inputs'!$B$8:$B$10,0),MATCH(IF($C$7="Northern Ireland","GBP","EUR"),'Fixed inputs'!$C$7:$E$7,0)))</f>
        <v/>
      </c>
      <c r="AE200" s="386"/>
      <c r="AF200" s="386"/>
      <c r="AG200" s="386"/>
      <c r="AH200" s="386"/>
      <c r="AI200" s="386"/>
      <c r="AJ200" s="387">
        <f t="shared" si="45"/>
        <v>0</v>
      </c>
      <c r="AK200" s="386"/>
      <c r="AL200" s="387">
        <f t="shared" si="46"/>
        <v>0</v>
      </c>
      <c r="AM200" s="386"/>
      <c r="AN200" s="387">
        <f t="shared" si="47"/>
        <v>0</v>
      </c>
      <c r="AO200" s="386"/>
      <c r="AP200" s="387">
        <f t="shared" si="48"/>
        <v>0</v>
      </c>
      <c r="AQ200" s="386"/>
      <c r="AR200" s="387">
        <f t="shared" si="49"/>
        <v>0</v>
      </c>
      <c r="AS200" s="386"/>
      <c r="AT200" s="387">
        <f t="shared" si="50"/>
        <v>0</v>
      </c>
    </row>
    <row r="201" spans="2:46">
      <c r="B201" s="435"/>
      <c r="C201" s="435"/>
      <c r="D201" s="436"/>
      <c r="E201" s="437"/>
      <c r="F201" s="437"/>
      <c r="G201" s="437"/>
      <c r="H201" s="437"/>
      <c r="I201" s="437"/>
      <c r="J201" s="437"/>
      <c r="K201" s="465">
        <f t="shared" si="36"/>
        <v>0</v>
      </c>
      <c r="L201" s="433"/>
      <c r="M201" s="433"/>
      <c r="N201" s="434"/>
      <c r="O201" s="383" t="str">
        <f t="shared" si="35"/>
        <v/>
      </c>
      <c r="P201" s="434"/>
      <c r="Q201" s="434"/>
      <c r="R201" s="434"/>
      <c r="S201" s="433"/>
      <c r="T201" s="434"/>
      <c r="U201" s="384" t="str">
        <f t="shared" si="37"/>
        <v/>
      </c>
      <c r="V201" s="384" t="str">
        <f t="shared" si="38"/>
        <v/>
      </c>
      <c r="W201" s="384" t="str">
        <f t="shared" si="39"/>
        <v/>
      </c>
      <c r="X201" s="384" t="str">
        <f t="shared" si="40"/>
        <v/>
      </c>
      <c r="Y201" s="384" t="str">
        <f t="shared" si="41"/>
        <v/>
      </c>
      <c r="Z201" s="384" t="str">
        <f t="shared" si="42"/>
        <v/>
      </c>
      <c r="AA201" s="384">
        <f t="shared" si="43"/>
        <v>0</v>
      </c>
      <c r="AB201" s="385" t="b">
        <f t="shared" si="44"/>
        <v>1</v>
      </c>
      <c r="AC201" s="384" t="str">
        <f>IF($N201="","",IF($C$7="Northern Ireland",INDEX('Fixed inputs'!$H$18:$H$58,MATCH($N201,'Fixed inputs'!$C$18:$C$58,0)),INDEX('Fixed inputs'!$I$18:$I$58,MATCH($N201,'Fixed inputs'!$C$18:$C$58,0))))</f>
        <v/>
      </c>
      <c r="AD201" s="384" t="str">
        <f>IF($C201="","",INDEX('Fixed inputs'!$C$8:$E$10,MATCH($C201,'Fixed inputs'!$B$8:$B$10,0),MATCH(IF($C$7="Northern Ireland","GBP","EUR"),'Fixed inputs'!$C$7:$E$7,0)))</f>
        <v/>
      </c>
      <c r="AE201" s="386"/>
      <c r="AF201" s="386"/>
      <c r="AG201" s="386"/>
      <c r="AH201" s="386"/>
      <c r="AI201" s="386"/>
      <c r="AJ201" s="387">
        <f t="shared" si="45"/>
        <v>0</v>
      </c>
      <c r="AK201" s="386"/>
      <c r="AL201" s="387">
        <f t="shared" si="46"/>
        <v>0</v>
      </c>
      <c r="AM201" s="386"/>
      <c r="AN201" s="387">
        <f t="shared" si="47"/>
        <v>0</v>
      </c>
      <c r="AO201" s="386"/>
      <c r="AP201" s="387">
        <f t="shared" si="48"/>
        <v>0</v>
      </c>
      <c r="AQ201" s="386"/>
      <c r="AR201" s="387">
        <f t="shared" si="49"/>
        <v>0</v>
      </c>
      <c r="AS201" s="386"/>
      <c r="AT201" s="387">
        <f t="shared" si="50"/>
        <v>0</v>
      </c>
    </row>
    <row r="202" spans="2:46">
      <c r="B202" s="435"/>
      <c r="C202" s="435"/>
      <c r="D202" s="436"/>
      <c r="E202" s="437"/>
      <c r="F202" s="437"/>
      <c r="G202" s="437"/>
      <c r="H202" s="437"/>
      <c r="I202" s="437"/>
      <c r="J202" s="437"/>
      <c r="K202" s="465">
        <f t="shared" si="36"/>
        <v>0</v>
      </c>
      <c r="L202" s="433"/>
      <c r="M202" s="433"/>
      <c r="N202" s="434"/>
      <c r="O202" s="383" t="str">
        <f t="shared" si="35"/>
        <v/>
      </c>
      <c r="P202" s="434"/>
      <c r="Q202" s="434"/>
      <c r="R202" s="434"/>
      <c r="S202" s="433"/>
      <c r="T202" s="434"/>
      <c r="U202" s="384" t="str">
        <f t="shared" si="37"/>
        <v/>
      </c>
      <c r="V202" s="384" t="str">
        <f t="shared" si="38"/>
        <v/>
      </c>
      <c r="W202" s="384" t="str">
        <f t="shared" si="39"/>
        <v/>
      </c>
      <c r="X202" s="384" t="str">
        <f t="shared" si="40"/>
        <v/>
      </c>
      <c r="Y202" s="384" t="str">
        <f t="shared" si="41"/>
        <v/>
      </c>
      <c r="Z202" s="384" t="str">
        <f t="shared" si="42"/>
        <v/>
      </c>
      <c r="AA202" s="384">
        <f t="shared" si="43"/>
        <v>0</v>
      </c>
      <c r="AB202" s="385" t="b">
        <f t="shared" si="44"/>
        <v>1</v>
      </c>
      <c r="AC202" s="384" t="str">
        <f>IF($N202="","",IF($C$7="Northern Ireland",INDEX('Fixed inputs'!$H$18:$H$58,MATCH($N202,'Fixed inputs'!$C$18:$C$58,0)),INDEX('Fixed inputs'!$I$18:$I$58,MATCH($N202,'Fixed inputs'!$C$18:$C$58,0))))</f>
        <v/>
      </c>
      <c r="AD202" s="384" t="str">
        <f>IF($C202="","",INDEX('Fixed inputs'!$C$8:$E$10,MATCH($C202,'Fixed inputs'!$B$8:$B$10,0),MATCH(IF($C$7="Northern Ireland","GBP","EUR"),'Fixed inputs'!$C$7:$E$7,0)))</f>
        <v/>
      </c>
      <c r="AE202" s="386"/>
      <c r="AF202" s="386"/>
      <c r="AG202" s="386"/>
      <c r="AH202" s="386"/>
      <c r="AI202" s="386"/>
      <c r="AJ202" s="387">
        <f t="shared" si="45"/>
        <v>0</v>
      </c>
      <c r="AK202" s="386"/>
      <c r="AL202" s="387">
        <f t="shared" si="46"/>
        <v>0</v>
      </c>
      <c r="AM202" s="386"/>
      <c r="AN202" s="387">
        <f t="shared" si="47"/>
        <v>0</v>
      </c>
      <c r="AO202" s="386"/>
      <c r="AP202" s="387">
        <f t="shared" si="48"/>
        <v>0</v>
      </c>
      <c r="AQ202" s="386"/>
      <c r="AR202" s="387">
        <f t="shared" si="49"/>
        <v>0</v>
      </c>
      <c r="AS202" s="386"/>
      <c r="AT202" s="387">
        <f t="shared" si="50"/>
        <v>0</v>
      </c>
    </row>
    <row r="203" spans="2:46">
      <c r="B203" s="435"/>
      <c r="C203" s="435"/>
      <c r="D203" s="436"/>
      <c r="E203" s="437"/>
      <c r="F203" s="437"/>
      <c r="G203" s="437"/>
      <c r="H203" s="437"/>
      <c r="I203" s="437"/>
      <c r="J203" s="437"/>
      <c r="K203" s="465">
        <f t="shared" si="36"/>
        <v>0</v>
      </c>
      <c r="L203" s="433"/>
      <c r="M203" s="433"/>
      <c r="N203" s="434"/>
      <c r="O203" s="383" t="str">
        <f t="shared" si="35"/>
        <v/>
      </c>
      <c r="P203" s="434"/>
      <c r="Q203" s="434"/>
      <c r="R203" s="434"/>
      <c r="S203" s="433"/>
      <c r="T203" s="434"/>
      <c r="U203" s="384" t="str">
        <f t="shared" si="37"/>
        <v/>
      </c>
      <c r="V203" s="384" t="str">
        <f t="shared" si="38"/>
        <v/>
      </c>
      <c r="W203" s="384" t="str">
        <f t="shared" si="39"/>
        <v/>
      </c>
      <c r="X203" s="384" t="str">
        <f t="shared" si="40"/>
        <v/>
      </c>
      <c r="Y203" s="384" t="str">
        <f t="shared" si="41"/>
        <v/>
      </c>
      <c r="Z203" s="384" t="str">
        <f t="shared" si="42"/>
        <v/>
      </c>
      <c r="AA203" s="384">
        <f t="shared" si="43"/>
        <v>0</v>
      </c>
      <c r="AB203" s="385" t="b">
        <f t="shared" si="44"/>
        <v>1</v>
      </c>
      <c r="AC203" s="384" t="str">
        <f>IF($N203="","",IF($C$7="Northern Ireland",INDEX('Fixed inputs'!$H$18:$H$58,MATCH($N203,'Fixed inputs'!$C$18:$C$58,0)),INDEX('Fixed inputs'!$I$18:$I$58,MATCH($N203,'Fixed inputs'!$C$18:$C$58,0))))</f>
        <v/>
      </c>
      <c r="AD203" s="384" t="str">
        <f>IF($C203="","",INDEX('Fixed inputs'!$C$8:$E$10,MATCH($C203,'Fixed inputs'!$B$8:$B$10,0),MATCH(IF($C$7="Northern Ireland","GBP","EUR"),'Fixed inputs'!$C$7:$E$7,0)))</f>
        <v/>
      </c>
      <c r="AE203" s="386"/>
      <c r="AF203" s="386"/>
      <c r="AG203" s="386"/>
      <c r="AH203" s="386"/>
      <c r="AI203" s="386"/>
      <c r="AJ203" s="387">
        <f t="shared" si="45"/>
        <v>0</v>
      </c>
      <c r="AK203" s="386"/>
      <c r="AL203" s="387">
        <f t="shared" si="46"/>
        <v>0</v>
      </c>
      <c r="AM203" s="386"/>
      <c r="AN203" s="387">
        <f t="shared" si="47"/>
        <v>0</v>
      </c>
      <c r="AO203" s="386"/>
      <c r="AP203" s="387">
        <f t="shared" si="48"/>
        <v>0</v>
      </c>
      <c r="AQ203" s="386"/>
      <c r="AR203" s="387">
        <f t="shared" si="49"/>
        <v>0</v>
      </c>
      <c r="AS203" s="386"/>
      <c r="AT203" s="387">
        <f t="shared" si="50"/>
        <v>0</v>
      </c>
    </row>
    <row r="204" spans="2:46">
      <c r="B204" s="435"/>
      <c r="C204" s="435"/>
      <c r="D204" s="436"/>
      <c r="E204" s="437"/>
      <c r="F204" s="437"/>
      <c r="G204" s="437"/>
      <c r="H204" s="437"/>
      <c r="I204" s="437"/>
      <c r="J204" s="437"/>
      <c r="K204" s="465">
        <f t="shared" si="36"/>
        <v>0</v>
      </c>
      <c r="L204" s="433"/>
      <c r="M204" s="433"/>
      <c r="N204" s="434"/>
      <c r="O204" s="383" t="str">
        <f t="shared" ref="O204:O267" si="51">IF($N204="","",IF($N204&lt;2024,"Yes","No"))</f>
        <v/>
      </c>
      <c r="P204" s="434"/>
      <c r="Q204" s="434"/>
      <c r="R204" s="434"/>
      <c r="S204" s="433"/>
      <c r="T204" s="434"/>
      <c r="U204" s="384" t="str">
        <f t="shared" si="37"/>
        <v/>
      </c>
      <c r="V204" s="384" t="str">
        <f t="shared" si="38"/>
        <v/>
      </c>
      <c r="W204" s="384" t="str">
        <f t="shared" si="39"/>
        <v/>
      </c>
      <c r="X204" s="384" t="str">
        <f t="shared" si="40"/>
        <v/>
      </c>
      <c r="Y204" s="384" t="str">
        <f t="shared" si="41"/>
        <v/>
      </c>
      <c r="Z204" s="384" t="str">
        <f t="shared" si="42"/>
        <v/>
      </c>
      <c r="AA204" s="384">
        <f t="shared" si="43"/>
        <v>0</v>
      </c>
      <c r="AB204" s="385" t="b">
        <f t="shared" si="44"/>
        <v>1</v>
      </c>
      <c r="AC204" s="384" t="str">
        <f>IF($N204="","",IF($C$7="Northern Ireland",INDEX('Fixed inputs'!$H$18:$H$58,MATCH($N204,'Fixed inputs'!$C$18:$C$58,0)),INDEX('Fixed inputs'!$I$18:$I$58,MATCH($N204,'Fixed inputs'!$C$18:$C$58,0))))</f>
        <v/>
      </c>
      <c r="AD204" s="384" t="str">
        <f>IF($C204="","",INDEX('Fixed inputs'!$C$8:$E$10,MATCH($C204,'Fixed inputs'!$B$8:$B$10,0),MATCH(IF($C$7="Northern Ireland","GBP","EUR"),'Fixed inputs'!$C$7:$E$7,0)))</f>
        <v/>
      </c>
      <c r="AE204" s="386"/>
      <c r="AF204" s="386"/>
      <c r="AG204" s="386"/>
      <c r="AH204" s="386"/>
      <c r="AI204" s="386"/>
      <c r="AJ204" s="387">
        <f t="shared" si="45"/>
        <v>0</v>
      </c>
      <c r="AK204" s="386"/>
      <c r="AL204" s="387">
        <f t="shared" si="46"/>
        <v>0</v>
      </c>
      <c r="AM204" s="386"/>
      <c r="AN204" s="387">
        <f t="shared" si="47"/>
        <v>0</v>
      </c>
      <c r="AO204" s="386"/>
      <c r="AP204" s="387">
        <f t="shared" si="48"/>
        <v>0</v>
      </c>
      <c r="AQ204" s="386"/>
      <c r="AR204" s="387">
        <f t="shared" si="49"/>
        <v>0</v>
      </c>
      <c r="AS204" s="386"/>
      <c r="AT204" s="387">
        <f t="shared" si="50"/>
        <v>0</v>
      </c>
    </row>
    <row r="205" spans="2:46">
      <c r="B205" s="435"/>
      <c r="C205" s="435"/>
      <c r="D205" s="436"/>
      <c r="E205" s="437"/>
      <c r="F205" s="437"/>
      <c r="G205" s="437"/>
      <c r="H205" s="437"/>
      <c r="I205" s="437"/>
      <c r="J205" s="437"/>
      <c r="K205" s="465">
        <f t="shared" ref="K205:K268" si="52">SUM(E205:J205)</f>
        <v>0</v>
      </c>
      <c r="L205" s="433"/>
      <c r="M205" s="433"/>
      <c r="N205" s="434"/>
      <c r="O205" s="383" t="str">
        <f t="shared" si="51"/>
        <v/>
      </c>
      <c r="P205" s="434"/>
      <c r="Q205" s="434"/>
      <c r="R205" s="434"/>
      <c r="S205" s="433"/>
      <c r="T205" s="434"/>
      <c r="U205" s="384" t="str">
        <f t="shared" ref="U205:U268" si="53">IF($B205="","",IFERROR(E205*$AC205*$AD205,0))</f>
        <v/>
      </c>
      <c r="V205" s="384" t="str">
        <f t="shared" ref="V205:V268" si="54">IF($B205="","",IFERROR(F205*$AC205*$AD205,0))</f>
        <v/>
      </c>
      <c r="W205" s="384" t="str">
        <f t="shared" ref="W205:W268" si="55">IF($B205="","",IFERROR(G205*$AC205*$AD205,0))</f>
        <v/>
      </c>
      <c r="X205" s="384" t="str">
        <f t="shared" ref="X205:X268" si="56">IF($B205="","",IFERROR(H205*$AC205*$AD205,0))</f>
        <v/>
      </c>
      <c r="Y205" s="384" t="str">
        <f t="shared" ref="Y205:Y268" si="57">IF($B205="","",IFERROR(I205*$AC205*$AD205,0))</f>
        <v/>
      </c>
      <c r="Z205" s="384" t="str">
        <f t="shared" ref="Z205:Z268" si="58">IF($B205="","",IFERROR(J205*$AC205*$AD205,0))</f>
        <v/>
      </c>
      <c r="AA205" s="384">
        <f t="shared" ref="AA205:AA268" si="59">SUM(U205:Z205)</f>
        <v>0</v>
      </c>
      <c r="AB205" s="385" t="b">
        <f t="shared" ref="AB205:AB268" si="60">IF(COUNTA($B205:$J205)=0,TRUE,AND($B205&lt;&gt;"",$C205&lt;&gt;"",$D205&lt;&gt;"",$N205&lt;&gt;"",$L205&lt;&gt;"",$M205&lt;&gt;"",$Q205&lt;&gt;"",$R205&lt;&gt;"",$S205&lt;&gt;"",IF($O205="Yes",$P205&lt;&gt;"",TRUE)))</f>
        <v>1</v>
      </c>
      <c r="AC205" s="384" t="str">
        <f>IF($N205="","",IF($C$7="Northern Ireland",INDEX('Fixed inputs'!$H$18:$H$58,MATCH($N205,'Fixed inputs'!$C$18:$C$58,0)),INDEX('Fixed inputs'!$I$18:$I$58,MATCH($N205,'Fixed inputs'!$C$18:$C$58,0))))</f>
        <v/>
      </c>
      <c r="AD205" s="384" t="str">
        <f>IF($C205="","",INDEX('Fixed inputs'!$C$8:$E$10,MATCH($C205,'Fixed inputs'!$B$8:$B$10,0),MATCH(IF($C$7="Northern Ireland","GBP","EUR"),'Fixed inputs'!$C$7:$E$7,0)))</f>
        <v/>
      </c>
      <c r="AE205" s="386"/>
      <c r="AF205" s="386"/>
      <c r="AG205" s="386"/>
      <c r="AH205" s="386"/>
      <c r="AI205" s="386"/>
      <c r="AJ205" s="387">
        <f t="shared" ref="AJ205:AJ268" si="61">IF(AI205&lt;&gt;"",AI205,IF(AND($AE205="Yes",$AF205="Yes",$AG205="Yes",$AH205="Yes"),U205,0))</f>
        <v>0</v>
      </c>
      <c r="AK205" s="386"/>
      <c r="AL205" s="387">
        <f t="shared" ref="AL205:AL268" si="62">IF(AK205&lt;&gt;"",AK205,IF(AND($AE205="Yes",$AF205="Yes",$AG205="Yes",$AH205="Yes"),V205,0))</f>
        <v>0</v>
      </c>
      <c r="AM205" s="386"/>
      <c r="AN205" s="387">
        <f t="shared" ref="AN205:AN268" si="63">IF(AM205&lt;&gt;"",AM205,IF(AND($AE205="Yes",$AF205="Yes",$AG205="Yes",$AH205="Yes"),W205,0))</f>
        <v>0</v>
      </c>
      <c r="AO205" s="386"/>
      <c r="AP205" s="387">
        <f t="shared" ref="AP205:AP268" si="64">IF(AO205&lt;&gt;"",AO205,IF(AND($AE205="Yes",$AF205="Yes",$AG205="Yes",$AH205="Yes"),X205,0))</f>
        <v>0</v>
      </c>
      <c r="AQ205" s="386"/>
      <c r="AR205" s="387">
        <f t="shared" ref="AR205:AR268" si="65">IF(AQ205&lt;&gt;"",AQ205,IF(AND($AE205="Yes",$AF205="Yes",$AG205="Yes",$AH205="Yes"),Y205,0))</f>
        <v>0</v>
      </c>
      <c r="AS205" s="386"/>
      <c r="AT205" s="387">
        <f t="shared" ref="AT205:AT268" si="66">IF(AS205&lt;&gt;"",AS205,IF(AND($AE205="Yes",$AF205="Yes",$AG205="Yes",$AH205="Yes"),Z205,0))</f>
        <v>0</v>
      </c>
    </row>
    <row r="206" spans="2:46">
      <c r="B206" s="435"/>
      <c r="C206" s="435"/>
      <c r="D206" s="436"/>
      <c r="E206" s="437"/>
      <c r="F206" s="437"/>
      <c r="G206" s="437"/>
      <c r="H206" s="437"/>
      <c r="I206" s="437"/>
      <c r="J206" s="437"/>
      <c r="K206" s="465">
        <f t="shared" si="52"/>
        <v>0</v>
      </c>
      <c r="L206" s="433"/>
      <c r="M206" s="433"/>
      <c r="N206" s="434"/>
      <c r="O206" s="383" t="str">
        <f t="shared" si="51"/>
        <v/>
      </c>
      <c r="P206" s="434"/>
      <c r="Q206" s="434"/>
      <c r="R206" s="434"/>
      <c r="S206" s="433"/>
      <c r="T206" s="434"/>
      <c r="U206" s="384" t="str">
        <f t="shared" si="53"/>
        <v/>
      </c>
      <c r="V206" s="384" t="str">
        <f t="shared" si="54"/>
        <v/>
      </c>
      <c r="W206" s="384" t="str">
        <f t="shared" si="55"/>
        <v/>
      </c>
      <c r="X206" s="384" t="str">
        <f t="shared" si="56"/>
        <v/>
      </c>
      <c r="Y206" s="384" t="str">
        <f t="shared" si="57"/>
        <v/>
      </c>
      <c r="Z206" s="384" t="str">
        <f t="shared" si="58"/>
        <v/>
      </c>
      <c r="AA206" s="384">
        <f t="shared" si="59"/>
        <v>0</v>
      </c>
      <c r="AB206" s="385" t="b">
        <f t="shared" si="60"/>
        <v>1</v>
      </c>
      <c r="AC206" s="384" t="str">
        <f>IF($N206="","",IF($C$7="Northern Ireland",INDEX('Fixed inputs'!$H$18:$H$58,MATCH($N206,'Fixed inputs'!$C$18:$C$58,0)),INDEX('Fixed inputs'!$I$18:$I$58,MATCH($N206,'Fixed inputs'!$C$18:$C$58,0))))</f>
        <v/>
      </c>
      <c r="AD206" s="384" t="str">
        <f>IF($C206="","",INDEX('Fixed inputs'!$C$8:$E$10,MATCH($C206,'Fixed inputs'!$B$8:$B$10,0),MATCH(IF($C$7="Northern Ireland","GBP","EUR"),'Fixed inputs'!$C$7:$E$7,0)))</f>
        <v/>
      </c>
      <c r="AE206" s="386"/>
      <c r="AF206" s="386"/>
      <c r="AG206" s="386"/>
      <c r="AH206" s="386"/>
      <c r="AI206" s="386"/>
      <c r="AJ206" s="387">
        <f t="shared" si="61"/>
        <v>0</v>
      </c>
      <c r="AK206" s="386"/>
      <c r="AL206" s="387">
        <f t="shared" si="62"/>
        <v>0</v>
      </c>
      <c r="AM206" s="386"/>
      <c r="AN206" s="387">
        <f t="shared" si="63"/>
        <v>0</v>
      </c>
      <c r="AO206" s="386"/>
      <c r="AP206" s="387">
        <f t="shared" si="64"/>
        <v>0</v>
      </c>
      <c r="AQ206" s="386"/>
      <c r="AR206" s="387">
        <f t="shared" si="65"/>
        <v>0</v>
      </c>
      <c r="AS206" s="386"/>
      <c r="AT206" s="387">
        <f t="shared" si="66"/>
        <v>0</v>
      </c>
    </row>
    <row r="207" spans="2:46">
      <c r="B207" s="435"/>
      <c r="C207" s="435"/>
      <c r="D207" s="436"/>
      <c r="E207" s="437"/>
      <c r="F207" s="437"/>
      <c r="G207" s="437"/>
      <c r="H207" s="437"/>
      <c r="I207" s="437"/>
      <c r="J207" s="437"/>
      <c r="K207" s="465">
        <f t="shared" si="52"/>
        <v>0</v>
      </c>
      <c r="L207" s="433"/>
      <c r="M207" s="433"/>
      <c r="N207" s="434"/>
      <c r="O207" s="383" t="str">
        <f t="shared" si="51"/>
        <v/>
      </c>
      <c r="P207" s="434"/>
      <c r="Q207" s="434"/>
      <c r="R207" s="434"/>
      <c r="S207" s="433"/>
      <c r="T207" s="434"/>
      <c r="U207" s="384" t="str">
        <f t="shared" si="53"/>
        <v/>
      </c>
      <c r="V207" s="384" t="str">
        <f t="shared" si="54"/>
        <v/>
      </c>
      <c r="W207" s="384" t="str">
        <f t="shared" si="55"/>
        <v/>
      </c>
      <c r="X207" s="384" t="str">
        <f t="shared" si="56"/>
        <v/>
      </c>
      <c r="Y207" s="384" t="str">
        <f t="shared" si="57"/>
        <v/>
      </c>
      <c r="Z207" s="384" t="str">
        <f t="shared" si="58"/>
        <v/>
      </c>
      <c r="AA207" s="384">
        <f t="shared" si="59"/>
        <v>0</v>
      </c>
      <c r="AB207" s="385" t="b">
        <f t="shared" si="60"/>
        <v>1</v>
      </c>
      <c r="AC207" s="384" t="str">
        <f>IF($N207="","",IF($C$7="Northern Ireland",INDEX('Fixed inputs'!$H$18:$H$58,MATCH($N207,'Fixed inputs'!$C$18:$C$58,0)),INDEX('Fixed inputs'!$I$18:$I$58,MATCH($N207,'Fixed inputs'!$C$18:$C$58,0))))</f>
        <v/>
      </c>
      <c r="AD207" s="384" t="str">
        <f>IF($C207="","",INDEX('Fixed inputs'!$C$8:$E$10,MATCH($C207,'Fixed inputs'!$B$8:$B$10,0),MATCH(IF($C$7="Northern Ireland","GBP","EUR"),'Fixed inputs'!$C$7:$E$7,0)))</f>
        <v/>
      </c>
      <c r="AE207" s="386"/>
      <c r="AF207" s="386"/>
      <c r="AG207" s="386"/>
      <c r="AH207" s="386"/>
      <c r="AI207" s="386"/>
      <c r="AJ207" s="387">
        <f t="shared" si="61"/>
        <v>0</v>
      </c>
      <c r="AK207" s="386"/>
      <c r="AL207" s="387">
        <f t="shared" si="62"/>
        <v>0</v>
      </c>
      <c r="AM207" s="386"/>
      <c r="AN207" s="387">
        <f t="shared" si="63"/>
        <v>0</v>
      </c>
      <c r="AO207" s="386"/>
      <c r="AP207" s="387">
        <f t="shared" si="64"/>
        <v>0</v>
      </c>
      <c r="AQ207" s="386"/>
      <c r="AR207" s="387">
        <f t="shared" si="65"/>
        <v>0</v>
      </c>
      <c r="AS207" s="386"/>
      <c r="AT207" s="387">
        <f t="shared" si="66"/>
        <v>0</v>
      </c>
    </row>
    <row r="208" spans="2:46">
      <c r="B208" s="435"/>
      <c r="C208" s="435"/>
      <c r="D208" s="436"/>
      <c r="E208" s="437"/>
      <c r="F208" s="437"/>
      <c r="G208" s="437"/>
      <c r="H208" s="437"/>
      <c r="I208" s="437"/>
      <c r="J208" s="437"/>
      <c r="K208" s="465">
        <f t="shared" si="52"/>
        <v>0</v>
      </c>
      <c r="L208" s="433"/>
      <c r="M208" s="433"/>
      <c r="N208" s="434"/>
      <c r="O208" s="383" t="str">
        <f t="shared" si="51"/>
        <v/>
      </c>
      <c r="P208" s="434"/>
      <c r="Q208" s="434"/>
      <c r="R208" s="434"/>
      <c r="S208" s="433"/>
      <c r="T208" s="434"/>
      <c r="U208" s="384" t="str">
        <f t="shared" si="53"/>
        <v/>
      </c>
      <c r="V208" s="384" t="str">
        <f t="shared" si="54"/>
        <v/>
      </c>
      <c r="W208" s="384" t="str">
        <f t="shared" si="55"/>
        <v/>
      </c>
      <c r="X208" s="384" t="str">
        <f t="shared" si="56"/>
        <v/>
      </c>
      <c r="Y208" s="384" t="str">
        <f t="shared" si="57"/>
        <v/>
      </c>
      <c r="Z208" s="384" t="str">
        <f t="shared" si="58"/>
        <v/>
      </c>
      <c r="AA208" s="384">
        <f t="shared" si="59"/>
        <v>0</v>
      </c>
      <c r="AB208" s="385" t="b">
        <f t="shared" si="60"/>
        <v>1</v>
      </c>
      <c r="AC208" s="384" t="str">
        <f>IF($N208="","",IF($C$7="Northern Ireland",INDEX('Fixed inputs'!$H$18:$H$58,MATCH($N208,'Fixed inputs'!$C$18:$C$58,0)),INDEX('Fixed inputs'!$I$18:$I$58,MATCH($N208,'Fixed inputs'!$C$18:$C$58,0))))</f>
        <v/>
      </c>
      <c r="AD208" s="384" t="str">
        <f>IF($C208="","",INDEX('Fixed inputs'!$C$8:$E$10,MATCH($C208,'Fixed inputs'!$B$8:$B$10,0),MATCH(IF($C$7="Northern Ireland","GBP","EUR"),'Fixed inputs'!$C$7:$E$7,0)))</f>
        <v/>
      </c>
      <c r="AE208" s="386"/>
      <c r="AF208" s="386"/>
      <c r="AG208" s="386"/>
      <c r="AH208" s="386"/>
      <c r="AI208" s="386"/>
      <c r="AJ208" s="387">
        <f t="shared" si="61"/>
        <v>0</v>
      </c>
      <c r="AK208" s="386"/>
      <c r="AL208" s="387">
        <f t="shared" si="62"/>
        <v>0</v>
      </c>
      <c r="AM208" s="386"/>
      <c r="AN208" s="387">
        <f t="shared" si="63"/>
        <v>0</v>
      </c>
      <c r="AO208" s="386"/>
      <c r="AP208" s="387">
        <f t="shared" si="64"/>
        <v>0</v>
      </c>
      <c r="AQ208" s="386"/>
      <c r="AR208" s="387">
        <f t="shared" si="65"/>
        <v>0</v>
      </c>
      <c r="AS208" s="386"/>
      <c r="AT208" s="387">
        <f t="shared" si="66"/>
        <v>0</v>
      </c>
    </row>
    <row r="209" spans="2:46">
      <c r="B209" s="435"/>
      <c r="C209" s="435"/>
      <c r="D209" s="436"/>
      <c r="E209" s="437"/>
      <c r="F209" s="437"/>
      <c r="G209" s="437"/>
      <c r="H209" s="437"/>
      <c r="I209" s="437"/>
      <c r="J209" s="437"/>
      <c r="K209" s="465">
        <f t="shared" si="52"/>
        <v>0</v>
      </c>
      <c r="L209" s="433"/>
      <c r="M209" s="433"/>
      <c r="N209" s="434"/>
      <c r="O209" s="383" t="str">
        <f t="shared" si="51"/>
        <v/>
      </c>
      <c r="P209" s="434"/>
      <c r="Q209" s="434"/>
      <c r="R209" s="434"/>
      <c r="S209" s="433"/>
      <c r="T209" s="434"/>
      <c r="U209" s="384" t="str">
        <f t="shared" si="53"/>
        <v/>
      </c>
      <c r="V209" s="384" t="str">
        <f t="shared" si="54"/>
        <v/>
      </c>
      <c r="W209" s="384" t="str">
        <f t="shared" si="55"/>
        <v/>
      </c>
      <c r="X209" s="384" t="str">
        <f t="shared" si="56"/>
        <v/>
      </c>
      <c r="Y209" s="384" t="str">
        <f t="shared" si="57"/>
        <v/>
      </c>
      <c r="Z209" s="384" t="str">
        <f t="shared" si="58"/>
        <v/>
      </c>
      <c r="AA209" s="384">
        <f t="shared" si="59"/>
        <v>0</v>
      </c>
      <c r="AB209" s="385" t="b">
        <f t="shared" si="60"/>
        <v>1</v>
      </c>
      <c r="AC209" s="384" t="str">
        <f>IF($N209="","",IF($C$7="Northern Ireland",INDEX('Fixed inputs'!$H$18:$H$58,MATCH($N209,'Fixed inputs'!$C$18:$C$58,0)),INDEX('Fixed inputs'!$I$18:$I$58,MATCH($N209,'Fixed inputs'!$C$18:$C$58,0))))</f>
        <v/>
      </c>
      <c r="AD209" s="384" t="str">
        <f>IF($C209="","",INDEX('Fixed inputs'!$C$8:$E$10,MATCH($C209,'Fixed inputs'!$B$8:$B$10,0),MATCH(IF($C$7="Northern Ireland","GBP","EUR"),'Fixed inputs'!$C$7:$E$7,0)))</f>
        <v/>
      </c>
      <c r="AE209" s="386"/>
      <c r="AF209" s="386"/>
      <c r="AG209" s="386"/>
      <c r="AH209" s="386"/>
      <c r="AI209" s="386"/>
      <c r="AJ209" s="387">
        <f t="shared" si="61"/>
        <v>0</v>
      </c>
      <c r="AK209" s="386"/>
      <c r="AL209" s="387">
        <f t="shared" si="62"/>
        <v>0</v>
      </c>
      <c r="AM209" s="386"/>
      <c r="AN209" s="387">
        <f t="shared" si="63"/>
        <v>0</v>
      </c>
      <c r="AO209" s="386"/>
      <c r="AP209" s="387">
        <f t="shared" si="64"/>
        <v>0</v>
      </c>
      <c r="AQ209" s="386"/>
      <c r="AR209" s="387">
        <f t="shared" si="65"/>
        <v>0</v>
      </c>
      <c r="AS209" s="386"/>
      <c r="AT209" s="387">
        <f t="shared" si="66"/>
        <v>0</v>
      </c>
    </row>
    <row r="210" spans="2:46">
      <c r="B210" s="435"/>
      <c r="C210" s="435"/>
      <c r="D210" s="436"/>
      <c r="E210" s="437"/>
      <c r="F210" s="437"/>
      <c r="G210" s="437"/>
      <c r="H210" s="437"/>
      <c r="I210" s="437"/>
      <c r="J210" s="437"/>
      <c r="K210" s="465">
        <f t="shared" si="52"/>
        <v>0</v>
      </c>
      <c r="L210" s="433"/>
      <c r="M210" s="433"/>
      <c r="N210" s="434"/>
      <c r="O210" s="383" t="str">
        <f t="shared" si="51"/>
        <v/>
      </c>
      <c r="P210" s="434"/>
      <c r="Q210" s="434"/>
      <c r="R210" s="434"/>
      <c r="S210" s="433"/>
      <c r="T210" s="434"/>
      <c r="U210" s="384" t="str">
        <f t="shared" si="53"/>
        <v/>
      </c>
      <c r="V210" s="384" t="str">
        <f t="shared" si="54"/>
        <v/>
      </c>
      <c r="W210" s="384" t="str">
        <f t="shared" si="55"/>
        <v/>
      </c>
      <c r="X210" s="384" t="str">
        <f t="shared" si="56"/>
        <v/>
      </c>
      <c r="Y210" s="384" t="str">
        <f t="shared" si="57"/>
        <v/>
      </c>
      <c r="Z210" s="384" t="str">
        <f t="shared" si="58"/>
        <v/>
      </c>
      <c r="AA210" s="384">
        <f t="shared" si="59"/>
        <v>0</v>
      </c>
      <c r="AB210" s="385" t="b">
        <f t="shared" si="60"/>
        <v>1</v>
      </c>
      <c r="AC210" s="384" t="str">
        <f>IF($N210="","",IF($C$7="Northern Ireland",INDEX('Fixed inputs'!$H$18:$H$58,MATCH($N210,'Fixed inputs'!$C$18:$C$58,0)),INDEX('Fixed inputs'!$I$18:$I$58,MATCH($N210,'Fixed inputs'!$C$18:$C$58,0))))</f>
        <v/>
      </c>
      <c r="AD210" s="384" t="str">
        <f>IF($C210="","",INDEX('Fixed inputs'!$C$8:$E$10,MATCH($C210,'Fixed inputs'!$B$8:$B$10,0),MATCH(IF($C$7="Northern Ireland","GBP","EUR"),'Fixed inputs'!$C$7:$E$7,0)))</f>
        <v/>
      </c>
      <c r="AE210" s="386"/>
      <c r="AF210" s="386"/>
      <c r="AG210" s="386"/>
      <c r="AH210" s="386"/>
      <c r="AI210" s="386"/>
      <c r="AJ210" s="387">
        <f t="shared" si="61"/>
        <v>0</v>
      </c>
      <c r="AK210" s="386"/>
      <c r="AL210" s="387">
        <f t="shared" si="62"/>
        <v>0</v>
      </c>
      <c r="AM210" s="386"/>
      <c r="AN210" s="387">
        <f t="shared" si="63"/>
        <v>0</v>
      </c>
      <c r="AO210" s="386"/>
      <c r="AP210" s="387">
        <f t="shared" si="64"/>
        <v>0</v>
      </c>
      <c r="AQ210" s="386"/>
      <c r="AR210" s="387">
        <f t="shared" si="65"/>
        <v>0</v>
      </c>
      <c r="AS210" s="386"/>
      <c r="AT210" s="387">
        <f t="shared" si="66"/>
        <v>0</v>
      </c>
    </row>
    <row r="211" spans="2:46">
      <c r="B211" s="435"/>
      <c r="C211" s="435"/>
      <c r="D211" s="436"/>
      <c r="E211" s="437"/>
      <c r="F211" s="437"/>
      <c r="G211" s="437"/>
      <c r="H211" s="437"/>
      <c r="I211" s="437"/>
      <c r="J211" s="437"/>
      <c r="K211" s="465">
        <f t="shared" si="52"/>
        <v>0</v>
      </c>
      <c r="L211" s="433"/>
      <c r="M211" s="433"/>
      <c r="N211" s="434"/>
      <c r="O211" s="383" t="str">
        <f t="shared" si="51"/>
        <v/>
      </c>
      <c r="P211" s="434"/>
      <c r="Q211" s="434"/>
      <c r="R211" s="434"/>
      <c r="S211" s="433"/>
      <c r="T211" s="434"/>
      <c r="U211" s="384" t="str">
        <f t="shared" si="53"/>
        <v/>
      </c>
      <c r="V211" s="384" t="str">
        <f t="shared" si="54"/>
        <v/>
      </c>
      <c r="W211" s="384" t="str">
        <f t="shared" si="55"/>
        <v/>
      </c>
      <c r="X211" s="384" t="str">
        <f t="shared" si="56"/>
        <v/>
      </c>
      <c r="Y211" s="384" t="str">
        <f t="shared" si="57"/>
        <v/>
      </c>
      <c r="Z211" s="384" t="str">
        <f t="shared" si="58"/>
        <v/>
      </c>
      <c r="AA211" s="384">
        <f t="shared" si="59"/>
        <v>0</v>
      </c>
      <c r="AB211" s="385" t="b">
        <f t="shared" si="60"/>
        <v>1</v>
      </c>
      <c r="AC211" s="384" t="str">
        <f>IF($N211="","",IF($C$7="Northern Ireland",INDEX('Fixed inputs'!$H$18:$H$58,MATCH($N211,'Fixed inputs'!$C$18:$C$58,0)),INDEX('Fixed inputs'!$I$18:$I$58,MATCH($N211,'Fixed inputs'!$C$18:$C$58,0))))</f>
        <v/>
      </c>
      <c r="AD211" s="384" t="str">
        <f>IF($C211="","",INDEX('Fixed inputs'!$C$8:$E$10,MATCH($C211,'Fixed inputs'!$B$8:$B$10,0),MATCH(IF($C$7="Northern Ireland","GBP","EUR"),'Fixed inputs'!$C$7:$E$7,0)))</f>
        <v/>
      </c>
      <c r="AE211" s="386"/>
      <c r="AF211" s="386"/>
      <c r="AG211" s="386"/>
      <c r="AH211" s="386"/>
      <c r="AI211" s="386"/>
      <c r="AJ211" s="387">
        <f t="shared" si="61"/>
        <v>0</v>
      </c>
      <c r="AK211" s="386"/>
      <c r="AL211" s="387">
        <f t="shared" si="62"/>
        <v>0</v>
      </c>
      <c r="AM211" s="386"/>
      <c r="AN211" s="387">
        <f t="shared" si="63"/>
        <v>0</v>
      </c>
      <c r="AO211" s="386"/>
      <c r="AP211" s="387">
        <f t="shared" si="64"/>
        <v>0</v>
      </c>
      <c r="AQ211" s="386"/>
      <c r="AR211" s="387">
        <f t="shared" si="65"/>
        <v>0</v>
      </c>
      <c r="AS211" s="386"/>
      <c r="AT211" s="387">
        <f t="shared" si="66"/>
        <v>0</v>
      </c>
    </row>
    <row r="212" spans="2:46">
      <c r="B212" s="435"/>
      <c r="C212" s="435"/>
      <c r="D212" s="436"/>
      <c r="E212" s="437"/>
      <c r="F212" s="437"/>
      <c r="G212" s="437"/>
      <c r="H212" s="437"/>
      <c r="I212" s="437"/>
      <c r="J212" s="437"/>
      <c r="K212" s="465">
        <f t="shared" si="52"/>
        <v>0</v>
      </c>
      <c r="L212" s="433"/>
      <c r="M212" s="433"/>
      <c r="N212" s="434"/>
      <c r="O212" s="383" t="str">
        <f t="shared" si="51"/>
        <v/>
      </c>
      <c r="P212" s="434"/>
      <c r="Q212" s="434"/>
      <c r="R212" s="434"/>
      <c r="S212" s="433"/>
      <c r="T212" s="434"/>
      <c r="U212" s="384" t="str">
        <f t="shared" si="53"/>
        <v/>
      </c>
      <c r="V212" s="384" t="str">
        <f t="shared" si="54"/>
        <v/>
      </c>
      <c r="W212" s="384" t="str">
        <f t="shared" si="55"/>
        <v/>
      </c>
      <c r="X212" s="384" t="str">
        <f t="shared" si="56"/>
        <v/>
      </c>
      <c r="Y212" s="384" t="str">
        <f t="shared" si="57"/>
        <v/>
      </c>
      <c r="Z212" s="384" t="str">
        <f t="shared" si="58"/>
        <v/>
      </c>
      <c r="AA212" s="384">
        <f t="shared" si="59"/>
        <v>0</v>
      </c>
      <c r="AB212" s="385" t="b">
        <f t="shared" si="60"/>
        <v>1</v>
      </c>
      <c r="AC212" s="384" t="str">
        <f>IF($N212="","",IF($C$7="Northern Ireland",INDEX('Fixed inputs'!$H$18:$H$58,MATCH($N212,'Fixed inputs'!$C$18:$C$58,0)),INDEX('Fixed inputs'!$I$18:$I$58,MATCH($N212,'Fixed inputs'!$C$18:$C$58,0))))</f>
        <v/>
      </c>
      <c r="AD212" s="384" t="str">
        <f>IF($C212="","",INDEX('Fixed inputs'!$C$8:$E$10,MATCH($C212,'Fixed inputs'!$B$8:$B$10,0),MATCH(IF($C$7="Northern Ireland","GBP","EUR"),'Fixed inputs'!$C$7:$E$7,0)))</f>
        <v/>
      </c>
      <c r="AE212" s="386"/>
      <c r="AF212" s="386"/>
      <c r="AG212" s="386"/>
      <c r="AH212" s="386"/>
      <c r="AI212" s="386"/>
      <c r="AJ212" s="387">
        <f t="shared" si="61"/>
        <v>0</v>
      </c>
      <c r="AK212" s="386"/>
      <c r="AL212" s="387">
        <f t="shared" si="62"/>
        <v>0</v>
      </c>
      <c r="AM212" s="386"/>
      <c r="AN212" s="387">
        <f t="shared" si="63"/>
        <v>0</v>
      </c>
      <c r="AO212" s="386"/>
      <c r="AP212" s="387">
        <f t="shared" si="64"/>
        <v>0</v>
      </c>
      <c r="AQ212" s="386"/>
      <c r="AR212" s="387">
        <f t="shared" si="65"/>
        <v>0</v>
      </c>
      <c r="AS212" s="386"/>
      <c r="AT212" s="387">
        <f t="shared" si="66"/>
        <v>0</v>
      </c>
    </row>
    <row r="213" spans="2:46">
      <c r="B213" s="435"/>
      <c r="C213" s="435"/>
      <c r="D213" s="436"/>
      <c r="E213" s="437"/>
      <c r="F213" s="437"/>
      <c r="G213" s="437"/>
      <c r="H213" s="437"/>
      <c r="I213" s="437"/>
      <c r="J213" s="437"/>
      <c r="K213" s="465">
        <f t="shared" si="52"/>
        <v>0</v>
      </c>
      <c r="L213" s="433"/>
      <c r="M213" s="433"/>
      <c r="N213" s="434"/>
      <c r="O213" s="383" t="str">
        <f t="shared" si="51"/>
        <v/>
      </c>
      <c r="P213" s="434"/>
      <c r="Q213" s="434"/>
      <c r="R213" s="434"/>
      <c r="S213" s="433"/>
      <c r="T213" s="434"/>
      <c r="U213" s="384" t="str">
        <f t="shared" si="53"/>
        <v/>
      </c>
      <c r="V213" s="384" t="str">
        <f t="shared" si="54"/>
        <v/>
      </c>
      <c r="W213" s="384" t="str">
        <f t="shared" si="55"/>
        <v/>
      </c>
      <c r="X213" s="384" t="str">
        <f t="shared" si="56"/>
        <v/>
      </c>
      <c r="Y213" s="384" t="str">
        <f t="shared" si="57"/>
        <v/>
      </c>
      <c r="Z213" s="384" t="str">
        <f t="shared" si="58"/>
        <v/>
      </c>
      <c r="AA213" s="384">
        <f t="shared" si="59"/>
        <v>0</v>
      </c>
      <c r="AB213" s="385" t="b">
        <f t="shared" si="60"/>
        <v>1</v>
      </c>
      <c r="AC213" s="384" t="str">
        <f>IF($N213="","",IF($C$7="Northern Ireland",INDEX('Fixed inputs'!$H$18:$H$58,MATCH($N213,'Fixed inputs'!$C$18:$C$58,0)),INDEX('Fixed inputs'!$I$18:$I$58,MATCH($N213,'Fixed inputs'!$C$18:$C$58,0))))</f>
        <v/>
      </c>
      <c r="AD213" s="384" t="str">
        <f>IF($C213="","",INDEX('Fixed inputs'!$C$8:$E$10,MATCH($C213,'Fixed inputs'!$B$8:$B$10,0),MATCH(IF($C$7="Northern Ireland","GBP","EUR"),'Fixed inputs'!$C$7:$E$7,0)))</f>
        <v/>
      </c>
      <c r="AE213" s="386"/>
      <c r="AF213" s="386"/>
      <c r="AG213" s="386"/>
      <c r="AH213" s="386"/>
      <c r="AI213" s="386"/>
      <c r="AJ213" s="387">
        <f t="shared" si="61"/>
        <v>0</v>
      </c>
      <c r="AK213" s="386"/>
      <c r="AL213" s="387">
        <f t="shared" si="62"/>
        <v>0</v>
      </c>
      <c r="AM213" s="386"/>
      <c r="AN213" s="387">
        <f t="shared" si="63"/>
        <v>0</v>
      </c>
      <c r="AO213" s="386"/>
      <c r="AP213" s="387">
        <f t="shared" si="64"/>
        <v>0</v>
      </c>
      <c r="AQ213" s="386"/>
      <c r="AR213" s="387">
        <f t="shared" si="65"/>
        <v>0</v>
      </c>
      <c r="AS213" s="386"/>
      <c r="AT213" s="387">
        <f t="shared" si="66"/>
        <v>0</v>
      </c>
    </row>
    <row r="214" spans="2:46">
      <c r="B214" s="435"/>
      <c r="C214" s="435"/>
      <c r="D214" s="436"/>
      <c r="E214" s="437"/>
      <c r="F214" s="437"/>
      <c r="G214" s="437"/>
      <c r="H214" s="437"/>
      <c r="I214" s="437"/>
      <c r="J214" s="437"/>
      <c r="K214" s="465">
        <f t="shared" si="52"/>
        <v>0</v>
      </c>
      <c r="L214" s="433"/>
      <c r="M214" s="433"/>
      <c r="N214" s="434"/>
      <c r="O214" s="383" t="str">
        <f t="shared" si="51"/>
        <v/>
      </c>
      <c r="P214" s="434"/>
      <c r="Q214" s="434"/>
      <c r="R214" s="434"/>
      <c r="S214" s="433"/>
      <c r="T214" s="434"/>
      <c r="U214" s="384" t="str">
        <f t="shared" si="53"/>
        <v/>
      </c>
      <c r="V214" s="384" t="str">
        <f t="shared" si="54"/>
        <v/>
      </c>
      <c r="W214" s="384" t="str">
        <f t="shared" si="55"/>
        <v/>
      </c>
      <c r="X214" s="384" t="str">
        <f t="shared" si="56"/>
        <v/>
      </c>
      <c r="Y214" s="384" t="str">
        <f t="shared" si="57"/>
        <v/>
      </c>
      <c r="Z214" s="384" t="str">
        <f t="shared" si="58"/>
        <v/>
      </c>
      <c r="AA214" s="384">
        <f t="shared" si="59"/>
        <v>0</v>
      </c>
      <c r="AB214" s="385" t="b">
        <f t="shared" si="60"/>
        <v>1</v>
      </c>
      <c r="AC214" s="384" t="str">
        <f>IF($N214="","",IF($C$7="Northern Ireland",INDEX('Fixed inputs'!$H$18:$H$58,MATCH($N214,'Fixed inputs'!$C$18:$C$58,0)),INDEX('Fixed inputs'!$I$18:$I$58,MATCH($N214,'Fixed inputs'!$C$18:$C$58,0))))</f>
        <v/>
      </c>
      <c r="AD214" s="384" t="str">
        <f>IF($C214="","",INDEX('Fixed inputs'!$C$8:$E$10,MATCH($C214,'Fixed inputs'!$B$8:$B$10,0),MATCH(IF($C$7="Northern Ireland","GBP","EUR"),'Fixed inputs'!$C$7:$E$7,0)))</f>
        <v/>
      </c>
      <c r="AE214" s="386"/>
      <c r="AF214" s="386"/>
      <c r="AG214" s="386"/>
      <c r="AH214" s="386"/>
      <c r="AI214" s="386"/>
      <c r="AJ214" s="387">
        <f t="shared" si="61"/>
        <v>0</v>
      </c>
      <c r="AK214" s="386"/>
      <c r="AL214" s="387">
        <f t="shared" si="62"/>
        <v>0</v>
      </c>
      <c r="AM214" s="386"/>
      <c r="AN214" s="387">
        <f t="shared" si="63"/>
        <v>0</v>
      </c>
      <c r="AO214" s="386"/>
      <c r="AP214" s="387">
        <f t="shared" si="64"/>
        <v>0</v>
      </c>
      <c r="AQ214" s="386"/>
      <c r="AR214" s="387">
        <f t="shared" si="65"/>
        <v>0</v>
      </c>
      <c r="AS214" s="386"/>
      <c r="AT214" s="387">
        <f t="shared" si="66"/>
        <v>0</v>
      </c>
    </row>
    <row r="215" spans="2:46">
      <c r="B215" s="435"/>
      <c r="C215" s="435"/>
      <c r="D215" s="436"/>
      <c r="E215" s="437"/>
      <c r="F215" s="437"/>
      <c r="G215" s="437"/>
      <c r="H215" s="437"/>
      <c r="I215" s="437"/>
      <c r="J215" s="437"/>
      <c r="K215" s="465">
        <f t="shared" si="52"/>
        <v>0</v>
      </c>
      <c r="L215" s="433"/>
      <c r="M215" s="433"/>
      <c r="N215" s="434"/>
      <c r="O215" s="383" t="str">
        <f t="shared" si="51"/>
        <v/>
      </c>
      <c r="P215" s="434"/>
      <c r="Q215" s="434"/>
      <c r="R215" s="434"/>
      <c r="S215" s="433"/>
      <c r="T215" s="434"/>
      <c r="U215" s="384" t="str">
        <f t="shared" si="53"/>
        <v/>
      </c>
      <c r="V215" s="384" t="str">
        <f t="shared" si="54"/>
        <v/>
      </c>
      <c r="W215" s="384" t="str">
        <f t="shared" si="55"/>
        <v/>
      </c>
      <c r="X215" s="384" t="str">
        <f t="shared" si="56"/>
        <v/>
      </c>
      <c r="Y215" s="384" t="str">
        <f t="shared" si="57"/>
        <v/>
      </c>
      <c r="Z215" s="384" t="str">
        <f t="shared" si="58"/>
        <v/>
      </c>
      <c r="AA215" s="384">
        <f t="shared" si="59"/>
        <v>0</v>
      </c>
      <c r="AB215" s="385" t="b">
        <f t="shared" si="60"/>
        <v>1</v>
      </c>
      <c r="AC215" s="384" t="str">
        <f>IF($N215="","",IF($C$7="Northern Ireland",INDEX('Fixed inputs'!$H$18:$H$58,MATCH($N215,'Fixed inputs'!$C$18:$C$58,0)),INDEX('Fixed inputs'!$I$18:$I$58,MATCH($N215,'Fixed inputs'!$C$18:$C$58,0))))</f>
        <v/>
      </c>
      <c r="AD215" s="384" t="str">
        <f>IF($C215="","",INDEX('Fixed inputs'!$C$8:$E$10,MATCH($C215,'Fixed inputs'!$B$8:$B$10,0),MATCH(IF($C$7="Northern Ireland","GBP","EUR"),'Fixed inputs'!$C$7:$E$7,0)))</f>
        <v/>
      </c>
      <c r="AE215" s="386"/>
      <c r="AF215" s="386"/>
      <c r="AG215" s="386"/>
      <c r="AH215" s="386"/>
      <c r="AI215" s="386"/>
      <c r="AJ215" s="387">
        <f t="shared" si="61"/>
        <v>0</v>
      </c>
      <c r="AK215" s="386"/>
      <c r="AL215" s="387">
        <f t="shared" si="62"/>
        <v>0</v>
      </c>
      <c r="AM215" s="386"/>
      <c r="AN215" s="387">
        <f t="shared" si="63"/>
        <v>0</v>
      </c>
      <c r="AO215" s="386"/>
      <c r="AP215" s="387">
        <f t="shared" si="64"/>
        <v>0</v>
      </c>
      <c r="AQ215" s="386"/>
      <c r="AR215" s="387">
        <f t="shared" si="65"/>
        <v>0</v>
      </c>
      <c r="AS215" s="386"/>
      <c r="AT215" s="387">
        <f t="shared" si="66"/>
        <v>0</v>
      </c>
    </row>
    <row r="216" spans="2:46">
      <c r="B216" s="435"/>
      <c r="C216" s="435"/>
      <c r="D216" s="436"/>
      <c r="E216" s="437"/>
      <c r="F216" s="437"/>
      <c r="G216" s="437"/>
      <c r="H216" s="437"/>
      <c r="I216" s="437"/>
      <c r="J216" s="437"/>
      <c r="K216" s="465">
        <f t="shared" si="52"/>
        <v>0</v>
      </c>
      <c r="L216" s="433"/>
      <c r="M216" s="433"/>
      <c r="N216" s="434"/>
      <c r="O216" s="383" t="str">
        <f t="shared" si="51"/>
        <v/>
      </c>
      <c r="P216" s="434"/>
      <c r="Q216" s="434"/>
      <c r="R216" s="434"/>
      <c r="S216" s="433"/>
      <c r="T216" s="434"/>
      <c r="U216" s="384" t="str">
        <f t="shared" si="53"/>
        <v/>
      </c>
      <c r="V216" s="384" t="str">
        <f t="shared" si="54"/>
        <v/>
      </c>
      <c r="W216" s="384" t="str">
        <f t="shared" si="55"/>
        <v/>
      </c>
      <c r="X216" s="384" t="str">
        <f t="shared" si="56"/>
        <v/>
      </c>
      <c r="Y216" s="384" t="str">
        <f t="shared" si="57"/>
        <v/>
      </c>
      <c r="Z216" s="384" t="str">
        <f t="shared" si="58"/>
        <v/>
      </c>
      <c r="AA216" s="384">
        <f t="shared" si="59"/>
        <v>0</v>
      </c>
      <c r="AB216" s="385" t="b">
        <f t="shared" si="60"/>
        <v>1</v>
      </c>
      <c r="AC216" s="384" t="str">
        <f>IF($N216="","",IF($C$7="Northern Ireland",INDEX('Fixed inputs'!$H$18:$H$58,MATCH($N216,'Fixed inputs'!$C$18:$C$58,0)),INDEX('Fixed inputs'!$I$18:$I$58,MATCH($N216,'Fixed inputs'!$C$18:$C$58,0))))</f>
        <v/>
      </c>
      <c r="AD216" s="384" t="str">
        <f>IF($C216="","",INDEX('Fixed inputs'!$C$8:$E$10,MATCH($C216,'Fixed inputs'!$B$8:$B$10,0),MATCH(IF($C$7="Northern Ireland","GBP","EUR"),'Fixed inputs'!$C$7:$E$7,0)))</f>
        <v/>
      </c>
      <c r="AE216" s="386"/>
      <c r="AF216" s="386"/>
      <c r="AG216" s="386"/>
      <c r="AH216" s="386"/>
      <c r="AI216" s="386"/>
      <c r="AJ216" s="387">
        <f t="shared" si="61"/>
        <v>0</v>
      </c>
      <c r="AK216" s="386"/>
      <c r="AL216" s="387">
        <f t="shared" si="62"/>
        <v>0</v>
      </c>
      <c r="AM216" s="386"/>
      <c r="AN216" s="387">
        <f t="shared" si="63"/>
        <v>0</v>
      </c>
      <c r="AO216" s="386"/>
      <c r="AP216" s="387">
        <f t="shared" si="64"/>
        <v>0</v>
      </c>
      <c r="AQ216" s="386"/>
      <c r="AR216" s="387">
        <f t="shared" si="65"/>
        <v>0</v>
      </c>
      <c r="AS216" s="386"/>
      <c r="AT216" s="387">
        <f t="shared" si="66"/>
        <v>0</v>
      </c>
    </row>
    <row r="217" spans="2:46">
      <c r="B217" s="435"/>
      <c r="C217" s="435"/>
      <c r="D217" s="436"/>
      <c r="E217" s="437"/>
      <c r="F217" s="437"/>
      <c r="G217" s="437"/>
      <c r="H217" s="437"/>
      <c r="I217" s="437"/>
      <c r="J217" s="437"/>
      <c r="K217" s="465">
        <f t="shared" si="52"/>
        <v>0</v>
      </c>
      <c r="L217" s="433"/>
      <c r="M217" s="433"/>
      <c r="N217" s="434"/>
      <c r="O217" s="383" t="str">
        <f t="shared" si="51"/>
        <v/>
      </c>
      <c r="P217" s="434"/>
      <c r="Q217" s="434"/>
      <c r="R217" s="434"/>
      <c r="S217" s="433"/>
      <c r="T217" s="434"/>
      <c r="U217" s="384" t="str">
        <f t="shared" si="53"/>
        <v/>
      </c>
      <c r="V217" s="384" t="str">
        <f t="shared" si="54"/>
        <v/>
      </c>
      <c r="W217" s="384" t="str">
        <f t="shared" si="55"/>
        <v/>
      </c>
      <c r="X217" s="384" t="str">
        <f t="shared" si="56"/>
        <v/>
      </c>
      <c r="Y217" s="384" t="str">
        <f t="shared" si="57"/>
        <v/>
      </c>
      <c r="Z217" s="384" t="str">
        <f t="shared" si="58"/>
        <v/>
      </c>
      <c r="AA217" s="384">
        <f t="shared" si="59"/>
        <v>0</v>
      </c>
      <c r="AB217" s="385" t="b">
        <f t="shared" si="60"/>
        <v>1</v>
      </c>
      <c r="AC217" s="384" t="str">
        <f>IF($N217="","",IF($C$7="Northern Ireland",INDEX('Fixed inputs'!$H$18:$H$58,MATCH($N217,'Fixed inputs'!$C$18:$C$58,0)),INDEX('Fixed inputs'!$I$18:$I$58,MATCH($N217,'Fixed inputs'!$C$18:$C$58,0))))</f>
        <v/>
      </c>
      <c r="AD217" s="384" t="str">
        <f>IF($C217="","",INDEX('Fixed inputs'!$C$8:$E$10,MATCH($C217,'Fixed inputs'!$B$8:$B$10,0),MATCH(IF($C$7="Northern Ireland","GBP","EUR"),'Fixed inputs'!$C$7:$E$7,0)))</f>
        <v/>
      </c>
      <c r="AE217" s="386"/>
      <c r="AF217" s="386"/>
      <c r="AG217" s="386"/>
      <c r="AH217" s="386"/>
      <c r="AI217" s="386"/>
      <c r="AJ217" s="387">
        <f t="shared" si="61"/>
        <v>0</v>
      </c>
      <c r="AK217" s="386"/>
      <c r="AL217" s="387">
        <f t="shared" si="62"/>
        <v>0</v>
      </c>
      <c r="AM217" s="386"/>
      <c r="AN217" s="387">
        <f t="shared" si="63"/>
        <v>0</v>
      </c>
      <c r="AO217" s="386"/>
      <c r="AP217" s="387">
        <f t="shared" si="64"/>
        <v>0</v>
      </c>
      <c r="AQ217" s="386"/>
      <c r="AR217" s="387">
        <f t="shared" si="65"/>
        <v>0</v>
      </c>
      <c r="AS217" s="386"/>
      <c r="AT217" s="387">
        <f t="shared" si="66"/>
        <v>0</v>
      </c>
    </row>
    <row r="218" spans="2:46">
      <c r="B218" s="435"/>
      <c r="C218" s="435"/>
      <c r="D218" s="436"/>
      <c r="E218" s="437"/>
      <c r="F218" s="437"/>
      <c r="G218" s="437"/>
      <c r="H218" s="437"/>
      <c r="I218" s="437"/>
      <c r="J218" s="437"/>
      <c r="K218" s="465">
        <f t="shared" si="52"/>
        <v>0</v>
      </c>
      <c r="L218" s="433"/>
      <c r="M218" s="433"/>
      <c r="N218" s="434"/>
      <c r="O218" s="383" t="str">
        <f t="shared" si="51"/>
        <v/>
      </c>
      <c r="P218" s="434"/>
      <c r="Q218" s="434"/>
      <c r="R218" s="434"/>
      <c r="S218" s="433"/>
      <c r="T218" s="434"/>
      <c r="U218" s="384" t="str">
        <f t="shared" si="53"/>
        <v/>
      </c>
      <c r="V218" s="384" t="str">
        <f t="shared" si="54"/>
        <v/>
      </c>
      <c r="W218" s="384" t="str">
        <f t="shared" si="55"/>
        <v/>
      </c>
      <c r="X218" s="384" t="str">
        <f t="shared" si="56"/>
        <v/>
      </c>
      <c r="Y218" s="384" t="str">
        <f t="shared" si="57"/>
        <v/>
      </c>
      <c r="Z218" s="384" t="str">
        <f t="shared" si="58"/>
        <v/>
      </c>
      <c r="AA218" s="384">
        <f t="shared" si="59"/>
        <v>0</v>
      </c>
      <c r="AB218" s="385" t="b">
        <f t="shared" si="60"/>
        <v>1</v>
      </c>
      <c r="AC218" s="384" t="str">
        <f>IF($N218="","",IF($C$7="Northern Ireland",INDEX('Fixed inputs'!$H$18:$H$58,MATCH($N218,'Fixed inputs'!$C$18:$C$58,0)),INDEX('Fixed inputs'!$I$18:$I$58,MATCH($N218,'Fixed inputs'!$C$18:$C$58,0))))</f>
        <v/>
      </c>
      <c r="AD218" s="384" t="str">
        <f>IF($C218="","",INDEX('Fixed inputs'!$C$8:$E$10,MATCH($C218,'Fixed inputs'!$B$8:$B$10,0),MATCH(IF($C$7="Northern Ireland","GBP","EUR"),'Fixed inputs'!$C$7:$E$7,0)))</f>
        <v/>
      </c>
      <c r="AE218" s="386"/>
      <c r="AF218" s="386"/>
      <c r="AG218" s="386"/>
      <c r="AH218" s="386"/>
      <c r="AI218" s="386"/>
      <c r="AJ218" s="387">
        <f t="shared" si="61"/>
        <v>0</v>
      </c>
      <c r="AK218" s="386"/>
      <c r="AL218" s="387">
        <f t="shared" si="62"/>
        <v>0</v>
      </c>
      <c r="AM218" s="386"/>
      <c r="AN218" s="387">
        <f t="shared" si="63"/>
        <v>0</v>
      </c>
      <c r="AO218" s="386"/>
      <c r="AP218" s="387">
        <f t="shared" si="64"/>
        <v>0</v>
      </c>
      <c r="AQ218" s="386"/>
      <c r="AR218" s="387">
        <f t="shared" si="65"/>
        <v>0</v>
      </c>
      <c r="AS218" s="386"/>
      <c r="AT218" s="387">
        <f t="shared" si="66"/>
        <v>0</v>
      </c>
    </row>
    <row r="219" spans="2:46">
      <c r="B219" s="435"/>
      <c r="C219" s="435"/>
      <c r="D219" s="436"/>
      <c r="E219" s="437"/>
      <c r="F219" s="437"/>
      <c r="G219" s="437"/>
      <c r="H219" s="437"/>
      <c r="I219" s="437"/>
      <c r="J219" s="437"/>
      <c r="K219" s="465">
        <f t="shared" si="52"/>
        <v>0</v>
      </c>
      <c r="L219" s="433"/>
      <c r="M219" s="433"/>
      <c r="N219" s="434"/>
      <c r="O219" s="383" t="str">
        <f t="shared" si="51"/>
        <v/>
      </c>
      <c r="P219" s="434"/>
      <c r="Q219" s="434"/>
      <c r="R219" s="434"/>
      <c r="S219" s="433"/>
      <c r="T219" s="434"/>
      <c r="U219" s="384" t="str">
        <f t="shared" si="53"/>
        <v/>
      </c>
      <c r="V219" s="384" t="str">
        <f t="shared" si="54"/>
        <v/>
      </c>
      <c r="W219" s="384" t="str">
        <f t="shared" si="55"/>
        <v/>
      </c>
      <c r="X219" s="384" t="str">
        <f t="shared" si="56"/>
        <v/>
      </c>
      <c r="Y219" s="384" t="str">
        <f t="shared" si="57"/>
        <v/>
      </c>
      <c r="Z219" s="384" t="str">
        <f t="shared" si="58"/>
        <v/>
      </c>
      <c r="AA219" s="384">
        <f t="shared" si="59"/>
        <v>0</v>
      </c>
      <c r="AB219" s="385" t="b">
        <f t="shared" si="60"/>
        <v>1</v>
      </c>
      <c r="AC219" s="384" t="str">
        <f>IF($N219="","",IF($C$7="Northern Ireland",INDEX('Fixed inputs'!$H$18:$H$58,MATCH($N219,'Fixed inputs'!$C$18:$C$58,0)),INDEX('Fixed inputs'!$I$18:$I$58,MATCH($N219,'Fixed inputs'!$C$18:$C$58,0))))</f>
        <v/>
      </c>
      <c r="AD219" s="384" t="str">
        <f>IF($C219="","",INDEX('Fixed inputs'!$C$8:$E$10,MATCH($C219,'Fixed inputs'!$B$8:$B$10,0),MATCH(IF($C$7="Northern Ireland","GBP","EUR"),'Fixed inputs'!$C$7:$E$7,0)))</f>
        <v/>
      </c>
      <c r="AE219" s="386"/>
      <c r="AF219" s="386"/>
      <c r="AG219" s="386"/>
      <c r="AH219" s="386"/>
      <c r="AI219" s="386"/>
      <c r="AJ219" s="387">
        <f t="shared" si="61"/>
        <v>0</v>
      </c>
      <c r="AK219" s="386"/>
      <c r="AL219" s="387">
        <f t="shared" si="62"/>
        <v>0</v>
      </c>
      <c r="AM219" s="386"/>
      <c r="AN219" s="387">
        <f t="shared" si="63"/>
        <v>0</v>
      </c>
      <c r="AO219" s="386"/>
      <c r="AP219" s="387">
        <f t="shared" si="64"/>
        <v>0</v>
      </c>
      <c r="AQ219" s="386"/>
      <c r="AR219" s="387">
        <f t="shared" si="65"/>
        <v>0</v>
      </c>
      <c r="AS219" s="386"/>
      <c r="AT219" s="387">
        <f t="shared" si="66"/>
        <v>0</v>
      </c>
    </row>
    <row r="220" spans="2:46">
      <c r="B220" s="435"/>
      <c r="C220" s="435"/>
      <c r="D220" s="436"/>
      <c r="E220" s="437"/>
      <c r="F220" s="437"/>
      <c r="G220" s="437"/>
      <c r="H220" s="437"/>
      <c r="I220" s="437"/>
      <c r="J220" s="437"/>
      <c r="K220" s="465">
        <f t="shared" si="52"/>
        <v>0</v>
      </c>
      <c r="L220" s="433"/>
      <c r="M220" s="433"/>
      <c r="N220" s="434"/>
      <c r="O220" s="383" t="str">
        <f t="shared" si="51"/>
        <v/>
      </c>
      <c r="P220" s="434"/>
      <c r="Q220" s="434"/>
      <c r="R220" s="434"/>
      <c r="S220" s="433"/>
      <c r="T220" s="434"/>
      <c r="U220" s="384" t="str">
        <f t="shared" si="53"/>
        <v/>
      </c>
      <c r="V220" s="384" t="str">
        <f t="shared" si="54"/>
        <v/>
      </c>
      <c r="W220" s="384" t="str">
        <f t="shared" si="55"/>
        <v/>
      </c>
      <c r="X220" s="384" t="str">
        <f t="shared" si="56"/>
        <v/>
      </c>
      <c r="Y220" s="384" t="str">
        <f t="shared" si="57"/>
        <v/>
      </c>
      <c r="Z220" s="384" t="str">
        <f t="shared" si="58"/>
        <v/>
      </c>
      <c r="AA220" s="384">
        <f t="shared" si="59"/>
        <v>0</v>
      </c>
      <c r="AB220" s="385" t="b">
        <f t="shared" si="60"/>
        <v>1</v>
      </c>
      <c r="AC220" s="384" t="str">
        <f>IF($N220="","",IF($C$7="Northern Ireland",INDEX('Fixed inputs'!$H$18:$H$58,MATCH($N220,'Fixed inputs'!$C$18:$C$58,0)),INDEX('Fixed inputs'!$I$18:$I$58,MATCH($N220,'Fixed inputs'!$C$18:$C$58,0))))</f>
        <v/>
      </c>
      <c r="AD220" s="384" t="str">
        <f>IF($C220="","",INDEX('Fixed inputs'!$C$8:$E$10,MATCH($C220,'Fixed inputs'!$B$8:$B$10,0),MATCH(IF($C$7="Northern Ireland","GBP","EUR"),'Fixed inputs'!$C$7:$E$7,0)))</f>
        <v/>
      </c>
      <c r="AE220" s="386"/>
      <c r="AF220" s="386"/>
      <c r="AG220" s="386"/>
      <c r="AH220" s="386"/>
      <c r="AI220" s="386"/>
      <c r="AJ220" s="387">
        <f t="shared" si="61"/>
        <v>0</v>
      </c>
      <c r="AK220" s="386"/>
      <c r="AL220" s="387">
        <f t="shared" si="62"/>
        <v>0</v>
      </c>
      <c r="AM220" s="386"/>
      <c r="AN220" s="387">
        <f t="shared" si="63"/>
        <v>0</v>
      </c>
      <c r="AO220" s="386"/>
      <c r="AP220" s="387">
        <f t="shared" si="64"/>
        <v>0</v>
      </c>
      <c r="AQ220" s="386"/>
      <c r="AR220" s="387">
        <f t="shared" si="65"/>
        <v>0</v>
      </c>
      <c r="AS220" s="386"/>
      <c r="AT220" s="387">
        <f t="shared" si="66"/>
        <v>0</v>
      </c>
    </row>
    <row r="221" spans="2:46">
      <c r="B221" s="435"/>
      <c r="C221" s="435"/>
      <c r="D221" s="436"/>
      <c r="E221" s="437"/>
      <c r="F221" s="437"/>
      <c r="G221" s="437"/>
      <c r="H221" s="437"/>
      <c r="I221" s="437"/>
      <c r="J221" s="437"/>
      <c r="K221" s="465">
        <f t="shared" si="52"/>
        <v>0</v>
      </c>
      <c r="L221" s="433"/>
      <c r="M221" s="433"/>
      <c r="N221" s="434"/>
      <c r="O221" s="383" t="str">
        <f t="shared" si="51"/>
        <v/>
      </c>
      <c r="P221" s="434"/>
      <c r="Q221" s="434"/>
      <c r="R221" s="434"/>
      <c r="S221" s="433"/>
      <c r="T221" s="434"/>
      <c r="U221" s="384" t="str">
        <f t="shared" si="53"/>
        <v/>
      </c>
      <c r="V221" s="384" t="str">
        <f t="shared" si="54"/>
        <v/>
      </c>
      <c r="W221" s="384" t="str">
        <f t="shared" si="55"/>
        <v/>
      </c>
      <c r="X221" s="384" t="str">
        <f t="shared" si="56"/>
        <v/>
      </c>
      <c r="Y221" s="384" t="str">
        <f t="shared" si="57"/>
        <v/>
      </c>
      <c r="Z221" s="384" t="str">
        <f t="shared" si="58"/>
        <v/>
      </c>
      <c r="AA221" s="384">
        <f t="shared" si="59"/>
        <v>0</v>
      </c>
      <c r="AB221" s="385" t="b">
        <f t="shared" si="60"/>
        <v>1</v>
      </c>
      <c r="AC221" s="384" t="str">
        <f>IF($N221="","",IF($C$7="Northern Ireland",INDEX('Fixed inputs'!$H$18:$H$58,MATCH($N221,'Fixed inputs'!$C$18:$C$58,0)),INDEX('Fixed inputs'!$I$18:$I$58,MATCH($N221,'Fixed inputs'!$C$18:$C$58,0))))</f>
        <v/>
      </c>
      <c r="AD221" s="384" t="str">
        <f>IF($C221="","",INDEX('Fixed inputs'!$C$8:$E$10,MATCH($C221,'Fixed inputs'!$B$8:$B$10,0),MATCH(IF($C$7="Northern Ireland","GBP","EUR"),'Fixed inputs'!$C$7:$E$7,0)))</f>
        <v/>
      </c>
      <c r="AE221" s="386"/>
      <c r="AF221" s="386"/>
      <c r="AG221" s="386"/>
      <c r="AH221" s="386"/>
      <c r="AI221" s="386"/>
      <c r="AJ221" s="387">
        <f t="shared" si="61"/>
        <v>0</v>
      </c>
      <c r="AK221" s="386"/>
      <c r="AL221" s="387">
        <f t="shared" si="62"/>
        <v>0</v>
      </c>
      <c r="AM221" s="386"/>
      <c r="AN221" s="387">
        <f t="shared" si="63"/>
        <v>0</v>
      </c>
      <c r="AO221" s="386"/>
      <c r="AP221" s="387">
        <f t="shared" si="64"/>
        <v>0</v>
      </c>
      <c r="AQ221" s="386"/>
      <c r="AR221" s="387">
        <f t="shared" si="65"/>
        <v>0</v>
      </c>
      <c r="AS221" s="386"/>
      <c r="AT221" s="387">
        <f t="shared" si="66"/>
        <v>0</v>
      </c>
    </row>
    <row r="222" spans="2:46">
      <c r="B222" s="435"/>
      <c r="C222" s="435"/>
      <c r="D222" s="436"/>
      <c r="E222" s="437"/>
      <c r="F222" s="437"/>
      <c r="G222" s="437"/>
      <c r="H222" s="437"/>
      <c r="I222" s="437"/>
      <c r="J222" s="437"/>
      <c r="K222" s="465">
        <f t="shared" si="52"/>
        <v>0</v>
      </c>
      <c r="L222" s="433"/>
      <c r="M222" s="433"/>
      <c r="N222" s="434"/>
      <c r="O222" s="383" t="str">
        <f t="shared" si="51"/>
        <v/>
      </c>
      <c r="P222" s="434"/>
      <c r="Q222" s="434"/>
      <c r="R222" s="434"/>
      <c r="S222" s="433"/>
      <c r="T222" s="434"/>
      <c r="U222" s="384" t="str">
        <f t="shared" si="53"/>
        <v/>
      </c>
      <c r="V222" s="384" t="str">
        <f t="shared" si="54"/>
        <v/>
      </c>
      <c r="W222" s="384" t="str">
        <f t="shared" si="55"/>
        <v/>
      </c>
      <c r="X222" s="384" t="str">
        <f t="shared" si="56"/>
        <v/>
      </c>
      <c r="Y222" s="384" t="str">
        <f t="shared" si="57"/>
        <v/>
      </c>
      <c r="Z222" s="384" t="str">
        <f t="shared" si="58"/>
        <v/>
      </c>
      <c r="AA222" s="384">
        <f t="shared" si="59"/>
        <v>0</v>
      </c>
      <c r="AB222" s="385" t="b">
        <f t="shared" si="60"/>
        <v>1</v>
      </c>
      <c r="AC222" s="384" t="str">
        <f>IF($N222="","",IF($C$7="Northern Ireland",INDEX('Fixed inputs'!$H$18:$H$58,MATCH($N222,'Fixed inputs'!$C$18:$C$58,0)),INDEX('Fixed inputs'!$I$18:$I$58,MATCH($N222,'Fixed inputs'!$C$18:$C$58,0))))</f>
        <v/>
      </c>
      <c r="AD222" s="384" t="str">
        <f>IF($C222="","",INDEX('Fixed inputs'!$C$8:$E$10,MATCH($C222,'Fixed inputs'!$B$8:$B$10,0),MATCH(IF($C$7="Northern Ireland","GBP","EUR"),'Fixed inputs'!$C$7:$E$7,0)))</f>
        <v/>
      </c>
      <c r="AE222" s="386"/>
      <c r="AF222" s="386"/>
      <c r="AG222" s="386"/>
      <c r="AH222" s="386"/>
      <c r="AI222" s="386"/>
      <c r="AJ222" s="387">
        <f t="shared" si="61"/>
        <v>0</v>
      </c>
      <c r="AK222" s="386"/>
      <c r="AL222" s="387">
        <f t="shared" si="62"/>
        <v>0</v>
      </c>
      <c r="AM222" s="386"/>
      <c r="AN222" s="387">
        <f t="shared" si="63"/>
        <v>0</v>
      </c>
      <c r="AO222" s="386"/>
      <c r="AP222" s="387">
        <f t="shared" si="64"/>
        <v>0</v>
      </c>
      <c r="AQ222" s="386"/>
      <c r="AR222" s="387">
        <f t="shared" si="65"/>
        <v>0</v>
      </c>
      <c r="AS222" s="386"/>
      <c r="AT222" s="387">
        <f t="shared" si="66"/>
        <v>0</v>
      </c>
    </row>
    <row r="223" spans="2:46">
      <c r="B223" s="435"/>
      <c r="C223" s="435"/>
      <c r="D223" s="436"/>
      <c r="E223" s="437"/>
      <c r="F223" s="437"/>
      <c r="G223" s="437"/>
      <c r="H223" s="437"/>
      <c r="I223" s="437"/>
      <c r="J223" s="437"/>
      <c r="K223" s="465">
        <f t="shared" si="52"/>
        <v>0</v>
      </c>
      <c r="L223" s="433"/>
      <c r="M223" s="433"/>
      <c r="N223" s="434"/>
      <c r="O223" s="383" t="str">
        <f t="shared" si="51"/>
        <v/>
      </c>
      <c r="P223" s="434"/>
      <c r="Q223" s="434"/>
      <c r="R223" s="434"/>
      <c r="S223" s="433"/>
      <c r="T223" s="434"/>
      <c r="U223" s="384" t="str">
        <f t="shared" si="53"/>
        <v/>
      </c>
      <c r="V223" s="384" t="str">
        <f t="shared" si="54"/>
        <v/>
      </c>
      <c r="W223" s="384" t="str">
        <f t="shared" si="55"/>
        <v/>
      </c>
      <c r="X223" s="384" t="str">
        <f t="shared" si="56"/>
        <v/>
      </c>
      <c r="Y223" s="384" t="str">
        <f t="shared" si="57"/>
        <v/>
      </c>
      <c r="Z223" s="384" t="str">
        <f t="shared" si="58"/>
        <v/>
      </c>
      <c r="AA223" s="384">
        <f t="shared" si="59"/>
        <v>0</v>
      </c>
      <c r="AB223" s="385" t="b">
        <f t="shared" si="60"/>
        <v>1</v>
      </c>
      <c r="AC223" s="384" t="str">
        <f>IF($N223="","",IF($C$7="Northern Ireland",INDEX('Fixed inputs'!$H$18:$H$58,MATCH($N223,'Fixed inputs'!$C$18:$C$58,0)),INDEX('Fixed inputs'!$I$18:$I$58,MATCH($N223,'Fixed inputs'!$C$18:$C$58,0))))</f>
        <v/>
      </c>
      <c r="AD223" s="384" t="str">
        <f>IF($C223="","",INDEX('Fixed inputs'!$C$8:$E$10,MATCH($C223,'Fixed inputs'!$B$8:$B$10,0),MATCH(IF($C$7="Northern Ireland","GBP","EUR"),'Fixed inputs'!$C$7:$E$7,0)))</f>
        <v/>
      </c>
      <c r="AE223" s="386"/>
      <c r="AF223" s="386"/>
      <c r="AG223" s="386"/>
      <c r="AH223" s="386"/>
      <c r="AI223" s="386"/>
      <c r="AJ223" s="387">
        <f t="shared" si="61"/>
        <v>0</v>
      </c>
      <c r="AK223" s="386"/>
      <c r="AL223" s="387">
        <f t="shared" si="62"/>
        <v>0</v>
      </c>
      <c r="AM223" s="386"/>
      <c r="AN223" s="387">
        <f t="shared" si="63"/>
        <v>0</v>
      </c>
      <c r="AO223" s="386"/>
      <c r="AP223" s="387">
        <f t="shared" si="64"/>
        <v>0</v>
      </c>
      <c r="AQ223" s="386"/>
      <c r="AR223" s="387">
        <f t="shared" si="65"/>
        <v>0</v>
      </c>
      <c r="AS223" s="386"/>
      <c r="AT223" s="387">
        <f t="shared" si="66"/>
        <v>0</v>
      </c>
    </row>
    <row r="224" spans="2:46">
      <c r="B224" s="435"/>
      <c r="C224" s="435"/>
      <c r="D224" s="436"/>
      <c r="E224" s="437"/>
      <c r="F224" s="437"/>
      <c r="G224" s="437"/>
      <c r="H224" s="437"/>
      <c r="I224" s="437"/>
      <c r="J224" s="437"/>
      <c r="K224" s="465">
        <f t="shared" si="52"/>
        <v>0</v>
      </c>
      <c r="L224" s="433"/>
      <c r="M224" s="433"/>
      <c r="N224" s="434"/>
      <c r="O224" s="383" t="str">
        <f t="shared" si="51"/>
        <v/>
      </c>
      <c r="P224" s="434"/>
      <c r="Q224" s="434"/>
      <c r="R224" s="434"/>
      <c r="S224" s="433"/>
      <c r="T224" s="434"/>
      <c r="U224" s="384" t="str">
        <f t="shared" si="53"/>
        <v/>
      </c>
      <c r="V224" s="384" t="str">
        <f t="shared" si="54"/>
        <v/>
      </c>
      <c r="W224" s="384" t="str">
        <f t="shared" si="55"/>
        <v/>
      </c>
      <c r="X224" s="384" t="str">
        <f t="shared" si="56"/>
        <v/>
      </c>
      <c r="Y224" s="384" t="str">
        <f t="shared" si="57"/>
        <v/>
      </c>
      <c r="Z224" s="384" t="str">
        <f t="shared" si="58"/>
        <v/>
      </c>
      <c r="AA224" s="384">
        <f t="shared" si="59"/>
        <v>0</v>
      </c>
      <c r="AB224" s="385" t="b">
        <f t="shared" si="60"/>
        <v>1</v>
      </c>
      <c r="AC224" s="384" t="str">
        <f>IF($N224="","",IF($C$7="Northern Ireland",INDEX('Fixed inputs'!$H$18:$H$58,MATCH($N224,'Fixed inputs'!$C$18:$C$58,0)),INDEX('Fixed inputs'!$I$18:$I$58,MATCH($N224,'Fixed inputs'!$C$18:$C$58,0))))</f>
        <v/>
      </c>
      <c r="AD224" s="384" t="str">
        <f>IF($C224="","",INDEX('Fixed inputs'!$C$8:$E$10,MATCH($C224,'Fixed inputs'!$B$8:$B$10,0),MATCH(IF($C$7="Northern Ireland","GBP","EUR"),'Fixed inputs'!$C$7:$E$7,0)))</f>
        <v/>
      </c>
      <c r="AE224" s="386"/>
      <c r="AF224" s="386"/>
      <c r="AG224" s="386"/>
      <c r="AH224" s="386"/>
      <c r="AI224" s="386"/>
      <c r="AJ224" s="387">
        <f t="shared" si="61"/>
        <v>0</v>
      </c>
      <c r="AK224" s="386"/>
      <c r="AL224" s="387">
        <f t="shared" si="62"/>
        <v>0</v>
      </c>
      <c r="AM224" s="386"/>
      <c r="AN224" s="387">
        <f t="shared" si="63"/>
        <v>0</v>
      </c>
      <c r="AO224" s="386"/>
      <c r="AP224" s="387">
        <f t="shared" si="64"/>
        <v>0</v>
      </c>
      <c r="AQ224" s="386"/>
      <c r="AR224" s="387">
        <f t="shared" si="65"/>
        <v>0</v>
      </c>
      <c r="AS224" s="386"/>
      <c r="AT224" s="387">
        <f t="shared" si="66"/>
        <v>0</v>
      </c>
    </row>
    <row r="225" spans="2:46">
      <c r="B225" s="435"/>
      <c r="C225" s="435"/>
      <c r="D225" s="436"/>
      <c r="E225" s="437"/>
      <c r="F225" s="437"/>
      <c r="G225" s="437"/>
      <c r="H225" s="437"/>
      <c r="I225" s="437"/>
      <c r="J225" s="437"/>
      <c r="K225" s="465">
        <f t="shared" si="52"/>
        <v>0</v>
      </c>
      <c r="L225" s="433"/>
      <c r="M225" s="433"/>
      <c r="N225" s="434"/>
      <c r="O225" s="383" t="str">
        <f t="shared" si="51"/>
        <v/>
      </c>
      <c r="P225" s="434"/>
      <c r="Q225" s="434"/>
      <c r="R225" s="434"/>
      <c r="S225" s="433"/>
      <c r="T225" s="434"/>
      <c r="U225" s="384" t="str">
        <f t="shared" si="53"/>
        <v/>
      </c>
      <c r="V225" s="384" t="str">
        <f t="shared" si="54"/>
        <v/>
      </c>
      <c r="W225" s="384" t="str">
        <f t="shared" si="55"/>
        <v/>
      </c>
      <c r="X225" s="384" t="str">
        <f t="shared" si="56"/>
        <v/>
      </c>
      <c r="Y225" s="384" t="str">
        <f t="shared" si="57"/>
        <v/>
      </c>
      <c r="Z225" s="384" t="str">
        <f t="shared" si="58"/>
        <v/>
      </c>
      <c r="AA225" s="384">
        <f t="shared" si="59"/>
        <v>0</v>
      </c>
      <c r="AB225" s="385" t="b">
        <f t="shared" si="60"/>
        <v>1</v>
      </c>
      <c r="AC225" s="384" t="str">
        <f>IF($N225="","",IF($C$7="Northern Ireland",INDEX('Fixed inputs'!$H$18:$H$58,MATCH($N225,'Fixed inputs'!$C$18:$C$58,0)),INDEX('Fixed inputs'!$I$18:$I$58,MATCH($N225,'Fixed inputs'!$C$18:$C$58,0))))</f>
        <v/>
      </c>
      <c r="AD225" s="384" t="str">
        <f>IF($C225="","",INDEX('Fixed inputs'!$C$8:$E$10,MATCH($C225,'Fixed inputs'!$B$8:$B$10,0),MATCH(IF($C$7="Northern Ireland","GBP","EUR"),'Fixed inputs'!$C$7:$E$7,0)))</f>
        <v/>
      </c>
      <c r="AE225" s="386"/>
      <c r="AF225" s="386"/>
      <c r="AG225" s="386"/>
      <c r="AH225" s="386"/>
      <c r="AI225" s="386"/>
      <c r="AJ225" s="387">
        <f t="shared" si="61"/>
        <v>0</v>
      </c>
      <c r="AK225" s="386"/>
      <c r="AL225" s="387">
        <f t="shared" si="62"/>
        <v>0</v>
      </c>
      <c r="AM225" s="386"/>
      <c r="AN225" s="387">
        <f t="shared" si="63"/>
        <v>0</v>
      </c>
      <c r="AO225" s="386"/>
      <c r="AP225" s="387">
        <f t="shared" si="64"/>
        <v>0</v>
      </c>
      <c r="AQ225" s="386"/>
      <c r="AR225" s="387">
        <f t="shared" si="65"/>
        <v>0</v>
      </c>
      <c r="AS225" s="386"/>
      <c r="AT225" s="387">
        <f t="shared" si="66"/>
        <v>0</v>
      </c>
    </row>
    <row r="226" spans="2:46">
      <c r="B226" s="435"/>
      <c r="C226" s="435"/>
      <c r="D226" s="436"/>
      <c r="E226" s="437"/>
      <c r="F226" s="437"/>
      <c r="G226" s="437"/>
      <c r="H226" s="437"/>
      <c r="I226" s="437"/>
      <c r="J226" s="437"/>
      <c r="K226" s="465">
        <f t="shared" si="52"/>
        <v>0</v>
      </c>
      <c r="L226" s="433"/>
      <c r="M226" s="433"/>
      <c r="N226" s="434"/>
      <c r="O226" s="383" t="str">
        <f t="shared" si="51"/>
        <v/>
      </c>
      <c r="P226" s="434"/>
      <c r="Q226" s="434"/>
      <c r="R226" s="434"/>
      <c r="S226" s="433"/>
      <c r="T226" s="434"/>
      <c r="U226" s="384" t="str">
        <f t="shared" si="53"/>
        <v/>
      </c>
      <c r="V226" s="384" t="str">
        <f t="shared" si="54"/>
        <v/>
      </c>
      <c r="W226" s="384" t="str">
        <f t="shared" si="55"/>
        <v/>
      </c>
      <c r="X226" s="384" t="str">
        <f t="shared" si="56"/>
        <v/>
      </c>
      <c r="Y226" s="384" t="str">
        <f t="shared" si="57"/>
        <v/>
      </c>
      <c r="Z226" s="384" t="str">
        <f t="shared" si="58"/>
        <v/>
      </c>
      <c r="AA226" s="384">
        <f t="shared" si="59"/>
        <v>0</v>
      </c>
      <c r="AB226" s="385" t="b">
        <f t="shared" si="60"/>
        <v>1</v>
      </c>
      <c r="AC226" s="384" t="str">
        <f>IF($N226="","",IF($C$7="Northern Ireland",INDEX('Fixed inputs'!$H$18:$H$58,MATCH($N226,'Fixed inputs'!$C$18:$C$58,0)),INDEX('Fixed inputs'!$I$18:$I$58,MATCH($N226,'Fixed inputs'!$C$18:$C$58,0))))</f>
        <v/>
      </c>
      <c r="AD226" s="384" t="str">
        <f>IF($C226="","",INDEX('Fixed inputs'!$C$8:$E$10,MATCH($C226,'Fixed inputs'!$B$8:$B$10,0),MATCH(IF($C$7="Northern Ireland","GBP","EUR"),'Fixed inputs'!$C$7:$E$7,0)))</f>
        <v/>
      </c>
      <c r="AE226" s="386"/>
      <c r="AF226" s="386"/>
      <c r="AG226" s="386"/>
      <c r="AH226" s="386"/>
      <c r="AI226" s="386"/>
      <c r="AJ226" s="387">
        <f t="shared" si="61"/>
        <v>0</v>
      </c>
      <c r="AK226" s="386"/>
      <c r="AL226" s="387">
        <f t="shared" si="62"/>
        <v>0</v>
      </c>
      <c r="AM226" s="386"/>
      <c r="AN226" s="387">
        <f t="shared" si="63"/>
        <v>0</v>
      </c>
      <c r="AO226" s="386"/>
      <c r="AP226" s="387">
        <f t="shared" si="64"/>
        <v>0</v>
      </c>
      <c r="AQ226" s="386"/>
      <c r="AR226" s="387">
        <f t="shared" si="65"/>
        <v>0</v>
      </c>
      <c r="AS226" s="386"/>
      <c r="AT226" s="387">
        <f t="shared" si="66"/>
        <v>0</v>
      </c>
    </row>
    <row r="227" spans="2:46">
      <c r="B227" s="435"/>
      <c r="C227" s="435"/>
      <c r="D227" s="436"/>
      <c r="E227" s="437"/>
      <c r="F227" s="437"/>
      <c r="G227" s="437"/>
      <c r="H227" s="437"/>
      <c r="I227" s="437"/>
      <c r="J227" s="437"/>
      <c r="K227" s="465">
        <f t="shared" si="52"/>
        <v>0</v>
      </c>
      <c r="L227" s="433"/>
      <c r="M227" s="433"/>
      <c r="N227" s="434"/>
      <c r="O227" s="383" t="str">
        <f t="shared" si="51"/>
        <v/>
      </c>
      <c r="P227" s="434"/>
      <c r="Q227" s="434"/>
      <c r="R227" s="434"/>
      <c r="S227" s="433"/>
      <c r="T227" s="434"/>
      <c r="U227" s="384" t="str">
        <f t="shared" si="53"/>
        <v/>
      </c>
      <c r="V227" s="384" t="str">
        <f t="shared" si="54"/>
        <v/>
      </c>
      <c r="W227" s="384" t="str">
        <f t="shared" si="55"/>
        <v/>
      </c>
      <c r="X227" s="384" t="str">
        <f t="shared" si="56"/>
        <v/>
      </c>
      <c r="Y227" s="384" t="str">
        <f t="shared" si="57"/>
        <v/>
      </c>
      <c r="Z227" s="384" t="str">
        <f t="shared" si="58"/>
        <v/>
      </c>
      <c r="AA227" s="384">
        <f t="shared" si="59"/>
        <v>0</v>
      </c>
      <c r="AB227" s="385" t="b">
        <f t="shared" si="60"/>
        <v>1</v>
      </c>
      <c r="AC227" s="384" t="str">
        <f>IF($N227="","",IF($C$7="Northern Ireland",INDEX('Fixed inputs'!$H$18:$H$58,MATCH($N227,'Fixed inputs'!$C$18:$C$58,0)),INDEX('Fixed inputs'!$I$18:$I$58,MATCH($N227,'Fixed inputs'!$C$18:$C$58,0))))</f>
        <v/>
      </c>
      <c r="AD227" s="384" t="str">
        <f>IF($C227="","",INDEX('Fixed inputs'!$C$8:$E$10,MATCH($C227,'Fixed inputs'!$B$8:$B$10,0),MATCH(IF($C$7="Northern Ireland","GBP","EUR"),'Fixed inputs'!$C$7:$E$7,0)))</f>
        <v/>
      </c>
      <c r="AE227" s="386"/>
      <c r="AF227" s="386"/>
      <c r="AG227" s="386"/>
      <c r="AH227" s="386"/>
      <c r="AI227" s="386"/>
      <c r="AJ227" s="387">
        <f t="shared" si="61"/>
        <v>0</v>
      </c>
      <c r="AK227" s="386"/>
      <c r="AL227" s="387">
        <f t="shared" si="62"/>
        <v>0</v>
      </c>
      <c r="AM227" s="386"/>
      <c r="AN227" s="387">
        <f t="shared" si="63"/>
        <v>0</v>
      </c>
      <c r="AO227" s="386"/>
      <c r="AP227" s="387">
        <f t="shared" si="64"/>
        <v>0</v>
      </c>
      <c r="AQ227" s="386"/>
      <c r="AR227" s="387">
        <f t="shared" si="65"/>
        <v>0</v>
      </c>
      <c r="AS227" s="386"/>
      <c r="AT227" s="387">
        <f t="shared" si="66"/>
        <v>0</v>
      </c>
    </row>
    <row r="228" spans="2:46">
      <c r="B228" s="435"/>
      <c r="C228" s="435"/>
      <c r="D228" s="436"/>
      <c r="E228" s="437"/>
      <c r="F228" s="437"/>
      <c r="G228" s="437"/>
      <c r="H228" s="437"/>
      <c r="I228" s="437"/>
      <c r="J228" s="437"/>
      <c r="K228" s="465">
        <f t="shared" si="52"/>
        <v>0</v>
      </c>
      <c r="L228" s="433"/>
      <c r="M228" s="433"/>
      <c r="N228" s="434"/>
      <c r="O228" s="383" t="str">
        <f t="shared" si="51"/>
        <v/>
      </c>
      <c r="P228" s="434"/>
      <c r="Q228" s="434"/>
      <c r="R228" s="434"/>
      <c r="S228" s="433"/>
      <c r="T228" s="434"/>
      <c r="U228" s="384" t="str">
        <f t="shared" si="53"/>
        <v/>
      </c>
      <c r="V228" s="384" t="str">
        <f t="shared" si="54"/>
        <v/>
      </c>
      <c r="W228" s="384" t="str">
        <f t="shared" si="55"/>
        <v/>
      </c>
      <c r="X228" s="384" t="str">
        <f t="shared" si="56"/>
        <v/>
      </c>
      <c r="Y228" s="384" t="str">
        <f t="shared" si="57"/>
        <v/>
      </c>
      <c r="Z228" s="384" t="str">
        <f t="shared" si="58"/>
        <v/>
      </c>
      <c r="AA228" s="384">
        <f t="shared" si="59"/>
        <v>0</v>
      </c>
      <c r="AB228" s="385" t="b">
        <f t="shared" si="60"/>
        <v>1</v>
      </c>
      <c r="AC228" s="384" t="str">
        <f>IF($N228="","",IF($C$7="Northern Ireland",INDEX('Fixed inputs'!$H$18:$H$58,MATCH($N228,'Fixed inputs'!$C$18:$C$58,0)),INDEX('Fixed inputs'!$I$18:$I$58,MATCH($N228,'Fixed inputs'!$C$18:$C$58,0))))</f>
        <v/>
      </c>
      <c r="AD228" s="384" t="str">
        <f>IF($C228="","",INDEX('Fixed inputs'!$C$8:$E$10,MATCH($C228,'Fixed inputs'!$B$8:$B$10,0),MATCH(IF($C$7="Northern Ireland","GBP","EUR"),'Fixed inputs'!$C$7:$E$7,0)))</f>
        <v/>
      </c>
      <c r="AE228" s="386"/>
      <c r="AF228" s="386"/>
      <c r="AG228" s="386"/>
      <c r="AH228" s="386"/>
      <c r="AI228" s="386"/>
      <c r="AJ228" s="387">
        <f t="shared" si="61"/>
        <v>0</v>
      </c>
      <c r="AK228" s="386"/>
      <c r="AL228" s="387">
        <f t="shared" si="62"/>
        <v>0</v>
      </c>
      <c r="AM228" s="386"/>
      <c r="AN228" s="387">
        <f t="shared" si="63"/>
        <v>0</v>
      </c>
      <c r="AO228" s="386"/>
      <c r="AP228" s="387">
        <f t="shared" si="64"/>
        <v>0</v>
      </c>
      <c r="AQ228" s="386"/>
      <c r="AR228" s="387">
        <f t="shared" si="65"/>
        <v>0</v>
      </c>
      <c r="AS228" s="386"/>
      <c r="AT228" s="387">
        <f t="shared" si="66"/>
        <v>0</v>
      </c>
    </row>
    <row r="229" spans="2:46">
      <c r="B229" s="435"/>
      <c r="C229" s="435"/>
      <c r="D229" s="436"/>
      <c r="E229" s="437"/>
      <c r="F229" s="437"/>
      <c r="G229" s="437"/>
      <c r="H229" s="437"/>
      <c r="I229" s="437"/>
      <c r="J229" s="437"/>
      <c r="K229" s="465">
        <f t="shared" si="52"/>
        <v>0</v>
      </c>
      <c r="L229" s="433"/>
      <c r="M229" s="433"/>
      <c r="N229" s="434"/>
      <c r="O229" s="383" t="str">
        <f t="shared" si="51"/>
        <v/>
      </c>
      <c r="P229" s="434"/>
      <c r="Q229" s="434"/>
      <c r="R229" s="434"/>
      <c r="S229" s="433"/>
      <c r="T229" s="434"/>
      <c r="U229" s="384" t="str">
        <f t="shared" si="53"/>
        <v/>
      </c>
      <c r="V229" s="384" t="str">
        <f t="shared" si="54"/>
        <v/>
      </c>
      <c r="W229" s="384" t="str">
        <f t="shared" si="55"/>
        <v/>
      </c>
      <c r="X229" s="384" t="str">
        <f t="shared" si="56"/>
        <v/>
      </c>
      <c r="Y229" s="384" t="str">
        <f t="shared" si="57"/>
        <v/>
      </c>
      <c r="Z229" s="384" t="str">
        <f t="shared" si="58"/>
        <v/>
      </c>
      <c r="AA229" s="384">
        <f t="shared" si="59"/>
        <v>0</v>
      </c>
      <c r="AB229" s="385" t="b">
        <f t="shared" si="60"/>
        <v>1</v>
      </c>
      <c r="AC229" s="384" t="str">
        <f>IF($N229="","",IF($C$7="Northern Ireland",INDEX('Fixed inputs'!$H$18:$H$58,MATCH($N229,'Fixed inputs'!$C$18:$C$58,0)),INDEX('Fixed inputs'!$I$18:$I$58,MATCH($N229,'Fixed inputs'!$C$18:$C$58,0))))</f>
        <v/>
      </c>
      <c r="AD229" s="384" t="str">
        <f>IF($C229="","",INDEX('Fixed inputs'!$C$8:$E$10,MATCH($C229,'Fixed inputs'!$B$8:$B$10,0),MATCH(IF($C$7="Northern Ireland","GBP","EUR"),'Fixed inputs'!$C$7:$E$7,0)))</f>
        <v/>
      </c>
      <c r="AE229" s="386"/>
      <c r="AF229" s="386"/>
      <c r="AG229" s="386"/>
      <c r="AH229" s="386"/>
      <c r="AI229" s="386"/>
      <c r="AJ229" s="387">
        <f t="shared" si="61"/>
        <v>0</v>
      </c>
      <c r="AK229" s="386"/>
      <c r="AL229" s="387">
        <f t="shared" si="62"/>
        <v>0</v>
      </c>
      <c r="AM229" s="386"/>
      <c r="AN229" s="387">
        <f t="shared" si="63"/>
        <v>0</v>
      </c>
      <c r="AO229" s="386"/>
      <c r="AP229" s="387">
        <f t="shared" si="64"/>
        <v>0</v>
      </c>
      <c r="AQ229" s="386"/>
      <c r="AR229" s="387">
        <f t="shared" si="65"/>
        <v>0</v>
      </c>
      <c r="AS229" s="386"/>
      <c r="AT229" s="387">
        <f t="shared" si="66"/>
        <v>0</v>
      </c>
    </row>
    <row r="230" spans="2:46">
      <c r="B230" s="435"/>
      <c r="C230" s="435"/>
      <c r="D230" s="436"/>
      <c r="E230" s="437"/>
      <c r="F230" s="437"/>
      <c r="G230" s="437"/>
      <c r="H230" s="437"/>
      <c r="I230" s="437"/>
      <c r="J230" s="437"/>
      <c r="K230" s="465">
        <f t="shared" si="52"/>
        <v>0</v>
      </c>
      <c r="L230" s="433"/>
      <c r="M230" s="433"/>
      <c r="N230" s="434"/>
      <c r="O230" s="383" t="str">
        <f t="shared" si="51"/>
        <v/>
      </c>
      <c r="P230" s="434"/>
      <c r="Q230" s="434"/>
      <c r="R230" s="434"/>
      <c r="S230" s="433"/>
      <c r="T230" s="434"/>
      <c r="U230" s="384" t="str">
        <f t="shared" si="53"/>
        <v/>
      </c>
      <c r="V230" s="384" t="str">
        <f t="shared" si="54"/>
        <v/>
      </c>
      <c r="W230" s="384" t="str">
        <f t="shared" si="55"/>
        <v/>
      </c>
      <c r="X230" s="384" t="str">
        <f t="shared" si="56"/>
        <v/>
      </c>
      <c r="Y230" s="384" t="str">
        <f t="shared" si="57"/>
        <v/>
      </c>
      <c r="Z230" s="384" t="str">
        <f t="shared" si="58"/>
        <v/>
      </c>
      <c r="AA230" s="384">
        <f t="shared" si="59"/>
        <v>0</v>
      </c>
      <c r="AB230" s="385" t="b">
        <f t="shared" si="60"/>
        <v>1</v>
      </c>
      <c r="AC230" s="384" t="str">
        <f>IF($N230="","",IF($C$7="Northern Ireland",INDEX('Fixed inputs'!$H$18:$H$58,MATCH($N230,'Fixed inputs'!$C$18:$C$58,0)),INDEX('Fixed inputs'!$I$18:$I$58,MATCH($N230,'Fixed inputs'!$C$18:$C$58,0))))</f>
        <v/>
      </c>
      <c r="AD230" s="384" t="str">
        <f>IF($C230="","",INDEX('Fixed inputs'!$C$8:$E$10,MATCH($C230,'Fixed inputs'!$B$8:$B$10,0),MATCH(IF($C$7="Northern Ireland","GBP","EUR"),'Fixed inputs'!$C$7:$E$7,0)))</f>
        <v/>
      </c>
      <c r="AE230" s="386"/>
      <c r="AF230" s="386"/>
      <c r="AG230" s="386"/>
      <c r="AH230" s="386"/>
      <c r="AI230" s="386"/>
      <c r="AJ230" s="387">
        <f t="shared" si="61"/>
        <v>0</v>
      </c>
      <c r="AK230" s="386"/>
      <c r="AL230" s="387">
        <f t="shared" si="62"/>
        <v>0</v>
      </c>
      <c r="AM230" s="386"/>
      <c r="AN230" s="387">
        <f t="shared" si="63"/>
        <v>0</v>
      </c>
      <c r="AO230" s="386"/>
      <c r="AP230" s="387">
        <f t="shared" si="64"/>
        <v>0</v>
      </c>
      <c r="AQ230" s="386"/>
      <c r="AR230" s="387">
        <f t="shared" si="65"/>
        <v>0</v>
      </c>
      <c r="AS230" s="386"/>
      <c r="AT230" s="387">
        <f t="shared" si="66"/>
        <v>0</v>
      </c>
    </row>
    <row r="231" spans="2:46">
      <c r="B231" s="435"/>
      <c r="C231" s="435"/>
      <c r="D231" s="436"/>
      <c r="E231" s="437"/>
      <c r="F231" s="437"/>
      <c r="G231" s="437"/>
      <c r="H231" s="437"/>
      <c r="I231" s="437"/>
      <c r="J231" s="437"/>
      <c r="K231" s="465">
        <f t="shared" si="52"/>
        <v>0</v>
      </c>
      <c r="L231" s="433"/>
      <c r="M231" s="433"/>
      <c r="N231" s="434"/>
      <c r="O231" s="383" t="str">
        <f t="shared" si="51"/>
        <v/>
      </c>
      <c r="P231" s="434"/>
      <c r="Q231" s="434"/>
      <c r="R231" s="434"/>
      <c r="S231" s="433"/>
      <c r="T231" s="434"/>
      <c r="U231" s="384" t="str">
        <f t="shared" si="53"/>
        <v/>
      </c>
      <c r="V231" s="384" t="str">
        <f t="shared" si="54"/>
        <v/>
      </c>
      <c r="W231" s="384" t="str">
        <f t="shared" si="55"/>
        <v/>
      </c>
      <c r="X231" s="384" t="str">
        <f t="shared" si="56"/>
        <v/>
      </c>
      <c r="Y231" s="384" t="str">
        <f t="shared" si="57"/>
        <v/>
      </c>
      <c r="Z231" s="384" t="str">
        <f t="shared" si="58"/>
        <v/>
      </c>
      <c r="AA231" s="384">
        <f t="shared" si="59"/>
        <v>0</v>
      </c>
      <c r="AB231" s="385" t="b">
        <f t="shared" si="60"/>
        <v>1</v>
      </c>
      <c r="AC231" s="384" t="str">
        <f>IF($N231="","",IF($C$7="Northern Ireland",INDEX('Fixed inputs'!$H$18:$H$58,MATCH($N231,'Fixed inputs'!$C$18:$C$58,0)),INDEX('Fixed inputs'!$I$18:$I$58,MATCH($N231,'Fixed inputs'!$C$18:$C$58,0))))</f>
        <v/>
      </c>
      <c r="AD231" s="384" t="str">
        <f>IF($C231="","",INDEX('Fixed inputs'!$C$8:$E$10,MATCH($C231,'Fixed inputs'!$B$8:$B$10,0),MATCH(IF($C$7="Northern Ireland","GBP","EUR"),'Fixed inputs'!$C$7:$E$7,0)))</f>
        <v/>
      </c>
      <c r="AE231" s="386"/>
      <c r="AF231" s="386"/>
      <c r="AG231" s="386"/>
      <c r="AH231" s="386"/>
      <c r="AI231" s="386"/>
      <c r="AJ231" s="387">
        <f t="shared" si="61"/>
        <v>0</v>
      </c>
      <c r="AK231" s="386"/>
      <c r="AL231" s="387">
        <f t="shared" si="62"/>
        <v>0</v>
      </c>
      <c r="AM231" s="386"/>
      <c r="AN231" s="387">
        <f t="shared" si="63"/>
        <v>0</v>
      </c>
      <c r="AO231" s="386"/>
      <c r="AP231" s="387">
        <f t="shared" si="64"/>
        <v>0</v>
      </c>
      <c r="AQ231" s="386"/>
      <c r="AR231" s="387">
        <f t="shared" si="65"/>
        <v>0</v>
      </c>
      <c r="AS231" s="386"/>
      <c r="AT231" s="387">
        <f t="shared" si="66"/>
        <v>0</v>
      </c>
    </row>
    <row r="232" spans="2:46">
      <c r="B232" s="435"/>
      <c r="C232" s="435"/>
      <c r="D232" s="436"/>
      <c r="E232" s="437"/>
      <c r="F232" s="437"/>
      <c r="G232" s="437"/>
      <c r="H232" s="437"/>
      <c r="I232" s="437"/>
      <c r="J232" s="437"/>
      <c r="K232" s="465">
        <f t="shared" si="52"/>
        <v>0</v>
      </c>
      <c r="L232" s="433"/>
      <c r="M232" s="433"/>
      <c r="N232" s="434"/>
      <c r="O232" s="383" t="str">
        <f t="shared" si="51"/>
        <v/>
      </c>
      <c r="P232" s="434"/>
      <c r="Q232" s="434"/>
      <c r="R232" s="434"/>
      <c r="S232" s="433"/>
      <c r="T232" s="434"/>
      <c r="U232" s="384" t="str">
        <f t="shared" si="53"/>
        <v/>
      </c>
      <c r="V232" s="384" t="str">
        <f t="shared" si="54"/>
        <v/>
      </c>
      <c r="W232" s="384" t="str">
        <f t="shared" si="55"/>
        <v/>
      </c>
      <c r="X232" s="384" t="str">
        <f t="shared" si="56"/>
        <v/>
      </c>
      <c r="Y232" s="384" t="str">
        <f t="shared" si="57"/>
        <v/>
      </c>
      <c r="Z232" s="384" t="str">
        <f t="shared" si="58"/>
        <v/>
      </c>
      <c r="AA232" s="384">
        <f t="shared" si="59"/>
        <v>0</v>
      </c>
      <c r="AB232" s="385" t="b">
        <f t="shared" si="60"/>
        <v>1</v>
      </c>
      <c r="AC232" s="384" t="str">
        <f>IF($N232="","",IF($C$7="Northern Ireland",INDEX('Fixed inputs'!$H$18:$H$58,MATCH($N232,'Fixed inputs'!$C$18:$C$58,0)),INDEX('Fixed inputs'!$I$18:$I$58,MATCH($N232,'Fixed inputs'!$C$18:$C$58,0))))</f>
        <v/>
      </c>
      <c r="AD232" s="384" t="str">
        <f>IF($C232="","",INDEX('Fixed inputs'!$C$8:$E$10,MATCH($C232,'Fixed inputs'!$B$8:$B$10,0),MATCH(IF($C$7="Northern Ireland","GBP","EUR"),'Fixed inputs'!$C$7:$E$7,0)))</f>
        <v/>
      </c>
      <c r="AE232" s="386"/>
      <c r="AF232" s="386"/>
      <c r="AG232" s="386"/>
      <c r="AH232" s="386"/>
      <c r="AI232" s="386"/>
      <c r="AJ232" s="387">
        <f t="shared" si="61"/>
        <v>0</v>
      </c>
      <c r="AK232" s="386"/>
      <c r="AL232" s="387">
        <f t="shared" si="62"/>
        <v>0</v>
      </c>
      <c r="AM232" s="386"/>
      <c r="AN232" s="387">
        <f t="shared" si="63"/>
        <v>0</v>
      </c>
      <c r="AO232" s="386"/>
      <c r="AP232" s="387">
        <f t="shared" si="64"/>
        <v>0</v>
      </c>
      <c r="AQ232" s="386"/>
      <c r="AR232" s="387">
        <f t="shared" si="65"/>
        <v>0</v>
      </c>
      <c r="AS232" s="386"/>
      <c r="AT232" s="387">
        <f t="shared" si="66"/>
        <v>0</v>
      </c>
    </row>
    <row r="233" spans="2:46">
      <c r="B233" s="435"/>
      <c r="C233" s="435"/>
      <c r="D233" s="436"/>
      <c r="E233" s="437"/>
      <c r="F233" s="437"/>
      <c r="G233" s="437"/>
      <c r="H233" s="437"/>
      <c r="I233" s="437"/>
      <c r="J233" s="437"/>
      <c r="K233" s="465">
        <f t="shared" si="52"/>
        <v>0</v>
      </c>
      <c r="L233" s="433"/>
      <c r="M233" s="433"/>
      <c r="N233" s="434"/>
      <c r="O233" s="383" t="str">
        <f t="shared" si="51"/>
        <v/>
      </c>
      <c r="P233" s="434"/>
      <c r="Q233" s="434"/>
      <c r="R233" s="434"/>
      <c r="S233" s="433"/>
      <c r="T233" s="434"/>
      <c r="U233" s="384" t="str">
        <f t="shared" si="53"/>
        <v/>
      </c>
      <c r="V233" s="384" t="str">
        <f t="shared" si="54"/>
        <v/>
      </c>
      <c r="W233" s="384" t="str">
        <f t="shared" si="55"/>
        <v/>
      </c>
      <c r="X233" s="384" t="str">
        <f t="shared" si="56"/>
        <v/>
      </c>
      <c r="Y233" s="384" t="str">
        <f t="shared" si="57"/>
        <v/>
      </c>
      <c r="Z233" s="384" t="str">
        <f t="shared" si="58"/>
        <v/>
      </c>
      <c r="AA233" s="384">
        <f t="shared" si="59"/>
        <v>0</v>
      </c>
      <c r="AB233" s="385" t="b">
        <f t="shared" si="60"/>
        <v>1</v>
      </c>
      <c r="AC233" s="384" t="str">
        <f>IF($N233="","",IF($C$7="Northern Ireland",INDEX('Fixed inputs'!$H$18:$H$58,MATCH($N233,'Fixed inputs'!$C$18:$C$58,0)),INDEX('Fixed inputs'!$I$18:$I$58,MATCH($N233,'Fixed inputs'!$C$18:$C$58,0))))</f>
        <v/>
      </c>
      <c r="AD233" s="384" t="str">
        <f>IF($C233="","",INDEX('Fixed inputs'!$C$8:$E$10,MATCH($C233,'Fixed inputs'!$B$8:$B$10,0),MATCH(IF($C$7="Northern Ireland","GBP","EUR"),'Fixed inputs'!$C$7:$E$7,0)))</f>
        <v/>
      </c>
      <c r="AE233" s="386"/>
      <c r="AF233" s="386"/>
      <c r="AG233" s="386"/>
      <c r="AH233" s="386"/>
      <c r="AI233" s="386"/>
      <c r="AJ233" s="387">
        <f t="shared" si="61"/>
        <v>0</v>
      </c>
      <c r="AK233" s="386"/>
      <c r="AL233" s="387">
        <f t="shared" si="62"/>
        <v>0</v>
      </c>
      <c r="AM233" s="386"/>
      <c r="AN233" s="387">
        <f t="shared" si="63"/>
        <v>0</v>
      </c>
      <c r="AO233" s="386"/>
      <c r="AP233" s="387">
        <f t="shared" si="64"/>
        <v>0</v>
      </c>
      <c r="AQ233" s="386"/>
      <c r="AR233" s="387">
        <f t="shared" si="65"/>
        <v>0</v>
      </c>
      <c r="AS233" s="386"/>
      <c r="AT233" s="387">
        <f t="shared" si="66"/>
        <v>0</v>
      </c>
    </row>
    <row r="234" spans="2:46">
      <c r="B234" s="435"/>
      <c r="C234" s="435"/>
      <c r="D234" s="436"/>
      <c r="E234" s="437"/>
      <c r="F234" s="437"/>
      <c r="G234" s="437"/>
      <c r="H234" s="437"/>
      <c r="I234" s="437"/>
      <c r="J234" s="437"/>
      <c r="K234" s="465">
        <f t="shared" si="52"/>
        <v>0</v>
      </c>
      <c r="L234" s="433"/>
      <c r="M234" s="433"/>
      <c r="N234" s="434"/>
      <c r="O234" s="383" t="str">
        <f t="shared" si="51"/>
        <v/>
      </c>
      <c r="P234" s="434"/>
      <c r="Q234" s="434"/>
      <c r="R234" s="434"/>
      <c r="S234" s="433"/>
      <c r="T234" s="434"/>
      <c r="U234" s="384" t="str">
        <f t="shared" si="53"/>
        <v/>
      </c>
      <c r="V234" s="384" t="str">
        <f t="shared" si="54"/>
        <v/>
      </c>
      <c r="W234" s="384" t="str">
        <f t="shared" si="55"/>
        <v/>
      </c>
      <c r="X234" s="384" t="str">
        <f t="shared" si="56"/>
        <v/>
      </c>
      <c r="Y234" s="384" t="str">
        <f t="shared" si="57"/>
        <v/>
      </c>
      <c r="Z234" s="384" t="str">
        <f t="shared" si="58"/>
        <v/>
      </c>
      <c r="AA234" s="384">
        <f t="shared" si="59"/>
        <v>0</v>
      </c>
      <c r="AB234" s="385" t="b">
        <f t="shared" si="60"/>
        <v>1</v>
      </c>
      <c r="AC234" s="384" t="str">
        <f>IF($N234="","",IF($C$7="Northern Ireland",INDEX('Fixed inputs'!$H$18:$H$58,MATCH($N234,'Fixed inputs'!$C$18:$C$58,0)),INDEX('Fixed inputs'!$I$18:$I$58,MATCH($N234,'Fixed inputs'!$C$18:$C$58,0))))</f>
        <v/>
      </c>
      <c r="AD234" s="384" t="str">
        <f>IF($C234="","",INDEX('Fixed inputs'!$C$8:$E$10,MATCH($C234,'Fixed inputs'!$B$8:$B$10,0),MATCH(IF($C$7="Northern Ireland","GBP","EUR"),'Fixed inputs'!$C$7:$E$7,0)))</f>
        <v/>
      </c>
      <c r="AE234" s="386"/>
      <c r="AF234" s="386"/>
      <c r="AG234" s="386"/>
      <c r="AH234" s="386"/>
      <c r="AI234" s="386"/>
      <c r="AJ234" s="387">
        <f t="shared" si="61"/>
        <v>0</v>
      </c>
      <c r="AK234" s="386"/>
      <c r="AL234" s="387">
        <f t="shared" si="62"/>
        <v>0</v>
      </c>
      <c r="AM234" s="386"/>
      <c r="AN234" s="387">
        <f t="shared" si="63"/>
        <v>0</v>
      </c>
      <c r="AO234" s="386"/>
      <c r="AP234" s="387">
        <f t="shared" si="64"/>
        <v>0</v>
      </c>
      <c r="AQ234" s="386"/>
      <c r="AR234" s="387">
        <f t="shared" si="65"/>
        <v>0</v>
      </c>
      <c r="AS234" s="386"/>
      <c r="AT234" s="387">
        <f t="shared" si="66"/>
        <v>0</v>
      </c>
    </row>
    <row r="235" spans="2:46">
      <c r="B235" s="435"/>
      <c r="C235" s="435"/>
      <c r="D235" s="436"/>
      <c r="E235" s="437"/>
      <c r="F235" s="437"/>
      <c r="G235" s="437"/>
      <c r="H235" s="437"/>
      <c r="I235" s="437"/>
      <c r="J235" s="437"/>
      <c r="K235" s="465">
        <f t="shared" si="52"/>
        <v>0</v>
      </c>
      <c r="L235" s="433"/>
      <c r="M235" s="433"/>
      <c r="N235" s="434"/>
      <c r="O235" s="383" t="str">
        <f t="shared" si="51"/>
        <v/>
      </c>
      <c r="P235" s="434"/>
      <c r="Q235" s="434"/>
      <c r="R235" s="434"/>
      <c r="S235" s="433"/>
      <c r="T235" s="434"/>
      <c r="U235" s="384" t="str">
        <f t="shared" si="53"/>
        <v/>
      </c>
      <c r="V235" s="384" t="str">
        <f t="shared" si="54"/>
        <v/>
      </c>
      <c r="W235" s="384" t="str">
        <f t="shared" si="55"/>
        <v/>
      </c>
      <c r="X235" s="384" t="str">
        <f t="shared" si="56"/>
        <v/>
      </c>
      <c r="Y235" s="384" t="str">
        <f t="shared" si="57"/>
        <v/>
      </c>
      <c r="Z235" s="384" t="str">
        <f t="shared" si="58"/>
        <v/>
      </c>
      <c r="AA235" s="384">
        <f t="shared" si="59"/>
        <v>0</v>
      </c>
      <c r="AB235" s="385" t="b">
        <f t="shared" si="60"/>
        <v>1</v>
      </c>
      <c r="AC235" s="384" t="str">
        <f>IF($N235="","",IF($C$7="Northern Ireland",INDEX('Fixed inputs'!$H$18:$H$58,MATCH($N235,'Fixed inputs'!$C$18:$C$58,0)),INDEX('Fixed inputs'!$I$18:$I$58,MATCH($N235,'Fixed inputs'!$C$18:$C$58,0))))</f>
        <v/>
      </c>
      <c r="AD235" s="384" t="str">
        <f>IF($C235="","",INDEX('Fixed inputs'!$C$8:$E$10,MATCH($C235,'Fixed inputs'!$B$8:$B$10,0),MATCH(IF($C$7="Northern Ireland","GBP","EUR"),'Fixed inputs'!$C$7:$E$7,0)))</f>
        <v/>
      </c>
      <c r="AE235" s="386"/>
      <c r="AF235" s="386"/>
      <c r="AG235" s="386"/>
      <c r="AH235" s="386"/>
      <c r="AI235" s="386"/>
      <c r="AJ235" s="387">
        <f t="shared" si="61"/>
        <v>0</v>
      </c>
      <c r="AK235" s="386"/>
      <c r="AL235" s="387">
        <f t="shared" si="62"/>
        <v>0</v>
      </c>
      <c r="AM235" s="386"/>
      <c r="AN235" s="387">
        <f t="shared" si="63"/>
        <v>0</v>
      </c>
      <c r="AO235" s="386"/>
      <c r="AP235" s="387">
        <f t="shared" si="64"/>
        <v>0</v>
      </c>
      <c r="AQ235" s="386"/>
      <c r="AR235" s="387">
        <f t="shared" si="65"/>
        <v>0</v>
      </c>
      <c r="AS235" s="386"/>
      <c r="AT235" s="387">
        <f t="shared" si="66"/>
        <v>0</v>
      </c>
    </row>
    <row r="236" spans="2:46">
      <c r="B236" s="435"/>
      <c r="C236" s="435"/>
      <c r="D236" s="436"/>
      <c r="E236" s="437"/>
      <c r="F236" s="437"/>
      <c r="G236" s="437"/>
      <c r="H236" s="437"/>
      <c r="I236" s="437"/>
      <c r="J236" s="437"/>
      <c r="K236" s="465">
        <f t="shared" si="52"/>
        <v>0</v>
      </c>
      <c r="L236" s="433"/>
      <c r="M236" s="433"/>
      <c r="N236" s="434"/>
      <c r="O236" s="383" t="str">
        <f t="shared" si="51"/>
        <v/>
      </c>
      <c r="P236" s="434"/>
      <c r="Q236" s="434"/>
      <c r="R236" s="434"/>
      <c r="S236" s="433"/>
      <c r="T236" s="434"/>
      <c r="U236" s="384" t="str">
        <f t="shared" si="53"/>
        <v/>
      </c>
      <c r="V236" s="384" t="str">
        <f t="shared" si="54"/>
        <v/>
      </c>
      <c r="W236" s="384" t="str">
        <f t="shared" si="55"/>
        <v/>
      </c>
      <c r="X236" s="384" t="str">
        <f t="shared" si="56"/>
        <v/>
      </c>
      <c r="Y236" s="384" t="str">
        <f t="shared" si="57"/>
        <v/>
      </c>
      <c r="Z236" s="384" t="str">
        <f t="shared" si="58"/>
        <v/>
      </c>
      <c r="AA236" s="384">
        <f t="shared" si="59"/>
        <v>0</v>
      </c>
      <c r="AB236" s="385" t="b">
        <f t="shared" si="60"/>
        <v>1</v>
      </c>
      <c r="AC236" s="384" t="str">
        <f>IF($N236="","",IF($C$7="Northern Ireland",INDEX('Fixed inputs'!$H$18:$H$58,MATCH($N236,'Fixed inputs'!$C$18:$C$58,0)),INDEX('Fixed inputs'!$I$18:$I$58,MATCH($N236,'Fixed inputs'!$C$18:$C$58,0))))</f>
        <v/>
      </c>
      <c r="AD236" s="384" t="str">
        <f>IF($C236="","",INDEX('Fixed inputs'!$C$8:$E$10,MATCH($C236,'Fixed inputs'!$B$8:$B$10,0),MATCH(IF($C$7="Northern Ireland","GBP","EUR"),'Fixed inputs'!$C$7:$E$7,0)))</f>
        <v/>
      </c>
      <c r="AE236" s="386"/>
      <c r="AF236" s="386"/>
      <c r="AG236" s="386"/>
      <c r="AH236" s="386"/>
      <c r="AI236" s="386"/>
      <c r="AJ236" s="387">
        <f t="shared" si="61"/>
        <v>0</v>
      </c>
      <c r="AK236" s="386"/>
      <c r="AL236" s="387">
        <f t="shared" si="62"/>
        <v>0</v>
      </c>
      <c r="AM236" s="386"/>
      <c r="AN236" s="387">
        <f t="shared" si="63"/>
        <v>0</v>
      </c>
      <c r="AO236" s="386"/>
      <c r="AP236" s="387">
        <f t="shared" si="64"/>
        <v>0</v>
      </c>
      <c r="AQ236" s="386"/>
      <c r="AR236" s="387">
        <f t="shared" si="65"/>
        <v>0</v>
      </c>
      <c r="AS236" s="386"/>
      <c r="AT236" s="387">
        <f t="shared" si="66"/>
        <v>0</v>
      </c>
    </row>
    <row r="237" spans="2:46">
      <c r="B237" s="435"/>
      <c r="C237" s="435"/>
      <c r="D237" s="436"/>
      <c r="E237" s="437"/>
      <c r="F237" s="437"/>
      <c r="G237" s="437"/>
      <c r="H237" s="437"/>
      <c r="I237" s="437"/>
      <c r="J237" s="437"/>
      <c r="K237" s="465">
        <f t="shared" si="52"/>
        <v>0</v>
      </c>
      <c r="L237" s="433"/>
      <c r="M237" s="433"/>
      <c r="N237" s="434"/>
      <c r="O237" s="383" t="str">
        <f t="shared" si="51"/>
        <v/>
      </c>
      <c r="P237" s="434"/>
      <c r="Q237" s="434"/>
      <c r="R237" s="434"/>
      <c r="S237" s="433"/>
      <c r="T237" s="434"/>
      <c r="U237" s="384" t="str">
        <f t="shared" si="53"/>
        <v/>
      </c>
      <c r="V237" s="384" t="str">
        <f t="shared" si="54"/>
        <v/>
      </c>
      <c r="W237" s="384" t="str">
        <f t="shared" si="55"/>
        <v/>
      </c>
      <c r="X237" s="384" t="str">
        <f t="shared" si="56"/>
        <v/>
      </c>
      <c r="Y237" s="384" t="str">
        <f t="shared" si="57"/>
        <v/>
      </c>
      <c r="Z237" s="384" t="str">
        <f t="shared" si="58"/>
        <v/>
      </c>
      <c r="AA237" s="384">
        <f t="shared" si="59"/>
        <v>0</v>
      </c>
      <c r="AB237" s="385" t="b">
        <f t="shared" si="60"/>
        <v>1</v>
      </c>
      <c r="AC237" s="384" t="str">
        <f>IF($N237="","",IF($C$7="Northern Ireland",INDEX('Fixed inputs'!$H$18:$H$58,MATCH($N237,'Fixed inputs'!$C$18:$C$58,0)),INDEX('Fixed inputs'!$I$18:$I$58,MATCH($N237,'Fixed inputs'!$C$18:$C$58,0))))</f>
        <v/>
      </c>
      <c r="AD237" s="384" t="str">
        <f>IF($C237="","",INDEX('Fixed inputs'!$C$8:$E$10,MATCH($C237,'Fixed inputs'!$B$8:$B$10,0),MATCH(IF($C$7="Northern Ireland","GBP","EUR"),'Fixed inputs'!$C$7:$E$7,0)))</f>
        <v/>
      </c>
      <c r="AE237" s="386"/>
      <c r="AF237" s="386"/>
      <c r="AG237" s="386"/>
      <c r="AH237" s="386"/>
      <c r="AI237" s="386"/>
      <c r="AJ237" s="387">
        <f t="shared" si="61"/>
        <v>0</v>
      </c>
      <c r="AK237" s="386"/>
      <c r="AL237" s="387">
        <f t="shared" si="62"/>
        <v>0</v>
      </c>
      <c r="AM237" s="386"/>
      <c r="AN237" s="387">
        <f t="shared" si="63"/>
        <v>0</v>
      </c>
      <c r="AO237" s="386"/>
      <c r="AP237" s="387">
        <f t="shared" si="64"/>
        <v>0</v>
      </c>
      <c r="AQ237" s="386"/>
      <c r="AR237" s="387">
        <f t="shared" si="65"/>
        <v>0</v>
      </c>
      <c r="AS237" s="386"/>
      <c r="AT237" s="387">
        <f t="shared" si="66"/>
        <v>0</v>
      </c>
    </row>
    <row r="238" spans="2:46">
      <c r="B238" s="435"/>
      <c r="C238" s="435"/>
      <c r="D238" s="436"/>
      <c r="E238" s="437"/>
      <c r="F238" s="437"/>
      <c r="G238" s="437"/>
      <c r="H238" s="437"/>
      <c r="I238" s="437"/>
      <c r="J238" s="437"/>
      <c r="K238" s="465">
        <f t="shared" si="52"/>
        <v>0</v>
      </c>
      <c r="L238" s="433"/>
      <c r="M238" s="433"/>
      <c r="N238" s="434"/>
      <c r="O238" s="383" t="str">
        <f t="shared" si="51"/>
        <v/>
      </c>
      <c r="P238" s="434"/>
      <c r="Q238" s="434"/>
      <c r="R238" s="434"/>
      <c r="S238" s="433"/>
      <c r="T238" s="434"/>
      <c r="U238" s="384" t="str">
        <f t="shared" si="53"/>
        <v/>
      </c>
      <c r="V238" s="384" t="str">
        <f t="shared" si="54"/>
        <v/>
      </c>
      <c r="W238" s="384" t="str">
        <f t="shared" si="55"/>
        <v/>
      </c>
      <c r="X238" s="384" t="str">
        <f t="shared" si="56"/>
        <v/>
      </c>
      <c r="Y238" s="384" t="str">
        <f t="shared" si="57"/>
        <v/>
      </c>
      <c r="Z238" s="384" t="str">
        <f t="shared" si="58"/>
        <v/>
      </c>
      <c r="AA238" s="384">
        <f t="shared" si="59"/>
        <v>0</v>
      </c>
      <c r="AB238" s="385" t="b">
        <f t="shared" si="60"/>
        <v>1</v>
      </c>
      <c r="AC238" s="384" t="str">
        <f>IF($N238="","",IF($C$7="Northern Ireland",INDEX('Fixed inputs'!$H$18:$H$58,MATCH($N238,'Fixed inputs'!$C$18:$C$58,0)),INDEX('Fixed inputs'!$I$18:$I$58,MATCH($N238,'Fixed inputs'!$C$18:$C$58,0))))</f>
        <v/>
      </c>
      <c r="AD238" s="384" t="str">
        <f>IF($C238="","",INDEX('Fixed inputs'!$C$8:$E$10,MATCH($C238,'Fixed inputs'!$B$8:$B$10,0),MATCH(IF($C$7="Northern Ireland","GBP","EUR"),'Fixed inputs'!$C$7:$E$7,0)))</f>
        <v/>
      </c>
      <c r="AE238" s="386"/>
      <c r="AF238" s="386"/>
      <c r="AG238" s="386"/>
      <c r="AH238" s="386"/>
      <c r="AI238" s="386"/>
      <c r="AJ238" s="387">
        <f t="shared" si="61"/>
        <v>0</v>
      </c>
      <c r="AK238" s="386"/>
      <c r="AL238" s="387">
        <f t="shared" si="62"/>
        <v>0</v>
      </c>
      <c r="AM238" s="386"/>
      <c r="AN238" s="387">
        <f t="shared" si="63"/>
        <v>0</v>
      </c>
      <c r="AO238" s="386"/>
      <c r="AP238" s="387">
        <f t="shared" si="64"/>
        <v>0</v>
      </c>
      <c r="AQ238" s="386"/>
      <c r="AR238" s="387">
        <f t="shared" si="65"/>
        <v>0</v>
      </c>
      <c r="AS238" s="386"/>
      <c r="AT238" s="387">
        <f t="shared" si="66"/>
        <v>0</v>
      </c>
    </row>
    <row r="239" spans="2:46">
      <c r="B239" s="435"/>
      <c r="C239" s="435"/>
      <c r="D239" s="436"/>
      <c r="E239" s="437"/>
      <c r="F239" s="437"/>
      <c r="G239" s="437"/>
      <c r="H239" s="437"/>
      <c r="I239" s="437"/>
      <c r="J239" s="437"/>
      <c r="K239" s="465">
        <f t="shared" si="52"/>
        <v>0</v>
      </c>
      <c r="L239" s="433"/>
      <c r="M239" s="433"/>
      <c r="N239" s="434"/>
      <c r="O239" s="383" t="str">
        <f t="shared" si="51"/>
        <v/>
      </c>
      <c r="P239" s="434"/>
      <c r="Q239" s="434"/>
      <c r="R239" s="434"/>
      <c r="S239" s="433"/>
      <c r="T239" s="434"/>
      <c r="U239" s="384" t="str">
        <f t="shared" si="53"/>
        <v/>
      </c>
      <c r="V239" s="384" t="str">
        <f t="shared" si="54"/>
        <v/>
      </c>
      <c r="W239" s="384" t="str">
        <f t="shared" si="55"/>
        <v/>
      </c>
      <c r="X239" s="384" t="str">
        <f t="shared" si="56"/>
        <v/>
      </c>
      <c r="Y239" s="384" t="str">
        <f t="shared" si="57"/>
        <v/>
      </c>
      <c r="Z239" s="384" t="str">
        <f t="shared" si="58"/>
        <v/>
      </c>
      <c r="AA239" s="384">
        <f t="shared" si="59"/>
        <v>0</v>
      </c>
      <c r="AB239" s="385" t="b">
        <f t="shared" si="60"/>
        <v>1</v>
      </c>
      <c r="AC239" s="384" t="str">
        <f>IF($N239="","",IF($C$7="Northern Ireland",INDEX('Fixed inputs'!$H$18:$H$58,MATCH($N239,'Fixed inputs'!$C$18:$C$58,0)),INDEX('Fixed inputs'!$I$18:$I$58,MATCH($N239,'Fixed inputs'!$C$18:$C$58,0))))</f>
        <v/>
      </c>
      <c r="AD239" s="384" t="str">
        <f>IF($C239="","",INDEX('Fixed inputs'!$C$8:$E$10,MATCH($C239,'Fixed inputs'!$B$8:$B$10,0),MATCH(IF($C$7="Northern Ireland","GBP","EUR"),'Fixed inputs'!$C$7:$E$7,0)))</f>
        <v/>
      </c>
      <c r="AE239" s="386"/>
      <c r="AF239" s="386"/>
      <c r="AG239" s="386"/>
      <c r="AH239" s="386"/>
      <c r="AI239" s="386"/>
      <c r="AJ239" s="387">
        <f t="shared" si="61"/>
        <v>0</v>
      </c>
      <c r="AK239" s="386"/>
      <c r="AL239" s="387">
        <f t="shared" si="62"/>
        <v>0</v>
      </c>
      <c r="AM239" s="386"/>
      <c r="AN239" s="387">
        <f t="shared" si="63"/>
        <v>0</v>
      </c>
      <c r="AO239" s="386"/>
      <c r="AP239" s="387">
        <f t="shared" si="64"/>
        <v>0</v>
      </c>
      <c r="AQ239" s="386"/>
      <c r="AR239" s="387">
        <f t="shared" si="65"/>
        <v>0</v>
      </c>
      <c r="AS239" s="386"/>
      <c r="AT239" s="387">
        <f t="shared" si="66"/>
        <v>0</v>
      </c>
    </row>
    <row r="240" spans="2:46">
      <c r="B240" s="435"/>
      <c r="C240" s="435"/>
      <c r="D240" s="436"/>
      <c r="E240" s="437"/>
      <c r="F240" s="437"/>
      <c r="G240" s="437"/>
      <c r="H240" s="437"/>
      <c r="I240" s="437"/>
      <c r="J240" s="437"/>
      <c r="K240" s="465">
        <f t="shared" si="52"/>
        <v>0</v>
      </c>
      <c r="L240" s="433"/>
      <c r="M240" s="433"/>
      <c r="N240" s="434"/>
      <c r="O240" s="383" t="str">
        <f t="shared" si="51"/>
        <v/>
      </c>
      <c r="P240" s="434"/>
      <c r="Q240" s="434"/>
      <c r="R240" s="434"/>
      <c r="S240" s="433"/>
      <c r="T240" s="434"/>
      <c r="U240" s="384" t="str">
        <f t="shared" si="53"/>
        <v/>
      </c>
      <c r="V240" s="384" t="str">
        <f t="shared" si="54"/>
        <v/>
      </c>
      <c r="W240" s="384" t="str">
        <f t="shared" si="55"/>
        <v/>
      </c>
      <c r="X240" s="384" t="str">
        <f t="shared" si="56"/>
        <v/>
      </c>
      <c r="Y240" s="384" t="str">
        <f t="shared" si="57"/>
        <v/>
      </c>
      <c r="Z240" s="384" t="str">
        <f t="shared" si="58"/>
        <v/>
      </c>
      <c r="AA240" s="384">
        <f t="shared" si="59"/>
        <v>0</v>
      </c>
      <c r="AB240" s="385" t="b">
        <f t="shared" si="60"/>
        <v>1</v>
      </c>
      <c r="AC240" s="384" t="str">
        <f>IF($N240="","",IF($C$7="Northern Ireland",INDEX('Fixed inputs'!$H$18:$H$58,MATCH($N240,'Fixed inputs'!$C$18:$C$58,0)),INDEX('Fixed inputs'!$I$18:$I$58,MATCH($N240,'Fixed inputs'!$C$18:$C$58,0))))</f>
        <v/>
      </c>
      <c r="AD240" s="384" t="str">
        <f>IF($C240="","",INDEX('Fixed inputs'!$C$8:$E$10,MATCH($C240,'Fixed inputs'!$B$8:$B$10,0),MATCH(IF($C$7="Northern Ireland","GBP","EUR"),'Fixed inputs'!$C$7:$E$7,0)))</f>
        <v/>
      </c>
      <c r="AE240" s="386"/>
      <c r="AF240" s="386"/>
      <c r="AG240" s="386"/>
      <c r="AH240" s="386"/>
      <c r="AI240" s="386"/>
      <c r="AJ240" s="387">
        <f t="shared" si="61"/>
        <v>0</v>
      </c>
      <c r="AK240" s="386"/>
      <c r="AL240" s="387">
        <f t="shared" si="62"/>
        <v>0</v>
      </c>
      <c r="AM240" s="386"/>
      <c r="AN240" s="387">
        <f t="shared" si="63"/>
        <v>0</v>
      </c>
      <c r="AO240" s="386"/>
      <c r="AP240" s="387">
        <f t="shared" si="64"/>
        <v>0</v>
      </c>
      <c r="AQ240" s="386"/>
      <c r="AR240" s="387">
        <f t="shared" si="65"/>
        <v>0</v>
      </c>
      <c r="AS240" s="386"/>
      <c r="AT240" s="387">
        <f t="shared" si="66"/>
        <v>0</v>
      </c>
    </row>
    <row r="241" spans="2:46">
      <c r="B241" s="435"/>
      <c r="C241" s="435"/>
      <c r="D241" s="436"/>
      <c r="E241" s="437"/>
      <c r="F241" s="437"/>
      <c r="G241" s="437"/>
      <c r="H241" s="437"/>
      <c r="I241" s="437"/>
      <c r="J241" s="437"/>
      <c r="K241" s="465">
        <f t="shared" si="52"/>
        <v>0</v>
      </c>
      <c r="L241" s="433"/>
      <c r="M241" s="433"/>
      <c r="N241" s="434"/>
      <c r="O241" s="383" t="str">
        <f t="shared" si="51"/>
        <v/>
      </c>
      <c r="P241" s="434"/>
      <c r="Q241" s="434"/>
      <c r="R241" s="434"/>
      <c r="S241" s="433"/>
      <c r="T241" s="434"/>
      <c r="U241" s="384" t="str">
        <f t="shared" si="53"/>
        <v/>
      </c>
      <c r="V241" s="384" t="str">
        <f t="shared" si="54"/>
        <v/>
      </c>
      <c r="W241" s="384" t="str">
        <f t="shared" si="55"/>
        <v/>
      </c>
      <c r="X241" s="384" t="str">
        <f t="shared" si="56"/>
        <v/>
      </c>
      <c r="Y241" s="384" t="str">
        <f t="shared" si="57"/>
        <v/>
      </c>
      <c r="Z241" s="384" t="str">
        <f t="shared" si="58"/>
        <v/>
      </c>
      <c r="AA241" s="384">
        <f t="shared" si="59"/>
        <v>0</v>
      </c>
      <c r="AB241" s="385" t="b">
        <f t="shared" si="60"/>
        <v>1</v>
      </c>
      <c r="AC241" s="384" t="str">
        <f>IF($N241="","",IF($C$7="Northern Ireland",INDEX('Fixed inputs'!$H$18:$H$58,MATCH($N241,'Fixed inputs'!$C$18:$C$58,0)),INDEX('Fixed inputs'!$I$18:$I$58,MATCH($N241,'Fixed inputs'!$C$18:$C$58,0))))</f>
        <v/>
      </c>
      <c r="AD241" s="384" t="str">
        <f>IF($C241="","",INDEX('Fixed inputs'!$C$8:$E$10,MATCH($C241,'Fixed inputs'!$B$8:$B$10,0),MATCH(IF($C$7="Northern Ireland","GBP","EUR"),'Fixed inputs'!$C$7:$E$7,0)))</f>
        <v/>
      </c>
      <c r="AE241" s="386"/>
      <c r="AF241" s="386"/>
      <c r="AG241" s="386"/>
      <c r="AH241" s="386"/>
      <c r="AI241" s="386"/>
      <c r="AJ241" s="387">
        <f t="shared" si="61"/>
        <v>0</v>
      </c>
      <c r="AK241" s="386"/>
      <c r="AL241" s="387">
        <f t="shared" si="62"/>
        <v>0</v>
      </c>
      <c r="AM241" s="386"/>
      <c r="AN241" s="387">
        <f t="shared" si="63"/>
        <v>0</v>
      </c>
      <c r="AO241" s="386"/>
      <c r="AP241" s="387">
        <f t="shared" si="64"/>
        <v>0</v>
      </c>
      <c r="AQ241" s="386"/>
      <c r="AR241" s="387">
        <f t="shared" si="65"/>
        <v>0</v>
      </c>
      <c r="AS241" s="386"/>
      <c r="AT241" s="387">
        <f t="shared" si="66"/>
        <v>0</v>
      </c>
    </row>
    <row r="242" spans="2:46">
      <c r="B242" s="435"/>
      <c r="C242" s="435"/>
      <c r="D242" s="436"/>
      <c r="E242" s="437"/>
      <c r="F242" s="437"/>
      <c r="G242" s="437"/>
      <c r="H242" s="437"/>
      <c r="I242" s="437"/>
      <c r="J242" s="437"/>
      <c r="K242" s="465">
        <f t="shared" si="52"/>
        <v>0</v>
      </c>
      <c r="L242" s="433"/>
      <c r="M242" s="433"/>
      <c r="N242" s="434"/>
      <c r="O242" s="383" t="str">
        <f t="shared" si="51"/>
        <v/>
      </c>
      <c r="P242" s="434"/>
      <c r="Q242" s="434"/>
      <c r="R242" s="434"/>
      <c r="S242" s="433"/>
      <c r="T242" s="434"/>
      <c r="U242" s="384" t="str">
        <f t="shared" si="53"/>
        <v/>
      </c>
      <c r="V242" s="384" t="str">
        <f t="shared" si="54"/>
        <v/>
      </c>
      <c r="W242" s="384" t="str">
        <f t="shared" si="55"/>
        <v/>
      </c>
      <c r="X242" s="384" t="str">
        <f t="shared" si="56"/>
        <v/>
      </c>
      <c r="Y242" s="384" t="str">
        <f t="shared" si="57"/>
        <v/>
      </c>
      <c r="Z242" s="384" t="str">
        <f t="shared" si="58"/>
        <v/>
      </c>
      <c r="AA242" s="384">
        <f t="shared" si="59"/>
        <v>0</v>
      </c>
      <c r="AB242" s="385" t="b">
        <f t="shared" si="60"/>
        <v>1</v>
      </c>
      <c r="AC242" s="384" t="str">
        <f>IF($N242="","",IF($C$7="Northern Ireland",INDEX('Fixed inputs'!$H$18:$H$58,MATCH($N242,'Fixed inputs'!$C$18:$C$58,0)),INDEX('Fixed inputs'!$I$18:$I$58,MATCH($N242,'Fixed inputs'!$C$18:$C$58,0))))</f>
        <v/>
      </c>
      <c r="AD242" s="384" t="str">
        <f>IF($C242="","",INDEX('Fixed inputs'!$C$8:$E$10,MATCH($C242,'Fixed inputs'!$B$8:$B$10,0),MATCH(IF($C$7="Northern Ireland","GBP","EUR"),'Fixed inputs'!$C$7:$E$7,0)))</f>
        <v/>
      </c>
      <c r="AE242" s="386"/>
      <c r="AF242" s="386"/>
      <c r="AG242" s="386"/>
      <c r="AH242" s="386"/>
      <c r="AI242" s="386"/>
      <c r="AJ242" s="387">
        <f t="shared" si="61"/>
        <v>0</v>
      </c>
      <c r="AK242" s="386"/>
      <c r="AL242" s="387">
        <f t="shared" si="62"/>
        <v>0</v>
      </c>
      <c r="AM242" s="386"/>
      <c r="AN242" s="387">
        <f t="shared" si="63"/>
        <v>0</v>
      </c>
      <c r="AO242" s="386"/>
      <c r="AP242" s="387">
        <f t="shared" si="64"/>
        <v>0</v>
      </c>
      <c r="AQ242" s="386"/>
      <c r="AR242" s="387">
        <f t="shared" si="65"/>
        <v>0</v>
      </c>
      <c r="AS242" s="386"/>
      <c r="AT242" s="387">
        <f t="shared" si="66"/>
        <v>0</v>
      </c>
    </row>
    <row r="243" spans="2:46">
      <c r="B243" s="435"/>
      <c r="C243" s="435"/>
      <c r="D243" s="436"/>
      <c r="E243" s="437"/>
      <c r="F243" s="437"/>
      <c r="G243" s="437"/>
      <c r="H243" s="437"/>
      <c r="I243" s="437"/>
      <c r="J243" s="437"/>
      <c r="K243" s="465">
        <f t="shared" si="52"/>
        <v>0</v>
      </c>
      <c r="L243" s="433"/>
      <c r="M243" s="433"/>
      <c r="N243" s="434"/>
      <c r="O243" s="383" t="str">
        <f t="shared" si="51"/>
        <v/>
      </c>
      <c r="P243" s="434"/>
      <c r="Q243" s="434"/>
      <c r="R243" s="434"/>
      <c r="S243" s="433"/>
      <c r="T243" s="434"/>
      <c r="U243" s="384" t="str">
        <f t="shared" si="53"/>
        <v/>
      </c>
      <c r="V243" s="384" t="str">
        <f t="shared" si="54"/>
        <v/>
      </c>
      <c r="W243" s="384" t="str">
        <f t="shared" si="55"/>
        <v/>
      </c>
      <c r="X243" s="384" t="str">
        <f t="shared" si="56"/>
        <v/>
      </c>
      <c r="Y243" s="384" t="str">
        <f t="shared" si="57"/>
        <v/>
      </c>
      <c r="Z243" s="384" t="str">
        <f t="shared" si="58"/>
        <v/>
      </c>
      <c r="AA243" s="384">
        <f t="shared" si="59"/>
        <v>0</v>
      </c>
      <c r="AB243" s="385" t="b">
        <f t="shared" si="60"/>
        <v>1</v>
      </c>
      <c r="AC243" s="384" t="str">
        <f>IF($N243="","",IF($C$7="Northern Ireland",INDEX('Fixed inputs'!$H$18:$H$58,MATCH($N243,'Fixed inputs'!$C$18:$C$58,0)),INDEX('Fixed inputs'!$I$18:$I$58,MATCH($N243,'Fixed inputs'!$C$18:$C$58,0))))</f>
        <v/>
      </c>
      <c r="AD243" s="384" t="str">
        <f>IF($C243="","",INDEX('Fixed inputs'!$C$8:$E$10,MATCH($C243,'Fixed inputs'!$B$8:$B$10,0),MATCH(IF($C$7="Northern Ireland","GBP","EUR"),'Fixed inputs'!$C$7:$E$7,0)))</f>
        <v/>
      </c>
      <c r="AE243" s="386"/>
      <c r="AF243" s="386"/>
      <c r="AG243" s="386"/>
      <c r="AH243" s="386"/>
      <c r="AI243" s="386"/>
      <c r="AJ243" s="387">
        <f t="shared" si="61"/>
        <v>0</v>
      </c>
      <c r="AK243" s="386"/>
      <c r="AL243" s="387">
        <f t="shared" si="62"/>
        <v>0</v>
      </c>
      <c r="AM243" s="386"/>
      <c r="AN243" s="387">
        <f t="shared" si="63"/>
        <v>0</v>
      </c>
      <c r="AO243" s="386"/>
      <c r="AP243" s="387">
        <f t="shared" si="64"/>
        <v>0</v>
      </c>
      <c r="AQ243" s="386"/>
      <c r="AR243" s="387">
        <f t="shared" si="65"/>
        <v>0</v>
      </c>
      <c r="AS243" s="386"/>
      <c r="AT243" s="387">
        <f t="shared" si="66"/>
        <v>0</v>
      </c>
    </row>
    <row r="244" spans="2:46">
      <c r="B244" s="435"/>
      <c r="C244" s="435"/>
      <c r="D244" s="436"/>
      <c r="E244" s="437"/>
      <c r="F244" s="437"/>
      <c r="G244" s="437"/>
      <c r="H244" s="437"/>
      <c r="I244" s="437"/>
      <c r="J244" s="437"/>
      <c r="K244" s="465">
        <f t="shared" si="52"/>
        <v>0</v>
      </c>
      <c r="L244" s="433"/>
      <c r="M244" s="433"/>
      <c r="N244" s="434"/>
      <c r="O244" s="383" t="str">
        <f t="shared" si="51"/>
        <v/>
      </c>
      <c r="P244" s="434"/>
      <c r="Q244" s="434"/>
      <c r="R244" s="434"/>
      <c r="S244" s="433"/>
      <c r="T244" s="434"/>
      <c r="U244" s="384" t="str">
        <f t="shared" si="53"/>
        <v/>
      </c>
      <c r="V244" s="384" t="str">
        <f t="shared" si="54"/>
        <v/>
      </c>
      <c r="W244" s="384" t="str">
        <f t="shared" si="55"/>
        <v/>
      </c>
      <c r="X244" s="384" t="str">
        <f t="shared" si="56"/>
        <v/>
      </c>
      <c r="Y244" s="384" t="str">
        <f t="shared" si="57"/>
        <v/>
      </c>
      <c r="Z244" s="384" t="str">
        <f t="shared" si="58"/>
        <v/>
      </c>
      <c r="AA244" s="384">
        <f t="shared" si="59"/>
        <v>0</v>
      </c>
      <c r="AB244" s="385" t="b">
        <f t="shared" si="60"/>
        <v>1</v>
      </c>
      <c r="AC244" s="384" t="str">
        <f>IF($N244="","",IF($C$7="Northern Ireland",INDEX('Fixed inputs'!$H$18:$H$58,MATCH($N244,'Fixed inputs'!$C$18:$C$58,0)),INDEX('Fixed inputs'!$I$18:$I$58,MATCH($N244,'Fixed inputs'!$C$18:$C$58,0))))</f>
        <v/>
      </c>
      <c r="AD244" s="384" t="str">
        <f>IF($C244="","",INDEX('Fixed inputs'!$C$8:$E$10,MATCH($C244,'Fixed inputs'!$B$8:$B$10,0),MATCH(IF($C$7="Northern Ireland","GBP","EUR"),'Fixed inputs'!$C$7:$E$7,0)))</f>
        <v/>
      </c>
      <c r="AE244" s="386"/>
      <c r="AF244" s="386"/>
      <c r="AG244" s="386"/>
      <c r="AH244" s="386"/>
      <c r="AI244" s="386"/>
      <c r="AJ244" s="387">
        <f t="shared" si="61"/>
        <v>0</v>
      </c>
      <c r="AK244" s="386"/>
      <c r="AL244" s="387">
        <f t="shared" si="62"/>
        <v>0</v>
      </c>
      <c r="AM244" s="386"/>
      <c r="AN244" s="387">
        <f t="shared" si="63"/>
        <v>0</v>
      </c>
      <c r="AO244" s="386"/>
      <c r="AP244" s="387">
        <f t="shared" si="64"/>
        <v>0</v>
      </c>
      <c r="AQ244" s="386"/>
      <c r="AR244" s="387">
        <f t="shared" si="65"/>
        <v>0</v>
      </c>
      <c r="AS244" s="386"/>
      <c r="AT244" s="387">
        <f t="shared" si="66"/>
        <v>0</v>
      </c>
    </row>
    <row r="245" spans="2:46">
      <c r="B245" s="435"/>
      <c r="C245" s="435"/>
      <c r="D245" s="436"/>
      <c r="E245" s="437"/>
      <c r="F245" s="437"/>
      <c r="G245" s="437"/>
      <c r="H245" s="437"/>
      <c r="I245" s="437"/>
      <c r="J245" s="437"/>
      <c r="K245" s="465">
        <f t="shared" si="52"/>
        <v>0</v>
      </c>
      <c r="L245" s="433"/>
      <c r="M245" s="433"/>
      <c r="N245" s="434"/>
      <c r="O245" s="383" t="str">
        <f t="shared" si="51"/>
        <v/>
      </c>
      <c r="P245" s="434"/>
      <c r="Q245" s="434"/>
      <c r="R245" s="434"/>
      <c r="S245" s="433"/>
      <c r="T245" s="434"/>
      <c r="U245" s="384" t="str">
        <f t="shared" si="53"/>
        <v/>
      </c>
      <c r="V245" s="384" t="str">
        <f t="shared" si="54"/>
        <v/>
      </c>
      <c r="W245" s="384" t="str">
        <f t="shared" si="55"/>
        <v/>
      </c>
      <c r="X245" s="384" t="str">
        <f t="shared" si="56"/>
        <v/>
      </c>
      <c r="Y245" s="384" t="str">
        <f t="shared" si="57"/>
        <v/>
      </c>
      <c r="Z245" s="384" t="str">
        <f t="shared" si="58"/>
        <v/>
      </c>
      <c r="AA245" s="384">
        <f t="shared" si="59"/>
        <v>0</v>
      </c>
      <c r="AB245" s="385" t="b">
        <f t="shared" si="60"/>
        <v>1</v>
      </c>
      <c r="AC245" s="384" t="str">
        <f>IF($N245="","",IF($C$7="Northern Ireland",INDEX('Fixed inputs'!$H$18:$H$58,MATCH($N245,'Fixed inputs'!$C$18:$C$58,0)),INDEX('Fixed inputs'!$I$18:$I$58,MATCH($N245,'Fixed inputs'!$C$18:$C$58,0))))</f>
        <v/>
      </c>
      <c r="AD245" s="384" t="str">
        <f>IF($C245="","",INDEX('Fixed inputs'!$C$8:$E$10,MATCH($C245,'Fixed inputs'!$B$8:$B$10,0),MATCH(IF($C$7="Northern Ireland","GBP","EUR"),'Fixed inputs'!$C$7:$E$7,0)))</f>
        <v/>
      </c>
      <c r="AE245" s="386"/>
      <c r="AF245" s="386"/>
      <c r="AG245" s="386"/>
      <c r="AH245" s="386"/>
      <c r="AI245" s="386"/>
      <c r="AJ245" s="387">
        <f t="shared" si="61"/>
        <v>0</v>
      </c>
      <c r="AK245" s="386"/>
      <c r="AL245" s="387">
        <f t="shared" si="62"/>
        <v>0</v>
      </c>
      <c r="AM245" s="386"/>
      <c r="AN245" s="387">
        <f t="shared" si="63"/>
        <v>0</v>
      </c>
      <c r="AO245" s="386"/>
      <c r="AP245" s="387">
        <f t="shared" si="64"/>
        <v>0</v>
      </c>
      <c r="AQ245" s="386"/>
      <c r="AR245" s="387">
        <f t="shared" si="65"/>
        <v>0</v>
      </c>
      <c r="AS245" s="386"/>
      <c r="AT245" s="387">
        <f t="shared" si="66"/>
        <v>0</v>
      </c>
    </row>
    <row r="246" spans="2:46">
      <c r="B246" s="435"/>
      <c r="C246" s="435"/>
      <c r="D246" s="436"/>
      <c r="E246" s="437"/>
      <c r="F246" s="437"/>
      <c r="G246" s="437"/>
      <c r="H246" s="437"/>
      <c r="I246" s="437"/>
      <c r="J246" s="437"/>
      <c r="K246" s="465">
        <f t="shared" si="52"/>
        <v>0</v>
      </c>
      <c r="L246" s="433"/>
      <c r="M246" s="433"/>
      <c r="N246" s="434"/>
      <c r="O246" s="383" t="str">
        <f t="shared" si="51"/>
        <v/>
      </c>
      <c r="P246" s="434"/>
      <c r="Q246" s="434"/>
      <c r="R246" s="434"/>
      <c r="S246" s="433"/>
      <c r="T246" s="434"/>
      <c r="U246" s="384" t="str">
        <f t="shared" si="53"/>
        <v/>
      </c>
      <c r="V246" s="384" t="str">
        <f t="shared" si="54"/>
        <v/>
      </c>
      <c r="W246" s="384" t="str">
        <f t="shared" si="55"/>
        <v/>
      </c>
      <c r="X246" s="384" t="str">
        <f t="shared" si="56"/>
        <v/>
      </c>
      <c r="Y246" s="384" t="str">
        <f t="shared" si="57"/>
        <v/>
      </c>
      <c r="Z246" s="384" t="str">
        <f t="shared" si="58"/>
        <v/>
      </c>
      <c r="AA246" s="384">
        <f t="shared" si="59"/>
        <v>0</v>
      </c>
      <c r="AB246" s="385" t="b">
        <f t="shared" si="60"/>
        <v>1</v>
      </c>
      <c r="AC246" s="384" t="str">
        <f>IF($N246="","",IF($C$7="Northern Ireland",INDEX('Fixed inputs'!$H$18:$H$58,MATCH($N246,'Fixed inputs'!$C$18:$C$58,0)),INDEX('Fixed inputs'!$I$18:$I$58,MATCH($N246,'Fixed inputs'!$C$18:$C$58,0))))</f>
        <v/>
      </c>
      <c r="AD246" s="384" t="str">
        <f>IF($C246="","",INDEX('Fixed inputs'!$C$8:$E$10,MATCH($C246,'Fixed inputs'!$B$8:$B$10,0),MATCH(IF($C$7="Northern Ireland","GBP","EUR"),'Fixed inputs'!$C$7:$E$7,0)))</f>
        <v/>
      </c>
      <c r="AE246" s="386"/>
      <c r="AF246" s="386"/>
      <c r="AG246" s="386"/>
      <c r="AH246" s="386"/>
      <c r="AI246" s="386"/>
      <c r="AJ246" s="387">
        <f t="shared" si="61"/>
        <v>0</v>
      </c>
      <c r="AK246" s="386"/>
      <c r="AL246" s="387">
        <f t="shared" si="62"/>
        <v>0</v>
      </c>
      <c r="AM246" s="386"/>
      <c r="AN246" s="387">
        <f t="shared" si="63"/>
        <v>0</v>
      </c>
      <c r="AO246" s="386"/>
      <c r="AP246" s="387">
        <f t="shared" si="64"/>
        <v>0</v>
      </c>
      <c r="AQ246" s="386"/>
      <c r="AR246" s="387">
        <f t="shared" si="65"/>
        <v>0</v>
      </c>
      <c r="AS246" s="386"/>
      <c r="AT246" s="387">
        <f t="shared" si="66"/>
        <v>0</v>
      </c>
    </row>
    <row r="247" spans="2:46">
      <c r="B247" s="435"/>
      <c r="C247" s="435"/>
      <c r="D247" s="436"/>
      <c r="E247" s="437"/>
      <c r="F247" s="437"/>
      <c r="G247" s="437"/>
      <c r="H247" s="437"/>
      <c r="I247" s="437"/>
      <c r="J247" s="437"/>
      <c r="K247" s="465">
        <f t="shared" si="52"/>
        <v>0</v>
      </c>
      <c r="L247" s="433"/>
      <c r="M247" s="433"/>
      <c r="N247" s="434"/>
      <c r="O247" s="383" t="str">
        <f t="shared" si="51"/>
        <v/>
      </c>
      <c r="P247" s="434"/>
      <c r="Q247" s="434"/>
      <c r="R247" s="434"/>
      <c r="S247" s="433"/>
      <c r="T247" s="434"/>
      <c r="U247" s="384" t="str">
        <f t="shared" si="53"/>
        <v/>
      </c>
      <c r="V247" s="384" t="str">
        <f t="shared" si="54"/>
        <v/>
      </c>
      <c r="W247" s="384" t="str">
        <f t="shared" si="55"/>
        <v/>
      </c>
      <c r="X247" s="384" t="str">
        <f t="shared" si="56"/>
        <v/>
      </c>
      <c r="Y247" s="384" t="str">
        <f t="shared" si="57"/>
        <v/>
      </c>
      <c r="Z247" s="384" t="str">
        <f t="shared" si="58"/>
        <v/>
      </c>
      <c r="AA247" s="384">
        <f t="shared" si="59"/>
        <v>0</v>
      </c>
      <c r="AB247" s="385" t="b">
        <f t="shared" si="60"/>
        <v>1</v>
      </c>
      <c r="AC247" s="384" t="str">
        <f>IF($N247="","",IF($C$7="Northern Ireland",INDEX('Fixed inputs'!$H$18:$H$58,MATCH($N247,'Fixed inputs'!$C$18:$C$58,0)),INDEX('Fixed inputs'!$I$18:$I$58,MATCH($N247,'Fixed inputs'!$C$18:$C$58,0))))</f>
        <v/>
      </c>
      <c r="AD247" s="384" t="str">
        <f>IF($C247="","",INDEX('Fixed inputs'!$C$8:$E$10,MATCH($C247,'Fixed inputs'!$B$8:$B$10,0),MATCH(IF($C$7="Northern Ireland","GBP","EUR"),'Fixed inputs'!$C$7:$E$7,0)))</f>
        <v/>
      </c>
      <c r="AE247" s="386"/>
      <c r="AF247" s="386"/>
      <c r="AG247" s="386"/>
      <c r="AH247" s="386"/>
      <c r="AI247" s="386"/>
      <c r="AJ247" s="387">
        <f t="shared" si="61"/>
        <v>0</v>
      </c>
      <c r="AK247" s="386"/>
      <c r="AL247" s="387">
        <f t="shared" si="62"/>
        <v>0</v>
      </c>
      <c r="AM247" s="386"/>
      <c r="AN247" s="387">
        <f t="shared" si="63"/>
        <v>0</v>
      </c>
      <c r="AO247" s="386"/>
      <c r="AP247" s="387">
        <f t="shared" si="64"/>
        <v>0</v>
      </c>
      <c r="AQ247" s="386"/>
      <c r="AR247" s="387">
        <f t="shared" si="65"/>
        <v>0</v>
      </c>
      <c r="AS247" s="386"/>
      <c r="AT247" s="387">
        <f t="shared" si="66"/>
        <v>0</v>
      </c>
    </row>
    <row r="248" spans="2:46">
      <c r="B248" s="435"/>
      <c r="C248" s="435"/>
      <c r="D248" s="436"/>
      <c r="E248" s="437"/>
      <c r="F248" s="437"/>
      <c r="G248" s="437"/>
      <c r="H248" s="437"/>
      <c r="I248" s="437"/>
      <c r="J248" s="437"/>
      <c r="K248" s="465">
        <f t="shared" si="52"/>
        <v>0</v>
      </c>
      <c r="L248" s="433"/>
      <c r="M248" s="433"/>
      <c r="N248" s="434"/>
      <c r="O248" s="383" t="str">
        <f t="shared" si="51"/>
        <v/>
      </c>
      <c r="P248" s="434"/>
      <c r="Q248" s="434"/>
      <c r="R248" s="434"/>
      <c r="S248" s="433"/>
      <c r="T248" s="434"/>
      <c r="U248" s="384" t="str">
        <f t="shared" si="53"/>
        <v/>
      </c>
      <c r="V248" s="384" t="str">
        <f t="shared" si="54"/>
        <v/>
      </c>
      <c r="W248" s="384" t="str">
        <f t="shared" si="55"/>
        <v/>
      </c>
      <c r="X248" s="384" t="str">
        <f t="shared" si="56"/>
        <v/>
      </c>
      <c r="Y248" s="384" t="str">
        <f t="shared" si="57"/>
        <v/>
      </c>
      <c r="Z248" s="384" t="str">
        <f t="shared" si="58"/>
        <v/>
      </c>
      <c r="AA248" s="384">
        <f t="shared" si="59"/>
        <v>0</v>
      </c>
      <c r="AB248" s="385" t="b">
        <f t="shared" si="60"/>
        <v>1</v>
      </c>
      <c r="AC248" s="384" t="str">
        <f>IF($N248="","",IF($C$7="Northern Ireland",INDEX('Fixed inputs'!$H$18:$H$58,MATCH($N248,'Fixed inputs'!$C$18:$C$58,0)),INDEX('Fixed inputs'!$I$18:$I$58,MATCH($N248,'Fixed inputs'!$C$18:$C$58,0))))</f>
        <v/>
      </c>
      <c r="AD248" s="384" t="str">
        <f>IF($C248="","",INDEX('Fixed inputs'!$C$8:$E$10,MATCH($C248,'Fixed inputs'!$B$8:$B$10,0),MATCH(IF($C$7="Northern Ireland","GBP","EUR"),'Fixed inputs'!$C$7:$E$7,0)))</f>
        <v/>
      </c>
      <c r="AE248" s="386"/>
      <c r="AF248" s="386"/>
      <c r="AG248" s="386"/>
      <c r="AH248" s="386"/>
      <c r="AI248" s="386"/>
      <c r="AJ248" s="387">
        <f t="shared" si="61"/>
        <v>0</v>
      </c>
      <c r="AK248" s="386"/>
      <c r="AL248" s="387">
        <f t="shared" si="62"/>
        <v>0</v>
      </c>
      <c r="AM248" s="386"/>
      <c r="AN248" s="387">
        <f t="shared" si="63"/>
        <v>0</v>
      </c>
      <c r="AO248" s="386"/>
      <c r="AP248" s="387">
        <f t="shared" si="64"/>
        <v>0</v>
      </c>
      <c r="AQ248" s="386"/>
      <c r="AR248" s="387">
        <f t="shared" si="65"/>
        <v>0</v>
      </c>
      <c r="AS248" s="386"/>
      <c r="AT248" s="387">
        <f t="shared" si="66"/>
        <v>0</v>
      </c>
    </row>
    <row r="249" spans="2:46">
      <c r="B249" s="435"/>
      <c r="C249" s="435"/>
      <c r="D249" s="436"/>
      <c r="E249" s="437"/>
      <c r="F249" s="437"/>
      <c r="G249" s="437"/>
      <c r="H249" s="437"/>
      <c r="I249" s="437"/>
      <c r="J249" s="437"/>
      <c r="K249" s="465">
        <f t="shared" si="52"/>
        <v>0</v>
      </c>
      <c r="L249" s="433"/>
      <c r="M249" s="433"/>
      <c r="N249" s="434"/>
      <c r="O249" s="383" t="str">
        <f t="shared" si="51"/>
        <v/>
      </c>
      <c r="P249" s="434"/>
      <c r="Q249" s="434"/>
      <c r="R249" s="434"/>
      <c r="S249" s="433"/>
      <c r="T249" s="434"/>
      <c r="U249" s="384" t="str">
        <f t="shared" si="53"/>
        <v/>
      </c>
      <c r="V249" s="384" t="str">
        <f t="shared" si="54"/>
        <v/>
      </c>
      <c r="W249" s="384" t="str">
        <f t="shared" si="55"/>
        <v/>
      </c>
      <c r="X249" s="384" t="str">
        <f t="shared" si="56"/>
        <v/>
      </c>
      <c r="Y249" s="384" t="str">
        <f t="shared" si="57"/>
        <v/>
      </c>
      <c r="Z249" s="384" t="str">
        <f t="shared" si="58"/>
        <v/>
      </c>
      <c r="AA249" s="384">
        <f t="shared" si="59"/>
        <v>0</v>
      </c>
      <c r="AB249" s="385" t="b">
        <f t="shared" si="60"/>
        <v>1</v>
      </c>
      <c r="AC249" s="384" t="str">
        <f>IF($N249="","",IF($C$7="Northern Ireland",INDEX('Fixed inputs'!$H$18:$H$58,MATCH($N249,'Fixed inputs'!$C$18:$C$58,0)),INDEX('Fixed inputs'!$I$18:$I$58,MATCH($N249,'Fixed inputs'!$C$18:$C$58,0))))</f>
        <v/>
      </c>
      <c r="AD249" s="384" t="str">
        <f>IF($C249="","",INDEX('Fixed inputs'!$C$8:$E$10,MATCH($C249,'Fixed inputs'!$B$8:$B$10,0),MATCH(IF($C$7="Northern Ireland","GBP","EUR"),'Fixed inputs'!$C$7:$E$7,0)))</f>
        <v/>
      </c>
      <c r="AE249" s="386"/>
      <c r="AF249" s="386"/>
      <c r="AG249" s="386"/>
      <c r="AH249" s="386"/>
      <c r="AI249" s="386"/>
      <c r="AJ249" s="387">
        <f t="shared" si="61"/>
        <v>0</v>
      </c>
      <c r="AK249" s="386"/>
      <c r="AL249" s="387">
        <f t="shared" si="62"/>
        <v>0</v>
      </c>
      <c r="AM249" s="386"/>
      <c r="AN249" s="387">
        <f t="shared" si="63"/>
        <v>0</v>
      </c>
      <c r="AO249" s="386"/>
      <c r="AP249" s="387">
        <f t="shared" si="64"/>
        <v>0</v>
      </c>
      <c r="AQ249" s="386"/>
      <c r="AR249" s="387">
        <f t="shared" si="65"/>
        <v>0</v>
      </c>
      <c r="AS249" s="386"/>
      <c r="AT249" s="387">
        <f t="shared" si="66"/>
        <v>0</v>
      </c>
    </row>
    <row r="250" spans="2:46">
      <c r="B250" s="435"/>
      <c r="C250" s="435"/>
      <c r="D250" s="436"/>
      <c r="E250" s="437"/>
      <c r="F250" s="437"/>
      <c r="G250" s="437"/>
      <c r="H250" s="437"/>
      <c r="I250" s="437"/>
      <c r="J250" s="437"/>
      <c r="K250" s="465">
        <f t="shared" si="52"/>
        <v>0</v>
      </c>
      <c r="L250" s="433"/>
      <c r="M250" s="433"/>
      <c r="N250" s="434"/>
      <c r="O250" s="383" t="str">
        <f t="shared" si="51"/>
        <v/>
      </c>
      <c r="P250" s="434"/>
      <c r="Q250" s="434"/>
      <c r="R250" s="434"/>
      <c r="S250" s="433"/>
      <c r="T250" s="434"/>
      <c r="U250" s="384" t="str">
        <f t="shared" si="53"/>
        <v/>
      </c>
      <c r="V250" s="384" t="str">
        <f t="shared" si="54"/>
        <v/>
      </c>
      <c r="W250" s="384" t="str">
        <f t="shared" si="55"/>
        <v/>
      </c>
      <c r="X250" s="384" t="str">
        <f t="shared" si="56"/>
        <v/>
      </c>
      <c r="Y250" s="384" t="str">
        <f t="shared" si="57"/>
        <v/>
      </c>
      <c r="Z250" s="384" t="str">
        <f t="shared" si="58"/>
        <v/>
      </c>
      <c r="AA250" s="384">
        <f t="shared" si="59"/>
        <v>0</v>
      </c>
      <c r="AB250" s="385" t="b">
        <f t="shared" si="60"/>
        <v>1</v>
      </c>
      <c r="AC250" s="384" t="str">
        <f>IF($N250="","",IF($C$7="Northern Ireland",INDEX('Fixed inputs'!$H$18:$H$58,MATCH($N250,'Fixed inputs'!$C$18:$C$58,0)),INDEX('Fixed inputs'!$I$18:$I$58,MATCH($N250,'Fixed inputs'!$C$18:$C$58,0))))</f>
        <v/>
      </c>
      <c r="AD250" s="384" t="str">
        <f>IF($C250="","",INDEX('Fixed inputs'!$C$8:$E$10,MATCH($C250,'Fixed inputs'!$B$8:$B$10,0),MATCH(IF($C$7="Northern Ireland","GBP","EUR"),'Fixed inputs'!$C$7:$E$7,0)))</f>
        <v/>
      </c>
      <c r="AE250" s="386"/>
      <c r="AF250" s="386"/>
      <c r="AG250" s="386"/>
      <c r="AH250" s="386"/>
      <c r="AI250" s="386"/>
      <c r="AJ250" s="387">
        <f t="shared" si="61"/>
        <v>0</v>
      </c>
      <c r="AK250" s="386"/>
      <c r="AL250" s="387">
        <f t="shared" si="62"/>
        <v>0</v>
      </c>
      <c r="AM250" s="386"/>
      <c r="AN250" s="387">
        <f t="shared" si="63"/>
        <v>0</v>
      </c>
      <c r="AO250" s="386"/>
      <c r="AP250" s="387">
        <f t="shared" si="64"/>
        <v>0</v>
      </c>
      <c r="AQ250" s="386"/>
      <c r="AR250" s="387">
        <f t="shared" si="65"/>
        <v>0</v>
      </c>
      <c r="AS250" s="386"/>
      <c r="AT250" s="387">
        <f t="shared" si="66"/>
        <v>0</v>
      </c>
    </row>
    <row r="251" spans="2:46">
      <c r="B251" s="435"/>
      <c r="C251" s="435"/>
      <c r="D251" s="436"/>
      <c r="E251" s="437"/>
      <c r="F251" s="437"/>
      <c r="G251" s="437"/>
      <c r="H251" s="437"/>
      <c r="I251" s="437"/>
      <c r="J251" s="437"/>
      <c r="K251" s="465">
        <f t="shared" si="52"/>
        <v>0</v>
      </c>
      <c r="L251" s="433"/>
      <c r="M251" s="433"/>
      <c r="N251" s="434"/>
      <c r="O251" s="383" t="str">
        <f t="shared" si="51"/>
        <v/>
      </c>
      <c r="P251" s="434"/>
      <c r="Q251" s="434"/>
      <c r="R251" s="434"/>
      <c r="S251" s="433"/>
      <c r="T251" s="434"/>
      <c r="U251" s="384" t="str">
        <f t="shared" si="53"/>
        <v/>
      </c>
      <c r="V251" s="384" t="str">
        <f t="shared" si="54"/>
        <v/>
      </c>
      <c r="W251" s="384" t="str">
        <f t="shared" si="55"/>
        <v/>
      </c>
      <c r="X251" s="384" t="str">
        <f t="shared" si="56"/>
        <v/>
      </c>
      <c r="Y251" s="384" t="str">
        <f t="shared" si="57"/>
        <v/>
      </c>
      <c r="Z251" s="384" t="str">
        <f t="shared" si="58"/>
        <v/>
      </c>
      <c r="AA251" s="384">
        <f t="shared" si="59"/>
        <v>0</v>
      </c>
      <c r="AB251" s="385" t="b">
        <f t="shared" si="60"/>
        <v>1</v>
      </c>
      <c r="AC251" s="384" t="str">
        <f>IF($N251="","",IF($C$7="Northern Ireland",INDEX('Fixed inputs'!$H$18:$H$58,MATCH($N251,'Fixed inputs'!$C$18:$C$58,0)),INDEX('Fixed inputs'!$I$18:$I$58,MATCH($N251,'Fixed inputs'!$C$18:$C$58,0))))</f>
        <v/>
      </c>
      <c r="AD251" s="384" t="str">
        <f>IF($C251="","",INDEX('Fixed inputs'!$C$8:$E$10,MATCH($C251,'Fixed inputs'!$B$8:$B$10,0),MATCH(IF($C$7="Northern Ireland","GBP","EUR"),'Fixed inputs'!$C$7:$E$7,0)))</f>
        <v/>
      </c>
      <c r="AE251" s="386"/>
      <c r="AF251" s="386"/>
      <c r="AG251" s="386"/>
      <c r="AH251" s="386"/>
      <c r="AI251" s="386"/>
      <c r="AJ251" s="387">
        <f t="shared" si="61"/>
        <v>0</v>
      </c>
      <c r="AK251" s="386"/>
      <c r="AL251" s="387">
        <f t="shared" si="62"/>
        <v>0</v>
      </c>
      <c r="AM251" s="386"/>
      <c r="AN251" s="387">
        <f t="shared" si="63"/>
        <v>0</v>
      </c>
      <c r="AO251" s="386"/>
      <c r="AP251" s="387">
        <f t="shared" si="64"/>
        <v>0</v>
      </c>
      <c r="AQ251" s="386"/>
      <c r="AR251" s="387">
        <f t="shared" si="65"/>
        <v>0</v>
      </c>
      <c r="AS251" s="386"/>
      <c r="AT251" s="387">
        <f t="shared" si="66"/>
        <v>0</v>
      </c>
    </row>
    <row r="252" spans="2:46">
      <c r="B252" s="435"/>
      <c r="C252" s="435"/>
      <c r="D252" s="436"/>
      <c r="E252" s="437"/>
      <c r="F252" s="437"/>
      <c r="G252" s="437"/>
      <c r="H252" s="437"/>
      <c r="I252" s="437"/>
      <c r="J252" s="437"/>
      <c r="K252" s="465">
        <f t="shared" si="52"/>
        <v>0</v>
      </c>
      <c r="L252" s="433"/>
      <c r="M252" s="433"/>
      <c r="N252" s="434"/>
      <c r="O252" s="383" t="str">
        <f t="shared" si="51"/>
        <v/>
      </c>
      <c r="P252" s="434"/>
      <c r="Q252" s="434"/>
      <c r="R252" s="434"/>
      <c r="S252" s="433"/>
      <c r="T252" s="434"/>
      <c r="U252" s="384" t="str">
        <f t="shared" si="53"/>
        <v/>
      </c>
      <c r="V252" s="384" t="str">
        <f t="shared" si="54"/>
        <v/>
      </c>
      <c r="W252" s="384" t="str">
        <f t="shared" si="55"/>
        <v/>
      </c>
      <c r="X252" s="384" t="str">
        <f t="shared" si="56"/>
        <v/>
      </c>
      <c r="Y252" s="384" t="str">
        <f t="shared" si="57"/>
        <v/>
      </c>
      <c r="Z252" s="384" t="str">
        <f t="shared" si="58"/>
        <v/>
      </c>
      <c r="AA252" s="384">
        <f t="shared" si="59"/>
        <v>0</v>
      </c>
      <c r="AB252" s="385" t="b">
        <f t="shared" si="60"/>
        <v>1</v>
      </c>
      <c r="AC252" s="384" t="str">
        <f>IF($N252="","",IF($C$7="Northern Ireland",INDEX('Fixed inputs'!$H$18:$H$58,MATCH($N252,'Fixed inputs'!$C$18:$C$58,0)),INDEX('Fixed inputs'!$I$18:$I$58,MATCH($N252,'Fixed inputs'!$C$18:$C$58,0))))</f>
        <v/>
      </c>
      <c r="AD252" s="384" t="str">
        <f>IF($C252="","",INDEX('Fixed inputs'!$C$8:$E$10,MATCH($C252,'Fixed inputs'!$B$8:$B$10,0),MATCH(IF($C$7="Northern Ireland","GBP","EUR"),'Fixed inputs'!$C$7:$E$7,0)))</f>
        <v/>
      </c>
      <c r="AE252" s="386"/>
      <c r="AF252" s="386"/>
      <c r="AG252" s="386"/>
      <c r="AH252" s="386"/>
      <c r="AI252" s="386"/>
      <c r="AJ252" s="387">
        <f t="shared" si="61"/>
        <v>0</v>
      </c>
      <c r="AK252" s="386"/>
      <c r="AL252" s="387">
        <f t="shared" si="62"/>
        <v>0</v>
      </c>
      <c r="AM252" s="386"/>
      <c r="AN252" s="387">
        <f t="shared" si="63"/>
        <v>0</v>
      </c>
      <c r="AO252" s="386"/>
      <c r="AP252" s="387">
        <f t="shared" si="64"/>
        <v>0</v>
      </c>
      <c r="AQ252" s="386"/>
      <c r="AR252" s="387">
        <f t="shared" si="65"/>
        <v>0</v>
      </c>
      <c r="AS252" s="386"/>
      <c r="AT252" s="387">
        <f t="shared" si="66"/>
        <v>0</v>
      </c>
    </row>
    <row r="253" spans="2:46">
      <c r="B253" s="435"/>
      <c r="C253" s="435"/>
      <c r="D253" s="436"/>
      <c r="E253" s="437"/>
      <c r="F253" s="437"/>
      <c r="G253" s="437"/>
      <c r="H253" s="437"/>
      <c r="I253" s="437"/>
      <c r="J253" s="437"/>
      <c r="K253" s="465">
        <f t="shared" si="52"/>
        <v>0</v>
      </c>
      <c r="L253" s="433"/>
      <c r="M253" s="433"/>
      <c r="N253" s="434"/>
      <c r="O253" s="383" t="str">
        <f t="shared" si="51"/>
        <v/>
      </c>
      <c r="P253" s="434"/>
      <c r="Q253" s="434"/>
      <c r="R253" s="434"/>
      <c r="S253" s="433"/>
      <c r="T253" s="434"/>
      <c r="U253" s="384" t="str">
        <f t="shared" si="53"/>
        <v/>
      </c>
      <c r="V253" s="384" t="str">
        <f t="shared" si="54"/>
        <v/>
      </c>
      <c r="W253" s="384" t="str">
        <f t="shared" si="55"/>
        <v/>
      </c>
      <c r="X253" s="384" t="str">
        <f t="shared" si="56"/>
        <v/>
      </c>
      <c r="Y253" s="384" t="str">
        <f t="shared" si="57"/>
        <v/>
      </c>
      <c r="Z253" s="384" t="str">
        <f t="shared" si="58"/>
        <v/>
      </c>
      <c r="AA253" s="384">
        <f t="shared" si="59"/>
        <v>0</v>
      </c>
      <c r="AB253" s="385" t="b">
        <f t="shared" si="60"/>
        <v>1</v>
      </c>
      <c r="AC253" s="384" t="str">
        <f>IF($N253="","",IF($C$7="Northern Ireland",INDEX('Fixed inputs'!$H$18:$H$58,MATCH($N253,'Fixed inputs'!$C$18:$C$58,0)),INDEX('Fixed inputs'!$I$18:$I$58,MATCH($N253,'Fixed inputs'!$C$18:$C$58,0))))</f>
        <v/>
      </c>
      <c r="AD253" s="384" t="str">
        <f>IF($C253="","",INDEX('Fixed inputs'!$C$8:$E$10,MATCH($C253,'Fixed inputs'!$B$8:$B$10,0),MATCH(IF($C$7="Northern Ireland","GBP","EUR"),'Fixed inputs'!$C$7:$E$7,0)))</f>
        <v/>
      </c>
      <c r="AE253" s="386"/>
      <c r="AF253" s="386"/>
      <c r="AG253" s="386"/>
      <c r="AH253" s="386"/>
      <c r="AI253" s="386"/>
      <c r="AJ253" s="387">
        <f t="shared" si="61"/>
        <v>0</v>
      </c>
      <c r="AK253" s="386"/>
      <c r="AL253" s="387">
        <f t="shared" si="62"/>
        <v>0</v>
      </c>
      <c r="AM253" s="386"/>
      <c r="AN253" s="387">
        <f t="shared" si="63"/>
        <v>0</v>
      </c>
      <c r="AO253" s="386"/>
      <c r="AP253" s="387">
        <f t="shared" si="64"/>
        <v>0</v>
      </c>
      <c r="AQ253" s="386"/>
      <c r="AR253" s="387">
        <f t="shared" si="65"/>
        <v>0</v>
      </c>
      <c r="AS253" s="386"/>
      <c r="AT253" s="387">
        <f t="shared" si="66"/>
        <v>0</v>
      </c>
    </row>
    <row r="254" spans="2:46">
      <c r="B254" s="435"/>
      <c r="C254" s="435"/>
      <c r="D254" s="436"/>
      <c r="E254" s="437"/>
      <c r="F254" s="437"/>
      <c r="G254" s="437"/>
      <c r="H254" s="437"/>
      <c r="I254" s="437"/>
      <c r="J254" s="437"/>
      <c r="K254" s="465">
        <f t="shared" si="52"/>
        <v>0</v>
      </c>
      <c r="L254" s="433"/>
      <c r="M254" s="433"/>
      <c r="N254" s="434"/>
      <c r="O254" s="383" t="str">
        <f t="shared" si="51"/>
        <v/>
      </c>
      <c r="P254" s="434"/>
      <c r="Q254" s="434"/>
      <c r="R254" s="434"/>
      <c r="S254" s="433"/>
      <c r="T254" s="434"/>
      <c r="U254" s="384" t="str">
        <f t="shared" si="53"/>
        <v/>
      </c>
      <c r="V254" s="384" t="str">
        <f t="shared" si="54"/>
        <v/>
      </c>
      <c r="W254" s="384" t="str">
        <f t="shared" si="55"/>
        <v/>
      </c>
      <c r="X254" s="384" t="str">
        <f t="shared" si="56"/>
        <v/>
      </c>
      <c r="Y254" s="384" t="str">
        <f t="shared" si="57"/>
        <v/>
      </c>
      <c r="Z254" s="384" t="str">
        <f t="shared" si="58"/>
        <v/>
      </c>
      <c r="AA254" s="384">
        <f t="shared" si="59"/>
        <v>0</v>
      </c>
      <c r="AB254" s="385" t="b">
        <f t="shared" si="60"/>
        <v>1</v>
      </c>
      <c r="AC254" s="384" t="str">
        <f>IF($N254="","",IF($C$7="Northern Ireland",INDEX('Fixed inputs'!$H$18:$H$58,MATCH($N254,'Fixed inputs'!$C$18:$C$58,0)),INDEX('Fixed inputs'!$I$18:$I$58,MATCH($N254,'Fixed inputs'!$C$18:$C$58,0))))</f>
        <v/>
      </c>
      <c r="AD254" s="384" t="str">
        <f>IF($C254="","",INDEX('Fixed inputs'!$C$8:$E$10,MATCH($C254,'Fixed inputs'!$B$8:$B$10,0),MATCH(IF($C$7="Northern Ireland","GBP","EUR"),'Fixed inputs'!$C$7:$E$7,0)))</f>
        <v/>
      </c>
      <c r="AE254" s="386"/>
      <c r="AF254" s="386"/>
      <c r="AG254" s="386"/>
      <c r="AH254" s="386"/>
      <c r="AI254" s="386"/>
      <c r="AJ254" s="387">
        <f t="shared" si="61"/>
        <v>0</v>
      </c>
      <c r="AK254" s="386"/>
      <c r="AL254" s="387">
        <f t="shared" si="62"/>
        <v>0</v>
      </c>
      <c r="AM254" s="386"/>
      <c r="AN254" s="387">
        <f t="shared" si="63"/>
        <v>0</v>
      </c>
      <c r="AO254" s="386"/>
      <c r="AP254" s="387">
        <f t="shared" si="64"/>
        <v>0</v>
      </c>
      <c r="AQ254" s="386"/>
      <c r="AR254" s="387">
        <f t="shared" si="65"/>
        <v>0</v>
      </c>
      <c r="AS254" s="386"/>
      <c r="AT254" s="387">
        <f t="shared" si="66"/>
        <v>0</v>
      </c>
    </row>
    <row r="255" spans="2:46">
      <c r="B255" s="435"/>
      <c r="C255" s="435"/>
      <c r="D255" s="436"/>
      <c r="E255" s="437"/>
      <c r="F255" s="437"/>
      <c r="G255" s="437"/>
      <c r="H255" s="437"/>
      <c r="I255" s="437"/>
      <c r="J255" s="437"/>
      <c r="K255" s="465">
        <f t="shared" si="52"/>
        <v>0</v>
      </c>
      <c r="L255" s="433"/>
      <c r="M255" s="433"/>
      <c r="N255" s="434"/>
      <c r="O255" s="383" t="str">
        <f t="shared" si="51"/>
        <v/>
      </c>
      <c r="P255" s="434"/>
      <c r="Q255" s="434"/>
      <c r="R255" s="434"/>
      <c r="S255" s="433"/>
      <c r="T255" s="434"/>
      <c r="U255" s="384" t="str">
        <f t="shared" si="53"/>
        <v/>
      </c>
      <c r="V255" s="384" t="str">
        <f t="shared" si="54"/>
        <v/>
      </c>
      <c r="W255" s="384" t="str">
        <f t="shared" si="55"/>
        <v/>
      </c>
      <c r="X255" s="384" t="str">
        <f t="shared" si="56"/>
        <v/>
      </c>
      <c r="Y255" s="384" t="str">
        <f t="shared" si="57"/>
        <v/>
      </c>
      <c r="Z255" s="384" t="str">
        <f t="shared" si="58"/>
        <v/>
      </c>
      <c r="AA255" s="384">
        <f t="shared" si="59"/>
        <v>0</v>
      </c>
      <c r="AB255" s="385" t="b">
        <f t="shared" si="60"/>
        <v>1</v>
      </c>
      <c r="AC255" s="384" t="str">
        <f>IF($N255="","",IF($C$7="Northern Ireland",INDEX('Fixed inputs'!$H$18:$H$58,MATCH($N255,'Fixed inputs'!$C$18:$C$58,0)),INDEX('Fixed inputs'!$I$18:$I$58,MATCH($N255,'Fixed inputs'!$C$18:$C$58,0))))</f>
        <v/>
      </c>
      <c r="AD255" s="384" t="str">
        <f>IF($C255="","",INDEX('Fixed inputs'!$C$8:$E$10,MATCH($C255,'Fixed inputs'!$B$8:$B$10,0),MATCH(IF($C$7="Northern Ireland","GBP","EUR"),'Fixed inputs'!$C$7:$E$7,0)))</f>
        <v/>
      </c>
      <c r="AE255" s="386"/>
      <c r="AF255" s="386"/>
      <c r="AG255" s="386"/>
      <c r="AH255" s="386"/>
      <c r="AI255" s="386"/>
      <c r="AJ255" s="387">
        <f t="shared" si="61"/>
        <v>0</v>
      </c>
      <c r="AK255" s="386"/>
      <c r="AL255" s="387">
        <f t="shared" si="62"/>
        <v>0</v>
      </c>
      <c r="AM255" s="386"/>
      <c r="AN255" s="387">
        <f t="shared" si="63"/>
        <v>0</v>
      </c>
      <c r="AO255" s="386"/>
      <c r="AP255" s="387">
        <f t="shared" si="64"/>
        <v>0</v>
      </c>
      <c r="AQ255" s="386"/>
      <c r="AR255" s="387">
        <f t="shared" si="65"/>
        <v>0</v>
      </c>
      <c r="AS255" s="386"/>
      <c r="AT255" s="387">
        <f t="shared" si="66"/>
        <v>0</v>
      </c>
    </row>
    <row r="256" spans="2:46">
      <c r="B256" s="435"/>
      <c r="C256" s="435"/>
      <c r="D256" s="436"/>
      <c r="E256" s="437"/>
      <c r="F256" s="437"/>
      <c r="G256" s="437"/>
      <c r="H256" s="437"/>
      <c r="I256" s="437"/>
      <c r="J256" s="437"/>
      <c r="K256" s="465">
        <f t="shared" si="52"/>
        <v>0</v>
      </c>
      <c r="L256" s="433"/>
      <c r="M256" s="433"/>
      <c r="N256" s="434"/>
      <c r="O256" s="383" t="str">
        <f t="shared" si="51"/>
        <v/>
      </c>
      <c r="P256" s="434"/>
      <c r="Q256" s="434"/>
      <c r="R256" s="434"/>
      <c r="S256" s="433"/>
      <c r="T256" s="434"/>
      <c r="U256" s="384" t="str">
        <f t="shared" si="53"/>
        <v/>
      </c>
      <c r="V256" s="384" t="str">
        <f t="shared" si="54"/>
        <v/>
      </c>
      <c r="W256" s="384" t="str">
        <f t="shared" si="55"/>
        <v/>
      </c>
      <c r="X256" s="384" t="str">
        <f t="shared" si="56"/>
        <v/>
      </c>
      <c r="Y256" s="384" t="str">
        <f t="shared" si="57"/>
        <v/>
      </c>
      <c r="Z256" s="384" t="str">
        <f t="shared" si="58"/>
        <v/>
      </c>
      <c r="AA256" s="384">
        <f t="shared" si="59"/>
        <v>0</v>
      </c>
      <c r="AB256" s="385" t="b">
        <f t="shared" si="60"/>
        <v>1</v>
      </c>
      <c r="AC256" s="384" t="str">
        <f>IF($N256="","",IF($C$7="Northern Ireland",INDEX('Fixed inputs'!$H$18:$H$58,MATCH($N256,'Fixed inputs'!$C$18:$C$58,0)),INDEX('Fixed inputs'!$I$18:$I$58,MATCH($N256,'Fixed inputs'!$C$18:$C$58,0))))</f>
        <v/>
      </c>
      <c r="AD256" s="384" t="str">
        <f>IF($C256="","",INDEX('Fixed inputs'!$C$8:$E$10,MATCH($C256,'Fixed inputs'!$B$8:$B$10,0),MATCH(IF($C$7="Northern Ireland","GBP","EUR"),'Fixed inputs'!$C$7:$E$7,0)))</f>
        <v/>
      </c>
      <c r="AE256" s="386"/>
      <c r="AF256" s="386"/>
      <c r="AG256" s="386"/>
      <c r="AH256" s="386"/>
      <c r="AI256" s="386"/>
      <c r="AJ256" s="387">
        <f t="shared" si="61"/>
        <v>0</v>
      </c>
      <c r="AK256" s="386"/>
      <c r="AL256" s="387">
        <f t="shared" si="62"/>
        <v>0</v>
      </c>
      <c r="AM256" s="386"/>
      <c r="AN256" s="387">
        <f t="shared" si="63"/>
        <v>0</v>
      </c>
      <c r="AO256" s="386"/>
      <c r="AP256" s="387">
        <f t="shared" si="64"/>
        <v>0</v>
      </c>
      <c r="AQ256" s="386"/>
      <c r="AR256" s="387">
        <f t="shared" si="65"/>
        <v>0</v>
      </c>
      <c r="AS256" s="386"/>
      <c r="AT256" s="387">
        <f t="shared" si="66"/>
        <v>0</v>
      </c>
    </row>
    <row r="257" spans="2:46">
      <c r="B257" s="435"/>
      <c r="C257" s="435"/>
      <c r="D257" s="436"/>
      <c r="E257" s="437"/>
      <c r="F257" s="437"/>
      <c r="G257" s="437"/>
      <c r="H257" s="437"/>
      <c r="I257" s="437"/>
      <c r="J257" s="437"/>
      <c r="K257" s="465">
        <f t="shared" si="52"/>
        <v>0</v>
      </c>
      <c r="L257" s="433"/>
      <c r="M257" s="433"/>
      <c r="N257" s="434"/>
      <c r="O257" s="383" t="str">
        <f t="shared" si="51"/>
        <v/>
      </c>
      <c r="P257" s="434"/>
      <c r="Q257" s="434"/>
      <c r="R257" s="434"/>
      <c r="S257" s="433"/>
      <c r="T257" s="434"/>
      <c r="U257" s="384" t="str">
        <f t="shared" si="53"/>
        <v/>
      </c>
      <c r="V257" s="384" t="str">
        <f t="shared" si="54"/>
        <v/>
      </c>
      <c r="W257" s="384" t="str">
        <f t="shared" si="55"/>
        <v/>
      </c>
      <c r="X257" s="384" t="str">
        <f t="shared" si="56"/>
        <v/>
      </c>
      <c r="Y257" s="384" t="str">
        <f t="shared" si="57"/>
        <v/>
      </c>
      <c r="Z257" s="384" t="str">
        <f t="shared" si="58"/>
        <v/>
      </c>
      <c r="AA257" s="384">
        <f t="shared" si="59"/>
        <v>0</v>
      </c>
      <c r="AB257" s="385" t="b">
        <f t="shared" si="60"/>
        <v>1</v>
      </c>
      <c r="AC257" s="384" t="str">
        <f>IF($N257="","",IF($C$7="Northern Ireland",INDEX('Fixed inputs'!$H$18:$H$58,MATCH($N257,'Fixed inputs'!$C$18:$C$58,0)),INDEX('Fixed inputs'!$I$18:$I$58,MATCH($N257,'Fixed inputs'!$C$18:$C$58,0))))</f>
        <v/>
      </c>
      <c r="AD257" s="384" t="str">
        <f>IF($C257="","",INDEX('Fixed inputs'!$C$8:$E$10,MATCH($C257,'Fixed inputs'!$B$8:$B$10,0),MATCH(IF($C$7="Northern Ireland","GBP","EUR"),'Fixed inputs'!$C$7:$E$7,0)))</f>
        <v/>
      </c>
      <c r="AE257" s="386"/>
      <c r="AF257" s="386"/>
      <c r="AG257" s="386"/>
      <c r="AH257" s="386"/>
      <c r="AI257" s="386"/>
      <c r="AJ257" s="387">
        <f t="shared" si="61"/>
        <v>0</v>
      </c>
      <c r="AK257" s="386"/>
      <c r="AL257" s="387">
        <f t="shared" si="62"/>
        <v>0</v>
      </c>
      <c r="AM257" s="386"/>
      <c r="AN257" s="387">
        <f t="shared" si="63"/>
        <v>0</v>
      </c>
      <c r="AO257" s="386"/>
      <c r="AP257" s="387">
        <f t="shared" si="64"/>
        <v>0</v>
      </c>
      <c r="AQ257" s="386"/>
      <c r="AR257" s="387">
        <f t="shared" si="65"/>
        <v>0</v>
      </c>
      <c r="AS257" s="386"/>
      <c r="AT257" s="387">
        <f t="shared" si="66"/>
        <v>0</v>
      </c>
    </row>
    <row r="258" spans="2:46">
      <c r="B258" s="435"/>
      <c r="C258" s="435"/>
      <c r="D258" s="436"/>
      <c r="E258" s="437"/>
      <c r="F258" s="437"/>
      <c r="G258" s="437"/>
      <c r="H258" s="437"/>
      <c r="I258" s="437"/>
      <c r="J258" s="437"/>
      <c r="K258" s="465">
        <f t="shared" si="52"/>
        <v>0</v>
      </c>
      <c r="L258" s="433"/>
      <c r="M258" s="433"/>
      <c r="N258" s="434"/>
      <c r="O258" s="383" t="str">
        <f t="shared" si="51"/>
        <v/>
      </c>
      <c r="P258" s="434"/>
      <c r="Q258" s="434"/>
      <c r="R258" s="434"/>
      <c r="S258" s="433"/>
      <c r="T258" s="434"/>
      <c r="U258" s="384" t="str">
        <f t="shared" si="53"/>
        <v/>
      </c>
      <c r="V258" s="384" t="str">
        <f t="shared" si="54"/>
        <v/>
      </c>
      <c r="W258" s="384" t="str">
        <f t="shared" si="55"/>
        <v/>
      </c>
      <c r="X258" s="384" t="str">
        <f t="shared" si="56"/>
        <v/>
      </c>
      <c r="Y258" s="384" t="str">
        <f t="shared" si="57"/>
        <v/>
      </c>
      <c r="Z258" s="384" t="str">
        <f t="shared" si="58"/>
        <v/>
      </c>
      <c r="AA258" s="384">
        <f t="shared" si="59"/>
        <v>0</v>
      </c>
      <c r="AB258" s="385" t="b">
        <f t="shared" si="60"/>
        <v>1</v>
      </c>
      <c r="AC258" s="384" t="str">
        <f>IF($N258="","",IF($C$7="Northern Ireland",INDEX('Fixed inputs'!$H$18:$H$58,MATCH($N258,'Fixed inputs'!$C$18:$C$58,0)),INDEX('Fixed inputs'!$I$18:$I$58,MATCH($N258,'Fixed inputs'!$C$18:$C$58,0))))</f>
        <v/>
      </c>
      <c r="AD258" s="384" t="str">
        <f>IF($C258="","",INDEX('Fixed inputs'!$C$8:$E$10,MATCH($C258,'Fixed inputs'!$B$8:$B$10,0),MATCH(IF($C$7="Northern Ireland","GBP","EUR"),'Fixed inputs'!$C$7:$E$7,0)))</f>
        <v/>
      </c>
      <c r="AE258" s="386"/>
      <c r="AF258" s="386"/>
      <c r="AG258" s="386"/>
      <c r="AH258" s="386"/>
      <c r="AI258" s="386"/>
      <c r="AJ258" s="387">
        <f t="shared" si="61"/>
        <v>0</v>
      </c>
      <c r="AK258" s="386"/>
      <c r="AL258" s="387">
        <f t="shared" si="62"/>
        <v>0</v>
      </c>
      <c r="AM258" s="386"/>
      <c r="AN258" s="387">
        <f t="shared" si="63"/>
        <v>0</v>
      </c>
      <c r="AO258" s="386"/>
      <c r="AP258" s="387">
        <f t="shared" si="64"/>
        <v>0</v>
      </c>
      <c r="AQ258" s="386"/>
      <c r="AR258" s="387">
        <f t="shared" si="65"/>
        <v>0</v>
      </c>
      <c r="AS258" s="386"/>
      <c r="AT258" s="387">
        <f t="shared" si="66"/>
        <v>0</v>
      </c>
    </row>
    <row r="259" spans="2:46">
      <c r="B259" s="435"/>
      <c r="C259" s="435"/>
      <c r="D259" s="436"/>
      <c r="E259" s="437"/>
      <c r="F259" s="437"/>
      <c r="G259" s="437"/>
      <c r="H259" s="437"/>
      <c r="I259" s="437"/>
      <c r="J259" s="437"/>
      <c r="K259" s="465">
        <f t="shared" si="52"/>
        <v>0</v>
      </c>
      <c r="L259" s="433"/>
      <c r="M259" s="433"/>
      <c r="N259" s="434"/>
      <c r="O259" s="383" t="str">
        <f t="shared" si="51"/>
        <v/>
      </c>
      <c r="P259" s="434"/>
      <c r="Q259" s="434"/>
      <c r="R259" s="434"/>
      <c r="S259" s="433"/>
      <c r="T259" s="434"/>
      <c r="U259" s="384" t="str">
        <f t="shared" si="53"/>
        <v/>
      </c>
      <c r="V259" s="384" t="str">
        <f t="shared" si="54"/>
        <v/>
      </c>
      <c r="W259" s="384" t="str">
        <f t="shared" si="55"/>
        <v/>
      </c>
      <c r="X259" s="384" t="str">
        <f t="shared" si="56"/>
        <v/>
      </c>
      <c r="Y259" s="384" t="str">
        <f t="shared" si="57"/>
        <v/>
      </c>
      <c r="Z259" s="384" t="str">
        <f t="shared" si="58"/>
        <v/>
      </c>
      <c r="AA259" s="384">
        <f t="shared" si="59"/>
        <v>0</v>
      </c>
      <c r="AB259" s="385" t="b">
        <f t="shared" si="60"/>
        <v>1</v>
      </c>
      <c r="AC259" s="384" t="str">
        <f>IF($N259="","",IF($C$7="Northern Ireland",INDEX('Fixed inputs'!$H$18:$H$58,MATCH($N259,'Fixed inputs'!$C$18:$C$58,0)),INDEX('Fixed inputs'!$I$18:$I$58,MATCH($N259,'Fixed inputs'!$C$18:$C$58,0))))</f>
        <v/>
      </c>
      <c r="AD259" s="384" t="str">
        <f>IF($C259="","",INDEX('Fixed inputs'!$C$8:$E$10,MATCH($C259,'Fixed inputs'!$B$8:$B$10,0),MATCH(IF($C$7="Northern Ireland","GBP","EUR"),'Fixed inputs'!$C$7:$E$7,0)))</f>
        <v/>
      </c>
      <c r="AE259" s="386"/>
      <c r="AF259" s="386"/>
      <c r="AG259" s="386"/>
      <c r="AH259" s="386"/>
      <c r="AI259" s="386"/>
      <c r="AJ259" s="387">
        <f t="shared" si="61"/>
        <v>0</v>
      </c>
      <c r="AK259" s="386"/>
      <c r="AL259" s="387">
        <f t="shared" si="62"/>
        <v>0</v>
      </c>
      <c r="AM259" s="386"/>
      <c r="AN259" s="387">
        <f t="shared" si="63"/>
        <v>0</v>
      </c>
      <c r="AO259" s="386"/>
      <c r="AP259" s="387">
        <f t="shared" si="64"/>
        <v>0</v>
      </c>
      <c r="AQ259" s="386"/>
      <c r="AR259" s="387">
        <f t="shared" si="65"/>
        <v>0</v>
      </c>
      <c r="AS259" s="386"/>
      <c r="AT259" s="387">
        <f t="shared" si="66"/>
        <v>0</v>
      </c>
    </row>
    <row r="260" spans="2:46">
      <c r="B260" s="435"/>
      <c r="C260" s="435"/>
      <c r="D260" s="436"/>
      <c r="E260" s="437"/>
      <c r="F260" s="437"/>
      <c r="G260" s="437"/>
      <c r="H260" s="437"/>
      <c r="I260" s="437"/>
      <c r="J260" s="437"/>
      <c r="K260" s="465">
        <f t="shared" si="52"/>
        <v>0</v>
      </c>
      <c r="L260" s="433"/>
      <c r="M260" s="433"/>
      <c r="N260" s="434"/>
      <c r="O260" s="383" t="str">
        <f t="shared" si="51"/>
        <v/>
      </c>
      <c r="P260" s="434"/>
      <c r="Q260" s="434"/>
      <c r="R260" s="434"/>
      <c r="S260" s="433"/>
      <c r="T260" s="434"/>
      <c r="U260" s="384" t="str">
        <f t="shared" si="53"/>
        <v/>
      </c>
      <c r="V260" s="384" t="str">
        <f t="shared" si="54"/>
        <v/>
      </c>
      <c r="W260" s="384" t="str">
        <f t="shared" si="55"/>
        <v/>
      </c>
      <c r="X260" s="384" t="str">
        <f t="shared" si="56"/>
        <v/>
      </c>
      <c r="Y260" s="384" t="str">
        <f t="shared" si="57"/>
        <v/>
      </c>
      <c r="Z260" s="384" t="str">
        <f t="shared" si="58"/>
        <v/>
      </c>
      <c r="AA260" s="384">
        <f t="shared" si="59"/>
        <v>0</v>
      </c>
      <c r="AB260" s="385" t="b">
        <f t="shared" si="60"/>
        <v>1</v>
      </c>
      <c r="AC260" s="384" t="str">
        <f>IF($N260="","",IF($C$7="Northern Ireland",INDEX('Fixed inputs'!$H$18:$H$58,MATCH($N260,'Fixed inputs'!$C$18:$C$58,0)),INDEX('Fixed inputs'!$I$18:$I$58,MATCH($N260,'Fixed inputs'!$C$18:$C$58,0))))</f>
        <v/>
      </c>
      <c r="AD260" s="384" t="str">
        <f>IF($C260="","",INDEX('Fixed inputs'!$C$8:$E$10,MATCH($C260,'Fixed inputs'!$B$8:$B$10,0),MATCH(IF($C$7="Northern Ireland","GBP","EUR"),'Fixed inputs'!$C$7:$E$7,0)))</f>
        <v/>
      </c>
      <c r="AE260" s="386"/>
      <c r="AF260" s="386"/>
      <c r="AG260" s="386"/>
      <c r="AH260" s="386"/>
      <c r="AI260" s="386"/>
      <c r="AJ260" s="387">
        <f t="shared" si="61"/>
        <v>0</v>
      </c>
      <c r="AK260" s="386"/>
      <c r="AL260" s="387">
        <f t="shared" si="62"/>
        <v>0</v>
      </c>
      <c r="AM260" s="386"/>
      <c r="AN260" s="387">
        <f t="shared" si="63"/>
        <v>0</v>
      </c>
      <c r="AO260" s="386"/>
      <c r="AP260" s="387">
        <f t="shared" si="64"/>
        <v>0</v>
      </c>
      <c r="AQ260" s="386"/>
      <c r="AR260" s="387">
        <f t="shared" si="65"/>
        <v>0</v>
      </c>
      <c r="AS260" s="386"/>
      <c r="AT260" s="387">
        <f t="shared" si="66"/>
        <v>0</v>
      </c>
    </row>
    <row r="261" spans="2:46">
      <c r="B261" s="435"/>
      <c r="C261" s="435"/>
      <c r="D261" s="436"/>
      <c r="E261" s="437"/>
      <c r="F261" s="437"/>
      <c r="G261" s="437"/>
      <c r="H261" s="437"/>
      <c r="I261" s="437"/>
      <c r="J261" s="437"/>
      <c r="K261" s="465">
        <f t="shared" si="52"/>
        <v>0</v>
      </c>
      <c r="L261" s="433"/>
      <c r="M261" s="433"/>
      <c r="N261" s="434"/>
      <c r="O261" s="383" t="str">
        <f t="shared" si="51"/>
        <v/>
      </c>
      <c r="P261" s="434"/>
      <c r="Q261" s="434"/>
      <c r="R261" s="434"/>
      <c r="S261" s="433"/>
      <c r="T261" s="434"/>
      <c r="U261" s="384" t="str">
        <f t="shared" si="53"/>
        <v/>
      </c>
      <c r="V261" s="384" t="str">
        <f t="shared" si="54"/>
        <v/>
      </c>
      <c r="W261" s="384" t="str">
        <f t="shared" si="55"/>
        <v/>
      </c>
      <c r="X261" s="384" t="str">
        <f t="shared" si="56"/>
        <v/>
      </c>
      <c r="Y261" s="384" t="str">
        <f t="shared" si="57"/>
        <v/>
      </c>
      <c r="Z261" s="384" t="str">
        <f t="shared" si="58"/>
        <v/>
      </c>
      <c r="AA261" s="384">
        <f t="shared" si="59"/>
        <v>0</v>
      </c>
      <c r="AB261" s="385" t="b">
        <f t="shared" si="60"/>
        <v>1</v>
      </c>
      <c r="AC261" s="384" t="str">
        <f>IF($N261="","",IF($C$7="Northern Ireland",INDEX('Fixed inputs'!$H$18:$H$58,MATCH($N261,'Fixed inputs'!$C$18:$C$58,0)),INDEX('Fixed inputs'!$I$18:$I$58,MATCH($N261,'Fixed inputs'!$C$18:$C$58,0))))</f>
        <v/>
      </c>
      <c r="AD261" s="384" t="str">
        <f>IF($C261="","",INDEX('Fixed inputs'!$C$8:$E$10,MATCH($C261,'Fixed inputs'!$B$8:$B$10,0),MATCH(IF($C$7="Northern Ireland","GBP","EUR"),'Fixed inputs'!$C$7:$E$7,0)))</f>
        <v/>
      </c>
      <c r="AE261" s="386"/>
      <c r="AF261" s="386"/>
      <c r="AG261" s="386"/>
      <c r="AH261" s="386"/>
      <c r="AI261" s="386"/>
      <c r="AJ261" s="387">
        <f t="shared" si="61"/>
        <v>0</v>
      </c>
      <c r="AK261" s="386"/>
      <c r="AL261" s="387">
        <f t="shared" si="62"/>
        <v>0</v>
      </c>
      <c r="AM261" s="386"/>
      <c r="AN261" s="387">
        <f t="shared" si="63"/>
        <v>0</v>
      </c>
      <c r="AO261" s="386"/>
      <c r="AP261" s="387">
        <f t="shared" si="64"/>
        <v>0</v>
      </c>
      <c r="AQ261" s="386"/>
      <c r="AR261" s="387">
        <f t="shared" si="65"/>
        <v>0</v>
      </c>
      <c r="AS261" s="386"/>
      <c r="AT261" s="387">
        <f t="shared" si="66"/>
        <v>0</v>
      </c>
    </row>
    <row r="262" spans="2:46">
      <c r="B262" s="435"/>
      <c r="C262" s="435"/>
      <c r="D262" s="436"/>
      <c r="E262" s="437"/>
      <c r="F262" s="437"/>
      <c r="G262" s="437"/>
      <c r="H262" s="437"/>
      <c r="I262" s="437"/>
      <c r="J262" s="437"/>
      <c r="K262" s="465">
        <f t="shared" si="52"/>
        <v>0</v>
      </c>
      <c r="L262" s="433"/>
      <c r="M262" s="433"/>
      <c r="N262" s="434"/>
      <c r="O262" s="383" t="str">
        <f t="shared" si="51"/>
        <v/>
      </c>
      <c r="P262" s="434"/>
      <c r="Q262" s="434"/>
      <c r="R262" s="434"/>
      <c r="S262" s="433"/>
      <c r="T262" s="434"/>
      <c r="U262" s="384" t="str">
        <f t="shared" si="53"/>
        <v/>
      </c>
      <c r="V262" s="384" t="str">
        <f t="shared" si="54"/>
        <v/>
      </c>
      <c r="W262" s="384" t="str">
        <f t="shared" si="55"/>
        <v/>
      </c>
      <c r="X262" s="384" t="str">
        <f t="shared" si="56"/>
        <v/>
      </c>
      <c r="Y262" s="384" t="str">
        <f t="shared" si="57"/>
        <v/>
      </c>
      <c r="Z262" s="384" t="str">
        <f t="shared" si="58"/>
        <v/>
      </c>
      <c r="AA262" s="384">
        <f t="shared" si="59"/>
        <v>0</v>
      </c>
      <c r="AB262" s="385" t="b">
        <f t="shared" si="60"/>
        <v>1</v>
      </c>
      <c r="AC262" s="384" t="str">
        <f>IF($N262="","",IF($C$7="Northern Ireland",INDEX('Fixed inputs'!$H$18:$H$58,MATCH($N262,'Fixed inputs'!$C$18:$C$58,0)),INDEX('Fixed inputs'!$I$18:$I$58,MATCH($N262,'Fixed inputs'!$C$18:$C$58,0))))</f>
        <v/>
      </c>
      <c r="AD262" s="384" t="str">
        <f>IF($C262="","",INDEX('Fixed inputs'!$C$8:$E$10,MATCH($C262,'Fixed inputs'!$B$8:$B$10,0),MATCH(IF($C$7="Northern Ireland","GBP","EUR"),'Fixed inputs'!$C$7:$E$7,0)))</f>
        <v/>
      </c>
      <c r="AE262" s="386"/>
      <c r="AF262" s="386"/>
      <c r="AG262" s="386"/>
      <c r="AH262" s="386"/>
      <c r="AI262" s="386"/>
      <c r="AJ262" s="387">
        <f t="shared" si="61"/>
        <v>0</v>
      </c>
      <c r="AK262" s="386"/>
      <c r="AL262" s="387">
        <f t="shared" si="62"/>
        <v>0</v>
      </c>
      <c r="AM262" s="386"/>
      <c r="AN262" s="387">
        <f t="shared" si="63"/>
        <v>0</v>
      </c>
      <c r="AO262" s="386"/>
      <c r="AP262" s="387">
        <f t="shared" si="64"/>
        <v>0</v>
      </c>
      <c r="AQ262" s="386"/>
      <c r="AR262" s="387">
        <f t="shared" si="65"/>
        <v>0</v>
      </c>
      <c r="AS262" s="386"/>
      <c r="AT262" s="387">
        <f t="shared" si="66"/>
        <v>0</v>
      </c>
    </row>
    <row r="263" spans="2:46">
      <c r="B263" s="435"/>
      <c r="C263" s="435"/>
      <c r="D263" s="436"/>
      <c r="E263" s="437"/>
      <c r="F263" s="437"/>
      <c r="G263" s="437"/>
      <c r="H263" s="437"/>
      <c r="I263" s="437"/>
      <c r="J263" s="437"/>
      <c r="K263" s="465">
        <f t="shared" si="52"/>
        <v>0</v>
      </c>
      <c r="L263" s="433"/>
      <c r="M263" s="433"/>
      <c r="N263" s="434"/>
      <c r="O263" s="383" t="str">
        <f t="shared" si="51"/>
        <v/>
      </c>
      <c r="P263" s="434"/>
      <c r="Q263" s="434"/>
      <c r="R263" s="434"/>
      <c r="S263" s="433"/>
      <c r="T263" s="434"/>
      <c r="U263" s="384" t="str">
        <f t="shared" si="53"/>
        <v/>
      </c>
      <c r="V263" s="384" t="str">
        <f t="shared" si="54"/>
        <v/>
      </c>
      <c r="W263" s="384" t="str">
        <f t="shared" si="55"/>
        <v/>
      </c>
      <c r="X263" s="384" t="str">
        <f t="shared" si="56"/>
        <v/>
      </c>
      <c r="Y263" s="384" t="str">
        <f t="shared" si="57"/>
        <v/>
      </c>
      <c r="Z263" s="384" t="str">
        <f t="shared" si="58"/>
        <v/>
      </c>
      <c r="AA263" s="384">
        <f t="shared" si="59"/>
        <v>0</v>
      </c>
      <c r="AB263" s="385" t="b">
        <f t="shared" si="60"/>
        <v>1</v>
      </c>
      <c r="AC263" s="384" t="str">
        <f>IF($N263="","",IF($C$7="Northern Ireland",INDEX('Fixed inputs'!$H$18:$H$58,MATCH($N263,'Fixed inputs'!$C$18:$C$58,0)),INDEX('Fixed inputs'!$I$18:$I$58,MATCH($N263,'Fixed inputs'!$C$18:$C$58,0))))</f>
        <v/>
      </c>
      <c r="AD263" s="384" t="str">
        <f>IF($C263="","",INDEX('Fixed inputs'!$C$8:$E$10,MATCH($C263,'Fixed inputs'!$B$8:$B$10,0),MATCH(IF($C$7="Northern Ireland","GBP","EUR"),'Fixed inputs'!$C$7:$E$7,0)))</f>
        <v/>
      </c>
      <c r="AE263" s="386"/>
      <c r="AF263" s="386"/>
      <c r="AG263" s="386"/>
      <c r="AH263" s="386"/>
      <c r="AI263" s="386"/>
      <c r="AJ263" s="387">
        <f t="shared" si="61"/>
        <v>0</v>
      </c>
      <c r="AK263" s="386"/>
      <c r="AL263" s="387">
        <f t="shared" si="62"/>
        <v>0</v>
      </c>
      <c r="AM263" s="386"/>
      <c r="AN263" s="387">
        <f t="shared" si="63"/>
        <v>0</v>
      </c>
      <c r="AO263" s="386"/>
      <c r="AP263" s="387">
        <f t="shared" si="64"/>
        <v>0</v>
      </c>
      <c r="AQ263" s="386"/>
      <c r="AR263" s="387">
        <f t="shared" si="65"/>
        <v>0</v>
      </c>
      <c r="AS263" s="386"/>
      <c r="AT263" s="387">
        <f t="shared" si="66"/>
        <v>0</v>
      </c>
    </row>
    <row r="264" spans="2:46">
      <c r="B264" s="435"/>
      <c r="C264" s="435"/>
      <c r="D264" s="436"/>
      <c r="E264" s="437"/>
      <c r="F264" s="437"/>
      <c r="G264" s="437"/>
      <c r="H264" s="437"/>
      <c r="I264" s="437"/>
      <c r="J264" s="437"/>
      <c r="K264" s="465">
        <f t="shared" si="52"/>
        <v>0</v>
      </c>
      <c r="L264" s="433"/>
      <c r="M264" s="433"/>
      <c r="N264" s="434"/>
      <c r="O264" s="383" t="str">
        <f t="shared" si="51"/>
        <v/>
      </c>
      <c r="P264" s="434"/>
      <c r="Q264" s="434"/>
      <c r="R264" s="434"/>
      <c r="S264" s="433"/>
      <c r="T264" s="434"/>
      <c r="U264" s="384" t="str">
        <f t="shared" si="53"/>
        <v/>
      </c>
      <c r="V264" s="384" t="str">
        <f t="shared" si="54"/>
        <v/>
      </c>
      <c r="W264" s="384" t="str">
        <f t="shared" si="55"/>
        <v/>
      </c>
      <c r="X264" s="384" t="str">
        <f t="shared" si="56"/>
        <v/>
      </c>
      <c r="Y264" s="384" t="str">
        <f t="shared" si="57"/>
        <v/>
      </c>
      <c r="Z264" s="384" t="str">
        <f t="shared" si="58"/>
        <v/>
      </c>
      <c r="AA264" s="384">
        <f t="shared" si="59"/>
        <v>0</v>
      </c>
      <c r="AB264" s="385" t="b">
        <f t="shared" si="60"/>
        <v>1</v>
      </c>
      <c r="AC264" s="384" t="str">
        <f>IF($N264="","",IF($C$7="Northern Ireland",INDEX('Fixed inputs'!$H$18:$H$58,MATCH($N264,'Fixed inputs'!$C$18:$C$58,0)),INDEX('Fixed inputs'!$I$18:$I$58,MATCH($N264,'Fixed inputs'!$C$18:$C$58,0))))</f>
        <v/>
      </c>
      <c r="AD264" s="384" t="str">
        <f>IF($C264="","",INDEX('Fixed inputs'!$C$8:$E$10,MATCH($C264,'Fixed inputs'!$B$8:$B$10,0),MATCH(IF($C$7="Northern Ireland","GBP","EUR"),'Fixed inputs'!$C$7:$E$7,0)))</f>
        <v/>
      </c>
      <c r="AE264" s="386"/>
      <c r="AF264" s="386"/>
      <c r="AG264" s="386"/>
      <c r="AH264" s="386"/>
      <c r="AI264" s="386"/>
      <c r="AJ264" s="387">
        <f t="shared" si="61"/>
        <v>0</v>
      </c>
      <c r="AK264" s="386"/>
      <c r="AL264" s="387">
        <f t="shared" si="62"/>
        <v>0</v>
      </c>
      <c r="AM264" s="386"/>
      <c r="AN264" s="387">
        <f t="shared" si="63"/>
        <v>0</v>
      </c>
      <c r="AO264" s="386"/>
      <c r="AP264" s="387">
        <f t="shared" si="64"/>
        <v>0</v>
      </c>
      <c r="AQ264" s="386"/>
      <c r="AR264" s="387">
        <f t="shared" si="65"/>
        <v>0</v>
      </c>
      <c r="AS264" s="386"/>
      <c r="AT264" s="387">
        <f t="shared" si="66"/>
        <v>0</v>
      </c>
    </row>
    <row r="265" spans="2:46">
      <c r="B265" s="435"/>
      <c r="C265" s="435"/>
      <c r="D265" s="436"/>
      <c r="E265" s="437"/>
      <c r="F265" s="437"/>
      <c r="G265" s="437"/>
      <c r="H265" s="437"/>
      <c r="I265" s="437"/>
      <c r="J265" s="437"/>
      <c r="K265" s="465">
        <f t="shared" si="52"/>
        <v>0</v>
      </c>
      <c r="L265" s="433"/>
      <c r="M265" s="433"/>
      <c r="N265" s="434"/>
      <c r="O265" s="383" t="str">
        <f t="shared" si="51"/>
        <v/>
      </c>
      <c r="P265" s="434"/>
      <c r="Q265" s="434"/>
      <c r="R265" s="434"/>
      <c r="S265" s="433"/>
      <c r="T265" s="434"/>
      <c r="U265" s="384" t="str">
        <f t="shared" si="53"/>
        <v/>
      </c>
      <c r="V265" s="384" t="str">
        <f t="shared" si="54"/>
        <v/>
      </c>
      <c r="W265" s="384" t="str">
        <f t="shared" si="55"/>
        <v/>
      </c>
      <c r="X265" s="384" t="str">
        <f t="shared" si="56"/>
        <v/>
      </c>
      <c r="Y265" s="384" t="str">
        <f t="shared" si="57"/>
        <v/>
      </c>
      <c r="Z265" s="384" t="str">
        <f t="shared" si="58"/>
        <v/>
      </c>
      <c r="AA265" s="384">
        <f t="shared" si="59"/>
        <v>0</v>
      </c>
      <c r="AB265" s="385" t="b">
        <f t="shared" si="60"/>
        <v>1</v>
      </c>
      <c r="AC265" s="384" t="str">
        <f>IF($N265="","",IF($C$7="Northern Ireland",INDEX('Fixed inputs'!$H$18:$H$58,MATCH($N265,'Fixed inputs'!$C$18:$C$58,0)),INDEX('Fixed inputs'!$I$18:$I$58,MATCH($N265,'Fixed inputs'!$C$18:$C$58,0))))</f>
        <v/>
      </c>
      <c r="AD265" s="384" t="str">
        <f>IF($C265="","",INDEX('Fixed inputs'!$C$8:$E$10,MATCH($C265,'Fixed inputs'!$B$8:$B$10,0),MATCH(IF($C$7="Northern Ireland","GBP","EUR"),'Fixed inputs'!$C$7:$E$7,0)))</f>
        <v/>
      </c>
      <c r="AE265" s="386"/>
      <c r="AF265" s="386"/>
      <c r="AG265" s="386"/>
      <c r="AH265" s="386"/>
      <c r="AI265" s="386"/>
      <c r="AJ265" s="387">
        <f t="shared" si="61"/>
        <v>0</v>
      </c>
      <c r="AK265" s="386"/>
      <c r="AL265" s="387">
        <f t="shared" si="62"/>
        <v>0</v>
      </c>
      <c r="AM265" s="386"/>
      <c r="AN265" s="387">
        <f t="shared" si="63"/>
        <v>0</v>
      </c>
      <c r="AO265" s="386"/>
      <c r="AP265" s="387">
        <f t="shared" si="64"/>
        <v>0</v>
      </c>
      <c r="AQ265" s="386"/>
      <c r="AR265" s="387">
        <f t="shared" si="65"/>
        <v>0</v>
      </c>
      <c r="AS265" s="386"/>
      <c r="AT265" s="387">
        <f t="shared" si="66"/>
        <v>0</v>
      </c>
    </row>
    <row r="266" spans="2:46">
      <c r="B266" s="435"/>
      <c r="C266" s="435"/>
      <c r="D266" s="436"/>
      <c r="E266" s="437"/>
      <c r="F266" s="437"/>
      <c r="G266" s="437"/>
      <c r="H266" s="437"/>
      <c r="I266" s="437"/>
      <c r="J266" s="437"/>
      <c r="K266" s="465">
        <f t="shared" si="52"/>
        <v>0</v>
      </c>
      <c r="L266" s="433"/>
      <c r="M266" s="433"/>
      <c r="N266" s="434"/>
      <c r="O266" s="383" t="str">
        <f t="shared" si="51"/>
        <v/>
      </c>
      <c r="P266" s="434"/>
      <c r="Q266" s="434"/>
      <c r="R266" s="434"/>
      <c r="S266" s="433"/>
      <c r="T266" s="434"/>
      <c r="U266" s="384" t="str">
        <f t="shared" si="53"/>
        <v/>
      </c>
      <c r="V266" s="384" t="str">
        <f t="shared" si="54"/>
        <v/>
      </c>
      <c r="W266" s="384" t="str">
        <f t="shared" si="55"/>
        <v/>
      </c>
      <c r="X266" s="384" t="str">
        <f t="shared" si="56"/>
        <v/>
      </c>
      <c r="Y266" s="384" t="str">
        <f t="shared" si="57"/>
        <v/>
      </c>
      <c r="Z266" s="384" t="str">
        <f t="shared" si="58"/>
        <v/>
      </c>
      <c r="AA266" s="384">
        <f t="shared" si="59"/>
        <v>0</v>
      </c>
      <c r="AB266" s="385" t="b">
        <f t="shared" si="60"/>
        <v>1</v>
      </c>
      <c r="AC266" s="384" t="str">
        <f>IF($N266="","",IF($C$7="Northern Ireland",INDEX('Fixed inputs'!$H$18:$H$58,MATCH($N266,'Fixed inputs'!$C$18:$C$58,0)),INDEX('Fixed inputs'!$I$18:$I$58,MATCH($N266,'Fixed inputs'!$C$18:$C$58,0))))</f>
        <v/>
      </c>
      <c r="AD266" s="384" t="str">
        <f>IF($C266="","",INDEX('Fixed inputs'!$C$8:$E$10,MATCH($C266,'Fixed inputs'!$B$8:$B$10,0),MATCH(IF($C$7="Northern Ireland","GBP","EUR"),'Fixed inputs'!$C$7:$E$7,0)))</f>
        <v/>
      </c>
      <c r="AE266" s="386"/>
      <c r="AF266" s="386"/>
      <c r="AG266" s="386"/>
      <c r="AH266" s="386"/>
      <c r="AI266" s="386"/>
      <c r="AJ266" s="387">
        <f t="shared" si="61"/>
        <v>0</v>
      </c>
      <c r="AK266" s="386"/>
      <c r="AL266" s="387">
        <f t="shared" si="62"/>
        <v>0</v>
      </c>
      <c r="AM266" s="386"/>
      <c r="AN266" s="387">
        <f t="shared" si="63"/>
        <v>0</v>
      </c>
      <c r="AO266" s="386"/>
      <c r="AP266" s="387">
        <f t="shared" si="64"/>
        <v>0</v>
      </c>
      <c r="AQ266" s="386"/>
      <c r="AR266" s="387">
        <f t="shared" si="65"/>
        <v>0</v>
      </c>
      <c r="AS266" s="386"/>
      <c r="AT266" s="387">
        <f t="shared" si="66"/>
        <v>0</v>
      </c>
    </row>
    <row r="267" spans="2:46">
      <c r="B267" s="435"/>
      <c r="C267" s="435"/>
      <c r="D267" s="436"/>
      <c r="E267" s="437"/>
      <c r="F267" s="437"/>
      <c r="G267" s="437"/>
      <c r="H267" s="437"/>
      <c r="I267" s="437"/>
      <c r="J267" s="437"/>
      <c r="K267" s="465">
        <f t="shared" si="52"/>
        <v>0</v>
      </c>
      <c r="L267" s="433"/>
      <c r="M267" s="433"/>
      <c r="N267" s="434"/>
      <c r="O267" s="383" t="str">
        <f t="shared" si="51"/>
        <v/>
      </c>
      <c r="P267" s="434"/>
      <c r="Q267" s="434"/>
      <c r="R267" s="434"/>
      <c r="S267" s="433"/>
      <c r="T267" s="434"/>
      <c r="U267" s="384" t="str">
        <f t="shared" si="53"/>
        <v/>
      </c>
      <c r="V267" s="384" t="str">
        <f t="shared" si="54"/>
        <v/>
      </c>
      <c r="W267" s="384" t="str">
        <f t="shared" si="55"/>
        <v/>
      </c>
      <c r="X267" s="384" t="str">
        <f t="shared" si="56"/>
        <v/>
      </c>
      <c r="Y267" s="384" t="str">
        <f t="shared" si="57"/>
        <v/>
      </c>
      <c r="Z267" s="384" t="str">
        <f t="shared" si="58"/>
        <v/>
      </c>
      <c r="AA267" s="384">
        <f t="shared" si="59"/>
        <v>0</v>
      </c>
      <c r="AB267" s="385" t="b">
        <f t="shared" si="60"/>
        <v>1</v>
      </c>
      <c r="AC267" s="384" t="str">
        <f>IF($N267="","",IF($C$7="Northern Ireland",INDEX('Fixed inputs'!$H$18:$H$58,MATCH($N267,'Fixed inputs'!$C$18:$C$58,0)),INDEX('Fixed inputs'!$I$18:$I$58,MATCH($N267,'Fixed inputs'!$C$18:$C$58,0))))</f>
        <v/>
      </c>
      <c r="AD267" s="384" t="str">
        <f>IF($C267="","",INDEX('Fixed inputs'!$C$8:$E$10,MATCH($C267,'Fixed inputs'!$B$8:$B$10,0),MATCH(IF($C$7="Northern Ireland","GBP","EUR"),'Fixed inputs'!$C$7:$E$7,0)))</f>
        <v/>
      </c>
      <c r="AE267" s="386"/>
      <c r="AF267" s="386"/>
      <c r="AG267" s="386"/>
      <c r="AH267" s="386"/>
      <c r="AI267" s="386"/>
      <c r="AJ267" s="387">
        <f t="shared" si="61"/>
        <v>0</v>
      </c>
      <c r="AK267" s="386"/>
      <c r="AL267" s="387">
        <f t="shared" si="62"/>
        <v>0</v>
      </c>
      <c r="AM267" s="386"/>
      <c r="AN267" s="387">
        <f t="shared" si="63"/>
        <v>0</v>
      </c>
      <c r="AO267" s="386"/>
      <c r="AP267" s="387">
        <f t="shared" si="64"/>
        <v>0</v>
      </c>
      <c r="AQ267" s="386"/>
      <c r="AR267" s="387">
        <f t="shared" si="65"/>
        <v>0</v>
      </c>
      <c r="AS267" s="386"/>
      <c r="AT267" s="387">
        <f t="shared" si="66"/>
        <v>0</v>
      </c>
    </row>
    <row r="268" spans="2:46">
      <c r="B268" s="435"/>
      <c r="C268" s="435"/>
      <c r="D268" s="436"/>
      <c r="E268" s="437"/>
      <c r="F268" s="437"/>
      <c r="G268" s="437"/>
      <c r="H268" s="437"/>
      <c r="I268" s="437"/>
      <c r="J268" s="437"/>
      <c r="K268" s="465">
        <f t="shared" si="52"/>
        <v>0</v>
      </c>
      <c r="L268" s="433"/>
      <c r="M268" s="433"/>
      <c r="N268" s="434"/>
      <c r="O268" s="383" t="str">
        <f t="shared" ref="O268:O331" si="67">IF($N268="","",IF($N268&lt;2024,"Yes","No"))</f>
        <v/>
      </c>
      <c r="P268" s="434"/>
      <c r="Q268" s="434"/>
      <c r="R268" s="434"/>
      <c r="S268" s="433"/>
      <c r="T268" s="434"/>
      <c r="U268" s="384" t="str">
        <f t="shared" si="53"/>
        <v/>
      </c>
      <c r="V268" s="384" t="str">
        <f t="shared" si="54"/>
        <v/>
      </c>
      <c r="W268" s="384" t="str">
        <f t="shared" si="55"/>
        <v/>
      </c>
      <c r="X268" s="384" t="str">
        <f t="shared" si="56"/>
        <v/>
      </c>
      <c r="Y268" s="384" t="str">
        <f t="shared" si="57"/>
        <v/>
      </c>
      <c r="Z268" s="384" t="str">
        <f t="shared" si="58"/>
        <v/>
      </c>
      <c r="AA268" s="384">
        <f t="shared" si="59"/>
        <v>0</v>
      </c>
      <c r="AB268" s="385" t="b">
        <f t="shared" si="60"/>
        <v>1</v>
      </c>
      <c r="AC268" s="384" t="str">
        <f>IF($N268="","",IF($C$7="Northern Ireland",INDEX('Fixed inputs'!$H$18:$H$58,MATCH($N268,'Fixed inputs'!$C$18:$C$58,0)),INDEX('Fixed inputs'!$I$18:$I$58,MATCH($N268,'Fixed inputs'!$C$18:$C$58,0))))</f>
        <v/>
      </c>
      <c r="AD268" s="384" t="str">
        <f>IF($C268="","",INDEX('Fixed inputs'!$C$8:$E$10,MATCH($C268,'Fixed inputs'!$B$8:$B$10,0),MATCH(IF($C$7="Northern Ireland","GBP","EUR"),'Fixed inputs'!$C$7:$E$7,0)))</f>
        <v/>
      </c>
      <c r="AE268" s="386"/>
      <c r="AF268" s="386"/>
      <c r="AG268" s="386"/>
      <c r="AH268" s="386"/>
      <c r="AI268" s="386"/>
      <c r="AJ268" s="387">
        <f t="shared" si="61"/>
        <v>0</v>
      </c>
      <c r="AK268" s="386"/>
      <c r="AL268" s="387">
        <f t="shared" si="62"/>
        <v>0</v>
      </c>
      <c r="AM268" s="386"/>
      <c r="AN268" s="387">
        <f t="shared" si="63"/>
        <v>0</v>
      </c>
      <c r="AO268" s="386"/>
      <c r="AP268" s="387">
        <f t="shared" si="64"/>
        <v>0</v>
      </c>
      <c r="AQ268" s="386"/>
      <c r="AR268" s="387">
        <f t="shared" si="65"/>
        <v>0</v>
      </c>
      <c r="AS268" s="386"/>
      <c r="AT268" s="387">
        <f t="shared" si="66"/>
        <v>0</v>
      </c>
    </row>
    <row r="269" spans="2:46">
      <c r="B269" s="435"/>
      <c r="C269" s="435"/>
      <c r="D269" s="436"/>
      <c r="E269" s="437"/>
      <c r="F269" s="437"/>
      <c r="G269" s="437"/>
      <c r="H269" s="437"/>
      <c r="I269" s="437"/>
      <c r="J269" s="437"/>
      <c r="K269" s="465">
        <f t="shared" ref="K269:K332" si="68">SUM(E269:J269)</f>
        <v>0</v>
      </c>
      <c r="L269" s="433"/>
      <c r="M269" s="433"/>
      <c r="N269" s="434"/>
      <c r="O269" s="383" t="str">
        <f t="shared" si="67"/>
        <v/>
      </c>
      <c r="P269" s="434"/>
      <c r="Q269" s="434"/>
      <c r="R269" s="434"/>
      <c r="S269" s="433"/>
      <c r="T269" s="434"/>
      <c r="U269" s="384" t="str">
        <f t="shared" ref="U269:U332" si="69">IF($B269="","",IFERROR(E269*$AC269*$AD269,0))</f>
        <v/>
      </c>
      <c r="V269" s="384" t="str">
        <f t="shared" ref="V269:V332" si="70">IF($B269="","",IFERROR(F269*$AC269*$AD269,0))</f>
        <v/>
      </c>
      <c r="W269" s="384" t="str">
        <f t="shared" ref="W269:W332" si="71">IF($B269="","",IFERROR(G269*$AC269*$AD269,0))</f>
        <v/>
      </c>
      <c r="X269" s="384" t="str">
        <f t="shared" ref="X269:X332" si="72">IF($B269="","",IFERROR(H269*$AC269*$AD269,0))</f>
        <v/>
      </c>
      <c r="Y269" s="384" t="str">
        <f t="shared" ref="Y269:Y332" si="73">IF($B269="","",IFERROR(I269*$AC269*$AD269,0))</f>
        <v/>
      </c>
      <c r="Z269" s="384" t="str">
        <f t="shared" ref="Z269:Z332" si="74">IF($B269="","",IFERROR(J269*$AC269*$AD269,0))</f>
        <v/>
      </c>
      <c r="AA269" s="384">
        <f t="shared" ref="AA269:AA332" si="75">SUM(U269:Z269)</f>
        <v>0</v>
      </c>
      <c r="AB269" s="385" t="b">
        <f t="shared" ref="AB269:AB332" si="76">IF(COUNTA($B269:$J269)=0,TRUE,AND($B269&lt;&gt;"",$C269&lt;&gt;"",$D269&lt;&gt;"",$N269&lt;&gt;"",$L269&lt;&gt;"",$M269&lt;&gt;"",$Q269&lt;&gt;"",$R269&lt;&gt;"",$S269&lt;&gt;"",IF($O269="Yes",$P269&lt;&gt;"",TRUE)))</f>
        <v>1</v>
      </c>
      <c r="AC269" s="384" t="str">
        <f>IF($N269="","",IF($C$7="Northern Ireland",INDEX('Fixed inputs'!$H$18:$H$58,MATCH($N269,'Fixed inputs'!$C$18:$C$58,0)),INDEX('Fixed inputs'!$I$18:$I$58,MATCH($N269,'Fixed inputs'!$C$18:$C$58,0))))</f>
        <v/>
      </c>
      <c r="AD269" s="384" t="str">
        <f>IF($C269="","",INDEX('Fixed inputs'!$C$8:$E$10,MATCH($C269,'Fixed inputs'!$B$8:$B$10,0),MATCH(IF($C$7="Northern Ireland","GBP","EUR"),'Fixed inputs'!$C$7:$E$7,0)))</f>
        <v/>
      </c>
      <c r="AE269" s="386"/>
      <c r="AF269" s="386"/>
      <c r="AG269" s="386"/>
      <c r="AH269" s="386"/>
      <c r="AI269" s="386"/>
      <c r="AJ269" s="387">
        <f t="shared" ref="AJ269:AJ332" si="77">IF(AI269&lt;&gt;"",AI269,IF(AND($AE269="Yes",$AF269="Yes",$AG269="Yes",$AH269="Yes"),U269,0))</f>
        <v>0</v>
      </c>
      <c r="AK269" s="386"/>
      <c r="AL269" s="387">
        <f t="shared" ref="AL269:AL332" si="78">IF(AK269&lt;&gt;"",AK269,IF(AND($AE269="Yes",$AF269="Yes",$AG269="Yes",$AH269="Yes"),V269,0))</f>
        <v>0</v>
      </c>
      <c r="AM269" s="386"/>
      <c r="AN269" s="387">
        <f t="shared" ref="AN269:AN332" si="79">IF(AM269&lt;&gt;"",AM269,IF(AND($AE269="Yes",$AF269="Yes",$AG269="Yes",$AH269="Yes"),W269,0))</f>
        <v>0</v>
      </c>
      <c r="AO269" s="386"/>
      <c r="AP269" s="387">
        <f t="shared" ref="AP269:AP332" si="80">IF(AO269&lt;&gt;"",AO269,IF(AND($AE269="Yes",$AF269="Yes",$AG269="Yes",$AH269="Yes"),X269,0))</f>
        <v>0</v>
      </c>
      <c r="AQ269" s="386"/>
      <c r="AR269" s="387">
        <f t="shared" ref="AR269:AR332" si="81">IF(AQ269&lt;&gt;"",AQ269,IF(AND($AE269="Yes",$AF269="Yes",$AG269="Yes",$AH269="Yes"),Y269,0))</f>
        <v>0</v>
      </c>
      <c r="AS269" s="386"/>
      <c r="AT269" s="387">
        <f t="shared" ref="AT269:AT332" si="82">IF(AS269&lt;&gt;"",AS269,IF(AND($AE269="Yes",$AF269="Yes",$AG269="Yes",$AH269="Yes"),Z269,0))</f>
        <v>0</v>
      </c>
    </row>
    <row r="270" spans="2:46">
      <c r="B270" s="435"/>
      <c r="C270" s="435"/>
      <c r="D270" s="436"/>
      <c r="E270" s="437"/>
      <c r="F270" s="437"/>
      <c r="G270" s="437"/>
      <c r="H270" s="437"/>
      <c r="I270" s="437"/>
      <c r="J270" s="437"/>
      <c r="K270" s="465">
        <f t="shared" si="68"/>
        <v>0</v>
      </c>
      <c r="L270" s="433"/>
      <c r="M270" s="433"/>
      <c r="N270" s="434"/>
      <c r="O270" s="383" t="str">
        <f t="shared" si="67"/>
        <v/>
      </c>
      <c r="P270" s="434"/>
      <c r="Q270" s="434"/>
      <c r="R270" s="434"/>
      <c r="S270" s="433"/>
      <c r="T270" s="434"/>
      <c r="U270" s="384" t="str">
        <f t="shared" si="69"/>
        <v/>
      </c>
      <c r="V270" s="384" t="str">
        <f t="shared" si="70"/>
        <v/>
      </c>
      <c r="W270" s="384" t="str">
        <f t="shared" si="71"/>
        <v/>
      </c>
      <c r="X270" s="384" t="str">
        <f t="shared" si="72"/>
        <v/>
      </c>
      <c r="Y270" s="384" t="str">
        <f t="shared" si="73"/>
        <v/>
      </c>
      <c r="Z270" s="384" t="str">
        <f t="shared" si="74"/>
        <v/>
      </c>
      <c r="AA270" s="384">
        <f t="shared" si="75"/>
        <v>0</v>
      </c>
      <c r="AB270" s="385" t="b">
        <f t="shared" si="76"/>
        <v>1</v>
      </c>
      <c r="AC270" s="384" t="str">
        <f>IF($N270="","",IF($C$7="Northern Ireland",INDEX('Fixed inputs'!$H$18:$H$58,MATCH($N270,'Fixed inputs'!$C$18:$C$58,0)),INDEX('Fixed inputs'!$I$18:$I$58,MATCH($N270,'Fixed inputs'!$C$18:$C$58,0))))</f>
        <v/>
      </c>
      <c r="AD270" s="384" t="str">
        <f>IF($C270="","",INDEX('Fixed inputs'!$C$8:$E$10,MATCH($C270,'Fixed inputs'!$B$8:$B$10,0),MATCH(IF($C$7="Northern Ireland","GBP","EUR"),'Fixed inputs'!$C$7:$E$7,0)))</f>
        <v/>
      </c>
      <c r="AE270" s="386"/>
      <c r="AF270" s="386"/>
      <c r="AG270" s="386"/>
      <c r="AH270" s="386"/>
      <c r="AI270" s="386"/>
      <c r="AJ270" s="387">
        <f t="shared" si="77"/>
        <v>0</v>
      </c>
      <c r="AK270" s="386"/>
      <c r="AL270" s="387">
        <f t="shared" si="78"/>
        <v>0</v>
      </c>
      <c r="AM270" s="386"/>
      <c r="AN270" s="387">
        <f t="shared" si="79"/>
        <v>0</v>
      </c>
      <c r="AO270" s="386"/>
      <c r="AP270" s="387">
        <f t="shared" si="80"/>
        <v>0</v>
      </c>
      <c r="AQ270" s="386"/>
      <c r="AR270" s="387">
        <f t="shared" si="81"/>
        <v>0</v>
      </c>
      <c r="AS270" s="386"/>
      <c r="AT270" s="387">
        <f t="shared" si="82"/>
        <v>0</v>
      </c>
    </row>
    <row r="271" spans="2:46">
      <c r="B271" s="435"/>
      <c r="C271" s="435"/>
      <c r="D271" s="436"/>
      <c r="E271" s="437"/>
      <c r="F271" s="437"/>
      <c r="G271" s="437"/>
      <c r="H271" s="437"/>
      <c r="I271" s="437"/>
      <c r="J271" s="437"/>
      <c r="K271" s="465">
        <f t="shared" si="68"/>
        <v>0</v>
      </c>
      <c r="L271" s="433"/>
      <c r="M271" s="433"/>
      <c r="N271" s="434"/>
      <c r="O271" s="383" t="str">
        <f t="shared" si="67"/>
        <v/>
      </c>
      <c r="P271" s="434"/>
      <c r="Q271" s="434"/>
      <c r="R271" s="434"/>
      <c r="S271" s="433"/>
      <c r="T271" s="434"/>
      <c r="U271" s="384" t="str">
        <f t="shared" si="69"/>
        <v/>
      </c>
      <c r="V271" s="384" t="str">
        <f t="shared" si="70"/>
        <v/>
      </c>
      <c r="W271" s="384" t="str">
        <f t="shared" si="71"/>
        <v/>
      </c>
      <c r="X271" s="384" t="str">
        <f t="shared" si="72"/>
        <v/>
      </c>
      <c r="Y271" s="384" t="str">
        <f t="shared" si="73"/>
        <v/>
      </c>
      <c r="Z271" s="384" t="str">
        <f t="shared" si="74"/>
        <v/>
      </c>
      <c r="AA271" s="384">
        <f t="shared" si="75"/>
        <v>0</v>
      </c>
      <c r="AB271" s="385" t="b">
        <f t="shared" si="76"/>
        <v>1</v>
      </c>
      <c r="AC271" s="384" t="str">
        <f>IF($N271="","",IF($C$7="Northern Ireland",INDEX('Fixed inputs'!$H$18:$H$58,MATCH($N271,'Fixed inputs'!$C$18:$C$58,0)),INDEX('Fixed inputs'!$I$18:$I$58,MATCH($N271,'Fixed inputs'!$C$18:$C$58,0))))</f>
        <v/>
      </c>
      <c r="AD271" s="384" t="str">
        <f>IF($C271="","",INDEX('Fixed inputs'!$C$8:$E$10,MATCH($C271,'Fixed inputs'!$B$8:$B$10,0),MATCH(IF($C$7="Northern Ireland","GBP","EUR"),'Fixed inputs'!$C$7:$E$7,0)))</f>
        <v/>
      </c>
      <c r="AE271" s="386"/>
      <c r="AF271" s="386"/>
      <c r="AG271" s="386"/>
      <c r="AH271" s="386"/>
      <c r="AI271" s="386"/>
      <c r="AJ271" s="387">
        <f t="shared" si="77"/>
        <v>0</v>
      </c>
      <c r="AK271" s="386"/>
      <c r="AL271" s="387">
        <f t="shared" si="78"/>
        <v>0</v>
      </c>
      <c r="AM271" s="386"/>
      <c r="AN271" s="387">
        <f t="shared" si="79"/>
        <v>0</v>
      </c>
      <c r="AO271" s="386"/>
      <c r="AP271" s="387">
        <f t="shared" si="80"/>
        <v>0</v>
      </c>
      <c r="AQ271" s="386"/>
      <c r="AR271" s="387">
        <f t="shared" si="81"/>
        <v>0</v>
      </c>
      <c r="AS271" s="386"/>
      <c r="AT271" s="387">
        <f t="shared" si="82"/>
        <v>0</v>
      </c>
    </row>
    <row r="272" spans="2:46">
      <c r="B272" s="435"/>
      <c r="C272" s="435"/>
      <c r="D272" s="436"/>
      <c r="E272" s="437"/>
      <c r="F272" s="437"/>
      <c r="G272" s="437"/>
      <c r="H272" s="437"/>
      <c r="I272" s="437"/>
      <c r="J272" s="437"/>
      <c r="K272" s="465">
        <f t="shared" si="68"/>
        <v>0</v>
      </c>
      <c r="L272" s="433"/>
      <c r="M272" s="433"/>
      <c r="N272" s="434"/>
      <c r="O272" s="383" t="str">
        <f t="shared" si="67"/>
        <v/>
      </c>
      <c r="P272" s="434"/>
      <c r="Q272" s="434"/>
      <c r="R272" s="434"/>
      <c r="S272" s="433"/>
      <c r="T272" s="434"/>
      <c r="U272" s="384" t="str">
        <f t="shared" si="69"/>
        <v/>
      </c>
      <c r="V272" s="384" t="str">
        <f t="shared" si="70"/>
        <v/>
      </c>
      <c r="W272" s="384" t="str">
        <f t="shared" si="71"/>
        <v/>
      </c>
      <c r="X272" s="384" t="str">
        <f t="shared" si="72"/>
        <v/>
      </c>
      <c r="Y272" s="384" t="str">
        <f t="shared" si="73"/>
        <v/>
      </c>
      <c r="Z272" s="384" t="str">
        <f t="shared" si="74"/>
        <v/>
      </c>
      <c r="AA272" s="384">
        <f t="shared" si="75"/>
        <v>0</v>
      </c>
      <c r="AB272" s="385" t="b">
        <f t="shared" si="76"/>
        <v>1</v>
      </c>
      <c r="AC272" s="384" t="str">
        <f>IF($N272="","",IF($C$7="Northern Ireland",INDEX('Fixed inputs'!$H$18:$H$58,MATCH($N272,'Fixed inputs'!$C$18:$C$58,0)),INDEX('Fixed inputs'!$I$18:$I$58,MATCH($N272,'Fixed inputs'!$C$18:$C$58,0))))</f>
        <v/>
      </c>
      <c r="AD272" s="384" t="str">
        <f>IF($C272="","",INDEX('Fixed inputs'!$C$8:$E$10,MATCH($C272,'Fixed inputs'!$B$8:$B$10,0),MATCH(IF($C$7="Northern Ireland","GBP","EUR"),'Fixed inputs'!$C$7:$E$7,0)))</f>
        <v/>
      </c>
      <c r="AE272" s="386"/>
      <c r="AF272" s="386"/>
      <c r="AG272" s="386"/>
      <c r="AH272" s="386"/>
      <c r="AI272" s="386"/>
      <c r="AJ272" s="387">
        <f t="shared" si="77"/>
        <v>0</v>
      </c>
      <c r="AK272" s="386"/>
      <c r="AL272" s="387">
        <f t="shared" si="78"/>
        <v>0</v>
      </c>
      <c r="AM272" s="386"/>
      <c r="AN272" s="387">
        <f t="shared" si="79"/>
        <v>0</v>
      </c>
      <c r="AO272" s="386"/>
      <c r="AP272" s="387">
        <f t="shared" si="80"/>
        <v>0</v>
      </c>
      <c r="AQ272" s="386"/>
      <c r="AR272" s="387">
        <f t="shared" si="81"/>
        <v>0</v>
      </c>
      <c r="AS272" s="386"/>
      <c r="AT272" s="387">
        <f t="shared" si="82"/>
        <v>0</v>
      </c>
    </row>
    <row r="273" spans="2:46">
      <c r="B273" s="435"/>
      <c r="C273" s="435"/>
      <c r="D273" s="436"/>
      <c r="E273" s="437"/>
      <c r="F273" s="437"/>
      <c r="G273" s="437"/>
      <c r="H273" s="437"/>
      <c r="I273" s="437"/>
      <c r="J273" s="437"/>
      <c r="K273" s="465">
        <f t="shared" si="68"/>
        <v>0</v>
      </c>
      <c r="L273" s="433"/>
      <c r="M273" s="433"/>
      <c r="N273" s="434"/>
      <c r="O273" s="383" t="str">
        <f t="shared" si="67"/>
        <v/>
      </c>
      <c r="P273" s="434"/>
      <c r="Q273" s="434"/>
      <c r="R273" s="434"/>
      <c r="S273" s="433"/>
      <c r="T273" s="434"/>
      <c r="U273" s="384" t="str">
        <f t="shared" si="69"/>
        <v/>
      </c>
      <c r="V273" s="384" t="str">
        <f t="shared" si="70"/>
        <v/>
      </c>
      <c r="W273" s="384" t="str">
        <f t="shared" si="71"/>
        <v/>
      </c>
      <c r="X273" s="384" t="str">
        <f t="shared" si="72"/>
        <v/>
      </c>
      <c r="Y273" s="384" t="str">
        <f t="shared" si="73"/>
        <v/>
      </c>
      <c r="Z273" s="384" t="str">
        <f t="shared" si="74"/>
        <v/>
      </c>
      <c r="AA273" s="384">
        <f t="shared" si="75"/>
        <v>0</v>
      </c>
      <c r="AB273" s="385" t="b">
        <f t="shared" si="76"/>
        <v>1</v>
      </c>
      <c r="AC273" s="384" t="str">
        <f>IF($N273="","",IF($C$7="Northern Ireland",INDEX('Fixed inputs'!$H$18:$H$58,MATCH($N273,'Fixed inputs'!$C$18:$C$58,0)),INDEX('Fixed inputs'!$I$18:$I$58,MATCH($N273,'Fixed inputs'!$C$18:$C$58,0))))</f>
        <v/>
      </c>
      <c r="AD273" s="384" t="str">
        <f>IF($C273="","",INDEX('Fixed inputs'!$C$8:$E$10,MATCH($C273,'Fixed inputs'!$B$8:$B$10,0),MATCH(IF($C$7="Northern Ireland","GBP","EUR"),'Fixed inputs'!$C$7:$E$7,0)))</f>
        <v/>
      </c>
      <c r="AE273" s="386"/>
      <c r="AF273" s="386"/>
      <c r="AG273" s="386"/>
      <c r="AH273" s="386"/>
      <c r="AI273" s="386"/>
      <c r="AJ273" s="387">
        <f t="shared" si="77"/>
        <v>0</v>
      </c>
      <c r="AK273" s="386"/>
      <c r="AL273" s="387">
        <f t="shared" si="78"/>
        <v>0</v>
      </c>
      <c r="AM273" s="386"/>
      <c r="AN273" s="387">
        <f t="shared" si="79"/>
        <v>0</v>
      </c>
      <c r="AO273" s="386"/>
      <c r="AP273" s="387">
        <f t="shared" si="80"/>
        <v>0</v>
      </c>
      <c r="AQ273" s="386"/>
      <c r="AR273" s="387">
        <f t="shared" si="81"/>
        <v>0</v>
      </c>
      <c r="AS273" s="386"/>
      <c r="AT273" s="387">
        <f t="shared" si="82"/>
        <v>0</v>
      </c>
    </row>
    <row r="274" spans="2:46">
      <c r="B274" s="435"/>
      <c r="C274" s="435"/>
      <c r="D274" s="436"/>
      <c r="E274" s="437"/>
      <c r="F274" s="437"/>
      <c r="G274" s="437"/>
      <c r="H274" s="437"/>
      <c r="I274" s="437"/>
      <c r="J274" s="437"/>
      <c r="K274" s="465">
        <f t="shared" si="68"/>
        <v>0</v>
      </c>
      <c r="L274" s="433"/>
      <c r="M274" s="433"/>
      <c r="N274" s="434"/>
      <c r="O274" s="383" t="str">
        <f t="shared" si="67"/>
        <v/>
      </c>
      <c r="P274" s="434"/>
      <c r="Q274" s="434"/>
      <c r="R274" s="434"/>
      <c r="S274" s="433"/>
      <c r="T274" s="434"/>
      <c r="U274" s="384" t="str">
        <f t="shared" si="69"/>
        <v/>
      </c>
      <c r="V274" s="384" t="str">
        <f t="shared" si="70"/>
        <v/>
      </c>
      <c r="W274" s="384" t="str">
        <f t="shared" si="71"/>
        <v/>
      </c>
      <c r="X274" s="384" t="str">
        <f t="shared" si="72"/>
        <v/>
      </c>
      <c r="Y274" s="384" t="str">
        <f t="shared" si="73"/>
        <v/>
      </c>
      <c r="Z274" s="384" t="str">
        <f t="shared" si="74"/>
        <v/>
      </c>
      <c r="AA274" s="384">
        <f t="shared" si="75"/>
        <v>0</v>
      </c>
      <c r="AB274" s="385" t="b">
        <f t="shared" si="76"/>
        <v>1</v>
      </c>
      <c r="AC274" s="384" t="str">
        <f>IF($N274="","",IF($C$7="Northern Ireland",INDEX('Fixed inputs'!$H$18:$H$58,MATCH($N274,'Fixed inputs'!$C$18:$C$58,0)),INDEX('Fixed inputs'!$I$18:$I$58,MATCH($N274,'Fixed inputs'!$C$18:$C$58,0))))</f>
        <v/>
      </c>
      <c r="AD274" s="384" t="str">
        <f>IF($C274="","",INDEX('Fixed inputs'!$C$8:$E$10,MATCH($C274,'Fixed inputs'!$B$8:$B$10,0),MATCH(IF($C$7="Northern Ireland","GBP","EUR"),'Fixed inputs'!$C$7:$E$7,0)))</f>
        <v/>
      </c>
      <c r="AE274" s="386"/>
      <c r="AF274" s="386"/>
      <c r="AG274" s="386"/>
      <c r="AH274" s="386"/>
      <c r="AI274" s="386"/>
      <c r="AJ274" s="387">
        <f t="shared" si="77"/>
        <v>0</v>
      </c>
      <c r="AK274" s="386"/>
      <c r="AL274" s="387">
        <f t="shared" si="78"/>
        <v>0</v>
      </c>
      <c r="AM274" s="386"/>
      <c r="AN274" s="387">
        <f t="shared" si="79"/>
        <v>0</v>
      </c>
      <c r="AO274" s="386"/>
      <c r="AP274" s="387">
        <f t="shared" si="80"/>
        <v>0</v>
      </c>
      <c r="AQ274" s="386"/>
      <c r="AR274" s="387">
        <f t="shared" si="81"/>
        <v>0</v>
      </c>
      <c r="AS274" s="386"/>
      <c r="AT274" s="387">
        <f t="shared" si="82"/>
        <v>0</v>
      </c>
    </row>
    <row r="275" spans="2:46">
      <c r="B275" s="435"/>
      <c r="C275" s="435"/>
      <c r="D275" s="436"/>
      <c r="E275" s="437"/>
      <c r="F275" s="437"/>
      <c r="G275" s="437"/>
      <c r="H275" s="437"/>
      <c r="I275" s="437"/>
      <c r="J275" s="437"/>
      <c r="K275" s="465">
        <f t="shared" si="68"/>
        <v>0</v>
      </c>
      <c r="L275" s="433"/>
      <c r="M275" s="433"/>
      <c r="N275" s="434"/>
      <c r="O275" s="383" t="str">
        <f t="shared" si="67"/>
        <v/>
      </c>
      <c r="P275" s="434"/>
      <c r="Q275" s="434"/>
      <c r="R275" s="434"/>
      <c r="S275" s="433"/>
      <c r="T275" s="434"/>
      <c r="U275" s="384" t="str">
        <f t="shared" si="69"/>
        <v/>
      </c>
      <c r="V275" s="384" t="str">
        <f t="shared" si="70"/>
        <v/>
      </c>
      <c r="W275" s="384" t="str">
        <f t="shared" si="71"/>
        <v/>
      </c>
      <c r="X275" s="384" t="str">
        <f t="shared" si="72"/>
        <v/>
      </c>
      <c r="Y275" s="384" t="str">
        <f t="shared" si="73"/>
        <v/>
      </c>
      <c r="Z275" s="384" t="str">
        <f t="shared" si="74"/>
        <v/>
      </c>
      <c r="AA275" s="384">
        <f t="shared" si="75"/>
        <v>0</v>
      </c>
      <c r="AB275" s="385" t="b">
        <f t="shared" si="76"/>
        <v>1</v>
      </c>
      <c r="AC275" s="384" t="str">
        <f>IF($N275="","",IF($C$7="Northern Ireland",INDEX('Fixed inputs'!$H$18:$H$58,MATCH($N275,'Fixed inputs'!$C$18:$C$58,0)),INDEX('Fixed inputs'!$I$18:$I$58,MATCH($N275,'Fixed inputs'!$C$18:$C$58,0))))</f>
        <v/>
      </c>
      <c r="AD275" s="384" t="str">
        <f>IF($C275="","",INDEX('Fixed inputs'!$C$8:$E$10,MATCH($C275,'Fixed inputs'!$B$8:$B$10,0),MATCH(IF($C$7="Northern Ireland","GBP","EUR"),'Fixed inputs'!$C$7:$E$7,0)))</f>
        <v/>
      </c>
      <c r="AE275" s="386"/>
      <c r="AF275" s="386"/>
      <c r="AG275" s="386"/>
      <c r="AH275" s="386"/>
      <c r="AI275" s="386"/>
      <c r="AJ275" s="387">
        <f t="shared" si="77"/>
        <v>0</v>
      </c>
      <c r="AK275" s="386"/>
      <c r="AL275" s="387">
        <f t="shared" si="78"/>
        <v>0</v>
      </c>
      <c r="AM275" s="386"/>
      <c r="AN275" s="387">
        <f t="shared" si="79"/>
        <v>0</v>
      </c>
      <c r="AO275" s="386"/>
      <c r="AP275" s="387">
        <f t="shared" si="80"/>
        <v>0</v>
      </c>
      <c r="AQ275" s="386"/>
      <c r="AR275" s="387">
        <f t="shared" si="81"/>
        <v>0</v>
      </c>
      <c r="AS275" s="386"/>
      <c r="AT275" s="387">
        <f t="shared" si="82"/>
        <v>0</v>
      </c>
    </row>
    <row r="276" spans="2:46">
      <c r="B276" s="435"/>
      <c r="C276" s="435"/>
      <c r="D276" s="436"/>
      <c r="E276" s="437"/>
      <c r="F276" s="437"/>
      <c r="G276" s="437"/>
      <c r="H276" s="437"/>
      <c r="I276" s="437"/>
      <c r="J276" s="437"/>
      <c r="K276" s="465">
        <f t="shared" si="68"/>
        <v>0</v>
      </c>
      <c r="L276" s="433"/>
      <c r="M276" s="433"/>
      <c r="N276" s="434"/>
      <c r="O276" s="383" t="str">
        <f t="shared" si="67"/>
        <v/>
      </c>
      <c r="P276" s="434"/>
      <c r="Q276" s="434"/>
      <c r="R276" s="434"/>
      <c r="S276" s="433"/>
      <c r="T276" s="434"/>
      <c r="U276" s="384" t="str">
        <f t="shared" si="69"/>
        <v/>
      </c>
      <c r="V276" s="384" t="str">
        <f t="shared" si="70"/>
        <v/>
      </c>
      <c r="W276" s="384" t="str">
        <f t="shared" si="71"/>
        <v/>
      </c>
      <c r="X276" s="384" t="str">
        <f t="shared" si="72"/>
        <v/>
      </c>
      <c r="Y276" s="384" t="str">
        <f t="shared" si="73"/>
        <v/>
      </c>
      <c r="Z276" s="384" t="str">
        <f t="shared" si="74"/>
        <v/>
      </c>
      <c r="AA276" s="384">
        <f t="shared" si="75"/>
        <v>0</v>
      </c>
      <c r="AB276" s="385" t="b">
        <f t="shared" si="76"/>
        <v>1</v>
      </c>
      <c r="AC276" s="384" t="str">
        <f>IF($N276="","",IF($C$7="Northern Ireland",INDEX('Fixed inputs'!$H$18:$H$58,MATCH($N276,'Fixed inputs'!$C$18:$C$58,0)),INDEX('Fixed inputs'!$I$18:$I$58,MATCH($N276,'Fixed inputs'!$C$18:$C$58,0))))</f>
        <v/>
      </c>
      <c r="AD276" s="384" t="str">
        <f>IF($C276="","",INDEX('Fixed inputs'!$C$8:$E$10,MATCH($C276,'Fixed inputs'!$B$8:$B$10,0),MATCH(IF($C$7="Northern Ireland","GBP","EUR"),'Fixed inputs'!$C$7:$E$7,0)))</f>
        <v/>
      </c>
      <c r="AE276" s="386"/>
      <c r="AF276" s="386"/>
      <c r="AG276" s="386"/>
      <c r="AH276" s="386"/>
      <c r="AI276" s="386"/>
      <c r="AJ276" s="387">
        <f t="shared" si="77"/>
        <v>0</v>
      </c>
      <c r="AK276" s="386"/>
      <c r="AL276" s="387">
        <f t="shared" si="78"/>
        <v>0</v>
      </c>
      <c r="AM276" s="386"/>
      <c r="AN276" s="387">
        <f t="shared" si="79"/>
        <v>0</v>
      </c>
      <c r="AO276" s="386"/>
      <c r="AP276" s="387">
        <f t="shared" si="80"/>
        <v>0</v>
      </c>
      <c r="AQ276" s="386"/>
      <c r="AR276" s="387">
        <f t="shared" si="81"/>
        <v>0</v>
      </c>
      <c r="AS276" s="386"/>
      <c r="AT276" s="387">
        <f t="shared" si="82"/>
        <v>0</v>
      </c>
    </row>
    <row r="277" spans="2:46">
      <c r="B277" s="435"/>
      <c r="C277" s="435"/>
      <c r="D277" s="436"/>
      <c r="E277" s="437"/>
      <c r="F277" s="437"/>
      <c r="G277" s="437"/>
      <c r="H277" s="437"/>
      <c r="I277" s="437"/>
      <c r="J277" s="437"/>
      <c r="K277" s="465">
        <f t="shared" si="68"/>
        <v>0</v>
      </c>
      <c r="L277" s="433"/>
      <c r="M277" s="433"/>
      <c r="N277" s="434"/>
      <c r="O277" s="383" t="str">
        <f t="shared" si="67"/>
        <v/>
      </c>
      <c r="P277" s="434"/>
      <c r="Q277" s="434"/>
      <c r="R277" s="434"/>
      <c r="S277" s="433"/>
      <c r="T277" s="434"/>
      <c r="U277" s="384" t="str">
        <f t="shared" si="69"/>
        <v/>
      </c>
      <c r="V277" s="384" t="str">
        <f t="shared" si="70"/>
        <v/>
      </c>
      <c r="W277" s="384" t="str">
        <f t="shared" si="71"/>
        <v/>
      </c>
      <c r="X277" s="384" t="str">
        <f t="shared" si="72"/>
        <v/>
      </c>
      <c r="Y277" s="384" t="str">
        <f t="shared" si="73"/>
        <v/>
      </c>
      <c r="Z277" s="384" t="str">
        <f t="shared" si="74"/>
        <v/>
      </c>
      <c r="AA277" s="384">
        <f t="shared" si="75"/>
        <v>0</v>
      </c>
      <c r="AB277" s="385" t="b">
        <f t="shared" si="76"/>
        <v>1</v>
      </c>
      <c r="AC277" s="384" t="str">
        <f>IF($N277="","",IF($C$7="Northern Ireland",INDEX('Fixed inputs'!$H$18:$H$58,MATCH($N277,'Fixed inputs'!$C$18:$C$58,0)),INDEX('Fixed inputs'!$I$18:$I$58,MATCH($N277,'Fixed inputs'!$C$18:$C$58,0))))</f>
        <v/>
      </c>
      <c r="AD277" s="384" t="str">
        <f>IF($C277="","",INDEX('Fixed inputs'!$C$8:$E$10,MATCH($C277,'Fixed inputs'!$B$8:$B$10,0),MATCH(IF($C$7="Northern Ireland","GBP","EUR"),'Fixed inputs'!$C$7:$E$7,0)))</f>
        <v/>
      </c>
      <c r="AE277" s="386"/>
      <c r="AF277" s="386"/>
      <c r="AG277" s="386"/>
      <c r="AH277" s="386"/>
      <c r="AI277" s="386"/>
      <c r="AJ277" s="387">
        <f t="shared" si="77"/>
        <v>0</v>
      </c>
      <c r="AK277" s="386"/>
      <c r="AL277" s="387">
        <f t="shared" si="78"/>
        <v>0</v>
      </c>
      <c r="AM277" s="386"/>
      <c r="AN277" s="387">
        <f t="shared" si="79"/>
        <v>0</v>
      </c>
      <c r="AO277" s="386"/>
      <c r="AP277" s="387">
        <f t="shared" si="80"/>
        <v>0</v>
      </c>
      <c r="AQ277" s="386"/>
      <c r="AR277" s="387">
        <f t="shared" si="81"/>
        <v>0</v>
      </c>
      <c r="AS277" s="386"/>
      <c r="AT277" s="387">
        <f t="shared" si="82"/>
        <v>0</v>
      </c>
    </row>
    <row r="278" spans="2:46">
      <c r="B278" s="435"/>
      <c r="C278" s="435"/>
      <c r="D278" s="436"/>
      <c r="E278" s="437"/>
      <c r="F278" s="437"/>
      <c r="G278" s="437"/>
      <c r="H278" s="437"/>
      <c r="I278" s="437"/>
      <c r="J278" s="437"/>
      <c r="K278" s="465">
        <f t="shared" si="68"/>
        <v>0</v>
      </c>
      <c r="L278" s="433"/>
      <c r="M278" s="433"/>
      <c r="N278" s="434"/>
      <c r="O278" s="383" t="str">
        <f t="shared" si="67"/>
        <v/>
      </c>
      <c r="P278" s="434"/>
      <c r="Q278" s="434"/>
      <c r="R278" s="434"/>
      <c r="S278" s="433"/>
      <c r="T278" s="434"/>
      <c r="U278" s="384" t="str">
        <f t="shared" si="69"/>
        <v/>
      </c>
      <c r="V278" s="384" t="str">
        <f t="shared" si="70"/>
        <v/>
      </c>
      <c r="W278" s="384" t="str">
        <f t="shared" si="71"/>
        <v/>
      </c>
      <c r="X278" s="384" t="str">
        <f t="shared" si="72"/>
        <v/>
      </c>
      <c r="Y278" s="384" t="str">
        <f t="shared" si="73"/>
        <v/>
      </c>
      <c r="Z278" s="384" t="str">
        <f t="shared" si="74"/>
        <v/>
      </c>
      <c r="AA278" s="384">
        <f t="shared" si="75"/>
        <v>0</v>
      </c>
      <c r="AB278" s="385" t="b">
        <f t="shared" si="76"/>
        <v>1</v>
      </c>
      <c r="AC278" s="384" t="str">
        <f>IF($N278="","",IF($C$7="Northern Ireland",INDEX('Fixed inputs'!$H$18:$H$58,MATCH($N278,'Fixed inputs'!$C$18:$C$58,0)),INDEX('Fixed inputs'!$I$18:$I$58,MATCH($N278,'Fixed inputs'!$C$18:$C$58,0))))</f>
        <v/>
      </c>
      <c r="AD278" s="384" t="str">
        <f>IF($C278="","",INDEX('Fixed inputs'!$C$8:$E$10,MATCH($C278,'Fixed inputs'!$B$8:$B$10,0),MATCH(IF($C$7="Northern Ireland","GBP","EUR"),'Fixed inputs'!$C$7:$E$7,0)))</f>
        <v/>
      </c>
      <c r="AE278" s="386"/>
      <c r="AF278" s="386"/>
      <c r="AG278" s="386"/>
      <c r="AH278" s="386"/>
      <c r="AI278" s="386"/>
      <c r="AJ278" s="387">
        <f t="shared" si="77"/>
        <v>0</v>
      </c>
      <c r="AK278" s="386"/>
      <c r="AL278" s="387">
        <f t="shared" si="78"/>
        <v>0</v>
      </c>
      <c r="AM278" s="386"/>
      <c r="AN278" s="387">
        <f t="shared" si="79"/>
        <v>0</v>
      </c>
      <c r="AO278" s="386"/>
      <c r="AP278" s="387">
        <f t="shared" si="80"/>
        <v>0</v>
      </c>
      <c r="AQ278" s="386"/>
      <c r="AR278" s="387">
        <f t="shared" si="81"/>
        <v>0</v>
      </c>
      <c r="AS278" s="386"/>
      <c r="AT278" s="387">
        <f t="shared" si="82"/>
        <v>0</v>
      </c>
    </row>
    <row r="279" spans="2:46">
      <c r="B279" s="435"/>
      <c r="C279" s="435"/>
      <c r="D279" s="436"/>
      <c r="E279" s="437"/>
      <c r="F279" s="437"/>
      <c r="G279" s="437"/>
      <c r="H279" s="437"/>
      <c r="I279" s="437"/>
      <c r="J279" s="437"/>
      <c r="K279" s="465">
        <f t="shared" si="68"/>
        <v>0</v>
      </c>
      <c r="L279" s="433"/>
      <c r="M279" s="433"/>
      <c r="N279" s="434"/>
      <c r="O279" s="383" t="str">
        <f t="shared" si="67"/>
        <v/>
      </c>
      <c r="P279" s="434"/>
      <c r="Q279" s="434"/>
      <c r="R279" s="434"/>
      <c r="S279" s="433"/>
      <c r="T279" s="434"/>
      <c r="U279" s="384" t="str">
        <f t="shared" si="69"/>
        <v/>
      </c>
      <c r="V279" s="384" t="str">
        <f t="shared" si="70"/>
        <v/>
      </c>
      <c r="W279" s="384" t="str">
        <f t="shared" si="71"/>
        <v/>
      </c>
      <c r="X279" s="384" t="str">
        <f t="shared" si="72"/>
        <v/>
      </c>
      <c r="Y279" s="384" t="str">
        <f t="shared" si="73"/>
        <v/>
      </c>
      <c r="Z279" s="384" t="str">
        <f t="shared" si="74"/>
        <v/>
      </c>
      <c r="AA279" s="384">
        <f t="shared" si="75"/>
        <v>0</v>
      </c>
      <c r="AB279" s="385" t="b">
        <f t="shared" si="76"/>
        <v>1</v>
      </c>
      <c r="AC279" s="384" t="str">
        <f>IF($N279="","",IF($C$7="Northern Ireland",INDEX('Fixed inputs'!$H$18:$H$58,MATCH($N279,'Fixed inputs'!$C$18:$C$58,0)),INDEX('Fixed inputs'!$I$18:$I$58,MATCH($N279,'Fixed inputs'!$C$18:$C$58,0))))</f>
        <v/>
      </c>
      <c r="AD279" s="384" t="str">
        <f>IF($C279="","",INDEX('Fixed inputs'!$C$8:$E$10,MATCH($C279,'Fixed inputs'!$B$8:$B$10,0),MATCH(IF($C$7="Northern Ireland","GBP","EUR"),'Fixed inputs'!$C$7:$E$7,0)))</f>
        <v/>
      </c>
      <c r="AE279" s="386"/>
      <c r="AF279" s="386"/>
      <c r="AG279" s="386"/>
      <c r="AH279" s="386"/>
      <c r="AI279" s="386"/>
      <c r="AJ279" s="387">
        <f t="shared" si="77"/>
        <v>0</v>
      </c>
      <c r="AK279" s="386"/>
      <c r="AL279" s="387">
        <f t="shared" si="78"/>
        <v>0</v>
      </c>
      <c r="AM279" s="386"/>
      <c r="AN279" s="387">
        <f t="shared" si="79"/>
        <v>0</v>
      </c>
      <c r="AO279" s="386"/>
      <c r="AP279" s="387">
        <f t="shared" si="80"/>
        <v>0</v>
      </c>
      <c r="AQ279" s="386"/>
      <c r="AR279" s="387">
        <f t="shared" si="81"/>
        <v>0</v>
      </c>
      <c r="AS279" s="386"/>
      <c r="AT279" s="387">
        <f t="shared" si="82"/>
        <v>0</v>
      </c>
    </row>
    <row r="280" spans="2:46">
      <c r="B280" s="435"/>
      <c r="C280" s="435"/>
      <c r="D280" s="436"/>
      <c r="E280" s="437"/>
      <c r="F280" s="437"/>
      <c r="G280" s="437"/>
      <c r="H280" s="437"/>
      <c r="I280" s="437"/>
      <c r="J280" s="437"/>
      <c r="K280" s="465">
        <f t="shared" si="68"/>
        <v>0</v>
      </c>
      <c r="L280" s="433"/>
      <c r="M280" s="433"/>
      <c r="N280" s="434"/>
      <c r="O280" s="383" t="str">
        <f t="shared" si="67"/>
        <v/>
      </c>
      <c r="P280" s="434"/>
      <c r="Q280" s="434"/>
      <c r="R280" s="434"/>
      <c r="S280" s="433"/>
      <c r="T280" s="434"/>
      <c r="U280" s="384" t="str">
        <f t="shared" si="69"/>
        <v/>
      </c>
      <c r="V280" s="384" t="str">
        <f t="shared" si="70"/>
        <v/>
      </c>
      <c r="W280" s="384" t="str">
        <f t="shared" si="71"/>
        <v/>
      </c>
      <c r="X280" s="384" t="str">
        <f t="shared" si="72"/>
        <v/>
      </c>
      <c r="Y280" s="384" t="str">
        <f t="shared" si="73"/>
        <v/>
      </c>
      <c r="Z280" s="384" t="str">
        <f t="shared" si="74"/>
        <v/>
      </c>
      <c r="AA280" s="384">
        <f t="shared" si="75"/>
        <v>0</v>
      </c>
      <c r="AB280" s="385" t="b">
        <f t="shared" si="76"/>
        <v>1</v>
      </c>
      <c r="AC280" s="384" t="str">
        <f>IF($N280="","",IF($C$7="Northern Ireland",INDEX('Fixed inputs'!$H$18:$H$58,MATCH($N280,'Fixed inputs'!$C$18:$C$58,0)),INDEX('Fixed inputs'!$I$18:$I$58,MATCH($N280,'Fixed inputs'!$C$18:$C$58,0))))</f>
        <v/>
      </c>
      <c r="AD280" s="384" t="str">
        <f>IF($C280="","",INDEX('Fixed inputs'!$C$8:$E$10,MATCH($C280,'Fixed inputs'!$B$8:$B$10,0),MATCH(IF($C$7="Northern Ireland","GBP","EUR"),'Fixed inputs'!$C$7:$E$7,0)))</f>
        <v/>
      </c>
      <c r="AE280" s="386"/>
      <c r="AF280" s="386"/>
      <c r="AG280" s="386"/>
      <c r="AH280" s="386"/>
      <c r="AI280" s="386"/>
      <c r="AJ280" s="387">
        <f t="shared" si="77"/>
        <v>0</v>
      </c>
      <c r="AK280" s="386"/>
      <c r="AL280" s="387">
        <f t="shared" si="78"/>
        <v>0</v>
      </c>
      <c r="AM280" s="386"/>
      <c r="AN280" s="387">
        <f t="shared" si="79"/>
        <v>0</v>
      </c>
      <c r="AO280" s="386"/>
      <c r="AP280" s="387">
        <f t="shared" si="80"/>
        <v>0</v>
      </c>
      <c r="AQ280" s="386"/>
      <c r="AR280" s="387">
        <f t="shared" si="81"/>
        <v>0</v>
      </c>
      <c r="AS280" s="386"/>
      <c r="AT280" s="387">
        <f t="shared" si="82"/>
        <v>0</v>
      </c>
    </row>
    <row r="281" spans="2:46">
      <c r="B281" s="435"/>
      <c r="C281" s="435"/>
      <c r="D281" s="436"/>
      <c r="E281" s="437"/>
      <c r="F281" s="437"/>
      <c r="G281" s="437"/>
      <c r="H281" s="437"/>
      <c r="I281" s="437"/>
      <c r="J281" s="437"/>
      <c r="K281" s="465">
        <f t="shared" si="68"/>
        <v>0</v>
      </c>
      <c r="L281" s="433"/>
      <c r="M281" s="433"/>
      <c r="N281" s="434"/>
      <c r="O281" s="383" t="str">
        <f t="shared" si="67"/>
        <v/>
      </c>
      <c r="P281" s="434"/>
      <c r="Q281" s="434"/>
      <c r="R281" s="434"/>
      <c r="S281" s="433"/>
      <c r="T281" s="434"/>
      <c r="U281" s="384" t="str">
        <f t="shared" si="69"/>
        <v/>
      </c>
      <c r="V281" s="384" t="str">
        <f t="shared" si="70"/>
        <v/>
      </c>
      <c r="W281" s="384" t="str">
        <f t="shared" si="71"/>
        <v/>
      </c>
      <c r="X281" s="384" t="str">
        <f t="shared" si="72"/>
        <v/>
      </c>
      <c r="Y281" s="384" t="str">
        <f t="shared" si="73"/>
        <v/>
      </c>
      <c r="Z281" s="384" t="str">
        <f t="shared" si="74"/>
        <v/>
      </c>
      <c r="AA281" s="384">
        <f t="shared" si="75"/>
        <v>0</v>
      </c>
      <c r="AB281" s="385" t="b">
        <f t="shared" si="76"/>
        <v>1</v>
      </c>
      <c r="AC281" s="384" t="str">
        <f>IF($N281="","",IF($C$7="Northern Ireland",INDEX('Fixed inputs'!$H$18:$H$58,MATCH($N281,'Fixed inputs'!$C$18:$C$58,0)),INDEX('Fixed inputs'!$I$18:$I$58,MATCH($N281,'Fixed inputs'!$C$18:$C$58,0))))</f>
        <v/>
      </c>
      <c r="AD281" s="384" t="str">
        <f>IF($C281="","",INDEX('Fixed inputs'!$C$8:$E$10,MATCH($C281,'Fixed inputs'!$B$8:$B$10,0),MATCH(IF($C$7="Northern Ireland","GBP","EUR"),'Fixed inputs'!$C$7:$E$7,0)))</f>
        <v/>
      </c>
      <c r="AE281" s="386"/>
      <c r="AF281" s="386"/>
      <c r="AG281" s="386"/>
      <c r="AH281" s="386"/>
      <c r="AI281" s="386"/>
      <c r="AJ281" s="387">
        <f t="shared" si="77"/>
        <v>0</v>
      </c>
      <c r="AK281" s="386"/>
      <c r="AL281" s="387">
        <f t="shared" si="78"/>
        <v>0</v>
      </c>
      <c r="AM281" s="386"/>
      <c r="AN281" s="387">
        <f t="shared" si="79"/>
        <v>0</v>
      </c>
      <c r="AO281" s="386"/>
      <c r="AP281" s="387">
        <f t="shared" si="80"/>
        <v>0</v>
      </c>
      <c r="AQ281" s="386"/>
      <c r="AR281" s="387">
        <f t="shared" si="81"/>
        <v>0</v>
      </c>
      <c r="AS281" s="386"/>
      <c r="AT281" s="387">
        <f t="shared" si="82"/>
        <v>0</v>
      </c>
    </row>
    <row r="282" spans="2:46">
      <c r="B282" s="435"/>
      <c r="C282" s="435"/>
      <c r="D282" s="436"/>
      <c r="E282" s="437"/>
      <c r="F282" s="437"/>
      <c r="G282" s="437"/>
      <c r="H282" s="437"/>
      <c r="I282" s="437"/>
      <c r="J282" s="437"/>
      <c r="K282" s="465">
        <f t="shared" si="68"/>
        <v>0</v>
      </c>
      <c r="L282" s="433"/>
      <c r="M282" s="433"/>
      <c r="N282" s="434"/>
      <c r="O282" s="383" t="str">
        <f t="shared" si="67"/>
        <v/>
      </c>
      <c r="P282" s="434"/>
      <c r="Q282" s="434"/>
      <c r="R282" s="434"/>
      <c r="S282" s="433"/>
      <c r="T282" s="434"/>
      <c r="U282" s="384" t="str">
        <f t="shared" si="69"/>
        <v/>
      </c>
      <c r="V282" s="384" t="str">
        <f t="shared" si="70"/>
        <v/>
      </c>
      <c r="W282" s="384" t="str">
        <f t="shared" si="71"/>
        <v/>
      </c>
      <c r="X282" s="384" t="str">
        <f t="shared" si="72"/>
        <v/>
      </c>
      <c r="Y282" s="384" t="str">
        <f t="shared" si="73"/>
        <v/>
      </c>
      <c r="Z282" s="384" t="str">
        <f t="shared" si="74"/>
        <v/>
      </c>
      <c r="AA282" s="384">
        <f t="shared" si="75"/>
        <v>0</v>
      </c>
      <c r="AB282" s="385" t="b">
        <f t="shared" si="76"/>
        <v>1</v>
      </c>
      <c r="AC282" s="384" t="str">
        <f>IF($N282="","",IF($C$7="Northern Ireland",INDEX('Fixed inputs'!$H$18:$H$58,MATCH($N282,'Fixed inputs'!$C$18:$C$58,0)),INDEX('Fixed inputs'!$I$18:$I$58,MATCH($N282,'Fixed inputs'!$C$18:$C$58,0))))</f>
        <v/>
      </c>
      <c r="AD282" s="384" t="str">
        <f>IF($C282="","",INDEX('Fixed inputs'!$C$8:$E$10,MATCH($C282,'Fixed inputs'!$B$8:$B$10,0),MATCH(IF($C$7="Northern Ireland","GBP","EUR"),'Fixed inputs'!$C$7:$E$7,0)))</f>
        <v/>
      </c>
      <c r="AE282" s="386"/>
      <c r="AF282" s="386"/>
      <c r="AG282" s="386"/>
      <c r="AH282" s="386"/>
      <c r="AI282" s="386"/>
      <c r="AJ282" s="387">
        <f t="shared" si="77"/>
        <v>0</v>
      </c>
      <c r="AK282" s="386"/>
      <c r="AL282" s="387">
        <f t="shared" si="78"/>
        <v>0</v>
      </c>
      <c r="AM282" s="386"/>
      <c r="AN282" s="387">
        <f t="shared" si="79"/>
        <v>0</v>
      </c>
      <c r="AO282" s="386"/>
      <c r="AP282" s="387">
        <f t="shared" si="80"/>
        <v>0</v>
      </c>
      <c r="AQ282" s="386"/>
      <c r="AR282" s="387">
        <f t="shared" si="81"/>
        <v>0</v>
      </c>
      <c r="AS282" s="386"/>
      <c r="AT282" s="387">
        <f t="shared" si="82"/>
        <v>0</v>
      </c>
    </row>
    <row r="283" spans="2:46">
      <c r="B283" s="435"/>
      <c r="C283" s="435"/>
      <c r="D283" s="436"/>
      <c r="E283" s="437"/>
      <c r="F283" s="437"/>
      <c r="G283" s="437"/>
      <c r="H283" s="437"/>
      <c r="I283" s="437"/>
      <c r="J283" s="437"/>
      <c r="K283" s="465">
        <f t="shared" si="68"/>
        <v>0</v>
      </c>
      <c r="L283" s="433"/>
      <c r="M283" s="433"/>
      <c r="N283" s="434"/>
      <c r="O283" s="383" t="str">
        <f t="shared" si="67"/>
        <v/>
      </c>
      <c r="P283" s="434"/>
      <c r="Q283" s="434"/>
      <c r="R283" s="434"/>
      <c r="S283" s="433"/>
      <c r="T283" s="434"/>
      <c r="U283" s="384" t="str">
        <f t="shared" si="69"/>
        <v/>
      </c>
      <c r="V283" s="384" t="str">
        <f t="shared" si="70"/>
        <v/>
      </c>
      <c r="W283" s="384" t="str">
        <f t="shared" si="71"/>
        <v/>
      </c>
      <c r="X283" s="384" t="str">
        <f t="shared" si="72"/>
        <v/>
      </c>
      <c r="Y283" s="384" t="str">
        <f t="shared" si="73"/>
        <v/>
      </c>
      <c r="Z283" s="384" t="str">
        <f t="shared" si="74"/>
        <v/>
      </c>
      <c r="AA283" s="384">
        <f t="shared" si="75"/>
        <v>0</v>
      </c>
      <c r="AB283" s="385" t="b">
        <f t="shared" si="76"/>
        <v>1</v>
      </c>
      <c r="AC283" s="384" t="str">
        <f>IF($N283="","",IF($C$7="Northern Ireland",INDEX('Fixed inputs'!$H$18:$H$58,MATCH($N283,'Fixed inputs'!$C$18:$C$58,0)),INDEX('Fixed inputs'!$I$18:$I$58,MATCH($N283,'Fixed inputs'!$C$18:$C$58,0))))</f>
        <v/>
      </c>
      <c r="AD283" s="384" t="str">
        <f>IF($C283="","",INDEX('Fixed inputs'!$C$8:$E$10,MATCH($C283,'Fixed inputs'!$B$8:$B$10,0),MATCH(IF($C$7="Northern Ireland","GBP","EUR"),'Fixed inputs'!$C$7:$E$7,0)))</f>
        <v/>
      </c>
      <c r="AE283" s="386"/>
      <c r="AF283" s="386"/>
      <c r="AG283" s="386"/>
      <c r="AH283" s="386"/>
      <c r="AI283" s="386"/>
      <c r="AJ283" s="387">
        <f t="shared" si="77"/>
        <v>0</v>
      </c>
      <c r="AK283" s="386"/>
      <c r="AL283" s="387">
        <f t="shared" si="78"/>
        <v>0</v>
      </c>
      <c r="AM283" s="386"/>
      <c r="AN283" s="387">
        <f t="shared" si="79"/>
        <v>0</v>
      </c>
      <c r="AO283" s="386"/>
      <c r="AP283" s="387">
        <f t="shared" si="80"/>
        <v>0</v>
      </c>
      <c r="AQ283" s="386"/>
      <c r="AR283" s="387">
        <f t="shared" si="81"/>
        <v>0</v>
      </c>
      <c r="AS283" s="386"/>
      <c r="AT283" s="387">
        <f t="shared" si="82"/>
        <v>0</v>
      </c>
    </row>
    <row r="284" spans="2:46">
      <c r="B284" s="435"/>
      <c r="C284" s="435"/>
      <c r="D284" s="436"/>
      <c r="E284" s="437"/>
      <c r="F284" s="437"/>
      <c r="G284" s="437"/>
      <c r="H284" s="437"/>
      <c r="I284" s="437"/>
      <c r="J284" s="437"/>
      <c r="K284" s="465">
        <f t="shared" si="68"/>
        <v>0</v>
      </c>
      <c r="L284" s="433"/>
      <c r="M284" s="433"/>
      <c r="N284" s="434"/>
      <c r="O284" s="383" t="str">
        <f t="shared" si="67"/>
        <v/>
      </c>
      <c r="P284" s="434"/>
      <c r="Q284" s="434"/>
      <c r="R284" s="434"/>
      <c r="S284" s="433"/>
      <c r="T284" s="434"/>
      <c r="U284" s="384" t="str">
        <f t="shared" si="69"/>
        <v/>
      </c>
      <c r="V284" s="384" t="str">
        <f t="shared" si="70"/>
        <v/>
      </c>
      <c r="W284" s="384" t="str">
        <f t="shared" si="71"/>
        <v/>
      </c>
      <c r="X284" s="384" t="str">
        <f t="shared" si="72"/>
        <v/>
      </c>
      <c r="Y284" s="384" t="str">
        <f t="shared" si="73"/>
        <v/>
      </c>
      <c r="Z284" s="384" t="str">
        <f t="shared" si="74"/>
        <v/>
      </c>
      <c r="AA284" s="384">
        <f t="shared" si="75"/>
        <v>0</v>
      </c>
      <c r="AB284" s="385" t="b">
        <f t="shared" si="76"/>
        <v>1</v>
      </c>
      <c r="AC284" s="384" t="str">
        <f>IF($N284="","",IF($C$7="Northern Ireland",INDEX('Fixed inputs'!$H$18:$H$58,MATCH($N284,'Fixed inputs'!$C$18:$C$58,0)),INDEX('Fixed inputs'!$I$18:$I$58,MATCH($N284,'Fixed inputs'!$C$18:$C$58,0))))</f>
        <v/>
      </c>
      <c r="AD284" s="384" t="str">
        <f>IF($C284="","",INDEX('Fixed inputs'!$C$8:$E$10,MATCH($C284,'Fixed inputs'!$B$8:$B$10,0),MATCH(IF($C$7="Northern Ireland","GBP","EUR"),'Fixed inputs'!$C$7:$E$7,0)))</f>
        <v/>
      </c>
      <c r="AE284" s="386"/>
      <c r="AF284" s="386"/>
      <c r="AG284" s="386"/>
      <c r="AH284" s="386"/>
      <c r="AI284" s="386"/>
      <c r="AJ284" s="387">
        <f t="shared" si="77"/>
        <v>0</v>
      </c>
      <c r="AK284" s="386"/>
      <c r="AL284" s="387">
        <f t="shared" si="78"/>
        <v>0</v>
      </c>
      <c r="AM284" s="386"/>
      <c r="AN284" s="387">
        <f t="shared" si="79"/>
        <v>0</v>
      </c>
      <c r="AO284" s="386"/>
      <c r="AP284" s="387">
        <f t="shared" si="80"/>
        <v>0</v>
      </c>
      <c r="AQ284" s="386"/>
      <c r="AR284" s="387">
        <f t="shared" si="81"/>
        <v>0</v>
      </c>
      <c r="AS284" s="386"/>
      <c r="AT284" s="387">
        <f t="shared" si="82"/>
        <v>0</v>
      </c>
    </row>
    <row r="285" spans="2:46">
      <c r="B285" s="435"/>
      <c r="C285" s="435"/>
      <c r="D285" s="436"/>
      <c r="E285" s="437"/>
      <c r="F285" s="437"/>
      <c r="G285" s="437"/>
      <c r="H285" s="437"/>
      <c r="I285" s="437"/>
      <c r="J285" s="437"/>
      <c r="K285" s="465">
        <f t="shared" si="68"/>
        <v>0</v>
      </c>
      <c r="L285" s="433"/>
      <c r="M285" s="433"/>
      <c r="N285" s="434"/>
      <c r="O285" s="383" t="str">
        <f t="shared" si="67"/>
        <v/>
      </c>
      <c r="P285" s="434"/>
      <c r="Q285" s="434"/>
      <c r="R285" s="434"/>
      <c r="S285" s="433"/>
      <c r="T285" s="434"/>
      <c r="U285" s="384" t="str">
        <f t="shared" si="69"/>
        <v/>
      </c>
      <c r="V285" s="384" t="str">
        <f t="shared" si="70"/>
        <v/>
      </c>
      <c r="W285" s="384" t="str">
        <f t="shared" si="71"/>
        <v/>
      </c>
      <c r="X285" s="384" t="str">
        <f t="shared" si="72"/>
        <v/>
      </c>
      <c r="Y285" s="384" t="str">
        <f t="shared" si="73"/>
        <v/>
      </c>
      <c r="Z285" s="384" t="str">
        <f t="shared" si="74"/>
        <v/>
      </c>
      <c r="AA285" s="384">
        <f t="shared" si="75"/>
        <v>0</v>
      </c>
      <c r="AB285" s="385" t="b">
        <f t="shared" si="76"/>
        <v>1</v>
      </c>
      <c r="AC285" s="384" t="str">
        <f>IF($N285="","",IF($C$7="Northern Ireland",INDEX('Fixed inputs'!$H$18:$H$58,MATCH($N285,'Fixed inputs'!$C$18:$C$58,0)),INDEX('Fixed inputs'!$I$18:$I$58,MATCH($N285,'Fixed inputs'!$C$18:$C$58,0))))</f>
        <v/>
      </c>
      <c r="AD285" s="384" t="str">
        <f>IF($C285="","",INDEX('Fixed inputs'!$C$8:$E$10,MATCH($C285,'Fixed inputs'!$B$8:$B$10,0),MATCH(IF($C$7="Northern Ireland","GBP","EUR"),'Fixed inputs'!$C$7:$E$7,0)))</f>
        <v/>
      </c>
      <c r="AE285" s="386"/>
      <c r="AF285" s="386"/>
      <c r="AG285" s="386"/>
      <c r="AH285" s="386"/>
      <c r="AI285" s="386"/>
      <c r="AJ285" s="387">
        <f t="shared" si="77"/>
        <v>0</v>
      </c>
      <c r="AK285" s="386"/>
      <c r="AL285" s="387">
        <f t="shared" si="78"/>
        <v>0</v>
      </c>
      <c r="AM285" s="386"/>
      <c r="AN285" s="387">
        <f t="shared" si="79"/>
        <v>0</v>
      </c>
      <c r="AO285" s="386"/>
      <c r="AP285" s="387">
        <f t="shared" si="80"/>
        <v>0</v>
      </c>
      <c r="AQ285" s="386"/>
      <c r="AR285" s="387">
        <f t="shared" si="81"/>
        <v>0</v>
      </c>
      <c r="AS285" s="386"/>
      <c r="AT285" s="387">
        <f t="shared" si="82"/>
        <v>0</v>
      </c>
    </row>
    <row r="286" spans="2:46">
      <c r="B286" s="435"/>
      <c r="C286" s="435"/>
      <c r="D286" s="436"/>
      <c r="E286" s="437"/>
      <c r="F286" s="437"/>
      <c r="G286" s="437"/>
      <c r="H286" s="437"/>
      <c r="I286" s="437"/>
      <c r="J286" s="437"/>
      <c r="K286" s="465">
        <f t="shared" si="68"/>
        <v>0</v>
      </c>
      <c r="L286" s="433"/>
      <c r="M286" s="433"/>
      <c r="N286" s="434"/>
      <c r="O286" s="383" t="str">
        <f t="shared" si="67"/>
        <v/>
      </c>
      <c r="P286" s="434"/>
      <c r="Q286" s="434"/>
      <c r="R286" s="434"/>
      <c r="S286" s="433"/>
      <c r="T286" s="434"/>
      <c r="U286" s="384" t="str">
        <f t="shared" si="69"/>
        <v/>
      </c>
      <c r="V286" s="384" t="str">
        <f t="shared" si="70"/>
        <v/>
      </c>
      <c r="W286" s="384" t="str">
        <f t="shared" si="71"/>
        <v/>
      </c>
      <c r="X286" s="384" t="str">
        <f t="shared" si="72"/>
        <v/>
      </c>
      <c r="Y286" s="384" t="str">
        <f t="shared" si="73"/>
        <v/>
      </c>
      <c r="Z286" s="384" t="str">
        <f t="shared" si="74"/>
        <v/>
      </c>
      <c r="AA286" s="384">
        <f t="shared" si="75"/>
        <v>0</v>
      </c>
      <c r="AB286" s="385" t="b">
        <f t="shared" si="76"/>
        <v>1</v>
      </c>
      <c r="AC286" s="384" t="str">
        <f>IF($N286="","",IF($C$7="Northern Ireland",INDEX('Fixed inputs'!$H$18:$H$58,MATCH($N286,'Fixed inputs'!$C$18:$C$58,0)),INDEX('Fixed inputs'!$I$18:$I$58,MATCH($N286,'Fixed inputs'!$C$18:$C$58,0))))</f>
        <v/>
      </c>
      <c r="AD286" s="384" t="str">
        <f>IF($C286="","",INDEX('Fixed inputs'!$C$8:$E$10,MATCH($C286,'Fixed inputs'!$B$8:$B$10,0),MATCH(IF($C$7="Northern Ireland","GBP","EUR"),'Fixed inputs'!$C$7:$E$7,0)))</f>
        <v/>
      </c>
      <c r="AE286" s="386"/>
      <c r="AF286" s="386"/>
      <c r="AG286" s="386"/>
      <c r="AH286" s="386"/>
      <c r="AI286" s="386"/>
      <c r="AJ286" s="387">
        <f t="shared" si="77"/>
        <v>0</v>
      </c>
      <c r="AK286" s="386"/>
      <c r="AL286" s="387">
        <f t="shared" si="78"/>
        <v>0</v>
      </c>
      <c r="AM286" s="386"/>
      <c r="AN286" s="387">
        <f t="shared" si="79"/>
        <v>0</v>
      </c>
      <c r="AO286" s="386"/>
      <c r="AP286" s="387">
        <f t="shared" si="80"/>
        <v>0</v>
      </c>
      <c r="AQ286" s="386"/>
      <c r="AR286" s="387">
        <f t="shared" si="81"/>
        <v>0</v>
      </c>
      <c r="AS286" s="386"/>
      <c r="AT286" s="387">
        <f t="shared" si="82"/>
        <v>0</v>
      </c>
    </row>
    <row r="287" spans="2:46">
      <c r="B287" s="435"/>
      <c r="C287" s="435"/>
      <c r="D287" s="436"/>
      <c r="E287" s="437"/>
      <c r="F287" s="437"/>
      <c r="G287" s="437"/>
      <c r="H287" s="437"/>
      <c r="I287" s="437"/>
      <c r="J287" s="437"/>
      <c r="K287" s="465">
        <f t="shared" si="68"/>
        <v>0</v>
      </c>
      <c r="L287" s="433"/>
      <c r="M287" s="433"/>
      <c r="N287" s="434"/>
      <c r="O287" s="383" t="str">
        <f t="shared" si="67"/>
        <v/>
      </c>
      <c r="P287" s="434"/>
      <c r="Q287" s="434"/>
      <c r="R287" s="434"/>
      <c r="S287" s="433"/>
      <c r="T287" s="434"/>
      <c r="U287" s="384" t="str">
        <f t="shared" si="69"/>
        <v/>
      </c>
      <c r="V287" s="384" t="str">
        <f t="shared" si="70"/>
        <v/>
      </c>
      <c r="W287" s="384" t="str">
        <f t="shared" si="71"/>
        <v/>
      </c>
      <c r="X287" s="384" t="str">
        <f t="shared" si="72"/>
        <v/>
      </c>
      <c r="Y287" s="384" t="str">
        <f t="shared" si="73"/>
        <v/>
      </c>
      <c r="Z287" s="384" t="str">
        <f t="shared" si="74"/>
        <v/>
      </c>
      <c r="AA287" s="384">
        <f t="shared" si="75"/>
        <v>0</v>
      </c>
      <c r="AB287" s="385" t="b">
        <f t="shared" si="76"/>
        <v>1</v>
      </c>
      <c r="AC287" s="384" t="str">
        <f>IF($N287="","",IF($C$7="Northern Ireland",INDEX('Fixed inputs'!$H$18:$H$58,MATCH($N287,'Fixed inputs'!$C$18:$C$58,0)),INDEX('Fixed inputs'!$I$18:$I$58,MATCH($N287,'Fixed inputs'!$C$18:$C$58,0))))</f>
        <v/>
      </c>
      <c r="AD287" s="384" t="str">
        <f>IF($C287="","",INDEX('Fixed inputs'!$C$8:$E$10,MATCH($C287,'Fixed inputs'!$B$8:$B$10,0),MATCH(IF($C$7="Northern Ireland","GBP","EUR"),'Fixed inputs'!$C$7:$E$7,0)))</f>
        <v/>
      </c>
      <c r="AE287" s="386"/>
      <c r="AF287" s="386"/>
      <c r="AG287" s="386"/>
      <c r="AH287" s="386"/>
      <c r="AI287" s="386"/>
      <c r="AJ287" s="387">
        <f t="shared" si="77"/>
        <v>0</v>
      </c>
      <c r="AK287" s="386"/>
      <c r="AL287" s="387">
        <f t="shared" si="78"/>
        <v>0</v>
      </c>
      <c r="AM287" s="386"/>
      <c r="AN287" s="387">
        <f t="shared" si="79"/>
        <v>0</v>
      </c>
      <c r="AO287" s="386"/>
      <c r="AP287" s="387">
        <f t="shared" si="80"/>
        <v>0</v>
      </c>
      <c r="AQ287" s="386"/>
      <c r="AR287" s="387">
        <f t="shared" si="81"/>
        <v>0</v>
      </c>
      <c r="AS287" s="386"/>
      <c r="AT287" s="387">
        <f t="shared" si="82"/>
        <v>0</v>
      </c>
    </row>
    <row r="288" spans="2:46">
      <c r="B288" s="435"/>
      <c r="C288" s="435"/>
      <c r="D288" s="436"/>
      <c r="E288" s="437"/>
      <c r="F288" s="437"/>
      <c r="G288" s="437"/>
      <c r="H288" s="437"/>
      <c r="I288" s="437"/>
      <c r="J288" s="437"/>
      <c r="K288" s="465">
        <f t="shared" si="68"/>
        <v>0</v>
      </c>
      <c r="L288" s="433"/>
      <c r="M288" s="433"/>
      <c r="N288" s="434"/>
      <c r="O288" s="383" t="str">
        <f t="shared" si="67"/>
        <v/>
      </c>
      <c r="P288" s="434"/>
      <c r="Q288" s="434"/>
      <c r="R288" s="434"/>
      <c r="S288" s="433"/>
      <c r="T288" s="434"/>
      <c r="U288" s="384" t="str">
        <f t="shared" si="69"/>
        <v/>
      </c>
      <c r="V288" s="384" t="str">
        <f t="shared" si="70"/>
        <v/>
      </c>
      <c r="W288" s="384" t="str">
        <f t="shared" si="71"/>
        <v/>
      </c>
      <c r="X288" s="384" t="str">
        <f t="shared" si="72"/>
        <v/>
      </c>
      <c r="Y288" s="384" t="str">
        <f t="shared" si="73"/>
        <v/>
      </c>
      <c r="Z288" s="384" t="str">
        <f t="shared" si="74"/>
        <v/>
      </c>
      <c r="AA288" s="384">
        <f t="shared" si="75"/>
        <v>0</v>
      </c>
      <c r="AB288" s="385" t="b">
        <f t="shared" si="76"/>
        <v>1</v>
      </c>
      <c r="AC288" s="384" t="str">
        <f>IF($N288="","",IF($C$7="Northern Ireland",INDEX('Fixed inputs'!$H$18:$H$58,MATCH($N288,'Fixed inputs'!$C$18:$C$58,0)),INDEX('Fixed inputs'!$I$18:$I$58,MATCH($N288,'Fixed inputs'!$C$18:$C$58,0))))</f>
        <v/>
      </c>
      <c r="AD288" s="384" t="str">
        <f>IF($C288="","",INDEX('Fixed inputs'!$C$8:$E$10,MATCH($C288,'Fixed inputs'!$B$8:$B$10,0),MATCH(IF($C$7="Northern Ireland","GBP","EUR"),'Fixed inputs'!$C$7:$E$7,0)))</f>
        <v/>
      </c>
      <c r="AE288" s="386"/>
      <c r="AF288" s="386"/>
      <c r="AG288" s="386"/>
      <c r="AH288" s="386"/>
      <c r="AI288" s="386"/>
      <c r="AJ288" s="387">
        <f t="shared" si="77"/>
        <v>0</v>
      </c>
      <c r="AK288" s="386"/>
      <c r="AL288" s="387">
        <f t="shared" si="78"/>
        <v>0</v>
      </c>
      <c r="AM288" s="386"/>
      <c r="AN288" s="387">
        <f t="shared" si="79"/>
        <v>0</v>
      </c>
      <c r="AO288" s="386"/>
      <c r="AP288" s="387">
        <f t="shared" si="80"/>
        <v>0</v>
      </c>
      <c r="AQ288" s="386"/>
      <c r="AR288" s="387">
        <f t="shared" si="81"/>
        <v>0</v>
      </c>
      <c r="AS288" s="386"/>
      <c r="AT288" s="387">
        <f t="shared" si="82"/>
        <v>0</v>
      </c>
    </row>
    <row r="289" spans="2:46">
      <c r="B289" s="435"/>
      <c r="C289" s="435"/>
      <c r="D289" s="436"/>
      <c r="E289" s="437"/>
      <c r="F289" s="437"/>
      <c r="G289" s="437"/>
      <c r="H289" s="437"/>
      <c r="I289" s="437"/>
      <c r="J289" s="437"/>
      <c r="K289" s="465">
        <f t="shared" si="68"/>
        <v>0</v>
      </c>
      <c r="L289" s="433"/>
      <c r="M289" s="433"/>
      <c r="N289" s="434"/>
      <c r="O289" s="383" t="str">
        <f t="shared" si="67"/>
        <v/>
      </c>
      <c r="P289" s="434"/>
      <c r="Q289" s="434"/>
      <c r="R289" s="434"/>
      <c r="S289" s="433"/>
      <c r="T289" s="434"/>
      <c r="U289" s="384" t="str">
        <f t="shared" si="69"/>
        <v/>
      </c>
      <c r="V289" s="384" t="str">
        <f t="shared" si="70"/>
        <v/>
      </c>
      <c r="W289" s="384" t="str">
        <f t="shared" si="71"/>
        <v/>
      </c>
      <c r="X289" s="384" t="str">
        <f t="shared" si="72"/>
        <v/>
      </c>
      <c r="Y289" s="384" t="str">
        <f t="shared" si="73"/>
        <v/>
      </c>
      <c r="Z289" s="384" t="str">
        <f t="shared" si="74"/>
        <v/>
      </c>
      <c r="AA289" s="384">
        <f t="shared" si="75"/>
        <v>0</v>
      </c>
      <c r="AB289" s="385" t="b">
        <f t="shared" si="76"/>
        <v>1</v>
      </c>
      <c r="AC289" s="384" t="str">
        <f>IF($N289="","",IF($C$7="Northern Ireland",INDEX('Fixed inputs'!$H$18:$H$58,MATCH($N289,'Fixed inputs'!$C$18:$C$58,0)),INDEX('Fixed inputs'!$I$18:$I$58,MATCH($N289,'Fixed inputs'!$C$18:$C$58,0))))</f>
        <v/>
      </c>
      <c r="AD289" s="384" t="str">
        <f>IF($C289="","",INDEX('Fixed inputs'!$C$8:$E$10,MATCH($C289,'Fixed inputs'!$B$8:$B$10,0),MATCH(IF($C$7="Northern Ireland","GBP","EUR"),'Fixed inputs'!$C$7:$E$7,0)))</f>
        <v/>
      </c>
      <c r="AE289" s="386"/>
      <c r="AF289" s="386"/>
      <c r="AG289" s="386"/>
      <c r="AH289" s="386"/>
      <c r="AI289" s="386"/>
      <c r="AJ289" s="387">
        <f t="shared" si="77"/>
        <v>0</v>
      </c>
      <c r="AK289" s="386"/>
      <c r="AL289" s="387">
        <f t="shared" si="78"/>
        <v>0</v>
      </c>
      <c r="AM289" s="386"/>
      <c r="AN289" s="387">
        <f t="shared" si="79"/>
        <v>0</v>
      </c>
      <c r="AO289" s="386"/>
      <c r="AP289" s="387">
        <f t="shared" si="80"/>
        <v>0</v>
      </c>
      <c r="AQ289" s="386"/>
      <c r="AR289" s="387">
        <f t="shared" si="81"/>
        <v>0</v>
      </c>
      <c r="AS289" s="386"/>
      <c r="AT289" s="387">
        <f t="shared" si="82"/>
        <v>0</v>
      </c>
    </row>
    <row r="290" spans="2:46">
      <c r="B290" s="435"/>
      <c r="C290" s="435"/>
      <c r="D290" s="436"/>
      <c r="E290" s="437"/>
      <c r="F290" s="437"/>
      <c r="G290" s="437"/>
      <c r="H290" s="437"/>
      <c r="I290" s="437"/>
      <c r="J290" s="437"/>
      <c r="K290" s="465">
        <f t="shared" si="68"/>
        <v>0</v>
      </c>
      <c r="L290" s="433"/>
      <c r="M290" s="433"/>
      <c r="N290" s="434"/>
      <c r="O290" s="383" t="str">
        <f t="shared" si="67"/>
        <v/>
      </c>
      <c r="P290" s="434"/>
      <c r="Q290" s="434"/>
      <c r="R290" s="434"/>
      <c r="S290" s="433"/>
      <c r="T290" s="434"/>
      <c r="U290" s="384" t="str">
        <f t="shared" si="69"/>
        <v/>
      </c>
      <c r="V290" s="384" t="str">
        <f t="shared" si="70"/>
        <v/>
      </c>
      <c r="W290" s="384" t="str">
        <f t="shared" si="71"/>
        <v/>
      </c>
      <c r="X290" s="384" t="str">
        <f t="shared" si="72"/>
        <v/>
      </c>
      <c r="Y290" s="384" t="str">
        <f t="shared" si="73"/>
        <v/>
      </c>
      <c r="Z290" s="384" t="str">
        <f t="shared" si="74"/>
        <v/>
      </c>
      <c r="AA290" s="384">
        <f t="shared" si="75"/>
        <v>0</v>
      </c>
      <c r="AB290" s="385" t="b">
        <f t="shared" si="76"/>
        <v>1</v>
      </c>
      <c r="AC290" s="384" t="str">
        <f>IF($N290="","",IF($C$7="Northern Ireland",INDEX('Fixed inputs'!$H$18:$H$58,MATCH($N290,'Fixed inputs'!$C$18:$C$58,0)),INDEX('Fixed inputs'!$I$18:$I$58,MATCH($N290,'Fixed inputs'!$C$18:$C$58,0))))</f>
        <v/>
      </c>
      <c r="AD290" s="384" t="str">
        <f>IF($C290="","",INDEX('Fixed inputs'!$C$8:$E$10,MATCH($C290,'Fixed inputs'!$B$8:$B$10,0),MATCH(IF($C$7="Northern Ireland","GBP","EUR"),'Fixed inputs'!$C$7:$E$7,0)))</f>
        <v/>
      </c>
      <c r="AE290" s="386"/>
      <c r="AF290" s="386"/>
      <c r="AG290" s="386"/>
      <c r="AH290" s="386"/>
      <c r="AI290" s="386"/>
      <c r="AJ290" s="387">
        <f t="shared" si="77"/>
        <v>0</v>
      </c>
      <c r="AK290" s="386"/>
      <c r="AL290" s="387">
        <f t="shared" si="78"/>
        <v>0</v>
      </c>
      <c r="AM290" s="386"/>
      <c r="AN290" s="387">
        <f t="shared" si="79"/>
        <v>0</v>
      </c>
      <c r="AO290" s="386"/>
      <c r="AP290" s="387">
        <f t="shared" si="80"/>
        <v>0</v>
      </c>
      <c r="AQ290" s="386"/>
      <c r="AR290" s="387">
        <f t="shared" si="81"/>
        <v>0</v>
      </c>
      <c r="AS290" s="386"/>
      <c r="AT290" s="387">
        <f t="shared" si="82"/>
        <v>0</v>
      </c>
    </row>
    <row r="291" spans="2:46">
      <c r="B291" s="435"/>
      <c r="C291" s="435"/>
      <c r="D291" s="436"/>
      <c r="E291" s="437"/>
      <c r="F291" s="437"/>
      <c r="G291" s="437"/>
      <c r="H291" s="437"/>
      <c r="I291" s="437"/>
      <c r="J291" s="437"/>
      <c r="K291" s="465">
        <f t="shared" si="68"/>
        <v>0</v>
      </c>
      <c r="L291" s="433"/>
      <c r="M291" s="433"/>
      <c r="N291" s="434"/>
      <c r="O291" s="383" t="str">
        <f t="shared" si="67"/>
        <v/>
      </c>
      <c r="P291" s="434"/>
      <c r="Q291" s="434"/>
      <c r="R291" s="434"/>
      <c r="S291" s="433"/>
      <c r="T291" s="434"/>
      <c r="U291" s="384" t="str">
        <f t="shared" si="69"/>
        <v/>
      </c>
      <c r="V291" s="384" t="str">
        <f t="shared" si="70"/>
        <v/>
      </c>
      <c r="W291" s="384" t="str">
        <f t="shared" si="71"/>
        <v/>
      </c>
      <c r="X291" s="384" t="str">
        <f t="shared" si="72"/>
        <v/>
      </c>
      <c r="Y291" s="384" t="str">
        <f t="shared" si="73"/>
        <v/>
      </c>
      <c r="Z291" s="384" t="str">
        <f t="shared" si="74"/>
        <v/>
      </c>
      <c r="AA291" s="384">
        <f t="shared" si="75"/>
        <v>0</v>
      </c>
      <c r="AB291" s="385" t="b">
        <f t="shared" si="76"/>
        <v>1</v>
      </c>
      <c r="AC291" s="384" t="str">
        <f>IF($N291="","",IF($C$7="Northern Ireland",INDEX('Fixed inputs'!$H$18:$H$58,MATCH($N291,'Fixed inputs'!$C$18:$C$58,0)),INDEX('Fixed inputs'!$I$18:$I$58,MATCH($N291,'Fixed inputs'!$C$18:$C$58,0))))</f>
        <v/>
      </c>
      <c r="AD291" s="384" t="str">
        <f>IF($C291="","",INDEX('Fixed inputs'!$C$8:$E$10,MATCH($C291,'Fixed inputs'!$B$8:$B$10,0),MATCH(IF($C$7="Northern Ireland","GBP","EUR"),'Fixed inputs'!$C$7:$E$7,0)))</f>
        <v/>
      </c>
      <c r="AE291" s="386"/>
      <c r="AF291" s="386"/>
      <c r="AG291" s="386"/>
      <c r="AH291" s="386"/>
      <c r="AI291" s="386"/>
      <c r="AJ291" s="387">
        <f t="shared" si="77"/>
        <v>0</v>
      </c>
      <c r="AK291" s="386"/>
      <c r="AL291" s="387">
        <f t="shared" si="78"/>
        <v>0</v>
      </c>
      <c r="AM291" s="386"/>
      <c r="AN291" s="387">
        <f t="shared" si="79"/>
        <v>0</v>
      </c>
      <c r="AO291" s="386"/>
      <c r="AP291" s="387">
        <f t="shared" si="80"/>
        <v>0</v>
      </c>
      <c r="AQ291" s="386"/>
      <c r="AR291" s="387">
        <f t="shared" si="81"/>
        <v>0</v>
      </c>
      <c r="AS291" s="386"/>
      <c r="AT291" s="387">
        <f t="shared" si="82"/>
        <v>0</v>
      </c>
    </row>
    <row r="292" spans="2:46">
      <c r="B292" s="435"/>
      <c r="C292" s="435"/>
      <c r="D292" s="436"/>
      <c r="E292" s="437"/>
      <c r="F292" s="437"/>
      <c r="G292" s="437"/>
      <c r="H292" s="437"/>
      <c r="I292" s="437"/>
      <c r="J292" s="437"/>
      <c r="K292" s="465">
        <f t="shared" si="68"/>
        <v>0</v>
      </c>
      <c r="L292" s="433"/>
      <c r="M292" s="433"/>
      <c r="N292" s="434"/>
      <c r="O292" s="383" t="str">
        <f t="shared" si="67"/>
        <v/>
      </c>
      <c r="P292" s="434"/>
      <c r="Q292" s="434"/>
      <c r="R292" s="434"/>
      <c r="S292" s="433"/>
      <c r="T292" s="434"/>
      <c r="U292" s="384" t="str">
        <f t="shared" si="69"/>
        <v/>
      </c>
      <c r="V292" s="384" t="str">
        <f t="shared" si="70"/>
        <v/>
      </c>
      <c r="W292" s="384" t="str">
        <f t="shared" si="71"/>
        <v/>
      </c>
      <c r="X292" s="384" t="str">
        <f t="shared" si="72"/>
        <v/>
      </c>
      <c r="Y292" s="384" t="str">
        <f t="shared" si="73"/>
        <v/>
      </c>
      <c r="Z292" s="384" t="str">
        <f t="shared" si="74"/>
        <v/>
      </c>
      <c r="AA292" s="384">
        <f t="shared" si="75"/>
        <v>0</v>
      </c>
      <c r="AB292" s="385" t="b">
        <f t="shared" si="76"/>
        <v>1</v>
      </c>
      <c r="AC292" s="384" t="str">
        <f>IF($N292="","",IF($C$7="Northern Ireland",INDEX('Fixed inputs'!$H$18:$H$58,MATCH($N292,'Fixed inputs'!$C$18:$C$58,0)),INDEX('Fixed inputs'!$I$18:$I$58,MATCH($N292,'Fixed inputs'!$C$18:$C$58,0))))</f>
        <v/>
      </c>
      <c r="AD292" s="384" t="str">
        <f>IF($C292="","",INDEX('Fixed inputs'!$C$8:$E$10,MATCH($C292,'Fixed inputs'!$B$8:$B$10,0),MATCH(IF($C$7="Northern Ireland","GBP","EUR"),'Fixed inputs'!$C$7:$E$7,0)))</f>
        <v/>
      </c>
      <c r="AE292" s="386"/>
      <c r="AF292" s="386"/>
      <c r="AG292" s="386"/>
      <c r="AH292" s="386"/>
      <c r="AI292" s="386"/>
      <c r="AJ292" s="387">
        <f t="shared" si="77"/>
        <v>0</v>
      </c>
      <c r="AK292" s="386"/>
      <c r="AL292" s="387">
        <f t="shared" si="78"/>
        <v>0</v>
      </c>
      <c r="AM292" s="386"/>
      <c r="AN292" s="387">
        <f t="shared" si="79"/>
        <v>0</v>
      </c>
      <c r="AO292" s="386"/>
      <c r="AP292" s="387">
        <f t="shared" si="80"/>
        <v>0</v>
      </c>
      <c r="AQ292" s="386"/>
      <c r="AR292" s="387">
        <f t="shared" si="81"/>
        <v>0</v>
      </c>
      <c r="AS292" s="386"/>
      <c r="AT292" s="387">
        <f t="shared" si="82"/>
        <v>0</v>
      </c>
    </row>
    <row r="293" spans="2:46">
      <c r="B293" s="435"/>
      <c r="C293" s="435"/>
      <c r="D293" s="436"/>
      <c r="E293" s="437"/>
      <c r="F293" s="437"/>
      <c r="G293" s="437"/>
      <c r="H293" s="437"/>
      <c r="I293" s="437"/>
      <c r="J293" s="437"/>
      <c r="K293" s="465">
        <f t="shared" si="68"/>
        <v>0</v>
      </c>
      <c r="L293" s="433"/>
      <c r="M293" s="433"/>
      <c r="N293" s="434"/>
      <c r="O293" s="383" t="str">
        <f t="shared" si="67"/>
        <v/>
      </c>
      <c r="P293" s="434"/>
      <c r="Q293" s="434"/>
      <c r="R293" s="434"/>
      <c r="S293" s="433"/>
      <c r="T293" s="434"/>
      <c r="U293" s="384" t="str">
        <f t="shared" si="69"/>
        <v/>
      </c>
      <c r="V293" s="384" t="str">
        <f t="shared" si="70"/>
        <v/>
      </c>
      <c r="W293" s="384" t="str">
        <f t="shared" si="71"/>
        <v/>
      </c>
      <c r="X293" s="384" t="str">
        <f t="shared" si="72"/>
        <v/>
      </c>
      <c r="Y293" s="384" t="str">
        <f t="shared" si="73"/>
        <v/>
      </c>
      <c r="Z293" s="384" t="str">
        <f t="shared" si="74"/>
        <v/>
      </c>
      <c r="AA293" s="384">
        <f t="shared" si="75"/>
        <v>0</v>
      </c>
      <c r="AB293" s="385" t="b">
        <f t="shared" si="76"/>
        <v>1</v>
      </c>
      <c r="AC293" s="384" t="str">
        <f>IF($N293="","",IF($C$7="Northern Ireland",INDEX('Fixed inputs'!$H$18:$H$58,MATCH($N293,'Fixed inputs'!$C$18:$C$58,0)),INDEX('Fixed inputs'!$I$18:$I$58,MATCH($N293,'Fixed inputs'!$C$18:$C$58,0))))</f>
        <v/>
      </c>
      <c r="AD293" s="384" t="str">
        <f>IF($C293="","",INDEX('Fixed inputs'!$C$8:$E$10,MATCH($C293,'Fixed inputs'!$B$8:$B$10,0),MATCH(IF($C$7="Northern Ireland","GBP","EUR"),'Fixed inputs'!$C$7:$E$7,0)))</f>
        <v/>
      </c>
      <c r="AE293" s="386"/>
      <c r="AF293" s="386"/>
      <c r="AG293" s="386"/>
      <c r="AH293" s="386"/>
      <c r="AI293" s="386"/>
      <c r="AJ293" s="387">
        <f t="shared" si="77"/>
        <v>0</v>
      </c>
      <c r="AK293" s="386"/>
      <c r="AL293" s="387">
        <f t="shared" si="78"/>
        <v>0</v>
      </c>
      <c r="AM293" s="386"/>
      <c r="AN293" s="387">
        <f t="shared" si="79"/>
        <v>0</v>
      </c>
      <c r="AO293" s="386"/>
      <c r="AP293" s="387">
        <f t="shared" si="80"/>
        <v>0</v>
      </c>
      <c r="AQ293" s="386"/>
      <c r="AR293" s="387">
        <f t="shared" si="81"/>
        <v>0</v>
      </c>
      <c r="AS293" s="386"/>
      <c r="AT293" s="387">
        <f t="shared" si="82"/>
        <v>0</v>
      </c>
    </row>
    <row r="294" spans="2:46">
      <c r="B294" s="435"/>
      <c r="C294" s="435"/>
      <c r="D294" s="436"/>
      <c r="E294" s="437"/>
      <c r="F294" s="437"/>
      <c r="G294" s="437"/>
      <c r="H294" s="437"/>
      <c r="I294" s="437"/>
      <c r="J294" s="437"/>
      <c r="K294" s="465">
        <f t="shared" si="68"/>
        <v>0</v>
      </c>
      <c r="L294" s="433"/>
      <c r="M294" s="433"/>
      <c r="N294" s="434"/>
      <c r="O294" s="383" t="str">
        <f t="shared" si="67"/>
        <v/>
      </c>
      <c r="P294" s="434"/>
      <c r="Q294" s="434"/>
      <c r="R294" s="434"/>
      <c r="S294" s="433"/>
      <c r="T294" s="434"/>
      <c r="U294" s="384" t="str">
        <f t="shared" si="69"/>
        <v/>
      </c>
      <c r="V294" s="384" t="str">
        <f t="shared" si="70"/>
        <v/>
      </c>
      <c r="W294" s="384" t="str">
        <f t="shared" si="71"/>
        <v/>
      </c>
      <c r="X294" s="384" t="str">
        <f t="shared" si="72"/>
        <v/>
      </c>
      <c r="Y294" s="384" t="str">
        <f t="shared" si="73"/>
        <v/>
      </c>
      <c r="Z294" s="384" t="str">
        <f t="shared" si="74"/>
        <v/>
      </c>
      <c r="AA294" s="384">
        <f t="shared" si="75"/>
        <v>0</v>
      </c>
      <c r="AB294" s="385" t="b">
        <f t="shared" si="76"/>
        <v>1</v>
      </c>
      <c r="AC294" s="384" t="str">
        <f>IF($N294="","",IF($C$7="Northern Ireland",INDEX('Fixed inputs'!$H$18:$H$58,MATCH($N294,'Fixed inputs'!$C$18:$C$58,0)),INDEX('Fixed inputs'!$I$18:$I$58,MATCH($N294,'Fixed inputs'!$C$18:$C$58,0))))</f>
        <v/>
      </c>
      <c r="AD294" s="384" t="str">
        <f>IF($C294="","",INDEX('Fixed inputs'!$C$8:$E$10,MATCH($C294,'Fixed inputs'!$B$8:$B$10,0),MATCH(IF($C$7="Northern Ireland","GBP","EUR"),'Fixed inputs'!$C$7:$E$7,0)))</f>
        <v/>
      </c>
      <c r="AE294" s="386"/>
      <c r="AF294" s="386"/>
      <c r="AG294" s="386"/>
      <c r="AH294" s="386"/>
      <c r="AI294" s="386"/>
      <c r="AJ294" s="387">
        <f t="shared" si="77"/>
        <v>0</v>
      </c>
      <c r="AK294" s="386"/>
      <c r="AL294" s="387">
        <f t="shared" si="78"/>
        <v>0</v>
      </c>
      <c r="AM294" s="386"/>
      <c r="AN294" s="387">
        <f t="shared" si="79"/>
        <v>0</v>
      </c>
      <c r="AO294" s="386"/>
      <c r="AP294" s="387">
        <f t="shared" si="80"/>
        <v>0</v>
      </c>
      <c r="AQ294" s="386"/>
      <c r="AR294" s="387">
        <f t="shared" si="81"/>
        <v>0</v>
      </c>
      <c r="AS294" s="386"/>
      <c r="AT294" s="387">
        <f t="shared" si="82"/>
        <v>0</v>
      </c>
    </row>
    <row r="295" spans="2:46">
      <c r="B295" s="435"/>
      <c r="C295" s="435"/>
      <c r="D295" s="436"/>
      <c r="E295" s="437"/>
      <c r="F295" s="437"/>
      <c r="G295" s="437"/>
      <c r="H295" s="437"/>
      <c r="I295" s="437"/>
      <c r="J295" s="437"/>
      <c r="K295" s="465">
        <f t="shared" si="68"/>
        <v>0</v>
      </c>
      <c r="L295" s="433"/>
      <c r="M295" s="433"/>
      <c r="N295" s="434"/>
      <c r="O295" s="383" t="str">
        <f t="shared" si="67"/>
        <v/>
      </c>
      <c r="P295" s="434"/>
      <c r="Q295" s="434"/>
      <c r="R295" s="434"/>
      <c r="S295" s="433"/>
      <c r="T295" s="434"/>
      <c r="U295" s="384" t="str">
        <f t="shared" si="69"/>
        <v/>
      </c>
      <c r="V295" s="384" t="str">
        <f t="shared" si="70"/>
        <v/>
      </c>
      <c r="W295" s="384" t="str">
        <f t="shared" si="71"/>
        <v/>
      </c>
      <c r="X295" s="384" t="str">
        <f t="shared" si="72"/>
        <v/>
      </c>
      <c r="Y295" s="384" t="str">
        <f t="shared" si="73"/>
        <v/>
      </c>
      <c r="Z295" s="384" t="str">
        <f t="shared" si="74"/>
        <v/>
      </c>
      <c r="AA295" s="384">
        <f t="shared" si="75"/>
        <v>0</v>
      </c>
      <c r="AB295" s="385" t="b">
        <f t="shared" si="76"/>
        <v>1</v>
      </c>
      <c r="AC295" s="384" t="str">
        <f>IF($N295="","",IF($C$7="Northern Ireland",INDEX('Fixed inputs'!$H$18:$H$58,MATCH($N295,'Fixed inputs'!$C$18:$C$58,0)),INDEX('Fixed inputs'!$I$18:$I$58,MATCH($N295,'Fixed inputs'!$C$18:$C$58,0))))</f>
        <v/>
      </c>
      <c r="AD295" s="384" t="str">
        <f>IF($C295="","",INDEX('Fixed inputs'!$C$8:$E$10,MATCH($C295,'Fixed inputs'!$B$8:$B$10,0),MATCH(IF($C$7="Northern Ireland","GBP","EUR"),'Fixed inputs'!$C$7:$E$7,0)))</f>
        <v/>
      </c>
      <c r="AE295" s="386"/>
      <c r="AF295" s="386"/>
      <c r="AG295" s="386"/>
      <c r="AH295" s="386"/>
      <c r="AI295" s="386"/>
      <c r="AJ295" s="387">
        <f t="shared" si="77"/>
        <v>0</v>
      </c>
      <c r="AK295" s="386"/>
      <c r="AL295" s="387">
        <f t="shared" si="78"/>
        <v>0</v>
      </c>
      <c r="AM295" s="386"/>
      <c r="AN295" s="387">
        <f t="shared" si="79"/>
        <v>0</v>
      </c>
      <c r="AO295" s="386"/>
      <c r="AP295" s="387">
        <f t="shared" si="80"/>
        <v>0</v>
      </c>
      <c r="AQ295" s="386"/>
      <c r="AR295" s="387">
        <f t="shared" si="81"/>
        <v>0</v>
      </c>
      <c r="AS295" s="386"/>
      <c r="AT295" s="387">
        <f t="shared" si="82"/>
        <v>0</v>
      </c>
    </row>
    <row r="296" spans="2:46">
      <c r="B296" s="435"/>
      <c r="C296" s="435"/>
      <c r="D296" s="436"/>
      <c r="E296" s="437"/>
      <c r="F296" s="437"/>
      <c r="G296" s="437"/>
      <c r="H296" s="437"/>
      <c r="I296" s="437"/>
      <c r="J296" s="437"/>
      <c r="K296" s="465">
        <f t="shared" si="68"/>
        <v>0</v>
      </c>
      <c r="L296" s="433"/>
      <c r="M296" s="433"/>
      <c r="N296" s="434"/>
      <c r="O296" s="383" t="str">
        <f t="shared" si="67"/>
        <v/>
      </c>
      <c r="P296" s="434"/>
      <c r="Q296" s="434"/>
      <c r="R296" s="434"/>
      <c r="S296" s="433"/>
      <c r="T296" s="434"/>
      <c r="U296" s="384" t="str">
        <f t="shared" si="69"/>
        <v/>
      </c>
      <c r="V296" s="384" t="str">
        <f t="shared" si="70"/>
        <v/>
      </c>
      <c r="W296" s="384" t="str">
        <f t="shared" si="71"/>
        <v/>
      </c>
      <c r="X296" s="384" t="str">
        <f t="shared" si="72"/>
        <v/>
      </c>
      <c r="Y296" s="384" t="str">
        <f t="shared" si="73"/>
        <v/>
      </c>
      <c r="Z296" s="384" t="str">
        <f t="shared" si="74"/>
        <v/>
      </c>
      <c r="AA296" s="384">
        <f t="shared" si="75"/>
        <v>0</v>
      </c>
      <c r="AB296" s="385" t="b">
        <f t="shared" si="76"/>
        <v>1</v>
      </c>
      <c r="AC296" s="384" t="str">
        <f>IF($N296="","",IF($C$7="Northern Ireland",INDEX('Fixed inputs'!$H$18:$H$58,MATCH($N296,'Fixed inputs'!$C$18:$C$58,0)),INDEX('Fixed inputs'!$I$18:$I$58,MATCH($N296,'Fixed inputs'!$C$18:$C$58,0))))</f>
        <v/>
      </c>
      <c r="AD296" s="384" t="str">
        <f>IF($C296="","",INDEX('Fixed inputs'!$C$8:$E$10,MATCH($C296,'Fixed inputs'!$B$8:$B$10,0),MATCH(IF($C$7="Northern Ireland","GBP","EUR"),'Fixed inputs'!$C$7:$E$7,0)))</f>
        <v/>
      </c>
      <c r="AE296" s="386"/>
      <c r="AF296" s="386"/>
      <c r="AG296" s="386"/>
      <c r="AH296" s="386"/>
      <c r="AI296" s="386"/>
      <c r="AJ296" s="387">
        <f t="shared" si="77"/>
        <v>0</v>
      </c>
      <c r="AK296" s="386"/>
      <c r="AL296" s="387">
        <f t="shared" si="78"/>
        <v>0</v>
      </c>
      <c r="AM296" s="386"/>
      <c r="AN296" s="387">
        <f t="shared" si="79"/>
        <v>0</v>
      </c>
      <c r="AO296" s="386"/>
      <c r="AP296" s="387">
        <f t="shared" si="80"/>
        <v>0</v>
      </c>
      <c r="AQ296" s="386"/>
      <c r="AR296" s="387">
        <f t="shared" si="81"/>
        <v>0</v>
      </c>
      <c r="AS296" s="386"/>
      <c r="AT296" s="387">
        <f t="shared" si="82"/>
        <v>0</v>
      </c>
    </row>
    <row r="297" spans="2:46">
      <c r="B297" s="435"/>
      <c r="C297" s="435"/>
      <c r="D297" s="436"/>
      <c r="E297" s="437"/>
      <c r="F297" s="437"/>
      <c r="G297" s="437"/>
      <c r="H297" s="437"/>
      <c r="I297" s="437"/>
      <c r="J297" s="437"/>
      <c r="K297" s="465">
        <f t="shared" si="68"/>
        <v>0</v>
      </c>
      <c r="L297" s="433"/>
      <c r="M297" s="433"/>
      <c r="N297" s="434"/>
      <c r="O297" s="383" t="str">
        <f t="shared" si="67"/>
        <v/>
      </c>
      <c r="P297" s="434"/>
      <c r="Q297" s="434"/>
      <c r="R297" s="434"/>
      <c r="S297" s="433"/>
      <c r="T297" s="434"/>
      <c r="U297" s="384" t="str">
        <f t="shared" si="69"/>
        <v/>
      </c>
      <c r="V297" s="384" t="str">
        <f t="shared" si="70"/>
        <v/>
      </c>
      <c r="W297" s="384" t="str">
        <f t="shared" si="71"/>
        <v/>
      </c>
      <c r="X297" s="384" t="str">
        <f t="shared" si="72"/>
        <v/>
      </c>
      <c r="Y297" s="384" t="str">
        <f t="shared" si="73"/>
        <v/>
      </c>
      <c r="Z297" s="384" t="str">
        <f t="shared" si="74"/>
        <v/>
      </c>
      <c r="AA297" s="384">
        <f t="shared" si="75"/>
        <v>0</v>
      </c>
      <c r="AB297" s="385" t="b">
        <f t="shared" si="76"/>
        <v>1</v>
      </c>
      <c r="AC297" s="384" t="str">
        <f>IF($N297="","",IF($C$7="Northern Ireland",INDEX('Fixed inputs'!$H$18:$H$58,MATCH($N297,'Fixed inputs'!$C$18:$C$58,0)),INDEX('Fixed inputs'!$I$18:$I$58,MATCH($N297,'Fixed inputs'!$C$18:$C$58,0))))</f>
        <v/>
      </c>
      <c r="AD297" s="384" t="str">
        <f>IF($C297="","",INDEX('Fixed inputs'!$C$8:$E$10,MATCH($C297,'Fixed inputs'!$B$8:$B$10,0),MATCH(IF($C$7="Northern Ireland","GBP","EUR"),'Fixed inputs'!$C$7:$E$7,0)))</f>
        <v/>
      </c>
      <c r="AE297" s="386"/>
      <c r="AF297" s="386"/>
      <c r="AG297" s="386"/>
      <c r="AH297" s="386"/>
      <c r="AI297" s="386"/>
      <c r="AJ297" s="387">
        <f t="shared" si="77"/>
        <v>0</v>
      </c>
      <c r="AK297" s="386"/>
      <c r="AL297" s="387">
        <f t="shared" si="78"/>
        <v>0</v>
      </c>
      <c r="AM297" s="386"/>
      <c r="AN297" s="387">
        <f t="shared" si="79"/>
        <v>0</v>
      </c>
      <c r="AO297" s="386"/>
      <c r="AP297" s="387">
        <f t="shared" si="80"/>
        <v>0</v>
      </c>
      <c r="AQ297" s="386"/>
      <c r="AR297" s="387">
        <f t="shared" si="81"/>
        <v>0</v>
      </c>
      <c r="AS297" s="386"/>
      <c r="AT297" s="387">
        <f t="shared" si="82"/>
        <v>0</v>
      </c>
    </row>
    <row r="298" spans="2:46">
      <c r="B298" s="435"/>
      <c r="C298" s="435"/>
      <c r="D298" s="436"/>
      <c r="E298" s="437"/>
      <c r="F298" s="437"/>
      <c r="G298" s="437"/>
      <c r="H298" s="437"/>
      <c r="I298" s="437"/>
      <c r="J298" s="437"/>
      <c r="K298" s="465">
        <f t="shared" si="68"/>
        <v>0</v>
      </c>
      <c r="L298" s="433"/>
      <c r="M298" s="433"/>
      <c r="N298" s="434"/>
      <c r="O298" s="383" t="str">
        <f t="shared" si="67"/>
        <v/>
      </c>
      <c r="P298" s="434"/>
      <c r="Q298" s="434"/>
      <c r="R298" s="434"/>
      <c r="S298" s="433"/>
      <c r="T298" s="434"/>
      <c r="U298" s="384" t="str">
        <f t="shared" si="69"/>
        <v/>
      </c>
      <c r="V298" s="384" t="str">
        <f t="shared" si="70"/>
        <v/>
      </c>
      <c r="W298" s="384" t="str">
        <f t="shared" si="71"/>
        <v/>
      </c>
      <c r="X298" s="384" t="str">
        <f t="shared" si="72"/>
        <v/>
      </c>
      <c r="Y298" s="384" t="str">
        <f t="shared" si="73"/>
        <v/>
      </c>
      <c r="Z298" s="384" t="str">
        <f t="shared" si="74"/>
        <v/>
      </c>
      <c r="AA298" s="384">
        <f t="shared" si="75"/>
        <v>0</v>
      </c>
      <c r="AB298" s="385" t="b">
        <f t="shared" si="76"/>
        <v>1</v>
      </c>
      <c r="AC298" s="384" t="str">
        <f>IF($N298="","",IF($C$7="Northern Ireland",INDEX('Fixed inputs'!$H$18:$H$58,MATCH($N298,'Fixed inputs'!$C$18:$C$58,0)),INDEX('Fixed inputs'!$I$18:$I$58,MATCH($N298,'Fixed inputs'!$C$18:$C$58,0))))</f>
        <v/>
      </c>
      <c r="AD298" s="384" t="str">
        <f>IF($C298="","",INDEX('Fixed inputs'!$C$8:$E$10,MATCH($C298,'Fixed inputs'!$B$8:$B$10,0),MATCH(IF($C$7="Northern Ireland","GBP","EUR"),'Fixed inputs'!$C$7:$E$7,0)))</f>
        <v/>
      </c>
      <c r="AE298" s="386"/>
      <c r="AF298" s="386"/>
      <c r="AG298" s="386"/>
      <c r="AH298" s="386"/>
      <c r="AI298" s="386"/>
      <c r="AJ298" s="387">
        <f t="shared" si="77"/>
        <v>0</v>
      </c>
      <c r="AK298" s="386"/>
      <c r="AL298" s="387">
        <f t="shared" si="78"/>
        <v>0</v>
      </c>
      <c r="AM298" s="386"/>
      <c r="AN298" s="387">
        <f t="shared" si="79"/>
        <v>0</v>
      </c>
      <c r="AO298" s="386"/>
      <c r="AP298" s="387">
        <f t="shared" si="80"/>
        <v>0</v>
      </c>
      <c r="AQ298" s="386"/>
      <c r="AR298" s="387">
        <f t="shared" si="81"/>
        <v>0</v>
      </c>
      <c r="AS298" s="386"/>
      <c r="AT298" s="387">
        <f t="shared" si="82"/>
        <v>0</v>
      </c>
    </row>
    <row r="299" spans="2:46">
      <c r="B299" s="435"/>
      <c r="C299" s="435"/>
      <c r="D299" s="436"/>
      <c r="E299" s="437"/>
      <c r="F299" s="437"/>
      <c r="G299" s="437"/>
      <c r="H299" s="437"/>
      <c r="I299" s="437"/>
      <c r="J299" s="437"/>
      <c r="K299" s="465">
        <f t="shared" si="68"/>
        <v>0</v>
      </c>
      <c r="L299" s="433"/>
      <c r="M299" s="433"/>
      <c r="N299" s="434"/>
      <c r="O299" s="383" t="str">
        <f t="shared" si="67"/>
        <v/>
      </c>
      <c r="P299" s="434"/>
      <c r="Q299" s="434"/>
      <c r="R299" s="434"/>
      <c r="S299" s="433"/>
      <c r="T299" s="434"/>
      <c r="U299" s="384" t="str">
        <f t="shared" si="69"/>
        <v/>
      </c>
      <c r="V299" s="384" t="str">
        <f t="shared" si="70"/>
        <v/>
      </c>
      <c r="W299" s="384" t="str">
        <f t="shared" si="71"/>
        <v/>
      </c>
      <c r="X299" s="384" t="str">
        <f t="shared" si="72"/>
        <v/>
      </c>
      <c r="Y299" s="384" t="str">
        <f t="shared" si="73"/>
        <v/>
      </c>
      <c r="Z299" s="384" t="str">
        <f t="shared" si="74"/>
        <v/>
      </c>
      <c r="AA299" s="384">
        <f t="shared" si="75"/>
        <v>0</v>
      </c>
      <c r="AB299" s="385" t="b">
        <f t="shared" si="76"/>
        <v>1</v>
      </c>
      <c r="AC299" s="384" t="str">
        <f>IF($N299="","",IF($C$7="Northern Ireland",INDEX('Fixed inputs'!$H$18:$H$58,MATCH($N299,'Fixed inputs'!$C$18:$C$58,0)),INDEX('Fixed inputs'!$I$18:$I$58,MATCH($N299,'Fixed inputs'!$C$18:$C$58,0))))</f>
        <v/>
      </c>
      <c r="AD299" s="384" t="str">
        <f>IF($C299="","",INDEX('Fixed inputs'!$C$8:$E$10,MATCH($C299,'Fixed inputs'!$B$8:$B$10,0),MATCH(IF($C$7="Northern Ireland","GBP","EUR"),'Fixed inputs'!$C$7:$E$7,0)))</f>
        <v/>
      </c>
      <c r="AE299" s="386"/>
      <c r="AF299" s="386"/>
      <c r="AG299" s="386"/>
      <c r="AH299" s="386"/>
      <c r="AI299" s="386"/>
      <c r="AJ299" s="387">
        <f t="shared" si="77"/>
        <v>0</v>
      </c>
      <c r="AK299" s="386"/>
      <c r="AL299" s="387">
        <f t="shared" si="78"/>
        <v>0</v>
      </c>
      <c r="AM299" s="386"/>
      <c r="AN299" s="387">
        <f t="shared" si="79"/>
        <v>0</v>
      </c>
      <c r="AO299" s="386"/>
      <c r="AP299" s="387">
        <f t="shared" si="80"/>
        <v>0</v>
      </c>
      <c r="AQ299" s="386"/>
      <c r="AR299" s="387">
        <f t="shared" si="81"/>
        <v>0</v>
      </c>
      <c r="AS299" s="386"/>
      <c r="AT299" s="387">
        <f t="shared" si="82"/>
        <v>0</v>
      </c>
    </row>
    <row r="300" spans="2:46">
      <c r="B300" s="435"/>
      <c r="C300" s="435"/>
      <c r="D300" s="436"/>
      <c r="E300" s="437"/>
      <c r="F300" s="437"/>
      <c r="G300" s="437"/>
      <c r="H300" s="437"/>
      <c r="I300" s="437"/>
      <c r="J300" s="437"/>
      <c r="K300" s="465">
        <f t="shared" si="68"/>
        <v>0</v>
      </c>
      <c r="L300" s="433"/>
      <c r="M300" s="433"/>
      <c r="N300" s="434"/>
      <c r="O300" s="383" t="str">
        <f t="shared" si="67"/>
        <v/>
      </c>
      <c r="P300" s="434"/>
      <c r="Q300" s="434"/>
      <c r="R300" s="434"/>
      <c r="S300" s="433"/>
      <c r="T300" s="434"/>
      <c r="U300" s="384" t="str">
        <f t="shared" si="69"/>
        <v/>
      </c>
      <c r="V300" s="384" t="str">
        <f t="shared" si="70"/>
        <v/>
      </c>
      <c r="W300" s="384" t="str">
        <f t="shared" si="71"/>
        <v/>
      </c>
      <c r="X300" s="384" t="str">
        <f t="shared" si="72"/>
        <v/>
      </c>
      <c r="Y300" s="384" t="str">
        <f t="shared" si="73"/>
        <v/>
      </c>
      <c r="Z300" s="384" t="str">
        <f t="shared" si="74"/>
        <v/>
      </c>
      <c r="AA300" s="384">
        <f t="shared" si="75"/>
        <v>0</v>
      </c>
      <c r="AB300" s="385" t="b">
        <f t="shared" si="76"/>
        <v>1</v>
      </c>
      <c r="AC300" s="384" t="str">
        <f>IF($N300="","",IF($C$7="Northern Ireland",INDEX('Fixed inputs'!$H$18:$H$58,MATCH($N300,'Fixed inputs'!$C$18:$C$58,0)),INDEX('Fixed inputs'!$I$18:$I$58,MATCH($N300,'Fixed inputs'!$C$18:$C$58,0))))</f>
        <v/>
      </c>
      <c r="AD300" s="384" t="str">
        <f>IF($C300="","",INDEX('Fixed inputs'!$C$8:$E$10,MATCH($C300,'Fixed inputs'!$B$8:$B$10,0),MATCH(IF($C$7="Northern Ireland","GBP","EUR"),'Fixed inputs'!$C$7:$E$7,0)))</f>
        <v/>
      </c>
      <c r="AE300" s="386"/>
      <c r="AF300" s="386"/>
      <c r="AG300" s="386"/>
      <c r="AH300" s="386"/>
      <c r="AI300" s="386"/>
      <c r="AJ300" s="387">
        <f t="shared" si="77"/>
        <v>0</v>
      </c>
      <c r="AK300" s="386"/>
      <c r="AL300" s="387">
        <f t="shared" si="78"/>
        <v>0</v>
      </c>
      <c r="AM300" s="386"/>
      <c r="AN300" s="387">
        <f t="shared" si="79"/>
        <v>0</v>
      </c>
      <c r="AO300" s="386"/>
      <c r="AP300" s="387">
        <f t="shared" si="80"/>
        <v>0</v>
      </c>
      <c r="AQ300" s="386"/>
      <c r="AR300" s="387">
        <f t="shared" si="81"/>
        <v>0</v>
      </c>
      <c r="AS300" s="386"/>
      <c r="AT300" s="387">
        <f t="shared" si="82"/>
        <v>0</v>
      </c>
    </row>
    <row r="301" spans="2:46">
      <c r="B301" s="435"/>
      <c r="C301" s="435"/>
      <c r="D301" s="436"/>
      <c r="E301" s="437"/>
      <c r="F301" s="437"/>
      <c r="G301" s="437"/>
      <c r="H301" s="437"/>
      <c r="I301" s="437"/>
      <c r="J301" s="437"/>
      <c r="K301" s="465">
        <f t="shared" si="68"/>
        <v>0</v>
      </c>
      <c r="L301" s="433"/>
      <c r="M301" s="433"/>
      <c r="N301" s="434"/>
      <c r="O301" s="383" t="str">
        <f t="shared" si="67"/>
        <v/>
      </c>
      <c r="P301" s="434"/>
      <c r="Q301" s="434"/>
      <c r="R301" s="434"/>
      <c r="S301" s="433"/>
      <c r="T301" s="434"/>
      <c r="U301" s="384" t="str">
        <f t="shared" si="69"/>
        <v/>
      </c>
      <c r="V301" s="384" t="str">
        <f t="shared" si="70"/>
        <v/>
      </c>
      <c r="W301" s="384" t="str">
        <f t="shared" si="71"/>
        <v/>
      </c>
      <c r="X301" s="384" t="str">
        <f t="shared" si="72"/>
        <v/>
      </c>
      <c r="Y301" s="384" t="str">
        <f t="shared" si="73"/>
        <v/>
      </c>
      <c r="Z301" s="384" t="str">
        <f t="shared" si="74"/>
        <v/>
      </c>
      <c r="AA301" s="384">
        <f t="shared" si="75"/>
        <v>0</v>
      </c>
      <c r="AB301" s="385" t="b">
        <f t="shared" si="76"/>
        <v>1</v>
      </c>
      <c r="AC301" s="384" t="str">
        <f>IF($N301="","",IF($C$7="Northern Ireland",INDEX('Fixed inputs'!$H$18:$H$58,MATCH($N301,'Fixed inputs'!$C$18:$C$58,0)),INDEX('Fixed inputs'!$I$18:$I$58,MATCH($N301,'Fixed inputs'!$C$18:$C$58,0))))</f>
        <v/>
      </c>
      <c r="AD301" s="384" t="str">
        <f>IF($C301="","",INDEX('Fixed inputs'!$C$8:$E$10,MATCH($C301,'Fixed inputs'!$B$8:$B$10,0),MATCH(IF($C$7="Northern Ireland","GBP","EUR"),'Fixed inputs'!$C$7:$E$7,0)))</f>
        <v/>
      </c>
      <c r="AE301" s="386"/>
      <c r="AF301" s="386"/>
      <c r="AG301" s="386"/>
      <c r="AH301" s="386"/>
      <c r="AI301" s="386"/>
      <c r="AJ301" s="387">
        <f t="shared" si="77"/>
        <v>0</v>
      </c>
      <c r="AK301" s="386"/>
      <c r="AL301" s="387">
        <f t="shared" si="78"/>
        <v>0</v>
      </c>
      <c r="AM301" s="386"/>
      <c r="AN301" s="387">
        <f t="shared" si="79"/>
        <v>0</v>
      </c>
      <c r="AO301" s="386"/>
      <c r="AP301" s="387">
        <f t="shared" si="80"/>
        <v>0</v>
      </c>
      <c r="AQ301" s="386"/>
      <c r="AR301" s="387">
        <f t="shared" si="81"/>
        <v>0</v>
      </c>
      <c r="AS301" s="386"/>
      <c r="AT301" s="387">
        <f t="shared" si="82"/>
        <v>0</v>
      </c>
    </row>
    <row r="302" spans="2:46">
      <c r="B302" s="435"/>
      <c r="C302" s="435"/>
      <c r="D302" s="436"/>
      <c r="E302" s="437"/>
      <c r="F302" s="437"/>
      <c r="G302" s="437"/>
      <c r="H302" s="437"/>
      <c r="I302" s="437"/>
      <c r="J302" s="437"/>
      <c r="K302" s="465">
        <f t="shared" si="68"/>
        <v>0</v>
      </c>
      <c r="L302" s="433"/>
      <c r="M302" s="433"/>
      <c r="N302" s="434"/>
      <c r="O302" s="383" t="str">
        <f t="shared" si="67"/>
        <v/>
      </c>
      <c r="P302" s="434"/>
      <c r="Q302" s="434"/>
      <c r="R302" s="434"/>
      <c r="S302" s="433"/>
      <c r="T302" s="434"/>
      <c r="U302" s="384" t="str">
        <f t="shared" si="69"/>
        <v/>
      </c>
      <c r="V302" s="384" t="str">
        <f t="shared" si="70"/>
        <v/>
      </c>
      <c r="W302" s="384" t="str">
        <f t="shared" si="71"/>
        <v/>
      </c>
      <c r="X302" s="384" t="str">
        <f t="shared" si="72"/>
        <v/>
      </c>
      <c r="Y302" s="384" t="str">
        <f t="shared" si="73"/>
        <v/>
      </c>
      <c r="Z302" s="384" t="str">
        <f t="shared" si="74"/>
        <v/>
      </c>
      <c r="AA302" s="384">
        <f t="shared" si="75"/>
        <v>0</v>
      </c>
      <c r="AB302" s="385" t="b">
        <f t="shared" si="76"/>
        <v>1</v>
      </c>
      <c r="AC302" s="384" t="str">
        <f>IF($N302="","",IF($C$7="Northern Ireland",INDEX('Fixed inputs'!$H$18:$H$58,MATCH($N302,'Fixed inputs'!$C$18:$C$58,0)),INDEX('Fixed inputs'!$I$18:$I$58,MATCH($N302,'Fixed inputs'!$C$18:$C$58,0))))</f>
        <v/>
      </c>
      <c r="AD302" s="384" t="str">
        <f>IF($C302="","",INDEX('Fixed inputs'!$C$8:$E$10,MATCH($C302,'Fixed inputs'!$B$8:$B$10,0),MATCH(IF($C$7="Northern Ireland","GBP","EUR"),'Fixed inputs'!$C$7:$E$7,0)))</f>
        <v/>
      </c>
      <c r="AE302" s="386"/>
      <c r="AF302" s="386"/>
      <c r="AG302" s="386"/>
      <c r="AH302" s="386"/>
      <c r="AI302" s="386"/>
      <c r="AJ302" s="387">
        <f t="shared" si="77"/>
        <v>0</v>
      </c>
      <c r="AK302" s="386"/>
      <c r="AL302" s="387">
        <f t="shared" si="78"/>
        <v>0</v>
      </c>
      <c r="AM302" s="386"/>
      <c r="AN302" s="387">
        <f t="shared" si="79"/>
        <v>0</v>
      </c>
      <c r="AO302" s="386"/>
      <c r="AP302" s="387">
        <f t="shared" si="80"/>
        <v>0</v>
      </c>
      <c r="AQ302" s="386"/>
      <c r="AR302" s="387">
        <f t="shared" si="81"/>
        <v>0</v>
      </c>
      <c r="AS302" s="386"/>
      <c r="AT302" s="387">
        <f t="shared" si="82"/>
        <v>0</v>
      </c>
    </row>
    <row r="303" spans="2:46">
      <c r="B303" s="435"/>
      <c r="C303" s="435"/>
      <c r="D303" s="436"/>
      <c r="E303" s="437"/>
      <c r="F303" s="437"/>
      <c r="G303" s="437"/>
      <c r="H303" s="437"/>
      <c r="I303" s="437"/>
      <c r="J303" s="437"/>
      <c r="K303" s="465">
        <f t="shared" si="68"/>
        <v>0</v>
      </c>
      <c r="L303" s="433"/>
      <c r="M303" s="433"/>
      <c r="N303" s="434"/>
      <c r="O303" s="383" t="str">
        <f t="shared" si="67"/>
        <v/>
      </c>
      <c r="P303" s="434"/>
      <c r="Q303" s="434"/>
      <c r="R303" s="434"/>
      <c r="S303" s="433"/>
      <c r="T303" s="434"/>
      <c r="U303" s="384" t="str">
        <f t="shared" si="69"/>
        <v/>
      </c>
      <c r="V303" s="384" t="str">
        <f t="shared" si="70"/>
        <v/>
      </c>
      <c r="W303" s="384" t="str">
        <f t="shared" si="71"/>
        <v/>
      </c>
      <c r="X303" s="384" t="str">
        <f t="shared" si="72"/>
        <v/>
      </c>
      <c r="Y303" s="384" t="str">
        <f t="shared" si="73"/>
        <v/>
      </c>
      <c r="Z303" s="384" t="str">
        <f t="shared" si="74"/>
        <v/>
      </c>
      <c r="AA303" s="384">
        <f t="shared" si="75"/>
        <v>0</v>
      </c>
      <c r="AB303" s="385" t="b">
        <f t="shared" si="76"/>
        <v>1</v>
      </c>
      <c r="AC303" s="384" t="str">
        <f>IF($N303="","",IF($C$7="Northern Ireland",INDEX('Fixed inputs'!$H$18:$H$58,MATCH($N303,'Fixed inputs'!$C$18:$C$58,0)),INDEX('Fixed inputs'!$I$18:$I$58,MATCH($N303,'Fixed inputs'!$C$18:$C$58,0))))</f>
        <v/>
      </c>
      <c r="AD303" s="384" t="str">
        <f>IF($C303="","",INDEX('Fixed inputs'!$C$8:$E$10,MATCH($C303,'Fixed inputs'!$B$8:$B$10,0),MATCH(IF($C$7="Northern Ireland","GBP","EUR"),'Fixed inputs'!$C$7:$E$7,0)))</f>
        <v/>
      </c>
      <c r="AE303" s="386"/>
      <c r="AF303" s="386"/>
      <c r="AG303" s="386"/>
      <c r="AH303" s="386"/>
      <c r="AI303" s="386"/>
      <c r="AJ303" s="387">
        <f t="shared" si="77"/>
        <v>0</v>
      </c>
      <c r="AK303" s="386"/>
      <c r="AL303" s="387">
        <f t="shared" si="78"/>
        <v>0</v>
      </c>
      <c r="AM303" s="386"/>
      <c r="AN303" s="387">
        <f t="shared" si="79"/>
        <v>0</v>
      </c>
      <c r="AO303" s="386"/>
      <c r="AP303" s="387">
        <f t="shared" si="80"/>
        <v>0</v>
      </c>
      <c r="AQ303" s="386"/>
      <c r="AR303" s="387">
        <f t="shared" si="81"/>
        <v>0</v>
      </c>
      <c r="AS303" s="386"/>
      <c r="AT303" s="387">
        <f t="shared" si="82"/>
        <v>0</v>
      </c>
    </row>
    <row r="304" spans="2:46">
      <c r="B304" s="435"/>
      <c r="C304" s="435"/>
      <c r="D304" s="436"/>
      <c r="E304" s="437"/>
      <c r="F304" s="437"/>
      <c r="G304" s="437"/>
      <c r="H304" s="437"/>
      <c r="I304" s="437"/>
      <c r="J304" s="437"/>
      <c r="K304" s="465">
        <f t="shared" si="68"/>
        <v>0</v>
      </c>
      <c r="L304" s="433"/>
      <c r="M304" s="433"/>
      <c r="N304" s="434"/>
      <c r="O304" s="383" t="str">
        <f t="shared" si="67"/>
        <v/>
      </c>
      <c r="P304" s="434"/>
      <c r="Q304" s="434"/>
      <c r="R304" s="434"/>
      <c r="S304" s="433"/>
      <c r="T304" s="434"/>
      <c r="U304" s="384" t="str">
        <f t="shared" si="69"/>
        <v/>
      </c>
      <c r="V304" s="384" t="str">
        <f t="shared" si="70"/>
        <v/>
      </c>
      <c r="W304" s="384" t="str">
        <f t="shared" si="71"/>
        <v/>
      </c>
      <c r="X304" s="384" t="str">
        <f t="shared" si="72"/>
        <v/>
      </c>
      <c r="Y304" s="384" t="str">
        <f t="shared" si="73"/>
        <v/>
      </c>
      <c r="Z304" s="384" t="str">
        <f t="shared" si="74"/>
        <v/>
      </c>
      <c r="AA304" s="384">
        <f t="shared" si="75"/>
        <v>0</v>
      </c>
      <c r="AB304" s="385" t="b">
        <f t="shared" si="76"/>
        <v>1</v>
      </c>
      <c r="AC304" s="384" t="str">
        <f>IF($N304="","",IF($C$7="Northern Ireland",INDEX('Fixed inputs'!$H$18:$H$58,MATCH($N304,'Fixed inputs'!$C$18:$C$58,0)),INDEX('Fixed inputs'!$I$18:$I$58,MATCH($N304,'Fixed inputs'!$C$18:$C$58,0))))</f>
        <v/>
      </c>
      <c r="AD304" s="384" t="str">
        <f>IF($C304="","",INDEX('Fixed inputs'!$C$8:$E$10,MATCH($C304,'Fixed inputs'!$B$8:$B$10,0),MATCH(IF($C$7="Northern Ireland","GBP","EUR"),'Fixed inputs'!$C$7:$E$7,0)))</f>
        <v/>
      </c>
      <c r="AE304" s="386"/>
      <c r="AF304" s="386"/>
      <c r="AG304" s="386"/>
      <c r="AH304" s="386"/>
      <c r="AI304" s="386"/>
      <c r="AJ304" s="387">
        <f t="shared" si="77"/>
        <v>0</v>
      </c>
      <c r="AK304" s="386"/>
      <c r="AL304" s="387">
        <f t="shared" si="78"/>
        <v>0</v>
      </c>
      <c r="AM304" s="386"/>
      <c r="AN304" s="387">
        <f t="shared" si="79"/>
        <v>0</v>
      </c>
      <c r="AO304" s="386"/>
      <c r="AP304" s="387">
        <f t="shared" si="80"/>
        <v>0</v>
      </c>
      <c r="AQ304" s="386"/>
      <c r="AR304" s="387">
        <f t="shared" si="81"/>
        <v>0</v>
      </c>
      <c r="AS304" s="386"/>
      <c r="AT304" s="387">
        <f t="shared" si="82"/>
        <v>0</v>
      </c>
    </row>
    <row r="305" spans="2:46">
      <c r="B305" s="435"/>
      <c r="C305" s="435"/>
      <c r="D305" s="436"/>
      <c r="E305" s="437"/>
      <c r="F305" s="437"/>
      <c r="G305" s="437"/>
      <c r="H305" s="437"/>
      <c r="I305" s="437"/>
      <c r="J305" s="437"/>
      <c r="K305" s="465">
        <f t="shared" si="68"/>
        <v>0</v>
      </c>
      <c r="L305" s="433"/>
      <c r="M305" s="433"/>
      <c r="N305" s="434"/>
      <c r="O305" s="383" t="str">
        <f t="shared" si="67"/>
        <v/>
      </c>
      <c r="P305" s="434"/>
      <c r="Q305" s="434"/>
      <c r="R305" s="434"/>
      <c r="S305" s="433"/>
      <c r="T305" s="434"/>
      <c r="U305" s="384" t="str">
        <f t="shared" si="69"/>
        <v/>
      </c>
      <c r="V305" s="384" t="str">
        <f t="shared" si="70"/>
        <v/>
      </c>
      <c r="W305" s="384" t="str">
        <f t="shared" si="71"/>
        <v/>
      </c>
      <c r="X305" s="384" t="str">
        <f t="shared" si="72"/>
        <v/>
      </c>
      <c r="Y305" s="384" t="str">
        <f t="shared" si="73"/>
        <v/>
      </c>
      <c r="Z305" s="384" t="str">
        <f t="shared" si="74"/>
        <v/>
      </c>
      <c r="AA305" s="384">
        <f t="shared" si="75"/>
        <v>0</v>
      </c>
      <c r="AB305" s="385" t="b">
        <f t="shared" si="76"/>
        <v>1</v>
      </c>
      <c r="AC305" s="384" t="str">
        <f>IF($N305="","",IF($C$7="Northern Ireland",INDEX('Fixed inputs'!$H$18:$H$58,MATCH($N305,'Fixed inputs'!$C$18:$C$58,0)),INDEX('Fixed inputs'!$I$18:$I$58,MATCH($N305,'Fixed inputs'!$C$18:$C$58,0))))</f>
        <v/>
      </c>
      <c r="AD305" s="384" t="str">
        <f>IF($C305="","",INDEX('Fixed inputs'!$C$8:$E$10,MATCH($C305,'Fixed inputs'!$B$8:$B$10,0),MATCH(IF($C$7="Northern Ireland","GBP","EUR"),'Fixed inputs'!$C$7:$E$7,0)))</f>
        <v/>
      </c>
      <c r="AE305" s="386"/>
      <c r="AF305" s="386"/>
      <c r="AG305" s="386"/>
      <c r="AH305" s="386"/>
      <c r="AI305" s="386"/>
      <c r="AJ305" s="387">
        <f t="shared" si="77"/>
        <v>0</v>
      </c>
      <c r="AK305" s="386"/>
      <c r="AL305" s="387">
        <f t="shared" si="78"/>
        <v>0</v>
      </c>
      <c r="AM305" s="386"/>
      <c r="AN305" s="387">
        <f t="shared" si="79"/>
        <v>0</v>
      </c>
      <c r="AO305" s="386"/>
      <c r="AP305" s="387">
        <f t="shared" si="80"/>
        <v>0</v>
      </c>
      <c r="AQ305" s="386"/>
      <c r="AR305" s="387">
        <f t="shared" si="81"/>
        <v>0</v>
      </c>
      <c r="AS305" s="386"/>
      <c r="AT305" s="387">
        <f t="shared" si="82"/>
        <v>0</v>
      </c>
    </row>
    <row r="306" spans="2:46">
      <c r="B306" s="435"/>
      <c r="C306" s="435"/>
      <c r="D306" s="436"/>
      <c r="E306" s="437"/>
      <c r="F306" s="437"/>
      <c r="G306" s="437"/>
      <c r="H306" s="437"/>
      <c r="I306" s="437"/>
      <c r="J306" s="437"/>
      <c r="K306" s="465">
        <f t="shared" si="68"/>
        <v>0</v>
      </c>
      <c r="L306" s="433"/>
      <c r="M306" s="433"/>
      <c r="N306" s="434"/>
      <c r="O306" s="383" t="str">
        <f t="shared" si="67"/>
        <v/>
      </c>
      <c r="P306" s="434"/>
      <c r="Q306" s="434"/>
      <c r="R306" s="434"/>
      <c r="S306" s="433"/>
      <c r="T306" s="434"/>
      <c r="U306" s="384" t="str">
        <f t="shared" si="69"/>
        <v/>
      </c>
      <c r="V306" s="384" t="str">
        <f t="shared" si="70"/>
        <v/>
      </c>
      <c r="W306" s="384" t="str">
        <f t="shared" si="71"/>
        <v/>
      </c>
      <c r="X306" s="384" t="str">
        <f t="shared" si="72"/>
        <v/>
      </c>
      <c r="Y306" s="384" t="str">
        <f t="shared" si="73"/>
        <v/>
      </c>
      <c r="Z306" s="384" t="str">
        <f t="shared" si="74"/>
        <v/>
      </c>
      <c r="AA306" s="384">
        <f t="shared" si="75"/>
        <v>0</v>
      </c>
      <c r="AB306" s="385" t="b">
        <f t="shared" si="76"/>
        <v>1</v>
      </c>
      <c r="AC306" s="384" t="str">
        <f>IF($N306="","",IF($C$7="Northern Ireland",INDEX('Fixed inputs'!$H$18:$H$58,MATCH($N306,'Fixed inputs'!$C$18:$C$58,0)),INDEX('Fixed inputs'!$I$18:$I$58,MATCH($N306,'Fixed inputs'!$C$18:$C$58,0))))</f>
        <v/>
      </c>
      <c r="AD306" s="384" t="str">
        <f>IF($C306="","",INDEX('Fixed inputs'!$C$8:$E$10,MATCH($C306,'Fixed inputs'!$B$8:$B$10,0),MATCH(IF($C$7="Northern Ireland","GBP","EUR"),'Fixed inputs'!$C$7:$E$7,0)))</f>
        <v/>
      </c>
      <c r="AE306" s="386"/>
      <c r="AF306" s="386"/>
      <c r="AG306" s="386"/>
      <c r="AH306" s="386"/>
      <c r="AI306" s="386"/>
      <c r="AJ306" s="387">
        <f t="shared" si="77"/>
        <v>0</v>
      </c>
      <c r="AK306" s="386"/>
      <c r="AL306" s="387">
        <f t="shared" si="78"/>
        <v>0</v>
      </c>
      <c r="AM306" s="386"/>
      <c r="AN306" s="387">
        <f t="shared" si="79"/>
        <v>0</v>
      </c>
      <c r="AO306" s="386"/>
      <c r="AP306" s="387">
        <f t="shared" si="80"/>
        <v>0</v>
      </c>
      <c r="AQ306" s="386"/>
      <c r="AR306" s="387">
        <f t="shared" si="81"/>
        <v>0</v>
      </c>
      <c r="AS306" s="386"/>
      <c r="AT306" s="387">
        <f t="shared" si="82"/>
        <v>0</v>
      </c>
    </row>
    <row r="307" spans="2:46">
      <c r="B307" s="435"/>
      <c r="C307" s="435"/>
      <c r="D307" s="436"/>
      <c r="E307" s="437"/>
      <c r="F307" s="437"/>
      <c r="G307" s="437"/>
      <c r="H307" s="437"/>
      <c r="I307" s="437"/>
      <c r="J307" s="437"/>
      <c r="K307" s="465">
        <f t="shared" si="68"/>
        <v>0</v>
      </c>
      <c r="L307" s="433"/>
      <c r="M307" s="433"/>
      <c r="N307" s="434"/>
      <c r="O307" s="383" t="str">
        <f t="shared" si="67"/>
        <v/>
      </c>
      <c r="P307" s="434"/>
      <c r="Q307" s="434"/>
      <c r="R307" s="434"/>
      <c r="S307" s="433"/>
      <c r="T307" s="434"/>
      <c r="U307" s="384" t="str">
        <f t="shared" si="69"/>
        <v/>
      </c>
      <c r="V307" s="384" t="str">
        <f t="shared" si="70"/>
        <v/>
      </c>
      <c r="W307" s="384" t="str">
        <f t="shared" si="71"/>
        <v/>
      </c>
      <c r="X307" s="384" t="str">
        <f t="shared" si="72"/>
        <v/>
      </c>
      <c r="Y307" s="384" t="str">
        <f t="shared" si="73"/>
        <v/>
      </c>
      <c r="Z307" s="384" t="str">
        <f t="shared" si="74"/>
        <v/>
      </c>
      <c r="AA307" s="384">
        <f t="shared" si="75"/>
        <v>0</v>
      </c>
      <c r="AB307" s="385" t="b">
        <f t="shared" si="76"/>
        <v>1</v>
      </c>
      <c r="AC307" s="384" t="str">
        <f>IF($N307="","",IF($C$7="Northern Ireland",INDEX('Fixed inputs'!$H$18:$H$58,MATCH($N307,'Fixed inputs'!$C$18:$C$58,0)),INDEX('Fixed inputs'!$I$18:$I$58,MATCH($N307,'Fixed inputs'!$C$18:$C$58,0))))</f>
        <v/>
      </c>
      <c r="AD307" s="384" t="str">
        <f>IF($C307="","",INDEX('Fixed inputs'!$C$8:$E$10,MATCH($C307,'Fixed inputs'!$B$8:$B$10,0),MATCH(IF($C$7="Northern Ireland","GBP","EUR"),'Fixed inputs'!$C$7:$E$7,0)))</f>
        <v/>
      </c>
      <c r="AE307" s="386"/>
      <c r="AF307" s="386"/>
      <c r="AG307" s="386"/>
      <c r="AH307" s="386"/>
      <c r="AI307" s="386"/>
      <c r="AJ307" s="387">
        <f t="shared" si="77"/>
        <v>0</v>
      </c>
      <c r="AK307" s="386"/>
      <c r="AL307" s="387">
        <f t="shared" si="78"/>
        <v>0</v>
      </c>
      <c r="AM307" s="386"/>
      <c r="AN307" s="387">
        <f t="shared" si="79"/>
        <v>0</v>
      </c>
      <c r="AO307" s="386"/>
      <c r="AP307" s="387">
        <f t="shared" si="80"/>
        <v>0</v>
      </c>
      <c r="AQ307" s="386"/>
      <c r="AR307" s="387">
        <f t="shared" si="81"/>
        <v>0</v>
      </c>
      <c r="AS307" s="386"/>
      <c r="AT307" s="387">
        <f t="shared" si="82"/>
        <v>0</v>
      </c>
    </row>
    <row r="308" spans="2:46">
      <c r="B308" s="435"/>
      <c r="C308" s="435"/>
      <c r="D308" s="436"/>
      <c r="E308" s="437"/>
      <c r="F308" s="437"/>
      <c r="G308" s="437"/>
      <c r="H308" s="437"/>
      <c r="I308" s="437"/>
      <c r="J308" s="437"/>
      <c r="K308" s="465">
        <f t="shared" si="68"/>
        <v>0</v>
      </c>
      <c r="L308" s="433"/>
      <c r="M308" s="433"/>
      <c r="N308" s="434"/>
      <c r="O308" s="383" t="str">
        <f t="shared" si="67"/>
        <v/>
      </c>
      <c r="P308" s="434"/>
      <c r="Q308" s="434"/>
      <c r="R308" s="434"/>
      <c r="S308" s="433"/>
      <c r="T308" s="434"/>
      <c r="U308" s="384" t="str">
        <f t="shared" si="69"/>
        <v/>
      </c>
      <c r="V308" s="384" t="str">
        <f t="shared" si="70"/>
        <v/>
      </c>
      <c r="W308" s="384" t="str">
        <f t="shared" si="71"/>
        <v/>
      </c>
      <c r="X308" s="384" t="str">
        <f t="shared" si="72"/>
        <v/>
      </c>
      <c r="Y308" s="384" t="str">
        <f t="shared" si="73"/>
        <v/>
      </c>
      <c r="Z308" s="384" t="str">
        <f t="shared" si="74"/>
        <v/>
      </c>
      <c r="AA308" s="384">
        <f t="shared" si="75"/>
        <v>0</v>
      </c>
      <c r="AB308" s="385" t="b">
        <f t="shared" si="76"/>
        <v>1</v>
      </c>
      <c r="AC308" s="384" t="str">
        <f>IF($N308="","",IF($C$7="Northern Ireland",INDEX('Fixed inputs'!$H$18:$H$58,MATCH($N308,'Fixed inputs'!$C$18:$C$58,0)),INDEX('Fixed inputs'!$I$18:$I$58,MATCH($N308,'Fixed inputs'!$C$18:$C$58,0))))</f>
        <v/>
      </c>
      <c r="AD308" s="384" t="str">
        <f>IF($C308="","",INDEX('Fixed inputs'!$C$8:$E$10,MATCH($C308,'Fixed inputs'!$B$8:$B$10,0),MATCH(IF($C$7="Northern Ireland","GBP","EUR"),'Fixed inputs'!$C$7:$E$7,0)))</f>
        <v/>
      </c>
      <c r="AE308" s="386"/>
      <c r="AF308" s="386"/>
      <c r="AG308" s="386"/>
      <c r="AH308" s="386"/>
      <c r="AI308" s="386"/>
      <c r="AJ308" s="387">
        <f t="shared" si="77"/>
        <v>0</v>
      </c>
      <c r="AK308" s="386"/>
      <c r="AL308" s="387">
        <f t="shared" si="78"/>
        <v>0</v>
      </c>
      <c r="AM308" s="386"/>
      <c r="AN308" s="387">
        <f t="shared" si="79"/>
        <v>0</v>
      </c>
      <c r="AO308" s="386"/>
      <c r="AP308" s="387">
        <f t="shared" si="80"/>
        <v>0</v>
      </c>
      <c r="AQ308" s="386"/>
      <c r="AR308" s="387">
        <f t="shared" si="81"/>
        <v>0</v>
      </c>
      <c r="AS308" s="386"/>
      <c r="AT308" s="387">
        <f t="shared" si="82"/>
        <v>0</v>
      </c>
    </row>
    <row r="309" spans="2:46">
      <c r="B309" s="435"/>
      <c r="C309" s="435"/>
      <c r="D309" s="436"/>
      <c r="E309" s="437"/>
      <c r="F309" s="437"/>
      <c r="G309" s="437"/>
      <c r="H309" s="437"/>
      <c r="I309" s="437"/>
      <c r="J309" s="437"/>
      <c r="K309" s="465">
        <f t="shared" si="68"/>
        <v>0</v>
      </c>
      <c r="L309" s="433"/>
      <c r="M309" s="433"/>
      <c r="N309" s="434"/>
      <c r="O309" s="383" t="str">
        <f t="shared" si="67"/>
        <v/>
      </c>
      <c r="P309" s="434"/>
      <c r="Q309" s="434"/>
      <c r="R309" s="434"/>
      <c r="S309" s="433"/>
      <c r="T309" s="434"/>
      <c r="U309" s="384" t="str">
        <f t="shared" si="69"/>
        <v/>
      </c>
      <c r="V309" s="384" t="str">
        <f t="shared" si="70"/>
        <v/>
      </c>
      <c r="W309" s="384" t="str">
        <f t="shared" si="71"/>
        <v/>
      </c>
      <c r="X309" s="384" t="str">
        <f t="shared" si="72"/>
        <v/>
      </c>
      <c r="Y309" s="384" t="str">
        <f t="shared" si="73"/>
        <v/>
      </c>
      <c r="Z309" s="384" t="str">
        <f t="shared" si="74"/>
        <v/>
      </c>
      <c r="AA309" s="384">
        <f t="shared" si="75"/>
        <v>0</v>
      </c>
      <c r="AB309" s="385" t="b">
        <f t="shared" si="76"/>
        <v>1</v>
      </c>
      <c r="AC309" s="384" t="str">
        <f>IF($N309="","",IF($C$7="Northern Ireland",INDEX('Fixed inputs'!$H$18:$H$58,MATCH($N309,'Fixed inputs'!$C$18:$C$58,0)),INDEX('Fixed inputs'!$I$18:$I$58,MATCH($N309,'Fixed inputs'!$C$18:$C$58,0))))</f>
        <v/>
      </c>
      <c r="AD309" s="384" t="str">
        <f>IF($C309="","",INDEX('Fixed inputs'!$C$8:$E$10,MATCH($C309,'Fixed inputs'!$B$8:$B$10,0),MATCH(IF($C$7="Northern Ireland","GBP","EUR"),'Fixed inputs'!$C$7:$E$7,0)))</f>
        <v/>
      </c>
      <c r="AE309" s="386"/>
      <c r="AF309" s="386"/>
      <c r="AG309" s="386"/>
      <c r="AH309" s="386"/>
      <c r="AI309" s="386"/>
      <c r="AJ309" s="387">
        <f t="shared" si="77"/>
        <v>0</v>
      </c>
      <c r="AK309" s="386"/>
      <c r="AL309" s="387">
        <f t="shared" si="78"/>
        <v>0</v>
      </c>
      <c r="AM309" s="386"/>
      <c r="AN309" s="387">
        <f t="shared" si="79"/>
        <v>0</v>
      </c>
      <c r="AO309" s="386"/>
      <c r="AP309" s="387">
        <f t="shared" si="80"/>
        <v>0</v>
      </c>
      <c r="AQ309" s="386"/>
      <c r="AR309" s="387">
        <f t="shared" si="81"/>
        <v>0</v>
      </c>
      <c r="AS309" s="386"/>
      <c r="AT309" s="387">
        <f t="shared" si="82"/>
        <v>0</v>
      </c>
    </row>
    <row r="310" spans="2:46">
      <c r="B310" s="435"/>
      <c r="C310" s="435"/>
      <c r="D310" s="436"/>
      <c r="E310" s="437"/>
      <c r="F310" s="437"/>
      <c r="G310" s="437"/>
      <c r="H310" s="437"/>
      <c r="I310" s="437"/>
      <c r="J310" s="437"/>
      <c r="K310" s="465">
        <f t="shared" si="68"/>
        <v>0</v>
      </c>
      <c r="L310" s="433"/>
      <c r="M310" s="433"/>
      <c r="N310" s="434"/>
      <c r="O310" s="383" t="str">
        <f t="shared" si="67"/>
        <v/>
      </c>
      <c r="P310" s="434"/>
      <c r="Q310" s="434"/>
      <c r="R310" s="434"/>
      <c r="S310" s="433"/>
      <c r="T310" s="434"/>
      <c r="U310" s="384" t="str">
        <f t="shared" si="69"/>
        <v/>
      </c>
      <c r="V310" s="384" t="str">
        <f t="shared" si="70"/>
        <v/>
      </c>
      <c r="W310" s="384" t="str">
        <f t="shared" si="71"/>
        <v/>
      </c>
      <c r="X310" s="384" t="str">
        <f t="shared" si="72"/>
        <v/>
      </c>
      <c r="Y310" s="384" t="str">
        <f t="shared" si="73"/>
        <v/>
      </c>
      <c r="Z310" s="384" t="str">
        <f t="shared" si="74"/>
        <v/>
      </c>
      <c r="AA310" s="384">
        <f t="shared" si="75"/>
        <v>0</v>
      </c>
      <c r="AB310" s="385" t="b">
        <f t="shared" si="76"/>
        <v>1</v>
      </c>
      <c r="AC310" s="384" t="str">
        <f>IF($N310="","",IF($C$7="Northern Ireland",INDEX('Fixed inputs'!$H$18:$H$58,MATCH($N310,'Fixed inputs'!$C$18:$C$58,0)),INDEX('Fixed inputs'!$I$18:$I$58,MATCH($N310,'Fixed inputs'!$C$18:$C$58,0))))</f>
        <v/>
      </c>
      <c r="AD310" s="384" t="str">
        <f>IF($C310="","",INDEX('Fixed inputs'!$C$8:$E$10,MATCH($C310,'Fixed inputs'!$B$8:$B$10,0),MATCH(IF($C$7="Northern Ireland","GBP","EUR"),'Fixed inputs'!$C$7:$E$7,0)))</f>
        <v/>
      </c>
      <c r="AE310" s="386"/>
      <c r="AF310" s="386"/>
      <c r="AG310" s="386"/>
      <c r="AH310" s="386"/>
      <c r="AI310" s="386"/>
      <c r="AJ310" s="387">
        <f t="shared" si="77"/>
        <v>0</v>
      </c>
      <c r="AK310" s="386"/>
      <c r="AL310" s="387">
        <f t="shared" si="78"/>
        <v>0</v>
      </c>
      <c r="AM310" s="386"/>
      <c r="AN310" s="387">
        <f t="shared" si="79"/>
        <v>0</v>
      </c>
      <c r="AO310" s="386"/>
      <c r="AP310" s="387">
        <f t="shared" si="80"/>
        <v>0</v>
      </c>
      <c r="AQ310" s="386"/>
      <c r="AR310" s="387">
        <f t="shared" si="81"/>
        <v>0</v>
      </c>
      <c r="AS310" s="386"/>
      <c r="AT310" s="387">
        <f t="shared" si="82"/>
        <v>0</v>
      </c>
    </row>
    <row r="311" spans="2:46">
      <c r="B311" s="435"/>
      <c r="C311" s="435"/>
      <c r="D311" s="436"/>
      <c r="E311" s="437"/>
      <c r="F311" s="437"/>
      <c r="G311" s="437"/>
      <c r="H311" s="437"/>
      <c r="I311" s="437"/>
      <c r="J311" s="437"/>
      <c r="K311" s="465">
        <f t="shared" si="68"/>
        <v>0</v>
      </c>
      <c r="L311" s="433"/>
      <c r="M311" s="433"/>
      <c r="N311" s="434"/>
      <c r="O311" s="383" t="str">
        <f t="shared" si="67"/>
        <v/>
      </c>
      <c r="P311" s="434"/>
      <c r="Q311" s="434"/>
      <c r="R311" s="434"/>
      <c r="S311" s="433"/>
      <c r="T311" s="434"/>
      <c r="U311" s="384" t="str">
        <f t="shared" si="69"/>
        <v/>
      </c>
      <c r="V311" s="384" t="str">
        <f t="shared" si="70"/>
        <v/>
      </c>
      <c r="W311" s="384" t="str">
        <f t="shared" si="71"/>
        <v/>
      </c>
      <c r="X311" s="384" t="str">
        <f t="shared" si="72"/>
        <v/>
      </c>
      <c r="Y311" s="384" t="str">
        <f t="shared" si="73"/>
        <v/>
      </c>
      <c r="Z311" s="384" t="str">
        <f t="shared" si="74"/>
        <v/>
      </c>
      <c r="AA311" s="384">
        <f t="shared" si="75"/>
        <v>0</v>
      </c>
      <c r="AB311" s="385" t="b">
        <f t="shared" si="76"/>
        <v>1</v>
      </c>
      <c r="AC311" s="384" t="str">
        <f>IF($N311="","",IF($C$7="Northern Ireland",INDEX('Fixed inputs'!$H$18:$H$58,MATCH($N311,'Fixed inputs'!$C$18:$C$58,0)),INDEX('Fixed inputs'!$I$18:$I$58,MATCH($N311,'Fixed inputs'!$C$18:$C$58,0))))</f>
        <v/>
      </c>
      <c r="AD311" s="384" t="str">
        <f>IF($C311="","",INDEX('Fixed inputs'!$C$8:$E$10,MATCH($C311,'Fixed inputs'!$B$8:$B$10,0),MATCH(IF($C$7="Northern Ireland","GBP","EUR"),'Fixed inputs'!$C$7:$E$7,0)))</f>
        <v/>
      </c>
      <c r="AE311" s="386"/>
      <c r="AF311" s="386"/>
      <c r="AG311" s="386"/>
      <c r="AH311" s="386"/>
      <c r="AI311" s="386"/>
      <c r="AJ311" s="387">
        <f t="shared" si="77"/>
        <v>0</v>
      </c>
      <c r="AK311" s="386"/>
      <c r="AL311" s="387">
        <f t="shared" si="78"/>
        <v>0</v>
      </c>
      <c r="AM311" s="386"/>
      <c r="AN311" s="387">
        <f t="shared" si="79"/>
        <v>0</v>
      </c>
      <c r="AO311" s="386"/>
      <c r="AP311" s="387">
        <f t="shared" si="80"/>
        <v>0</v>
      </c>
      <c r="AQ311" s="386"/>
      <c r="AR311" s="387">
        <f t="shared" si="81"/>
        <v>0</v>
      </c>
      <c r="AS311" s="386"/>
      <c r="AT311" s="387">
        <f t="shared" si="82"/>
        <v>0</v>
      </c>
    </row>
    <row r="312" spans="2:46">
      <c r="B312" s="435"/>
      <c r="C312" s="435"/>
      <c r="D312" s="436"/>
      <c r="E312" s="437"/>
      <c r="F312" s="437"/>
      <c r="G312" s="437"/>
      <c r="H312" s="437"/>
      <c r="I312" s="437"/>
      <c r="J312" s="437"/>
      <c r="K312" s="465">
        <f t="shared" si="68"/>
        <v>0</v>
      </c>
      <c r="L312" s="433"/>
      <c r="M312" s="433"/>
      <c r="N312" s="434"/>
      <c r="O312" s="383" t="str">
        <f t="shared" si="67"/>
        <v/>
      </c>
      <c r="P312" s="434"/>
      <c r="Q312" s="434"/>
      <c r="R312" s="434"/>
      <c r="S312" s="433"/>
      <c r="T312" s="434"/>
      <c r="U312" s="384" t="str">
        <f t="shared" si="69"/>
        <v/>
      </c>
      <c r="V312" s="384" t="str">
        <f t="shared" si="70"/>
        <v/>
      </c>
      <c r="W312" s="384" t="str">
        <f t="shared" si="71"/>
        <v/>
      </c>
      <c r="X312" s="384" t="str">
        <f t="shared" si="72"/>
        <v/>
      </c>
      <c r="Y312" s="384" t="str">
        <f t="shared" si="73"/>
        <v/>
      </c>
      <c r="Z312" s="384" t="str">
        <f t="shared" si="74"/>
        <v/>
      </c>
      <c r="AA312" s="384">
        <f t="shared" si="75"/>
        <v>0</v>
      </c>
      <c r="AB312" s="385" t="b">
        <f t="shared" si="76"/>
        <v>1</v>
      </c>
      <c r="AC312" s="384" t="str">
        <f>IF($N312="","",IF($C$7="Northern Ireland",INDEX('Fixed inputs'!$H$18:$H$58,MATCH($N312,'Fixed inputs'!$C$18:$C$58,0)),INDEX('Fixed inputs'!$I$18:$I$58,MATCH($N312,'Fixed inputs'!$C$18:$C$58,0))))</f>
        <v/>
      </c>
      <c r="AD312" s="384" t="str">
        <f>IF($C312="","",INDEX('Fixed inputs'!$C$8:$E$10,MATCH($C312,'Fixed inputs'!$B$8:$B$10,0),MATCH(IF($C$7="Northern Ireland","GBP","EUR"),'Fixed inputs'!$C$7:$E$7,0)))</f>
        <v/>
      </c>
      <c r="AE312" s="386"/>
      <c r="AF312" s="386"/>
      <c r="AG312" s="386"/>
      <c r="AH312" s="386"/>
      <c r="AI312" s="386"/>
      <c r="AJ312" s="387">
        <f t="shared" si="77"/>
        <v>0</v>
      </c>
      <c r="AK312" s="386"/>
      <c r="AL312" s="387">
        <f t="shared" si="78"/>
        <v>0</v>
      </c>
      <c r="AM312" s="386"/>
      <c r="AN312" s="387">
        <f t="shared" si="79"/>
        <v>0</v>
      </c>
      <c r="AO312" s="386"/>
      <c r="AP312" s="387">
        <f t="shared" si="80"/>
        <v>0</v>
      </c>
      <c r="AQ312" s="386"/>
      <c r="AR312" s="387">
        <f t="shared" si="81"/>
        <v>0</v>
      </c>
      <c r="AS312" s="386"/>
      <c r="AT312" s="387">
        <f t="shared" si="82"/>
        <v>0</v>
      </c>
    </row>
    <row r="313" spans="2:46">
      <c r="B313" s="435"/>
      <c r="C313" s="435"/>
      <c r="D313" s="436"/>
      <c r="E313" s="437"/>
      <c r="F313" s="437"/>
      <c r="G313" s="437"/>
      <c r="H313" s="437"/>
      <c r="I313" s="437"/>
      <c r="J313" s="437"/>
      <c r="K313" s="465">
        <f t="shared" si="68"/>
        <v>0</v>
      </c>
      <c r="L313" s="433"/>
      <c r="M313" s="433"/>
      <c r="N313" s="434"/>
      <c r="O313" s="383" t="str">
        <f t="shared" si="67"/>
        <v/>
      </c>
      <c r="P313" s="434"/>
      <c r="Q313" s="434"/>
      <c r="R313" s="434"/>
      <c r="S313" s="433"/>
      <c r="T313" s="434"/>
      <c r="U313" s="384" t="str">
        <f t="shared" si="69"/>
        <v/>
      </c>
      <c r="V313" s="384" t="str">
        <f t="shared" si="70"/>
        <v/>
      </c>
      <c r="W313" s="384" t="str">
        <f t="shared" si="71"/>
        <v/>
      </c>
      <c r="X313" s="384" t="str">
        <f t="shared" si="72"/>
        <v/>
      </c>
      <c r="Y313" s="384" t="str">
        <f t="shared" si="73"/>
        <v/>
      </c>
      <c r="Z313" s="384" t="str">
        <f t="shared" si="74"/>
        <v/>
      </c>
      <c r="AA313" s="384">
        <f t="shared" si="75"/>
        <v>0</v>
      </c>
      <c r="AB313" s="385" t="b">
        <f t="shared" si="76"/>
        <v>1</v>
      </c>
      <c r="AC313" s="384" t="str">
        <f>IF($N313="","",IF($C$7="Northern Ireland",INDEX('Fixed inputs'!$H$18:$H$58,MATCH($N313,'Fixed inputs'!$C$18:$C$58,0)),INDEX('Fixed inputs'!$I$18:$I$58,MATCH($N313,'Fixed inputs'!$C$18:$C$58,0))))</f>
        <v/>
      </c>
      <c r="AD313" s="384" t="str">
        <f>IF($C313="","",INDEX('Fixed inputs'!$C$8:$E$10,MATCH($C313,'Fixed inputs'!$B$8:$B$10,0),MATCH(IF($C$7="Northern Ireland","GBP","EUR"),'Fixed inputs'!$C$7:$E$7,0)))</f>
        <v/>
      </c>
      <c r="AE313" s="386"/>
      <c r="AF313" s="386"/>
      <c r="AG313" s="386"/>
      <c r="AH313" s="386"/>
      <c r="AI313" s="386"/>
      <c r="AJ313" s="387">
        <f t="shared" si="77"/>
        <v>0</v>
      </c>
      <c r="AK313" s="386"/>
      <c r="AL313" s="387">
        <f t="shared" si="78"/>
        <v>0</v>
      </c>
      <c r="AM313" s="386"/>
      <c r="AN313" s="387">
        <f t="shared" si="79"/>
        <v>0</v>
      </c>
      <c r="AO313" s="386"/>
      <c r="AP313" s="387">
        <f t="shared" si="80"/>
        <v>0</v>
      </c>
      <c r="AQ313" s="386"/>
      <c r="AR313" s="387">
        <f t="shared" si="81"/>
        <v>0</v>
      </c>
      <c r="AS313" s="386"/>
      <c r="AT313" s="387">
        <f t="shared" si="82"/>
        <v>0</v>
      </c>
    </row>
    <row r="314" spans="2:46">
      <c r="B314" s="435"/>
      <c r="C314" s="435"/>
      <c r="D314" s="436"/>
      <c r="E314" s="437"/>
      <c r="F314" s="437"/>
      <c r="G314" s="437"/>
      <c r="H314" s="437"/>
      <c r="I314" s="437"/>
      <c r="J314" s="437"/>
      <c r="K314" s="465">
        <f t="shared" si="68"/>
        <v>0</v>
      </c>
      <c r="L314" s="433"/>
      <c r="M314" s="433"/>
      <c r="N314" s="434"/>
      <c r="O314" s="383" t="str">
        <f t="shared" si="67"/>
        <v/>
      </c>
      <c r="P314" s="434"/>
      <c r="Q314" s="434"/>
      <c r="R314" s="434"/>
      <c r="S314" s="433"/>
      <c r="T314" s="434"/>
      <c r="U314" s="384" t="str">
        <f t="shared" si="69"/>
        <v/>
      </c>
      <c r="V314" s="384" t="str">
        <f t="shared" si="70"/>
        <v/>
      </c>
      <c r="W314" s="384" t="str">
        <f t="shared" si="71"/>
        <v/>
      </c>
      <c r="X314" s="384" t="str">
        <f t="shared" si="72"/>
        <v/>
      </c>
      <c r="Y314" s="384" t="str">
        <f t="shared" si="73"/>
        <v/>
      </c>
      <c r="Z314" s="384" t="str">
        <f t="shared" si="74"/>
        <v/>
      </c>
      <c r="AA314" s="384">
        <f t="shared" si="75"/>
        <v>0</v>
      </c>
      <c r="AB314" s="385" t="b">
        <f t="shared" si="76"/>
        <v>1</v>
      </c>
      <c r="AC314" s="384" t="str">
        <f>IF($N314="","",IF($C$7="Northern Ireland",INDEX('Fixed inputs'!$H$18:$H$58,MATCH($N314,'Fixed inputs'!$C$18:$C$58,0)),INDEX('Fixed inputs'!$I$18:$I$58,MATCH($N314,'Fixed inputs'!$C$18:$C$58,0))))</f>
        <v/>
      </c>
      <c r="AD314" s="384" t="str">
        <f>IF($C314="","",INDEX('Fixed inputs'!$C$8:$E$10,MATCH($C314,'Fixed inputs'!$B$8:$B$10,0),MATCH(IF($C$7="Northern Ireland","GBP","EUR"),'Fixed inputs'!$C$7:$E$7,0)))</f>
        <v/>
      </c>
      <c r="AE314" s="386"/>
      <c r="AF314" s="386"/>
      <c r="AG314" s="386"/>
      <c r="AH314" s="386"/>
      <c r="AI314" s="386"/>
      <c r="AJ314" s="387">
        <f t="shared" si="77"/>
        <v>0</v>
      </c>
      <c r="AK314" s="386"/>
      <c r="AL314" s="387">
        <f t="shared" si="78"/>
        <v>0</v>
      </c>
      <c r="AM314" s="386"/>
      <c r="AN314" s="387">
        <f t="shared" si="79"/>
        <v>0</v>
      </c>
      <c r="AO314" s="386"/>
      <c r="AP314" s="387">
        <f t="shared" si="80"/>
        <v>0</v>
      </c>
      <c r="AQ314" s="386"/>
      <c r="AR314" s="387">
        <f t="shared" si="81"/>
        <v>0</v>
      </c>
      <c r="AS314" s="386"/>
      <c r="AT314" s="387">
        <f t="shared" si="82"/>
        <v>0</v>
      </c>
    </row>
    <row r="315" spans="2:46">
      <c r="B315" s="435"/>
      <c r="C315" s="435"/>
      <c r="D315" s="436"/>
      <c r="E315" s="437"/>
      <c r="F315" s="437"/>
      <c r="G315" s="437"/>
      <c r="H315" s="437"/>
      <c r="I315" s="437"/>
      <c r="J315" s="437"/>
      <c r="K315" s="465">
        <f t="shared" si="68"/>
        <v>0</v>
      </c>
      <c r="L315" s="433"/>
      <c r="M315" s="433"/>
      <c r="N315" s="434"/>
      <c r="O315" s="383" t="str">
        <f t="shared" si="67"/>
        <v/>
      </c>
      <c r="P315" s="434"/>
      <c r="Q315" s="434"/>
      <c r="R315" s="434"/>
      <c r="S315" s="433"/>
      <c r="T315" s="434"/>
      <c r="U315" s="384" t="str">
        <f t="shared" si="69"/>
        <v/>
      </c>
      <c r="V315" s="384" t="str">
        <f t="shared" si="70"/>
        <v/>
      </c>
      <c r="W315" s="384" t="str">
        <f t="shared" si="71"/>
        <v/>
      </c>
      <c r="X315" s="384" t="str">
        <f t="shared" si="72"/>
        <v/>
      </c>
      <c r="Y315" s="384" t="str">
        <f t="shared" si="73"/>
        <v/>
      </c>
      <c r="Z315" s="384" t="str">
        <f t="shared" si="74"/>
        <v/>
      </c>
      <c r="AA315" s="384">
        <f t="shared" si="75"/>
        <v>0</v>
      </c>
      <c r="AB315" s="385" t="b">
        <f t="shared" si="76"/>
        <v>1</v>
      </c>
      <c r="AC315" s="384" t="str">
        <f>IF($N315="","",IF($C$7="Northern Ireland",INDEX('Fixed inputs'!$H$18:$H$58,MATCH($N315,'Fixed inputs'!$C$18:$C$58,0)),INDEX('Fixed inputs'!$I$18:$I$58,MATCH($N315,'Fixed inputs'!$C$18:$C$58,0))))</f>
        <v/>
      </c>
      <c r="AD315" s="384" t="str">
        <f>IF($C315="","",INDEX('Fixed inputs'!$C$8:$E$10,MATCH($C315,'Fixed inputs'!$B$8:$B$10,0),MATCH(IF($C$7="Northern Ireland","GBP","EUR"),'Fixed inputs'!$C$7:$E$7,0)))</f>
        <v/>
      </c>
      <c r="AE315" s="386"/>
      <c r="AF315" s="386"/>
      <c r="AG315" s="386"/>
      <c r="AH315" s="386"/>
      <c r="AI315" s="386"/>
      <c r="AJ315" s="387">
        <f t="shared" si="77"/>
        <v>0</v>
      </c>
      <c r="AK315" s="386"/>
      <c r="AL315" s="387">
        <f t="shared" si="78"/>
        <v>0</v>
      </c>
      <c r="AM315" s="386"/>
      <c r="AN315" s="387">
        <f t="shared" si="79"/>
        <v>0</v>
      </c>
      <c r="AO315" s="386"/>
      <c r="AP315" s="387">
        <f t="shared" si="80"/>
        <v>0</v>
      </c>
      <c r="AQ315" s="386"/>
      <c r="AR315" s="387">
        <f t="shared" si="81"/>
        <v>0</v>
      </c>
      <c r="AS315" s="386"/>
      <c r="AT315" s="387">
        <f t="shared" si="82"/>
        <v>0</v>
      </c>
    </row>
    <row r="316" spans="2:46">
      <c r="B316" s="435"/>
      <c r="C316" s="435"/>
      <c r="D316" s="436"/>
      <c r="E316" s="437"/>
      <c r="F316" s="437"/>
      <c r="G316" s="437"/>
      <c r="H316" s="437"/>
      <c r="I316" s="437"/>
      <c r="J316" s="437"/>
      <c r="K316" s="465">
        <f t="shared" si="68"/>
        <v>0</v>
      </c>
      <c r="L316" s="433"/>
      <c r="M316" s="433"/>
      <c r="N316" s="434"/>
      <c r="O316" s="383" t="str">
        <f t="shared" si="67"/>
        <v/>
      </c>
      <c r="P316" s="434"/>
      <c r="Q316" s="434"/>
      <c r="R316" s="434"/>
      <c r="S316" s="433"/>
      <c r="T316" s="434"/>
      <c r="U316" s="384" t="str">
        <f t="shared" si="69"/>
        <v/>
      </c>
      <c r="V316" s="384" t="str">
        <f t="shared" si="70"/>
        <v/>
      </c>
      <c r="W316" s="384" t="str">
        <f t="shared" si="71"/>
        <v/>
      </c>
      <c r="X316" s="384" t="str">
        <f t="shared" si="72"/>
        <v/>
      </c>
      <c r="Y316" s="384" t="str">
        <f t="shared" si="73"/>
        <v/>
      </c>
      <c r="Z316" s="384" t="str">
        <f t="shared" si="74"/>
        <v/>
      </c>
      <c r="AA316" s="384">
        <f t="shared" si="75"/>
        <v>0</v>
      </c>
      <c r="AB316" s="385" t="b">
        <f t="shared" si="76"/>
        <v>1</v>
      </c>
      <c r="AC316" s="384" t="str">
        <f>IF($N316="","",IF($C$7="Northern Ireland",INDEX('Fixed inputs'!$H$18:$H$58,MATCH($N316,'Fixed inputs'!$C$18:$C$58,0)),INDEX('Fixed inputs'!$I$18:$I$58,MATCH($N316,'Fixed inputs'!$C$18:$C$58,0))))</f>
        <v/>
      </c>
      <c r="AD316" s="384" t="str">
        <f>IF($C316="","",INDEX('Fixed inputs'!$C$8:$E$10,MATCH($C316,'Fixed inputs'!$B$8:$B$10,0),MATCH(IF($C$7="Northern Ireland","GBP","EUR"),'Fixed inputs'!$C$7:$E$7,0)))</f>
        <v/>
      </c>
      <c r="AE316" s="386"/>
      <c r="AF316" s="386"/>
      <c r="AG316" s="386"/>
      <c r="AH316" s="386"/>
      <c r="AI316" s="386"/>
      <c r="AJ316" s="387">
        <f t="shared" si="77"/>
        <v>0</v>
      </c>
      <c r="AK316" s="386"/>
      <c r="AL316" s="387">
        <f t="shared" si="78"/>
        <v>0</v>
      </c>
      <c r="AM316" s="386"/>
      <c r="AN316" s="387">
        <f t="shared" si="79"/>
        <v>0</v>
      </c>
      <c r="AO316" s="386"/>
      <c r="AP316" s="387">
        <f t="shared" si="80"/>
        <v>0</v>
      </c>
      <c r="AQ316" s="386"/>
      <c r="AR316" s="387">
        <f t="shared" si="81"/>
        <v>0</v>
      </c>
      <c r="AS316" s="386"/>
      <c r="AT316" s="387">
        <f t="shared" si="82"/>
        <v>0</v>
      </c>
    </row>
    <row r="317" spans="2:46">
      <c r="B317" s="435"/>
      <c r="C317" s="435"/>
      <c r="D317" s="436"/>
      <c r="E317" s="437"/>
      <c r="F317" s="437"/>
      <c r="G317" s="437"/>
      <c r="H317" s="437"/>
      <c r="I317" s="437"/>
      <c r="J317" s="437"/>
      <c r="K317" s="465">
        <f t="shared" si="68"/>
        <v>0</v>
      </c>
      <c r="L317" s="433"/>
      <c r="M317" s="433"/>
      <c r="N317" s="434"/>
      <c r="O317" s="383" t="str">
        <f t="shared" si="67"/>
        <v/>
      </c>
      <c r="P317" s="434"/>
      <c r="Q317" s="434"/>
      <c r="R317" s="434"/>
      <c r="S317" s="433"/>
      <c r="T317" s="434"/>
      <c r="U317" s="384" t="str">
        <f t="shared" si="69"/>
        <v/>
      </c>
      <c r="V317" s="384" t="str">
        <f t="shared" si="70"/>
        <v/>
      </c>
      <c r="W317" s="384" t="str">
        <f t="shared" si="71"/>
        <v/>
      </c>
      <c r="X317" s="384" t="str">
        <f t="shared" si="72"/>
        <v/>
      </c>
      <c r="Y317" s="384" t="str">
        <f t="shared" si="73"/>
        <v/>
      </c>
      <c r="Z317" s="384" t="str">
        <f t="shared" si="74"/>
        <v/>
      </c>
      <c r="AA317" s="384">
        <f t="shared" si="75"/>
        <v>0</v>
      </c>
      <c r="AB317" s="385" t="b">
        <f t="shared" si="76"/>
        <v>1</v>
      </c>
      <c r="AC317" s="384" t="str">
        <f>IF($N317="","",IF($C$7="Northern Ireland",INDEX('Fixed inputs'!$H$18:$H$58,MATCH($N317,'Fixed inputs'!$C$18:$C$58,0)),INDEX('Fixed inputs'!$I$18:$I$58,MATCH($N317,'Fixed inputs'!$C$18:$C$58,0))))</f>
        <v/>
      </c>
      <c r="AD317" s="384" t="str">
        <f>IF($C317="","",INDEX('Fixed inputs'!$C$8:$E$10,MATCH($C317,'Fixed inputs'!$B$8:$B$10,0),MATCH(IF($C$7="Northern Ireland","GBP","EUR"),'Fixed inputs'!$C$7:$E$7,0)))</f>
        <v/>
      </c>
      <c r="AE317" s="386"/>
      <c r="AF317" s="386"/>
      <c r="AG317" s="386"/>
      <c r="AH317" s="386"/>
      <c r="AI317" s="386"/>
      <c r="AJ317" s="387">
        <f t="shared" si="77"/>
        <v>0</v>
      </c>
      <c r="AK317" s="386"/>
      <c r="AL317" s="387">
        <f t="shared" si="78"/>
        <v>0</v>
      </c>
      <c r="AM317" s="386"/>
      <c r="AN317" s="387">
        <f t="shared" si="79"/>
        <v>0</v>
      </c>
      <c r="AO317" s="386"/>
      <c r="AP317" s="387">
        <f t="shared" si="80"/>
        <v>0</v>
      </c>
      <c r="AQ317" s="386"/>
      <c r="AR317" s="387">
        <f t="shared" si="81"/>
        <v>0</v>
      </c>
      <c r="AS317" s="386"/>
      <c r="AT317" s="387">
        <f t="shared" si="82"/>
        <v>0</v>
      </c>
    </row>
    <row r="318" spans="2:46">
      <c r="B318" s="435"/>
      <c r="C318" s="435"/>
      <c r="D318" s="436"/>
      <c r="E318" s="437"/>
      <c r="F318" s="437"/>
      <c r="G318" s="437"/>
      <c r="H318" s="437"/>
      <c r="I318" s="437"/>
      <c r="J318" s="437"/>
      <c r="K318" s="465">
        <f t="shared" si="68"/>
        <v>0</v>
      </c>
      <c r="L318" s="433"/>
      <c r="M318" s="433"/>
      <c r="N318" s="434"/>
      <c r="O318" s="383" t="str">
        <f t="shared" si="67"/>
        <v/>
      </c>
      <c r="P318" s="434"/>
      <c r="Q318" s="434"/>
      <c r="R318" s="434"/>
      <c r="S318" s="433"/>
      <c r="T318" s="434"/>
      <c r="U318" s="384" t="str">
        <f t="shared" si="69"/>
        <v/>
      </c>
      <c r="V318" s="384" t="str">
        <f t="shared" si="70"/>
        <v/>
      </c>
      <c r="W318" s="384" t="str">
        <f t="shared" si="71"/>
        <v/>
      </c>
      <c r="X318" s="384" t="str">
        <f t="shared" si="72"/>
        <v/>
      </c>
      <c r="Y318" s="384" t="str">
        <f t="shared" si="73"/>
        <v/>
      </c>
      <c r="Z318" s="384" t="str">
        <f t="shared" si="74"/>
        <v/>
      </c>
      <c r="AA318" s="384">
        <f t="shared" si="75"/>
        <v>0</v>
      </c>
      <c r="AB318" s="385" t="b">
        <f t="shared" si="76"/>
        <v>1</v>
      </c>
      <c r="AC318" s="384" t="str">
        <f>IF($N318="","",IF($C$7="Northern Ireland",INDEX('Fixed inputs'!$H$18:$H$58,MATCH($N318,'Fixed inputs'!$C$18:$C$58,0)),INDEX('Fixed inputs'!$I$18:$I$58,MATCH($N318,'Fixed inputs'!$C$18:$C$58,0))))</f>
        <v/>
      </c>
      <c r="AD318" s="384" t="str">
        <f>IF($C318="","",INDEX('Fixed inputs'!$C$8:$E$10,MATCH($C318,'Fixed inputs'!$B$8:$B$10,0),MATCH(IF($C$7="Northern Ireland","GBP","EUR"),'Fixed inputs'!$C$7:$E$7,0)))</f>
        <v/>
      </c>
      <c r="AE318" s="386"/>
      <c r="AF318" s="386"/>
      <c r="AG318" s="386"/>
      <c r="AH318" s="386"/>
      <c r="AI318" s="386"/>
      <c r="AJ318" s="387">
        <f t="shared" si="77"/>
        <v>0</v>
      </c>
      <c r="AK318" s="386"/>
      <c r="AL318" s="387">
        <f t="shared" si="78"/>
        <v>0</v>
      </c>
      <c r="AM318" s="386"/>
      <c r="AN318" s="387">
        <f t="shared" si="79"/>
        <v>0</v>
      </c>
      <c r="AO318" s="386"/>
      <c r="AP318" s="387">
        <f t="shared" si="80"/>
        <v>0</v>
      </c>
      <c r="AQ318" s="386"/>
      <c r="AR318" s="387">
        <f t="shared" si="81"/>
        <v>0</v>
      </c>
      <c r="AS318" s="386"/>
      <c r="AT318" s="387">
        <f t="shared" si="82"/>
        <v>0</v>
      </c>
    </row>
    <row r="319" spans="2:46">
      <c r="B319" s="435"/>
      <c r="C319" s="435"/>
      <c r="D319" s="436"/>
      <c r="E319" s="437"/>
      <c r="F319" s="437"/>
      <c r="G319" s="437"/>
      <c r="H319" s="437"/>
      <c r="I319" s="437"/>
      <c r="J319" s="437"/>
      <c r="K319" s="465">
        <f t="shared" si="68"/>
        <v>0</v>
      </c>
      <c r="L319" s="433"/>
      <c r="M319" s="433"/>
      <c r="N319" s="434"/>
      <c r="O319" s="383" t="str">
        <f t="shared" si="67"/>
        <v/>
      </c>
      <c r="P319" s="434"/>
      <c r="Q319" s="434"/>
      <c r="R319" s="434"/>
      <c r="S319" s="433"/>
      <c r="T319" s="434"/>
      <c r="U319" s="384" t="str">
        <f t="shared" si="69"/>
        <v/>
      </c>
      <c r="V319" s="384" t="str">
        <f t="shared" si="70"/>
        <v/>
      </c>
      <c r="W319" s="384" t="str">
        <f t="shared" si="71"/>
        <v/>
      </c>
      <c r="X319" s="384" t="str">
        <f t="shared" si="72"/>
        <v/>
      </c>
      <c r="Y319" s="384" t="str">
        <f t="shared" si="73"/>
        <v/>
      </c>
      <c r="Z319" s="384" t="str">
        <f t="shared" si="74"/>
        <v/>
      </c>
      <c r="AA319" s="384">
        <f t="shared" si="75"/>
        <v>0</v>
      </c>
      <c r="AB319" s="385" t="b">
        <f t="shared" si="76"/>
        <v>1</v>
      </c>
      <c r="AC319" s="384" t="str">
        <f>IF($N319="","",IF($C$7="Northern Ireland",INDEX('Fixed inputs'!$H$18:$H$58,MATCH($N319,'Fixed inputs'!$C$18:$C$58,0)),INDEX('Fixed inputs'!$I$18:$I$58,MATCH($N319,'Fixed inputs'!$C$18:$C$58,0))))</f>
        <v/>
      </c>
      <c r="AD319" s="384" t="str">
        <f>IF($C319="","",INDEX('Fixed inputs'!$C$8:$E$10,MATCH($C319,'Fixed inputs'!$B$8:$B$10,0),MATCH(IF($C$7="Northern Ireland","GBP","EUR"),'Fixed inputs'!$C$7:$E$7,0)))</f>
        <v/>
      </c>
      <c r="AE319" s="386"/>
      <c r="AF319" s="386"/>
      <c r="AG319" s="386"/>
      <c r="AH319" s="386"/>
      <c r="AI319" s="386"/>
      <c r="AJ319" s="387">
        <f t="shared" si="77"/>
        <v>0</v>
      </c>
      <c r="AK319" s="386"/>
      <c r="AL319" s="387">
        <f t="shared" si="78"/>
        <v>0</v>
      </c>
      <c r="AM319" s="386"/>
      <c r="AN319" s="387">
        <f t="shared" si="79"/>
        <v>0</v>
      </c>
      <c r="AO319" s="386"/>
      <c r="AP319" s="387">
        <f t="shared" si="80"/>
        <v>0</v>
      </c>
      <c r="AQ319" s="386"/>
      <c r="AR319" s="387">
        <f t="shared" si="81"/>
        <v>0</v>
      </c>
      <c r="AS319" s="386"/>
      <c r="AT319" s="387">
        <f t="shared" si="82"/>
        <v>0</v>
      </c>
    </row>
    <row r="320" spans="2:46">
      <c r="B320" s="435"/>
      <c r="C320" s="435"/>
      <c r="D320" s="436"/>
      <c r="E320" s="437"/>
      <c r="F320" s="437"/>
      <c r="G320" s="437"/>
      <c r="H320" s="437"/>
      <c r="I320" s="437"/>
      <c r="J320" s="437"/>
      <c r="K320" s="465">
        <f t="shared" si="68"/>
        <v>0</v>
      </c>
      <c r="L320" s="433"/>
      <c r="M320" s="433"/>
      <c r="N320" s="434"/>
      <c r="O320" s="383" t="str">
        <f t="shared" si="67"/>
        <v/>
      </c>
      <c r="P320" s="434"/>
      <c r="Q320" s="434"/>
      <c r="R320" s="434"/>
      <c r="S320" s="433"/>
      <c r="T320" s="434"/>
      <c r="U320" s="384" t="str">
        <f t="shared" si="69"/>
        <v/>
      </c>
      <c r="V320" s="384" t="str">
        <f t="shared" si="70"/>
        <v/>
      </c>
      <c r="W320" s="384" t="str">
        <f t="shared" si="71"/>
        <v/>
      </c>
      <c r="X320" s="384" t="str">
        <f t="shared" si="72"/>
        <v/>
      </c>
      <c r="Y320" s="384" t="str">
        <f t="shared" si="73"/>
        <v/>
      </c>
      <c r="Z320" s="384" t="str">
        <f t="shared" si="74"/>
        <v/>
      </c>
      <c r="AA320" s="384">
        <f t="shared" si="75"/>
        <v>0</v>
      </c>
      <c r="AB320" s="385" t="b">
        <f t="shared" si="76"/>
        <v>1</v>
      </c>
      <c r="AC320" s="384" t="str">
        <f>IF($N320="","",IF($C$7="Northern Ireland",INDEX('Fixed inputs'!$H$18:$H$58,MATCH($N320,'Fixed inputs'!$C$18:$C$58,0)),INDEX('Fixed inputs'!$I$18:$I$58,MATCH($N320,'Fixed inputs'!$C$18:$C$58,0))))</f>
        <v/>
      </c>
      <c r="AD320" s="384" t="str">
        <f>IF($C320="","",INDEX('Fixed inputs'!$C$8:$E$10,MATCH($C320,'Fixed inputs'!$B$8:$B$10,0),MATCH(IF($C$7="Northern Ireland","GBP","EUR"),'Fixed inputs'!$C$7:$E$7,0)))</f>
        <v/>
      </c>
      <c r="AE320" s="386"/>
      <c r="AF320" s="386"/>
      <c r="AG320" s="386"/>
      <c r="AH320" s="386"/>
      <c r="AI320" s="386"/>
      <c r="AJ320" s="387">
        <f t="shared" si="77"/>
        <v>0</v>
      </c>
      <c r="AK320" s="386"/>
      <c r="AL320" s="387">
        <f t="shared" si="78"/>
        <v>0</v>
      </c>
      <c r="AM320" s="386"/>
      <c r="AN320" s="387">
        <f t="shared" si="79"/>
        <v>0</v>
      </c>
      <c r="AO320" s="386"/>
      <c r="AP320" s="387">
        <f t="shared" si="80"/>
        <v>0</v>
      </c>
      <c r="AQ320" s="386"/>
      <c r="AR320" s="387">
        <f t="shared" si="81"/>
        <v>0</v>
      </c>
      <c r="AS320" s="386"/>
      <c r="AT320" s="387">
        <f t="shared" si="82"/>
        <v>0</v>
      </c>
    </row>
    <row r="321" spans="2:46">
      <c r="B321" s="435"/>
      <c r="C321" s="435"/>
      <c r="D321" s="436"/>
      <c r="E321" s="437"/>
      <c r="F321" s="437"/>
      <c r="G321" s="437"/>
      <c r="H321" s="437"/>
      <c r="I321" s="437"/>
      <c r="J321" s="437"/>
      <c r="K321" s="465">
        <f t="shared" si="68"/>
        <v>0</v>
      </c>
      <c r="L321" s="433"/>
      <c r="M321" s="433"/>
      <c r="N321" s="434"/>
      <c r="O321" s="383" t="str">
        <f t="shared" si="67"/>
        <v/>
      </c>
      <c r="P321" s="434"/>
      <c r="Q321" s="434"/>
      <c r="R321" s="434"/>
      <c r="S321" s="433"/>
      <c r="T321" s="434"/>
      <c r="U321" s="384" t="str">
        <f t="shared" si="69"/>
        <v/>
      </c>
      <c r="V321" s="384" t="str">
        <f t="shared" si="70"/>
        <v/>
      </c>
      <c r="W321" s="384" t="str">
        <f t="shared" si="71"/>
        <v/>
      </c>
      <c r="X321" s="384" t="str">
        <f t="shared" si="72"/>
        <v/>
      </c>
      <c r="Y321" s="384" t="str">
        <f t="shared" si="73"/>
        <v/>
      </c>
      <c r="Z321" s="384" t="str">
        <f t="shared" si="74"/>
        <v/>
      </c>
      <c r="AA321" s="384">
        <f t="shared" si="75"/>
        <v>0</v>
      </c>
      <c r="AB321" s="385" t="b">
        <f t="shared" si="76"/>
        <v>1</v>
      </c>
      <c r="AC321" s="384" t="str">
        <f>IF($N321="","",IF($C$7="Northern Ireland",INDEX('Fixed inputs'!$H$18:$H$58,MATCH($N321,'Fixed inputs'!$C$18:$C$58,0)),INDEX('Fixed inputs'!$I$18:$I$58,MATCH($N321,'Fixed inputs'!$C$18:$C$58,0))))</f>
        <v/>
      </c>
      <c r="AD321" s="384" t="str">
        <f>IF($C321="","",INDEX('Fixed inputs'!$C$8:$E$10,MATCH($C321,'Fixed inputs'!$B$8:$B$10,0),MATCH(IF($C$7="Northern Ireland","GBP","EUR"),'Fixed inputs'!$C$7:$E$7,0)))</f>
        <v/>
      </c>
      <c r="AE321" s="386"/>
      <c r="AF321" s="386"/>
      <c r="AG321" s="386"/>
      <c r="AH321" s="386"/>
      <c r="AI321" s="386"/>
      <c r="AJ321" s="387">
        <f t="shared" si="77"/>
        <v>0</v>
      </c>
      <c r="AK321" s="386"/>
      <c r="AL321" s="387">
        <f t="shared" si="78"/>
        <v>0</v>
      </c>
      <c r="AM321" s="386"/>
      <c r="AN321" s="387">
        <f t="shared" si="79"/>
        <v>0</v>
      </c>
      <c r="AO321" s="386"/>
      <c r="AP321" s="387">
        <f t="shared" si="80"/>
        <v>0</v>
      </c>
      <c r="AQ321" s="386"/>
      <c r="AR321" s="387">
        <f t="shared" si="81"/>
        <v>0</v>
      </c>
      <c r="AS321" s="386"/>
      <c r="AT321" s="387">
        <f t="shared" si="82"/>
        <v>0</v>
      </c>
    </row>
    <row r="322" spans="2:46">
      <c r="B322" s="435"/>
      <c r="C322" s="435"/>
      <c r="D322" s="436"/>
      <c r="E322" s="437"/>
      <c r="F322" s="437"/>
      <c r="G322" s="437"/>
      <c r="H322" s="437"/>
      <c r="I322" s="437"/>
      <c r="J322" s="437"/>
      <c r="K322" s="465">
        <f t="shared" si="68"/>
        <v>0</v>
      </c>
      <c r="L322" s="433"/>
      <c r="M322" s="433"/>
      <c r="N322" s="434"/>
      <c r="O322" s="383" t="str">
        <f t="shared" si="67"/>
        <v/>
      </c>
      <c r="P322" s="434"/>
      <c r="Q322" s="434"/>
      <c r="R322" s="434"/>
      <c r="S322" s="433"/>
      <c r="T322" s="434"/>
      <c r="U322" s="384" t="str">
        <f t="shared" si="69"/>
        <v/>
      </c>
      <c r="V322" s="384" t="str">
        <f t="shared" si="70"/>
        <v/>
      </c>
      <c r="W322" s="384" t="str">
        <f t="shared" si="71"/>
        <v/>
      </c>
      <c r="X322" s="384" t="str">
        <f t="shared" si="72"/>
        <v/>
      </c>
      <c r="Y322" s="384" t="str">
        <f t="shared" si="73"/>
        <v/>
      </c>
      <c r="Z322" s="384" t="str">
        <f t="shared" si="74"/>
        <v/>
      </c>
      <c r="AA322" s="384">
        <f t="shared" si="75"/>
        <v>0</v>
      </c>
      <c r="AB322" s="385" t="b">
        <f t="shared" si="76"/>
        <v>1</v>
      </c>
      <c r="AC322" s="384" t="str">
        <f>IF($N322="","",IF($C$7="Northern Ireland",INDEX('Fixed inputs'!$H$18:$H$58,MATCH($N322,'Fixed inputs'!$C$18:$C$58,0)),INDEX('Fixed inputs'!$I$18:$I$58,MATCH($N322,'Fixed inputs'!$C$18:$C$58,0))))</f>
        <v/>
      </c>
      <c r="AD322" s="384" t="str">
        <f>IF($C322="","",INDEX('Fixed inputs'!$C$8:$E$10,MATCH($C322,'Fixed inputs'!$B$8:$B$10,0),MATCH(IF($C$7="Northern Ireland","GBP","EUR"),'Fixed inputs'!$C$7:$E$7,0)))</f>
        <v/>
      </c>
      <c r="AE322" s="386"/>
      <c r="AF322" s="386"/>
      <c r="AG322" s="386"/>
      <c r="AH322" s="386"/>
      <c r="AI322" s="386"/>
      <c r="AJ322" s="387">
        <f t="shared" si="77"/>
        <v>0</v>
      </c>
      <c r="AK322" s="386"/>
      <c r="AL322" s="387">
        <f t="shared" si="78"/>
        <v>0</v>
      </c>
      <c r="AM322" s="386"/>
      <c r="AN322" s="387">
        <f t="shared" si="79"/>
        <v>0</v>
      </c>
      <c r="AO322" s="386"/>
      <c r="AP322" s="387">
        <f t="shared" si="80"/>
        <v>0</v>
      </c>
      <c r="AQ322" s="386"/>
      <c r="AR322" s="387">
        <f t="shared" si="81"/>
        <v>0</v>
      </c>
      <c r="AS322" s="386"/>
      <c r="AT322" s="387">
        <f t="shared" si="82"/>
        <v>0</v>
      </c>
    </row>
    <row r="323" spans="2:46">
      <c r="B323" s="435"/>
      <c r="C323" s="435"/>
      <c r="D323" s="436"/>
      <c r="E323" s="437"/>
      <c r="F323" s="437"/>
      <c r="G323" s="437"/>
      <c r="H323" s="437"/>
      <c r="I323" s="437"/>
      <c r="J323" s="437"/>
      <c r="K323" s="465">
        <f t="shared" si="68"/>
        <v>0</v>
      </c>
      <c r="L323" s="433"/>
      <c r="M323" s="433"/>
      <c r="N323" s="434"/>
      <c r="O323" s="383" t="str">
        <f t="shared" si="67"/>
        <v/>
      </c>
      <c r="P323" s="434"/>
      <c r="Q323" s="434"/>
      <c r="R323" s="434"/>
      <c r="S323" s="433"/>
      <c r="T323" s="434"/>
      <c r="U323" s="384" t="str">
        <f t="shared" si="69"/>
        <v/>
      </c>
      <c r="V323" s="384" t="str">
        <f t="shared" si="70"/>
        <v/>
      </c>
      <c r="W323" s="384" t="str">
        <f t="shared" si="71"/>
        <v/>
      </c>
      <c r="X323" s="384" t="str">
        <f t="shared" si="72"/>
        <v/>
      </c>
      <c r="Y323" s="384" t="str">
        <f t="shared" si="73"/>
        <v/>
      </c>
      <c r="Z323" s="384" t="str">
        <f t="shared" si="74"/>
        <v/>
      </c>
      <c r="AA323" s="384">
        <f t="shared" si="75"/>
        <v>0</v>
      </c>
      <c r="AB323" s="385" t="b">
        <f t="shared" si="76"/>
        <v>1</v>
      </c>
      <c r="AC323" s="384" t="str">
        <f>IF($N323="","",IF($C$7="Northern Ireland",INDEX('Fixed inputs'!$H$18:$H$58,MATCH($N323,'Fixed inputs'!$C$18:$C$58,0)),INDEX('Fixed inputs'!$I$18:$I$58,MATCH($N323,'Fixed inputs'!$C$18:$C$58,0))))</f>
        <v/>
      </c>
      <c r="AD323" s="384" t="str">
        <f>IF($C323="","",INDEX('Fixed inputs'!$C$8:$E$10,MATCH($C323,'Fixed inputs'!$B$8:$B$10,0),MATCH(IF($C$7="Northern Ireland","GBP","EUR"),'Fixed inputs'!$C$7:$E$7,0)))</f>
        <v/>
      </c>
      <c r="AE323" s="386"/>
      <c r="AF323" s="386"/>
      <c r="AG323" s="386"/>
      <c r="AH323" s="386"/>
      <c r="AI323" s="386"/>
      <c r="AJ323" s="387">
        <f t="shared" si="77"/>
        <v>0</v>
      </c>
      <c r="AK323" s="386"/>
      <c r="AL323" s="387">
        <f t="shared" si="78"/>
        <v>0</v>
      </c>
      <c r="AM323" s="386"/>
      <c r="AN323" s="387">
        <f t="shared" si="79"/>
        <v>0</v>
      </c>
      <c r="AO323" s="386"/>
      <c r="AP323" s="387">
        <f t="shared" si="80"/>
        <v>0</v>
      </c>
      <c r="AQ323" s="386"/>
      <c r="AR323" s="387">
        <f t="shared" si="81"/>
        <v>0</v>
      </c>
      <c r="AS323" s="386"/>
      <c r="AT323" s="387">
        <f t="shared" si="82"/>
        <v>0</v>
      </c>
    </row>
    <row r="324" spans="2:46">
      <c r="B324" s="435"/>
      <c r="C324" s="435"/>
      <c r="D324" s="436"/>
      <c r="E324" s="437"/>
      <c r="F324" s="437"/>
      <c r="G324" s="437"/>
      <c r="H324" s="437"/>
      <c r="I324" s="437"/>
      <c r="J324" s="437"/>
      <c r="K324" s="465">
        <f t="shared" si="68"/>
        <v>0</v>
      </c>
      <c r="L324" s="433"/>
      <c r="M324" s="433"/>
      <c r="N324" s="434"/>
      <c r="O324" s="383" t="str">
        <f t="shared" si="67"/>
        <v/>
      </c>
      <c r="P324" s="434"/>
      <c r="Q324" s="434"/>
      <c r="R324" s="434"/>
      <c r="S324" s="433"/>
      <c r="T324" s="434"/>
      <c r="U324" s="384" t="str">
        <f t="shared" si="69"/>
        <v/>
      </c>
      <c r="V324" s="384" t="str">
        <f t="shared" si="70"/>
        <v/>
      </c>
      <c r="W324" s="384" t="str">
        <f t="shared" si="71"/>
        <v/>
      </c>
      <c r="X324" s="384" t="str">
        <f t="shared" si="72"/>
        <v/>
      </c>
      <c r="Y324" s="384" t="str">
        <f t="shared" si="73"/>
        <v/>
      </c>
      <c r="Z324" s="384" t="str">
        <f t="shared" si="74"/>
        <v/>
      </c>
      <c r="AA324" s="384">
        <f t="shared" si="75"/>
        <v>0</v>
      </c>
      <c r="AB324" s="385" t="b">
        <f t="shared" si="76"/>
        <v>1</v>
      </c>
      <c r="AC324" s="384" t="str">
        <f>IF($N324="","",IF($C$7="Northern Ireland",INDEX('Fixed inputs'!$H$18:$H$58,MATCH($N324,'Fixed inputs'!$C$18:$C$58,0)),INDEX('Fixed inputs'!$I$18:$I$58,MATCH($N324,'Fixed inputs'!$C$18:$C$58,0))))</f>
        <v/>
      </c>
      <c r="AD324" s="384" t="str">
        <f>IF($C324="","",INDEX('Fixed inputs'!$C$8:$E$10,MATCH($C324,'Fixed inputs'!$B$8:$B$10,0),MATCH(IF($C$7="Northern Ireland","GBP","EUR"),'Fixed inputs'!$C$7:$E$7,0)))</f>
        <v/>
      </c>
      <c r="AE324" s="386"/>
      <c r="AF324" s="386"/>
      <c r="AG324" s="386"/>
      <c r="AH324" s="386"/>
      <c r="AI324" s="386"/>
      <c r="AJ324" s="387">
        <f t="shared" si="77"/>
        <v>0</v>
      </c>
      <c r="AK324" s="386"/>
      <c r="AL324" s="387">
        <f t="shared" si="78"/>
        <v>0</v>
      </c>
      <c r="AM324" s="386"/>
      <c r="AN324" s="387">
        <f t="shared" si="79"/>
        <v>0</v>
      </c>
      <c r="AO324" s="386"/>
      <c r="AP324" s="387">
        <f t="shared" si="80"/>
        <v>0</v>
      </c>
      <c r="AQ324" s="386"/>
      <c r="AR324" s="387">
        <f t="shared" si="81"/>
        <v>0</v>
      </c>
      <c r="AS324" s="386"/>
      <c r="AT324" s="387">
        <f t="shared" si="82"/>
        <v>0</v>
      </c>
    </row>
    <row r="325" spans="2:46">
      <c r="B325" s="435"/>
      <c r="C325" s="435"/>
      <c r="D325" s="436"/>
      <c r="E325" s="437"/>
      <c r="F325" s="437"/>
      <c r="G325" s="437"/>
      <c r="H325" s="437"/>
      <c r="I325" s="437"/>
      <c r="J325" s="437"/>
      <c r="K325" s="465">
        <f t="shared" si="68"/>
        <v>0</v>
      </c>
      <c r="L325" s="433"/>
      <c r="M325" s="433"/>
      <c r="N325" s="434"/>
      <c r="O325" s="383" t="str">
        <f t="shared" si="67"/>
        <v/>
      </c>
      <c r="P325" s="434"/>
      <c r="Q325" s="434"/>
      <c r="R325" s="434"/>
      <c r="S325" s="433"/>
      <c r="T325" s="434"/>
      <c r="U325" s="384" t="str">
        <f t="shared" si="69"/>
        <v/>
      </c>
      <c r="V325" s="384" t="str">
        <f t="shared" si="70"/>
        <v/>
      </c>
      <c r="W325" s="384" t="str">
        <f t="shared" si="71"/>
        <v/>
      </c>
      <c r="X325" s="384" t="str">
        <f t="shared" si="72"/>
        <v/>
      </c>
      <c r="Y325" s="384" t="str">
        <f t="shared" si="73"/>
        <v/>
      </c>
      <c r="Z325" s="384" t="str">
        <f t="shared" si="74"/>
        <v/>
      </c>
      <c r="AA325" s="384">
        <f t="shared" si="75"/>
        <v>0</v>
      </c>
      <c r="AB325" s="385" t="b">
        <f t="shared" si="76"/>
        <v>1</v>
      </c>
      <c r="AC325" s="384" t="str">
        <f>IF($N325="","",IF($C$7="Northern Ireland",INDEX('Fixed inputs'!$H$18:$H$58,MATCH($N325,'Fixed inputs'!$C$18:$C$58,0)),INDEX('Fixed inputs'!$I$18:$I$58,MATCH($N325,'Fixed inputs'!$C$18:$C$58,0))))</f>
        <v/>
      </c>
      <c r="AD325" s="384" t="str">
        <f>IF($C325="","",INDEX('Fixed inputs'!$C$8:$E$10,MATCH($C325,'Fixed inputs'!$B$8:$B$10,0),MATCH(IF($C$7="Northern Ireland","GBP","EUR"),'Fixed inputs'!$C$7:$E$7,0)))</f>
        <v/>
      </c>
      <c r="AE325" s="386"/>
      <c r="AF325" s="386"/>
      <c r="AG325" s="386"/>
      <c r="AH325" s="386"/>
      <c r="AI325" s="386"/>
      <c r="AJ325" s="387">
        <f t="shared" si="77"/>
        <v>0</v>
      </c>
      <c r="AK325" s="386"/>
      <c r="AL325" s="387">
        <f t="shared" si="78"/>
        <v>0</v>
      </c>
      <c r="AM325" s="386"/>
      <c r="AN325" s="387">
        <f t="shared" si="79"/>
        <v>0</v>
      </c>
      <c r="AO325" s="386"/>
      <c r="AP325" s="387">
        <f t="shared" si="80"/>
        <v>0</v>
      </c>
      <c r="AQ325" s="386"/>
      <c r="AR325" s="387">
        <f t="shared" si="81"/>
        <v>0</v>
      </c>
      <c r="AS325" s="386"/>
      <c r="AT325" s="387">
        <f t="shared" si="82"/>
        <v>0</v>
      </c>
    </row>
    <row r="326" spans="2:46">
      <c r="B326" s="435"/>
      <c r="C326" s="435"/>
      <c r="D326" s="436"/>
      <c r="E326" s="437"/>
      <c r="F326" s="437"/>
      <c r="G326" s="437"/>
      <c r="H326" s="437"/>
      <c r="I326" s="437"/>
      <c r="J326" s="437"/>
      <c r="K326" s="465">
        <f t="shared" si="68"/>
        <v>0</v>
      </c>
      <c r="L326" s="433"/>
      <c r="M326" s="433"/>
      <c r="N326" s="434"/>
      <c r="O326" s="383" t="str">
        <f t="shared" si="67"/>
        <v/>
      </c>
      <c r="P326" s="434"/>
      <c r="Q326" s="434"/>
      <c r="R326" s="434"/>
      <c r="S326" s="433"/>
      <c r="T326" s="434"/>
      <c r="U326" s="384" t="str">
        <f t="shared" si="69"/>
        <v/>
      </c>
      <c r="V326" s="384" t="str">
        <f t="shared" si="70"/>
        <v/>
      </c>
      <c r="W326" s="384" t="str">
        <f t="shared" si="71"/>
        <v/>
      </c>
      <c r="X326" s="384" t="str">
        <f t="shared" si="72"/>
        <v/>
      </c>
      <c r="Y326" s="384" t="str">
        <f t="shared" si="73"/>
        <v/>
      </c>
      <c r="Z326" s="384" t="str">
        <f t="shared" si="74"/>
        <v/>
      </c>
      <c r="AA326" s="384">
        <f t="shared" si="75"/>
        <v>0</v>
      </c>
      <c r="AB326" s="385" t="b">
        <f t="shared" si="76"/>
        <v>1</v>
      </c>
      <c r="AC326" s="384" t="str">
        <f>IF($N326="","",IF($C$7="Northern Ireland",INDEX('Fixed inputs'!$H$18:$H$58,MATCH($N326,'Fixed inputs'!$C$18:$C$58,0)),INDEX('Fixed inputs'!$I$18:$I$58,MATCH($N326,'Fixed inputs'!$C$18:$C$58,0))))</f>
        <v/>
      </c>
      <c r="AD326" s="384" t="str">
        <f>IF($C326="","",INDEX('Fixed inputs'!$C$8:$E$10,MATCH($C326,'Fixed inputs'!$B$8:$B$10,0),MATCH(IF($C$7="Northern Ireland","GBP","EUR"),'Fixed inputs'!$C$7:$E$7,0)))</f>
        <v/>
      </c>
      <c r="AE326" s="386"/>
      <c r="AF326" s="386"/>
      <c r="AG326" s="386"/>
      <c r="AH326" s="386"/>
      <c r="AI326" s="386"/>
      <c r="AJ326" s="387">
        <f t="shared" si="77"/>
        <v>0</v>
      </c>
      <c r="AK326" s="386"/>
      <c r="AL326" s="387">
        <f t="shared" si="78"/>
        <v>0</v>
      </c>
      <c r="AM326" s="386"/>
      <c r="AN326" s="387">
        <f t="shared" si="79"/>
        <v>0</v>
      </c>
      <c r="AO326" s="386"/>
      <c r="AP326" s="387">
        <f t="shared" si="80"/>
        <v>0</v>
      </c>
      <c r="AQ326" s="386"/>
      <c r="AR326" s="387">
        <f t="shared" si="81"/>
        <v>0</v>
      </c>
      <c r="AS326" s="386"/>
      <c r="AT326" s="387">
        <f t="shared" si="82"/>
        <v>0</v>
      </c>
    </row>
    <row r="327" spans="2:46">
      <c r="B327" s="435"/>
      <c r="C327" s="435"/>
      <c r="D327" s="436"/>
      <c r="E327" s="437"/>
      <c r="F327" s="437"/>
      <c r="G327" s="437"/>
      <c r="H327" s="437"/>
      <c r="I327" s="437"/>
      <c r="J327" s="437"/>
      <c r="K327" s="465">
        <f t="shared" si="68"/>
        <v>0</v>
      </c>
      <c r="L327" s="433"/>
      <c r="M327" s="433"/>
      <c r="N327" s="434"/>
      <c r="O327" s="383" t="str">
        <f t="shared" si="67"/>
        <v/>
      </c>
      <c r="P327" s="434"/>
      <c r="Q327" s="434"/>
      <c r="R327" s="434"/>
      <c r="S327" s="433"/>
      <c r="T327" s="434"/>
      <c r="U327" s="384" t="str">
        <f t="shared" si="69"/>
        <v/>
      </c>
      <c r="V327" s="384" t="str">
        <f t="shared" si="70"/>
        <v/>
      </c>
      <c r="W327" s="384" t="str">
        <f t="shared" si="71"/>
        <v/>
      </c>
      <c r="X327" s="384" t="str">
        <f t="shared" si="72"/>
        <v/>
      </c>
      <c r="Y327" s="384" t="str">
        <f t="shared" si="73"/>
        <v/>
      </c>
      <c r="Z327" s="384" t="str">
        <f t="shared" si="74"/>
        <v/>
      </c>
      <c r="AA327" s="384">
        <f t="shared" si="75"/>
        <v>0</v>
      </c>
      <c r="AB327" s="385" t="b">
        <f t="shared" si="76"/>
        <v>1</v>
      </c>
      <c r="AC327" s="384" t="str">
        <f>IF($N327="","",IF($C$7="Northern Ireland",INDEX('Fixed inputs'!$H$18:$H$58,MATCH($N327,'Fixed inputs'!$C$18:$C$58,0)),INDEX('Fixed inputs'!$I$18:$I$58,MATCH($N327,'Fixed inputs'!$C$18:$C$58,0))))</f>
        <v/>
      </c>
      <c r="AD327" s="384" t="str">
        <f>IF($C327="","",INDEX('Fixed inputs'!$C$8:$E$10,MATCH($C327,'Fixed inputs'!$B$8:$B$10,0),MATCH(IF($C$7="Northern Ireland","GBP","EUR"),'Fixed inputs'!$C$7:$E$7,0)))</f>
        <v/>
      </c>
      <c r="AE327" s="386"/>
      <c r="AF327" s="386"/>
      <c r="AG327" s="386"/>
      <c r="AH327" s="386"/>
      <c r="AI327" s="386"/>
      <c r="AJ327" s="387">
        <f t="shared" si="77"/>
        <v>0</v>
      </c>
      <c r="AK327" s="386"/>
      <c r="AL327" s="387">
        <f t="shared" si="78"/>
        <v>0</v>
      </c>
      <c r="AM327" s="386"/>
      <c r="AN327" s="387">
        <f t="shared" si="79"/>
        <v>0</v>
      </c>
      <c r="AO327" s="386"/>
      <c r="AP327" s="387">
        <f t="shared" si="80"/>
        <v>0</v>
      </c>
      <c r="AQ327" s="386"/>
      <c r="AR327" s="387">
        <f t="shared" si="81"/>
        <v>0</v>
      </c>
      <c r="AS327" s="386"/>
      <c r="AT327" s="387">
        <f t="shared" si="82"/>
        <v>0</v>
      </c>
    </row>
    <row r="328" spans="2:46">
      <c r="B328" s="435"/>
      <c r="C328" s="435"/>
      <c r="D328" s="436"/>
      <c r="E328" s="437"/>
      <c r="F328" s="437"/>
      <c r="G328" s="437"/>
      <c r="H328" s="437"/>
      <c r="I328" s="437"/>
      <c r="J328" s="437"/>
      <c r="K328" s="465">
        <f t="shared" si="68"/>
        <v>0</v>
      </c>
      <c r="L328" s="433"/>
      <c r="M328" s="433"/>
      <c r="N328" s="434"/>
      <c r="O328" s="383" t="str">
        <f t="shared" si="67"/>
        <v/>
      </c>
      <c r="P328" s="434"/>
      <c r="Q328" s="434"/>
      <c r="R328" s="434"/>
      <c r="S328" s="433"/>
      <c r="T328" s="434"/>
      <c r="U328" s="384" t="str">
        <f t="shared" si="69"/>
        <v/>
      </c>
      <c r="V328" s="384" t="str">
        <f t="shared" si="70"/>
        <v/>
      </c>
      <c r="W328" s="384" t="str">
        <f t="shared" si="71"/>
        <v/>
      </c>
      <c r="X328" s="384" t="str">
        <f t="shared" si="72"/>
        <v/>
      </c>
      <c r="Y328" s="384" t="str">
        <f t="shared" si="73"/>
        <v/>
      </c>
      <c r="Z328" s="384" t="str">
        <f t="shared" si="74"/>
        <v/>
      </c>
      <c r="AA328" s="384">
        <f t="shared" si="75"/>
        <v>0</v>
      </c>
      <c r="AB328" s="385" t="b">
        <f t="shared" si="76"/>
        <v>1</v>
      </c>
      <c r="AC328" s="384" t="str">
        <f>IF($N328="","",IF($C$7="Northern Ireland",INDEX('Fixed inputs'!$H$18:$H$58,MATCH($N328,'Fixed inputs'!$C$18:$C$58,0)),INDEX('Fixed inputs'!$I$18:$I$58,MATCH($N328,'Fixed inputs'!$C$18:$C$58,0))))</f>
        <v/>
      </c>
      <c r="AD328" s="384" t="str">
        <f>IF($C328="","",INDEX('Fixed inputs'!$C$8:$E$10,MATCH($C328,'Fixed inputs'!$B$8:$B$10,0),MATCH(IF($C$7="Northern Ireland","GBP","EUR"),'Fixed inputs'!$C$7:$E$7,0)))</f>
        <v/>
      </c>
      <c r="AE328" s="386"/>
      <c r="AF328" s="386"/>
      <c r="AG328" s="386"/>
      <c r="AH328" s="386"/>
      <c r="AI328" s="386"/>
      <c r="AJ328" s="387">
        <f t="shared" si="77"/>
        <v>0</v>
      </c>
      <c r="AK328" s="386"/>
      <c r="AL328" s="387">
        <f t="shared" si="78"/>
        <v>0</v>
      </c>
      <c r="AM328" s="386"/>
      <c r="AN328" s="387">
        <f t="shared" si="79"/>
        <v>0</v>
      </c>
      <c r="AO328" s="386"/>
      <c r="AP328" s="387">
        <f t="shared" si="80"/>
        <v>0</v>
      </c>
      <c r="AQ328" s="386"/>
      <c r="AR328" s="387">
        <f t="shared" si="81"/>
        <v>0</v>
      </c>
      <c r="AS328" s="386"/>
      <c r="AT328" s="387">
        <f t="shared" si="82"/>
        <v>0</v>
      </c>
    </row>
    <row r="329" spans="2:46">
      <c r="B329" s="435"/>
      <c r="C329" s="435"/>
      <c r="D329" s="436"/>
      <c r="E329" s="437"/>
      <c r="F329" s="437"/>
      <c r="G329" s="437"/>
      <c r="H329" s="437"/>
      <c r="I329" s="437"/>
      <c r="J329" s="437"/>
      <c r="K329" s="465">
        <f t="shared" si="68"/>
        <v>0</v>
      </c>
      <c r="L329" s="433"/>
      <c r="M329" s="433"/>
      <c r="N329" s="434"/>
      <c r="O329" s="383" t="str">
        <f t="shared" si="67"/>
        <v/>
      </c>
      <c r="P329" s="434"/>
      <c r="Q329" s="434"/>
      <c r="R329" s="434"/>
      <c r="S329" s="433"/>
      <c r="T329" s="434"/>
      <c r="U329" s="384" t="str">
        <f t="shared" si="69"/>
        <v/>
      </c>
      <c r="V329" s="384" t="str">
        <f t="shared" si="70"/>
        <v/>
      </c>
      <c r="W329" s="384" t="str">
        <f t="shared" si="71"/>
        <v/>
      </c>
      <c r="X329" s="384" t="str">
        <f t="shared" si="72"/>
        <v/>
      </c>
      <c r="Y329" s="384" t="str">
        <f t="shared" si="73"/>
        <v/>
      </c>
      <c r="Z329" s="384" t="str">
        <f t="shared" si="74"/>
        <v/>
      </c>
      <c r="AA329" s="384">
        <f t="shared" si="75"/>
        <v>0</v>
      </c>
      <c r="AB329" s="385" t="b">
        <f t="shared" si="76"/>
        <v>1</v>
      </c>
      <c r="AC329" s="384" t="str">
        <f>IF($N329="","",IF($C$7="Northern Ireland",INDEX('Fixed inputs'!$H$18:$H$58,MATCH($N329,'Fixed inputs'!$C$18:$C$58,0)),INDEX('Fixed inputs'!$I$18:$I$58,MATCH($N329,'Fixed inputs'!$C$18:$C$58,0))))</f>
        <v/>
      </c>
      <c r="AD329" s="384" t="str">
        <f>IF($C329="","",INDEX('Fixed inputs'!$C$8:$E$10,MATCH($C329,'Fixed inputs'!$B$8:$B$10,0),MATCH(IF($C$7="Northern Ireland","GBP","EUR"),'Fixed inputs'!$C$7:$E$7,0)))</f>
        <v/>
      </c>
      <c r="AE329" s="386"/>
      <c r="AF329" s="386"/>
      <c r="AG329" s="386"/>
      <c r="AH329" s="386"/>
      <c r="AI329" s="386"/>
      <c r="AJ329" s="387">
        <f t="shared" si="77"/>
        <v>0</v>
      </c>
      <c r="AK329" s="386"/>
      <c r="AL329" s="387">
        <f t="shared" si="78"/>
        <v>0</v>
      </c>
      <c r="AM329" s="386"/>
      <c r="AN329" s="387">
        <f t="shared" si="79"/>
        <v>0</v>
      </c>
      <c r="AO329" s="386"/>
      <c r="AP329" s="387">
        <f t="shared" si="80"/>
        <v>0</v>
      </c>
      <c r="AQ329" s="386"/>
      <c r="AR329" s="387">
        <f t="shared" si="81"/>
        <v>0</v>
      </c>
      <c r="AS329" s="386"/>
      <c r="AT329" s="387">
        <f t="shared" si="82"/>
        <v>0</v>
      </c>
    </row>
    <row r="330" spans="2:46">
      <c r="B330" s="435"/>
      <c r="C330" s="435"/>
      <c r="D330" s="436"/>
      <c r="E330" s="437"/>
      <c r="F330" s="437"/>
      <c r="G330" s="437"/>
      <c r="H330" s="437"/>
      <c r="I330" s="437"/>
      <c r="J330" s="437"/>
      <c r="K330" s="465">
        <f t="shared" si="68"/>
        <v>0</v>
      </c>
      <c r="L330" s="433"/>
      <c r="M330" s="433"/>
      <c r="N330" s="434"/>
      <c r="O330" s="383" t="str">
        <f t="shared" si="67"/>
        <v/>
      </c>
      <c r="P330" s="434"/>
      <c r="Q330" s="434"/>
      <c r="R330" s="434"/>
      <c r="S330" s="433"/>
      <c r="T330" s="434"/>
      <c r="U330" s="384" t="str">
        <f t="shared" si="69"/>
        <v/>
      </c>
      <c r="V330" s="384" t="str">
        <f t="shared" si="70"/>
        <v/>
      </c>
      <c r="W330" s="384" t="str">
        <f t="shared" si="71"/>
        <v/>
      </c>
      <c r="X330" s="384" t="str">
        <f t="shared" si="72"/>
        <v/>
      </c>
      <c r="Y330" s="384" t="str">
        <f t="shared" si="73"/>
        <v/>
      </c>
      <c r="Z330" s="384" t="str">
        <f t="shared" si="74"/>
        <v/>
      </c>
      <c r="AA330" s="384">
        <f t="shared" si="75"/>
        <v>0</v>
      </c>
      <c r="AB330" s="385" t="b">
        <f t="shared" si="76"/>
        <v>1</v>
      </c>
      <c r="AC330" s="384" t="str">
        <f>IF($N330="","",IF($C$7="Northern Ireland",INDEX('Fixed inputs'!$H$18:$H$58,MATCH($N330,'Fixed inputs'!$C$18:$C$58,0)),INDEX('Fixed inputs'!$I$18:$I$58,MATCH($N330,'Fixed inputs'!$C$18:$C$58,0))))</f>
        <v/>
      </c>
      <c r="AD330" s="384" t="str">
        <f>IF($C330="","",INDEX('Fixed inputs'!$C$8:$E$10,MATCH($C330,'Fixed inputs'!$B$8:$B$10,0),MATCH(IF($C$7="Northern Ireland","GBP","EUR"),'Fixed inputs'!$C$7:$E$7,0)))</f>
        <v/>
      </c>
      <c r="AE330" s="386"/>
      <c r="AF330" s="386"/>
      <c r="AG330" s="386"/>
      <c r="AH330" s="386"/>
      <c r="AI330" s="386"/>
      <c r="AJ330" s="387">
        <f t="shared" si="77"/>
        <v>0</v>
      </c>
      <c r="AK330" s="386"/>
      <c r="AL330" s="387">
        <f t="shared" si="78"/>
        <v>0</v>
      </c>
      <c r="AM330" s="386"/>
      <c r="AN330" s="387">
        <f t="shared" si="79"/>
        <v>0</v>
      </c>
      <c r="AO330" s="386"/>
      <c r="AP330" s="387">
        <f t="shared" si="80"/>
        <v>0</v>
      </c>
      <c r="AQ330" s="386"/>
      <c r="AR330" s="387">
        <f t="shared" si="81"/>
        <v>0</v>
      </c>
      <c r="AS330" s="386"/>
      <c r="AT330" s="387">
        <f t="shared" si="82"/>
        <v>0</v>
      </c>
    </row>
    <row r="331" spans="2:46">
      <c r="B331" s="435"/>
      <c r="C331" s="435"/>
      <c r="D331" s="436"/>
      <c r="E331" s="437"/>
      <c r="F331" s="437"/>
      <c r="G331" s="437"/>
      <c r="H331" s="437"/>
      <c r="I331" s="437"/>
      <c r="J331" s="437"/>
      <c r="K331" s="465">
        <f t="shared" si="68"/>
        <v>0</v>
      </c>
      <c r="L331" s="433"/>
      <c r="M331" s="433"/>
      <c r="N331" s="434"/>
      <c r="O331" s="383" t="str">
        <f t="shared" si="67"/>
        <v/>
      </c>
      <c r="P331" s="434"/>
      <c r="Q331" s="434"/>
      <c r="R331" s="434"/>
      <c r="S331" s="433"/>
      <c r="T331" s="434"/>
      <c r="U331" s="384" t="str">
        <f t="shared" si="69"/>
        <v/>
      </c>
      <c r="V331" s="384" t="str">
        <f t="shared" si="70"/>
        <v/>
      </c>
      <c r="W331" s="384" t="str">
        <f t="shared" si="71"/>
        <v/>
      </c>
      <c r="X331" s="384" t="str">
        <f t="shared" si="72"/>
        <v/>
      </c>
      <c r="Y331" s="384" t="str">
        <f t="shared" si="73"/>
        <v/>
      </c>
      <c r="Z331" s="384" t="str">
        <f t="shared" si="74"/>
        <v/>
      </c>
      <c r="AA331" s="384">
        <f t="shared" si="75"/>
        <v>0</v>
      </c>
      <c r="AB331" s="385" t="b">
        <f t="shared" si="76"/>
        <v>1</v>
      </c>
      <c r="AC331" s="384" t="str">
        <f>IF($N331="","",IF($C$7="Northern Ireland",INDEX('Fixed inputs'!$H$18:$H$58,MATCH($N331,'Fixed inputs'!$C$18:$C$58,0)),INDEX('Fixed inputs'!$I$18:$I$58,MATCH($N331,'Fixed inputs'!$C$18:$C$58,0))))</f>
        <v/>
      </c>
      <c r="AD331" s="384" t="str">
        <f>IF($C331="","",INDEX('Fixed inputs'!$C$8:$E$10,MATCH($C331,'Fixed inputs'!$B$8:$B$10,0),MATCH(IF($C$7="Northern Ireland","GBP","EUR"),'Fixed inputs'!$C$7:$E$7,0)))</f>
        <v/>
      </c>
      <c r="AE331" s="386"/>
      <c r="AF331" s="386"/>
      <c r="AG331" s="386"/>
      <c r="AH331" s="386"/>
      <c r="AI331" s="386"/>
      <c r="AJ331" s="387">
        <f t="shared" si="77"/>
        <v>0</v>
      </c>
      <c r="AK331" s="386"/>
      <c r="AL331" s="387">
        <f t="shared" si="78"/>
        <v>0</v>
      </c>
      <c r="AM331" s="386"/>
      <c r="AN331" s="387">
        <f t="shared" si="79"/>
        <v>0</v>
      </c>
      <c r="AO331" s="386"/>
      <c r="AP331" s="387">
        <f t="shared" si="80"/>
        <v>0</v>
      </c>
      <c r="AQ331" s="386"/>
      <c r="AR331" s="387">
        <f t="shared" si="81"/>
        <v>0</v>
      </c>
      <c r="AS331" s="386"/>
      <c r="AT331" s="387">
        <f t="shared" si="82"/>
        <v>0</v>
      </c>
    </row>
    <row r="332" spans="2:46">
      <c r="B332" s="435"/>
      <c r="C332" s="435"/>
      <c r="D332" s="436"/>
      <c r="E332" s="437"/>
      <c r="F332" s="437"/>
      <c r="G332" s="437"/>
      <c r="H332" s="437"/>
      <c r="I332" s="437"/>
      <c r="J332" s="437"/>
      <c r="K332" s="465">
        <f t="shared" si="68"/>
        <v>0</v>
      </c>
      <c r="L332" s="433"/>
      <c r="M332" s="433"/>
      <c r="N332" s="434"/>
      <c r="O332" s="383" t="str">
        <f t="shared" ref="O332:O395" si="83">IF($N332="","",IF($N332&lt;2024,"Yes","No"))</f>
        <v/>
      </c>
      <c r="P332" s="434"/>
      <c r="Q332" s="434"/>
      <c r="R332" s="434"/>
      <c r="S332" s="433"/>
      <c r="T332" s="434"/>
      <c r="U332" s="384" t="str">
        <f t="shared" si="69"/>
        <v/>
      </c>
      <c r="V332" s="384" t="str">
        <f t="shared" si="70"/>
        <v/>
      </c>
      <c r="W332" s="384" t="str">
        <f t="shared" si="71"/>
        <v/>
      </c>
      <c r="X332" s="384" t="str">
        <f t="shared" si="72"/>
        <v/>
      </c>
      <c r="Y332" s="384" t="str">
        <f t="shared" si="73"/>
        <v/>
      </c>
      <c r="Z332" s="384" t="str">
        <f t="shared" si="74"/>
        <v/>
      </c>
      <c r="AA332" s="384">
        <f t="shared" si="75"/>
        <v>0</v>
      </c>
      <c r="AB332" s="385" t="b">
        <f t="shared" si="76"/>
        <v>1</v>
      </c>
      <c r="AC332" s="384" t="str">
        <f>IF($N332="","",IF($C$7="Northern Ireland",INDEX('Fixed inputs'!$H$18:$H$58,MATCH($N332,'Fixed inputs'!$C$18:$C$58,0)),INDEX('Fixed inputs'!$I$18:$I$58,MATCH($N332,'Fixed inputs'!$C$18:$C$58,0))))</f>
        <v/>
      </c>
      <c r="AD332" s="384" t="str">
        <f>IF($C332="","",INDEX('Fixed inputs'!$C$8:$E$10,MATCH($C332,'Fixed inputs'!$B$8:$B$10,0),MATCH(IF($C$7="Northern Ireland","GBP","EUR"),'Fixed inputs'!$C$7:$E$7,0)))</f>
        <v/>
      </c>
      <c r="AE332" s="386"/>
      <c r="AF332" s="386"/>
      <c r="AG332" s="386"/>
      <c r="AH332" s="386"/>
      <c r="AI332" s="386"/>
      <c r="AJ332" s="387">
        <f t="shared" si="77"/>
        <v>0</v>
      </c>
      <c r="AK332" s="386"/>
      <c r="AL332" s="387">
        <f t="shared" si="78"/>
        <v>0</v>
      </c>
      <c r="AM332" s="386"/>
      <c r="AN332" s="387">
        <f t="shared" si="79"/>
        <v>0</v>
      </c>
      <c r="AO332" s="386"/>
      <c r="AP332" s="387">
        <f t="shared" si="80"/>
        <v>0</v>
      </c>
      <c r="AQ332" s="386"/>
      <c r="AR332" s="387">
        <f t="shared" si="81"/>
        <v>0</v>
      </c>
      <c r="AS332" s="386"/>
      <c r="AT332" s="387">
        <f t="shared" si="82"/>
        <v>0</v>
      </c>
    </row>
    <row r="333" spans="2:46">
      <c r="B333" s="435"/>
      <c r="C333" s="435"/>
      <c r="D333" s="436"/>
      <c r="E333" s="437"/>
      <c r="F333" s="437"/>
      <c r="G333" s="437"/>
      <c r="H333" s="437"/>
      <c r="I333" s="437"/>
      <c r="J333" s="437"/>
      <c r="K333" s="465">
        <f t="shared" ref="K333:K396" si="84">SUM(E333:J333)</f>
        <v>0</v>
      </c>
      <c r="L333" s="433"/>
      <c r="M333" s="433"/>
      <c r="N333" s="434"/>
      <c r="O333" s="383" t="str">
        <f t="shared" si="83"/>
        <v/>
      </c>
      <c r="P333" s="434"/>
      <c r="Q333" s="434"/>
      <c r="R333" s="434"/>
      <c r="S333" s="433"/>
      <c r="T333" s="434"/>
      <c r="U333" s="384" t="str">
        <f t="shared" ref="U333:U396" si="85">IF($B333="","",IFERROR(E333*$AC333*$AD333,0))</f>
        <v/>
      </c>
      <c r="V333" s="384" t="str">
        <f t="shared" ref="V333:V396" si="86">IF($B333="","",IFERROR(F333*$AC333*$AD333,0))</f>
        <v/>
      </c>
      <c r="W333" s="384" t="str">
        <f t="shared" ref="W333:W396" si="87">IF($B333="","",IFERROR(G333*$AC333*$AD333,0))</f>
        <v/>
      </c>
      <c r="X333" s="384" t="str">
        <f t="shared" ref="X333:X396" si="88">IF($B333="","",IFERROR(H333*$AC333*$AD333,0))</f>
        <v/>
      </c>
      <c r="Y333" s="384" t="str">
        <f t="shared" ref="Y333:Y396" si="89">IF($B333="","",IFERROR(I333*$AC333*$AD333,0))</f>
        <v/>
      </c>
      <c r="Z333" s="384" t="str">
        <f t="shared" ref="Z333:Z396" si="90">IF($B333="","",IFERROR(J333*$AC333*$AD333,0))</f>
        <v/>
      </c>
      <c r="AA333" s="384">
        <f t="shared" ref="AA333:AA396" si="91">SUM(U333:Z333)</f>
        <v>0</v>
      </c>
      <c r="AB333" s="385" t="b">
        <f t="shared" ref="AB333:AB396" si="92">IF(COUNTA($B333:$J333)=0,TRUE,AND($B333&lt;&gt;"",$C333&lt;&gt;"",$D333&lt;&gt;"",$N333&lt;&gt;"",$L333&lt;&gt;"",$M333&lt;&gt;"",$Q333&lt;&gt;"",$R333&lt;&gt;"",$S333&lt;&gt;"",IF($O333="Yes",$P333&lt;&gt;"",TRUE)))</f>
        <v>1</v>
      </c>
      <c r="AC333" s="384" t="str">
        <f>IF($N333="","",IF($C$7="Northern Ireland",INDEX('Fixed inputs'!$H$18:$H$58,MATCH($N333,'Fixed inputs'!$C$18:$C$58,0)),INDEX('Fixed inputs'!$I$18:$I$58,MATCH($N333,'Fixed inputs'!$C$18:$C$58,0))))</f>
        <v/>
      </c>
      <c r="AD333" s="384" t="str">
        <f>IF($C333="","",INDEX('Fixed inputs'!$C$8:$E$10,MATCH($C333,'Fixed inputs'!$B$8:$B$10,0),MATCH(IF($C$7="Northern Ireland","GBP","EUR"),'Fixed inputs'!$C$7:$E$7,0)))</f>
        <v/>
      </c>
      <c r="AE333" s="386"/>
      <c r="AF333" s="386"/>
      <c r="AG333" s="386"/>
      <c r="AH333" s="386"/>
      <c r="AI333" s="386"/>
      <c r="AJ333" s="387">
        <f t="shared" ref="AJ333:AJ396" si="93">IF(AI333&lt;&gt;"",AI333,IF(AND($AE333="Yes",$AF333="Yes",$AG333="Yes",$AH333="Yes"),U333,0))</f>
        <v>0</v>
      </c>
      <c r="AK333" s="386"/>
      <c r="AL333" s="387">
        <f t="shared" ref="AL333:AL396" si="94">IF(AK333&lt;&gt;"",AK333,IF(AND($AE333="Yes",$AF333="Yes",$AG333="Yes",$AH333="Yes"),V333,0))</f>
        <v>0</v>
      </c>
      <c r="AM333" s="386"/>
      <c r="AN333" s="387">
        <f t="shared" ref="AN333:AN396" si="95">IF(AM333&lt;&gt;"",AM333,IF(AND($AE333="Yes",$AF333="Yes",$AG333="Yes",$AH333="Yes"),W333,0))</f>
        <v>0</v>
      </c>
      <c r="AO333" s="386"/>
      <c r="AP333" s="387">
        <f t="shared" ref="AP333:AP396" si="96">IF(AO333&lt;&gt;"",AO333,IF(AND($AE333="Yes",$AF333="Yes",$AG333="Yes",$AH333="Yes"),X333,0))</f>
        <v>0</v>
      </c>
      <c r="AQ333" s="386"/>
      <c r="AR333" s="387">
        <f t="shared" ref="AR333:AR396" si="97">IF(AQ333&lt;&gt;"",AQ333,IF(AND($AE333="Yes",$AF333="Yes",$AG333="Yes",$AH333="Yes"),Y333,0))</f>
        <v>0</v>
      </c>
      <c r="AS333" s="386"/>
      <c r="AT333" s="387">
        <f t="shared" ref="AT333:AT396" si="98">IF(AS333&lt;&gt;"",AS333,IF(AND($AE333="Yes",$AF333="Yes",$AG333="Yes",$AH333="Yes"),Z333,0))</f>
        <v>0</v>
      </c>
    </row>
    <row r="334" spans="2:46">
      <c r="B334" s="435"/>
      <c r="C334" s="435"/>
      <c r="D334" s="436"/>
      <c r="E334" s="437"/>
      <c r="F334" s="437"/>
      <c r="G334" s="437"/>
      <c r="H334" s="437"/>
      <c r="I334" s="437"/>
      <c r="J334" s="437"/>
      <c r="K334" s="465">
        <f t="shared" si="84"/>
        <v>0</v>
      </c>
      <c r="L334" s="433"/>
      <c r="M334" s="433"/>
      <c r="N334" s="434"/>
      <c r="O334" s="383" t="str">
        <f t="shared" si="83"/>
        <v/>
      </c>
      <c r="P334" s="434"/>
      <c r="Q334" s="434"/>
      <c r="R334" s="434"/>
      <c r="S334" s="433"/>
      <c r="T334" s="434"/>
      <c r="U334" s="384" t="str">
        <f t="shared" si="85"/>
        <v/>
      </c>
      <c r="V334" s="384" t="str">
        <f t="shared" si="86"/>
        <v/>
      </c>
      <c r="W334" s="384" t="str">
        <f t="shared" si="87"/>
        <v/>
      </c>
      <c r="X334" s="384" t="str">
        <f t="shared" si="88"/>
        <v/>
      </c>
      <c r="Y334" s="384" t="str">
        <f t="shared" si="89"/>
        <v/>
      </c>
      <c r="Z334" s="384" t="str">
        <f t="shared" si="90"/>
        <v/>
      </c>
      <c r="AA334" s="384">
        <f t="shared" si="91"/>
        <v>0</v>
      </c>
      <c r="AB334" s="385" t="b">
        <f t="shared" si="92"/>
        <v>1</v>
      </c>
      <c r="AC334" s="384" t="str">
        <f>IF($N334="","",IF($C$7="Northern Ireland",INDEX('Fixed inputs'!$H$18:$H$58,MATCH($N334,'Fixed inputs'!$C$18:$C$58,0)),INDEX('Fixed inputs'!$I$18:$I$58,MATCH($N334,'Fixed inputs'!$C$18:$C$58,0))))</f>
        <v/>
      </c>
      <c r="AD334" s="384" t="str">
        <f>IF($C334="","",INDEX('Fixed inputs'!$C$8:$E$10,MATCH($C334,'Fixed inputs'!$B$8:$B$10,0),MATCH(IF($C$7="Northern Ireland","GBP","EUR"),'Fixed inputs'!$C$7:$E$7,0)))</f>
        <v/>
      </c>
      <c r="AE334" s="386"/>
      <c r="AF334" s="386"/>
      <c r="AG334" s="386"/>
      <c r="AH334" s="386"/>
      <c r="AI334" s="386"/>
      <c r="AJ334" s="387">
        <f t="shared" si="93"/>
        <v>0</v>
      </c>
      <c r="AK334" s="386"/>
      <c r="AL334" s="387">
        <f t="shared" si="94"/>
        <v>0</v>
      </c>
      <c r="AM334" s="386"/>
      <c r="AN334" s="387">
        <f t="shared" si="95"/>
        <v>0</v>
      </c>
      <c r="AO334" s="386"/>
      <c r="AP334" s="387">
        <f t="shared" si="96"/>
        <v>0</v>
      </c>
      <c r="AQ334" s="386"/>
      <c r="AR334" s="387">
        <f t="shared" si="97"/>
        <v>0</v>
      </c>
      <c r="AS334" s="386"/>
      <c r="AT334" s="387">
        <f t="shared" si="98"/>
        <v>0</v>
      </c>
    </row>
    <row r="335" spans="2:46">
      <c r="B335" s="435"/>
      <c r="C335" s="435"/>
      <c r="D335" s="436"/>
      <c r="E335" s="437"/>
      <c r="F335" s="437"/>
      <c r="G335" s="437"/>
      <c r="H335" s="437"/>
      <c r="I335" s="437"/>
      <c r="J335" s="437"/>
      <c r="K335" s="465">
        <f t="shared" si="84"/>
        <v>0</v>
      </c>
      <c r="L335" s="433"/>
      <c r="M335" s="433"/>
      <c r="N335" s="434"/>
      <c r="O335" s="383" t="str">
        <f t="shared" si="83"/>
        <v/>
      </c>
      <c r="P335" s="434"/>
      <c r="Q335" s="434"/>
      <c r="R335" s="434"/>
      <c r="S335" s="433"/>
      <c r="T335" s="434"/>
      <c r="U335" s="384" t="str">
        <f t="shared" si="85"/>
        <v/>
      </c>
      <c r="V335" s="384" t="str">
        <f t="shared" si="86"/>
        <v/>
      </c>
      <c r="W335" s="384" t="str">
        <f t="shared" si="87"/>
        <v/>
      </c>
      <c r="X335" s="384" t="str">
        <f t="shared" si="88"/>
        <v/>
      </c>
      <c r="Y335" s="384" t="str">
        <f t="shared" si="89"/>
        <v/>
      </c>
      <c r="Z335" s="384" t="str">
        <f t="shared" si="90"/>
        <v/>
      </c>
      <c r="AA335" s="384">
        <f t="shared" si="91"/>
        <v>0</v>
      </c>
      <c r="AB335" s="385" t="b">
        <f t="shared" si="92"/>
        <v>1</v>
      </c>
      <c r="AC335" s="384" t="str">
        <f>IF($N335="","",IF($C$7="Northern Ireland",INDEX('Fixed inputs'!$H$18:$H$58,MATCH($N335,'Fixed inputs'!$C$18:$C$58,0)),INDEX('Fixed inputs'!$I$18:$I$58,MATCH($N335,'Fixed inputs'!$C$18:$C$58,0))))</f>
        <v/>
      </c>
      <c r="AD335" s="384" t="str">
        <f>IF($C335="","",INDEX('Fixed inputs'!$C$8:$E$10,MATCH($C335,'Fixed inputs'!$B$8:$B$10,0),MATCH(IF($C$7="Northern Ireland","GBP","EUR"),'Fixed inputs'!$C$7:$E$7,0)))</f>
        <v/>
      </c>
      <c r="AE335" s="386"/>
      <c r="AF335" s="386"/>
      <c r="AG335" s="386"/>
      <c r="AH335" s="386"/>
      <c r="AI335" s="386"/>
      <c r="AJ335" s="387">
        <f t="shared" si="93"/>
        <v>0</v>
      </c>
      <c r="AK335" s="386"/>
      <c r="AL335" s="387">
        <f t="shared" si="94"/>
        <v>0</v>
      </c>
      <c r="AM335" s="386"/>
      <c r="AN335" s="387">
        <f t="shared" si="95"/>
        <v>0</v>
      </c>
      <c r="AO335" s="386"/>
      <c r="AP335" s="387">
        <f t="shared" si="96"/>
        <v>0</v>
      </c>
      <c r="AQ335" s="386"/>
      <c r="AR335" s="387">
        <f t="shared" si="97"/>
        <v>0</v>
      </c>
      <c r="AS335" s="386"/>
      <c r="AT335" s="387">
        <f t="shared" si="98"/>
        <v>0</v>
      </c>
    </row>
    <row r="336" spans="2:46">
      <c r="B336" s="435"/>
      <c r="C336" s="435"/>
      <c r="D336" s="436"/>
      <c r="E336" s="437"/>
      <c r="F336" s="437"/>
      <c r="G336" s="437"/>
      <c r="H336" s="437"/>
      <c r="I336" s="437"/>
      <c r="J336" s="437"/>
      <c r="K336" s="465">
        <f t="shared" si="84"/>
        <v>0</v>
      </c>
      <c r="L336" s="433"/>
      <c r="M336" s="433"/>
      <c r="N336" s="434"/>
      <c r="O336" s="383" t="str">
        <f t="shared" si="83"/>
        <v/>
      </c>
      <c r="P336" s="434"/>
      <c r="Q336" s="434"/>
      <c r="R336" s="434"/>
      <c r="S336" s="433"/>
      <c r="T336" s="434"/>
      <c r="U336" s="384" t="str">
        <f t="shared" si="85"/>
        <v/>
      </c>
      <c r="V336" s="384" t="str">
        <f t="shared" si="86"/>
        <v/>
      </c>
      <c r="W336" s="384" t="str">
        <f t="shared" si="87"/>
        <v/>
      </c>
      <c r="X336" s="384" t="str">
        <f t="shared" si="88"/>
        <v/>
      </c>
      <c r="Y336" s="384" t="str">
        <f t="shared" si="89"/>
        <v/>
      </c>
      <c r="Z336" s="384" t="str">
        <f t="shared" si="90"/>
        <v/>
      </c>
      <c r="AA336" s="384">
        <f t="shared" si="91"/>
        <v>0</v>
      </c>
      <c r="AB336" s="385" t="b">
        <f t="shared" si="92"/>
        <v>1</v>
      </c>
      <c r="AC336" s="384" t="str">
        <f>IF($N336="","",IF($C$7="Northern Ireland",INDEX('Fixed inputs'!$H$18:$H$58,MATCH($N336,'Fixed inputs'!$C$18:$C$58,0)),INDEX('Fixed inputs'!$I$18:$I$58,MATCH($N336,'Fixed inputs'!$C$18:$C$58,0))))</f>
        <v/>
      </c>
      <c r="AD336" s="384" t="str">
        <f>IF($C336="","",INDEX('Fixed inputs'!$C$8:$E$10,MATCH($C336,'Fixed inputs'!$B$8:$B$10,0),MATCH(IF($C$7="Northern Ireland","GBP","EUR"),'Fixed inputs'!$C$7:$E$7,0)))</f>
        <v/>
      </c>
      <c r="AE336" s="386"/>
      <c r="AF336" s="386"/>
      <c r="AG336" s="386"/>
      <c r="AH336" s="386"/>
      <c r="AI336" s="386"/>
      <c r="AJ336" s="387">
        <f t="shared" si="93"/>
        <v>0</v>
      </c>
      <c r="AK336" s="386"/>
      <c r="AL336" s="387">
        <f t="shared" si="94"/>
        <v>0</v>
      </c>
      <c r="AM336" s="386"/>
      <c r="AN336" s="387">
        <f t="shared" si="95"/>
        <v>0</v>
      </c>
      <c r="AO336" s="386"/>
      <c r="AP336" s="387">
        <f t="shared" si="96"/>
        <v>0</v>
      </c>
      <c r="AQ336" s="386"/>
      <c r="AR336" s="387">
        <f t="shared" si="97"/>
        <v>0</v>
      </c>
      <c r="AS336" s="386"/>
      <c r="AT336" s="387">
        <f t="shared" si="98"/>
        <v>0</v>
      </c>
    </row>
    <row r="337" spans="2:46">
      <c r="B337" s="435"/>
      <c r="C337" s="435"/>
      <c r="D337" s="436"/>
      <c r="E337" s="437"/>
      <c r="F337" s="437"/>
      <c r="G337" s="437"/>
      <c r="H337" s="437"/>
      <c r="I337" s="437"/>
      <c r="J337" s="437"/>
      <c r="K337" s="465">
        <f t="shared" si="84"/>
        <v>0</v>
      </c>
      <c r="L337" s="433"/>
      <c r="M337" s="433"/>
      <c r="N337" s="434"/>
      <c r="O337" s="383" t="str">
        <f t="shared" si="83"/>
        <v/>
      </c>
      <c r="P337" s="434"/>
      <c r="Q337" s="434"/>
      <c r="R337" s="434"/>
      <c r="S337" s="433"/>
      <c r="T337" s="434"/>
      <c r="U337" s="384" t="str">
        <f t="shared" si="85"/>
        <v/>
      </c>
      <c r="V337" s="384" t="str">
        <f t="shared" si="86"/>
        <v/>
      </c>
      <c r="W337" s="384" t="str">
        <f t="shared" si="87"/>
        <v/>
      </c>
      <c r="X337" s="384" t="str">
        <f t="shared" si="88"/>
        <v/>
      </c>
      <c r="Y337" s="384" t="str">
        <f t="shared" si="89"/>
        <v/>
      </c>
      <c r="Z337" s="384" t="str">
        <f t="shared" si="90"/>
        <v/>
      </c>
      <c r="AA337" s="384">
        <f t="shared" si="91"/>
        <v>0</v>
      </c>
      <c r="AB337" s="385" t="b">
        <f t="shared" si="92"/>
        <v>1</v>
      </c>
      <c r="AC337" s="384" t="str">
        <f>IF($N337="","",IF($C$7="Northern Ireland",INDEX('Fixed inputs'!$H$18:$H$58,MATCH($N337,'Fixed inputs'!$C$18:$C$58,0)),INDEX('Fixed inputs'!$I$18:$I$58,MATCH($N337,'Fixed inputs'!$C$18:$C$58,0))))</f>
        <v/>
      </c>
      <c r="AD337" s="384" t="str">
        <f>IF($C337="","",INDEX('Fixed inputs'!$C$8:$E$10,MATCH($C337,'Fixed inputs'!$B$8:$B$10,0),MATCH(IF($C$7="Northern Ireland","GBP","EUR"),'Fixed inputs'!$C$7:$E$7,0)))</f>
        <v/>
      </c>
      <c r="AE337" s="386"/>
      <c r="AF337" s="386"/>
      <c r="AG337" s="386"/>
      <c r="AH337" s="386"/>
      <c r="AI337" s="386"/>
      <c r="AJ337" s="387">
        <f t="shared" si="93"/>
        <v>0</v>
      </c>
      <c r="AK337" s="386"/>
      <c r="AL337" s="387">
        <f t="shared" si="94"/>
        <v>0</v>
      </c>
      <c r="AM337" s="386"/>
      <c r="AN337" s="387">
        <f t="shared" si="95"/>
        <v>0</v>
      </c>
      <c r="AO337" s="386"/>
      <c r="AP337" s="387">
        <f t="shared" si="96"/>
        <v>0</v>
      </c>
      <c r="AQ337" s="386"/>
      <c r="AR337" s="387">
        <f t="shared" si="97"/>
        <v>0</v>
      </c>
      <c r="AS337" s="386"/>
      <c r="AT337" s="387">
        <f t="shared" si="98"/>
        <v>0</v>
      </c>
    </row>
    <row r="338" spans="2:46">
      <c r="B338" s="435"/>
      <c r="C338" s="435"/>
      <c r="D338" s="436"/>
      <c r="E338" s="437"/>
      <c r="F338" s="437"/>
      <c r="G338" s="437"/>
      <c r="H338" s="437"/>
      <c r="I338" s="437"/>
      <c r="J338" s="437"/>
      <c r="K338" s="465">
        <f t="shared" si="84"/>
        <v>0</v>
      </c>
      <c r="L338" s="433"/>
      <c r="M338" s="433"/>
      <c r="N338" s="434"/>
      <c r="O338" s="383" t="str">
        <f t="shared" si="83"/>
        <v/>
      </c>
      <c r="P338" s="434"/>
      <c r="Q338" s="434"/>
      <c r="R338" s="434"/>
      <c r="S338" s="433"/>
      <c r="T338" s="434"/>
      <c r="U338" s="384" t="str">
        <f t="shared" si="85"/>
        <v/>
      </c>
      <c r="V338" s="384" t="str">
        <f t="shared" si="86"/>
        <v/>
      </c>
      <c r="W338" s="384" t="str">
        <f t="shared" si="87"/>
        <v/>
      </c>
      <c r="X338" s="384" t="str">
        <f t="shared" si="88"/>
        <v/>
      </c>
      <c r="Y338" s="384" t="str">
        <f t="shared" si="89"/>
        <v/>
      </c>
      <c r="Z338" s="384" t="str">
        <f t="shared" si="90"/>
        <v/>
      </c>
      <c r="AA338" s="384">
        <f t="shared" si="91"/>
        <v>0</v>
      </c>
      <c r="AB338" s="385" t="b">
        <f t="shared" si="92"/>
        <v>1</v>
      </c>
      <c r="AC338" s="384" t="str">
        <f>IF($N338="","",IF($C$7="Northern Ireland",INDEX('Fixed inputs'!$H$18:$H$58,MATCH($N338,'Fixed inputs'!$C$18:$C$58,0)),INDEX('Fixed inputs'!$I$18:$I$58,MATCH($N338,'Fixed inputs'!$C$18:$C$58,0))))</f>
        <v/>
      </c>
      <c r="AD338" s="384" t="str">
        <f>IF($C338="","",INDEX('Fixed inputs'!$C$8:$E$10,MATCH($C338,'Fixed inputs'!$B$8:$B$10,0),MATCH(IF($C$7="Northern Ireland","GBP","EUR"),'Fixed inputs'!$C$7:$E$7,0)))</f>
        <v/>
      </c>
      <c r="AE338" s="386"/>
      <c r="AF338" s="386"/>
      <c r="AG338" s="386"/>
      <c r="AH338" s="386"/>
      <c r="AI338" s="386"/>
      <c r="AJ338" s="387">
        <f t="shared" si="93"/>
        <v>0</v>
      </c>
      <c r="AK338" s="386"/>
      <c r="AL338" s="387">
        <f t="shared" si="94"/>
        <v>0</v>
      </c>
      <c r="AM338" s="386"/>
      <c r="AN338" s="387">
        <f t="shared" si="95"/>
        <v>0</v>
      </c>
      <c r="AO338" s="386"/>
      <c r="AP338" s="387">
        <f t="shared" si="96"/>
        <v>0</v>
      </c>
      <c r="AQ338" s="386"/>
      <c r="AR338" s="387">
        <f t="shared" si="97"/>
        <v>0</v>
      </c>
      <c r="AS338" s="386"/>
      <c r="AT338" s="387">
        <f t="shared" si="98"/>
        <v>0</v>
      </c>
    </row>
    <row r="339" spans="2:46">
      <c r="B339" s="435"/>
      <c r="C339" s="435"/>
      <c r="D339" s="436"/>
      <c r="E339" s="437"/>
      <c r="F339" s="437"/>
      <c r="G339" s="437"/>
      <c r="H339" s="437"/>
      <c r="I339" s="437"/>
      <c r="J339" s="437"/>
      <c r="K339" s="465">
        <f t="shared" si="84"/>
        <v>0</v>
      </c>
      <c r="L339" s="433"/>
      <c r="M339" s="433"/>
      <c r="N339" s="434"/>
      <c r="O339" s="383" t="str">
        <f t="shared" si="83"/>
        <v/>
      </c>
      <c r="P339" s="434"/>
      <c r="Q339" s="434"/>
      <c r="R339" s="434"/>
      <c r="S339" s="433"/>
      <c r="T339" s="434"/>
      <c r="U339" s="384" t="str">
        <f t="shared" si="85"/>
        <v/>
      </c>
      <c r="V339" s="384" t="str">
        <f t="shared" si="86"/>
        <v/>
      </c>
      <c r="W339" s="384" t="str">
        <f t="shared" si="87"/>
        <v/>
      </c>
      <c r="X339" s="384" t="str">
        <f t="shared" si="88"/>
        <v/>
      </c>
      <c r="Y339" s="384" t="str">
        <f t="shared" si="89"/>
        <v/>
      </c>
      <c r="Z339" s="384" t="str">
        <f t="shared" si="90"/>
        <v/>
      </c>
      <c r="AA339" s="384">
        <f t="shared" si="91"/>
        <v>0</v>
      </c>
      <c r="AB339" s="385" t="b">
        <f t="shared" si="92"/>
        <v>1</v>
      </c>
      <c r="AC339" s="384" t="str">
        <f>IF($N339="","",IF($C$7="Northern Ireland",INDEX('Fixed inputs'!$H$18:$H$58,MATCH($N339,'Fixed inputs'!$C$18:$C$58,0)),INDEX('Fixed inputs'!$I$18:$I$58,MATCH($N339,'Fixed inputs'!$C$18:$C$58,0))))</f>
        <v/>
      </c>
      <c r="AD339" s="384" t="str">
        <f>IF($C339="","",INDEX('Fixed inputs'!$C$8:$E$10,MATCH($C339,'Fixed inputs'!$B$8:$B$10,0),MATCH(IF($C$7="Northern Ireland","GBP","EUR"),'Fixed inputs'!$C$7:$E$7,0)))</f>
        <v/>
      </c>
      <c r="AE339" s="386"/>
      <c r="AF339" s="386"/>
      <c r="AG339" s="386"/>
      <c r="AH339" s="386"/>
      <c r="AI339" s="386"/>
      <c r="AJ339" s="387">
        <f t="shared" si="93"/>
        <v>0</v>
      </c>
      <c r="AK339" s="386"/>
      <c r="AL339" s="387">
        <f t="shared" si="94"/>
        <v>0</v>
      </c>
      <c r="AM339" s="386"/>
      <c r="AN339" s="387">
        <f t="shared" si="95"/>
        <v>0</v>
      </c>
      <c r="AO339" s="386"/>
      <c r="AP339" s="387">
        <f t="shared" si="96"/>
        <v>0</v>
      </c>
      <c r="AQ339" s="386"/>
      <c r="AR339" s="387">
        <f t="shared" si="97"/>
        <v>0</v>
      </c>
      <c r="AS339" s="386"/>
      <c r="AT339" s="387">
        <f t="shared" si="98"/>
        <v>0</v>
      </c>
    </row>
    <row r="340" spans="2:46">
      <c r="B340" s="435"/>
      <c r="C340" s="435"/>
      <c r="D340" s="436"/>
      <c r="E340" s="437"/>
      <c r="F340" s="437"/>
      <c r="G340" s="437"/>
      <c r="H340" s="437"/>
      <c r="I340" s="437"/>
      <c r="J340" s="437"/>
      <c r="K340" s="465">
        <f t="shared" si="84"/>
        <v>0</v>
      </c>
      <c r="L340" s="433"/>
      <c r="M340" s="433"/>
      <c r="N340" s="434"/>
      <c r="O340" s="383" t="str">
        <f t="shared" si="83"/>
        <v/>
      </c>
      <c r="P340" s="434"/>
      <c r="Q340" s="434"/>
      <c r="R340" s="434"/>
      <c r="S340" s="433"/>
      <c r="T340" s="434"/>
      <c r="U340" s="384" t="str">
        <f t="shared" si="85"/>
        <v/>
      </c>
      <c r="V340" s="384" t="str">
        <f t="shared" si="86"/>
        <v/>
      </c>
      <c r="W340" s="384" t="str">
        <f t="shared" si="87"/>
        <v/>
      </c>
      <c r="X340" s="384" t="str">
        <f t="shared" si="88"/>
        <v/>
      </c>
      <c r="Y340" s="384" t="str">
        <f t="shared" si="89"/>
        <v/>
      </c>
      <c r="Z340" s="384" t="str">
        <f t="shared" si="90"/>
        <v/>
      </c>
      <c r="AA340" s="384">
        <f t="shared" si="91"/>
        <v>0</v>
      </c>
      <c r="AB340" s="385" t="b">
        <f t="shared" si="92"/>
        <v>1</v>
      </c>
      <c r="AC340" s="384" t="str">
        <f>IF($N340="","",IF($C$7="Northern Ireland",INDEX('Fixed inputs'!$H$18:$H$58,MATCH($N340,'Fixed inputs'!$C$18:$C$58,0)),INDEX('Fixed inputs'!$I$18:$I$58,MATCH($N340,'Fixed inputs'!$C$18:$C$58,0))))</f>
        <v/>
      </c>
      <c r="AD340" s="384" t="str">
        <f>IF($C340="","",INDEX('Fixed inputs'!$C$8:$E$10,MATCH($C340,'Fixed inputs'!$B$8:$B$10,0),MATCH(IF($C$7="Northern Ireland","GBP","EUR"),'Fixed inputs'!$C$7:$E$7,0)))</f>
        <v/>
      </c>
      <c r="AE340" s="386"/>
      <c r="AF340" s="386"/>
      <c r="AG340" s="386"/>
      <c r="AH340" s="386"/>
      <c r="AI340" s="386"/>
      <c r="AJ340" s="387">
        <f t="shared" si="93"/>
        <v>0</v>
      </c>
      <c r="AK340" s="386"/>
      <c r="AL340" s="387">
        <f t="shared" si="94"/>
        <v>0</v>
      </c>
      <c r="AM340" s="386"/>
      <c r="AN340" s="387">
        <f t="shared" si="95"/>
        <v>0</v>
      </c>
      <c r="AO340" s="386"/>
      <c r="AP340" s="387">
        <f t="shared" si="96"/>
        <v>0</v>
      </c>
      <c r="AQ340" s="386"/>
      <c r="AR340" s="387">
        <f t="shared" si="97"/>
        <v>0</v>
      </c>
      <c r="AS340" s="386"/>
      <c r="AT340" s="387">
        <f t="shared" si="98"/>
        <v>0</v>
      </c>
    </row>
    <row r="341" spans="2:46">
      <c r="B341" s="435"/>
      <c r="C341" s="435"/>
      <c r="D341" s="436"/>
      <c r="E341" s="437"/>
      <c r="F341" s="437"/>
      <c r="G341" s="437"/>
      <c r="H341" s="437"/>
      <c r="I341" s="437"/>
      <c r="J341" s="437"/>
      <c r="K341" s="465">
        <f t="shared" si="84"/>
        <v>0</v>
      </c>
      <c r="L341" s="433"/>
      <c r="M341" s="433"/>
      <c r="N341" s="434"/>
      <c r="O341" s="383" t="str">
        <f t="shared" si="83"/>
        <v/>
      </c>
      <c r="P341" s="434"/>
      <c r="Q341" s="434"/>
      <c r="R341" s="434"/>
      <c r="S341" s="433"/>
      <c r="T341" s="434"/>
      <c r="U341" s="384" t="str">
        <f t="shared" si="85"/>
        <v/>
      </c>
      <c r="V341" s="384" t="str">
        <f t="shared" si="86"/>
        <v/>
      </c>
      <c r="W341" s="384" t="str">
        <f t="shared" si="87"/>
        <v/>
      </c>
      <c r="X341" s="384" t="str">
        <f t="shared" si="88"/>
        <v/>
      </c>
      <c r="Y341" s="384" t="str">
        <f t="shared" si="89"/>
        <v/>
      </c>
      <c r="Z341" s="384" t="str">
        <f t="shared" si="90"/>
        <v/>
      </c>
      <c r="AA341" s="384">
        <f t="shared" si="91"/>
        <v>0</v>
      </c>
      <c r="AB341" s="385" t="b">
        <f t="shared" si="92"/>
        <v>1</v>
      </c>
      <c r="AC341" s="384" t="str">
        <f>IF($N341="","",IF($C$7="Northern Ireland",INDEX('Fixed inputs'!$H$18:$H$58,MATCH($N341,'Fixed inputs'!$C$18:$C$58,0)),INDEX('Fixed inputs'!$I$18:$I$58,MATCH($N341,'Fixed inputs'!$C$18:$C$58,0))))</f>
        <v/>
      </c>
      <c r="AD341" s="384" t="str">
        <f>IF($C341="","",INDEX('Fixed inputs'!$C$8:$E$10,MATCH($C341,'Fixed inputs'!$B$8:$B$10,0),MATCH(IF($C$7="Northern Ireland","GBP","EUR"),'Fixed inputs'!$C$7:$E$7,0)))</f>
        <v/>
      </c>
      <c r="AE341" s="386"/>
      <c r="AF341" s="386"/>
      <c r="AG341" s="386"/>
      <c r="AH341" s="386"/>
      <c r="AI341" s="386"/>
      <c r="AJ341" s="387">
        <f t="shared" si="93"/>
        <v>0</v>
      </c>
      <c r="AK341" s="386"/>
      <c r="AL341" s="387">
        <f t="shared" si="94"/>
        <v>0</v>
      </c>
      <c r="AM341" s="386"/>
      <c r="AN341" s="387">
        <f t="shared" si="95"/>
        <v>0</v>
      </c>
      <c r="AO341" s="386"/>
      <c r="AP341" s="387">
        <f t="shared" si="96"/>
        <v>0</v>
      </c>
      <c r="AQ341" s="386"/>
      <c r="AR341" s="387">
        <f t="shared" si="97"/>
        <v>0</v>
      </c>
      <c r="AS341" s="386"/>
      <c r="AT341" s="387">
        <f t="shared" si="98"/>
        <v>0</v>
      </c>
    </row>
    <row r="342" spans="2:46">
      <c r="B342" s="435"/>
      <c r="C342" s="435"/>
      <c r="D342" s="436"/>
      <c r="E342" s="437"/>
      <c r="F342" s="437"/>
      <c r="G342" s="437"/>
      <c r="H342" s="437"/>
      <c r="I342" s="437"/>
      <c r="J342" s="437"/>
      <c r="K342" s="465">
        <f t="shared" si="84"/>
        <v>0</v>
      </c>
      <c r="L342" s="433"/>
      <c r="M342" s="433"/>
      <c r="N342" s="434"/>
      <c r="O342" s="383" t="str">
        <f t="shared" si="83"/>
        <v/>
      </c>
      <c r="P342" s="434"/>
      <c r="Q342" s="434"/>
      <c r="R342" s="434"/>
      <c r="S342" s="433"/>
      <c r="T342" s="434"/>
      <c r="U342" s="384" t="str">
        <f t="shared" si="85"/>
        <v/>
      </c>
      <c r="V342" s="384" t="str">
        <f t="shared" si="86"/>
        <v/>
      </c>
      <c r="W342" s="384" t="str">
        <f t="shared" si="87"/>
        <v/>
      </c>
      <c r="X342" s="384" t="str">
        <f t="shared" si="88"/>
        <v/>
      </c>
      <c r="Y342" s="384" t="str">
        <f t="shared" si="89"/>
        <v/>
      </c>
      <c r="Z342" s="384" t="str">
        <f t="shared" si="90"/>
        <v/>
      </c>
      <c r="AA342" s="384">
        <f t="shared" si="91"/>
        <v>0</v>
      </c>
      <c r="AB342" s="385" t="b">
        <f t="shared" si="92"/>
        <v>1</v>
      </c>
      <c r="AC342" s="384" t="str">
        <f>IF($N342="","",IF($C$7="Northern Ireland",INDEX('Fixed inputs'!$H$18:$H$58,MATCH($N342,'Fixed inputs'!$C$18:$C$58,0)),INDEX('Fixed inputs'!$I$18:$I$58,MATCH($N342,'Fixed inputs'!$C$18:$C$58,0))))</f>
        <v/>
      </c>
      <c r="AD342" s="384" t="str">
        <f>IF($C342="","",INDEX('Fixed inputs'!$C$8:$E$10,MATCH($C342,'Fixed inputs'!$B$8:$B$10,0),MATCH(IF($C$7="Northern Ireland","GBP","EUR"),'Fixed inputs'!$C$7:$E$7,0)))</f>
        <v/>
      </c>
      <c r="AE342" s="386"/>
      <c r="AF342" s="386"/>
      <c r="AG342" s="386"/>
      <c r="AH342" s="386"/>
      <c r="AI342" s="386"/>
      <c r="AJ342" s="387">
        <f t="shared" si="93"/>
        <v>0</v>
      </c>
      <c r="AK342" s="386"/>
      <c r="AL342" s="387">
        <f t="shared" si="94"/>
        <v>0</v>
      </c>
      <c r="AM342" s="386"/>
      <c r="AN342" s="387">
        <f t="shared" si="95"/>
        <v>0</v>
      </c>
      <c r="AO342" s="386"/>
      <c r="AP342" s="387">
        <f t="shared" si="96"/>
        <v>0</v>
      </c>
      <c r="AQ342" s="386"/>
      <c r="AR342" s="387">
        <f t="shared" si="97"/>
        <v>0</v>
      </c>
      <c r="AS342" s="386"/>
      <c r="AT342" s="387">
        <f t="shared" si="98"/>
        <v>0</v>
      </c>
    </row>
    <row r="343" spans="2:46">
      <c r="B343" s="435"/>
      <c r="C343" s="435"/>
      <c r="D343" s="436"/>
      <c r="E343" s="437"/>
      <c r="F343" s="437"/>
      <c r="G343" s="437"/>
      <c r="H343" s="437"/>
      <c r="I343" s="437"/>
      <c r="J343" s="437"/>
      <c r="K343" s="465">
        <f t="shared" si="84"/>
        <v>0</v>
      </c>
      <c r="L343" s="433"/>
      <c r="M343" s="433"/>
      <c r="N343" s="434"/>
      <c r="O343" s="383" t="str">
        <f t="shared" si="83"/>
        <v/>
      </c>
      <c r="P343" s="434"/>
      <c r="Q343" s="434"/>
      <c r="R343" s="434"/>
      <c r="S343" s="433"/>
      <c r="T343" s="434"/>
      <c r="U343" s="384" t="str">
        <f t="shared" si="85"/>
        <v/>
      </c>
      <c r="V343" s="384" t="str">
        <f t="shared" si="86"/>
        <v/>
      </c>
      <c r="W343" s="384" t="str">
        <f t="shared" si="87"/>
        <v/>
      </c>
      <c r="X343" s="384" t="str">
        <f t="shared" si="88"/>
        <v/>
      </c>
      <c r="Y343" s="384" t="str">
        <f t="shared" si="89"/>
        <v/>
      </c>
      <c r="Z343" s="384" t="str">
        <f t="shared" si="90"/>
        <v/>
      </c>
      <c r="AA343" s="384">
        <f t="shared" si="91"/>
        <v>0</v>
      </c>
      <c r="AB343" s="385" t="b">
        <f t="shared" si="92"/>
        <v>1</v>
      </c>
      <c r="AC343" s="384" t="str">
        <f>IF($N343="","",IF($C$7="Northern Ireland",INDEX('Fixed inputs'!$H$18:$H$58,MATCH($N343,'Fixed inputs'!$C$18:$C$58,0)),INDEX('Fixed inputs'!$I$18:$I$58,MATCH($N343,'Fixed inputs'!$C$18:$C$58,0))))</f>
        <v/>
      </c>
      <c r="AD343" s="384" t="str">
        <f>IF($C343="","",INDEX('Fixed inputs'!$C$8:$E$10,MATCH($C343,'Fixed inputs'!$B$8:$B$10,0),MATCH(IF($C$7="Northern Ireland","GBP","EUR"),'Fixed inputs'!$C$7:$E$7,0)))</f>
        <v/>
      </c>
      <c r="AE343" s="386"/>
      <c r="AF343" s="386"/>
      <c r="AG343" s="386"/>
      <c r="AH343" s="386"/>
      <c r="AI343" s="386"/>
      <c r="AJ343" s="387">
        <f t="shared" si="93"/>
        <v>0</v>
      </c>
      <c r="AK343" s="386"/>
      <c r="AL343" s="387">
        <f t="shared" si="94"/>
        <v>0</v>
      </c>
      <c r="AM343" s="386"/>
      <c r="AN343" s="387">
        <f t="shared" si="95"/>
        <v>0</v>
      </c>
      <c r="AO343" s="386"/>
      <c r="AP343" s="387">
        <f t="shared" si="96"/>
        <v>0</v>
      </c>
      <c r="AQ343" s="386"/>
      <c r="AR343" s="387">
        <f t="shared" si="97"/>
        <v>0</v>
      </c>
      <c r="AS343" s="386"/>
      <c r="AT343" s="387">
        <f t="shared" si="98"/>
        <v>0</v>
      </c>
    </row>
    <row r="344" spans="2:46">
      <c r="B344" s="435"/>
      <c r="C344" s="435"/>
      <c r="D344" s="436"/>
      <c r="E344" s="437"/>
      <c r="F344" s="437"/>
      <c r="G344" s="437"/>
      <c r="H344" s="437"/>
      <c r="I344" s="437"/>
      <c r="J344" s="437"/>
      <c r="K344" s="465">
        <f t="shared" si="84"/>
        <v>0</v>
      </c>
      <c r="L344" s="433"/>
      <c r="M344" s="433"/>
      <c r="N344" s="434"/>
      <c r="O344" s="383" t="str">
        <f t="shared" si="83"/>
        <v/>
      </c>
      <c r="P344" s="434"/>
      <c r="Q344" s="434"/>
      <c r="R344" s="434"/>
      <c r="S344" s="433"/>
      <c r="T344" s="434"/>
      <c r="U344" s="384" t="str">
        <f t="shared" si="85"/>
        <v/>
      </c>
      <c r="V344" s="384" t="str">
        <f t="shared" si="86"/>
        <v/>
      </c>
      <c r="W344" s="384" t="str">
        <f t="shared" si="87"/>
        <v/>
      </c>
      <c r="X344" s="384" t="str">
        <f t="shared" si="88"/>
        <v/>
      </c>
      <c r="Y344" s="384" t="str">
        <f t="shared" si="89"/>
        <v/>
      </c>
      <c r="Z344" s="384" t="str">
        <f t="shared" si="90"/>
        <v/>
      </c>
      <c r="AA344" s="384">
        <f t="shared" si="91"/>
        <v>0</v>
      </c>
      <c r="AB344" s="385" t="b">
        <f t="shared" si="92"/>
        <v>1</v>
      </c>
      <c r="AC344" s="384" t="str">
        <f>IF($N344="","",IF($C$7="Northern Ireland",INDEX('Fixed inputs'!$H$18:$H$58,MATCH($N344,'Fixed inputs'!$C$18:$C$58,0)),INDEX('Fixed inputs'!$I$18:$I$58,MATCH($N344,'Fixed inputs'!$C$18:$C$58,0))))</f>
        <v/>
      </c>
      <c r="AD344" s="384" t="str">
        <f>IF($C344="","",INDEX('Fixed inputs'!$C$8:$E$10,MATCH($C344,'Fixed inputs'!$B$8:$B$10,0),MATCH(IF($C$7="Northern Ireland","GBP","EUR"),'Fixed inputs'!$C$7:$E$7,0)))</f>
        <v/>
      </c>
      <c r="AE344" s="386"/>
      <c r="AF344" s="386"/>
      <c r="AG344" s="386"/>
      <c r="AH344" s="386"/>
      <c r="AI344" s="386"/>
      <c r="AJ344" s="387">
        <f t="shared" si="93"/>
        <v>0</v>
      </c>
      <c r="AK344" s="386"/>
      <c r="AL344" s="387">
        <f t="shared" si="94"/>
        <v>0</v>
      </c>
      <c r="AM344" s="386"/>
      <c r="AN344" s="387">
        <f t="shared" si="95"/>
        <v>0</v>
      </c>
      <c r="AO344" s="386"/>
      <c r="AP344" s="387">
        <f t="shared" si="96"/>
        <v>0</v>
      </c>
      <c r="AQ344" s="386"/>
      <c r="AR344" s="387">
        <f t="shared" si="97"/>
        <v>0</v>
      </c>
      <c r="AS344" s="386"/>
      <c r="AT344" s="387">
        <f t="shared" si="98"/>
        <v>0</v>
      </c>
    </row>
    <row r="345" spans="2:46">
      <c r="B345" s="435"/>
      <c r="C345" s="435"/>
      <c r="D345" s="436"/>
      <c r="E345" s="437"/>
      <c r="F345" s="437"/>
      <c r="G345" s="437"/>
      <c r="H345" s="437"/>
      <c r="I345" s="437"/>
      <c r="J345" s="437"/>
      <c r="K345" s="465">
        <f t="shared" si="84"/>
        <v>0</v>
      </c>
      <c r="L345" s="433"/>
      <c r="M345" s="433"/>
      <c r="N345" s="434"/>
      <c r="O345" s="383" t="str">
        <f t="shared" si="83"/>
        <v/>
      </c>
      <c r="P345" s="434"/>
      <c r="Q345" s="434"/>
      <c r="R345" s="434"/>
      <c r="S345" s="433"/>
      <c r="T345" s="434"/>
      <c r="U345" s="384" t="str">
        <f t="shared" si="85"/>
        <v/>
      </c>
      <c r="V345" s="384" t="str">
        <f t="shared" si="86"/>
        <v/>
      </c>
      <c r="W345" s="384" t="str">
        <f t="shared" si="87"/>
        <v/>
      </c>
      <c r="X345" s="384" t="str">
        <f t="shared" si="88"/>
        <v/>
      </c>
      <c r="Y345" s="384" t="str">
        <f t="shared" si="89"/>
        <v/>
      </c>
      <c r="Z345" s="384" t="str">
        <f t="shared" si="90"/>
        <v/>
      </c>
      <c r="AA345" s="384">
        <f t="shared" si="91"/>
        <v>0</v>
      </c>
      <c r="AB345" s="385" t="b">
        <f t="shared" si="92"/>
        <v>1</v>
      </c>
      <c r="AC345" s="384" t="str">
        <f>IF($N345="","",IF($C$7="Northern Ireland",INDEX('Fixed inputs'!$H$18:$H$58,MATCH($N345,'Fixed inputs'!$C$18:$C$58,0)),INDEX('Fixed inputs'!$I$18:$I$58,MATCH($N345,'Fixed inputs'!$C$18:$C$58,0))))</f>
        <v/>
      </c>
      <c r="AD345" s="384" t="str">
        <f>IF($C345="","",INDEX('Fixed inputs'!$C$8:$E$10,MATCH($C345,'Fixed inputs'!$B$8:$B$10,0),MATCH(IF($C$7="Northern Ireland","GBP","EUR"),'Fixed inputs'!$C$7:$E$7,0)))</f>
        <v/>
      </c>
      <c r="AE345" s="386"/>
      <c r="AF345" s="386"/>
      <c r="AG345" s="386"/>
      <c r="AH345" s="386"/>
      <c r="AI345" s="386"/>
      <c r="AJ345" s="387">
        <f t="shared" si="93"/>
        <v>0</v>
      </c>
      <c r="AK345" s="386"/>
      <c r="AL345" s="387">
        <f t="shared" si="94"/>
        <v>0</v>
      </c>
      <c r="AM345" s="386"/>
      <c r="AN345" s="387">
        <f t="shared" si="95"/>
        <v>0</v>
      </c>
      <c r="AO345" s="386"/>
      <c r="AP345" s="387">
        <f t="shared" si="96"/>
        <v>0</v>
      </c>
      <c r="AQ345" s="386"/>
      <c r="AR345" s="387">
        <f t="shared" si="97"/>
        <v>0</v>
      </c>
      <c r="AS345" s="386"/>
      <c r="AT345" s="387">
        <f t="shared" si="98"/>
        <v>0</v>
      </c>
    </row>
    <row r="346" spans="2:46">
      <c r="B346" s="435"/>
      <c r="C346" s="435"/>
      <c r="D346" s="436"/>
      <c r="E346" s="437"/>
      <c r="F346" s="437"/>
      <c r="G346" s="437"/>
      <c r="H346" s="437"/>
      <c r="I346" s="437"/>
      <c r="J346" s="437"/>
      <c r="K346" s="465">
        <f t="shared" si="84"/>
        <v>0</v>
      </c>
      <c r="L346" s="433"/>
      <c r="M346" s="433"/>
      <c r="N346" s="434"/>
      <c r="O346" s="383" t="str">
        <f t="shared" si="83"/>
        <v/>
      </c>
      <c r="P346" s="434"/>
      <c r="Q346" s="434"/>
      <c r="R346" s="434"/>
      <c r="S346" s="433"/>
      <c r="T346" s="434"/>
      <c r="U346" s="384" t="str">
        <f t="shared" si="85"/>
        <v/>
      </c>
      <c r="V346" s="384" t="str">
        <f t="shared" si="86"/>
        <v/>
      </c>
      <c r="W346" s="384" t="str">
        <f t="shared" si="87"/>
        <v/>
      </c>
      <c r="X346" s="384" t="str">
        <f t="shared" si="88"/>
        <v/>
      </c>
      <c r="Y346" s="384" t="str">
        <f t="shared" si="89"/>
        <v/>
      </c>
      <c r="Z346" s="384" t="str">
        <f t="shared" si="90"/>
        <v/>
      </c>
      <c r="AA346" s="384">
        <f t="shared" si="91"/>
        <v>0</v>
      </c>
      <c r="AB346" s="385" t="b">
        <f t="shared" si="92"/>
        <v>1</v>
      </c>
      <c r="AC346" s="384" t="str">
        <f>IF($N346="","",IF($C$7="Northern Ireland",INDEX('Fixed inputs'!$H$18:$H$58,MATCH($N346,'Fixed inputs'!$C$18:$C$58,0)),INDEX('Fixed inputs'!$I$18:$I$58,MATCH($N346,'Fixed inputs'!$C$18:$C$58,0))))</f>
        <v/>
      </c>
      <c r="AD346" s="384" t="str">
        <f>IF($C346="","",INDEX('Fixed inputs'!$C$8:$E$10,MATCH($C346,'Fixed inputs'!$B$8:$B$10,0),MATCH(IF($C$7="Northern Ireland","GBP","EUR"),'Fixed inputs'!$C$7:$E$7,0)))</f>
        <v/>
      </c>
      <c r="AE346" s="386"/>
      <c r="AF346" s="386"/>
      <c r="AG346" s="386"/>
      <c r="AH346" s="386"/>
      <c r="AI346" s="386"/>
      <c r="AJ346" s="387">
        <f t="shared" si="93"/>
        <v>0</v>
      </c>
      <c r="AK346" s="386"/>
      <c r="AL346" s="387">
        <f t="shared" si="94"/>
        <v>0</v>
      </c>
      <c r="AM346" s="386"/>
      <c r="AN346" s="387">
        <f t="shared" si="95"/>
        <v>0</v>
      </c>
      <c r="AO346" s="386"/>
      <c r="AP346" s="387">
        <f t="shared" si="96"/>
        <v>0</v>
      </c>
      <c r="AQ346" s="386"/>
      <c r="AR346" s="387">
        <f t="shared" si="97"/>
        <v>0</v>
      </c>
      <c r="AS346" s="386"/>
      <c r="AT346" s="387">
        <f t="shared" si="98"/>
        <v>0</v>
      </c>
    </row>
    <row r="347" spans="2:46">
      <c r="B347" s="435"/>
      <c r="C347" s="435"/>
      <c r="D347" s="436"/>
      <c r="E347" s="437"/>
      <c r="F347" s="437"/>
      <c r="G347" s="437"/>
      <c r="H347" s="437"/>
      <c r="I347" s="437"/>
      <c r="J347" s="437"/>
      <c r="K347" s="465">
        <f t="shared" si="84"/>
        <v>0</v>
      </c>
      <c r="L347" s="433"/>
      <c r="M347" s="433"/>
      <c r="N347" s="434"/>
      <c r="O347" s="383" t="str">
        <f t="shared" si="83"/>
        <v/>
      </c>
      <c r="P347" s="434"/>
      <c r="Q347" s="434"/>
      <c r="R347" s="434"/>
      <c r="S347" s="433"/>
      <c r="T347" s="434"/>
      <c r="U347" s="384" t="str">
        <f t="shared" si="85"/>
        <v/>
      </c>
      <c r="V347" s="384" t="str">
        <f t="shared" si="86"/>
        <v/>
      </c>
      <c r="W347" s="384" t="str">
        <f t="shared" si="87"/>
        <v/>
      </c>
      <c r="X347" s="384" t="str">
        <f t="shared" si="88"/>
        <v/>
      </c>
      <c r="Y347" s="384" t="str">
        <f t="shared" si="89"/>
        <v/>
      </c>
      <c r="Z347" s="384" t="str">
        <f t="shared" si="90"/>
        <v/>
      </c>
      <c r="AA347" s="384">
        <f t="shared" si="91"/>
        <v>0</v>
      </c>
      <c r="AB347" s="385" t="b">
        <f t="shared" si="92"/>
        <v>1</v>
      </c>
      <c r="AC347" s="384" t="str">
        <f>IF($N347="","",IF($C$7="Northern Ireland",INDEX('Fixed inputs'!$H$18:$H$58,MATCH($N347,'Fixed inputs'!$C$18:$C$58,0)),INDEX('Fixed inputs'!$I$18:$I$58,MATCH($N347,'Fixed inputs'!$C$18:$C$58,0))))</f>
        <v/>
      </c>
      <c r="AD347" s="384" t="str">
        <f>IF($C347="","",INDEX('Fixed inputs'!$C$8:$E$10,MATCH($C347,'Fixed inputs'!$B$8:$B$10,0),MATCH(IF($C$7="Northern Ireland","GBP","EUR"),'Fixed inputs'!$C$7:$E$7,0)))</f>
        <v/>
      </c>
      <c r="AE347" s="386"/>
      <c r="AF347" s="386"/>
      <c r="AG347" s="386"/>
      <c r="AH347" s="386"/>
      <c r="AI347" s="386"/>
      <c r="AJ347" s="387">
        <f t="shared" si="93"/>
        <v>0</v>
      </c>
      <c r="AK347" s="386"/>
      <c r="AL347" s="387">
        <f t="shared" si="94"/>
        <v>0</v>
      </c>
      <c r="AM347" s="386"/>
      <c r="AN347" s="387">
        <f t="shared" si="95"/>
        <v>0</v>
      </c>
      <c r="AO347" s="386"/>
      <c r="AP347" s="387">
        <f t="shared" si="96"/>
        <v>0</v>
      </c>
      <c r="AQ347" s="386"/>
      <c r="AR347" s="387">
        <f t="shared" si="97"/>
        <v>0</v>
      </c>
      <c r="AS347" s="386"/>
      <c r="AT347" s="387">
        <f t="shared" si="98"/>
        <v>0</v>
      </c>
    </row>
    <row r="348" spans="2:46">
      <c r="B348" s="435"/>
      <c r="C348" s="435"/>
      <c r="D348" s="436"/>
      <c r="E348" s="437"/>
      <c r="F348" s="437"/>
      <c r="G348" s="437"/>
      <c r="H348" s="437"/>
      <c r="I348" s="437"/>
      <c r="J348" s="437"/>
      <c r="K348" s="465">
        <f t="shared" si="84"/>
        <v>0</v>
      </c>
      <c r="L348" s="433"/>
      <c r="M348" s="433"/>
      <c r="N348" s="434"/>
      <c r="O348" s="383" t="str">
        <f t="shared" si="83"/>
        <v/>
      </c>
      <c r="P348" s="434"/>
      <c r="Q348" s="434"/>
      <c r="R348" s="434"/>
      <c r="S348" s="433"/>
      <c r="T348" s="434"/>
      <c r="U348" s="384" t="str">
        <f t="shared" si="85"/>
        <v/>
      </c>
      <c r="V348" s="384" t="str">
        <f t="shared" si="86"/>
        <v/>
      </c>
      <c r="W348" s="384" t="str">
        <f t="shared" si="87"/>
        <v/>
      </c>
      <c r="X348" s="384" t="str">
        <f t="shared" si="88"/>
        <v/>
      </c>
      <c r="Y348" s="384" t="str">
        <f t="shared" si="89"/>
        <v/>
      </c>
      <c r="Z348" s="384" t="str">
        <f t="shared" si="90"/>
        <v/>
      </c>
      <c r="AA348" s="384">
        <f t="shared" si="91"/>
        <v>0</v>
      </c>
      <c r="AB348" s="385" t="b">
        <f t="shared" si="92"/>
        <v>1</v>
      </c>
      <c r="AC348" s="384" t="str">
        <f>IF($N348="","",IF($C$7="Northern Ireland",INDEX('Fixed inputs'!$H$18:$H$58,MATCH($N348,'Fixed inputs'!$C$18:$C$58,0)),INDEX('Fixed inputs'!$I$18:$I$58,MATCH($N348,'Fixed inputs'!$C$18:$C$58,0))))</f>
        <v/>
      </c>
      <c r="AD348" s="384" t="str">
        <f>IF($C348="","",INDEX('Fixed inputs'!$C$8:$E$10,MATCH($C348,'Fixed inputs'!$B$8:$B$10,0),MATCH(IF($C$7="Northern Ireland","GBP","EUR"),'Fixed inputs'!$C$7:$E$7,0)))</f>
        <v/>
      </c>
      <c r="AE348" s="386"/>
      <c r="AF348" s="386"/>
      <c r="AG348" s="386"/>
      <c r="AH348" s="386"/>
      <c r="AI348" s="386"/>
      <c r="AJ348" s="387">
        <f t="shared" si="93"/>
        <v>0</v>
      </c>
      <c r="AK348" s="386"/>
      <c r="AL348" s="387">
        <f t="shared" si="94"/>
        <v>0</v>
      </c>
      <c r="AM348" s="386"/>
      <c r="AN348" s="387">
        <f t="shared" si="95"/>
        <v>0</v>
      </c>
      <c r="AO348" s="386"/>
      <c r="AP348" s="387">
        <f t="shared" si="96"/>
        <v>0</v>
      </c>
      <c r="AQ348" s="386"/>
      <c r="AR348" s="387">
        <f t="shared" si="97"/>
        <v>0</v>
      </c>
      <c r="AS348" s="386"/>
      <c r="AT348" s="387">
        <f t="shared" si="98"/>
        <v>0</v>
      </c>
    </row>
    <row r="349" spans="2:46">
      <c r="B349" s="435"/>
      <c r="C349" s="435"/>
      <c r="D349" s="436"/>
      <c r="E349" s="437"/>
      <c r="F349" s="437"/>
      <c r="G349" s="437"/>
      <c r="H349" s="437"/>
      <c r="I349" s="437"/>
      <c r="J349" s="437"/>
      <c r="K349" s="465">
        <f t="shared" si="84"/>
        <v>0</v>
      </c>
      <c r="L349" s="433"/>
      <c r="M349" s="433"/>
      <c r="N349" s="434"/>
      <c r="O349" s="383" t="str">
        <f t="shared" si="83"/>
        <v/>
      </c>
      <c r="P349" s="434"/>
      <c r="Q349" s="434"/>
      <c r="R349" s="434"/>
      <c r="S349" s="433"/>
      <c r="T349" s="434"/>
      <c r="U349" s="384" t="str">
        <f t="shared" si="85"/>
        <v/>
      </c>
      <c r="V349" s="384" t="str">
        <f t="shared" si="86"/>
        <v/>
      </c>
      <c r="W349" s="384" t="str">
        <f t="shared" si="87"/>
        <v/>
      </c>
      <c r="X349" s="384" t="str">
        <f t="shared" si="88"/>
        <v/>
      </c>
      <c r="Y349" s="384" t="str">
        <f t="shared" si="89"/>
        <v/>
      </c>
      <c r="Z349" s="384" t="str">
        <f t="shared" si="90"/>
        <v/>
      </c>
      <c r="AA349" s="384">
        <f t="shared" si="91"/>
        <v>0</v>
      </c>
      <c r="AB349" s="385" t="b">
        <f t="shared" si="92"/>
        <v>1</v>
      </c>
      <c r="AC349" s="384" t="str">
        <f>IF($N349="","",IF($C$7="Northern Ireland",INDEX('Fixed inputs'!$H$18:$H$58,MATCH($N349,'Fixed inputs'!$C$18:$C$58,0)),INDEX('Fixed inputs'!$I$18:$I$58,MATCH($N349,'Fixed inputs'!$C$18:$C$58,0))))</f>
        <v/>
      </c>
      <c r="AD349" s="384" t="str">
        <f>IF($C349="","",INDEX('Fixed inputs'!$C$8:$E$10,MATCH($C349,'Fixed inputs'!$B$8:$B$10,0),MATCH(IF($C$7="Northern Ireland","GBP","EUR"),'Fixed inputs'!$C$7:$E$7,0)))</f>
        <v/>
      </c>
      <c r="AE349" s="386"/>
      <c r="AF349" s="386"/>
      <c r="AG349" s="386"/>
      <c r="AH349" s="386"/>
      <c r="AI349" s="386"/>
      <c r="AJ349" s="387">
        <f t="shared" si="93"/>
        <v>0</v>
      </c>
      <c r="AK349" s="386"/>
      <c r="AL349" s="387">
        <f t="shared" si="94"/>
        <v>0</v>
      </c>
      <c r="AM349" s="386"/>
      <c r="AN349" s="387">
        <f t="shared" si="95"/>
        <v>0</v>
      </c>
      <c r="AO349" s="386"/>
      <c r="AP349" s="387">
        <f t="shared" si="96"/>
        <v>0</v>
      </c>
      <c r="AQ349" s="386"/>
      <c r="AR349" s="387">
        <f t="shared" si="97"/>
        <v>0</v>
      </c>
      <c r="AS349" s="386"/>
      <c r="AT349" s="387">
        <f t="shared" si="98"/>
        <v>0</v>
      </c>
    </row>
    <row r="350" spans="2:46">
      <c r="B350" s="435"/>
      <c r="C350" s="435"/>
      <c r="D350" s="436"/>
      <c r="E350" s="437"/>
      <c r="F350" s="437"/>
      <c r="G350" s="437"/>
      <c r="H350" s="437"/>
      <c r="I350" s="437"/>
      <c r="J350" s="437"/>
      <c r="K350" s="465">
        <f t="shared" si="84"/>
        <v>0</v>
      </c>
      <c r="L350" s="433"/>
      <c r="M350" s="433"/>
      <c r="N350" s="434"/>
      <c r="O350" s="383" t="str">
        <f t="shared" si="83"/>
        <v/>
      </c>
      <c r="P350" s="434"/>
      <c r="Q350" s="434"/>
      <c r="R350" s="434"/>
      <c r="S350" s="433"/>
      <c r="T350" s="434"/>
      <c r="U350" s="384" t="str">
        <f t="shared" si="85"/>
        <v/>
      </c>
      <c r="V350" s="384" t="str">
        <f t="shared" si="86"/>
        <v/>
      </c>
      <c r="W350" s="384" t="str">
        <f t="shared" si="87"/>
        <v/>
      </c>
      <c r="X350" s="384" t="str">
        <f t="shared" si="88"/>
        <v/>
      </c>
      <c r="Y350" s="384" t="str">
        <f t="shared" si="89"/>
        <v/>
      </c>
      <c r="Z350" s="384" t="str">
        <f t="shared" si="90"/>
        <v/>
      </c>
      <c r="AA350" s="384">
        <f t="shared" si="91"/>
        <v>0</v>
      </c>
      <c r="AB350" s="385" t="b">
        <f t="shared" si="92"/>
        <v>1</v>
      </c>
      <c r="AC350" s="384" t="str">
        <f>IF($N350="","",IF($C$7="Northern Ireland",INDEX('Fixed inputs'!$H$18:$H$58,MATCH($N350,'Fixed inputs'!$C$18:$C$58,0)),INDEX('Fixed inputs'!$I$18:$I$58,MATCH($N350,'Fixed inputs'!$C$18:$C$58,0))))</f>
        <v/>
      </c>
      <c r="AD350" s="384" t="str">
        <f>IF($C350="","",INDEX('Fixed inputs'!$C$8:$E$10,MATCH($C350,'Fixed inputs'!$B$8:$B$10,0),MATCH(IF($C$7="Northern Ireland","GBP","EUR"),'Fixed inputs'!$C$7:$E$7,0)))</f>
        <v/>
      </c>
      <c r="AE350" s="386"/>
      <c r="AF350" s="386"/>
      <c r="AG350" s="386"/>
      <c r="AH350" s="386"/>
      <c r="AI350" s="386"/>
      <c r="AJ350" s="387">
        <f t="shared" si="93"/>
        <v>0</v>
      </c>
      <c r="AK350" s="386"/>
      <c r="AL350" s="387">
        <f t="shared" si="94"/>
        <v>0</v>
      </c>
      <c r="AM350" s="386"/>
      <c r="AN350" s="387">
        <f t="shared" si="95"/>
        <v>0</v>
      </c>
      <c r="AO350" s="386"/>
      <c r="AP350" s="387">
        <f t="shared" si="96"/>
        <v>0</v>
      </c>
      <c r="AQ350" s="386"/>
      <c r="AR350" s="387">
        <f t="shared" si="97"/>
        <v>0</v>
      </c>
      <c r="AS350" s="386"/>
      <c r="AT350" s="387">
        <f t="shared" si="98"/>
        <v>0</v>
      </c>
    </row>
    <row r="351" spans="2:46">
      <c r="B351" s="435"/>
      <c r="C351" s="435"/>
      <c r="D351" s="436"/>
      <c r="E351" s="437"/>
      <c r="F351" s="437"/>
      <c r="G351" s="437"/>
      <c r="H351" s="437"/>
      <c r="I351" s="437"/>
      <c r="J351" s="437"/>
      <c r="K351" s="465">
        <f t="shared" si="84"/>
        <v>0</v>
      </c>
      <c r="L351" s="433"/>
      <c r="M351" s="433"/>
      <c r="N351" s="434"/>
      <c r="O351" s="383" t="str">
        <f t="shared" si="83"/>
        <v/>
      </c>
      <c r="P351" s="434"/>
      <c r="Q351" s="434"/>
      <c r="R351" s="434"/>
      <c r="S351" s="433"/>
      <c r="T351" s="434"/>
      <c r="U351" s="384" t="str">
        <f t="shared" si="85"/>
        <v/>
      </c>
      <c r="V351" s="384" t="str">
        <f t="shared" si="86"/>
        <v/>
      </c>
      <c r="W351" s="384" t="str">
        <f t="shared" si="87"/>
        <v/>
      </c>
      <c r="X351" s="384" t="str">
        <f t="shared" si="88"/>
        <v/>
      </c>
      <c r="Y351" s="384" t="str">
        <f t="shared" si="89"/>
        <v/>
      </c>
      <c r="Z351" s="384" t="str">
        <f t="shared" si="90"/>
        <v/>
      </c>
      <c r="AA351" s="384">
        <f t="shared" si="91"/>
        <v>0</v>
      </c>
      <c r="AB351" s="385" t="b">
        <f t="shared" si="92"/>
        <v>1</v>
      </c>
      <c r="AC351" s="384" t="str">
        <f>IF($N351="","",IF($C$7="Northern Ireland",INDEX('Fixed inputs'!$H$18:$H$58,MATCH($N351,'Fixed inputs'!$C$18:$C$58,0)),INDEX('Fixed inputs'!$I$18:$I$58,MATCH($N351,'Fixed inputs'!$C$18:$C$58,0))))</f>
        <v/>
      </c>
      <c r="AD351" s="384" t="str">
        <f>IF($C351="","",INDEX('Fixed inputs'!$C$8:$E$10,MATCH($C351,'Fixed inputs'!$B$8:$B$10,0),MATCH(IF($C$7="Northern Ireland","GBP","EUR"),'Fixed inputs'!$C$7:$E$7,0)))</f>
        <v/>
      </c>
      <c r="AE351" s="386"/>
      <c r="AF351" s="386"/>
      <c r="AG351" s="386"/>
      <c r="AH351" s="386"/>
      <c r="AI351" s="386"/>
      <c r="AJ351" s="387">
        <f t="shared" si="93"/>
        <v>0</v>
      </c>
      <c r="AK351" s="386"/>
      <c r="AL351" s="387">
        <f t="shared" si="94"/>
        <v>0</v>
      </c>
      <c r="AM351" s="386"/>
      <c r="AN351" s="387">
        <f t="shared" si="95"/>
        <v>0</v>
      </c>
      <c r="AO351" s="386"/>
      <c r="AP351" s="387">
        <f t="shared" si="96"/>
        <v>0</v>
      </c>
      <c r="AQ351" s="386"/>
      <c r="AR351" s="387">
        <f t="shared" si="97"/>
        <v>0</v>
      </c>
      <c r="AS351" s="386"/>
      <c r="AT351" s="387">
        <f t="shared" si="98"/>
        <v>0</v>
      </c>
    </row>
    <row r="352" spans="2:46">
      <c r="B352" s="435"/>
      <c r="C352" s="435"/>
      <c r="D352" s="436"/>
      <c r="E352" s="437"/>
      <c r="F352" s="437"/>
      <c r="G352" s="437"/>
      <c r="H352" s="437"/>
      <c r="I352" s="437"/>
      <c r="J352" s="437"/>
      <c r="K352" s="465">
        <f t="shared" si="84"/>
        <v>0</v>
      </c>
      <c r="L352" s="433"/>
      <c r="M352" s="433"/>
      <c r="N352" s="434"/>
      <c r="O352" s="383" t="str">
        <f t="shared" si="83"/>
        <v/>
      </c>
      <c r="P352" s="434"/>
      <c r="Q352" s="434"/>
      <c r="R352" s="434"/>
      <c r="S352" s="433"/>
      <c r="T352" s="434"/>
      <c r="U352" s="384" t="str">
        <f t="shared" si="85"/>
        <v/>
      </c>
      <c r="V352" s="384" t="str">
        <f t="shared" si="86"/>
        <v/>
      </c>
      <c r="W352" s="384" t="str">
        <f t="shared" si="87"/>
        <v/>
      </c>
      <c r="X352" s="384" t="str">
        <f t="shared" si="88"/>
        <v/>
      </c>
      <c r="Y352" s="384" t="str">
        <f t="shared" si="89"/>
        <v/>
      </c>
      <c r="Z352" s="384" t="str">
        <f t="shared" si="90"/>
        <v/>
      </c>
      <c r="AA352" s="384">
        <f t="shared" si="91"/>
        <v>0</v>
      </c>
      <c r="AB352" s="385" t="b">
        <f t="shared" si="92"/>
        <v>1</v>
      </c>
      <c r="AC352" s="384" t="str">
        <f>IF($N352="","",IF($C$7="Northern Ireland",INDEX('Fixed inputs'!$H$18:$H$58,MATCH($N352,'Fixed inputs'!$C$18:$C$58,0)),INDEX('Fixed inputs'!$I$18:$I$58,MATCH($N352,'Fixed inputs'!$C$18:$C$58,0))))</f>
        <v/>
      </c>
      <c r="AD352" s="384" t="str">
        <f>IF($C352="","",INDEX('Fixed inputs'!$C$8:$E$10,MATCH($C352,'Fixed inputs'!$B$8:$B$10,0),MATCH(IF($C$7="Northern Ireland","GBP","EUR"),'Fixed inputs'!$C$7:$E$7,0)))</f>
        <v/>
      </c>
      <c r="AE352" s="386"/>
      <c r="AF352" s="386"/>
      <c r="AG352" s="386"/>
      <c r="AH352" s="386"/>
      <c r="AI352" s="386"/>
      <c r="AJ352" s="387">
        <f t="shared" si="93"/>
        <v>0</v>
      </c>
      <c r="AK352" s="386"/>
      <c r="AL352" s="387">
        <f t="shared" si="94"/>
        <v>0</v>
      </c>
      <c r="AM352" s="386"/>
      <c r="AN352" s="387">
        <f t="shared" si="95"/>
        <v>0</v>
      </c>
      <c r="AO352" s="386"/>
      <c r="AP352" s="387">
        <f t="shared" si="96"/>
        <v>0</v>
      </c>
      <c r="AQ352" s="386"/>
      <c r="AR352" s="387">
        <f t="shared" si="97"/>
        <v>0</v>
      </c>
      <c r="AS352" s="386"/>
      <c r="AT352" s="387">
        <f t="shared" si="98"/>
        <v>0</v>
      </c>
    </row>
    <row r="353" spans="2:46">
      <c r="B353" s="435"/>
      <c r="C353" s="435"/>
      <c r="D353" s="436"/>
      <c r="E353" s="437"/>
      <c r="F353" s="437"/>
      <c r="G353" s="437"/>
      <c r="H353" s="437"/>
      <c r="I353" s="437"/>
      <c r="J353" s="437"/>
      <c r="K353" s="465">
        <f t="shared" si="84"/>
        <v>0</v>
      </c>
      <c r="L353" s="433"/>
      <c r="M353" s="433"/>
      <c r="N353" s="434"/>
      <c r="O353" s="383" t="str">
        <f t="shared" si="83"/>
        <v/>
      </c>
      <c r="P353" s="434"/>
      <c r="Q353" s="434"/>
      <c r="R353" s="434"/>
      <c r="S353" s="433"/>
      <c r="T353" s="434"/>
      <c r="U353" s="384" t="str">
        <f t="shared" si="85"/>
        <v/>
      </c>
      <c r="V353" s="384" t="str">
        <f t="shared" si="86"/>
        <v/>
      </c>
      <c r="W353" s="384" t="str">
        <f t="shared" si="87"/>
        <v/>
      </c>
      <c r="X353" s="384" t="str">
        <f t="shared" si="88"/>
        <v/>
      </c>
      <c r="Y353" s="384" t="str">
        <f t="shared" si="89"/>
        <v/>
      </c>
      <c r="Z353" s="384" t="str">
        <f t="shared" si="90"/>
        <v/>
      </c>
      <c r="AA353" s="384">
        <f t="shared" si="91"/>
        <v>0</v>
      </c>
      <c r="AB353" s="385" t="b">
        <f t="shared" si="92"/>
        <v>1</v>
      </c>
      <c r="AC353" s="384" t="str">
        <f>IF($N353="","",IF($C$7="Northern Ireland",INDEX('Fixed inputs'!$H$18:$H$58,MATCH($N353,'Fixed inputs'!$C$18:$C$58,0)),INDEX('Fixed inputs'!$I$18:$I$58,MATCH($N353,'Fixed inputs'!$C$18:$C$58,0))))</f>
        <v/>
      </c>
      <c r="AD353" s="384" t="str">
        <f>IF($C353="","",INDEX('Fixed inputs'!$C$8:$E$10,MATCH($C353,'Fixed inputs'!$B$8:$B$10,0),MATCH(IF($C$7="Northern Ireland","GBP","EUR"),'Fixed inputs'!$C$7:$E$7,0)))</f>
        <v/>
      </c>
      <c r="AE353" s="386"/>
      <c r="AF353" s="386"/>
      <c r="AG353" s="386"/>
      <c r="AH353" s="386"/>
      <c r="AI353" s="386"/>
      <c r="AJ353" s="387">
        <f t="shared" si="93"/>
        <v>0</v>
      </c>
      <c r="AK353" s="386"/>
      <c r="AL353" s="387">
        <f t="shared" si="94"/>
        <v>0</v>
      </c>
      <c r="AM353" s="386"/>
      <c r="AN353" s="387">
        <f t="shared" si="95"/>
        <v>0</v>
      </c>
      <c r="AO353" s="386"/>
      <c r="AP353" s="387">
        <f t="shared" si="96"/>
        <v>0</v>
      </c>
      <c r="AQ353" s="386"/>
      <c r="AR353" s="387">
        <f t="shared" si="97"/>
        <v>0</v>
      </c>
      <c r="AS353" s="386"/>
      <c r="AT353" s="387">
        <f t="shared" si="98"/>
        <v>0</v>
      </c>
    </row>
    <row r="354" spans="2:46">
      <c r="B354" s="435"/>
      <c r="C354" s="435"/>
      <c r="D354" s="436"/>
      <c r="E354" s="437"/>
      <c r="F354" s="437"/>
      <c r="G354" s="437"/>
      <c r="H354" s="437"/>
      <c r="I354" s="437"/>
      <c r="J354" s="437"/>
      <c r="K354" s="465">
        <f t="shared" si="84"/>
        <v>0</v>
      </c>
      <c r="L354" s="433"/>
      <c r="M354" s="433"/>
      <c r="N354" s="434"/>
      <c r="O354" s="383" t="str">
        <f t="shared" si="83"/>
        <v/>
      </c>
      <c r="P354" s="434"/>
      <c r="Q354" s="434"/>
      <c r="R354" s="434"/>
      <c r="S354" s="433"/>
      <c r="T354" s="434"/>
      <c r="U354" s="384" t="str">
        <f t="shared" si="85"/>
        <v/>
      </c>
      <c r="V354" s="384" t="str">
        <f t="shared" si="86"/>
        <v/>
      </c>
      <c r="W354" s="384" t="str">
        <f t="shared" si="87"/>
        <v/>
      </c>
      <c r="X354" s="384" t="str">
        <f t="shared" si="88"/>
        <v/>
      </c>
      <c r="Y354" s="384" t="str">
        <f t="shared" si="89"/>
        <v/>
      </c>
      <c r="Z354" s="384" t="str">
        <f t="shared" si="90"/>
        <v/>
      </c>
      <c r="AA354" s="384">
        <f t="shared" si="91"/>
        <v>0</v>
      </c>
      <c r="AB354" s="385" t="b">
        <f t="shared" si="92"/>
        <v>1</v>
      </c>
      <c r="AC354" s="384" t="str">
        <f>IF($N354="","",IF($C$7="Northern Ireland",INDEX('Fixed inputs'!$H$18:$H$58,MATCH($N354,'Fixed inputs'!$C$18:$C$58,0)),INDEX('Fixed inputs'!$I$18:$I$58,MATCH($N354,'Fixed inputs'!$C$18:$C$58,0))))</f>
        <v/>
      </c>
      <c r="AD354" s="384" t="str">
        <f>IF($C354="","",INDEX('Fixed inputs'!$C$8:$E$10,MATCH($C354,'Fixed inputs'!$B$8:$B$10,0),MATCH(IF($C$7="Northern Ireland","GBP","EUR"),'Fixed inputs'!$C$7:$E$7,0)))</f>
        <v/>
      </c>
      <c r="AE354" s="386"/>
      <c r="AF354" s="386"/>
      <c r="AG354" s="386"/>
      <c r="AH354" s="386"/>
      <c r="AI354" s="386"/>
      <c r="AJ354" s="387">
        <f t="shared" si="93"/>
        <v>0</v>
      </c>
      <c r="AK354" s="386"/>
      <c r="AL354" s="387">
        <f t="shared" si="94"/>
        <v>0</v>
      </c>
      <c r="AM354" s="386"/>
      <c r="AN354" s="387">
        <f t="shared" si="95"/>
        <v>0</v>
      </c>
      <c r="AO354" s="386"/>
      <c r="AP354" s="387">
        <f t="shared" si="96"/>
        <v>0</v>
      </c>
      <c r="AQ354" s="386"/>
      <c r="AR354" s="387">
        <f t="shared" si="97"/>
        <v>0</v>
      </c>
      <c r="AS354" s="386"/>
      <c r="AT354" s="387">
        <f t="shared" si="98"/>
        <v>0</v>
      </c>
    </row>
    <row r="355" spans="2:46">
      <c r="B355" s="435"/>
      <c r="C355" s="435"/>
      <c r="D355" s="436"/>
      <c r="E355" s="437"/>
      <c r="F355" s="437"/>
      <c r="G355" s="437"/>
      <c r="H355" s="437"/>
      <c r="I355" s="437"/>
      <c r="J355" s="437"/>
      <c r="K355" s="465">
        <f t="shared" si="84"/>
        <v>0</v>
      </c>
      <c r="L355" s="433"/>
      <c r="M355" s="433"/>
      <c r="N355" s="434"/>
      <c r="O355" s="383" t="str">
        <f t="shared" si="83"/>
        <v/>
      </c>
      <c r="P355" s="434"/>
      <c r="Q355" s="434"/>
      <c r="R355" s="434"/>
      <c r="S355" s="433"/>
      <c r="T355" s="434"/>
      <c r="U355" s="384" t="str">
        <f t="shared" si="85"/>
        <v/>
      </c>
      <c r="V355" s="384" t="str">
        <f t="shared" si="86"/>
        <v/>
      </c>
      <c r="W355" s="384" t="str">
        <f t="shared" si="87"/>
        <v/>
      </c>
      <c r="X355" s="384" t="str">
        <f t="shared" si="88"/>
        <v/>
      </c>
      <c r="Y355" s="384" t="str">
        <f t="shared" si="89"/>
        <v/>
      </c>
      <c r="Z355" s="384" t="str">
        <f t="shared" si="90"/>
        <v/>
      </c>
      <c r="AA355" s="384">
        <f t="shared" si="91"/>
        <v>0</v>
      </c>
      <c r="AB355" s="385" t="b">
        <f t="shared" si="92"/>
        <v>1</v>
      </c>
      <c r="AC355" s="384" t="str">
        <f>IF($N355="","",IF($C$7="Northern Ireland",INDEX('Fixed inputs'!$H$18:$H$58,MATCH($N355,'Fixed inputs'!$C$18:$C$58,0)),INDEX('Fixed inputs'!$I$18:$I$58,MATCH($N355,'Fixed inputs'!$C$18:$C$58,0))))</f>
        <v/>
      </c>
      <c r="AD355" s="384" t="str">
        <f>IF($C355="","",INDEX('Fixed inputs'!$C$8:$E$10,MATCH($C355,'Fixed inputs'!$B$8:$B$10,0),MATCH(IF($C$7="Northern Ireland","GBP","EUR"),'Fixed inputs'!$C$7:$E$7,0)))</f>
        <v/>
      </c>
      <c r="AE355" s="386"/>
      <c r="AF355" s="386"/>
      <c r="AG355" s="386"/>
      <c r="AH355" s="386"/>
      <c r="AI355" s="386"/>
      <c r="AJ355" s="387">
        <f t="shared" si="93"/>
        <v>0</v>
      </c>
      <c r="AK355" s="386"/>
      <c r="AL355" s="387">
        <f t="shared" si="94"/>
        <v>0</v>
      </c>
      <c r="AM355" s="386"/>
      <c r="AN355" s="387">
        <f t="shared" si="95"/>
        <v>0</v>
      </c>
      <c r="AO355" s="386"/>
      <c r="AP355" s="387">
        <f t="shared" si="96"/>
        <v>0</v>
      </c>
      <c r="AQ355" s="386"/>
      <c r="AR355" s="387">
        <f t="shared" si="97"/>
        <v>0</v>
      </c>
      <c r="AS355" s="386"/>
      <c r="AT355" s="387">
        <f t="shared" si="98"/>
        <v>0</v>
      </c>
    </row>
    <row r="356" spans="2:46">
      <c r="B356" s="435"/>
      <c r="C356" s="435"/>
      <c r="D356" s="436"/>
      <c r="E356" s="437"/>
      <c r="F356" s="437"/>
      <c r="G356" s="437"/>
      <c r="H356" s="437"/>
      <c r="I356" s="437"/>
      <c r="J356" s="437"/>
      <c r="K356" s="465">
        <f t="shared" si="84"/>
        <v>0</v>
      </c>
      <c r="L356" s="433"/>
      <c r="M356" s="433"/>
      <c r="N356" s="434"/>
      <c r="O356" s="383" t="str">
        <f t="shared" si="83"/>
        <v/>
      </c>
      <c r="P356" s="434"/>
      <c r="Q356" s="434"/>
      <c r="R356" s="434"/>
      <c r="S356" s="433"/>
      <c r="T356" s="434"/>
      <c r="U356" s="384" t="str">
        <f t="shared" si="85"/>
        <v/>
      </c>
      <c r="V356" s="384" t="str">
        <f t="shared" si="86"/>
        <v/>
      </c>
      <c r="W356" s="384" t="str">
        <f t="shared" si="87"/>
        <v/>
      </c>
      <c r="X356" s="384" t="str">
        <f t="shared" si="88"/>
        <v/>
      </c>
      <c r="Y356" s="384" t="str">
        <f t="shared" si="89"/>
        <v/>
      </c>
      <c r="Z356" s="384" t="str">
        <f t="shared" si="90"/>
        <v/>
      </c>
      <c r="AA356" s="384">
        <f t="shared" si="91"/>
        <v>0</v>
      </c>
      <c r="AB356" s="385" t="b">
        <f t="shared" si="92"/>
        <v>1</v>
      </c>
      <c r="AC356" s="384" t="str">
        <f>IF($N356="","",IF($C$7="Northern Ireland",INDEX('Fixed inputs'!$H$18:$H$58,MATCH($N356,'Fixed inputs'!$C$18:$C$58,0)),INDEX('Fixed inputs'!$I$18:$I$58,MATCH($N356,'Fixed inputs'!$C$18:$C$58,0))))</f>
        <v/>
      </c>
      <c r="AD356" s="384" t="str">
        <f>IF($C356="","",INDEX('Fixed inputs'!$C$8:$E$10,MATCH($C356,'Fixed inputs'!$B$8:$B$10,0),MATCH(IF($C$7="Northern Ireland","GBP","EUR"),'Fixed inputs'!$C$7:$E$7,0)))</f>
        <v/>
      </c>
      <c r="AE356" s="386"/>
      <c r="AF356" s="386"/>
      <c r="AG356" s="386"/>
      <c r="AH356" s="386"/>
      <c r="AI356" s="386"/>
      <c r="AJ356" s="387">
        <f t="shared" si="93"/>
        <v>0</v>
      </c>
      <c r="AK356" s="386"/>
      <c r="AL356" s="387">
        <f t="shared" si="94"/>
        <v>0</v>
      </c>
      <c r="AM356" s="386"/>
      <c r="AN356" s="387">
        <f t="shared" si="95"/>
        <v>0</v>
      </c>
      <c r="AO356" s="386"/>
      <c r="AP356" s="387">
        <f t="shared" si="96"/>
        <v>0</v>
      </c>
      <c r="AQ356" s="386"/>
      <c r="AR356" s="387">
        <f t="shared" si="97"/>
        <v>0</v>
      </c>
      <c r="AS356" s="386"/>
      <c r="AT356" s="387">
        <f t="shared" si="98"/>
        <v>0</v>
      </c>
    </row>
    <row r="357" spans="2:46">
      <c r="B357" s="435"/>
      <c r="C357" s="435"/>
      <c r="D357" s="436"/>
      <c r="E357" s="437"/>
      <c r="F357" s="437"/>
      <c r="G357" s="437"/>
      <c r="H357" s="437"/>
      <c r="I357" s="437"/>
      <c r="J357" s="437"/>
      <c r="K357" s="465">
        <f t="shared" si="84"/>
        <v>0</v>
      </c>
      <c r="L357" s="433"/>
      <c r="M357" s="433"/>
      <c r="N357" s="434"/>
      <c r="O357" s="383" t="str">
        <f t="shared" si="83"/>
        <v/>
      </c>
      <c r="P357" s="434"/>
      <c r="Q357" s="434"/>
      <c r="R357" s="434"/>
      <c r="S357" s="433"/>
      <c r="T357" s="434"/>
      <c r="U357" s="384" t="str">
        <f t="shared" si="85"/>
        <v/>
      </c>
      <c r="V357" s="384" t="str">
        <f t="shared" si="86"/>
        <v/>
      </c>
      <c r="W357" s="384" t="str">
        <f t="shared" si="87"/>
        <v/>
      </c>
      <c r="X357" s="384" t="str">
        <f t="shared" si="88"/>
        <v/>
      </c>
      <c r="Y357" s="384" t="str">
        <f t="shared" si="89"/>
        <v/>
      </c>
      <c r="Z357" s="384" t="str">
        <f t="shared" si="90"/>
        <v/>
      </c>
      <c r="AA357" s="384">
        <f t="shared" si="91"/>
        <v>0</v>
      </c>
      <c r="AB357" s="385" t="b">
        <f t="shared" si="92"/>
        <v>1</v>
      </c>
      <c r="AC357" s="384" t="str">
        <f>IF($N357="","",IF($C$7="Northern Ireland",INDEX('Fixed inputs'!$H$18:$H$58,MATCH($N357,'Fixed inputs'!$C$18:$C$58,0)),INDEX('Fixed inputs'!$I$18:$I$58,MATCH($N357,'Fixed inputs'!$C$18:$C$58,0))))</f>
        <v/>
      </c>
      <c r="AD357" s="384" t="str">
        <f>IF($C357="","",INDEX('Fixed inputs'!$C$8:$E$10,MATCH($C357,'Fixed inputs'!$B$8:$B$10,0),MATCH(IF($C$7="Northern Ireland","GBP","EUR"),'Fixed inputs'!$C$7:$E$7,0)))</f>
        <v/>
      </c>
      <c r="AE357" s="386"/>
      <c r="AF357" s="386"/>
      <c r="AG357" s="386"/>
      <c r="AH357" s="386"/>
      <c r="AI357" s="386"/>
      <c r="AJ357" s="387">
        <f t="shared" si="93"/>
        <v>0</v>
      </c>
      <c r="AK357" s="386"/>
      <c r="AL357" s="387">
        <f t="shared" si="94"/>
        <v>0</v>
      </c>
      <c r="AM357" s="386"/>
      <c r="AN357" s="387">
        <f t="shared" si="95"/>
        <v>0</v>
      </c>
      <c r="AO357" s="386"/>
      <c r="AP357" s="387">
        <f t="shared" si="96"/>
        <v>0</v>
      </c>
      <c r="AQ357" s="386"/>
      <c r="AR357" s="387">
        <f t="shared" si="97"/>
        <v>0</v>
      </c>
      <c r="AS357" s="386"/>
      <c r="AT357" s="387">
        <f t="shared" si="98"/>
        <v>0</v>
      </c>
    </row>
    <row r="358" spans="2:46">
      <c r="B358" s="435"/>
      <c r="C358" s="435"/>
      <c r="D358" s="436"/>
      <c r="E358" s="437"/>
      <c r="F358" s="437"/>
      <c r="G358" s="437"/>
      <c r="H358" s="437"/>
      <c r="I358" s="437"/>
      <c r="J358" s="437"/>
      <c r="K358" s="465">
        <f t="shared" si="84"/>
        <v>0</v>
      </c>
      <c r="L358" s="433"/>
      <c r="M358" s="433"/>
      <c r="N358" s="434"/>
      <c r="O358" s="383" t="str">
        <f t="shared" si="83"/>
        <v/>
      </c>
      <c r="P358" s="434"/>
      <c r="Q358" s="434"/>
      <c r="R358" s="434"/>
      <c r="S358" s="433"/>
      <c r="T358" s="434"/>
      <c r="U358" s="384" t="str">
        <f t="shared" si="85"/>
        <v/>
      </c>
      <c r="V358" s="384" t="str">
        <f t="shared" si="86"/>
        <v/>
      </c>
      <c r="W358" s="384" t="str">
        <f t="shared" si="87"/>
        <v/>
      </c>
      <c r="X358" s="384" t="str">
        <f t="shared" si="88"/>
        <v/>
      </c>
      <c r="Y358" s="384" t="str">
        <f t="shared" si="89"/>
        <v/>
      </c>
      <c r="Z358" s="384" t="str">
        <f t="shared" si="90"/>
        <v/>
      </c>
      <c r="AA358" s="384">
        <f t="shared" si="91"/>
        <v>0</v>
      </c>
      <c r="AB358" s="385" t="b">
        <f t="shared" si="92"/>
        <v>1</v>
      </c>
      <c r="AC358" s="384" t="str">
        <f>IF($N358="","",IF($C$7="Northern Ireland",INDEX('Fixed inputs'!$H$18:$H$58,MATCH($N358,'Fixed inputs'!$C$18:$C$58,0)),INDEX('Fixed inputs'!$I$18:$I$58,MATCH($N358,'Fixed inputs'!$C$18:$C$58,0))))</f>
        <v/>
      </c>
      <c r="AD358" s="384" t="str">
        <f>IF($C358="","",INDEX('Fixed inputs'!$C$8:$E$10,MATCH($C358,'Fixed inputs'!$B$8:$B$10,0),MATCH(IF($C$7="Northern Ireland","GBP","EUR"),'Fixed inputs'!$C$7:$E$7,0)))</f>
        <v/>
      </c>
      <c r="AE358" s="386"/>
      <c r="AF358" s="386"/>
      <c r="AG358" s="386"/>
      <c r="AH358" s="386"/>
      <c r="AI358" s="386"/>
      <c r="AJ358" s="387">
        <f t="shared" si="93"/>
        <v>0</v>
      </c>
      <c r="AK358" s="386"/>
      <c r="AL358" s="387">
        <f t="shared" si="94"/>
        <v>0</v>
      </c>
      <c r="AM358" s="386"/>
      <c r="AN358" s="387">
        <f t="shared" si="95"/>
        <v>0</v>
      </c>
      <c r="AO358" s="386"/>
      <c r="AP358" s="387">
        <f t="shared" si="96"/>
        <v>0</v>
      </c>
      <c r="AQ358" s="386"/>
      <c r="AR358" s="387">
        <f t="shared" si="97"/>
        <v>0</v>
      </c>
      <c r="AS358" s="386"/>
      <c r="AT358" s="387">
        <f t="shared" si="98"/>
        <v>0</v>
      </c>
    </row>
    <row r="359" spans="2:46">
      <c r="B359" s="435"/>
      <c r="C359" s="435"/>
      <c r="D359" s="436"/>
      <c r="E359" s="437"/>
      <c r="F359" s="437"/>
      <c r="G359" s="437"/>
      <c r="H359" s="437"/>
      <c r="I359" s="437"/>
      <c r="J359" s="437"/>
      <c r="K359" s="465">
        <f t="shared" si="84"/>
        <v>0</v>
      </c>
      <c r="L359" s="433"/>
      <c r="M359" s="433"/>
      <c r="N359" s="434"/>
      <c r="O359" s="383" t="str">
        <f t="shared" si="83"/>
        <v/>
      </c>
      <c r="P359" s="434"/>
      <c r="Q359" s="434"/>
      <c r="R359" s="434"/>
      <c r="S359" s="433"/>
      <c r="T359" s="434"/>
      <c r="U359" s="384" t="str">
        <f t="shared" si="85"/>
        <v/>
      </c>
      <c r="V359" s="384" t="str">
        <f t="shared" si="86"/>
        <v/>
      </c>
      <c r="W359" s="384" t="str">
        <f t="shared" si="87"/>
        <v/>
      </c>
      <c r="X359" s="384" t="str">
        <f t="shared" si="88"/>
        <v/>
      </c>
      <c r="Y359" s="384" t="str">
        <f t="shared" si="89"/>
        <v/>
      </c>
      <c r="Z359" s="384" t="str">
        <f t="shared" si="90"/>
        <v/>
      </c>
      <c r="AA359" s="384">
        <f t="shared" si="91"/>
        <v>0</v>
      </c>
      <c r="AB359" s="385" t="b">
        <f t="shared" si="92"/>
        <v>1</v>
      </c>
      <c r="AC359" s="384" t="str">
        <f>IF($N359="","",IF($C$7="Northern Ireland",INDEX('Fixed inputs'!$H$18:$H$58,MATCH($N359,'Fixed inputs'!$C$18:$C$58,0)),INDEX('Fixed inputs'!$I$18:$I$58,MATCH($N359,'Fixed inputs'!$C$18:$C$58,0))))</f>
        <v/>
      </c>
      <c r="AD359" s="384" t="str">
        <f>IF($C359="","",INDEX('Fixed inputs'!$C$8:$E$10,MATCH($C359,'Fixed inputs'!$B$8:$B$10,0),MATCH(IF($C$7="Northern Ireland","GBP","EUR"),'Fixed inputs'!$C$7:$E$7,0)))</f>
        <v/>
      </c>
      <c r="AE359" s="386"/>
      <c r="AF359" s="386"/>
      <c r="AG359" s="386"/>
      <c r="AH359" s="386"/>
      <c r="AI359" s="386"/>
      <c r="AJ359" s="387">
        <f t="shared" si="93"/>
        <v>0</v>
      </c>
      <c r="AK359" s="386"/>
      <c r="AL359" s="387">
        <f t="shared" si="94"/>
        <v>0</v>
      </c>
      <c r="AM359" s="386"/>
      <c r="AN359" s="387">
        <f t="shared" si="95"/>
        <v>0</v>
      </c>
      <c r="AO359" s="386"/>
      <c r="AP359" s="387">
        <f t="shared" si="96"/>
        <v>0</v>
      </c>
      <c r="AQ359" s="386"/>
      <c r="AR359" s="387">
        <f t="shared" si="97"/>
        <v>0</v>
      </c>
      <c r="AS359" s="386"/>
      <c r="AT359" s="387">
        <f t="shared" si="98"/>
        <v>0</v>
      </c>
    </row>
    <row r="360" spans="2:46">
      <c r="B360" s="435"/>
      <c r="C360" s="435"/>
      <c r="D360" s="436"/>
      <c r="E360" s="437"/>
      <c r="F360" s="437"/>
      <c r="G360" s="437"/>
      <c r="H360" s="437"/>
      <c r="I360" s="437"/>
      <c r="J360" s="437"/>
      <c r="K360" s="465">
        <f t="shared" si="84"/>
        <v>0</v>
      </c>
      <c r="L360" s="433"/>
      <c r="M360" s="433"/>
      <c r="N360" s="434"/>
      <c r="O360" s="383" t="str">
        <f t="shared" si="83"/>
        <v/>
      </c>
      <c r="P360" s="434"/>
      <c r="Q360" s="434"/>
      <c r="R360" s="434"/>
      <c r="S360" s="433"/>
      <c r="T360" s="434"/>
      <c r="U360" s="384" t="str">
        <f t="shared" si="85"/>
        <v/>
      </c>
      <c r="V360" s="384" t="str">
        <f t="shared" si="86"/>
        <v/>
      </c>
      <c r="W360" s="384" t="str">
        <f t="shared" si="87"/>
        <v/>
      </c>
      <c r="X360" s="384" t="str">
        <f t="shared" si="88"/>
        <v/>
      </c>
      <c r="Y360" s="384" t="str">
        <f t="shared" si="89"/>
        <v/>
      </c>
      <c r="Z360" s="384" t="str">
        <f t="shared" si="90"/>
        <v/>
      </c>
      <c r="AA360" s="384">
        <f t="shared" si="91"/>
        <v>0</v>
      </c>
      <c r="AB360" s="385" t="b">
        <f t="shared" si="92"/>
        <v>1</v>
      </c>
      <c r="AC360" s="384" t="str">
        <f>IF($N360="","",IF($C$7="Northern Ireland",INDEX('Fixed inputs'!$H$18:$H$58,MATCH($N360,'Fixed inputs'!$C$18:$C$58,0)),INDEX('Fixed inputs'!$I$18:$I$58,MATCH($N360,'Fixed inputs'!$C$18:$C$58,0))))</f>
        <v/>
      </c>
      <c r="AD360" s="384" t="str">
        <f>IF($C360="","",INDEX('Fixed inputs'!$C$8:$E$10,MATCH($C360,'Fixed inputs'!$B$8:$B$10,0),MATCH(IF($C$7="Northern Ireland","GBP","EUR"),'Fixed inputs'!$C$7:$E$7,0)))</f>
        <v/>
      </c>
      <c r="AE360" s="386"/>
      <c r="AF360" s="386"/>
      <c r="AG360" s="386"/>
      <c r="AH360" s="386"/>
      <c r="AI360" s="386"/>
      <c r="AJ360" s="387">
        <f t="shared" si="93"/>
        <v>0</v>
      </c>
      <c r="AK360" s="386"/>
      <c r="AL360" s="387">
        <f t="shared" si="94"/>
        <v>0</v>
      </c>
      <c r="AM360" s="386"/>
      <c r="AN360" s="387">
        <f t="shared" si="95"/>
        <v>0</v>
      </c>
      <c r="AO360" s="386"/>
      <c r="AP360" s="387">
        <f t="shared" si="96"/>
        <v>0</v>
      </c>
      <c r="AQ360" s="386"/>
      <c r="AR360" s="387">
        <f t="shared" si="97"/>
        <v>0</v>
      </c>
      <c r="AS360" s="386"/>
      <c r="AT360" s="387">
        <f t="shared" si="98"/>
        <v>0</v>
      </c>
    </row>
    <row r="361" spans="2:46">
      <c r="B361" s="435"/>
      <c r="C361" s="435"/>
      <c r="D361" s="436"/>
      <c r="E361" s="437"/>
      <c r="F361" s="437"/>
      <c r="G361" s="437"/>
      <c r="H361" s="437"/>
      <c r="I361" s="437"/>
      <c r="J361" s="437"/>
      <c r="K361" s="465">
        <f t="shared" si="84"/>
        <v>0</v>
      </c>
      <c r="L361" s="433"/>
      <c r="M361" s="433"/>
      <c r="N361" s="434"/>
      <c r="O361" s="383" t="str">
        <f t="shared" si="83"/>
        <v/>
      </c>
      <c r="P361" s="434"/>
      <c r="Q361" s="434"/>
      <c r="R361" s="434"/>
      <c r="S361" s="433"/>
      <c r="T361" s="434"/>
      <c r="U361" s="384" t="str">
        <f t="shared" si="85"/>
        <v/>
      </c>
      <c r="V361" s="384" t="str">
        <f t="shared" si="86"/>
        <v/>
      </c>
      <c r="W361" s="384" t="str">
        <f t="shared" si="87"/>
        <v/>
      </c>
      <c r="X361" s="384" t="str">
        <f t="shared" si="88"/>
        <v/>
      </c>
      <c r="Y361" s="384" t="str">
        <f t="shared" si="89"/>
        <v/>
      </c>
      <c r="Z361" s="384" t="str">
        <f t="shared" si="90"/>
        <v/>
      </c>
      <c r="AA361" s="384">
        <f t="shared" si="91"/>
        <v>0</v>
      </c>
      <c r="AB361" s="385" t="b">
        <f t="shared" si="92"/>
        <v>1</v>
      </c>
      <c r="AC361" s="384" t="str">
        <f>IF($N361="","",IF($C$7="Northern Ireland",INDEX('Fixed inputs'!$H$18:$H$58,MATCH($N361,'Fixed inputs'!$C$18:$C$58,0)),INDEX('Fixed inputs'!$I$18:$I$58,MATCH($N361,'Fixed inputs'!$C$18:$C$58,0))))</f>
        <v/>
      </c>
      <c r="AD361" s="384" t="str">
        <f>IF($C361="","",INDEX('Fixed inputs'!$C$8:$E$10,MATCH($C361,'Fixed inputs'!$B$8:$B$10,0),MATCH(IF($C$7="Northern Ireland","GBP","EUR"),'Fixed inputs'!$C$7:$E$7,0)))</f>
        <v/>
      </c>
      <c r="AE361" s="386"/>
      <c r="AF361" s="386"/>
      <c r="AG361" s="386"/>
      <c r="AH361" s="386"/>
      <c r="AI361" s="386"/>
      <c r="AJ361" s="387">
        <f t="shared" si="93"/>
        <v>0</v>
      </c>
      <c r="AK361" s="386"/>
      <c r="AL361" s="387">
        <f t="shared" si="94"/>
        <v>0</v>
      </c>
      <c r="AM361" s="386"/>
      <c r="AN361" s="387">
        <f t="shared" si="95"/>
        <v>0</v>
      </c>
      <c r="AO361" s="386"/>
      <c r="AP361" s="387">
        <f t="shared" si="96"/>
        <v>0</v>
      </c>
      <c r="AQ361" s="386"/>
      <c r="AR361" s="387">
        <f t="shared" si="97"/>
        <v>0</v>
      </c>
      <c r="AS361" s="386"/>
      <c r="AT361" s="387">
        <f t="shared" si="98"/>
        <v>0</v>
      </c>
    </row>
    <row r="362" spans="2:46">
      <c r="B362" s="435"/>
      <c r="C362" s="435"/>
      <c r="D362" s="436"/>
      <c r="E362" s="437"/>
      <c r="F362" s="437"/>
      <c r="G362" s="437"/>
      <c r="H362" s="437"/>
      <c r="I362" s="437"/>
      <c r="J362" s="437"/>
      <c r="K362" s="465">
        <f t="shared" si="84"/>
        <v>0</v>
      </c>
      <c r="L362" s="433"/>
      <c r="M362" s="433"/>
      <c r="N362" s="434"/>
      <c r="O362" s="383" t="str">
        <f t="shared" si="83"/>
        <v/>
      </c>
      <c r="P362" s="434"/>
      <c r="Q362" s="434"/>
      <c r="R362" s="434"/>
      <c r="S362" s="433"/>
      <c r="T362" s="434"/>
      <c r="U362" s="384" t="str">
        <f t="shared" si="85"/>
        <v/>
      </c>
      <c r="V362" s="384" t="str">
        <f t="shared" si="86"/>
        <v/>
      </c>
      <c r="W362" s="384" t="str">
        <f t="shared" si="87"/>
        <v/>
      </c>
      <c r="X362" s="384" t="str">
        <f t="shared" si="88"/>
        <v/>
      </c>
      <c r="Y362" s="384" t="str">
        <f t="shared" si="89"/>
        <v/>
      </c>
      <c r="Z362" s="384" t="str">
        <f t="shared" si="90"/>
        <v/>
      </c>
      <c r="AA362" s="384">
        <f t="shared" si="91"/>
        <v>0</v>
      </c>
      <c r="AB362" s="385" t="b">
        <f t="shared" si="92"/>
        <v>1</v>
      </c>
      <c r="AC362" s="384" t="str">
        <f>IF($N362="","",IF($C$7="Northern Ireland",INDEX('Fixed inputs'!$H$18:$H$58,MATCH($N362,'Fixed inputs'!$C$18:$C$58,0)),INDEX('Fixed inputs'!$I$18:$I$58,MATCH($N362,'Fixed inputs'!$C$18:$C$58,0))))</f>
        <v/>
      </c>
      <c r="AD362" s="384" t="str">
        <f>IF($C362="","",INDEX('Fixed inputs'!$C$8:$E$10,MATCH($C362,'Fixed inputs'!$B$8:$B$10,0),MATCH(IF($C$7="Northern Ireland","GBP","EUR"),'Fixed inputs'!$C$7:$E$7,0)))</f>
        <v/>
      </c>
      <c r="AE362" s="386"/>
      <c r="AF362" s="386"/>
      <c r="AG362" s="386"/>
      <c r="AH362" s="386"/>
      <c r="AI362" s="386"/>
      <c r="AJ362" s="387">
        <f t="shared" si="93"/>
        <v>0</v>
      </c>
      <c r="AK362" s="386"/>
      <c r="AL362" s="387">
        <f t="shared" si="94"/>
        <v>0</v>
      </c>
      <c r="AM362" s="386"/>
      <c r="AN362" s="387">
        <f t="shared" si="95"/>
        <v>0</v>
      </c>
      <c r="AO362" s="386"/>
      <c r="AP362" s="387">
        <f t="shared" si="96"/>
        <v>0</v>
      </c>
      <c r="AQ362" s="386"/>
      <c r="AR362" s="387">
        <f t="shared" si="97"/>
        <v>0</v>
      </c>
      <c r="AS362" s="386"/>
      <c r="AT362" s="387">
        <f t="shared" si="98"/>
        <v>0</v>
      </c>
    </row>
    <row r="363" spans="2:46">
      <c r="B363" s="435"/>
      <c r="C363" s="435"/>
      <c r="D363" s="436"/>
      <c r="E363" s="437"/>
      <c r="F363" s="437"/>
      <c r="G363" s="437"/>
      <c r="H363" s="437"/>
      <c r="I363" s="437"/>
      <c r="J363" s="437"/>
      <c r="K363" s="465">
        <f t="shared" si="84"/>
        <v>0</v>
      </c>
      <c r="L363" s="433"/>
      <c r="M363" s="433"/>
      <c r="N363" s="434"/>
      <c r="O363" s="383" t="str">
        <f t="shared" si="83"/>
        <v/>
      </c>
      <c r="P363" s="434"/>
      <c r="Q363" s="434"/>
      <c r="R363" s="434"/>
      <c r="S363" s="433"/>
      <c r="T363" s="434"/>
      <c r="U363" s="384" t="str">
        <f t="shared" si="85"/>
        <v/>
      </c>
      <c r="V363" s="384" t="str">
        <f t="shared" si="86"/>
        <v/>
      </c>
      <c r="W363" s="384" t="str">
        <f t="shared" si="87"/>
        <v/>
      </c>
      <c r="X363" s="384" t="str">
        <f t="shared" si="88"/>
        <v/>
      </c>
      <c r="Y363" s="384" t="str">
        <f t="shared" si="89"/>
        <v/>
      </c>
      <c r="Z363" s="384" t="str">
        <f t="shared" si="90"/>
        <v/>
      </c>
      <c r="AA363" s="384">
        <f t="shared" si="91"/>
        <v>0</v>
      </c>
      <c r="AB363" s="385" t="b">
        <f t="shared" si="92"/>
        <v>1</v>
      </c>
      <c r="AC363" s="384" t="str">
        <f>IF($N363="","",IF($C$7="Northern Ireland",INDEX('Fixed inputs'!$H$18:$H$58,MATCH($N363,'Fixed inputs'!$C$18:$C$58,0)),INDEX('Fixed inputs'!$I$18:$I$58,MATCH($N363,'Fixed inputs'!$C$18:$C$58,0))))</f>
        <v/>
      </c>
      <c r="AD363" s="384" t="str">
        <f>IF($C363="","",INDEX('Fixed inputs'!$C$8:$E$10,MATCH($C363,'Fixed inputs'!$B$8:$B$10,0),MATCH(IF($C$7="Northern Ireland","GBP","EUR"),'Fixed inputs'!$C$7:$E$7,0)))</f>
        <v/>
      </c>
      <c r="AE363" s="386"/>
      <c r="AF363" s="386"/>
      <c r="AG363" s="386"/>
      <c r="AH363" s="386"/>
      <c r="AI363" s="386"/>
      <c r="AJ363" s="387">
        <f t="shared" si="93"/>
        <v>0</v>
      </c>
      <c r="AK363" s="386"/>
      <c r="AL363" s="387">
        <f t="shared" si="94"/>
        <v>0</v>
      </c>
      <c r="AM363" s="386"/>
      <c r="AN363" s="387">
        <f t="shared" si="95"/>
        <v>0</v>
      </c>
      <c r="AO363" s="386"/>
      <c r="AP363" s="387">
        <f t="shared" si="96"/>
        <v>0</v>
      </c>
      <c r="AQ363" s="386"/>
      <c r="AR363" s="387">
        <f t="shared" si="97"/>
        <v>0</v>
      </c>
      <c r="AS363" s="386"/>
      <c r="AT363" s="387">
        <f t="shared" si="98"/>
        <v>0</v>
      </c>
    </row>
    <row r="364" spans="2:46">
      <c r="B364" s="435"/>
      <c r="C364" s="435"/>
      <c r="D364" s="436"/>
      <c r="E364" s="437"/>
      <c r="F364" s="437"/>
      <c r="G364" s="437"/>
      <c r="H364" s="437"/>
      <c r="I364" s="437"/>
      <c r="J364" s="437"/>
      <c r="K364" s="465">
        <f t="shared" si="84"/>
        <v>0</v>
      </c>
      <c r="L364" s="433"/>
      <c r="M364" s="433"/>
      <c r="N364" s="434"/>
      <c r="O364" s="383" t="str">
        <f t="shared" si="83"/>
        <v/>
      </c>
      <c r="P364" s="434"/>
      <c r="Q364" s="434"/>
      <c r="R364" s="434"/>
      <c r="S364" s="433"/>
      <c r="T364" s="434"/>
      <c r="U364" s="384" t="str">
        <f t="shared" si="85"/>
        <v/>
      </c>
      <c r="V364" s="384" t="str">
        <f t="shared" si="86"/>
        <v/>
      </c>
      <c r="W364" s="384" t="str">
        <f t="shared" si="87"/>
        <v/>
      </c>
      <c r="X364" s="384" t="str">
        <f t="shared" si="88"/>
        <v/>
      </c>
      <c r="Y364" s="384" t="str">
        <f t="shared" si="89"/>
        <v/>
      </c>
      <c r="Z364" s="384" t="str">
        <f t="shared" si="90"/>
        <v/>
      </c>
      <c r="AA364" s="384">
        <f t="shared" si="91"/>
        <v>0</v>
      </c>
      <c r="AB364" s="385" t="b">
        <f t="shared" si="92"/>
        <v>1</v>
      </c>
      <c r="AC364" s="384" t="str">
        <f>IF($N364="","",IF($C$7="Northern Ireland",INDEX('Fixed inputs'!$H$18:$H$58,MATCH($N364,'Fixed inputs'!$C$18:$C$58,0)),INDEX('Fixed inputs'!$I$18:$I$58,MATCH($N364,'Fixed inputs'!$C$18:$C$58,0))))</f>
        <v/>
      </c>
      <c r="AD364" s="384" t="str">
        <f>IF($C364="","",INDEX('Fixed inputs'!$C$8:$E$10,MATCH($C364,'Fixed inputs'!$B$8:$B$10,0),MATCH(IF($C$7="Northern Ireland","GBP","EUR"),'Fixed inputs'!$C$7:$E$7,0)))</f>
        <v/>
      </c>
      <c r="AE364" s="386"/>
      <c r="AF364" s="386"/>
      <c r="AG364" s="386"/>
      <c r="AH364" s="386"/>
      <c r="AI364" s="386"/>
      <c r="AJ364" s="387">
        <f t="shared" si="93"/>
        <v>0</v>
      </c>
      <c r="AK364" s="386"/>
      <c r="AL364" s="387">
        <f t="shared" si="94"/>
        <v>0</v>
      </c>
      <c r="AM364" s="386"/>
      <c r="AN364" s="387">
        <f t="shared" si="95"/>
        <v>0</v>
      </c>
      <c r="AO364" s="386"/>
      <c r="AP364" s="387">
        <f t="shared" si="96"/>
        <v>0</v>
      </c>
      <c r="AQ364" s="386"/>
      <c r="AR364" s="387">
        <f t="shared" si="97"/>
        <v>0</v>
      </c>
      <c r="AS364" s="386"/>
      <c r="AT364" s="387">
        <f t="shared" si="98"/>
        <v>0</v>
      </c>
    </row>
    <row r="365" spans="2:46">
      <c r="B365" s="435"/>
      <c r="C365" s="435"/>
      <c r="D365" s="436"/>
      <c r="E365" s="437"/>
      <c r="F365" s="437"/>
      <c r="G365" s="437"/>
      <c r="H365" s="437"/>
      <c r="I365" s="437"/>
      <c r="J365" s="437"/>
      <c r="K365" s="465">
        <f t="shared" si="84"/>
        <v>0</v>
      </c>
      <c r="L365" s="433"/>
      <c r="M365" s="433"/>
      <c r="N365" s="434"/>
      <c r="O365" s="383" t="str">
        <f t="shared" si="83"/>
        <v/>
      </c>
      <c r="P365" s="434"/>
      <c r="Q365" s="434"/>
      <c r="R365" s="434"/>
      <c r="S365" s="433"/>
      <c r="T365" s="434"/>
      <c r="U365" s="384" t="str">
        <f t="shared" si="85"/>
        <v/>
      </c>
      <c r="V365" s="384" t="str">
        <f t="shared" si="86"/>
        <v/>
      </c>
      <c r="W365" s="384" t="str">
        <f t="shared" si="87"/>
        <v/>
      </c>
      <c r="X365" s="384" t="str">
        <f t="shared" si="88"/>
        <v/>
      </c>
      <c r="Y365" s="384" t="str">
        <f t="shared" si="89"/>
        <v/>
      </c>
      <c r="Z365" s="384" t="str">
        <f t="shared" si="90"/>
        <v/>
      </c>
      <c r="AA365" s="384">
        <f t="shared" si="91"/>
        <v>0</v>
      </c>
      <c r="AB365" s="385" t="b">
        <f t="shared" si="92"/>
        <v>1</v>
      </c>
      <c r="AC365" s="384" t="str">
        <f>IF($N365="","",IF($C$7="Northern Ireland",INDEX('Fixed inputs'!$H$18:$H$58,MATCH($N365,'Fixed inputs'!$C$18:$C$58,0)),INDEX('Fixed inputs'!$I$18:$I$58,MATCH($N365,'Fixed inputs'!$C$18:$C$58,0))))</f>
        <v/>
      </c>
      <c r="AD365" s="384" t="str">
        <f>IF($C365="","",INDEX('Fixed inputs'!$C$8:$E$10,MATCH($C365,'Fixed inputs'!$B$8:$B$10,0),MATCH(IF($C$7="Northern Ireland","GBP","EUR"),'Fixed inputs'!$C$7:$E$7,0)))</f>
        <v/>
      </c>
      <c r="AE365" s="386"/>
      <c r="AF365" s="386"/>
      <c r="AG365" s="386"/>
      <c r="AH365" s="386"/>
      <c r="AI365" s="386"/>
      <c r="AJ365" s="387">
        <f t="shared" si="93"/>
        <v>0</v>
      </c>
      <c r="AK365" s="386"/>
      <c r="AL365" s="387">
        <f t="shared" si="94"/>
        <v>0</v>
      </c>
      <c r="AM365" s="386"/>
      <c r="AN365" s="387">
        <f t="shared" si="95"/>
        <v>0</v>
      </c>
      <c r="AO365" s="386"/>
      <c r="AP365" s="387">
        <f t="shared" si="96"/>
        <v>0</v>
      </c>
      <c r="AQ365" s="386"/>
      <c r="AR365" s="387">
        <f t="shared" si="97"/>
        <v>0</v>
      </c>
      <c r="AS365" s="386"/>
      <c r="AT365" s="387">
        <f t="shared" si="98"/>
        <v>0</v>
      </c>
    </row>
    <row r="366" spans="2:46">
      <c r="B366" s="435"/>
      <c r="C366" s="435"/>
      <c r="D366" s="436"/>
      <c r="E366" s="437"/>
      <c r="F366" s="437"/>
      <c r="G366" s="437"/>
      <c r="H366" s="437"/>
      <c r="I366" s="437"/>
      <c r="J366" s="437"/>
      <c r="K366" s="465">
        <f t="shared" si="84"/>
        <v>0</v>
      </c>
      <c r="L366" s="433"/>
      <c r="M366" s="433"/>
      <c r="N366" s="434"/>
      <c r="O366" s="383" t="str">
        <f t="shared" si="83"/>
        <v/>
      </c>
      <c r="P366" s="434"/>
      <c r="Q366" s="434"/>
      <c r="R366" s="434"/>
      <c r="S366" s="433"/>
      <c r="T366" s="434"/>
      <c r="U366" s="384" t="str">
        <f t="shared" si="85"/>
        <v/>
      </c>
      <c r="V366" s="384" t="str">
        <f t="shared" si="86"/>
        <v/>
      </c>
      <c r="W366" s="384" t="str">
        <f t="shared" si="87"/>
        <v/>
      </c>
      <c r="X366" s="384" t="str">
        <f t="shared" si="88"/>
        <v/>
      </c>
      <c r="Y366" s="384" t="str">
        <f t="shared" si="89"/>
        <v/>
      </c>
      <c r="Z366" s="384" t="str">
        <f t="shared" si="90"/>
        <v/>
      </c>
      <c r="AA366" s="384">
        <f t="shared" si="91"/>
        <v>0</v>
      </c>
      <c r="AB366" s="385" t="b">
        <f t="shared" si="92"/>
        <v>1</v>
      </c>
      <c r="AC366" s="384" t="str">
        <f>IF($N366="","",IF($C$7="Northern Ireland",INDEX('Fixed inputs'!$H$18:$H$58,MATCH($N366,'Fixed inputs'!$C$18:$C$58,0)),INDEX('Fixed inputs'!$I$18:$I$58,MATCH($N366,'Fixed inputs'!$C$18:$C$58,0))))</f>
        <v/>
      </c>
      <c r="AD366" s="384" t="str">
        <f>IF($C366="","",INDEX('Fixed inputs'!$C$8:$E$10,MATCH($C366,'Fixed inputs'!$B$8:$B$10,0),MATCH(IF($C$7="Northern Ireland","GBP","EUR"),'Fixed inputs'!$C$7:$E$7,0)))</f>
        <v/>
      </c>
      <c r="AE366" s="386"/>
      <c r="AF366" s="386"/>
      <c r="AG366" s="386"/>
      <c r="AH366" s="386"/>
      <c r="AI366" s="386"/>
      <c r="AJ366" s="387">
        <f t="shared" si="93"/>
        <v>0</v>
      </c>
      <c r="AK366" s="386"/>
      <c r="AL366" s="387">
        <f t="shared" si="94"/>
        <v>0</v>
      </c>
      <c r="AM366" s="386"/>
      <c r="AN366" s="387">
        <f t="shared" si="95"/>
        <v>0</v>
      </c>
      <c r="AO366" s="386"/>
      <c r="AP366" s="387">
        <f t="shared" si="96"/>
        <v>0</v>
      </c>
      <c r="AQ366" s="386"/>
      <c r="AR366" s="387">
        <f t="shared" si="97"/>
        <v>0</v>
      </c>
      <c r="AS366" s="386"/>
      <c r="AT366" s="387">
        <f t="shared" si="98"/>
        <v>0</v>
      </c>
    </row>
    <row r="367" spans="2:46">
      <c r="B367" s="435"/>
      <c r="C367" s="435"/>
      <c r="D367" s="436"/>
      <c r="E367" s="437"/>
      <c r="F367" s="437"/>
      <c r="G367" s="437"/>
      <c r="H367" s="437"/>
      <c r="I367" s="437"/>
      <c r="J367" s="437"/>
      <c r="K367" s="465">
        <f t="shared" si="84"/>
        <v>0</v>
      </c>
      <c r="L367" s="433"/>
      <c r="M367" s="433"/>
      <c r="N367" s="434"/>
      <c r="O367" s="383" t="str">
        <f t="shared" si="83"/>
        <v/>
      </c>
      <c r="P367" s="434"/>
      <c r="Q367" s="434"/>
      <c r="R367" s="434"/>
      <c r="S367" s="433"/>
      <c r="T367" s="434"/>
      <c r="U367" s="384" t="str">
        <f t="shared" si="85"/>
        <v/>
      </c>
      <c r="V367" s="384" t="str">
        <f t="shared" si="86"/>
        <v/>
      </c>
      <c r="W367" s="384" t="str">
        <f t="shared" si="87"/>
        <v/>
      </c>
      <c r="X367" s="384" t="str">
        <f t="shared" si="88"/>
        <v/>
      </c>
      <c r="Y367" s="384" t="str">
        <f t="shared" si="89"/>
        <v/>
      </c>
      <c r="Z367" s="384" t="str">
        <f t="shared" si="90"/>
        <v/>
      </c>
      <c r="AA367" s="384">
        <f t="shared" si="91"/>
        <v>0</v>
      </c>
      <c r="AB367" s="385" t="b">
        <f t="shared" si="92"/>
        <v>1</v>
      </c>
      <c r="AC367" s="384" t="str">
        <f>IF($N367="","",IF($C$7="Northern Ireland",INDEX('Fixed inputs'!$H$18:$H$58,MATCH($N367,'Fixed inputs'!$C$18:$C$58,0)),INDEX('Fixed inputs'!$I$18:$I$58,MATCH($N367,'Fixed inputs'!$C$18:$C$58,0))))</f>
        <v/>
      </c>
      <c r="AD367" s="384" t="str">
        <f>IF($C367="","",INDEX('Fixed inputs'!$C$8:$E$10,MATCH($C367,'Fixed inputs'!$B$8:$B$10,0),MATCH(IF($C$7="Northern Ireland","GBP","EUR"),'Fixed inputs'!$C$7:$E$7,0)))</f>
        <v/>
      </c>
      <c r="AE367" s="386"/>
      <c r="AF367" s="386"/>
      <c r="AG367" s="386"/>
      <c r="AH367" s="386"/>
      <c r="AI367" s="386"/>
      <c r="AJ367" s="387">
        <f t="shared" si="93"/>
        <v>0</v>
      </c>
      <c r="AK367" s="386"/>
      <c r="AL367" s="387">
        <f t="shared" si="94"/>
        <v>0</v>
      </c>
      <c r="AM367" s="386"/>
      <c r="AN367" s="387">
        <f t="shared" si="95"/>
        <v>0</v>
      </c>
      <c r="AO367" s="386"/>
      <c r="AP367" s="387">
        <f t="shared" si="96"/>
        <v>0</v>
      </c>
      <c r="AQ367" s="386"/>
      <c r="AR367" s="387">
        <f t="shared" si="97"/>
        <v>0</v>
      </c>
      <c r="AS367" s="386"/>
      <c r="AT367" s="387">
        <f t="shared" si="98"/>
        <v>0</v>
      </c>
    </row>
    <row r="368" spans="2:46">
      <c r="B368" s="435"/>
      <c r="C368" s="435"/>
      <c r="D368" s="436"/>
      <c r="E368" s="437"/>
      <c r="F368" s="437"/>
      <c r="G368" s="437"/>
      <c r="H368" s="437"/>
      <c r="I368" s="437"/>
      <c r="J368" s="437"/>
      <c r="K368" s="465">
        <f t="shared" si="84"/>
        <v>0</v>
      </c>
      <c r="L368" s="433"/>
      <c r="M368" s="433"/>
      <c r="N368" s="434"/>
      <c r="O368" s="383" t="str">
        <f t="shared" si="83"/>
        <v/>
      </c>
      <c r="P368" s="434"/>
      <c r="Q368" s="434"/>
      <c r="R368" s="434"/>
      <c r="S368" s="433"/>
      <c r="T368" s="434"/>
      <c r="U368" s="384" t="str">
        <f t="shared" si="85"/>
        <v/>
      </c>
      <c r="V368" s="384" t="str">
        <f t="shared" si="86"/>
        <v/>
      </c>
      <c r="W368" s="384" t="str">
        <f t="shared" si="87"/>
        <v/>
      </c>
      <c r="X368" s="384" t="str">
        <f t="shared" si="88"/>
        <v/>
      </c>
      <c r="Y368" s="384" t="str">
        <f t="shared" si="89"/>
        <v/>
      </c>
      <c r="Z368" s="384" t="str">
        <f t="shared" si="90"/>
        <v/>
      </c>
      <c r="AA368" s="384">
        <f t="shared" si="91"/>
        <v>0</v>
      </c>
      <c r="AB368" s="385" t="b">
        <f t="shared" si="92"/>
        <v>1</v>
      </c>
      <c r="AC368" s="384" t="str">
        <f>IF($N368="","",IF($C$7="Northern Ireland",INDEX('Fixed inputs'!$H$18:$H$58,MATCH($N368,'Fixed inputs'!$C$18:$C$58,0)),INDEX('Fixed inputs'!$I$18:$I$58,MATCH($N368,'Fixed inputs'!$C$18:$C$58,0))))</f>
        <v/>
      </c>
      <c r="AD368" s="384" t="str">
        <f>IF($C368="","",INDEX('Fixed inputs'!$C$8:$E$10,MATCH($C368,'Fixed inputs'!$B$8:$B$10,0),MATCH(IF($C$7="Northern Ireland","GBP","EUR"),'Fixed inputs'!$C$7:$E$7,0)))</f>
        <v/>
      </c>
      <c r="AE368" s="386"/>
      <c r="AF368" s="386"/>
      <c r="AG368" s="386"/>
      <c r="AH368" s="386"/>
      <c r="AI368" s="386"/>
      <c r="AJ368" s="387">
        <f t="shared" si="93"/>
        <v>0</v>
      </c>
      <c r="AK368" s="386"/>
      <c r="AL368" s="387">
        <f t="shared" si="94"/>
        <v>0</v>
      </c>
      <c r="AM368" s="386"/>
      <c r="AN368" s="387">
        <f t="shared" si="95"/>
        <v>0</v>
      </c>
      <c r="AO368" s="386"/>
      <c r="AP368" s="387">
        <f t="shared" si="96"/>
        <v>0</v>
      </c>
      <c r="AQ368" s="386"/>
      <c r="AR368" s="387">
        <f t="shared" si="97"/>
        <v>0</v>
      </c>
      <c r="AS368" s="386"/>
      <c r="AT368" s="387">
        <f t="shared" si="98"/>
        <v>0</v>
      </c>
    </row>
    <row r="369" spans="2:46">
      <c r="B369" s="435"/>
      <c r="C369" s="435"/>
      <c r="D369" s="436"/>
      <c r="E369" s="437"/>
      <c r="F369" s="437"/>
      <c r="G369" s="437"/>
      <c r="H369" s="437"/>
      <c r="I369" s="437"/>
      <c r="J369" s="437"/>
      <c r="K369" s="465">
        <f t="shared" si="84"/>
        <v>0</v>
      </c>
      <c r="L369" s="433"/>
      <c r="M369" s="433"/>
      <c r="N369" s="434"/>
      <c r="O369" s="383" t="str">
        <f t="shared" si="83"/>
        <v/>
      </c>
      <c r="P369" s="434"/>
      <c r="Q369" s="434"/>
      <c r="R369" s="434"/>
      <c r="S369" s="433"/>
      <c r="T369" s="434"/>
      <c r="U369" s="384" t="str">
        <f t="shared" si="85"/>
        <v/>
      </c>
      <c r="V369" s="384" t="str">
        <f t="shared" si="86"/>
        <v/>
      </c>
      <c r="W369" s="384" t="str">
        <f t="shared" si="87"/>
        <v/>
      </c>
      <c r="X369" s="384" t="str">
        <f t="shared" si="88"/>
        <v/>
      </c>
      <c r="Y369" s="384" t="str">
        <f t="shared" si="89"/>
        <v/>
      </c>
      <c r="Z369" s="384" t="str">
        <f t="shared" si="90"/>
        <v/>
      </c>
      <c r="AA369" s="384">
        <f t="shared" si="91"/>
        <v>0</v>
      </c>
      <c r="AB369" s="385" t="b">
        <f t="shared" si="92"/>
        <v>1</v>
      </c>
      <c r="AC369" s="384" t="str">
        <f>IF($N369="","",IF($C$7="Northern Ireland",INDEX('Fixed inputs'!$H$18:$H$58,MATCH($N369,'Fixed inputs'!$C$18:$C$58,0)),INDEX('Fixed inputs'!$I$18:$I$58,MATCH($N369,'Fixed inputs'!$C$18:$C$58,0))))</f>
        <v/>
      </c>
      <c r="AD369" s="384" t="str">
        <f>IF($C369="","",INDEX('Fixed inputs'!$C$8:$E$10,MATCH($C369,'Fixed inputs'!$B$8:$B$10,0),MATCH(IF($C$7="Northern Ireland","GBP","EUR"),'Fixed inputs'!$C$7:$E$7,0)))</f>
        <v/>
      </c>
      <c r="AE369" s="386"/>
      <c r="AF369" s="386"/>
      <c r="AG369" s="386"/>
      <c r="AH369" s="386"/>
      <c r="AI369" s="386"/>
      <c r="AJ369" s="387">
        <f t="shared" si="93"/>
        <v>0</v>
      </c>
      <c r="AK369" s="386"/>
      <c r="AL369" s="387">
        <f t="shared" si="94"/>
        <v>0</v>
      </c>
      <c r="AM369" s="386"/>
      <c r="AN369" s="387">
        <f t="shared" si="95"/>
        <v>0</v>
      </c>
      <c r="AO369" s="386"/>
      <c r="AP369" s="387">
        <f t="shared" si="96"/>
        <v>0</v>
      </c>
      <c r="AQ369" s="386"/>
      <c r="AR369" s="387">
        <f t="shared" si="97"/>
        <v>0</v>
      </c>
      <c r="AS369" s="386"/>
      <c r="AT369" s="387">
        <f t="shared" si="98"/>
        <v>0</v>
      </c>
    </row>
    <row r="370" spans="2:46">
      <c r="B370" s="435"/>
      <c r="C370" s="435"/>
      <c r="D370" s="436"/>
      <c r="E370" s="437"/>
      <c r="F370" s="437"/>
      <c r="G370" s="437"/>
      <c r="H370" s="437"/>
      <c r="I370" s="437"/>
      <c r="J370" s="437"/>
      <c r="K370" s="465">
        <f t="shared" si="84"/>
        <v>0</v>
      </c>
      <c r="L370" s="433"/>
      <c r="M370" s="433"/>
      <c r="N370" s="434"/>
      <c r="O370" s="383" t="str">
        <f t="shared" si="83"/>
        <v/>
      </c>
      <c r="P370" s="434"/>
      <c r="Q370" s="434"/>
      <c r="R370" s="434"/>
      <c r="S370" s="433"/>
      <c r="T370" s="434"/>
      <c r="U370" s="384" t="str">
        <f t="shared" si="85"/>
        <v/>
      </c>
      <c r="V370" s="384" t="str">
        <f t="shared" si="86"/>
        <v/>
      </c>
      <c r="W370" s="384" t="str">
        <f t="shared" si="87"/>
        <v/>
      </c>
      <c r="X370" s="384" t="str">
        <f t="shared" si="88"/>
        <v/>
      </c>
      <c r="Y370" s="384" t="str">
        <f t="shared" si="89"/>
        <v/>
      </c>
      <c r="Z370" s="384" t="str">
        <f t="shared" si="90"/>
        <v/>
      </c>
      <c r="AA370" s="384">
        <f t="shared" si="91"/>
        <v>0</v>
      </c>
      <c r="AB370" s="385" t="b">
        <f t="shared" si="92"/>
        <v>1</v>
      </c>
      <c r="AC370" s="384" t="str">
        <f>IF($N370="","",IF($C$7="Northern Ireland",INDEX('Fixed inputs'!$H$18:$H$58,MATCH($N370,'Fixed inputs'!$C$18:$C$58,0)),INDEX('Fixed inputs'!$I$18:$I$58,MATCH($N370,'Fixed inputs'!$C$18:$C$58,0))))</f>
        <v/>
      </c>
      <c r="AD370" s="384" t="str">
        <f>IF($C370="","",INDEX('Fixed inputs'!$C$8:$E$10,MATCH($C370,'Fixed inputs'!$B$8:$B$10,0),MATCH(IF($C$7="Northern Ireland","GBP","EUR"),'Fixed inputs'!$C$7:$E$7,0)))</f>
        <v/>
      </c>
      <c r="AE370" s="386"/>
      <c r="AF370" s="386"/>
      <c r="AG370" s="386"/>
      <c r="AH370" s="386"/>
      <c r="AI370" s="386"/>
      <c r="AJ370" s="387">
        <f t="shared" si="93"/>
        <v>0</v>
      </c>
      <c r="AK370" s="386"/>
      <c r="AL370" s="387">
        <f t="shared" si="94"/>
        <v>0</v>
      </c>
      <c r="AM370" s="386"/>
      <c r="AN370" s="387">
        <f t="shared" si="95"/>
        <v>0</v>
      </c>
      <c r="AO370" s="386"/>
      <c r="AP370" s="387">
        <f t="shared" si="96"/>
        <v>0</v>
      </c>
      <c r="AQ370" s="386"/>
      <c r="AR370" s="387">
        <f t="shared" si="97"/>
        <v>0</v>
      </c>
      <c r="AS370" s="386"/>
      <c r="AT370" s="387">
        <f t="shared" si="98"/>
        <v>0</v>
      </c>
    </row>
    <row r="371" spans="2:46">
      <c r="B371" s="435"/>
      <c r="C371" s="435"/>
      <c r="D371" s="436"/>
      <c r="E371" s="437"/>
      <c r="F371" s="437"/>
      <c r="G371" s="437"/>
      <c r="H371" s="437"/>
      <c r="I371" s="437"/>
      <c r="J371" s="437"/>
      <c r="K371" s="465">
        <f t="shared" si="84"/>
        <v>0</v>
      </c>
      <c r="L371" s="433"/>
      <c r="M371" s="433"/>
      <c r="N371" s="434"/>
      <c r="O371" s="383" t="str">
        <f t="shared" si="83"/>
        <v/>
      </c>
      <c r="P371" s="434"/>
      <c r="Q371" s="434"/>
      <c r="R371" s="434"/>
      <c r="S371" s="433"/>
      <c r="T371" s="434"/>
      <c r="U371" s="384" t="str">
        <f t="shared" si="85"/>
        <v/>
      </c>
      <c r="V371" s="384" t="str">
        <f t="shared" si="86"/>
        <v/>
      </c>
      <c r="W371" s="384" t="str">
        <f t="shared" si="87"/>
        <v/>
      </c>
      <c r="X371" s="384" t="str">
        <f t="shared" si="88"/>
        <v/>
      </c>
      <c r="Y371" s="384" t="str">
        <f t="shared" si="89"/>
        <v/>
      </c>
      <c r="Z371" s="384" t="str">
        <f t="shared" si="90"/>
        <v/>
      </c>
      <c r="AA371" s="384">
        <f t="shared" si="91"/>
        <v>0</v>
      </c>
      <c r="AB371" s="385" t="b">
        <f t="shared" si="92"/>
        <v>1</v>
      </c>
      <c r="AC371" s="384" t="str">
        <f>IF($N371="","",IF($C$7="Northern Ireland",INDEX('Fixed inputs'!$H$18:$H$58,MATCH($N371,'Fixed inputs'!$C$18:$C$58,0)),INDEX('Fixed inputs'!$I$18:$I$58,MATCH($N371,'Fixed inputs'!$C$18:$C$58,0))))</f>
        <v/>
      </c>
      <c r="AD371" s="384" t="str">
        <f>IF($C371="","",INDEX('Fixed inputs'!$C$8:$E$10,MATCH($C371,'Fixed inputs'!$B$8:$B$10,0),MATCH(IF($C$7="Northern Ireland","GBP","EUR"),'Fixed inputs'!$C$7:$E$7,0)))</f>
        <v/>
      </c>
      <c r="AE371" s="386"/>
      <c r="AF371" s="386"/>
      <c r="AG371" s="386"/>
      <c r="AH371" s="386"/>
      <c r="AI371" s="386"/>
      <c r="AJ371" s="387">
        <f t="shared" si="93"/>
        <v>0</v>
      </c>
      <c r="AK371" s="386"/>
      <c r="AL371" s="387">
        <f t="shared" si="94"/>
        <v>0</v>
      </c>
      <c r="AM371" s="386"/>
      <c r="AN371" s="387">
        <f t="shared" si="95"/>
        <v>0</v>
      </c>
      <c r="AO371" s="386"/>
      <c r="AP371" s="387">
        <f t="shared" si="96"/>
        <v>0</v>
      </c>
      <c r="AQ371" s="386"/>
      <c r="AR371" s="387">
        <f t="shared" si="97"/>
        <v>0</v>
      </c>
      <c r="AS371" s="386"/>
      <c r="AT371" s="387">
        <f t="shared" si="98"/>
        <v>0</v>
      </c>
    </row>
    <row r="372" spans="2:46">
      <c r="B372" s="435"/>
      <c r="C372" s="435"/>
      <c r="D372" s="436"/>
      <c r="E372" s="437"/>
      <c r="F372" s="437"/>
      <c r="G372" s="437"/>
      <c r="H372" s="437"/>
      <c r="I372" s="437"/>
      <c r="J372" s="437"/>
      <c r="K372" s="465">
        <f t="shared" si="84"/>
        <v>0</v>
      </c>
      <c r="L372" s="433"/>
      <c r="M372" s="433"/>
      <c r="N372" s="434"/>
      <c r="O372" s="383" t="str">
        <f t="shared" si="83"/>
        <v/>
      </c>
      <c r="P372" s="434"/>
      <c r="Q372" s="434"/>
      <c r="R372" s="434"/>
      <c r="S372" s="433"/>
      <c r="T372" s="434"/>
      <c r="U372" s="384" t="str">
        <f t="shared" si="85"/>
        <v/>
      </c>
      <c r="V372" s="384" t="str">
        <f t="shared" si="86"/>
        <v/>
      </c>
      <c r="W372" s="384" t="str">
        <f t="shared" si="87"/>
        <v/>
      </c>
      <c r="X372" s="384" t="str">
        <f t="shared" si="88"/>
        <v/>
      </c>
      <c r="Y372" s="384" t="str">
        <f t="shared" si="89"/>
        <v/>
      </c>
      <c r="Z372" s="384" t="str">
        <f t="shared" si="90"/>
        <v/>
      </c>
      <c r="AA372" s="384">
        <f t="shared" si="91"/>
        <v>0</v>
      </c>
      <c r="AB372" s="385" t="b">
        <f t="shared" si="92"/>
        <v>1</v>
      </c>
      <c r="AC372" s="384" t="str">
        <f>IF($N372="","",IF($C$7="Northern Ireland",INDEX('Fixed inputs'!$H$18:$H$58,MATCH($N372,'Fixed inputs'!$C$18:$C$58,0)),INDEX('Fixed inputs'!$I$18:$I$58,MATCH($N372,'Fixed inputs'!$C$18:$C$58,0))))</f>
        <v/>
      </c>
      <c r="AD372" s="384" t="str">
        <f>IF($C372="","",INDEX('Fixed inputs'!$C$8:$E$10,MATCH($C372,'Fixed inputs'!$B$8:$B$10,0),MATCH(IF($C$7="Northern Ireland","GBP","EUR"),'Fixed inputs'!$C$7:$E$7,0)))</f>
        <v/>
      </c>
      <c r="AE372" s="386"/>
      <c r="AF372" s="386"/>
      <c r="AG372" s="386"/>
      <c r="AH372" s="386"/>
      <c r="AI372" s="386"/>
      <c r="AJ372" s="387">
        <f t="shared" si="93"/>
        <v>0</v>
      </c>
      <c r="AK372" s="386"/>
      <c r="AL372" s="387">
        <f t="shared" si="94"/>
        <v>0</v>
      </c>
      <c r="AM372" s="386"/>
      <c r="AN372" s="387">
        <f t="shared" si="95"/>
        <v>0</v>
      </c>
      <c r="AO372" s="386"/>
      <c r="AP372" s="387">
        <f t="shared" si="96"/>
        <v>0</v>
      </c>
      <c r="AQ372" s="386"/>
      <c r="AR372" s="387">
        <f t="shared" si="97"/>
        <v>0</v>
      </c>
      <c r="AS372" s="386"/>
      <c r="AT372" s="387">
        <f t="shared" si="98"/>
        <v>0</v>
      </c>
    </row>
    <row r="373" spans="2:46">
      <c r="B373" s="435"/>
      <c r="C373" s="435"/>
      <c r="D373" s="436"/>
      <c r="E373" s="437"/>
      <c r="F373" s="437"/>
      <c r="G373" s="437"/>
      <c r="H373" s="437"/>
      <c r="I373" s="437"/>
      <c r="J373" s="437"/>
      <c r="K373" s="465">
        <f t="shared" si="84"/>
        <v>0</v>
      </c>
      <c r="L373" s="433"/>
      <c r="M373" s="433"/>
      <c r="N373" s="434"/>
      <c r="O373" s="383" t="str">
        <f t="shared" si="83"/>
        <v/>
      </c>
      <c r="P373" s="434"/>
      <c r="Q373" s="434"/>
      <c r="R373" s="434"/>
      <c r="S373" s="433"/>
      <c r="T373" s="434"/>
      <c r="U373" s="384" t="str">
        <f t="shared" si="85"/>
        <v/>
      </c>
      <c r="V373" s="384" t="str">
        <f t="shared" si="86"/>
        <v/>
      </c>
      <c r="W373" s="384" t="str">
        <f t="shared" si="87"/>
        <v/>
      </c>
      <c r="X373" s="384" t="str">
        <f t="shared" si="88"/>
        <v/>
      </c>
      <c r="Y373" s="384" t="str">
        <f t="shared" si="89"/>
        <v/>
      </c>
      <c r="Z373" s="384" t="str">
        <f t="shared" si="90"/>
        <v/>
      </c>
      <c r="AA373" s="384">
        <f t="shared" si="91"/>
        <v>0</v>
      </c>
      <c r="AB373" s="385" t="b">
        <f t="shared" si="92"/>
        <v>1</v>
      </c>
      <c r="AC373" s="384" t="str">
        <f>IF($N373="","",IF($C$7="Northern Ireland",INDEX('Fixed inputs'!$H$18:$H$58,MATCH($N373,'Fixed inputs'!$C$18:$C$58,0)),INDEX('Fixed inputs'!$I$18:$I$58,MATCH($N373,'Fixed inputs'!$C$18:$C$58,0))))</f>
        <v/>
      </c>
      <c r="AD373" s="384" t="str">
        <f>IF($C373="","",INDEX('Fixed inputs'!$C$8:$E$10,MATCH($C373,'Fixed inputs'!$B$8:$B$10,0),MATCH(IF($C$7="Northern Ireland","GBP","EUR"),'Fixed inputs'!$C$7:$E$7,0)))</f>
        <v/>
      </c>
      <c r="AE373" s="386"/>
      <c r="AF373" s="386"/>
      <c r="AG373" s="386"/>
      <c r="AH373" s="386"/>
      <c r="AI373" s="386"/>
      <c r="AJ373" s="387">
        <f t="shared" si="93"/>
        <v>0</v>
      </c>
      <c r="AK373" s="386"/>
      <c r="AL373" s="387">
        <f t="shared" si="94"/>
        <v>0</v>
      </c>
      <c r="AM373" s="386"/>
      <c r="AN373" s="387">
        <f t="shared" si="95"/>
        <v>0</v>
      </c>
      <c r="AO373" s="386"/>
      <c r="AP373" s="387">
        <f t="shared" si="96"/>
        <v>0</v>
      </c>
      <c r="AQ373" s="386"/>
      <c r="AR373" s="387">
        <f t="shared" si="97"/>
        <v>0</v>
      </c>
      <c r="AS373" s="386"/>
      <c r="AT373" s="387">
        <f t="shared" si="98"/>
        <v>0</v>
      </c>
    </row>
    <row r="374" spans="2:46">
      <c r="B374" s="435"/>
      <c r="C374" s="435"/>
      <c r="D374" s="436"/>
      <c r="E374" s="437"/>
      <c r="F374" s="437"/>
      <c r="G374" s="437"/>
      <c r="H374" s="437"/>
      <c r="I374" s="437"/>
      <c r="J374" s="437"/>
      <c r="K374" s="465">
        <f t="shared" si="84"/>
        <v>0</v>
      </c>
      <c r="L374" s="433"/>
      <c r="M374" s="433"/>
      <c r="N374" s="434"/>
      <c r="O374" s="383" t="str">
        <f t="shared" si="83"/>
        <v/>
      </c>
      <c r="P374" s="434"/>
      <c r="Q374" s="434"/>
      <c r="R374" s="434"/>
      <c r="S374" s="433"/>
      <c r="T374" s="434"/>
      <c r="U374" s="384" t="str">
        <f t="shared" si="85"/>
        <v/>
      </c>
      <c r="V374" s="384" t="str">
        <f t="shared" si="86"/>
        <v/>
      </c>
      <c r="W374" s="384" t="str">
        <f t="shared" si="87"/>
        <v/>
      </c>
      <c r="X374" s="384" t="str">
        <f t="shared" si="88"/>
        <v/>
      </c>
      <c r="Y374" s="384" t="str">
        <f t="shared" si="89"/>
        <v/>
      </c>
      <c r="Z374" s="384" t="str">
        <f t="shared" si="90"/>
        <v/>
      </c>
      <c r="AA374" s="384">
        <f t="shared" si="91"/>
        <v>0</v>
      </c>
      <c r="AB374" s="385" t="b">
        <f t="shared" si="92"/>
        <v>1</v>
      </c>
      <c r="AC374" s="384" t="str">
        <f>IF($N374="","",IF($C$7="Northern Ireland",INDEX('Fixed inputs'!$H$18:$H$58,MATCH($N374,'Fixed inputs'!$C$18:$C$58,0)),INDEX('Fixed inputs'!$I$18:$I$58,MATCH($N374,'Fixed inputs'!$C$18:$C$58,0))))</f>
        <v/>
      </c>
      <c r="AD374" s="384" t="str">
        <f>IF($C374="","",INDEX('Fixed inputs'!$C$8:$E$10,MATCH($C374,'Fixed inputs'!$B$8:$B$10,0),MATCH(IF($C$7="Northern Ireland","GBP","EUR"),'Fixed inputs'!$C$7:$E$7,0)))</f>
        <v/>
      </c>
      <c r="AE374" s="386"/>
      <c r="AF374" s="386"/>
      <c r="AG374" s="386"/>
      <c r="AH374" s="386"/>
      <c r="AI374" s="386"/>
      <c r="AJ374" s="387">
        <f t="shared" si="93"/>
        <v>0</v>
      </c>
      <c r="AK374" s="386"/>
      <c r="AL374" s="387">
        <f t="shared" si="94"/>
        <v>0</v>
      </c>
      <c r="AM374" s="386"/>
      <c r="AN374" s="387">
        <f t="shared" si="95"/>
        <v>0</v>
      </c>
      <c r="AO374" s="386"/>
      <c r="AP374" s="387">
        <f t="shared" si="96"/>
        <v>0</v>
      </c>
      <c r="AQ374" s="386"/>
      <c r="AR374" s="387">
        <f t="shared" si="97"/>
        <v>0</v>
      </c>
      <c r="AS374" s="386"/>
      <c r="AT374" s="387">
        <f t="shared" si="98"/>
        <v>0</v>
      </c>
    </row>
    <row r="375" spans="2:46">
      <c r="B375" s="435"/>
      <c r="C375" s="435"/>
      <c r="D375" s="436"/>
      <c r="E375" s="437"/>
      <c r="F375" s="437"/>
      <c r="G375" s="437"/>
      <c r="H375" s="437"/>
      <c r="I375" s="437"/>
      <c r="J375" s="437"/>
      <c r="K375" s="465">
        <f t="shared" si="84"/>
        <v>0</v>
      </c>
      <c r="L375" s="433"/>
      <c r="M375" s="433"/>
      <c r="N375" s="434"/>
      <c r="O375" s="383" t="str">
        <f t="shared" si="83"/>
        <v/>
      </c>
      <c r="P375" s="434"/>
      <c r="Q375" s="434"/>
      <c r="R375" s="434"/>
      <c r="S375" s="433"/>
      <c r="T375" s="434"/>
      <c r="U375" s="384" t="str">
        <f t="shared" si="85"/>
        <v/>
      </c>
      <c r="V375" s="384" t="str">
        <f t="shared" si="86"/>
        <v/>
      </c>
      <c r="W375" s="384" t="str">
        <f t="shared" si="87"/>
        <v/>
      </c>
      <c r="X375" s="384" t="str">
        <f t="shared" si="88"/>
        <v/>
      </c>
      <c r="Y375" s="384" t="str">
        <f t="shared" si="89"/>
        <v/>
      </c>
      <c r="Z375" s="384" t="str">
        <f t="shared" si="90"/>
        <v/>
      </c>
      <c r="AA375" s="384">
        <f t="shared" si="91"/>
        <v>0</v>
      </c>
      <c r="AB375" s="385" t="b">
        <f t="shared" si="92"/>
        <v>1</v>
      </c>
      <c r="AC375" s="384" t="str">
        <f>IF($N375="","",IF($C$7="Northern Ireland",INDEX('Fixed inputs'!$H$18:$H$58,MATCH($N375,'Fixed inputs'!$C$18:$C$58,0)),INDEX('Fixed inputs'!$I$18:$I$58,MATCH($N375,'Fixed inputs'!$C$18:$C$58,0))))</f>
        <v/>
      </c>
      <c r="AD375" s="384" t="str">
        <f>IF($C375="","",INDEX('Fixed inputs'!$C$8:$E$10,MATCH($C375,'Fixed inputs'!$B$8:$B$10,0),MATCH(IF($C$7="Northern Ireland","GBP","EUR"),'Fixed inputs'!$C$7:$E$7,0)))</f>
        <v/>
      </c>
      <c r="AE375" s="386"/>
      <c r="AF375" s="386"/>
      <c r="AG375" s="386"/>
      <c r="AH375" s="386"/>
      <c r="AI375" s="386"/>
      <c r="AJ375" s="387">
        <f t="shared" si="93"/>
        <v>0</v>
      </c>
      <c r="AK375" s="386"/>
      <c r="AL375" s="387">
        <f t="shared" si="94"/>
        <v>0</v>
      </c>
      <c r="AM375" s="386"/>
      <c r="AN375" s="387">
        <f t="shared" si="95"/>
        <v>0</v>
      </c>
      <c r="AO375" s="386"/>
      <c r="AP375" s="387">
        <f t="shared" si="96"/>
        <v>0</v>
      </c>
      <c r="AQ375" s="386"/>
      <c r="AR375" s="387">
        <f t="shared" si="97"/>
        <v>0</v>
      </c>
      <c r="AS375" s="386"/>
      <c r="AT375" s="387">
        <f t="shared" si="98"/>
        <v>0</v>
      </c>
    </row>
    <row r="376" spans="2:46">
      <c r="B376" s="435"/>
      <c r="C376" s="435"/>
      <c r="D376" s="436"/>
      <c r="E376" s="437"/>
      <c r="F376" s="437"/>
      <c r="G376" s="437"/>
      <c r="H376" s="437"/>
      <c r="I376" s="437"/>
      <c r="J376" s="437"/>
      <c r="K376" s="465">
        <f t="shared" si="84"/>
        <v>0</v>
      </c>
      <c r="L376" s="433"/>
      <c r="M376" s="433"/>
      <c r="N376" s="434"/>
      <c r="O376" s="383" t="str">
        <f t="shared" si="83"/>
        <v/>
      </c>
      <c r="P376" s="434"/>
      <c r="Q376" s="434"/>
      <c r="R376" s="434"/>
      <c r="S376" s="433"/>
      <c r="T376" s="434"/>
      <c r="U376" s="384" t="str">
        <f t="shared" si="85"/>
        <v/>
      </c>
      <c r="V376" s="384" t="str">
        <f t="shared" si="86"/>
        <v/>
      </c>
      <c r="W376" s="384" t="str">
        <f t="shared" si="87"/>
        <v/>
      </c>
      <c r="X376" s="384" t="str">
        <f t="shared" si="88"/>
        <v/>
      </c>
      <c r="Y376" s="384" t="str">
        <f t="shared" si="89"/>
        <v/>
      </c>
      <c r="Z376" s="384" t="str">
        <f t="shared" si="90"/>
        <v/>
      </c>
      <c r="AA376" s="384">
        <f t="shared" si="91"/>
        <v>0</v>
      </c>
      <c r="AB376" s="385" t="b">
        <f t="shared" si="92"/>
        <v>1</v>
      </c>
      <c r="AC376" s="384" t="str">
        <f>IF($N376="","",IF($C$7="Northern Ireland",INDEX('Fixed inputs'!$H$18:$H$58,MATCH($N376,'Fixed inputs'!$C$18:$C$58,0)),INDEX('Fixed inputs'!$I$18:$I$58,MATCH($N376,'Fixed inputs'!$C$18:$C$58,0))))</f>
        <v/>
      </c>
      <c r="AD376" s="384" t="str">
        <f>IF($C376="","",INDEX('Fixed inputs'!$C$8:$E$10,MATCH($C376,'Fixed inputs'!$B$8:$B$10,0),MATCH(IF($C$7="Northern Ireland","GBP","EUR"),'Fixed inputs'!$C$7:$E$7,0)))</f>
        <v/>
      </c>
      <c r="AE376" s="386"/>
      <c r="AF376" s="386"/>
      <c r="AG376" s="386"/>
      <c r="AH376" s="386"/>
      <c r="AI376" s="386"/>
      <c r="AJ376" s="387">
        <f t="shared" si="93"/>
        <v>0</v>
      </c>
      <c r="AK376" s="386"/>
      <c r="AL376" s="387">
        <f t="shared" si="94"/>
        <v>0</v>
      </c>
      <c r="AM376" s="386"/>
      <c r="AN376" s="387">
        <f t="shared" si="95"/>
        <v>0</v>
      </c>
      <c r="AO376" s="386"/>
      <c r="AP376" s="387">
        <f t="shared" si="96"/>
        <v>0</v>
      </c>
      <c r="AQ376" s="386"/>
      <c r="AR376" s="387">
        <f t="shared" si="97"/>
        <v>0</v>
      </c>
      <c r="AS376" s="386"/>
      <c r="AT376" s="387">
        <f t="shared" si="98"/>
        <v>0</v>
      </c>
    </row>
    <row r="377" spans="2:46">
      <c r="B377" s="435"/>
      <c r="C377" s="435"/>
      <c r="D377" s="436"/>
      <c r="E377" s="437"/>
      <c r="F377" s="437"/>
      <c r="G377" s="437"/>
      <c r="H377" s="437"/>
      <c r="I377" s="437"/>
      <c r="J377" s="437"/>
      <c r="K377" s="465">
        <f t="shared" si="84"/>
        <v>0</v>
      </c>
      <c r="L377" s="433"/>
      <c r="M377" s="433"/>
      <c r="N377" s="434"/>
      <c r="O377" s="383" t="str">
        <f t="shared" si="83"/>
        <v/>
      </c>
      <c r="P377" s="434"/>
      <c r="Q377" s="434"/>
      <c r="R377" s="434"/>
      <c r="S377" s="433"/>
      <c r="T377" s="434"/>
      <c r="U377" s="384" t="str">
        <f t="shared" si="85"/>
        <v/>
      </c>
      <c r="V377" s="384" t="str">
        <f t="shared" si="86"/>
        <v/>
      </c>
      <c r="W377" s="384" t="str">
        <f t="shared" si="87"/>
        <v/>
      </c>
      <c r="X377" s="384" t="str">
        <f t="shared" si="88"/>
        <v/>
      </c>
      <c r="Y377" s="384" t="str">
        <f t="shared" si="89"/>
        <v/>
      </c>
      <c r="Z377" s="384" t="str">
        <f t="shared" si="90"/>
        <v/>
      </c>
      <c r="AA377" s="384">
        <f t="shared" si="91"/>
        <v>0</v>
      </c>
      <c r="AB377" s="385" t="b">
        <f t="shared" si="92"/>
        <v>1</v>
      </c>
      <c r="AC377" s="384" t="str">
        <f>IF($N377="","",IF($C$7="Northern Ireland",INDEX('Fixed inputs'!$H$18:$H$58,MATCH($N377,'Fixed inputs'!$C$18:$C$58,0)),INDEX('Fixed inputs'!$I$18:$I$58,MATCH($N377,'Fixed inputs'!$C$18:$C$58,0))))</f>
        <v/>
      </c>
      <c r="AD377" s="384" t="str">
        <f>IF($C377="","",INDEX('Fixed inputs'!$C$8:$E$10,MATCH($C377,'Fixed inputs'!$B$8:$B$10,0),MATCH(IF($C$7="Northern Ireland","GBP","EUR"),'Fixed inputs'!$C$7:$E$7,0)))</f>
        <v/>
      </c>
      <c r="AE377" s="386"/>
      <c r="AF377" s="386"/>
      <c r="AG377" s="386"/>
      <c r="AH377" s="386"/>
      <c r="AI377" s="386"/>
      <c r="AJ377" s="387">
        <f t="shared" si="93"/>
        <v>0</v>
      </c>
      <c r="AK377" s="386"/>
      <c r="AL377" s="387">
        <f t="shared" si="94"/>
        <v>0</v>
      </c>
      <c r="AM377" s="386"/>
      <c r="AN377" s="387">
        <f t="shared" si="95"/>
        <v>0</v>
      </c>
      <c r="AO377" s="386"/>
      <c r="AP377" s="387">
        <f t="shared" si="96"/>
        <v>0</v>
      </c>
      <c r="AQ377" s="386"/>
      <c r="AR377" s="387">
        <f t="shared" si="97"/>
        <v>0</v>
      </c>
      <c r="AS377" s="386"/>
      <c r="AT377" s="387">
        <f t="shared" si="98"/>
        <v>0</v>
      </c>
    </row>
    <row r="378" spans="2:46">
      <c r="B378" s="435"/>
      <c r="C378" s="435"/>
      <c r="D378" s="436"/>
      <c r="E378" s="437"/>
      <c r="F378" s="437"/>
      <c r="G378" s="437"/>
      <c r="H378" s="437"/>
      <c r="I378" s="437"/>
      <c r="J378" s="437"/>
      <c r="K378" s="465">
        <f t="shared" si="84"/>
        <v>0</v>
      </c>
      <c r="L378" s="433"/>
      <c r="M378" s="433"/>
      <c r="N378" s="434"/>
      <c r="O378" s="383" t="str">
        <f t="shared" si="83"/>
        <v/>
      </c>
      <c r="P378" s="434"/>
      <c r="Q378" s="434"/>
      <c r="R378" s="434"/>
      <c r="S378" s="433"/>
      <c r="T378" s="434"/>
      <c r="U378" s="384" t="str">
        <f t="shared" si="85"/>
        <v/>
      </c>
      <c r="V378" s="384" t="str">
        <f t="shared" si="86"/>
        <v/>
      </c>
      <c r="W378" s="384" t="str">
        <f t="shared" si="87"/>
        <v/>
      </c>
      <c r="X378" s="384" t="str">
        <f t="shared" si="88"/>
        <v/>
      </c>
      <c r="Y378" s="384" t="str">
        <f t="shared" si="89"/>
        <v/>
      </c>
      <c r="Z378" s="384" t="str">
        <f t="shared" si="90"/>
        <v/>
      </c>
      <c r="AA378" s="384">
        <f t="shared" si="91"/>
        <v>0</v>
      </c>
      <c r="AB378" s="385" t="b">
        <f t="shared" si="92"/>
        <v>1</v>
      </c>
      <c r="AC378" s="384" t="str">
        <f>IF($N378="","",IF($C$7="Northern Ireland",INDEX('Fixed inputs'!$H$18:$H$58,MATCH($N378,'Fixed inputs'!$C$18:$C$58,0)),INDEX('Fixed inputs'!$I$18:$I$58,MATCH($N378,'Fixed inputs'!$C$18:$C$58,0))))</f>
        <v/>
      </c>
      <c r="AD378" s="384" t="str">
        <f>IF($C378="","",INDEX('Fixed inputs'!$C$8:$E$10,MATCH($C378,'Fixed inputs'!$B$8:$B$10,0),MATCH(IF($C$7="Northern Ireland","GBP","EUR"),'Fixed inputs'!$C$7:$E$7,0)))</f>
        <v/>
      </c>
      <c r="AE378" s="386"/>
      <c r="AF378" s="386"/>
      <c r="AG378" s="386"/>
      <c r="AH378" s="386"/>
      <c r="AI378" s="386"/>
      <c r="AJ378" s="387">
        <f t="shared" si="93"/>
        <v>0</v>
      </c>
      <c r="AK378" s="386"/>
      <c r="AL378" s="387">
        <f t="shared" si="94"/>
        <v>0</v>
      </c>
      <c r="AM378" s="386"/>
      <c r="AN378" s="387">
        <f t="shared" si="95"/>
        <v>0</v>
      </c>
      <c r="AO378" s="386"/>
      <c r="AP378" s="387">
        <f t="shared" si="96"/>
        <v>0</v>
      </c>
      <c r="AQ378" s="386"/>
      <c r="AR378" s="387">
        <f t="shared" si="97"/>
        <v>0</v>
      </c>
      <c r="AS378" s="386"/>
      <c r="AT378" s="387">
        <f t="shared" si="98"/>
        <v>0</v>
      </c>
    </row>
    <row r="379" spans="2:46">
      <c r="B379" s="435"/>
      <c r="C379" s="435"/>
      <c r="D379" s="436"/>
      <c r="E379" s="437"/>
      <c r="F379" s="437"/>
      <c r="G379" s="437"/>
      <c r="H379" s="437"/>
      <c r="I379" s="437"/>
      <c r="J379" s="437"/>
      <c r="K379" s="465">
        <f t="shared" si="84"/>
        <v>0</v>
      </c>
      <c r="L379" s="433"/>
      <c r="M379" s="433"/>
      <c r="N379" s="434"/>
      <c r="O379" s="383" t="str">
        <f t="shared" si="83"/>
        <v/>
      </c>
      <c r="P379" s="434"/>
      <c r="Q379" s="434"/>
      <c r="R379" s="434"/>
      <c r="S379" s="433"/>
      <c r="T379" s="434"/>
      <c r="U379" s="384" t="str">
        <f t="shared" si="85"/>
        <v/>
      </c>
      <c r="V379" s="384" t="str">
        <f t="shared" si="86"/>
        <v/>
      </c>
      <c r="W379" s="384" t="str">
        <f t="shared" si="87"/>
        <v/>
      </c>
      <c r="X379" s="384" t="str">
        <f t="shared" si="88"/>
        <v/>
      </c>
      <c r="Y379" s="384" t="str">
        <f t="shared" si="89"/>
        <v/>
      </c>
      <c r="Z379" s="384" t="str">
        <f t="shared" si="90"/>
        <v/>
      </c>
      <c r="AA379" s="384">
        <f t="shared" si="91"/>
        <v>0</v>
      </c>
      <c r="AB379" s="385" t="b">
        <f t="shared" si="92"/>
        <v>1</v>
      </c>
      <c r="AC379" s="384" t="str">
        <f>IF($N379="","",IF($C$7="Northern Ireland",INDEX('Fixed inputs'!$H$18:$H$58,MATCH($N379,'Fixed inputs'!$C$18:$C$58,0)),INDEX('Fixed inputs'!$I$18:$I$58,MATCH($N379,'Fixed inputs'!$C$18:$C$58,0))))</f>
        <v/>
      </c>
      <c r="AD379" s="384" t="str">
        <f>IF($C379="","",INDEX('Fixed inputs'!$C$8:$E$10,MATCH($C379,'Fixed inputs'!$B$8:$B$10,0),MATCH(IF($C$7="Northern Ireland","GBP","EUR"),'Fixed inputs'!$C$7:$E$7,0)))</f>
        <v/>
      </c>
      <c r="AE379" s="386"/>
      <c r="AF379" s="386"/>
      <c r="AG379" s="386"/>
      <c r="AH379" s="386"/>
      <c r="AI379" s="386"/>
      <c r="AJ379" s="387">
        <f t="shared" si="93"/>
        <v>0</v>
      </c>
      <c r="AK379" s="386"/>
      <c r="AL379" s="387">
        <f t="shared" si="94"/>
        <v>0</v>
      </c>
      <c r="AM379" s="386"/>
      <c r="AN379" s="387">
        <f t="shared" si="95"/>
        <v>0</v>
      </c>
      <c r="AO379" s="386"/>
      <c r="AP379" s="387">
        <f t="shared" si="96"/>
        <v>0</v>
      </c>
      <c r="AQ379" s="386"/>
      <c r="AR379" s="387">
        <f t="shared" si="97"/>
        <v>0</v>
      </c>
      <c r="AS379" s="386"/>
      <c r="AT379" s="387">
        <f t="shared" si="98"/>
        <v>0</v>
      </c>
    </row>
    <row r="380" spans="2:46">
      <c r="B380" s="435"/>
      <c r="C380" s="435"/>
      <c r="D380" s="436"/>
      <c r="E380" s="437"/>
      <c r="F380" s="437"/>
      <c r="G380" s="437"/>
      <c r="H380" s="437"/>
      <c r="I380" s="437"/>
      <c r="J380" s="437"/>
      <c r="K380" s="465">
        <f t="shared" si="84"/>
        <v>0</v>
      </c>
      <c r="L380" s="433"/>
      <c r="M380" s="433"/>
      <c r="N380" s="434"/>
      <c r="O380" s="383" t="str">
        <f t="shared" si="83"/>
        <v/>
      </c>
      <c r="P380" s="434"/>
      <c r="Q380" s="434"/>
      <c r="R380" s="434"/>
      <c r="S380" s="433"/>
      <c r="T380" s="434"/>
      <c r="U380" s="384" t="str">
        <f t="shared" si="85"/>
        <v/>
      </c>
      <c r="V380" s="384" t="str">
        <f t="shared" si="86"/>
        <v/>
      </c>
      <c r="W380" s="384" t="str">
        <f t="shared" si="87"/>
        <v/>
      </c>
      <c r="X380" s="384" t="str">
        <f t="shared" si="88"/>
        <v/>
      </c>
      <c r="Y380" s="384" t="str">
        <f t="shared" si="89"/>
        <v/>
      </c>
      <c r="Z380" s="384" t="str">
        <f t="shared" si="90"/>
        <v/>
      </c>
      <c r="AA380" s="384">
        <f t="shared" si="91"/>
        <v>0</v>
      </c>
      <c r="AB380" s="385" t="b">
        <f t="shared" si="92"/>
        <v>1</v>
      </c>
      <c r="AC380" s="384" t="str">
        <f>IF($N380="","",IF($C$7="Northern Ireland",INDEX('Fixed inputs'!$H$18:$H$58,MATCH($N380,'Fixed inputs'!$C$18:$C$58,0)),INDEX('Fixed inputs'!$I$18:$I$58,MATCH($N380,'Fixed inputs'!$C$18:$C$58,0))))</f>
        <v/>
      </c>
      <c r="AD380" s="384" t="str">
        <f>IF($C380="","",INDEX('Fixed inputs'!$C$8:$E$10,MATCH($C380,'Fixed inputs'!$B$8:$B$10,0),MATCH(IF($C$7="Northern Ireland","GBP","EUR"),'Fixed inputs'!$C$7:$E$7,0)))</f>
        <v/>
      </c>
      <c r="AE380" s="386"/>
      <c r="AF380" s="386"/>
      <c r="AG380" s="386"/>
      <c r="AH380" s="386"/>
      <c r="AI380" s="386"/>
      <c r="AJ380" s="387">
        <f t="shared" si="93"/>
        <v>0</v>
      </c>
      <c r="AK380" s="386"/>
      <c r="AL380" s="387">
        <f t="shared" si="94"/>
        <v>0</v>
      </c>
      <c r="AM380" s="386"/>
      <c r="AN380" s="387">
        <f t="shared" si="95"/>
        <v>0</v>
      </c>
      <c r="AO380" s="386"/>
      <c r="AP380" s="387">
        <f t="shared" si="96"/>
        <v>0</v>
      </c>
      <c r="AQ380" s="386"/>
      <c r="AR380" s="387">
        <f t="shared" si="97"/>
        <v>0</v>
      </c>
      <c r="AS380" s="386"/>
      <c r="AT380" s="387">
        <f t="shared" si="98"/>
        <v>0</v>
      </c>
    </row>
    <row r="381" spans="2:46">
      <c r="B381" s="435"/>
      <c r="C381" s="435"/>
      <c r="D381" s="436"/>
      <c r="E381" s="437"/>
      <c r="F381" s="437"/>
      <c r="G381" s="437"/>
      <c r="H381" s="437"/>
      <c r="I381" s="437"/>
      <c r="J381" s="437"/>
      <c r="K381" s="465">
        <f t="shared" si="84"/>
        <v>0</v>
      </c>
      <c r="L381" s="433"/>
      <c r="M381" s="433"/>
      <c r="N381" s="434"/>
      <c r="O381" s="383" t="str">
        <f t="shared" si="83"/>
        <v/>
      </c>
      <c r="P381" s="434"/>
      <c r="Q381" s="434"/>
      <c r="R381" s="434"/>
      <c r="S381" s="433"/>
      <c r="T381" s="434"/>
      <c r="U381" s="384" t="str">
        <f t="shared" si="85"/>
        <v/>
      </c>
      <c r="V381" s="384" t="str">
        <f t="shared" si="86"/>
        <v/>
      </c>
      <c r="W381" s="384" t="str">
        <f t="shared" si="87"/>
        <v/>
      </c>
      <c r="X381" s="384" t="str">
        <f t="shared" si="88"/>
        <v/>
      </c>
      <c r="Y381" s="384" t="str">
        <f t="shared" si="89"/>
        <v/>
      </c>
      <c r="Z381" s="384" t="str">
        <f t="shared" si="90"/>
        <v/>
      </c>
      <c r="AA381" s="384">
        <f t="shared" si="91"/>
        <v>0</v>
      </c>
      <c r="AB381" s="385" t="b">
        <f t="shared" si="92"/>
        <v>1</v>
      </c>
      <c r="AC381" s="384" t="str">
        <f>IF($N381="","",IF($C$7="Northern Ireland",INDEX('Fixed inputs'!$H$18:$H$58,MATCH($N381,'Fixed inputs'!$C$18:$C$58,0)),INDEX('Fixed inputs'!$I$18:$I$58,MATCH($N381,'Fixed inputs'!$C$18:$C$58,0))))</f>
        <v/>
      </c>
      <c r="AD381" s="384" t="str">
        <f>IF($C381="","",INDEX('Fixed inputs'!$C$8:$E$10,MATCH($C381,'Fixed inputs'!$B$8:$B$10,0),MATCH(IF($C$7="Northern Ireland","GBP","EUR"),'Fixed inputs'!$C$7:$E$7,0)))</f>
        <v/>
      </c>
      <c r="AE381" s="386"/>
      <c r="AF381" s="386"/>
      <c r="AG381" s="386"/>
      <c r="AH381" s="386"/>
      <c r="AI381" s="386"/>
      <c r="AJ381" s="387">
        <f t="shared" si="93"/>
        <v>0</v>
      </c>
      <c r="AK381" s="386"/>
      <c r="AL381" s="387">
        <f t="shared" si="94"/>
        <v>0</v>
      </c>
      <c r="AM381" s="386"/>
      <c r="AN381" s="387">
        <f t="shared" si="95"/>
        <v>0</v>
      </c>
      <c r="AO381" s="386"/>
      <c r="AP381" s="387">
        <f t="shared" si="96"/>
        <v>0</v>
      </c>
      <c r="AQ381" s="386"/>
      <c r="AR381" s="387">
        <f t="shared" si="97"/>
        <v>0</v>
      </c>
      <c r="AS381" s="386"/>
      <c r="AT381" s="387">
        <f t="shared" si="98"/>
        <v>0</v>
      </c>
    </row>
    <row r="382" spans="2:46">
      <c r="B382" s="435"/>
      <c r="C382" s="435"/>
      <c r="D382" s="436"/>
      <c r="E382" s="437"/>
      <c r="F382" s="437"/>
      <c r="G382" s="437"/>
      <c r="H382" s="437"/>
      <c r="I382" s="437"/>
      <c r="J382" s="437"/>
      <c r="K382" s="465">
        <f t="shared" si="84"/>
        <v>0</v>
      </c>
      <c r="L382" s="433"/>
      <c r="M382" s="433"/>
      <c r="N382" s="434"/>
      <c r="O382" s="383" t="str">
        <f t="shared" si="83"/>
        <v/>
      </c>
      <c r="P382" s="434"/>
      <c r="Q382" s="434"/>
      <c r="R382" s="434"/>
      <c r="S382" s="433"/>
      <c r="T382" s="434"/>
      <c r="U382" s="384" t="str">
        <f t="shared" si="85"/>
        <v/>
      </c>
      <c r="V382" s="384" t="str">
        <f t="shared" si="86"/>
        <v/>
      </c>
      <c r="W382" s="384" t="str">
        <f t="shared" si="87"/>
        <v/>
      </c>
      <c r="X382" s="384" t="str">
        <f t="shared" si="88"/>
        <v/>
      </c>
      <c r="Y382" s="384" t="str">
        <f t="shared" si="89"/>
        <v/>
      </c>
      <c r="Z382" s="384" t="str">
        <f t="shared" si="90"/>
        <v/>
      </c>
      <c r="AA382" s="384">
        <f t="shared" si="91"/>
        <v>0</v>
      </c>
      <c r="AB382" s="385" t="b">
        <f t="shared" si="92"/>
        <v>1</v>
      </c>
      <c r="AC382" s="384" t="str">
        <f>IF($N382="","",IF($C$7="Northern Ireland",INDEX('Fixed inputs'!$H$18:$H$58,MATCH($N382,'Fixed inputs'!$C$18:$C$58,0)),INDEX('Fixed inputs'!$I$18:$I$58,MATCH($N382,'Fixed inputs'!$C$18:$C$58,0))))</f>
        <v/>
      </c>
      <c r="AD382" s="384" t="str">
        <f>IF($C382="","",INDEX('Fixed inputs'!$C$8:$E$10,MATCH($C382,'Fixed inputs'!$B$8:$B$10,0),MATCH(IF($C$7="Northern Ireland","GBP","EUR"),'Fixed inputs'!$C$7:$E$7,0)))</f>
        <v/>
      </c>
      <c r="AE382" s="386"/>
      <c r="AF382" s="386"/>
      <c r="AG382" s="386"/>
      <c r="AH382" s="386"/>
      <c r="AI382" s="386"/>
      <c r="AJ382" s="387">
        <f t="shared" si="93"/>
        <v>0</v>
      </c>
      <c r="AK382" s="386"/>
      <c r="AL382" s="387">
        <f t="shared" si="94"/>
        <v>0</v>
      </c>
      <c r="AM382" s="386"/>
      <c r="AN382" s="387">
        <f t="shared" si="95"/>
        <v>0</v>
      </c>
      <c r="AO382" s="386"/>
      <c r="AP382" s="387">
        <f t="shared" si="96"/>
        <v>0</v>
      </c>
      <c r="AQ382" s="386"/>
      <c r="AR382" s="387">
        <f t="shared" si="97"/>
        <v>0</v>
      </c>
      <c r="AS382" s="386"/>
      <c r="AT382" s="387">
        <f t="shared" si="98"/>
        <v>0</v>
      </c>
    </row>
    <row r="383" spans="2:46">
      <c r="B383" s="435"/>
      <c r="C383" s="435"/>
      <c r="D383" s="436"/>
      <c r="E383" s="437"/>
      <c r="F383" s="437"/>
      <c r="G383" s="437"/>
      <c r="H383" s="437"/>
      <c r="I383" s="437"/>
      <c r="J383" s="437"/>
      <c r="K383" s="465">
        <f t="shared" si="84"/>
        <v>0</v>
      </c>
      <c r="L383" s="433"/>
      <c r="M383" s="433"/>
      <c r="N383" s="434"/>
      <c r="O383" s="383" t="str">
        <f t="shared" si="83"/>
        <v/>
      </c>
      <c r="P383" s="434"/>
      <c r="Q383" s="434"/>
      <c r="R383" s="434"/>
      <c r="S383" s="433"/>
      <c r="T383" s="434"/>
      <c r="U383" s="384" t="str">
        <f t="shared" si="85"/>
        <v/>
      </c>
      <c r="V383" s="384" t="str">
        <f t="shared" si="86"/>
        <v/>
      </c>
      <c r="W383" s="384" t="str">
        <f t="shared" si="87"/>
        <v/>
      </c>
      <c r="X383" s="384" t="str">
        <f t="shared" si="88"/>
        <v/>
      </c>
      <c r="Y383" s="384" t="str">
        <f t="shared" si="89"/>
        <v/>
      </c>
      <c r="Z383" s="384" t="str">
        <f t="shared" si="90"/>
        <v/>
      </c>
      <c r="AA383" s="384">
        <f t="shared" si="91"/>
        <v>0</v>
      </c>
      <c r="AB383" s="385" t="b">
        <f t="shared" si="92"/>
        <v>1</v>
      </c>
      <c r="AC383" s="384" t="str">
        <f>IF($N383="","",IF($C$7="Northern Ireland",INDEX('Fixed inputs'!$H$18:$H$58,MATCH($N383,'Fixed inputs'!$C$18:$C$58,0)),INDEX('Fixed inputs'!$I$18:$I$58,MATCH($N383,'Fixed inputs'!$C$18:$C$58,0))))</f>
        <v/>
      </c>
      <c r="AD383" s="384" t="str">
        <f>IF($C383="","",INDEX('Fixed inputs'!$C$8:$E$10,MATCH($C383,'Fixed inputs'!$B$8:$B$10,0),MATCH(IF($C$7="Northern Ireland","GBP","EUR"),'Fixed inputs'!$C$7:$E$7,0)))</f>
        <v/>
      </c>
      <c r="AE383" s="386"/>
      <c r="AF383" s="386"/>
      <c r="AG383" s="386"/>
      <c r="AH383" s="386"/>
      <c r="AI383" s="386"/>
      <c r="AJ383" s="387">
        <f t="shared" si="93"/>
        <v>0</v>
      </c>
      <c r="AK383" s="386"/>
      <c r="AL383" s="387">
        <f t="shared" si="94"/>
        <v>0</v>
      </c>
      <c r="AM383" s="386"/>
      <c r="AN383" s="387">
        <f t="shared" si="95"/>
        <v>0</v>
      </c>
      <c r="AO383" s="386"/>
      <c r="AP383" s="387">
        <f t="shared" si="96"/>
        <v>0</v>
      </c>
      <c r="AQ383" s="386"/>
      <c r="AR383" s="387">
        <f t="shared" si="97"/>
        <v>0</v>
      </c>
      <c r="AS383" s="386"/>
      <c r="AT383" s="387">
        <f t="shared" si="98"/>
        <v>0</v>
      </c>
    </row>
    <row r="384" spans="2:46">
      <c r="B384" s="435"/>
      <c r="C384" s="435"/>
      <c r="D384" s="436"/>
      <c r="E384" s="437"/>
      <c r="F384" s="437"/>
      <c r="G384" s="437"/>
      <c r="H384" s="437"/>
      <c r="I384" s="437"/>
      <c r="J384" s="437"/>
      <c r="K384" s="465">
        <f t="shared" si="84"/>
        <v>0</v>
      </c>
      <c r="L384" s="433"/>
      <c r="M384" s="433"/>
      <c r="N384" s="434"/>
      <c r="O384" s="383" t="str">
        <f t="shared" si="83"/>
        <v/>
      </c>
      <c r="P384" s="434"/>
      <c r="Q384" s="434"/>
      <c r="R384" s="434"/>
      <c r="S384" s="433"/>
      <c r="T384" s="434"/>
      <c r="U384" s="384" t="str">
        <f t="shared" si="85"/>
        <v/>
      </c>
      <c r="V384" s="384" t="str">
        <f t="shared" si="86"/>
        <v/>
      </c>
      <c r="W384" s="384" t="str">
        <f t="shared" si="87"/>
        <v/>
      </c>
      <c r="X384" s="384" t="str">
        <f t="shared" si="88"/>
        <v/>
      </c>
      <c r="Y384" s="384" t="str">
        <f t="shared" si="89"/>
        <v/>
      </c>
      <c r="Z384" s="384" t="str">
        <f t="shared" si="90"/>
        <v/>
      </c>
      <c r="AA384" s="384">
        <f t="shared" si="91"/>
        <v>0</v>
      </c>
      <c r="AB384" s="385" t="b">
        <f t="shared" si="92"/>
        <v>1</v>
      </c>
      <c r="AC384" s="384" t="str">
        <f>IF($N384="","",IF($C$7="Northern Ireland",INDEX('Fixed inputs'!$H$18:$H$58,MATCH($N384,'Fixed inputs'!$C$18:$C$58,0)),INDEX('Fixed inputs'!$I$18:$I$58,MATCH($N384,'Fixed inputs'!$C$18:$C$58,0))))</f>
        <v/>
      </c>
      <c r="AD384" s="384" t="str">
        <f>IF($C384="","",INDEX('Fixed inputs'!$C$8:$E$10,MATCH($C384,'Fixed inputs'!$B$8:$B$10,0),MATCH(IF($C$7="Northern Ireland","GBP","EUR"),'Fixed inputs'!$C$7:$E$7,0)))</f>
        <v/>
      </c>
      <c r="AE384" s="386"/>
      <c r="AF384" s="386"/>
      <c r="AG384" s="386"/>
      <c r="AH384" s="386"/>
      <c r="AI384" s="386"/>
      <c r="AJ384" s="387">
        <f t="shared" si="93"/>
        <v>0</v>
      </c>
      <c r="AK384" s="386"/>
      <c r="AL384" s="387">
        <f t="shared" si="94"/>
        <v>0</v>
      </c>
      <c r="AM384" s="386"/>
      <c r="AN384" s="387">
        <f t="shared" si="95"/>
        <v>0</v>
      </c>
      <c r="AO384" s="386"/>
      <c r="AP384" s="387">
        <f t="shared" si="96"/>
        <v>0</v>
      </c>
      <c r="AQ384" s="386"/>
      <c r="AR384" s="387">
        <f t="shared" si="97"/>
        <v>0</v>
      </c>
      <c r="AS384" s="386"/>
      <c r="AT384" s="387">
        <f t="shared" si="98"/>
        <v>0</v>
      </c>
    </row>
    <row r="385" spans="2:46">
      <c r="B385" s="435"/>
      <c r="C385" s="435"/>
      <c r="D385" s="436"/>
      <c r="E385" s="437"/>
      <c r="F385" s="437"/>
      <c r="G385" s="437"/>
      <c r="H385" s="437"/>
      <c r="I385" s="437"/>
      <c r="J385" s="437"/>
      <c r="K385" s="465">
        <f t="shared" si="84"/>
        <v>0</v>
      </c>
      <c r="L385" s="433"/>
      <c r="M385" s="433"/>
      <c r="N385" s="434"/>
      <c r="O385" s="383" t="str">
        <f t="shared" si="83"/>
        <v/>
      </c>
      <c r="P385" s="434"/>
      <c r="Q385" s="434"/>
      <c r="R385" s="434"/>
      <c r="S385" s="433"/>
      <c r="T385" s="434"/>
      <c r="U385" s="384" t="str">
        <f t="shared" si="85"/>
        <v/>
      </c>
      <c r="V385" s="384" t="str">
        <f t="shared" si="86"/>
        <v/>
      </c>
      <c r="W385" s="384" t="str">
        <f t="shared" si="87"/>
        <v/>
      </c>
      <c r="X385" s="384" t="str">
        <f t="shared" si="88"/>
        <v/>
      </c>
      <c r="Y385" s="384" t="str">
        <f t="shared" si="89"/>
        <v/>
      </c>
      <c r="Z385" s="384" t="str">
        <f t="shared" si="90"/>
        <v/>
      </c>
      <c r="AA385" s="384">
        <f t="shared" si="91"/>
        <v>0</v>
      </c>
      <c r="AB385" s="385" t="b">
        <f t="shared" si="92"/>
        <v>1</v>
      </c>
      <c r="AC385" s="384" t="str">
        <f>IF($N385="","",IF($C$7="Northern Ireland",INDEX('Fixed inputs'!$H$18:$H$58,MATCH($N385,'Fixed inputs'!$C$18:$C$58,0)),INDEX('Fixed inputs'!$I$18:$I$58,MATCH($N385,'Fixed inputs'!$C$18:$C$58,0))))</f>
        <v/>
      </c>
      <c r="AD385" s="384" t="str">
        <f>IF($C385="","",INDEX('Fixed inputs'!$C$8:$E$10,MATCH($C385,'Fixed inputs'!$B$8:$B$10,0),MATCH(IF($C$7="Northern Ireland","GBP","EUR"),'Fixed inputs'!$C$7:$E$7,0)))</f>
        <v/>
      </c>
      <c r="AE385" s="386"/>
      <c r="AF385" s="386"/>
      <c r="AG385" s="386"/>
      <c r="AH385" s="386"/>
      <c r="AI385" s="386"/>
      <c r="AJ385" s="387">
        <f t="shared" si="93"/>
        <v>0</v>
      </c>
      <c r="AK385" s="386"/>
      <c r="AL385" s="387">
        <f t="shared" si="94"/>
        <v>0</v>
      </c>
      <c r="AM385" s="386"/>
      <c r="AN385" s="387">
        <f t="shared" si="95"/>
        <v>0</v>
      </c>
      <c r="AO385" s="386"/>
      <c r="AP385" s="387">
        <f t="shared" si="96"/>
        <v>0</v>
      </c>
      <c r="AQ385" s="386"/>
      <c r="AR385" s="387">
        <f t="shared" si="97"/>
        <v>0</v>
      </c>
      <c r="AS385" s="386"/>
      <c r="AT385" s="387">
        <f t="shared" si="98"/>
        <v>0</v>
      </c>
    </row>
    <row r="386" spans="2:46">
      <c r="B386" s="435"/>
      <c r="C386" s="435"/>
      <c r="D386" s="436"/>
      <c r="E386" s="437"/>
      <c r="F386" s="437"/>
      <c r="G386" s="437"/>
      <c r="H386" s="437"/>
      <c r="I386" s="437"/>
      <c r="J386" s="437"/>
      <c r="K386" s="465">
        <f t="shared" si="84"/>
        <v>0</v>
      </c>
      <c r="L386" s="433"/>
      <c r="M386" s="433"/>
      <c r="N386" s="434"/>
      <c r="O386" s="383" t="str">
        <f t="shared" si="83"/>
        <v/>
      </c>
      <c r="P386" s="434"/>
      <c r="Q386" s="434"/>
      <c r="R386" s="434"/>
      <c r="S386" s="433"/>
      <c r="T386" s="434"/>
      <c r="U386" s="384" t="str">
        <f t="shared" si="85"/>
        <v/>
      </c>
      <c r="V386" s="384" t="str">
        <f t="shared" si="86"/>
        <v/>
      </c>
      <c r="W386" s="384" t="str">
        <f t="shared" si="87"/>
        <v/>
      </c>
      <c r="X386" s="384" t="str">
        <f t="shared" si="88"/>
        <v/>
      </c>
      <c r="Y386" s="384" t="str">
        <f t="shared" si="89"/>
        <v/>
      </c>
      <c r="Z386" s="384" t="str">
        <f t="shared" si="90"/>
        <v/>
      </c>
      <c r="AA386" s="384">
        <f t="shared" si="91"/>
        <v>0</v>
      </c>
      <c r="AB386" s="385" t="b">
        <f t="shared" si="92"/>
        <v>1</v>
      </c>
      <c r="AC386" s="384" t="str">
        <f>IF($N386="","",IF($C$7="Northern Ireland",INDEX('Fixed inputs'!$H$18:$H$58,MATCH($N386,'Fixed inputs'!$C$18:$C$58,0)),INDEX('Fixed inputs'!$I$18:$I$58,MATCH($N386,'Fixed inputs'!$C$18:$C$58,0))))</f>
        <v/>
      </c>
      <c r="AD386" s="384" t="str">
        <f>IF($C386="","",INDEX('Fixed inputs'!$C$8:$E$10,MATCH($C386,'Fixed inputs'!$B$8:$B$10,0),MATCH(IF($C$7="Northern Ireland","GBP","EUR"),'Fixed inputs'!$C$7:$E$7,0)))</f>
        <v/>
      </c>
      <c r="AE386" s="386"/>
      <c r="AF386" s="386"/>
      <c r="AG386" s="386"/>
      <c r="AH386" s="386"/>
      <c r="AI386" s="386"/>
      <c r="AJ386" s="387">
        <f t="shared" si="93"/>
        <v>0</v>
      </c>
      <c r="AK386" s="386"/>
      <c r="AL386" s="387">
        <f t="shared" si="94"/>
        <v>0</v>
      </c>
      <c r="AM386" s="386"/>
      <c r="AN386" s="387">
        <f t="shared" si="95"/>
        <v>0</v>
      </c>
      <c r="AO386" s="386"/>
      <c r="AP386" s="387">
        <f t="shared" si="96"/>
        <v>0</v>
      </c>
      <c r="AQ386" s="386"/>
      <c r="AR386" s="387">
        <f t="shared" si="97"/>
        <v>0</v>
      </c>
      <c r="AS386" s="386"/>
      <c r="AT386" s="387">
        <f t="shared" si="98"/>
        <v>0</v>
      </c>
    </row>
    <row r="387" spans="2:46">
      <c r="B387" s="435"/>
      <c r="C387" s="435"/>
      <c r="D387" s="436"/>
      <c r="E387" s="437"/>
      <c r="F387" s="437"/>
      <c r="G387" s="437"/>
      <c r="H387" s="437"/>
      <c r="I387" s="437"/>
      <c r="J387" s="437"/>
      <c r="K387" s="465">
        <f t="shared" si="84"/>
        <v>0</v>
      </c>
      <c r="L387" s="433"/>
      <c r="M387" s="433"/>
      <c r="N387" s="434"/>
      <c r="O387" s="383" t="str">
        <f t="shared" si="83"/>
        <v/>
      </c>
      <c r="P387" s="434"/>
      <c r="Q387" s="434"/>
      <c r="R387" s="434"/>
      <c r="S387" s="433"/>
      <c r="T387" s="434"/>
      <c r="U387" s="384" t="str">
        <f t="shared" si="85"/>
        <v/>
      </c>
      <c r="V387" s="384" t="str">
        <f t="shared" si="86"/>
        <v/>
      </c>
      <c r="W387" s="384" t="str">
        <f t="shared" si="87"/>
        <v/>
      </c>
      <c r="X387" s="384" t="str">
        <f t="shared" si="88"/>
        <v/>
      </c>
      <c r="Y387" s="384" t="str">
        <f t="shared" si="89"/>
        <v/>
      </c>
      <c r="Z387" s="384" t="str">
        <f t="shared" si="90"/>
        <v/>
      </c>
      <c r="AA387" s="384">
        <f t="shared" si="91"/>
        <v>0</v>
      </c>
      <c r="AB387" s="385" t="b">
        <f t="shared" si="92"/>
        <v>1</v>
      </c>
      <c r="AC387" s="384" t="str">
        <f>IF($N387="","",IF($C$7="Northern Ireland",INDEX('Fixed inputs'!$H$18:$H$58,MATCH($N387,'Fixed inputs'!$C$18:$C$58,0)),INDEX('Fixed inputs'!$I$18:$I$58,MATCH($N387,'Fixed inputs'!$C$18:$C$58,0))))</f>
        <v/>
      </c>
      <c r="AD387" s="384" t="str">
        <f>IF($C387="","",INDEX('Fixed inputs'!$C$8:$E$10,MATCH($C387,'Fixed inputs'!$B$8:$B$10,0),MATCH(IF($C$7="Northern Ireland","GBP","EUR"),'Fixed inputs'!$C$7:$E$7,0)))</f>
        <v/>
      </c>
      <c r="AE387" s="386"/>
      <c r="AF387" s="386"/>
      <c r="AG387" s="386"/>
      <c r="AH387" s="386"/>
      <c r="AI387" s="386"/>
      <c r="AJ387" s="387">
        <f t="shared" si="93"/>
        <v>0</v>
      </c>
      <c r="AK387" s="386"/>
      <c r="AL387" s="387">
        <f t="shared" si="94"/>
        <v>0</v>
      </c>
      <c r="AM387" s="386"/>
      <c r="AN387" s="387">
        <f t="shared" si="95"/>
        <v>0</v>
      </c>
      <c r="AO387" s="386"/>
      <c r="AP387" s="387">
        <f t="shared" si="96"/>
        <v>0</v>
      </c>
      <c r="AQ387" s="386"/>
      <c r="AR387" s="387">
        <f t="shared" si="97"/>
        <v>0</v>
      </c>
      <c r="AS387" s="386"/>
      <c r="AT387" s="387">
        <f t="shared" si="98"/>
        <v>0</v>
      </c>
    </row>
    <row r="388" spans="2:46">
      <c r="B388" s="435"/>
      <c r="C388" s="435"/>
      <c r="D388" s="436"/>
      <c r="E388" s="437"/>
      <c r="F388" s="437"/>
      <c r="G388" s="437"/>
      <c r="H388" s="437"/>
      <c r="I388" s="437"/>
      <c r="J388" s="437"/>
      <c r="K388" s="465">
        <f t="shared" si="84"/>
        <v>0</v>
      </c>
      <c r="L388" s="433"/>
      <c r="M388" s="433"/>
      <c r="N388" s="434"/>
      <c r="O388" s="383" t="str">
        <f t="shared" si="83"/>
        <v/>
      </c>
      <c r="P388" s="434"/>
      <c r="Q388" s="434"/>
      <c r="R388" s="434"/>
      <c r="S388" s="433"/>
      <c r="T388" s="434"/>
      <c r="U388" s="384" t="str">
        <f t="shared" si="85"/>
        <v/>
      </c>
      <c r="V388" s="384" t="str">
        <f t="shared" si="86"/>
        <v/>
      </c>
      <c r="W388" s="384" t="str">
        <f t="shared" si="87"/>
        <v/>
      </c>
      <c r="X388" s="384" t="str">
        <f t="shared" si="88"/>
        <v/>
      </c>
      <c r="Y388" s="384" t="str">
        <f t="shared" si="89"/>
        <v/>
      </c>
      <c r="Z388" s="384" t="str">
        <f t="shared" si="90"/>
        <v/>
      </c>
      <c r="AA388" s="384">
        <f t="shared" si="91"/>
        <v>0</v>
      </c>
      <c r="AB388" s="385" t="b">
        <f t="shared" si="92"/>
        <v>1</v>
      </c>
      <c r="AC388" s="384" t="str">
        <f>IF($N388="","",IF($C$7="Northern Ireland",INDEX('Fixed inputs'!$H$18:$H$58,MATCH($N388,'Fixed inputs'!$C$18:$C$58,0)),INDEX('Fixed inputs'!$I$18:$I$58,MATCH($N388,'Fixed inputs'!$C$18:$C$58,0))))</f>
        <v/>
      </c>
      <c r="AD388" s="384" t="str">
        <f>IF($C388="","",INDEX('Fixed inputs'!$C$8:$E$10,MATCH($C388,'Fixed inputs'!$B$8:$B$10,0),MATCH(IF($C$7="Northern Ireland","GBP","EUR"),'Fixed inputs'!$C$7:$E$7,0)))</f>
        <v/>
      </c>
      <c r="AE388" s="386"/>
      <c r="AF388" s="386"/>
      <c r="AG388" s="386"/>
      <c r="AH388" s="386"/>
      <c r="AI388" s="386"/>
      <c r="AJ388" s="387">
        <f t="shared" si="93"/>
        <v>0</v>
      </c>
      <c r="AK388" s="386"/>
      <c r="AL388" s="387">
        <f t="shared" si="94"/>
        <v>0</v>
      </c>
      <c r="AM388" s="386"/>
      <c r="AN388" s="387">
        <f t="shared" si="95"/>
        <v>0</v>
      </c>
      <c r="AO388" s="386"/>
      <c r="AP388" s="387">
        <f t="shared" si="96"/>
        <v>0</v>
      </c>
      <c r="AQ388" s="386"/>
      <c r="AR388" s="387">
        <f t="shared" si="97"/>
        <v>0</v>
      </c>
      <c r="AS388" s="386"/>
      <c r="AT388" s="387">
        <f t="shared" si="98"/>
        <v>0</v>
      </c>
    </row>
    <row r="389" spans="2:46">
      <c r="B389" s="435"/>
      <c r="C389" s="435"/>
      <c r="D389" s="436"/>
      <c r="E389" s="437"/>
      <c r="F389" s="437"/>
      <c r="G389" s="437"/>
      <c r="H389" s="437"/>
      <c r="I389" s="437"/>
      <c r="J389" s="437"/>
      <c r="K389" s="465">
        <f t="shared" si="84"/>
        <v>0</v>
      </c>
      <c r="L389" s="433"/>
      <c r="M389" s="433"/>
      <c r="N389" s="434"/>
      <c r="O389" s="383" t="str">
        <f t="shared" si="83"/>
        <v/>
      </c>
      <c r="P389" s="434"/>
      <c r="Q389" s="434"/>
      <c r="R389" s="434"/>
      <c r="S389" s="433"/>
      <c r="T389" s="434"/>
      <c r="U389" s="384" t="str">
        <f t="shared" si="85"/>
        <v/>
      </c>
      <c r="V389" s="384" t="str">
        <f t="shared" si="86"/>
        <v/>
      </c>
      <c r="W389" s="384" t="str">
        <f t="shared" si="87"/>
        <v/>
      </c>
      <c r="X389" s="384" t="str">
        <f t="shared" si="88"/>
        <v/>
      </c>
      <c r="Y389" s="384" t="str">
        <f t="shared" si="89"/>
        <v/>
      </c>
      <c r="Z389" s="384" t="str">
        <f t="shared" si="90"/>
        <v/>
      </c>
      <c r="AA389" s="384">
        <f t="shared" si="91"/>
        <v>0</v>
      </c>
      <c r="AB389" s="385" t="b">
        <f t="shared" si="92"/>
        <v>1</v>
      </c>
      <c r="AC389" s="384" t="str">
        <f>IF($N389="","",IF($C$7="Northern Ireland",INDEX('Fixed inputs'!$H$18:$H$58,MATCH($N389,'Fixed inputs'!$C$18:$C$58,0)),INDEX('Fixed inputs'!$I$18:$I$58,MATCH($N389,'Fixed inputs'!$C$18:$C$58,0))))</f>
        <v/>
      </c>
      <c r="AD389" s="384" t="str">
        <f>IF($C389="","",INDEX('Fixed inputs'!$C$8:$E$10,MATCH($C389,'Fixed inputs'!$B$8:$B$10,0),MATCH(IF($C$7="Northern Ireland","GBP","EUR"),'Fixed inputs'!$C$7:$E$7,0)))</f>
        <v/>
      </c>
      <c r="AE389" s="386"/>
      <c r="AF389" s="386"/>
      <c r="AG389" s="386"/>
      <c r="AH389" s="386"/>
      <c r="AI389" s="386"/>
      <c r="AJ389" s="387">
        <f t="shared" si="93"/>
        <v>0</v>
      </c>
      <c r="AK389" s="386"/>
      <c r="AL389" s="387">
        <f t="shared" si="94"/>
        <v>0</v>
      </c>
      <c r="AM389" s="386"/>
      <c r="AN389" s="387">
        <f t="shared" si="95"/>
        <v>0</v>
      </c>
      <c r="AO389" s="386"/>
      <c r="AP389" s="387">
        <f t="shared" si="96"/>
        <v>0</v>
      </c>
      <c r="AQ389" s="386"/>
      <c r="AR389" s="387">
        <f t="shared" si="97"/>
        <v>0</v>
      </c>
      <c r="AS389" s="386"/>
      <c r="AT389" s="387">
        <f t="shared" si="98"/>
        <v>0</v>
      </c>
    </row>
    <row r="390" spans="2:46">
      <c r="B390" s="435"/>
      <c r="C390" s="435"/>
      <c r="D390" s="436"/>
      <c r="E390" s="437"/>
      <c r="F390" s="437"/>
      <c r="G390" s="437"/>
      <c r="H390" s="437"/>
      <c r="I390" s="437"/>
      <c r="J390" s="437"/>
      <c r="K390" s="465">
        <f t="shared" si="84"/>
        <v>0</v>
      </c>
      <c r="L390" s="433"/>
      <c r="M390" s="433"/>
      <c r="N390" s="434"/>
      <c r="O390" s="383" t="str">
        <f t="shared" si="83"/>
        <v/>
      </c>
      <c r="P390" s="434"/>
      <c r="Q390" s="434"/>
      <c r="R390" s="434"/>
      <c r="S390" s="433"/>
      <c r="T390" s="434"/>
      <c r="U390" s="384" t="str">
        <f t="shared" si="85"/>
        <v/>
      </c>
      <c r="V390" s="384" t="str">
        <f t="shared" si="86"/>
        <v/>
      </c>
      <c r="W390" s="384" t="str">
        <f t="shared" si="87"/>
        <v/>
      </c>
      <c r="X390" s="384" t="str">
        <f t="shared" si="88"/>
        <v/>
      </c>
      <c r="Y390" s="384" t="str">
        <f t="shared" si="89"/>
        <v/>
      </c>
      <c r="Z390" s="384" t="str">
        <f t="shared" si="90"/>
        <v/>
      </c>
      <c r="AA390" s="384">
        <f t="shared" si="91"/>
        <v>0</v>
      </c>
      <c r="AB390" s="385" t="b">
        <f t="shared" si="92"/>
        <v>1</v>
      </c>
      <c r="AC390" s="384" t="str">
        <f>IF($N390="","",IF($C$7="Northern Ireland",INDEX('Fixed inputs'!$H$18:$H$58,MATCH($N390,'Fixed inputs'!$C$18:$C$58,0)),INDEX('Fixed inputs'!$I$18:$I$58,MATCH($N390,'Fixed inputs'!$C$18:$C$58,0))))</f>
        <v/>
      </c>
      <c r="AD390" s="384" t="str">
        <f>IF($C390="","",INDEX('Fixed inputs'!$C$8:$E$10,MATCH($C390,'Fixed inputs'!$B$8:$B$10,0),MATCH(IF($C$7="Northern Ireland","GBP","EUR"),'Fixed inputs'!$C$7:$E$7,0)))</f>
        <v/>
      </c>
      <c r="AE390" s="386"/>
      <c r="AF390" s="386"/>
      <c r="AG390" s="386"/>
      <c r="AH390" s="386"/>
      <c r="AI390" s="386"/>
      <c r="AJ390" s="387">
        <f t="shared" si="93"/>
        <v>0</v>
      </c>
      <c r="AK390" s="386"/>
      <c r="AL390" s="387">
        <f t="shared" si="94"/>
        <v>0</v>
      </c>
      <c r="AM390" s="386"/>
      <c r="AN390" s="387">
        <f t="shared" si="95"/>
        <v>0</v>
      </c>
      <c r="AO390" s="386"/>
      <c r="AP390" s="387">
        <f t="shared" si="96"/>
        <v>0</v>
      </c>
      <c r="AQ390" s="386"/>
      <c r="AR390" s="387">
        <f t="shared" si="97"/>
        <v>0</v>
      </c>
      <c r="AS390" s="386"/>
      <c r="AT390" s="387">
        <f t="shared" si="98"/>
        <v>0</v>
      </c>
    </row>
    <row r="391" spans="2:46">
      <c r="B391" s="435"/>
      <c r="C391" s="435"/>
      <c r="D391" s="436"/>
      <c r="E391" s="437"/>
      <c r="F391" s="437"/>
      <c r="G391" s="437"/>
      <c r="H391" s="437"/>
      <c r="I391" s="437"/>
      <c r="J391" s="437"/>
      <c r="K391" s="465">
        <f t="shared" si="84"/>
        <v>0</v>
      </c>
      <c r="L391" s="433"/>
      <c r="M391" s="433"/>
      <c r="N391" s="434"/>
      <c r="O391" s="383" t="str">
        <f t="shared" si="83"/>
        <v/>
      </c>
      <c r="P391" s="434"/>
      <c r="Q391" s="434"/>
      <c r="R391" s="434"/>
      <c r="S391" s="433"/>
      <c r="T391" s="434"/>
      <c r="U391" s="384" t="str">
        <f t="shared" si="85"/>
        <v/>
      </c>
      <c r="V391" s="384" t="str">
        <f t="shared" si="86"/>
        <v/>
      </c>
      <c r="W391" s="384" t="str">
        <f t="shared" si="87"/>
        <v/>
      </c>
      <c r="X391" s="384" t="str">
        <f t="shared" si="88"/>
        <v/>
      </c>
      <c r="Y391" s="384" t="str">
        <f t="shared" si="89"/>
        <v/>
      </c>
      <c r="Z391" s="384" t="str">
        <f t="shared" si="90"/>
        <v/>
      </c>
      <c r="AA391" s="384">
        <f t="shared" si="91"/>
        <v>0</v>
      </c>
      <c r="AB391" s="385" t="b">
        <f t="shared" si="92"/>
        <v>1</v>
      </c>
      <c r="AC391" s="384" t="str">
        <f>IF($N391="","",IF($C$7="Northern Ireland",INDEX('Fixed inputs'!$H$18:$H$58,MATCH($N391,'Fixed inputs'!$C$18:$C$58,0)),INDEX('Fixed inputs'!$I$18:$I$58,MATCH($N391,'Fixed inputs'!$C$18:$C$58,0))))</f>
        <v/>
      </c>
      <c r="AD391" s="384" t="str">
        <f>IF($C391="","",INDEX('Fixed inputs'!$C$8:$E$10,MATCH($C391,'Fixed inputs'!$B$8:$B$10,0),MATCH(IF($C$7="Northern Ireland","GBP","EUR"),'Fixed inputs'!$C$7:$E$7,0)))</f>
        <v/>
      </c>
      <c r="AE391" s="386"/>
      <c r="AF391" s="386"/>
      <c r="AG391" s="386"/>
      <c r="AH391" s="386"/>
      <c r="AI391" s="386"/>
      <c r="AJ391" s="387">
        <f t="shared" si="93"/>
        <v>0</v>
      </c>
      <c r="AK391" s="386"/>
      <c r="AL391" s="387">
        <f t="shared" si="94"/>
        <v>0</v>
      </c>
      <c r="AM391" s="386"/>
      <c r="AN391" s="387">
        <f t="shared" si="95"/>
        <v>0</v>
      </c>
      <c r="AO391" s="386"/>
      <c r="AP391" s="387">
        <f t="shared" si="96"/>
        <v>0</v>
      </c>
      <c r="AQ391" s="386"/>
      <c r="AR391" s="387">
        <f t="shared" si="97"/>
        <v>0</v>
      </c>
      <c r="AS391" s="386"/>
      <c r="AT391" s="387">
        <f t="shared" si="98"/>
        <v>0</v>
      </c>
    </row>
    <row r="392" spans="2:46">
      <c r="B392" s="435"/>
      <c r="C392" s="435"/>
      <c r="D392" s="436"/>
      <c r="E392" s="437"/>
      <c r="F392" s="437"/>
      <c r="G392" s="437"/>
      <c r="H392" s="437"/>
      <c r="I392" s="437"/>
      <c r="J392" s="437"/>
      <c r="K392" s="465">
        <f t="shared" si="84"/>
        <v>0</v>
      </c>
      <c r="L392" s="433"/>
      <c r="M392" s="433"/>
      <c r="N392" s="434"/>
      <c r="O392" s="383" t="str">
        <f t="shared" si="83"/>
        <v/>
      </c>
      <c r="P392" s="434"/>
      <c r="Q392" s="434"/>
      <c r="R392" s="434"/>
      <c r="S392" s="433"/>
      <c r="T392" s="434"/>
      <c r="U392" s="384" t="str">
        <f t="shared" si="85"/>
        <v/>
      </c>
      <c r="V392" s="384" t="str">
        <f t="shared" si="86"/>
        <v/>
      </c>
      <c r="W392" s="384" t="str">
        <f t="shared" si="87"/>
        <v/>
      </c>
      <c r="X392" s="384" t="str">
        <f t="shared" si="88"/>
        <v/>
      </c>
      <c r="Y392" s="384" t="str">
        <f t="shared" si="89"/>
        <v/>
      </c>
      <c r="Z392" s="384" t="str">
        <f t="shared" si="90"/>
        <v/>
      </c>
      <c r="AA392" s="384">
        <f t="shared" si="91"/>
        <v>0</v>
      </c>
      <c r="AB392" s="385" t="b">
        <f t="shared" si="92"/>
        <v>1</v>
      </c>
      <c r="AC392" s="384" t="str">
        <f>IF($N392="","",IF($C$7="Northern Ireland",INDEX('Fixed inputs'!$H$18:$H$58,MATCH($N392,'Fixed inputs'!$C$18:$C$58,0)),INDEX('Fixed inputs'!$I$18:$I$58,MATCH($N392,'Fixed inputs'!$C$18:$C$58,0))))</f>
        <v/>
      </c>
      <c r="AD392" s="384" t="str">
        <f>IF($C392="","",INDEX('Fixed inputs'!$C$8:$E$10,MATCH($C392,'Fixed inputs'!$B$8:$B$10,0),MATCH(IF($C$7="Northern Ireland","GBP","EUR"),'Fixed inputs'!$C$7:$E$7,0)))</f>
        <v/>
      </c>
      <c r="AE392" s="386"/>
      <c r="AF392" s="386"/>
      <c r="AG392" s="386"/>
      <c r="AH392" s="386"/>
      <c r="AI392" s="386"/>
      <c r="AJ392" s="387">
        <f t="shared" si="93"/>
        <v>0</v>
      </c>
      <c r="AK392" s="386"/>
      <c r="AL392" s="387">
        <f t="shared" si="94"/>
        <v>0</v>
      </c>
      <c r="AM392" s="386"/>
      <c r="AN392" s="387">
        <f t="shared" si="95"/>
        <v>0</v>
      </c>
      <c r="AO392" s="386"/>
      <c r="AP392" s="387">
        <f t="shared" si="96"/>
        <v>0</v>
      </c>
      <c r="AQ392" s="386"/>
      <c r="AR392" s="387">
        <f t="shared" si="97"/>
        <v>0</v>
      </c>
      <c r="AS392" s="386"/>
      <c r="AT392" s="387">
        <f t="shared" si="98"/>
        <v>0</v>
      </c>
    </row>
    <row r="393" spans="2:46">
      <c r="B393" s="435"/>
      <c r="C393" s="435"/>
      <c r="D393" s="436"/>
      <c r="E393" s="437"/>
      <c r="F393" s="437"/>
      <c r="G393" s="437"/>
      <c r="H393" s="437"/>
      <c r="I393" s="437"/>
      <c r="J393" s="437"/>
      <c r="K393" s="465">
        <f t="shared" si="84"/>
        <v>0</v>
      </c>
      <c r="L393" s="433"/>
      <c r="M393" s="433"/>
      <c r="N393" s="434"/>
      <c r="O393" s="383" t="str">
        <f t="shared" si="83"/>
        <v/>
      </c>
      <c r="P393" s="434"/>
      <c r="Q393" s="434"/>
      <c r="R393" s="434"/>
      <c r="S393" s="433"/>
      <c r="T393" s="434"/>
      <c r="U393" s="384" t="str">
        <f t="shared" si="85"/>
        <v/>
      </c>
      <c r="V393" s="384" t="str">
        <f t="shared" si="86"/>
        <v/>
      </c>
      <c r="W393" s="384" t="str">
        <f t="shared" si="87"/>
        <v/>
      </c>
      <c r="X393" s="384" t="str">
        <f t="shared" si="88"/>
        <v/>
      </c>
      <c r="Y393" s="384" t="str">
        <f t="shared" si="89"/>
        <v/>
      </c>
      <c r="Z393" s="384" t="str">
        <f t="shared" si="90"/>
        <v/>
      </c>
      <c r="AA393" s="384">
        <f t="shared" si="91"/>
        <v>0</v>
      </c>
      <c r="AB393" s="385" t="b">
        <f t="shared" si="92"/>
        <v>1</v>
      </c>
      <c r="AC393" s="384" t="str">
        <f>IF($N393="","",IF($C$7="Northern Ireland",INDEX('Fixed inputs'!$H$18:$H$58,MATCH($N393,'Fixed inputs'!$C$18:$C$58,0)),INDEX('Fixed inputs'!$I$18:$I$58,MATCH($N393,'Fixed inputs'!$C$18:$C$58,0))))</f>
        <v/>
      </c>
      <c r="AD393" s="384" t="str">
        <f>IF($C393="","",INDEX('Fixed inputs'!$C$8:$E$10,MATCH($C393,'Fixed inputs'!$B$8:$B$10,0),MATCH(IF($C$7="Northern Ireland","GBP","EUR"),'Fixed inputs'!$C$7:$E$7,0)))</f>
        <v/>
      </c>
      <c r="AE393" s="386"/>
      <c r="AF393" s="386"/>
      <c r="AG393" s="386"/>
      <c r="AH393" s="386"/>
      <c r="AI393" s="386"/>
      <c r="AJ393" s="387">
        <f t="shared" si="93"/>
        <v>0</v>
      </c>
      <c r="AK393" s="386"/>
      <c r="AL393" s="387">
        <f t="shared" si="94"/>
        <v>0</v>
      </c>
      <c r="AM393" s="386"/>
      <c r="AN393" s="387">
        <f t="shared" si="95"/>
        <v>0</v>
      </c>
      <c r="AO393" s="386"/>
      <c r="AP393" s="387">
        <f t="shared" si="96"/>
        <v>0</v>
      </c>
      <c r="AQ393" s="386"/>
      <c r="AR393" s="387">
        <f t="shared" si="97"/>
        <v>0</v>
      </c>
      <c r="AS393" s="386"/>
      <c r="AT393" s="387">
        <f t="shared" si="98"/>
        <v>0</v>
      </c>
    </row>
    <row r="394" spans="2:46">
      <c r="B394" s="435"/>
      <c r="C394" s="435"/>
      <c r="D394" s="436"/>
      <c r="E394" s="437"/>
      <c r="F394" s="437"/>
      <c r="G394" s="437"/>
      <c r="H394" s="437"/>
      <c r="I394" s="437"/>
      <c r="J394" s="437"/>
      <c r="K394" s="465">
        <f t="shared" si="84"/>
        <v>0</v>
      </c>
      <c r="L394" s="433"/>
      <c r="M394" s="433"/>
      <c r="N394" s="434"/>
      <c r="O394" s="383" t="str">
        <f t="shared" si="83"/>
        <v/>
      </c>
      <c r="P394" s="434"/>
      <c r="Q394" s="434"/>
      <c r="R394" s="434"/>
      <c r="S394" s="433"/>
      <c r="T394" s="434"/>
      <c r="U394" s="384" t="str">
        <f t="shared" si="85"/>
        <v/>
      </c>
      <c r="V394" s="384" t="str">
        <f t="shared" si="86"/>
        <v/>
      </c>
      <c r="W394" s="384" t="str">
        <f t="shared" si="87"/>
        <v/>
      </c>
      <c r="X394" s="384" t="str">
        <f t="shared" si="88"/>
        <v/>
      </c>
      <c r="Y394" s="384" t="str">
        <f t="shared" si="89"/>
        <v/>
      </c>
      <c r="Z394" s="384" t="str">
        <f t="shared" si="90"/>
        <v/>
      </c>
      <c r="AA394" s="384">
        <f t="shared" si="91"/>
        <v>0</v>
      </c>
      <c r="AB394" s="385" t="b">
        <f t="shared" si="92"/>
        <v>1</v>
      </c>
      <c r="AC394" s="384" t="str">
        <f>IF($N394="","",IF($C$7="Northern Ireland",INDEX('Fixed inputs'!$H$18:$H$58,MATCH($N394,'Fixed inputs'!$C$18:$C$58,0)),INDEX('Fixed inputs'!$I$18:$I$58,MATCH($N394,'Fixed inputs'!$C$18:$C$58,0))))</f>
        <v/>
      </c>
      <c r="AD394" s="384" t="str">
        <f>IF($C394="","",INDEX('Fixed inputs'!$C$8:$E$10,MATCH($C394,'Fixed inputs'!$B$8:$B$10,0),MATCH(IF($C$7="Northern Ireland","GBP","EUR"),'Fixed inputs'!$C$7:$E$7,0)))</f>
        <v/>
      </c>
      <c r="AE394" s="386"/>
      <c r="AF394" s="386"/>
      <c r="AG394" s="386"/>
      <c r="AH394" s="386"/>
      <c r="AI394" s="386"/>
      <c r="AJ394" s="387">
        <f t="shared" si="93"/>
        <v>0</v>
      </c>
      <c r="AK394" s="386"/>
      <c r="AL394" s="387">
        <f t="shared" si="94"/>
        <v>0</v>
      </c>
      <c r="AM394" s="386"/>
      <c r="AN394" s="387">
        <f t="shared" si="95"/>
        <v>0</v>
      </c>
      <c r="AO394" s="386"/>
      <c r="AP394" s="387">
        <f t="shared" si="96"/>
        <v>0</v>
      </c>
      <c r="AQ394" s="386"/>
      <c r="AR394" s="387">
        <f t="shared" si="97"/>
        <v>0</v>
      </c>
      <c r="AS394" s="386"/>
      <c r="AT394" s="387">
        <f t="shared" si="98"/>
        <v>0</v>
      </c>
    </row>
    <row r="395" spans="2:46">
      <c r="B395" s="435"/>
      <c r="C395" s="435"/>
      <c r="D395" s="436"/>
      <c r="E395" s="437"/>
      <c r="F395" s="437"/>
      <c r="G395" s="437"/>
      <c r="H395" s="437"/>
      <c r="I395" s="437"/>
      <c r="J395" s="437"/>
      <c r="K395" s="465">
        <f t="shared" si="84"/>
        <v>0</v>
      </c>
      <c r="L395" s="433"/>
      <c r="M395" s="433"/>
      <c r="N395" s="434"/>
      <c r="O395" s="383" t="str">
        <f t="shared" si="83"/>
        <v/>
      </c>
      <c r="P395" s="434"/>
      <c r="Q395" s="434"/>
      <c r="R395" s="434"/>
      <c r="S395" s="433"/>
      <c r="T395" s="434"/>
      <c r="U395" s="384" t="str">
        <f t="shared" si="85"/>
        <v/>
      </c>
      <c r="V395" s="384" t="str">
        <f t="shared" si="86"/>
        <v/>
      </c>
      <c r="W395" s="384" t="str">
        <f t="shared" si="87"/>
        <v/>
      </c>
      <c r="X395" s="384" t="str">
        <f t="shared" si="88"/>
        <v/>
      </c>
      <c r="Y395" s="384" t="str">
        <f t="shared" si="89"/>
        <v/>
      </c>
      <c r="Z395" s="384" t="str">
        <f t="shared" si="90"/>
        <v/>
      </c>
      <c r="AA395" s="384">
        <f t="shared" si="91"/>
        <v>0</v>
      </c>
      <c r="AB395" s="385" t="b">
        <f t="shared" si="92"/>
        <v>1</v>
      </c>
      <c r="AC395" s="384" t="str">
        <f>IF($N395="","",IF($C$7="Northern Ireland",INDEX('Fixed inputs'!$H$18:$H$58,MATCH($N395,'Fixed inputs'!$C$18:$C$58,0)),INDEX('Fixed inputs'!$I$18:$I$58,MATCH($N395,'Fixed inputs'!$C$18:$C$58,0))))</f>
        <v/>
      </c>
      <c r="AD395" s="384" t="str">
        <f>IF($C395="","",INDEX('Fixed inputs'!$C$8:$E$10,MATCH($C395,'Fixed inputs'!$B$8:$B$10,0),MATCH(IF($C$7="Northern Ireland","GBP","EUR"),'Fixed inputs'!$C$7:$E$7,0)))</f>
        <v/>
      </c>
      <c r="AE395" s="386"/>
      <c r="AF395" s="386"/>
      <c r="AG395" s="386"/>
      <c r="AH395" s="386"/>
      <c r="AI395" s="386"/>
      <c r="AJ395" s="387">
        <f t="shared" si="93"/>
        <v>0</v>
      </c>
      <c r="AK395" s="386"/>
      <c r="AL395" s="387">
        <f t="shared" si="94"/>
        <v>0</v>
      </c>
      <c r="AM395" s="386"/>
      <c r="AN395" s="387">
        <f t="shared" si="95"/>
        <v>0</v>
      </c>
      <c r="AO395" s="386"/>
      <c r="AP395" s="387">
        <f t="shared" si="96"/>
        <v>0</v>
      </c>
      <c r="AQ395" s="386"/>
      <c r="AR395" s="387">
        <f t="shared" si="97"/>
        <v>0</v>
      </c>
      <c r="AS395" s="386"/>
      <c r="AT395" s="387">
        <f t="shared" si="98"/>
        <v>0</v>
      </c>
    </row>
    <row r="396" spans="2:46">
      <c r="B396" s="435"/>
      <c r="C396" s="435"/>
      <c r="D396" s="436"/>
      <c r="E396" s="437"/>
      <c r="F396" s="437"/>
      <c r="G396" s="437"/>
      <c r="H396" s="437"/>
      <c r="I396" s="437"/>
      <c r="J396" s="437"/>
      <c r="K396" s="465">
        <f t="shared" si="84"/>
        <v>0</v>
      </c>
      <c r="L396" s="433"/>
      <c r="M396" s="433"/>
      <c r="N396" s="434"/>
      <c r="O396" s="383" t="str">
        <f t="shared" ref="O396:O459" si="99">IF($N396="","",IF($N396&lt;2024,"Yes","No"))</f>
        <v/>
      </c>
      <c r="P396" s="434"/>
      <c r="Q396" s="434"/>
      <c r="R396" s="434"/>
      <c r="S396" s="433"/>
      <c r="T396" s="434"/>
      <c r="U396" s="384" t="str">
        <f t="shared" si="85"/>
        <v/>
      </c>
      <c r="V396" s="384" t="str">
        <f t="shared" si="86"/>
        <v/>
      </c>
      <c r="W396" s="384" t="str">
        <f t="shared" si="87"/>
        <v/>
      </c>
      <c r="X396" s="384" t="str">
        <f t="shared" si="88"/>
        <v/>
      </c>
      <c r="Y396" s="384" t="str">
        <f t="shared" si="89"/>
        <v/>
      </c>
      <c r="Z396" s="384" t="str">
        <f t="shared" si="90"/>
        <v/>
      </c>
      <c r="AA396" s="384">
        <f t="shared" si="91"/>
        <v>0</v>
      </c>
      <c r="AB396" s="385" t="b">
        <f t="shared" si="92"/>
        <v>1</v>
      </c>
      <c r="AC396" s="384" t="str">
        <f>IF($N396="","",IF($C$7="Northern Ireland",INDEX('Fixed inputs'!$H$18:$H$58,MATCH($N396,'Fixed inputs'!$C$18:$C$58,0)),INDEX('Fixed inputs'!$I$18:$I$58,MATCH($N396,'Fixed inputs'!$C$18:$C$58,0))))</f>
        <v/>
      </c>
      <c r="AD396" s="384" t="str">
        <f>IF($C396="","",INDEX('Fixed inputs'!$C$8:$E$10,MATCH($C396,'Fixed inputs'!$B$8:$B$10,0),MATCH(IF($C$7="Northern Ireland","GBP","EUR"),'Fixed inputs'!$C$7:$E$7,0)))</f>
        <v/>
      </c>
      <c r="AE396" s="386"/>
      <c r="AF396" s="386"/>
      <c r="AG396" s="386"/>
      <c r="AH396" s="386"/>
      <c r="AI396" s="386"/>
      <c r="AJ396" s="387">
        <f t="shared" si="93"/>
        <v>0</v>
      </c>
      <c r="AK396" s="386"/>
      <c r="AL396" s="387">
        <f t="shared" si="94"/>
        <v>0</v>
      </c>
      <c r="AM396" s="386"/>
      <c r="AN396" s="387">
        <f t="shared" si="95"/>
        <v>0</v>
      </c>
      <c r="AO396" s="386"/>
      <c r="AP396" s="387">
        <f t="shared" si="96"/>
        <v>0</v>
      </c>
      <c r="AQ396" s="386"/>
      <c r="AR396" s="387">
        <f t="shared" si="97"/>
        <v>0</v>
      </c>
      <c r="AS396" s="386"/>
      <c r="AT396" s="387">
        <f t="shared" si="98"/>
        <v>0</v>
      </c>
    </row>
    <row r="397" spans="2:46">
      <c r="B397" s="435"/>
      <c r="C397" s="435"/>
      <c r="D397" s="436"/>
      <c r="E397" s="437"/>
      <c r="F397" s="437"/>
      <c r="G397" s="437"/>
      <c r="H397" s="437"/>
      <c r="I397" s="437"/>
      <c r="J397" s="437"/>
      <c r="K397" s="465">
        <f t="shared" ref="K397:K460" si="100">SUM(E397:J397)</f>
        <v>0</v>
      </c>
      <c r="L397" s="433"/>
      <c r="M397" s="433"/>
      <c r="N397" s="434"/>
      <c r="O397" s="383" t="str">
        <f t="shared" si="99"/>
        <v/>
      </c>
      <c r="P397" s="434"/>
      <c r="Q397" s="434"/>
      <c r="R397" s="434"/>
      <c r="S397" s="433"/>
      <c r="T397" s="434"/>
      <c r="U397" s="384" t="str">
        <f t="shared" ref="U397:U460" si="101">IF($B397="","",IFERROR(E397*$AC397*$AD397,0))</f>
        <v/>
      </c>
      <c r="V397" s="384" t="str">
        <f t="shared" ref="V397:V460" si="102">IF($B397="","",IFERROR(F397*$AC397*$AD397,0))</f>
        <v/>
      </c>
      <c r="W397" s="384" t="str">
        <f t="shared" ref="W397:W460" si="103">IF($B397="","",IFERROR(G397*$AC397*$AD397,0))</f>
        <v/>
      </c>
      <c r="X397" s="384" t="str">
        <f t="shared" ref="X397:X460" si="104">IF($B397="","",IFERROR(H397*$AC397*$AD397,0))</f>
        <v/>
      </c>
      <c r="Y397" s="384" t="str">
        <f t="shared" ref="Y397:Y460" si="105">IF($B397="","",IFERROR(I397*$AC397*$AD397,0))</f>
        <v/>
      </c>
      <c r="Z397" s="384" t="str">
        <f t="shared" ref="Z397:Z460" si="106">IF($B397="","",IFERROR(J397*$AC397*$AD397,0))</f>
        <v/>
      </c>
      <c r="AA397" s="384">
        <f t="shared" ref="AA397:AA460" si="107">SUM(U397:Z397)</f>
        <v>0</v>
      </c>
      <c r="AB397" s="385" t="b">
        <f t="shared" ref="AB397:AB460" si="108">IF(COUNTA($B397:$J397)=0,TRUE,AND($B397&lt;&gt;"",$C397&lt;&gt;"",$D397&lt;&gt;"",$N397&lt;&gt;"",$L397&lt;&gt;"",$M397&lt;&gt;"",$Q397&lt;&gt;"",$R397&lt;&gt;"",$S397&lt;&gt;"",IF($O397="Yes",$P397&lt;&gt;"",TRUE)))</f>
        <v>1</v>
      </c>
      <c r="AC397" s="384" t="str">
        <f>IF($N397="","",IF($C$7="Northern Ireland",INDEX('Fixed inputs'!$H$18:$H$58,MATCH($N397,'Fixed inputs'!$C$18:$C$58,0)),INDEX('Fixed inputs'!$I$18:$I$58,MATCH($N397,'Fixed inputs'!$C$18:$C$58,0))))</f>
        <v/>
      </c>
      <c r="AD397" s="384" t="str">
        <f>IF($C397="","",INDEX('Fixed inputs'!$C$8:$E$10,MATCH($C397,'Fixed inputs'!$B$8:$B$10,0),MATCH(IF($C$7="Northern Ireland","GBP","EUR"),'Fixed inputs'!$C$7:$E$7,0)))</f>
        <v/>
      </c>
      <c r="AE397" s="386"/>
      <c r="AF397" s="386"/>
      <c r="AG397" s="386"/>
      <c r="AH397" s="386"/>
      <c r="AI397" s="386"/>
      <c r="AJ397" s="387">
        <f t="shared" ref="AJ397:AJ460" si="109">IF(AI397&lt;&gt;"",AI397,IF(AND($AE397="Yes",$AF397="Yes",$AG397="Yes",$AH397="Yes"),U397,0))</f>
        <v>0</v>
      </c>
      <c r="AK397" s="386"/>
      <c r="AL397" s="387">
        <f t="shared" ref="AL397:AL460" si="110">IF(AK397&lt;&gt;"",AK397,IF(AND($AE397="Yes",$AF397="Yes",$AG397="Yes",$AH397="Yes"),V397,0))</f>
        <v>0</v>
      </c>
      <c r="AM397" s="386"/>
      <c r="AN397" s="387">
        <f t="shared" ref="AN397:AN460" si="111">IF(AM397&lt;&gt;"",AM397,IF(AND($AE397="Yes",$AF397="Yes",$AG397="Yes",$AH397="Yes"),W397,0))</f>
        <v>0</v>
      </c>
      <c r="AO397" s="386"/>
      <c r="AP397" s="387">
        <f t="shared" ref="AP397:AP460" si="112">IF(AO397&lt;&gt;"",AO397,IF(AND($AE397="Yes",$AF397="Yes",$AG397="Yes",$AH397="Yes"),X397,0))</f>
        <v>0</v>
      </c>
      <c r="AQ397" s="386"/>
      <c r="AR397" s="387">
        <f t="shared" ref="AR397:AR460" si="113">IF(AQ397&lt;&gt;"",AQ397,IF(AND($AE397="Yes",$AF397="Yes",$AG397="Yes",$AH397="Yes"),Y397,0))</f>
        <v>0</v>
      </c>
      <c r="AS397" s="386"/>
      <c r="AT397" s="387">
        <f t="shared" ref="AT397:AT460" si="114">IF(AS397&lt;&gt;"",AS397,IF(AND($AE397="Yes",$AF397="Yes",$AG397="Yes",$AH397="Yes"),Z397,0))</f>
        <v>0</v>
      </c>
    </row>
    <row r="398" spans="2:46">
      <c r="B398" s="435"/>
      <c r="C398" s="435"/>
      <c r="D398" s="436"/>
      <c r="E398" s="437"/>
      <c r="F398" s="437"/>
      <c r="G398" s="437"/>
      <c r="H398" s="437"/>
      <c r="I398" s="437"/>
      <c r="J398" s="437"/>
      <c r="K398" s="465">
        <f t="shared" si="100"/>
        <v>0</v>
      </c>
      <c r="L398" s="433"/>
      <c r="M398" s="433"/>
      <c r="N398" s="434"/>
      <c r="O398" s="383" t="str">
        <f t="shared" si="99"/>
        <v/>
      </c>
      <c r="P398" s="434"/>
      <c r="Q398" s="434"/>
      <c r="R398" s="434"/>
      <c r="S398" s="433"/>
      <c r="T398" s="434"/>
      <c r="U398" s="384" t="str">
        <f t="shared" si="101"/>
        <v/>
      </c>
      <c r="V398" s="384" t="str">
        <f t="shared" si="102"/>
        <v/>
      </c>
      <c r="W398" s="384" t="str">
        <f t="shared" si="103"/>
        <v/>
      </c>
      <c r="X398" s="384" t="str">
        <f t="shared" si="104"/>
        <v/>
      </c>
      <c r="Y398" s="384" t="str">
        <f t="shared" si="105"/>
        <v/>
      </c>
      <c r="Z398" s="384" t="str">
        <f t="shared" si="106"/>
        <v/>
      </c>
      <c r="AA398" s="384">
        <f t="shared" si="107"/>
        <v>0</v>
      </c>
      <c r="AB398" s="385" t="b">
        <f t="shared" si="108"/>
        <v>1</v>
      </c>
      <c r="AC398" s="384" t="str">
        <f>IF($N398="","",IF($C$7="Northern Ireland",INDEX('Fixed inputs'!$H$18:$H$58,MATCH($N398,'Fixed inputs'!$C$18:$C$58,0)),INDEX('Fixed inputs'!$I$18:$I$58,MATCH($N398,'Fixed inputs'!$C$18:$C$58,0))))</f>
        <v/>
      </c>
      <c r="AD398" s="384" t="str">
        <f>IF($C398="","",INDEX('Fixed inputs'!$C$8:$E$10,MATCH($C398,'Fixed inputs'!$B$8:$B$10,0),MATCH(IF($C$7="Northern Ireland","GBP","EUR"),'Fixed inputs'!$C$7:$E$7,0)))</f>
        <v/>
      </c>
      <c r="AE398" s="386"/>
      <c r="AF398" s="386"/>
      <c r="AG398" s="386"/>
      <c r="AH398" s="386"/>
      <c r="AI398" s="386"/>
      <c r="AJ398" s="387">
        <f t="shared" si="109"/>
        <v>0</v>
      </c>
      <c r="AK398" s="386"/>
      <c r="AL398" s="387">
        <f t="shared" si="110"/>
        <v>0</v>
      </c>
      <c r="AM398" s="386"/>
      <c r="AN398" s="387">
        <f t="shared" si="111"/>
        <v>0</v>
      </c>
      <c r="AO398" s="386"/>
      <c r="AP398" s="387">
        <f t="shared" si="112"/>
        <v>0</v>
      </c>
      <c r="AQ398" s="386"/>
      <c r="AR398" s="387">
        <f t="shared" si="113"/>
        <v>0</v>
      </c>
      <c r="AS398" s="386"/>
      <c r="AT398" s="387">
        <f t="shared" si="114"/>
        <v>0</v>
      </c>
    </row>
    <row r="399" spans="2:46">
      <c r="B399" s="435"/>
      <c r="C399" s="435"/>
      <c r="D399" s="436"/>
      <c r="E399" s="437"/>
      <c r="F399" s="437"/>
      <c r="G399" s="437"/>
      <c r="H399" s="437"/>
      <c r="I399" s="437"/>
      <c r="J399" s="437"/>
      <c r="K399" s="465">
        <f t="shared" si="100"/>
        <v>0</v>
      </c>
      <c r="L399" s="433"/>
      <c r="M399" s="433"/>
      <c r="N399" s="434"/>
      <c r="O399" s="383" t="str">
        <f t="shared" si="99"/>
        <v/>
      </c>
      <c r="P399" s="434"/>
      <c r="Q399" s="434"/>
      <c r="R399" s="434"/>
      <c r="S399" s="433"/>
      <c r="T399" s="434"/>
      <c r="U399" s="384" t="str">
        <f t="shared" si="101"/>
        <v/>
      </c>
      <c r="V399" s="384" t="str">
        <f t="shared" si="102"/>
        <v/>
      </c>
      <c r="W399" s="384" t="str">
        <f t="shared" si="103"/>
        <v/>
      </c>
      <c r="X399" s="384" t="str">
        <f t="shared" si="104"/>
        <v/>
      </c>
      <c r="Y399" s="384" t="str">
        <f t="shared" si="105"/>
        <v/>
      </c>
      <c r="Z399" s="384" t="str">
        <f t="shared" si="106"/>
        <v/>
      </c>
      <c r="AA399" s="384">
        <f t="shared" si="107"/>
        <v>0</v>
      </c>
      <c r="AB399" s="385" t="b">
        <f t="shared" si="108"/>
        <v>1</v>
      </c>
      <c r="AC399" s="384" t="str">
        <f>IF($N399="","",IF($C$7="Northern Ireland",INDEX('Fixed inputs'!$H$18:$H$58,MATCH($N399,'Fixed inputs'!$C$18:$C$58,0)),INDEX('Fixed inputs'!$I$18:$I$58,MATCH($N399,'Fixed inputs'!$C$18:$C$58,0))))</f>
        <v/>
      </c>
      <c r="AD399" s="384" t="str">
        <f>IF($C399="","",INDEX('Fixed inputs'!$C$8:$E$10,MATCH($C399,'Fixed inputs'!$B$8:$B$10,0),MATCH(IF($C$7="Northern Ireland","GBP","EUR"),'Fixed inputs'!$C$7:$E$7,0)))</f>
        <v/>
      </c>
      <c r="AE399" s="386"/>
      <c r="AF399" s="386"/>
      <c r="AG399" s="386"/>
      <c r="AH399" s="386"/>
      <c r="AI399" s="386"/>
      <c r="AJ399" s="387">
        <f t="shared" si="109"/>
        <v>0</v>
      </c>
      <c r="AK399" s="386"/>
      <c r="AL399" s="387">
        <f t="shared" si="110"/>
        <v>0</v>
      </c>
      <c r="AM399" s="386"/>
      <c r="AN399" s="387">
        <f t="shared" si="111"/>
        <v>0</v>
      </c>
      <c r="AO399" s="386"/>
      <c r="AP399" s="387">
        <f t="shared" si="112"/>
        <v>0</v>
      </c>
      <c r="AQ399" s="386"/>
      <c r="AR399" s="387">
        <f t="shared" si="113"/>
        <v>0</v>
      </c>
      <c r="AS399" s="386"/>
      <c r="AT399" s="387">
        <f t="shared" si="114"/>
        <v>0</v>
      </c>
    </row>
    <row r="400" spans="2:46">
      <c r="B400" s="435"/>
      <c r="C400" s="435"/>
      <c r="D400" s="436"/>
      <c r="E400" s="437"/>
      <c r="F400" s="437"/>
      <c r="G400" s="437"/>
      <c r="H400" s="437"/>
      <c r="I400" s="437"/>
      <c r="J400" s="437"/>
      <c r="K400" s="465">
        <f t="shared" si="100"/>
        <v>0</v>
      </c>
      <c r="L400" s="433"/>
      <c r="M400" s="433"/>
      <c r="N400" s="434"/>
      <c r="O400" s="383" t="str">
        <f t="shared" si="99"/>
        <v/>
      </c>
      <c r="P400" s="434"/>
      <c r="Q400" s="434"/>
      <c r="R400" s="434"/>
      <c r="S400" s="433"/>
      <c r="T400" s="434"/>
      <c r="U400" s="384" t="str">
        <f t="shared" si="101"/>
        <v/>
      </c>
      <c r="V400" s="384" t="str">
        <f t="shared" si="102"/>
        <v/>
      </c>
      <c r="W400" s="384" t="str">
        <f t="shared" si="103"/>
        <v/>
      </c>
      <c r="X400" s="384" t="str">
        <f t="shared" si="104"/>
        <v/>
      </c>
      <c r="Y400" s="384" t="str">
        <f t="shared" si="105"/>
        <v/>
      </c>
      <c r="Z400" s="384" t="str">
        <f t="shared" si="106"/>
        <v/>
      </c>
      <c r="AA400" s="384">
        <f t="shared" si="107"/>
        <v>0</v>
      </c>
      <c r="AB400" s="385" t="b">
        <f t="shared" si="108"/>
        <v>1</v>
      </c>
      <c r="AC400" s="384" t="str">
        <f>IF($N400="","",IF($C$7="Northern Ireland",INDEX('Fixed inputs'!$H$18:$H$58,MATCH($N400,'Fixed inputs'!$C$18:$C$58,0)),INDEX('Fixed inputs'!$I$18:$I$58,MATCH($N400,'Fixed inputs'!$C$18:$C$58,0))))</f>
        <v/>
      </c>
      <c r="AD400" s="384" t="str">
        <f>IF($C400="","",INDEX('Fixed inputs'!$C$8:$E$10,MATCH($C400,'Fixed inputs'!$B$8:$B$10,0),MATCH(IF($C$7="Northern Ireland","GBP","EUR"),'Fixed inputs'!$C$7:$E$7,0)))</f>
        <v/>
      </c>
      <c r="AE400" s="386"/>
      <c r="AF400" s="386"/>
      <c r="AG400" s="386"/>
      <c r="AH400" s="386"/>
      <c r="AI400" s="386"/>
      <c r="AJ400" s="387">
        <f t="shared" si="109"/>
        <v>0</v>
      </c>
      <c r="AK400" s="386"/>
      <c r="AL400" s="387">
        <f t="shared" si="110"/>
        <v>0</v>
      </c>
      <c r="AM400" s="386"/>
      <c r="AN400" s="387">
        <f t="shared" si="111"/>
        <v>0</v>
      </c>
      <c r="AO400" s="386"/>
      <c r="AP400" s="387">
        <f t="shared" si="112"/>
        <v>0</v>
      </c>
      <c r="AQ400" s="386"/>
      <c r="AR400" s="387">
        <f t="shared" si="113"/>
        <v>0</v>
      </c>
      <c r="AS400" s="386"/>
      <c r="AT400" s="387">
        <f t="shared" si="114"/>
        <v>0</v>
      </c>
    </row>
    <row r="401" spans="2:46">
      <c r="B401" s="435"/>
      <c r="C401" s="435"/>
      <c r="D401" s="436"/>
      <c r="E401" s="437"/>
      <c r="F401" s="437"/>
      <c r="G401" s="437"/>
      <c r="H401" s="437"/>
      <c r="I401" s="437"/>
      <c r="J401" s="437"/>
      <c r="K401" s="465">
        <f t="shared" si="100"/>
        <v>0</v>
      </c>
      <c r="L401" s="433"/>
      <c r="M401" s="433"/>
      <c r="N401" s="434"/>
      <c r="O401" s="383" t="str">
        <f t="shared" si="99"/>
        <v/>
      </c>
      <c r="P401" s="434"/>
      <c r="Q401" s="434"/>
      <c r="R401" s="434"/>
      <c r="S401" s="433"/>
      <c r="T401" s="434"/>
      <c r="U401" s="384" t="str">
        <f t="shared" si="101"/>
        <v/>
      </c>
      <c r="V401" s="384" t="str">
        <f t="shared" si="102"/>
        <v/>
      </c>
      <c r="W401" s="384" t="str">
        <f t="shared" si="103"/>
        <v/>
      </c>
      <c r="X401" s="384" t="str">
        <f t="shared" si="104"/>
        <v/>
      </c>
      <c r="Y401" s="384" t="str">
        <f t="shared" si="105"/>
        <v/>
      </c>
      <c r="Z401" s="384" t="str">
        <f t="shared" si="106"/>
        <v/>
      </c>
      <c r="AA401" s="384">
        <f t="shared" si="107"/>
        <v>0</v>
      </c>
      <c r="AB401" s="385" t="b">
        <f t="shared" si="108"/>
        <v>1</v>
      </c>
      <c r="AC401" s="384" t="str">
        <f>IF($N401="","",IF($C$7="Northern Ireland",INDEX('Fixed inputs'!$H$18:$H$58,MATCH($N401,'Fixed inputs'!$C$18:$C$58,0)),INDEX('Fixed inputs'!$I$18:$I$58,MATCH($N401,'Fixed inputs'!$C$18:$C$58,0))))</f>
        <v/>
      </c>
      <c r="AD401" s="384" t="str">
        <f>IF($C401="","",INDEX('Fixed inputs'!$C$8:$E$10,MATCH($C401,'Fixed inputs'!$B$8:$B$10,0),MATCH(IF($C$7="Northern Ireland","GBP","EUR"),'Fixed inputs'!$C$7:$E$7,0)))</f>
        <v/>
      </c>
      <c r="AE401" s="386"/>
      <c r="AF401" s="386"/>
      <c r="AG401" s="386"/>
      <c r="AH401" s="386"/>
      <c r="AI401" s="386"/>
      <c r="AJ401" s="387">
        <f t="shared" si="109"/>
        <v>0</v>
      </c>
      <c r="AK401" s="386"/>
      <c r="AL401" s="387">
        <f t="shared" si="110"/>
        <v>0</v>
      </c>
      <c r="AM401" s="386"/>
      <c r="AN401" s="387">
        <f t="shared" si="111"/>
        <v>0</v>
      </c>
      <c r="AO401" s="386"/>
      <c r="AP401" s="387">
        <f t="shared" si="112"/>
        <v>0</v>
      </c>
      <c r="AQ401" s="386"/>
      <c r="AR401" s="387">
        <f t="shared" si="113"/>
        <v>0</v>
      </c>
      <c r="AS401" s="386"/>
      <c r="AT401" s="387">
        <f t="shared" si="114"/>
        <v>0</v>
      </c>
    </row>
    <row r="402" spans="2:46">
      <c r="B402" s="435"/>
      <c r="C402" s="435"/>
      <c r="D402" s="436"/>
      <c r="E402" s="437"/>
      <c r="F402" s="437"/>
      <c r="G402" s="437"/>
      <c r="H402" s="437"/>
      <c r="I402" s="437"/>
      <c r="J402" s="437"/>
      <c r="K402" s="465">
        <f t="shared" si="100"/>
        <v>0</v>
      </c>
      <c r="L402" s="433"/>
      <c r="M402" s="433"/>
      <c r="N402" s="434"/>
      <c r="O402" s="383" t="str">
        <f t="shared" si="99"/>
        <v/>
      </c>
      <c r="P402" s="434"/>
      <c r="Q402" s="434"/>
      <c r="R402" s="434"/>
      <c r="S402" s="433"/>
      <c r="T402" s="434"/>
      <c r="U402" s="384" t="str">
        <f t="shared" si="101"/>
        <v/>
      </c>
      <c r="V402" s="384" t="str">
        <f t="shared" si="102"/>
        <v/>
      </c>
      <c r="W402" s="384" t="str">
        <f t="shared" si="103"/>
        <v/>
      </c>
      <c r="X402" s="384" t="str">
        <f t="shared" si="104"/>
        <v/>
      </c>
      <c r="Y402" s="384" t="str">
        <f t="shared" si="105"/>
        <v/>
      </c>
      <c r="Z402" s="384" t="str">
        <f t="shared" si="106"/>
        <v/>
      </c>
      <c r="AA402" s="384">
        <f t="shared" si="107"/>
        <v>0</v>
      </c>
      <c r="AB402" s="385" t="b">
        <f t="shared" si="108"/>
        <v>1</v>
      </c>
      <c r="AC402" s="384" t="str">
        <f>IF($N402="","",IF($C$7="Northern Ireland",INDEX('Fixed inputs'!$H$18:$H$58,MATCH($N402,'Fixed inputs'!$C$18:$C$58,0)),INDEX('Fixed inputs'!$I$18:$I$58,MATCH($N402,'Fixed inputs'!$C$18:$C$58,0))))</f>
        <v/>
      </c>
      <c r="AD402" s="384" t="str">
        <f>IF($C402="","",INDEX('Fixed inputs'!$C$8:$E$10,MATCH($C402,'Fixed inputs'!$B$8:$B$10,0),MATCH(IF($C$7="Northern Ireland","GBP","EUR"),'Fixed inputs'!$C$7:$E$7,0)))</f>
        <v/>
      </c>
      <c r="AE402" s="386"/>
      <c r="AF402" s="386"/>
      <c r="AG402" s="386"/>
      <c r="AH402" s="386"/>
      <c r="AI402" s="386"/>
      <c r="AJ402" s="387">
        <f t="shared" si="109"/>
        <v>0</v>
      </c>
      <c r="AK402" s="386"/>
      <c r="AL402" s="387">
        <f t="shared" si="110"/>
        <v>0</v>
      </c>
      <c r="AM402" s="386"/>
      <c r="AN402" s="387">
        <f t="shared" si="111"/>
        <v>0</v>
      </c>
      <c r="AO402" s="386"/>
      <c r="AP402" s="387">
        <f t="shared" si="112"/>
        <v>0</v>
      </c>
      <c r="AQ402" s="386"/>
      <c r="AR402" s="387">
        <f t="shared" si="113"/>
        <v>0</v>
      </c>
      <c r="AS402" s="386"/>
      <c r="AT402" s="387">
        <f t="shared" si="114"/>
        <v>0</v>
      </c>
    </row>
    <row r="403" spans="2:46">
      <c r="B403" s="435"/>
      <c r="C403" s="435"/>
      <c r="D403" s="436"/>
      <c r="E403" s="437"/>
      <c r="F403" s="437"/>
      <c r="G403" s="437"/>
      <c r="H403" s="437"/>
      <c r="I403" s="437"/>
      <c r="J403" s="437"/>
      <c r="K403" s="465">
        <f t="shared" si="100"/>
        <v>0</v>
      </c>
      <c r="L403" s="433"/>
      <c r="M403" s="433"/>
      <c r="N403" s="434"/>
      <c r="O403" s="383" t="str">
        <f t="shared" si="99"/>
        <v/>
      </c>
      <c r="P403" s="434"/>
      <c r="Q403" s="434"/>
      <c r="R403" s="434"/>
      <c r="S403" s="433"/>
      <c r="T403" s="434"/>
      <c r="U403" s="384" t="str">
        <f t="shared" si="101"/>
        <v/>
      </c>
      <c r="V403" s="384" t="str">
        <f t="shared" si="102"/>
        <v/>
      </c>
      <c r="W403" s="384" t="str">
        <f t="shared" si="103"/>
        <v/>
      </c>
      <c r="X403" s="384" t="str">
        <f t="shared" si="104"/>
        <v/>
      </c>
      <c r="Y403" s="384" t="str">
        <f t="shared" si="105"/>
        <v/>
      </c>
      <c r="Z403" s="384" t="str">
        <f t="shared" si="106"/>
        <v/>
      </c>
      <c r="AA403" s="384">
        <f t="shared" si="107"/>
        <v>0</v>
      </c>
      <c r="AB403" s="385" t="b">
        <f t="shared" si="108"/>
        <v>1</v>
      </c>
      <c r="AC403" s="384" t="str">
        <f>IF($N403="","",IF($C$7="Northern Ireland",INDEX('Fixed inputs'!$H$18:$H$58,MATCH($N403,'Fixed inputs'!$C$18:$C$58,0)),INDEX('Fixed inputs'!$I$18:$I$58,MATCH($N403,'Fixed inputs'!$C$18:$C$58,0))))</f>
        <v/>
      </c>
      <c r="AD403" s="384" t="str">
        <f>IF($C403="","",INDEX('Fixed inputs'!$C$8:$E$10,MATCH($C403,'Fixed inputs'!$B$8:$B$10,0),MATCH(IF($C$7="Northern Ireland","GBP","EUR"),'Fixed inputs'!$C$7:$E$7,0)))</f>
        <v/>
      </c>
      <c r="AE403" s="386"/>
      <c r="AF403" s="386"/>
      <c r="AG403" s="386"/>
      <c r="AH403" s="386"/>
      <c r="AI403" s="386"/>
      <c r="AJ403" s="387">
        <f t="shared" si="109"/>
        <v>0</v>
      </c>
      <c r="AK403" s="386"/>
      <c r="AL403" s="387">
        <f t="shared" si="110"/>
        <v>0</v>
      </c>
      <c r="AM403" s="386"/>
      <c r="AN403" s="387">
        <f t="shared" si="111"/>
        <v>0</v>
      </c>
      <c r="AO403" s="386"/>
      <c r="AP403" s="387">
        <f t="shared" si="112"/>
        <v>0</v>
      </c>
      <c r="AQ403" s="386"/>
      <c r="AR403" s="387">
        <f t="shared" si="113"/>
        <v>0</v>
      </c>
      <c r="AS403" s="386"/>
      <c r="AT403" s="387">
        <f t="shared" si="114"/>
        <v>0</v>
      </c>
    </row>
    <row r="404" spans="2:46">
      <c r="B404" s="435"/>
      <c r="C404" s="435"/>
      <c r="D404" s="436"/>
      <c r="E404" s="437"/>
      <c r="F404" s="437"/>
      <c r="G404" s="437"/>
      <c r="H404" s="437"/>
      <c r="I404" s="437"/>
      <c r="J404" s="437"/>
      <c r="K404" s="465">
        <f t="shared" si="100"/>
        <v>0</v>
      </c>
      <c r="L404" s="433"/>
      <c r="M404" s="433"/>
      <c r="N404" s="434"/>
      <c r="O404" s="383" t="str">
        <f t="shared" si="99"/>
        <v/>
      </c>
      <c r="P404" s="434"/>
      <c r="Q404" s="434"/>
      <c r="R404" s="434"/>
      <c r="S404" s="433"/>
      <c r="T404" s="434"/>
      <c r="U404" s="384" t="str">
        <f t="shared" si="101"/>
        <v/>
      </c>
      <c r="V404" s="384" t="str">
        <f t="shared" si="102"/>
        <v/>
      </c>
      <c r="W404" s="384" t="str">
        <f t="shared" si="103"/>
        <v/>
      </c>
      <c r="X404" s="384" t="str">
        <f t="shared" si="104"/>
        <v/>
      </c>
      <c r="Y404" s="384" t="str">
        <f t="shared" si="105"/>
        <v/>
      </c>
      <c r="Z404" s="384" t="str">
        <f t="shared" si="106"/>
        <v/>
      </c>
      <c r="AA404" s="384">
        <f t="shared" si="107"/>
        <v>0</v>
      </c>
      <c r="AB404" s="385" t="b">
        <f t="shared" si="108"/>
        <v>1</v>
      </c>
      <c r="AC404" s="384" t="str">
        <f>IF($N404="","",IF($C$7="Northern Ireland",INDEX('Fixed inputs'!$H$18:$H$58,MATCH($N404,'Fixed inputs'!$C$18:$C$58,0)),INDEX('Fixed inputs'!$I$18:$I$58,MATCH($N404,'Fixed inputs'!$C$18:$C$58,0))))</f>
        <v/>
      </c>
      <c r="AD404" s="384" t="str">
        <f>IF($C404="","",INDEX('Fixed inputs'!$C$8:$E$10,MATCH($C404,'Fixed inputs'!$B$8:$B$10,0),MATCH(IF($C$7="Northern Ireland","GBP","EUR"),'Fixed inputs'!$C$7:$E$7,0)))</f>
        <v/>
      </c>
      <c r="AE404" s="386"/>
      <c r="AF404" s="386"/>
      <c r="AG404" s="386"/>
      <c r="AH404" s="386"/>
      <c r="AI404" s="386"/>
      <c r="AJ404" s="387">
        <f t="shared" si="109"/>
        <v>0</v>
      </c>
      <c r="AK404" s="386"/>
      <c r="AL404" s="387">
        <f t="shared" si="110"/>
        <v>0</v>
      </c>
      <c r="AM404" s="386"/>
      <c r="AN404" s="387">
        <f t="shared" si="111"/>
        <v>0</v>
      </c>
      <c r="AO404" s="386"/>
      <c r="AP404" s="387">
        <f t="shared" si="112"/>
        <v>0</v>
      </c>
      <c r="AQ404" s="386"/>
      <c r="AR404" s="387">
        <f t="shared" si="113"/>
        <v>0</v>
      </c>
      <c r="AS404" s="386"/>
      <c r="AT404" s="387">
        <f t="shared" si="114"/>
        <v>0</v>
      </c>
    </row>
    <row r="405" spans="2:46">
      <c r="B405" s="435"/>
      <c r="C405" s="435"/>
      <c r="D405" s="436"/>
      <c r="E405" s="437"/>
      <c r="F405" s="437"/>
      <c r="G405" s="437"/>
      <c r="H405" s="437"/>
      <c r="I405" s="437"/>
      <c r="J405" s="437"/>
      <c r="K405" s="465">
        <f t="shared" si="100"/>
        <v>0</v>
      </c>
      <c r="L405" s="433"/>
      <c r="M405" s="433"/>
      <c r="N405" s="434"/>
      <c r="O405" s="383" t="str">
        <f t="shared" si="99"/>
        <v/>
      </c>
      <c r="P405" s="434"/>
      <c r="Q405" s="434"/>
      <c r="R405" s="434"/>
      <c r="S405" s="433"/>
      <c r="T405" s="434"/>
      <c r="U405" s="384" t="str">
        <f t="shared" si="101"/>
        <v/>
      </c>
      <c r="V405" s="384" t="str">
        <f t="shared" si="102"/>
        <v/>
      </c>
      <c r="W405" s="384" t="str">
        <f t="shared" si="103"/>
        <v/>
      </c>
      <c r="X405" s="384" t="str">
        <f t="shared" si="104"/>
        <v/>
      </c>
      <c r="Y405" s="384" t="str">
        <f t="shared" si="105"/>
        <v/>
      </c>
      <c r="Z405" s="384" t="str">
        <f t="shared" si="106"/>
        <v/>
      </c>
      <c r="AA405" s="384">
        <f t="shared" si="107"/>
        <v>0</v>
      </c>
      <c r="AB405" s="385" t="b">
        <f t="shared" si="108"/>
        <v>1</v>
      </c>
      <c r="AC405" s="384" t="str">
        <f>IF($N405="","",IF($C$7="Northern Ireland",INDEX('Fixed inputs'!$H$18:$H$58,MATCH($N405,'Fixed inputs'!$C$18:$C$58,0)),INDEX('Fixed inputs'!$I$18:$I$58,MATCH($N405,'Fixed inputs'!$C$18:$C$58,0))))</f>
        <v/>
      </c>
      <c r="AD405" s="384" t="str">
        <f>IF($C405="","",INDEX('Fixed inputs'!$C$8:$E$10,MATCH($C405,'Fixed inputs'!$B$8:$B$10,0),MATCH(IF($C$7="Northern Ireland","GBP","EUR"),'Fixed inputs'!$C$7:$E$7,0)))</f>
        <v/>
      </c>
      <c r="AE405" s="386"/>
      <c r="AF405" s="386"/>
      <c r="AG405" s="386"/>
      <c r="AH405" s="386"/>
      <c r="AI405" s="386"/>
      <c r="AJ405" s="387">
        <f t="shared" si="109"/>
        <v>0</v>
      </c>
      <c r="AK405" s="386"/>
      <c r="AL405" s="387">
        <f t="shared" si="110"/>
        <v>0</v>
      </c>
      <c r="AM405" s="386"/>
      <c r="AN405" s="387">
        <f t="shared" si="111"/>
        <v>0</v>
      </c>
      <c r="AO405" s="386"/>
      <c r="AP405" s="387">
        <f t="shared" si="112"/>
        <v>0</v>
      </c>
      <c r="AQ405" s="386"/>
      <c r="AR405" s="387">
        <f t="shared" si="113"/>
        <v>0</v>
      </c>
      <c r="AS405" s="386"/>
      <c r="AT405" s="387">
        <f t="shared" si="114"/>
        <v>0</v>
      </c>
    </row>
    <row r="406" spans="2:46">
      <c r="B406" s="435"/>
      <c r="C406" s="435"/>
      <c r="D406" s="436"/>
      <c r="E406" s="437"/>
      <c r="F406" s="437"/>
      <c r="G406" s="437"/>
      <c r="H406" s="437"/>
      <c r="I406" s="437"/>
      <c r="J406" s="437"/>
      <c r="K406" s="465">
        <f t="shared" si="100"/>
        <v>0</v>
      </c>
      <c r="L406" s="433"/>
      <c r="M406" s="433"/>
      <c r="N406" s="434"/>
      <c r="O406" s="383" t="str">
        <f t="shared" si="99"/>
        <v/>
      </c>
      <c r="P406" s="434"/>
      <c r="Q406" s="434"/>
      <c r="R406" s="434"/>
      <c r="S406" s="433"/>
      <c r="T406" s="434"/>
      <c r="U406" s="384" t="str">
        <f t="shared" si="101"/>
        <v/>
      </c>
      <c r="V406" s="384" t="str">
        <f t="shared" si="102"/>
        <v/>
      </c>
      <c r="W406" s="384" t="str">
        <f t="shared" si="103"/>
        <v/>
      </c>
      <c r="X406" s="384" t="str">
        <f t="shared" si="104"/>
        <v/>
      </c>
      <c r="Y406" s="384" t="str">
        <f t="shared" si="105"/>
        <v/>
      </c>
      <c r="Z406" s="384" t="str">
        <f t="shared" si="106"/>
        <v/>
      </c>
      <c r="AA406" s="384">
        <f t="shared" si="107"/>
        <v>0</v>
      </c>
      <c r="AB406" s="385" t="b">
        <f t="shared" si="108"/>
        <v>1</v>
      </c>
      <c r="AC406" s="384" t="str">
        <f>IF($N406="","",IF($C$7="Northern Ireland",INDEX('Fixed inputs'!$H$18:$H$58,MATCH($N406,'Fixed inputs'!$C$18:$C$58,0)),INDEX('Fixed inputs'!$I$18:$I$58,MATCH($N406,'Fixed inputs'!$C$18:$C$58,0))))</f>
        <v/>
      </c>
      <c r="AD406" s="384" t="str">
        <f>IF($C406="","",INDEX('Fixed inputs'!$C$8:$E$10,MATCH($C406,'Fixed inputs'!$B$8:$B$10,0),MATCH(IF($C$7="Northern Ireland","GBP","EUR"),'Fixed inputs'!$C$7:$E$7,0)))</f>
        <v/>
      </c>
      <c r="AE406" s="386"/>
      <c r="AF406" s="386"/>
      <c r="AG406" s="386"/>
      <c r="AH406" s="386"/>
      <c r="AI406" s="386"/>
      <c r="AJ406" s="387">
        <f t="shared" si="109"/>
        <v>0</v>
      </c>
      <c r="AK406" s="386"/>
      <c r="AL406" s="387">
        <f t="shared" si="110"/>
        <v>0</v>
      </c>
      <c r="AM406" s="386"/>
      <c r="AN406" s="387">
        <f t="shared" si="111"/>
        <v>0</v>
      </c>
      <c r="AO406" s="386"/>
      <c r="AP406" s="387">
        <f t="shared" si="112"/>
        <v>0</v>
      </c>
      <c r="AQ406" s="386"/>
      <c r="AR406" s="387">
        <f t="shared" si="113"/>
        <v>0</v>
      </c>
      <c r="AS406" s="386"/>
      <c r="AT406" s="387">
        <f t="shared" si="114"/>
        <v>0</v>
      </c>
    </row>
    <row r="407" spans="2:46">
      <c r="B407" s="435"/>
      <c r="C407" s="435"/>
      <c r="D407" s="436"/>
      <c r="E407" s="437"/>
      <c r="F407" s="437"/>
      <c r="G407" s="437"/>
      <c r="H407" s="437"/>
      <c r="I407" s="437"/>
      <c r="J407" s="437"/>
      <c r="K407" s="465">
        <f t="shared" si="100"/>
        <v>0</v>
      </c>
      <c r="L407" s="433"/>
      <c r="M407" s="433"/>
      <c r="N407" s="434"/>
      <c r="O407" s="383" t="str">
        <f t="shared" si="99"/>
        <v/>
      </c>
      <c r="P407" s="434"/>
      <c r="Q407" s="434"/>
      <c r="R407" s="434"/>
      <c r="S407" s="433"/>
      <c r="T407" s="434"/>
      <c r="U407" s="384" t="str">
        <f t="shared" si="101"/>
        <v/>
      </c>
      <c r="V407" s="384" t="str">
        <f t="shared" si="102"/>
        <v/>
      </c>
      <c r="W407" s="384" t="str">
        <f t="shared" si="103"/>
        <v/>
      </c>
      <c r="X407" s="384" t="str">
        <f t="shared" si="104"/>
        <v/>
      </c>
      <c r="Y407" s="384" t="str">
        <f t="shared" si="105"/>
        <v/>
      </c>
      <c r="Z407" s="384" t="str">
        <f t="shared" si="106"/>
        <v/>
      </c>
      <c r="AA407" s="384">
        <f t="shared" si="107"/>
        <v>0</v>
      </c>
      <c r="AB407" s="385" t="b">
        <f t="shared" si="108"/>
        <v>1</v>
      </c>
      <c r="AC407" s="384" t="str">
        <f>IF($N407="","",IF($C$7="Northern Ireland",INDEX('Fixed inputs'!$H$18:$H$58,MATCH($N407,'Fixed inputs'!$C$18:$C$58,0)),INDEX('Fixed inputs'!$I$18:$I$58,MATCH($N407,'Fixed inputs'!$C$18:$C$58,0))))</f>
        <v/>
      </c>
      <c r="AD407" s="384" t="str">
        <f>IF($C407="","",INDEX('Fixed inputs'!$C$8:$E$10,MATCH($C407,'Fixed inputs'!$B$8:$B$10,0),MATCH(IF($C$7="Northern Ireland","GBP","EUR"),'Fixed inputs'!$C$7:$E$7,0)))</f>
        <v/>
      </c>
      <c r="AE407" s="386"/>
      <c r="AF407" s="386"/>
      <c r="AG407" s="386"/>
      <c r="AH407" s="386"/>
      <c r="AI407" s="386"/>
      <c r="AJ407" s="387">
        <f t="shared" si="109"/>
        <v>0</v>
      </c>
      <c r="AK407" s="386"/>
      <c r="AL407" s="387">
        <f t="shared" si="110"/>
        <v>0</v>
      </c>
      <c r="AM407" s="386"/>
      <c r="AN407" s="387">
        <f t="shared" si="111"/>
        <v>0</v>
      </c>
      <c r="AO407" s="386"/>
      <c r="AP407" s="387">
        <f t="shared" si="112"/>
        <v>0</v>
      </c>
      <c r="AQ407" s="386"/>
      <c r="AR407" s="387">
        <f t="shared" si="113"/>
        <v>0</v>
      </c>
      <c r="AS407" s="386"/>
      <c r="AT407" s="387">
        <f t="shared" si="114"/>
        <v>0</v>
      </c>
    </row>
    <row r="408" spans="2:46">
      <c r="B408" s="435"/>
      <c r="C408" s="435"/>
      <c r="D408" s="436"/>
      <c r="E408" s="437"/>
      <c r="F408" s="437"/>
      <c r="G408" s="437"/>
      <c r="H408" s="437"/>
      <c r="I408" s="437"/>
      <c r="J408" s="437"/>
      <c r="K408" s="465">
        <f t="shared" si="100"/>
        <v>0</v>
      </c>
      <c r="L408" s="433"/>
      <c r="M408" s="433"/>
      <c r="N408" s="434"/>
      <c r="O408" s="383" t="str">
        <f t="shared" si="99"/>
        <v/>
      </c>
      <c r="P408" s="434"/>
      <c r="Q408" s="434"/>
      <c r="R408" s="434"/>
      <c r="S408" s="433"/>
      <c r="T408" s="434"/>
      <c r="U408" s="384" t="str">
        <f t="shared" si="101"/>
        <v/>
      </c>
      <c r="V408" s="384" t="str">
        <f t="shared" si="102"/>
        <v/>
      </c>
      <c r="W408" s="384" t="str">
        <f t="shared" si="103"/>
        <v/>
      </c>
      <c r="X408" s="384" t="str">
        <f t="shared" si="104"/>
        <v/>
      </c>
      <c r="Y408" s="384" t="str">
        <f t="shared" si="105"/>
        <v/>
      </c>
      <c r="Z408" s="384" t="str">
        <f t="shared" si="106"/>
        <v/>
      </c>
      <c r="AA408" s="384">
        <f t="shared" si="107"/>
        <v>0</v>
      </c>
      <c r="AB408" s="385" t="b">
        <f t="shared" si="108"/>
        <v>1</v>
      </c>
      <c r="AC408" s="384" t="str">
        <f>IF($N408="","",IF($C$7="Northern Ireland",INDEX('Fixed inputs'!$H$18:$H$58,MATCH($N408,'Fixed inputs'!$C$18:$C$58,0)),INDEX('Fixed inputs'!$I$18:$I$58,MATCH($N408,'Fixed inputs'!$C$18:$C$58,0))))</f>
        <v/>
      </c>
      <c r="AD408" s="384" t="str">
        <f>IF($C408="","",INDEX('Fixed inputs'!$C$8:$E$10,MATCH($C408,'Fixed inputs'!$B$8:$B$10,0),MATCH(IF($C$7="Northern Ireland","GBP","EUR"),'Fixed inputs'!$C$7:$E$7,0)))</f>
        <v/>
      </c>
      <c r="AE408" s="386"/>
      <c r="AF408" s="386"/>
      <c r="AG408" s="386"/>
      <c r="AH408" s="386"/>
      <c r="AI408" s="386"/>
      <c r="AJ408" s="387">
        <f t="shared" si="109"/>
        <v>0</v>
      </c>
      <c r="AK408" s="386"/>
      <c r="AL408" s="387">
        <f t="shared" si="110"/>
        <v>0</v>
      </c>
      <c r="AM408" s="386"/>
      <c r="AN408" s="387">
        <f t="shared" si="111"/>
        <v>0</v>
      </c>
      <c r="AO408" s="386"/>
      <c r="AP408" s="387">
        <f t="shared" si="112"/>
        <v>0</v>
      </c>
      <c r="AQ408" s="386"/>
      <c r="AR408" s="387">
        <f t="shared" si="113"/>
        <v>0</v>
      </c>
      <c r="AS408" s="386"/>
      <c r="AT408" s="387">
        <f t="shared" si="114"/>
        <v>0</v>
      </c>
    </row>
    <row r="409" spans="2:46">
      <c r="B409" s="435"/>
      <c r="C409" s="435"/>
      <c r="D409" s="436"/>
      <c r="E409" s="437"/>
      <c r="F409" s="437"/>
      <c r="G409" s="437"/>
      <c r="H409" s="437"/>
      <c r="I409" s="437"/>
      <c r="J409" s="437"/>
      <c r="K409" s="465">
        <f t="shared" si="100"/>
        <v>0</v>
      </c>
      <c r="L409" s="433"/>
      <c r="M409" s="433"/>
      <c r="N409" s="434"/>
      <c r="O409" s="383" t="str">
        <f t="shared" si="99"/>
        <v/>
      </c>
      <c r="P409" s="434"/>
      <c r="Q409" s="434"/>
      <c r="R409" s="434"/>
      <c r="S409" s="433"/>
      <c r="T409" s="434"/>
      <c r="U409" s="384" t="str">
        <f t="shared" si="101"/>
        <v/>
      </c>
      <c r="V409" s="384" t="str">
        <f t="shared" si="102"/>
        <v/>
      </c>
      <c r="W409" s="384" t="str">
        <f t="shared" si="103"/>
        <v/>
      </c>
      <c r="X409" s="384" t="str">
        <f t="shared" si="104"/>
        <v/>
      </c>
      <c r="Y409" s="384" t="str">
        <f t="shared" si="105"/>
        <v/>
      </c>
      <c r="Z409" s="384" t="str">
        <f t="shared" si="106"/>
        <v/>
      </c>
      <c r="AA409" s="384">
        <f t="shared" si="107"/>
        <v>0</v>
      </c>
      <c r="AB409" s="385" t="b">
        <f t="shared" si="108"/>
        <v>1</v>
      </c>
      <c r="AC409" s="384" t="str">
        <f>IF($N409="","",IF($C$7="Northern Ireland",INDEX('Fixed inputs'!$H$18:$H$58,MATCH($N409,'Fixed inputs'!$C$18:$C$58,0)),INDEX('Fixed inputs'!$I$18:$I$58,MATCH($N409,'Fixed inputs'!$C$18:$C$58,0))))</f>
        <v/>
      </c>
      <c r="AD409" s="384" t="str">
        <f>IF($C409="","",INDEX('Fixed inputs'!$C$8:$E$10,MATCH($C409,'Fixed inputs'!$B$8:$B$10,0),MATCH(IF($C$7="Northern Ireland","GBP","EUR"),'Fixed inputs'!$C$7:$E$7,0)))</f>
        <v/>
      </c>
      <c r="AE409" s="386"/>
      <c r="AF409" s="386"/>
      <c r="AG409" s="386"/>
      <c r="AH409" s="386"/>
      <c r="AI409" s="386"/>
      <c r="AJ409" s="387">
        <f t="shared" si="109"/>
        <v>0</v>
      </c>
      <c r="AK409" s="386"/>
      <c r="AL409" s="387">
        <f t="shared" si="110"/>
        <v>0</v>
      </c>
      <c r="AM409" s="386"/>
      <c r="AN409" s="387">
        <f t="shared" si="111"/>
        <v>0</v>
      </c>
      <c r="AO409" s="386"/>
      <c r="AP409" s="387">
        <f t="shared" si="112"/>
        <v>0</v>
      </c>
      <c r="AQ409" s="386"/>
      <c r="AR409" s="387">
        <f t="shared" si="113"/>
        <v>0</v>
      </c>
      <c r="AS409" s="386"/>
      <c r="AT409" s="387">
        <f t="shared" si="114"/>
        <v>0</v>
      </c>
    </row>
    <row r="410" spans="2:46">
      <c r="B410" s="435"/>
      <c r="C410" s="435"/>
      <c r="D410" s="436"/>
      <c r="E410" s="437"/>
      <c r="F410" s="437"/>
      <c r="G410" s="437"/>
      <c r="H410" s="437"/>
      <c r="I410" s="437"/>
      <c r="J410" s="437"/>
      <c r="K410" s="465">
        <f t="shared" si="100"/>
        <v>0</v>
      </c>
      <c r="L410" s="433"/>
      <c r="M410" s="433"/>
      <c r="N410" s="434"/>
      <c r="O410" s="383" t="str">
        <f t="shared" si="99"/>
        <v/>
      </c>
      <c r="P410" s="434"/>
      <c r="Q410" s="434"/>
      <c r="R410" s="434"/>
      <c r="S410" s="433"/>
      <c r="T410" s="434"/>
      <c r="U410" s="384" t="str">
        <f t="shared" si="101"/>
        <v/>
      </c>
      <c r="V410" s="384" t="str">
        <f t="shared" si="102"/>
        <v/>
      </c>
      <c r="W410" s="384" t="str">
        <f t="shared" si="103"/>
        <v/>
      </c>
      <c r="X410" s="384" t="str">
        <f t="shared" si="104"/>
        <v/>
      </c>
      <c r="Y410" s="384" t="str">
        <f t="shared" si="105"/>
        <v/>
      </c>
      <c r="Z410" s="384" t="str">
        <f t="shared" si="106"/>
        <v/>
      </c>
      <c r="AA410" s="384">
        <f t="shared" si="107"/>
        <v>0</v>
      </c>
      <c r="AB410" s="385" t="b">
        <f t="shared" si="108"/>
        <v>1</v>
      </c>
      <c r="AC410" s="384" t="str">
        <f>IF($N410="","",IF($C$7="Northern Ireland",INDEX('Fixed inputs'!$H$18:$H$58,MATCH($N410,'Fixed inputs'!$C$18:$C$58,0)),INDEX('Fixed inputs'!$I$18:$I$58,MATCH($N410,'Fixed inputs'!$C$18:$C$58,0))))</f>
        <v/>
      </c>
      <c r="AD410" s="384" t="str">
        <f>IF($C410="","",INDEX('Fixed inputs'!$C$8:$E$10,MATCH($C410,'Fixed inputs'!$B$8:$B$10,0),MATCH(IF($C$7="Northern Ireland","GBP","EUR"),'Fixed inputs'!$C$7:$E$7,0)))</f>
        <v/>
      </c>
      <c r="AE410" s="386"/>
      <c r="AF410" s="386"/>
      <c r="AG410" s="386"/>
      <c r="AH410" s="386"/>
      <c r="AI410" s="386"/>
      <c r="AJ410" s="387">
        <f t="shared" si="109"/>
        <v>0</v>
      </c>
      <c r="AK410" s="386"/>
      <c r="AL410" s="387">
        <f t="shared" si="110"/>
        <v>0</v>
      </c>
      <c r="AM410" s="386"/>
      <c r="AN410" s="387">
        <f t="shared" si="111"/>
        <v>0</v>
      </c>
      <c r="AO410" s="386"/>
      <c r="AP410" s="387">
        <f t="shared" si="112"/>
        <v>0</v>
      </c>
      <c r="AQ410" s="386"/>
      <c r="AR410" s="387">
        <f t="shared" si="113"/>
        <v>0</v>
      </c>
      <c r="AS410" s="386"/>
      <c r="AT410" s="387">
        <f t="shared" si="114"/>
        <v>0</v>
      </c>
    </row>
    <row r="411" spans="2:46">
      <c r="B411" s="435"/>
      <c r="C411" s="435"/>
      <c r="D411" s="436"/>
      <c r="E411" s="437"/>
      <c r="F411" s="437"/>
      <c r="G411" s="437"/>
      <c r="H411" s="437"/>
      <c r="I411" s="437"/>
      <c r="J411" s="437"/>
      <c r="K411" s="465">
        <f t="shared" si="100"/>
        <v>0</v>
      </c>
      <c r="L411" s="433"/>
      <c r="M411" s="433"/>
      <c r="N411" s="434"/>
      <c r="O411" s="383" t="str">
        <f t="shared" si="99"/>
        <v/>
      </c>
      <c r="P411" s="434"/>
      <c r="Q411" s="434"/>
      <c r="R411" s="434"/>
      <c r="S411" s="433"/>
      <c r="T411" s="434"/>
      <c r="U411" s="384" t="str">
        <f t="shared" si="101"/>
        <v/>
      </c>
      <c r="V411" s="384" t="str">
        <f t="shared" si="102"/>
        <v/>
      </c>
      <c r="W411" s="384" t="str">
        <f t="shared" si="103"/>
        <v/>
      </c>
      <c r="X411" s="384" t="str">
        <f t="shared" si="104"/>
        <v/>
      </c>
      <c r="Y411" s="384" t="str">
        <f t="shared" si="105"/>
        <v/>
      </c>
      <c r="Z411" s="384" t="str">
        <f t="shared" si="106"/>
        <v/>
      </c>
      <c r="AA411" s="384">
        <f t="shared" si="107"/>
        <v>0</v>
      </c>
      <c r="AB411" s="385" t="b">
        <f t="shared" si="108"/>
        <v>1</v>
      </c>
      <c r="AC411" s="384" t="str">
        <f>IF($N411="","",IF($C$7="Northern Ireland",INDEX('Fixed inputs'!$H$18:$H$58,MATCH($N411,'Fixed inputs'!$C$18:$C$58,0)),INDEX('Fixed inputs'!$I$18:$I$58,MATCH($N411,'Fixed inputs'!$C$18:$C$58,0))))</f>
        <v/>
      </c>
      <c r="AD411" s="384" t="str">
        <f>IF($C411="","",INDEX('Fixed inputs'!$C$8:$E$10,MATCH($C411,'Fixed inputs'!$B$8:$B$10,0),MATCH(IF($C$7="Northern Ireland","GBP","EUR"),'Fixed inputs'!$C$7:$E$7,0)))</f>
        <v/>
      </c>
      <c r="AE411" s="386"/>
      <c r="AF411" s="386"/>
      <c r="AG411" s="386"/>
      <c r="AH411" s="386"/>
      <c r="AI411" s="386"/>
      <c r="AJ411" s="387">
        <f t="shared" si="109"/>
        <v>0</v>
      </c>
      <c r="AK411" s="386"/>
      <c r="AL411" s="387">
        <f t="shared" si="110"/>
        <v>0</v>
      </c>
      <c r="AM411" s="386"/>
      <c r="AN411" s="387">
        <f t="shared" si="111"/>
        <v>0</v>
      </c>
      <c r="AO411" s="386"/>
      <c r="AP411" s="387">
        <f t="shared" si="112"/>
        <v>0</v>
      </c>
      <c r="AQ411" s="386"/>
      <c r="AR411" s="387">
        <f t="shared" si="113"/>
        <v>0</v>
      </c>
      <c r="AS411" s="386"/>
      <c r="AT411" s="387">
        <f t="shared" si="114"/>
        <v>0</v>
      </c>
    </row>
    <row r="412" spans="2:46">
      <c r="B412" s="435"/>
      <c r="C412" s="435"/>
      <c r="D412" s="436"/>
      <c r="E412" s="437"/>
      <c r="F412" s="437"/>
      <c r="G412" s="437"/>
      <c r="H412" s="437"/>
      <c r="I412" s="437"/>
      <c r="J412" s="437"/>
      <c r="K412" s="465">
        <f t="shared" si="100"/>
        <v>0</v>
      </c>
      <c r="L412" s="433"/>
      <c r="M412" s="433"/>
      <c r="N412" s="434"/>
      <c r="O412" s="383" t="str">
        <f t="shared" si="99"/>
        <v/>
      </c>
      <c r="P412" s="434"/>
      <c r="Q412" s="434"/>
      <c r="R412" s="434"/>
      <c r="S412" s="433"/>
      <c r="T412" s="434"/>
      <c r="U412" s="384" t="str">
        <f t="shared" si="101"/>
        <v/>
      </c>
      <c r="V412" s="384" t="str">
        <f t="shared" si="102"/>
        <v/>
      </c>
      <c r="W412" s="384" t="str">
        <f t="shared" si="103"/>
        <v/>
      </c>
      <c r="X412" s="384" t="str">
        <f t="shared" si="104"/>
        <v/>
      </c>
      <c r="Y412" s="384" t="str">
        <f t="shared" si="105"/>
        <v/>
      </c>
      <c r="Z412" s="384" t="str">
        <f t="shared" si="106"/>
        <v/>
      </c>
      <c r="AA412" s="384">
        <f t="shared" si="107"/>
        <v>0</v>
      </c>
      <c r="AB412" s="385" t="b">
        <f t="shared" si="108"/>
        <v>1</v>
      </c>
      <c r="AC412" s="384" t="str">
        <f>IF($N412="","",IF($C$7="Northern Ireland",INDEX('Fixed inputs'!$H$18:$H$58,MATCH($N412,'Fixed inputs'!$C$18:$C$58,0)),INDEX('Fixed inputs'!$I$18:$I$58,MATCH($N412,'Fixed inputs'!$C$18:$C$58,0))))</f>
        <v/>
      </c>
      <c r="AD412" s="384" t="str">
        <f>IF($C412="","",INDEX('Fixed inputs'!$C$8:$E$10,MATCH($C412,'Fixed inputs'!$B$8:$B$10,0),MATCH(IF($C$7="Northern Ireland","GBP","EUR"),'Fixed inputs'!$C$7:$E$7,0)))</f>
        <v/>
      </c>
      <c r="AE412" s="386"/>
      <c r="AF412" s="386"/>
      <c r="AG412" s="386"/>
      <c r="AH412" s="386"/>
      <c r="AI412" s="386"/>
      <c r="AJ412" s="387">
        <f t="shared" si="109"/>
        <v>0</v>
      </c>
      <c r="AK412" s="386"/>
      <c r="AL412" s="387">
        <f t="shared" si="110"/>
        <v>0</v>
      </c>
      <c r="AM412" s="386"/>
      <c r="AN412" s="387">
        <f t="shared" si="111"/>
        <v>0</v>
      </c>
      <c r="AO412" s="386"/>
      <c r="AP412" s="387">
        <f t="shared" si="112"/>
        <v>0</v>
      </c>
      <c r="AQ412" s="386"/>
      <c r="AR412" s="387">
        <f t="shared" si="113"/>
        <v>0</v>
      </c>
      <c r="AS412" s="386"/>
      <c r="AT412" s="387">
        <f t="shared" si="114"/>
        <v>0</v>
      </c>
    </row>
    <row r="413" spans="2:46">
      <c r="B413" s="435"/>
      <c r="C413" s="435"/>
      <c r="D413" s="436"/>
      <c r="E413" s="437"/>
      <c r="F413" s="437"/>
      <c r="G413" s="437"/>
      <c r="H413" s="437"/>
      <c r="I413" s="437"/>
      <c r="J413" s="437"/>
      <c r="K413" s="465">
        <f t="shared" si="100"/>
        <v>0</v>
      </c>
      <c r="L413" s="433"/>
      <c r="M413" s="433"/>
      <c r="N413" s="434"/>
      <c r="O413" s="383" t="str">
        <f t="shared" si="99"/>
        <v/>
      </c>
      <c r="P413" s="434"/>
      <c r="Q413" s="434"/>
      <c r="R413" s="434"/>
      <c r="S413" s="433"/>
      <c r="T413" s="434"/>
      <c r="U413" s="384" t="str">
        <f t="shared" si="101"/>
        <v/>
      </c>
      <c r="V413" s="384" t="str">
        <f t="shared" si="102"/>
        <v/>
      </c>
      <c r="W413" s="384" t="str">
        <f t="shared" si="103"/>
        <v/>
      </c>
      <c r="X413" s="384" t="str">
        <f t="shared" si="104"/>
        <v/>
      </c>
      <c r="Y413" s="384" t="str">
        <f t="shared" si="105"/>
        <v/>
      </c>
      <c r="Z413" s="384" t="str">
        <f t="shared" si="106"/>
        <v/>
      </c>
      <c r="AA413" s="384">
        <f t="shared" si="107"/>
        <v>0</v>
      </c>
      <c r="AB413" s="385" t="b">
        <f t="shared" si="108"/>
        <v>1</v>
      </c>
      <c r="AC413" s="384" t="str">
        <f>IF($N413="","",IF($C$7="Northern Ireland",INDEX('Fixed inputs'!$H$18:$H$58,MATCH($N413,'Fixed inputs'!$C$18:$C$58,0)),INDEX('Fixed inputs'!$I$18:$I$58,MATCH($N413,'Fixed inputs'!$C$18:$C$58,0))))</f>
        <v/>
      </c>
      <c r="AD413" s="384" t="str">
        <f>IF($C413="","",INDEX('Fixed inputs'!$C$8:$E$10,MATCH($C413,'Fixed inputs'!$B$8:$B$10,0),MATCH(IF($C$7="Northern Ireland","GBP","EUR"),'Fixed inputs'!$C$7:$E$7,0)))</f>
        <v/>
      </c>
      <c r="AE413" s="386"/>
      <c r="AF413" s="386"/>
      <c r="AG413" s="386"/>
      <c r="AH413" s="386"/>
      <c r="AI413" s="386"/>
      <c r="AJ413" s="387">
        <f t="shared" si="109"/>
        <v>0</v>
      </c>
      <c r="AK413" s="386"/>
      <c r="AL413" s="387">
        <f t="shared" si="110"/>
        <v>0</v>
      </c>
      <c r="AM413" s="386"/>
      <c r="AN413" s="387">
        <f t="shared" si="111"/>
        <v>0</v>
      </c>
      <c r="AO413" s="386"/>
      <c r="AP413" s="387">
        <f t="shared" si="112"/>
        <v>0</v>
      </c>
      <c r="AQ413" s="386"/>
      <c r="AR413" s="387">
        <f t="shared" si="113"/>
        <v>0</v>
      </c>
      <c r="AS413" s="386"/>
      <c r="AT413" s="387">
        <f t="shared" si="114"/>
        <v>0</v>
      </c>
    </row>
    <row r="414" spans="2:46">
      <c r="B414" s="435"/>
      <c r="C414" s="435"/>
      <c r="D414" s="436"/>
      <c r="E414" s="437"/>
      <c r="F414" s="437"/>
      <c r="G414" s="437"/>
      <c r="H414" s="437"/>
      <c r="I414" s="437"/>
      <c r="J414" s="437"/>
      <c r="K414" s="465">
        <f t="shared" si="100"/>
        <v>0</v>
      </c>
      <c r="L414" s="433"/>
      <c r="M414" s="433"/>
      <c r="N414" s="434"/>
      <c r="O414" s="383" t="str">
        <f t="shared" si="99"/>
        <v/>
      </c>
      <c r="P414" s="434"/>
      <c r="Q414" s="434"/>
      <c r="R414" s="434"/>
      <c r="S414" s="433"/>
      <c r="T414" s="434"/>
      <c r="U414" s="384" t="str">
        <f t="shared" si="101"/>
        <v/>
      </c>
      <c r="V414" s="384" t="str">
        <f t="shared" si="102"/>
        <v/>
      </c>
      <c r="W414" s="384" t="str">
        <f t="shared" si="103"/>
        <v/>
      </c>
      <c r="X414" s="384" t="str">
        <f t="shared" si="104"/>
        <v/>
      </c>
      <c r="Y414" s="384" t="str">
        <f t="shared" si="105"/>
        <v/>
      </c>
      <c r="Z414" s="384" t="str">
        <f t="shared" si="106"/>
        <v/>
      </c>
      <c r="AA414" s="384">
        <f t="shared" si="107"/>
        <v>0</v>
      </c>
      <c r="AB414" s="385" t="b">
        <f t="shared" si="108"/>
        <v>1</v>
      </c>
      <c r="AC414" s="384" t="str">
        <f>IF($N414="","",IF($C$7="Northern Ireland",INDEX('Fixed inputs'!$H$18:$H$58,MATCH($N414,'Fixed inputs'!$C$18:$C$58,0)),INDEX('Fixed inputs'!$I$18:$I$58,MATCH($N414,'Fixed inputs'!$C$18:$C$58,0))))</f>
        <v/>
      </c>
      <c r="AD414" s="384" t="str">
        <f>IF($C414="","",INDEX('Fixed inputs'!$C$8:$E$10,MATCH($C414,'Fixed inputs'!$B$8:$B$10,0),MATCH(IF($C$7="Northern Ireland","GBP","EUR"),'Fixed inputs'!$C$7:$E$7,0)))</f>
        <v/>
      </c>
      <c r="AE414" s="386"/>
      <c r="AF414" s="386"/>
      <c r="AG414" s="386"/>
      <c r="AH414" s="386"/>
      <c r="AI414" s="386"/>
      <c r="AJ414" s="387">
        <f t="shared" si="109"/>
        <v>0</v>
      </c>
      <c r="AK414" s="386"/>
      <c r="AL414" s="387">
        <f t="shared" si="110"/>
        <v>0</v>
      </c>
      <c r="AM414" s="386"/>
      <c r="AN414" s="387">
        <f t="shared" si="111"/>
        <v>0</v>
      </c>
      <c r="AO414" s="386"/>
      <c r="AP414" s="387">
        <f t="shared" si="112"/>
        <v>0</v>
      </c>
      <c r="AQ414" s="386"/>
      <c r="AR414" s="387">
        <f t="shared" si="113"/>
        <v>0</v>
      </c>
      <c r="AS414" s="386"/>
      <c r="AT414" s="387">
        <f t="shared" si="114"/>
        <v>0</v>
      </c>
    </row>
    <row r="415" spans="2:46">
      <c r="B415" s="435"/>
      <c r="C415" s="435"/>
      <c r="D415" s="436"/>
      <c r="E415" s="437"/>
      <c r="F415" s="437"/>
      <c r="G415" s="437"/>
      <c r="H415" s="437"/>
      <c r="I415" s="437"/>
      <c r="J415" s="437"/>
      <c r="K415" s="465">
        <f t="shared" si="100"/>
        <v>0</v>
      </c>
      <c r="L415" s="433"/>
      <c r="M415" s="433"/>
      <c r="N415" s="434"/>
      <c r="O415" s="383" t="str">
        <f t="shared" si="99"/>
        <v/>
      </c>
      <c r="P415" s="434"/>
      <c r="Q415" s="434"/>
      <c r="R415" s="434"/>
      <c r="S415" s="433"/>
      <c r="T415" s="434"/>
      <c r="U415" s="384" t="str">
        <f t="shared" si="101"/>
        <v/>
      </c>
      <c r="V415" s="384" t="str">
        <f t="shared" si="102"/>
        <v/>
      </c>
      <c r="W415" s="384" t="str">
        <f t="shared" si="103"/>
        <v/>
      </c>
      <c r="X415" s="384" t="str">
        <f t="shared" si="104"/>
        <v/>
      </c>
      <c r="Y415" s="384" t="str">
        <f t="shared" si="105"/>
        <v/>
      </c>
      <c r="Z415" s="384" t="str">
        <f t="shared" si="106"/>
        <v/>
      </c>
      <c r="AA415" s="384">
        <f t="shared" si="107"/>
        <v>0</v>
      </c>
      <c r="AB415" s="385" t="b">
        <f t="shared" si="108"/>
        <v>1</v>
      </c>
      <c r="AC415" s="384" t="str">
        <f>IF($N415="","",IF($C$7="Northern Ireland",INDEX('Fixed inputs'!$H$18:$H$58,MATCH($N415,'Fixed inputs'!$C$18:$C$58,0)),INDEX('Fixed inputs'!$I$18:$I$58,MATCH($N415,'Fixed inputs'!$C$18:$C$58,0))))</f>
        <v/>
      </c>
      <c r="AD415" s="384" t="str">
        <f>IF($C415="","",INDEX('Fixed inputs'!$C$8:$E$10,MATCH($C415,'Fixed inputs'!$B$8:$B$10,0),MATCH(IF($C$7="Northern Ireland","GBP","EUR"),'Fixed inputs'!$C$7:$E$7,0)))</f>
        <v/>
      </c>
      <c r="AE415" s="386"/>
      <c r="AF415" s="386"/>
      <c r="AG415" s="386"/>
      <c r="AH415" s="386"/>
      <c r="AI415" s="386"/>
      <c r="AJ415" s="387">
        <f t="shared" si="109"/>
        <v>0</v>
      </c>
      <c r="AK415" s="386"/>
      <c r="AL415" s="387">
        <f t="shared" si="110"/>
        <v>0</v>
      </c>
      <c r="AM415" s="386"/>
      <c r="AN415" s="387">
        <f t="shared" si="111"/>
        <v>0</v>
      </c>
      <c r="AO415" s="386"/>
      <c r="AP415" s="387">
        <f t="shared" si="112"/>
        <v>0</v>
      </c>
      <c r="AQ415" s="386"/>
      <c r="AR415" s="387">
        <f t="shared" si="113"/>
        <v>0</v>
      </c>
      <c r="AS415" s="386"/>
      <c r="AT415" s="387">
        <f t="shared" si="114"/>
        <v>0</v>
      </c>
    </row>
    <row r="416" spans="2:46">
      <c r="B416" s="435"/>
      <c r="C416" s="435"/>
      <c r="D416" s="436"/>
      <c r="E416" s="437"/>
      <c r="F416" s="437"/>
      <c r="G416" s="437"/>
      <c r="H416" s="437"/>
      <c r="I416" s="437"/>
      <c r="J416" s="437"/>
      <c r="K416" s="465">
        <f t="shared" si="100"/>
        <v>0</v>
      </c>
      <c r="L416" s="433"/>
      <c r="M416" s="433"/>
      <c r="N416" s="434"/>
      <c r="O416" s="383" t="str">
        <f t="shared" si="99"/>
        <v/>
      </c>
      <c r="P416" s="434"/>
      <c r="Q416" s="434"/>
      <c r="R416" s="434"/>
      <c r="S416" s="433"/>
      <c r="T416" s="434"/>
      <c r="U416" s="384" t="str">
        <f t="shared" si="101"/>
        <v/>
      </c>
      <c r="V416" s="384" t="str">
        <f t="shared" si="102"/>
        <v/>
      </c>
      <c r="W416" s="384" t="str">
        <f t="shared" si="103"/>
        <v/>
      </c>
      <c r="X416" s="384" t="str">
        <f t="shared" si="104"/>
        <v/>
      </c>
      <c r="Y416" s="384" t="str">
        <f t="shared" si="105"/>
        <v/>
      </c>
      <c r="Z416" s="384" t="str">
        <f t="shared" si="106"/>
        <v/>
      </c>
      <c r="AA416" s="384">
        <f t="shared" si="107"/>
        <v>0</v>
      </c>
      <c r="AB416" s="385" t="b">
        <f t="shared" si="108"/>
        <v>1</v>
      </c>
      <c r="AC416" s="384" t="str">
        <f>IF($N416="","",IF($C$7="Northern Ireland",INDEX('Fixed inputs'!$H$18:$H$58,MATCH($N416,'Fixed inputs'!$C$18:$C$58,0)),INDEX('Fixed inputs'!$I$18:$I$58,MATCH($N416,'Fixed inputs'!$C$18:$C$58,0))))</f>
        <v/>
      </c>
      <c r="AD416" s="384" t="str">
        <f>IF($C416="","",INDEX('Fixed inputs'!$C$8:$E$10,MATCH($C416,'Fixed inputs'!$B$8:$B$10,0),MATCH(IF($C$7="Northern Ireland","GBP","EUR"),'Fixed inputs'!$C$7:$E$7,0)))</f>
        <v/>
      </c>
      <c r="AE416" s="386"/>
      <c r="AF416" s="386"/>
      <c r="AG416" s="386"/>
      <c r="AH416" s="386"/>
      <c r="AI416" s="386"/>
      <c r="AJ416" s="387">
        <f t="shared" si="109"/>
        <v>0</v>
      </c>
      <c r="AK416" s="386"/>
      <c r="AL416" s="387">
        <f t="shared" si="110"/>
        <v>0</v>
      </c>
      <c r="AM416" s="386"/>
      <c r="AN416" s="387">
        <f t="shared" si="111"/>
        <v>0</v>
      </c>
      <c r="AO416" s="386"/>
      <c r="AP416" s="387">
        <f t="shared" si="112"/>
        <v>0</v>
      </c>
      <c r="AQ416" s="386"/>
      <c r="AR416" s="387">
        <f t="shared" si="113"/>
        <v>0</v>
      </c>
      <c r="AS416" s="386"/>
      <c r="AT416" s="387">
        <f t="shared" si="114"/>
        <v>0</v>
      </c>
    </row>
    <row r="417" spans="2:46">
      <c r="B417" s="435"/>
      <c r="C417" s="435"/>
      <c r="D417" s="436"/>
      <c r="E417" s="437"/>
      <c r="F417" s="437"/>
      <c r="G417" s="437"/>
      <c r="H417" s="437"/>
      <c r="I417" s="437"/>
      <c r="J417" s="437"/>
      <c r="K417" s="465">
        <f t="shared" si="100"/>
        <v>0</v>
      </c>
      <c r="L417" s="433"/>
      <c r="M417" s="433"/>
      <c r="N417" s="434"/>
      <c r="O417" s="383" t="str">
        <f t="shared" si="99"/>
        <v/>
      </c>
      <c r="P417" s="434"/>
      <c r="Q417" s="434"/>
      <c r="R417" s="434"/>
      <c r="S417" s="433"/>
      <c r="T417" s="434"/>
      <c r="U417" s="384" t="str">
        <f t="shared" si="101"/>
        <v/>
      </c>
      <c r="V417" s="384" t="str">
        <f t="shared" si="102"/>
        <v/>
      </c>
      <c r="W417" s="384" t="str">
        <f t="shared" si="103"/>
        <v/>
      </c>
      <c r="X417" s="384" t="str">
        <f t="shared" si="104"/>
        <v/>
      </c>
      <c r="Y417" s="384" t="str">
        <f t="shared" si="105"/>
        <v/>
      </c>
      <c r="Z417" s="384" t="str">
        <f t="shared" si="106"/>
        <v/>
      </c>
      <c r="AA417" s="384">
        <f t="shared" si="107"/>
        <v>0</v>
      </c>
      <c r="AB417" s="385" t="b">
        <f t="shared" si="108"/>
        <v>1</v>
      </c>
      <c r="AC417" s="384" t="str">
        <f>IF($N417="","",IF($C$7="Northern Ireland",INDEX('Fixed inputs'!$H$18:$H$58,MATCH($N417,'Fixed inputs'!$C$18:$C$58,0)),INDEX('Fixed inputs'!$I$18:$I$58,MATCH($N417,'Fixed inputs'!$C$18:$C$58,0))))</f>
        <v/>
      </c>
      <c r="AD417" s="384" t="str">
        <f>IF($C417="","",INDEX('Fixed inputs'!$C$8:$E$10,MATCH($C417,'Fixed inputs'!$B$8:$B$10,0),MATCH(IF($C$7="Northern Ireland","GBP","EUR"),'Fixed inputs'!$C$7:$E$7,0)))</f>
        <v/>
      </c>
      <c r="AE417" s="386"/>
      <c r="AF417" s="386"/>
      <c r="AG417" s="386"/>
      <c r="AH417" s="386"/>
      <c r="AI417" s="386"/>
      <c r="AJ417" s="387">
        <f t="shared" si="109"/>
        <v>0</v>
      </c>
      <c r="AK417" s="386"/>
      <c r="AL417" s="387">
        <f t="shared" si="110"/>
        <v>0</v>
      </c>
      <c r="AM417" s="386"/>
      <c r="AN417" s="387">
        <f t="shared" si="111"/>
        <v>0</v>
      </c>
      <c r="AO417" s="386"/>
      <c r="AP417" s="387">
        <f t="shared" si="112"/>
        <v>0</v>
      </c>
      <c r="AQ417" s="386"/>
      <c r="AR417" s="387">
        <f t="shared" si="113"/>
        <v>0</v>
      </c>
      <c r="AS417" s="386"/>
      <c r="AT417" s="387">
        <f t="shared" si="114"/>
        <v>0</v>
      </c>
    </row>
    <row r="418" spans="2:46">
      <c r="B418" s="435"/>
      <c r="C418" s="435"/>
      <c r="D418" s="436"/>
      <c r="E418" s="437"/>
      <c r="F418" s="437"/>
      <c r="G418" s="437"/>
      <c r="H418" s="437"/>
      <c r="I418" s="437"/>
      <c r="J418" s="437"/>
      <c r="K418" s="465">
        <f t="shared" si="100"/>
        <v>0</v>
      </c>
      <c r="L418" s="433"/>
      <c r="M418" s="433"/>
      <c r="N418" s="434"/>
      <c r="O418" s="383" t="str">
        <f t="shared" si="99"/>
        <v/>
      </c>
      <c r="P418" s="434"/>
      <c r="Q418" s="434"/>
      <c r="R418" s="434"/>
      <c r="S418" s="433"/>
      <c r="T418" s="434"/>
      <c r="U418" s="384" t="str">
        <f t="shared" si="101"/>
        <v/>
      </c>
      <c r="V418" s="384" t="str">
        <f t="shared" si="102"/>
        <v/>
      </c>
      <c r="W418" s="384" t="str">
        <f t="shared" si="103"/>
        <v/>
      </c>
      <c r="X418" s="384" t="str">
        <f t="shared" si="104"/>
        <v/>
      </c>
      <c r="Y418" s="384" t="str">
        <f t="shared" si="105"/>
        <v/>
      </c>
      <c r="Z418" s="384" t="str">
        <f t="shared" si="106"/>
        <v/>
      </c>
      <c r="AA418" s="384">
        <f t="shared" si="107"/>
        <v>0</v>
      </c>
      <c r="AB418" s="385" t="b">
        <f t="shared" si="108"/>
        <v>1</v>
      </c>
      <c r="AC418" s="384" t="str">
        <f>IF($N418="","",IF($C$7="Northern Ireland",INDEX('Fixed inputs'!$H$18:$H$58,MATCH($N418,'Fixed inputs'!$C$18:$C$58,0)),INDEX('Fixed inputs'!$I$18:$I$58,MATCH($N418,'Fixed inputs'!$C$18:$C$58,0))))</f>
        <v/>
      </c>
      <c r="AD418" s="384" t="str">
        <f>IF($C418="","",INDEX('Fixed inputs'!$C$8:$E$10,MATCH($C418,'Fixed inputs'!$B$8:$B$10,0),MATCH(IF($C$7="Northern Ireland","GBP","EUR"),'Fixed inputs'!$C$7:$E$7,0)))</f>
        <v/>
      </c>
      <c r="AE418" s="386"/>
      <c r="AF418" s="386"/>
      <c r="AG418" s="386"/>
      <c r="AH418" s="386"/>
      <c r="AI418" s="386"/>
      <c r="AJ418" s="387">
        <f t="shared" si="109"/>
        <v>0</v>
      </c>
      <c r="AK418" s="386"/>
      <c r="AL418" s="387">
        <f t="shared" si="110"/>
        <v>0</v>
      </c>
      <c r="AM418" s="386"/>
      <c r="AN418" s="387">
        <f t="shared" si="111"/>
        <v>0</v>
      </c>
      <c r="AO418" s="386"/>
      <c r="AP418" s="387">
        <f t="shared" si="112"/>
        <v>0</v>
      </c>
      <c r="AQ418" s="386"/>
      <c r="AR418" s="387">
        <f t="shared" si="113"/>
        <v>0</v>
      </c>
      <c r="AS418" s="386"/>
      <c r="AT418" s="387">
        <f t="shared" si="114"/>
        <v>0</v>
      </c>
    </row>
    <row r="419" spans="2:46">
      <c r="B419" s="435"/>
      <c r="C419" s="435"/>
      <c r="D419" s="436"/>
      <c r="E419" s="437"/>
      <c r="F419" s="437"/>
      <c r="G419" s="437"/>
      <c r="H419" s="437"/>
      <c r="I419" s="437"/>
      <c r="J419" s="437"/>
      <c r="K419" s="465">
        <f t="shared" si="100"/>
        <v>0</v>
      </c>
      <c r="L419" s="433"/>
      <c r="M419" s="433"/>
      <c r="N419" s="434"/>
      <c r="O419" s="383" t="str">
        <f t="shared" si="99"/>
        <v/>
      </c>
      <c r="P419" s="434"/>
      <c r="Q419" s="434"/>
      <c r="R419" s="434"/>
      <c r="S419" s="433"/>
      <c r="T419" s="434"/>
      <c r="U419" s="384" t="str">
        <f t="shared" si="101"/>
        <v/>
      </c>
      <c r="V419" s="384" t="str">
        <f t="shared" si="102"/>
        <v/>
      </c>
      <c r="W419" s="384" t="str">
        <f t="shared" si="103"/>
        <v/>
      </c>
      <c r="X419" s="384" t="str">
        <f t="shared" si="104"/>
        <v/>
      </c>
      <c r="Y419" s="384" t="str">
        <f t="shared" si="105"/>
        <v/>
      </c>
      <c r="Z419" s="384" t="str">
        <f t="shared" si="106"/>
        <v/>
      </c>
      <c r="AA419" s="384">
        <f t="shared" si="107"/>
        <v>0</v>
      </c>
      <c r="AB419" s="385" t="b">
        <f t="shared" si="108"/>
        <v>1</v>
      </c>
      <c r="AC419" s="384" t="str">
        <f>IF($N419="","",IF($C$7="Northern Ireland",INDEX('Fixed inputs'!$H$18:$H$58,MATCH($N419,'Fixed inputs'!$C$18:$C$58,0)),INDEX('Fixed inputs'!$I$18:$I$58,MATCH($N419,'Fixed inputs'!$C$18:$C$58,0))))</f>
        <v/>
      </c>
      <c r="AD419" s="384" t="str">
        <f>IF($C419="","",INDEX('Fixed inputs'!$C$8:$E$10,MATCH($C419,'Fixed inputs'!$B$8:$B$10,0),MATCH(IF($C$7="Northern Ireland","GBP","EUR"),'Fixed inputs'!$C$7:$E$7,0)))</f>
        <v/>
      </c>
      <c r="AE419" s="386"/>
      <c r="AF419" s="386"/>
      <c r="AG419" s="386"/>
      <c r="AH419" s="386"/>
      <c r="AI419" s="386"/>
      <c r="AJ419" s="387">
        <f t="shared" si="109"/>
        <v>0</v>
      </c>
      <c r="AK419" s="386"/>
      <c r="AL419" s="387">
        <f t="shared" si="110"/>
        <v>0</v>
      </c>
      <c r="AM419" s="386"/>
      <c r="AN419" s="387">
        <f t="shared" si="111"/>
        <v>0</v>
      </c>
      <c r="AO419" s="386"/>
      <c r="AP419" s="387">
        <f t="shared" si="112"/>
        <v>0</v>
      </c>
      <c r="AQ419" s="386"/>
      <c r="AR419" s="387">
        <f t="shared" si="113"/>
        <v>0</v>
      </c>
      <c r="AS419" s="386"/>
      <c r="AT419" s="387">
        <f t="shared" si="114"/>
        <v>0</v>
      </c>
    </row>
    <row r="420" spans="2:46">
      <c r="B420" s="435"/>
      <c r="C420" s="435"/>
      <c r="D420" s="436"/>
      <c r="E420" s="437"/>
      <c r="F420" s="437"/>
      <c r="G420" s="437"/>
      <c r="H420" s="437"/>
      <c r="I420" s="437"/>
      <c r="J420" s="437"/>
      <c r="K420" s="465">
        <f t="shared" si="100"/>
        <v>0</v>
      </c>
      <c r="L420" s="433"/>
      <c r="M420" s="433"/>
      <c r="N420" s="434"/>
      <c r="O420" s="383" t="str">
        <f t="shared" si="99"/>
        <v/>
      </c>
      <c r="P420" s="434"/>
      <c r="Q420" s="434"/>
      <c r="R420" s="434"/>
      <c r="S420" s="433"/>
      <c r="T420" s="434"/>
      <c r="U420" s="384" t="str">
        <f t="shared" si="101"/>
        <v/>
      </c>
      <c r="V420" s="384" t="str">
        <f t="shared" si="102"/>
        <v/>
      </c>
      <c r="W420" s="384" t="str">
        <f t="shared" si="103"/>
        <v/>
      </c>
      <c r="X420" s="384" t="str">
        <f t="shared" si="104"/>
        <v/>
      </c>
      <c r="Y420" s="384" t="str">
        <f t="shared" si="105"/>
        <v/>
      </c>
      <c r="Z420" s="384" t="str">
        <f t="shared" si="106"/>
        <v/>
      </c>
      <c r="AA420" s="384">
        <f t="shared" si="107"/>
        <v>0</v>
      </c>
      <c r="AB420" s="385" t="b">
        <f t="shared" si="108"/>
        <v>1</v>
      </c>
      <c r="AC420" s="384" t="str">
        <f>IF($N420="","",IF($C$7="Northern Ireland",INDEX('Fixed inputs'!$H$18:$H$58,MATCH($N420,'Fixed inputs'!$C$18:$C$58,0)),INDEX('Fixed inputs'!$I$18:$I$58,MATCH($N420,'Fixed inputs'!$C$18:$C$58,0))))</f>
        <v/>
      </c>
      <c r="AD420" s="384" t="str">
        <f>IF($C420="","",INDEX('Fixed inputs'!$C$8:$E$10,MATCH($C420,'Fixed inputs'!$B$8:$B$10,0),MATCH(IF($C$7="Northern Ireland","GBP","EUR"),'Fixed inputs'!$C$7:$E$7,0)))</f>
        <v/>
      </c>
      <c r="AE420" s="386"/>
      <c r="AF420" s="386"/>
      <c r="AG420" s="386"/>
      <c r="AH420" s="386"/>
      <c r="AI420" s="386"/>
      <c r="AJ420" s="387">
        <f t="shared" si="109"/>
        <v>0</v>
      </c>
      <c r="AK420" s="386"/>
      <c r="AL420" s="387">
        <f t="shared" si="110"/>
        <v>0</v>
      </c>
      <c r="AM420" s="386"/>
      <c r="AN420" s="387">
        <f t="shared" si="111"/>
        <v>0</v>
      </c>
      <c r="AO420" s="386"/>
      <c r="AP420" s="387">
        <f t="shared" si="112"/>
        <v>0</v>
      </c>
      <c r="AQ420" s="386"/>
      <c r="AR420" s="387">
        <f t="shared" si="113"/>
        <v>0</v>
      </c>
      <c r="AS420" s="386"/>
      <c r="AT420" s="387">
        <f t="shared" si="114"/>
        <v>0</v>
      </c>
    </row>
    <row r="421" spans="2:46">
      <c r="B421" s="435"/>
      <c r="C421" s="435"/>
      <c r="D421" s="436"/>
      <c r="E421" s="437"/>
      <c r="F421" s="437"/>
      <c r="G421" s="437"/>
      <c r="H421" s="437"/>
      <c r="I421" s="437"/>
      <c r="J421" s="437"/>
      <c r="K421" s="465">
        <f t="shared" si="100"/>
        <v>0</v>
      </c>
      <c r="L421" s="433"/>
      <c r="M421" s="433"/>
      <c r="N421" s="434"/>
      <c r="O421" s="383" t="str">
        <f t="shared" si="99"/>
        <v/>
      </c>
      <c r="P421" s="434"/>
      <c r="Q421" s="434"/>
      <c r="R421" s="434"/>
      <c r="S421" s="433"/>
      <c r="T421" s="434"/>
      <c r="U421" s="384" t="str">
        <f t="shared" si="101"/>
        <v/>
      </c>
      <c r="V421" s="384" t="str">
        <f t="shared" si="102"/>
        <v/>
      </c>
      <c r="W421" s="384" t="str">
        <f t="shared" si="103"/>
        <v/>
      </c>
      <c r="X421" s="384" t="str">
        <f t="shared" si="104"/>
        <v/>
      </c>
      <c r="Y421" s="384" t="str">
        <f t="shared" si="105"/>
        <v/>
      </c>
      <c r="Z421" s="384" t="str">
        <f t="shared" si="106"/>
        <v/>
      </c>
      <c r="AA421" s="384">
        <f t="shared" si="107"/>
        <v>0</v>
      </c>
      <c r="AB421" s="385" t="b">
        <f t="shared" si="108"/>
        <v>1</v>
      </c>
      <c r="AC421" s="384" t="str">
        <f>IF($N421="","",IF($C$7="Northern Ireland",INDEX('Fixed inputs'!$H$18:$H$58,MATCH($N421,'Fixed inputs'!$C$18:$C$58,0)),INDEX('Fixed inputs'!$I$18:$I$58,MATCH($N421,'Fixed inputs'!$C$18:$C$58,0))))</f>
        <v/>
      </c>
      <c r="AD421" s="384" t="str">
        <f>IF($C421="","",INDEX('Fixed inputs'!$C$8:$E$10,MATCH($C421,'Fixed inputs'!$B$8:$B$10,0),MATCH(IF($C$7="Northern Ireland","GBP","EUR"),'Fixed inputs'!$C$7:$E$7,0)))</f>
        <v/>
      </c>
      <c r="AE421" s="386"/>
      <c r="AF421" s="386"/>
      <c r="AG421" s="386"/>
      <c r="AH421" s="386"/>
      <c r="AI421" s="386"/>
      <c r="AJ421" s="387">
        <f t="shared" si="109"/>
        <v>0</v>
      </c>
      <c r="AK421" s="386"/>
      <c r="AL421" s="387">
        <f t="shared" si="110"/>
        <v>0</v>
      </c>
      <c r="AM421" s="386"/>
      <c r="AN421" s="387">
        <f t="shared" si="111"/>
        <v>0</v>
      </c>
      <c r="AO421" s="386"/>
      <c r="AP421" s="387">
        <f t="shared" si="112"/>
        <v>0</v>
      </c>
      <c r="AQ421" s="386"/>
      <c r="AR421" s="387">
        <f t="shared" si="113"/>
        <v>0</v>
      </c>
      <c r="AS421" s="386"/>
      <c r="AT421" s="387">
        <f t="shared" si="114"/>
        <v>0</v>
      </c>
    </row>
    <row r="422" spans="2:46">
      <c r="B422" s="435"/>
      <c r="C422" s="435"/>
      <c r="D422" s="436"/>
      <c r="E422" s="437"/>
      <c r="F422" s="437"/>
      <c r="G422" s="437"/>
      <c r="H422" s="437"/>
      <c r="I422" s="437"/>
      <c r="J422" s="437"/>
      <c r="K422" s="465">
        <f t="shared" si="100"/>
        <v>0</v>
      </c>
      <c r="L422" s="433"/>
      <c r="M422" s="433"/>
      <c r="N422" s="434"/>
      <c r="O422" s="383" t="str">
        <f t="shared" si="99"/>
        <v/>
      </c>
      <c r="P422" s="434"/>
      <c r="Q422" s="434"/>
      <c r="R422" s="434"/>
      <c r="S422" s="433"/>
      <c r="T422" s="434"/>
      <c r="U422" s="384" t="str">
        <f t="shared" si="101"/>
        <v/>
      </c>
      <c r="V422" s="384" t="str">
        <f t="shared" si="102"/>
        <v/>
      </c>
      <c r="W422" s="384" t="str">
        <f t="shared" si="103"/>
        <v/>
      </c>
      <c r="X422" s="384" t="str">
        <f t="shared" si="104"/>
        <v/>
      </c>
      <c r="Y422" s="384" t="str">
        <f t="shared" si="105"/>
        <v/>
      </c>
      <c r="Z422" s="384" t="str">
        <f t="shared" si="106"/>
        <v/>
      </c>
      <c r="AA422" s="384">
        <f t="shared" si="107"/>
        <v>0</v>
      </c>
      <c r="AB422" s="385" t="b">
        <f t="shared" si="108"/>
        <v>1</v>
      </c>
      <c r="AC422" s="384" t="str">
        <f>IF($N422="","",IF($C$7="Northern Ireland",INDEX('Fixed inputs'!$H$18:$H$58,MATCH($N422,'Fixed inputs'!$C$18:$C$58,0)),INDEX('Fixed inputs'!$I$18:$I$58,MATCH($N422,'Fixed inputs'!$C$18:$C$58,0))))</f>
        <v/>
      </c>
      <c r="AD422" s="384" t="str">
        <f>IF($C422="","",INDEX('Fixed inputs'!$C$8:$E$10,MATCH($C422,'Fixed inputs'!$B$8:$B$10,0),MATCH(IF($C$7="Northern Ireland","GBP","EUR"),'Fixed inputs'!$C$7:$E$7,0)))</f>
        <v/>
      </c>
      <c r="AE422" s="386"/>
      <c r="AF422" s="386"/>
      <c r="AG422" s="386"/>
      <c r="AH422" s="386"/>
      <c r="AI422" s="386"/>
      <c r="AJ422" s="387">
        <f t="shared" si="109"/>
        <v>0</v>
      </c>
      <c r="AK422" s="386"/>
      <c r="AL422" s="387">
        <f t="shared" si="110"/>
        <v>0</v>
      </c>
      <c r="AM422" s="386"/>
      <c r="AN422" s="387">
        <f t="shared" si="111"/>
        <v>0</v>
      </c>
      <c r="AO422" s="386"/>
      <c r="AP422" s="387">
        <f t="shared" si="112"/>
        <v>0</v>
      </c>
      <c r="AQ422" s="386"/>
      <c r="AR422" s="387">
        <f t="shared" si="113"/>
        <v>0</v>
      </c>
      <c r="AS422" s="386"/>
      <c r="AT422" s="387">
        <f t="shared" si="114"/>
        <v>0</v>
      </c>
    </row>
    <row r="423" spans="2:46">
      <c r="B423" s="435"/>
      <c r="C423" s="435"/>
      <c r="D423" s="436"/>
      <c r="E423" s="437"/>
      <c r="F423" s="437"/>
      <c r="G423" s="437"/>
      <c r="H423" s="437"/>
      <c r="I423" s="437"/>
      <c r="J423" s="437"/>
      <c r="K423" s="465">
        <f t="shared" si="100"/>
        <v>0</v>
      </c>
      <c r="L423" s="433"/>
      <c r="M423" s="433"/>
      <c r="N423" s="434"/>
      <c r="O423" s="383" t="str">
        <f t="shared" si="99"/>
        <v/>
      </c>
      <c r="P423" s="434"/>
      <c r="Q423" s="434"/>
      <c r="R423" s="434"/>
      <c r="S423" s="433"/>
      <c r="T423" s="434"/>
      <c r="U423" s="384" t="str">
        <f t="shared" si="101"/>
        <v/>
      </c>
      <c r="V423" s="384" t="str">
        <f t="shared" si="102"/>
        <v/>
      </c>
      <c r="W423" s="384" t="str">
        <f t="shared" si="103"/>
        <v/>
      </c>
      <c r="X423" s="384" t="str">
        <f t="shared" si="104"/>
        <v/>
      </c>
      <c r="Y423" s="384" t="str">
        <f t="shared" si="105"/>
        <v/>
      </c>
      <c r="Z423" s="384" t="str">
        <f t="shared" si="106"/>
        <v/>
      </c>
      <c r="AA423" s="384">
        <f t="shared" si="107"/>
        <v>0</v>
      </c>
      <c r="AB423" s="385" t="b">
        <f t="shared" si="108"/>
        <v>1</v>
      </c>
      <c r="AC423" s="384" t="str">
        <f>IF($N423="","",IF($C$7="Northern Ireland",INDEX('Fixed inputs'!$H$18:$H$58,MATCH($N423,'Fixed inputs'!$C$18:$C$58,0)),INDEX('Fixed inputs'!$I$18:$I$58,MATCH($N423,'Fixed inputs'!$C$18:$C$58,0))))</f>
        <v/>
      </c>
      <c r="AD423" s="384" t="str">
        <f>IF($C423="","",INDEX('Fixed inputs'!$C$8:$E$10,MATCH($C423,'Fixed inputs'!$B$8:$B$10,0),MATCH(IF($C$7="Northern Ireland","GBP","EUR"),'Fixed inputs'!$C$7:$E$7,0)))</f>
        <v/>
      </c>
      <c r="AE423" s="386"/>
      <c r="AF423" s="386"/>
      <c r="AG423" s="386"/>
      <c r="AH423" s="386"/>
      <c r="AI423" s="386"/>
      <c r="AJ423" s="387">
        <f t="shared" si="109"/>
        <v>0</v>
      </c>
      <c r="AK423" s="386"/>
      <c r="AL423" s="387">
        <f t="shared" si="110"/>
        <v>0</v>
      </c>
      <c r="AM423" s="386"/>
      <c r="AN423" s="387">
        <f t="shared" si="111"/>
        <v>0</v>
      </c>
      <c r="AO423" s="386"/>
      <c r="AP423" s="387">
        <f t="shared" si="112"/>
        <v>0</v>
      </c>
      <c r="AQ423" s="386"/>
      <c r="AR423" s="387">
        <f t="shared" si="113"/>
        <v>0</v>
      </c>
      <c r="AS423" s="386"/>
      <c r="AT423" s="387">
        <f t="shared" si="114"/>
        <v>0</v>
      </c>
    </row>
    <row r="424" spans="2:46">
      <c r="B424" s="435"/>
      <c r="C424" s="435"/>
      <c r="D424" s="436"/>
      <c r="E424" s="437"/>
      <c r="F424" s="437"/>
      <c r="G424" s="437"/>
      <c r="H424" s="437"/>
      <c r="I424" s="437"/>
      <c r="J424" s="437"/>
      <c r="K424" s="465">
        <f t="shared" si="100"/>
        <v>0</v>
      </c>
      <c r="L424" s="433"/>
      <c r="M424" s="433"/>
      <c r="N424" s="434"/>
      <c r="O424" s="383" t="str">
        <f t="shared" si="99"/>
        <v/>
      </c>
      <c r="P424" s="434"/>
      <c r="Q424" s="434"/>
      <c r="R424" s="434"/>
      <c r="S424" s="433"/>
      <c r="T424" s="434"/>
      <c r="U424" s="384" t="str">
        <f t="shared" si="101"/>
        <v/>
      </c>
      <c r="V424" s="384" t="str">
        <f t="shared" si="102"/>
        <v/>
      </c>
      <c r="W424" s="384" t="str">
        <f t="shared" si="103"/>
        <v/>
      </c>
      <c r="X424" s="384" t="str">
        <f t="shared" si="104"/>
        <v/>
      </c>
      <c r="Y424" s="384" t="str">
        <f t="shared" si="105"/>
        <v/>
      </c>
      <c r="Z424" s="384" t="str">
        <f t="shared" si="106"/>
        <v/>
      </c>
      <c r="AA424" s="384">
        <f t="shared" si="107"/>
        <v>0</v>
      </c>
      <c r="AB424" s="385" t="b">
        <f t="shared" si="108"/>
        <v>1</v>
      </c>
      <c r="AC424" s="384" t="str">
        <f>IF($N424="","",IF($C$7="Northern Ireland",INDEX('Fixed inputs'!$H$18:$H$58,MATCH($N424,'Fixed inputs'!$C$18:$C$58,0)),INDEX('Fixed inputs'!$I$18:$I$58,MATCH($N424,'Fixed inputs'!$C$18:$C$58,0))))</f>
        <v/>
      </c>
      <c r="AD424" s="384" t="str">
        <f>IF($C424="","",INDEX('Fixed inputs'!$C$8:$E$10,MATCH($C424,'Fixed inputs'!$B$8:$B$10,0),MATCH(IF($C$7="Northern Ireland","GBP","EUR"),'Fixed inputs'!$C$7:$E$7,0)))</f>
        <v/>
      </c>
      <c r="AE424" s="386"/>
      <c r="AF424" s="386"/>
      <c r="AG424" s="386"/>
      <c r="AH424" s="386"/>
      <c r="AI424" s="386"/>
      <c r="AJ424" s="387">
        <f t="shared" si="109"/>
        <v>0</v>
      </c>
      <c r="AK424" s="386"/>
      <c r="AL424" s="387">
        <f t="shared" si="110"/>
        <v>0</v>
      </c>
      <c r="AM424" s="386"/>
      <c r="AN424" s="387">
        <f t="shared" si="111"/>
        <v>0</v>
      </c>
      <c r="AO424" s="386"/>
      <c r="AP424" s="387">
        <f t="shared" si="112"/>
        <v>0</v>
      </c>
      <c r="AQ424" s="386"/>
      <c r="AR424" s="387">
        <f t="shared" si="113"/>
        <v>0</v>
      </c>
      <c r="AS424" s="386"/>
      <c r="AT424" s="387">
        <f t="shared" si="114"/>
        <v>0</v>
      </c>
    </row>
    <row r="425" spans="2:46">
      <c r="B425" s="435"/>
      <c r="C425" s="435"/>
      <c r="D425" s="436"/>
      <c r="E425" s="437"/>
      <c r="F425" s="437"/>
      <c r="G425" s="437"/>
      <c r="H425" s="437"/>
      <c r="I425" s="437"/>
      <c r="J425" s="437"/>
      <c r="K425" s="465">
        <f t="shared" si="100"/>
        <v>0</v>
      </c>
      <c r="L425" s="433"/>
      <c r="M425" s="433"/>
      <c r="N425" s="434"/>
      <c r="O425" s="383" t="str">
        <f t="shared" si="99"/>
        <v/>
      </c>
      <c r="P425" s="434"/>
      <c r="Q425" s="434"/>
      <c r="R425" s="434"/>
      <c r="S425" s="433"/>
      <c r="T425" s="434"/>
      <c r="U425" s="384" t="str">
        <f t="shared" si="101"/>
        <v/>
      </c>
      <c r="V425" s="384" t="str">
        <f t="shared" si="102"/>
        <v/>
      </c>
      <c r="W425" s="384" t="str">
        <f t="shared" si="103"/>
        <v/>
      </c>
      <c r="X425" s="384" t="str">
        <f t="shared" si="104"/>
        <v/>
      </c>
      <c r="Y425" s="384" t="str">
        <f t="shared" si="105"/>
        <v/>
      </c>
      <c r="Z425" s="384" t="str">
        <f t="shared" si="106"/>
        <v/>
      </c>
      <c r="AA425" s="384">
        <f t="shared" si="107"/>
        <v>0</v>
      </c>
      <c r="AB425" s="385" t="b">
        <f t="shared" si="108"/>
        <v>1</v>
      </c>
      <c r="AC425" s="384" t="str">
        <f>IF($N425="","",IF($C$7="Northern Ireland",INDEX('Fixed inputs'!$H$18:$H$58,MATCH($N425,'Fixed inputs'!$C$18:$C$58,0)),INDEX('Fixed inputs'!$I$18:$I$58,MATCH($N425,'Fixed inputs'!$C$18:$C$58,0))))</f>
        <v/>
      </c>
      <c r="AD425" s="384" t="str">
        <f>IF($C425="","",INDEX('Fixed inputs'!$C$8:$E$10,MATCH($C425,'Fixed inputs'!$B$8:$B$10,0),MATCH(IF($C$7="Northern Ireland","GBP","EUR"),'Fixed inputs'!$C$7:$E$7,0)))</f>
        <v/>
      </c>
      <c r="AE425" s="386"/>
      <c r="AF425" s="386"/>
      <c r="AG425" s="386"/>
      <c r="AH425" s="386"/>
      <c r="AI425" s="386"/>
      <c r="AJ425" s="387">
        <f t="shared" si="109"/>
        <v>0</v>
      </c>
      <c r="AK425" s="386"/>
      <c r="AL425" s="387">
        <f t="shared" si="110"/>
        <v>0</v>
      </c>
      <c r="AM425" s="386"/>
      <c r="AN425" s="387">
        <f t="shared" si="111"/>
        <v>0</v>
      </c>
      <c r="AO425" s="386"/>
      <c r="AP425" s="387">
        <f t="shared" si="112"/>
        <v>0</v>
      </c>
      <c r="AQ425" s="386"/>
      <c r="AR425" s="387">
        <f t="shared" si="113"/>
        <v>0</v>
      </c>
      <c r="AS425" s="386"/>
      <c r="AT425" s="387">
        <f t="shared" si="114"/>
        <v>0</v>
      </c>
    </row>
    <row r="426" spans="2:46">
      <c r="B426" s="435"/>
      <c r="C426" s="435"/>
      <c r="D426" s="436"/>
      <c r="E426" s="437"/>
      <c r="F426" s="437"/>
      <c r="G426" s="437"/>
      <c r="H426" s="437"/>
      <c r="I426" s="437"/>
      <c r="J426" s="437"/>
      <c r="K426" s="465">
        <f t="shared" si="100"/>
        <v>0</v>
      </c>
      <c r="L426" s="433"/>
      <c r="M426" s="433"/>
      <c r="N426" s="434"/>
      <c r="O426" s="383" t="str">
        <f t="shared" si="99"/>
        <v/>
      </c>
      <c r="P426" s="434"/>
      <c r="Q426" s="434"/>
      <c r="R426" s="434"/>
      <c r="S426" s="433"/>
      <c r="T426" s="434"/>
      <c r="U426" s="384" t="str">
        <f t="shared" si="101"/>
        <v/>
      </c>
      <c r="V426" s="384" t="str">
        <f t="shared" si="102"/>
        <v/>
      </c>
      <c r="W426" s="384" t="str">
        <f t="shared" si="103"/>
        <v/>
      </c>
      <c r="X426" s="384" t="str">
        <f t="shared" si="104"/>
        <v/>
      </c>
      <c r="Y426" s="384" t="str">
        <f t="shared" si="105"/>
        <v/>
      </c>
      <c r="Z426" s="384" t="str">
        <f t="shared" si="106"/>
        <v/>
      </c>
      <c r="AA426" s="384">
        <f t="shared" si="107"/>
        <v>0</v>
      </c>
      <c r="AB426" s="385" t="b">
        <f t="shared" si="108"/>
        <v>1</v>
      </c>
      <c r="AC426" s="384" t="str">
        <f>IF($N426="","",IF($C$7="Northern Ireland",INDEX('Fixed inputs'!$H$18:$H$58,MATCH($N426,'Fixed inputs'!$C$18:$C$58,0)),INDEX('Fixed inputs'!$I$18:$I$58,MATCH($N426,'Fixed inputs'!$C$18:$C$58,0))))</f>
        <v/>
      </c>
      <c r="AD426" s="384" t="str">
        <f>IF($C426="","",INDEX('Fixed inputs'!$C$8:$E$10,MATCH($C426,'Fixed inputs'!$B$8:$B$10,0),MATCH(IF($C$7="Northern Ireland","GBP","EUR"),'Fixed inputs'!$C$7:$E$7,0)))</f>
        <v/>
      </c>
      <c r="AE426" s="386"/>
      <c r="AF426" s="386"/>
      <c r="AG426" s="386"/>
      <c r="AH426" s="386"/>
      <c r="AI426" s="386"/>
      <c r="AJ426" s="387">
        <f t="shared" si="109"/>
        <v>0</v>
      </c>
      <c r="AK426" s="386"/>
      <c r="AL426" s="387">
        <f t="shared" si="110"/>
        <v>0</v>
      </c>
      <c r="AM426" s="386"/>
      <c r="AN426" s="387">
        <f t="shared" si="111"/>
        <v>0</v>
      </c>
      <c r="AO426" s="386"/>
      <c r="AP426" s="387">
        <f t="shared" si="112"/>
        <v>0</v>
      </c>
      <c r="AQ426" s="386"/>
      <c r="AR426" s="387">
        <f t="shared" si="113"/>
        <v>0</v>
      </c>
      <c r="AS426" s="386"/>
      <c r="AT426" s="387">
        <f t="shared" si="114"/>
        <v>0</v>
      </c>
    </row>
    <row r="427" spans="2:46">
      <c r="B427" s="435"/>
      <c r="C427" s="435"/>
      <c r="D427" s="436"/>
      <c r="E427" s="437"/>
      <c r="F427" s="437"/>
      <c r="G427" s="437"/>
      <c r="H427" s="437"/>
      <c r="I427" s="437"/>
      <c r="J427" s="437"/>
      <c r="K427" s="465">
        <f t="shared" si="100"/>
        <v>0</v>
      </c>
      <c r="L427" s="433"/>
      <c r="M427" s="433"/>
      <c r="N427" s="434"/>
      <c r="O427" s="383" t="str">
        <f t="shared" si="99"/>
        <v/>
      </c>
      <c r="P427" s="434"/>
      <c r="Q427" s="434"/>
      <c r="R427" s="434"/>
      <c r="S427" s="433"/>
      <c r="T427" s="434"/>
      <c r="U427" s="384" t="str">
        <f t="shared" si="101"/>
        <v/>
      </c>
      <c r="V427" s="384" t="str">
        <f t="shared" si="102"/>
        <v/>
      </c>
      <c r="W427" s="384" t="str">
        <f t="shared" si="103"/>
        <v/>
      </c>
      <c r="X427" s="384" t="str">
        <f t="shared" si="104"/>
        <v/>
      </c>
      <c r="Y427" s="384" t="str">
        <f t="shared" si="105"/>
        <v/>
      </c>
      <c r="Z427" s="384" t="str">
        <f t="shared" si="106"/>
        <v/>
      </c>
      <c r="AA427" s="384">
        <f t="shared" si="107"/>
        <v>0</v>
      </c>
      <c r="AB427" s="385" t="b">
        <f t="shared" si="108"/>
        <v>1</v>
      </c>
      <c r="AC427" s="384" t="str">
        <f>IF($N427="","",IF($C$7="Northern Ireland",INDEX('Fixed inputs'!$H$18:$H$58,MATCH($N427,'Fixed inputs'!$C$18:$C$58,0)),INDEX('Fixed inputs'!$I$18:$I$58,MATCH($N427,'Fixed inputs'!$C$18:$C$58,0))))</f>
        <v/>
      </c>
      <c r="AD427" s="384" t="str">
        <f>IF($C427="","",INDEX('Fixed inputs'!$C$8:$E$10,MATCH($C427,'Fixed inputs'!$B$8:$B$10,0),MATCH(IF($C$7="Northern Ireland","GBP","EUR"),'Fixed inputs'!$C$7:$E$7,0)))</f>
        <v/>
      </c>
      <c r="AE427" s="386"/>
      <c r="AF427" s="386"/>
      <c r="AG427" s="386"/>
      <c r="AH427" s="386"/>
      <c r="AI427" s="386"/>
      <c r="AJ427" s="387">
        <f t="shared" si="109"/>
        <v>0</v>
      </c>
      <c r="AK427" s="386"/>
      <c r="AL427" s="387">
        <f t="shared" si="110"/>
        <v>0</v>
      </c>
      <c r="AM427" s="386"/>
      <c r="AN427" s="387">
        <f t="shared" si="111"/>
        <v>0</v>
      </c>
      <c r="AO427" s="386"/>
      <c r="AP427" s="387">
        <f t="shared" si="112"/>
        <v>0</v>
      </c>
      <c r="AQ427" s="386"/>
      <c r="AR427" s="387">
        <f t="shared" si="113"/>
        <v>0</v>
      </c>
      <c r="AS427" s="386"/>
      <c r="AT427" s="387">
        <f t="shared" si="114"/>
        <v>0</v>
      </c>
    </row>
    <row r="428" spans="2:46">
      <c r="B428" s="435"/>
      <c r="C428" s="435"/>
      <c r="D428" s="436"/>
      <c r="E428" s="437"/>
      <c r="F428" s="437"/>
      <c r="G428" s="437"/>
      <c r="H428" s="437"/>
      <c r="I428" s="437"/>
      <c r="J428" s="437"/>
      <c r="K428" s="465">
        <f t="shared" si="100"/>
        <v>0</v>
      </c>
      <c r="L428" s="433"/>
      <c r="M428" s="433"/>
      <c r="N428" s="434"/>
      <c r="O428" s="383" t="str">
        <f t="shared" si="99"/>
        <v/>
      </c>
      <c r="P428" s="434"/>
      <c r="Q428" s="434"/>
      <c r="R428" s="434"/>
      <c r="S428" s="433"/>
      <c r="T428" s="434"/>
      <c r="U428" s="384" t="str">
        <f t="shared" si="101"/>
        <v/>
      </c>
      <c r="V428" s="384" t="str">
        <f t="shared" si="102"/>
        <v/>
      </c>
      <c r="W428" s="384" t="str">
        <f t="shared" si="103"/>
        <v/>
      </c>
      <c r="X428" s="384" t="str">
        <f t="shared" si="104"/>
        <v/>
      </c>
      <c r="Y428" s="384" t="str">
        <f t="shared" si="105"/>
        <v/>
      </c>
      <c r="Z428" s="384" t="str">
        <f t="shared" si="106"/>
        <v/>
      </c>
      <c r="AA428" s="384">
        <f t="shared" si="107"/>
        <v>0</v>
      </c>
      <c r="AB428" s="385" t="b">
        <f t="shared" si="108"/>
        <v>1</v>
      </c>
      <c r="AC428" s="384" t="str">
        <f>IF($N428="","",IF($C$7="Northern Ireland",INDEX('Fixed inputs'!$H$18:$H$58,MATCH($N428,'Fixed inputs'!$C$18:$C$58,0)),INDEX('Fixed inputs'!$I$18:$I$58,MATCH($N428,'Fixed inputs'!$C$18:$C$58,0))))</f>
        <v/>
      </c>
      <c r="AD428" s="384" t="str">
        <f>IF($C428="","",INDEX('Fixed inputs'!$C$8:$E$10,MATCH($C428,'Fixed inputs'!$B$8:$B$10,0),MATCH(IF($C$7="Northern Ireland","GBP","EUR"),'Fixed inputs'!$C$7:$E$7,0)))</f>
        <v/>
      </c>
      <c r="AE428" s="386"/>
      <c r="AF428" s="386"/>
      <c r="AG428" s="386"/>
      <c r="AH428" s="386"/>
      <c r="AI428" s="386"/>
      <c r="AJ428" s="387">
        <f t="shared" si="109"/>
        <v>0</v>
      </c>
      <c r="AK428" s="386"/>
      <c r="AL428" s="387">
        <f t="shared" si="110"/>
        <v>0</v>
      </c>
      <c r="AM428" s="386"/>
      <c r="AN428" s="387">
        <f t="shared" si="111"/>
        <v>0</v>
      </c>
      <c r="AO428" s="386"/>
      <c r="AP428" s="387">
        <f t="shared" si="112"/>
        <v>0</v>
      </c>
      <c r="AQ428" s="386"/>
      <c r="AR428" s="387">
        <f t="shared" si="113"/>
        <v>0</v>
      </c>
      <c r="AS428" s="386"/>
      <c r="AT428" s="387">
        <f t="shared" si="114"/>
        <v>0</v>
      </c>
    </row>
    <row r="429" spans="2:46">
      <c r="B429" s="435"/>
      <c r="C429" s="435"/>
      <c r="D429" s="436"/>
      <c r="E429" s="437"/>
      <c r="F429" s="437"/>
      <c r="G429" s="437"/>
      <c r="H429" s="437"/>
      <c r="I429" s="437"/>
      <c r="J429" s="437"/>
      <c r="K429" s="465">
        <f t="shared" si="100"/>
        <v>0</v>
      </c>
      <c r="L429" s="433"/>
      <c r="M429" s="433"/>
      <c r="N429" s="434"/>
      <c r="O429" s="383" t="str">
        <f t="shared" si="99"/>
        <v/>
      </c>
      <c r="P429" s="434"/>
      <c r="Q429" s="434"/>
      <c r="R429" s="434"/>
      <c r="S429" s="433"/>
      <c r="T429" s="434"/>
      <c r="U429" s="384" t="str">
        <f t="shared" si="101"/>
        <v/>
      </c>
      <c r="V429" s="384" t="str">
        <f t="shared" si="102"/>
        <v/>
      </c>
      <c r="W429" s="384" t="str">
        <f t="shared" si="103"/>
        <v/>
      </c>
      <c r="X429" s="384" t="str">
        <f t="shared" si="104"/>
        <v/>
      </c>
      <c r="Y429" s="384" t="str">
        <f t="shared" si="105"/>
        <v/>
      </c>
      <c r="Z429" s="384" t="str">
        <f t="shared" si="106"/>
        <v/>
      </c>
      <c r="AA429" s="384">
        <f t="shared" si="107"/>
        <v>0</v>
      </c>
      <c r="AB429" s="385" t="b">
        <f t="shared" si="108"/>
        <v>1</v>
      </c>
      <c r="AC429" s="384" t="str">
        <f>IF($N429="","",IF($C$7="Northern Ireland",INDEX('Fixed inputs'!$H$18:$H$58,MATCH($N429,'Fixed inputs'!$C$18:$C$58,0)),INDEX('Fixed inputs'!$I$18:$I$58,MATCH($N429,'Fixed inputs'!$C$18:$C$58,0))))</f>
        <v/>
      </c>
      <c r="AD429" s="384" t="str">
        <f>IF($C429="","",INDEX('Fixed inputs'!$C$8:$E$10,MATCH($C429,'Fixed inputs'!$B$8:$B$10,0),MATCH(IF($C$7="Northern Ireland","GBP","EUR"),'Fixed inputs'!$C$7:$E$7,0)))</f>
        <v/>
      </c>
      <c r="AE429" s="386"/>
      <c r="AF429" s="386"/>
      <c r="AG429" s="386"/>
      <c r="AH429" s="386"/>
      <c r="AI429" s="386"/>
      <c r="AJ429" s="387">
        <f t="shared" si="109"/>
        <v>0</v>
      </c>
      <c r="AK429" s="386"/>
      <c r="AL429" s="387">
        <f t="shared" si="110"/>
        <v>0</v>
      </c>
      <c r="AM429" s="386"/>
      <c r="AN429" s="387">
        <f t="shared" si="111"/>
        <v>0</v>
      </c>
      <c r="AO429" s="386"/>
      <c r="AP429" s="387">
        <f t="shared" si="112"/>
        <v>0</v>
      </c>
      <c r="AQ429" s="386"/>
      <c r="AR429" s="387">
        <f t="shared" si="113"/>
        <v>0</v>
      </c>
      <c r="AS429" s="386"/>
      <c r="AT429" s="387">
        <f t="shared" si="114"/>
        <v>0</v>
      </c>
    </row>
    <row r="430" spans="2:46">
      <c r="B430" s="435"/>
      <c r="C430" s="435"/>
      <c r="D430" s="436"/>
      <c r="E430" s="437"/>
      <c r="F430" s="437"/>
      <c r="G430" s="437"/>
      <c r="H430" s="437"/>
      <c r="I430" s="437"/>
      <c r="J430" s="437"/>
      <c r="K430" s="465">
        <f t="shared" si="100"/>
        <v>0</v>
      </c>
      <c r="L430" s="433"/>
      <c r="M430" s="433"/>
      <c r="N430" s="434"/>
      <c r="O430" s="383" t="str">
        <f t="shared" si="99"/>
        <v/>
      </c>
      <c r="P430" s="434"/>
      <c r="Q430" s="434"/>
      <c r="R430" s="434"/>
      <c r="S430" s="433"/>
      <c r="T430" s="434"/>
      <c r="U430" s="384" t="str">
        <f t="shared" si="101"/>
        <v/>
      </c>
      <c r="V430" s="384" t="str">
        <f t="shared" si="102"/>
        <v/>
      </c>
      <c r="W430" s="384" t="str">
        <f t="shared" si="103"/>
        <v/>
      </c>
      <c r="X430" s="384" t="str">
        <f t="shared" si="104"/>
        <v/>
      </c>
      <c r="Y430" s="384" t="str">
        <f t="shared" si="105"/>
        <v/>
      </c>
      <c r="Z430" s="384" t="str">
        <f t="shared" si="106"/>
        <v/>
      </c>
      <c r="AA430" s="384">
        <f t="shared" si="107"/>
        <v>0</v>
      </c>
      <c r="AB430" s="385" t="b">
        <f t="shared" si="108"/>
        <v>1</v>
      </c>
      <c r="AC430" s="384" t="str">
        <f>IF($N430="","",IF($C$7="Northern Ireland",INDEX('Fixed inputs'!$H$18:$H$58,MATCH($N430,'Fixed inputs'!$C$18:$C$58,0)),INDEX('Fixed inputs'!$I$18:$I$58,MATCH($N430,'Fixed inputs'!$C$18:$C$58,0))))</f>
        <v/>
      </c>
      <c r="AD430" s="384" t="str">
        <f>IF($C430="","",INDEX('Fixed inputs'!$C$8:$E$10,MATCH($C430,'Fixed inputs'!$B$8:$B$10,0),MATCH(IF($C$7="Northern Ireland","GBP","EUR"),'Fixed inputs'!$C$7:$E$7,0)))</f>
        <v/>
      </c>
      <c r="AE430" s="386"/>
      <c r="AF430" s="386"/>
      <c r="AG430" s="386"/>
      <c r="AH430" s="386"/>
      <c r="AI430" s="386"/>
      <c r="AJ430" s="387">
        <f t="shared" si="109"/>
        <v>0</v>
      </c>
      <c r="AK430" s="386"/>
      <c r="AL430" s="387">
        <f t="shared" si="110"/>
        <v>0</v>
      </c>
      <c r="AM430" s="386"/>
      <c r="AN430" s="387">
        <f t="shared" si="111"/>
        <v>0</v>
      </c>
      <c r="AO430" s="386"/>
      <c r="AP430" s="387">
        <f t="shared" si="112"/>
        <v>0</v>
      </c>
      <c r="AQ430" s="386"/>
      <c r="AR430" s="387">
        <f t="shared" si="113"/>
        <v>0</v>
      </c>
      <c r="AS430" s="386"/>
      <c r="AT430" s="387">
        <f t="shared" si="114"/>
        <v>0</v>
      </c>
    </row>
    <row r="431" spans="2:46">
      <c r="B431" s="435"/>
      <c r="C431" s="435"/>
      <c r="D431" s="436"/>
      <c r="E431" s="437"/>
      <c r="F431" s="437"/>
      <c r="G431" s="437"/>
      <c r="H431" s="437"/>
      <c r="I431" s="437"/>
      <c r="J431" s="437"/>
      <c r="K431" s="465">
        <f t="shared" si="100"/>
        <v>0</v>
      </c>
      <c r="L431" s="433"/>
      <c r="M431" s="433"/>
      <c r="N431" s="434"/>
      <c r="O431" s="383" t="str">
        <f t="shared" si="99"/>
        <v/>
      </c>
      <c r="P431" s="434"/>
      <c r="Q431" s="434"/>
      <c r="R431" s="434"/>
      <c r="S431" s="433"/>
      <c r="T431" s="434"/>
      <c r="U431" s="384" t="str">
        <f t="shared" si="101"/>
        <v/>
      </c>
      <c r="V431" s="384" t="str">
        <f t="shared" si="102"/>
        <v/>
      </c>
      <c r="W431" s="384" t="str">
        <f t="shared" si="103"/>
        <v/>
      </c>
      <c r="X431" s="384" t="str">
        <f t="shared" si="104"/>
        <v/>
      </c>
      <c r="Y431" s="384" t="str">
        <f t="shared" si="105"/>
        <v/>
      </c>
      <c r="Z431" s="384" t="str">
        <f t="shared" si="106"/>
        <v/>
      </c>
      <c r="AA431" s="384">
        <f t="shared" si="107"/>
        <v>0</v>
      </c>
      <c r="AB431" s="385" t="b">
        <f t="shared" si="108"/>
        <v>1</v>
      </c>
      <c r="AC431" s="384" t="str">
        <f>IF($N431="","",IF($C$7="Northern Ireland",INDEX('Fixed inputs'!$H$18:$H$58,MATCH($N431,'Fixed inputs'!$C$18:$C$58,0)),INDEX('Fixed inputs'!$I$18:$I$58,MATCH($N431,'Fixed inputs'!$C$18:$C$58,0))))</f>
        <v/>
      </c>
      <c r="AD431" s="384" t="str">
        <f>IF($C431="","",INDEX('Fixed inputs'!$C$8:$E$10,MATCH($C431,'Fixed inputs'!$B$8:$B$10,0),MATCH(IF($C$7="Northern Ireland","GBP","EUR"),'Fixed inputs'!$C$7:$E$7,0)))</f>
        <v/>
      </c>
      <c r="AE431" s="386"/>
      <c r="AF431" s="386"/>
      <c r="AG431" s="386"/>
      <c r="AH431" s="386"/>
      <c r="AI431" s="386"/>
      <c r="AJ431" s="387">
        <f t="shared" si="109"/>
        <v>0</v>
      </c>
      <c r="AK431" s="386"/>
      <c r="AL431" s="387">
        <f t="shared" si="110"/>
        <v>0</v>
      </c>
      <c r="AM431" s="386"/>
      <c r="AN431" s="387">
        <f t="shared" si="111"/>
        <v>0</v>
      </c>
      <c r="AO431" s="386"/>
      <c r="AP431" s="387">
        <f t="shared" si="112"/>
        <v>0</v>
      </c>
      <c r="AQ431" s="386"/>
      <c r="AR431" s="387">
        <f t="shared" si="113"/>
        <v>0</v>
      </c>
      <c r="AS431" s="386"/>
      <c r="AT431" s="387">
        <f t="shared" si="114"/>
        <v>0</v>
      </c>
    </row>
    <row r="432" spans="2:46">
      <c r="B432" s="435"/>
      <c r="C432" s="435"/>
      <c r="D432" s="436"/>
      <c r="E432" s="437"/>
      <c r="F432" s="437"/>
      <c r="G432" s="437"/>
      <c r="H432" s="437"/>
      <c r="I432" s="437"/>
      <c r="J432" s="437"/>
      <c r="K432" s="465">
        <f t="shared" si="100"/>
        <v>0</v>
      </c>
      <c r="L432" s="433"/>
      <c r="M432" s="433"/>
      <c r="N432" s="434"/>
      <c r="O432" s="383" t="str">
        <f t="shared" si="99"/>
        <v/>
      </c>
      <c r="P432" s="434"/>
      <c r="Q432" s="434"/>
      <c r="R432" s="434"/>
      <c r="S432" s="433"/>
      <c r="T432" s="434"/>
      <c r="U432" s="384" t="str">
        <f t="shared" si="101"/>
        <v/>
      </c>
      <c r="V432" s="384" t="str">
        <f t="shared" si="102"/>
        <v/>
      </c>
      <c r="W432" s="384" t="str">
        <f t="shared" si="103"/>
        <v/>
      </c>
      <c r="X432" s="384" t="str">
        <f t="shared" si="104"/>
        <v/>
      </c>
      <c r="Y432" s="384" t="str">
        <f t="shared" si="105"/>
        <v/>
      </c>
      <c r="Z432" s="384" t="str">
        <f t="shared" si="106"/>
        <v/>
      </c>
      <c r="AA432" s="384">
        <f t="shared" si="107"/>
        <v>0</v>
      </c>
      <c r="AB432" s="385" t="b">
        <f t="shared" si="108"/>
        <v>1</v>
      </c>
      <c r="AC432" s="384" t="str">
        <f>IF($N432="","",IF($C$7="Northern Ireland",INDEX('Fixed inputs'!$H$18:$H$58,MATCH($N432,'Fixed inputs'!$C$18:$C$58,0)),INDEX('Fixed inputs'!$I$18:$I$58,MATCH($N432,'Fixed inputs'!$C$18:$C$58,0))))</f>
        <v/>
      </c>
      <c r="AD432" s="384" t="str">
        <f>IF($C432="","",INDEX('Fixed inputs'!$C$8:$E$10,MATCH($C432,'Fixed inputs'!$B$8:$B$10,0),MATCH(IF($C$7="Northern Ireland","GBP","EUR"),'Fixed inputs'!$C$7:$E$7,0)))</f>
        <v/>
      </c>
      <c r="AE432" s="386"/>
      <c r="AF432" s="386"/>
      <c r="AG432" s="386"/>
      <c r="AH432" s="386"/>
      <c r="AI432" s="386"/>
      <c r="AJ432" s="387">
        <f t="shared" si="109"/>
        <v>0</v>
      </c>
      <c r="AK432" s="386"/>
      <c r="AL432" s="387">
        <f t="shared" si="110"/>
        <v>0</v>
      </c>
      <c r="AM432" s="386"/>
      <c r="AN432" s="387">
        <f t="shared" si="111"/>
        <v>0</v>
      </c>
      <c r="AO432" s="386"/>
      <c r="AP432" s="387">
        <f t="shared" si="112"/>
        <v>0</v>
      </c>
      <c r="AQ432" s="386"/>
      <c r="AR432" s="387">
        <f t="shared" si="113"/>
        <v>0</v>
      </c>
      <c r="AS432" s="386"/>
      <c r="AT432" s="387">
        <f t="shared" si="114"/>
        <v>0</v>
      </c>
    </row>
    <row r="433" spans="2:46">
      <c r="B433" s="435"/>
      <c r="C433" s="435"/>
      <c r="D433" s="436"/>
      <c r="E433" s="437"/>
      <c r="F433" s="437"/>
      <c r="G433" s="437"/>
      <c r="H433" s="437"/>
      <c r="I433" s="437"/>
      <c r="J433" s="437"/>
      <c r="K433" s="465">
        <f t="shared" si="100"/>
        <v>0</v>
      </c>
      <c r="L433" s="433"/>
      <c r="M433" s="433"/>
      <c r="N433" s="434"/>
      <c r="O433" s="383" t="str">
        <f t="shared" si="99"/>
        <v/>
      </c>
      <c r="P433" s="434"/>
      <c r="Q433" s="434"/>
      <c r="R433" s="434"/>
      <c r="S433" s="433"/>
      <c r="T433" s="434"/>
      <c r="U433" s="384" t="str">
        <f t="shared" si="101"/>
        <v/>
      </c>
      <c r="V433" s="384" t="str">
        <f t="shared" si="102"/>
        <v/>
      </c>
      <c r="W433" s="384" t="str">
        <f t="shared" si="103"/>
        <v/>
      </c>
      <c r="X433" s="384" t="str">
        <f t="shared" si="104"/>
        <v/>
      </c>
      <c r="Y433" s="384" t="str">
        <f t="shared" si="105"/>
        <v/>
      </c>
      <c r="Z433" s="384" t="str">
        <f t="shared" si="106"/>
        <v/>
      </c>
      <c r="AA433" s="384">
        <f t="shared" si="107"/>
        <v>0</v>
      </c>
      <c r="AB433" s="385" t="b">
        <f t="shared" si="108"/>
        <v>1</v>
      </c>
      <c r="AC433" s="384" t="str">
        <f>IF($N433="","",IF($C$7="Northern Ireland",INDEX('Fixed inputs'!$H$18:$H$58,MATCH($N433,'Fixed inputs'!$C$18:$C$58,0)),INDEX('Fixed inputs'!$I$18:$I$58,MATCH($N433,'Fixed inputs'!$C$18:$C$58,0))))</f>
        <v/>
      </c>
      <c r="AD433" s="384" t="str">
        <f>IF($C433="","",INDEX('Fixed inputs'!$C$8:$E$10,MATCH($C433,'Fixed inputs'!$B$8:$B$10,0),MATCH(IF($C$7="Northern Ireland","GBP","EUR"),'Fixed inputs'!$C$7:$E$7,0)))</f>
        <v/>
      </c>
      <c r="AE433" s="386"/>
      <c r="AF433" s="386"/>
      <c r="AG433" s="386"/>
      <c r="AH433" s="386"/>
      <c r="AI433" s="386"/>
      <c r="AJ433" s="387">
        <f t="shared" si="109"/>
        <v>0</v>
      </c>
      <c r="AK433" s="386"/>
      <c r="AL433" s="387">
        <f t="shared" si="110"/>
        <v>0</v>
      </c>
      <c r="AM433" s="386"/>
      <c r="AN433" s="387">
        <f t="shared" si="111"/>
        <v>0</v>
      </c>
      <c r="AO433" s="386"/>
      <c r="AP433" s="387">
        <f t="shared" si="112"/>
        <v>0</v>
      </c>
      <c r="AQ433" s="386"/>
      <c r="AR433" s="387">
        <f t="shared" si="113"/>
        <v>0</v>
      </c>
      <c r="AS433" s="386"/>
      <c r="AT433" s="387">
        <f t="shared" si="114"/>
        <v>0</v>
      </c>
    </row>
    <row r="434" spans="2:46">
      <c r="B434" s="435"/>
      <c r="C434" s="435"/>
      <c r="D434" s="436"/>
      <c r="E434" s="437"/>
      <c r="F434" s="437"/>
      <c r="G434" s="437"/>
      <c r="H434" s="437"/>
      <c r="I434" s="437"/>
      <c r="J434" s="437"/>
      <c r="K434" s="465">
        <f t="shared" si="100"/>
        <v>0</v>
      </c>
      <c r="L434" s="433"/>
      <c r="M434" s="433"/>
      <c r="N434" s="434"/>
      <c r="O434" s="383" t="str">
        <f t="shared" si="99"/>
        <v/>
      </c>
      <c r="P434" s="434"/>
      <c r="Q434" s="434"/>
      <c r="R434" s="434"/>
      <c r="S434" s="433"/>
      <c r="T434" s="434"/>
      <c r="U434" s="384" t="str">
        <f t="shared" si="101"/>
        <v/>
      </c>
      <c r="V434" s="384" t="str">
        <f t="shared" si="102"/>
        <v/>
      </c>
      <c r="W434" s="384" t="str">
        <f t="shared" si="103"/>
        <v/>
      </c>
      <c r="X434" s="384" t="str">
        <f t="shared" si="104"/>
        <v/>
      </c>
      <c r="Y434" s="384" t="str">
        <f t="shared" si="105"/>
        <v/>
      </c>
      <c r="Z434" s="384" t="str">
        <f t="shared" si="106"/>
        <v/>
      </c>
      <c r="AA434" s="384">
        <f t="shared" si="107"/>
        <v>0</v>
      </c>
      <c r="AB434" s="385" t="b">
        <f t="shared" si="108"/>
        <v>1</v>
      </c>
      <c r="AC434" s="384" t="str">
        <f>IF($N434="","",IF($C$7="Northern Ireland",INDEX('Fixed inputs'!$H$18:$H$58,MATCH($N434,'Fixed inputs'!$C$18:$C$58,0)),INDEX('Fixed inputs'!$I$18:$I$58,MATCH($N434,'Fixed inputs'!$C$18:$C$58,0))))</f>
        <v/>
      </c>
      <c r="AD434" s="384" t="str">
        <f>IF($C434="","",INDEX('Fixed inputs'!$C$8:$E$10,MATCH($C434,'Fixed inputs'!$B$8:$B$10,0),MATCH(IF($C$7="Northern Ireland","GBP","EUR"),'Fixed inputs'!$C$7:$E$7,0)))</f>
        <v/>
      </c>
      <c r="AE434" s="386"/>
      <c r="AF434" s="386"/>
      <c r="AG434" s="386"/>
      <c r="AH434" s="386"/>
      <c r="AI434" s="386"/>
      <c r="AJ434" s="387">
        <f t="shared" si="109"/>
        <v>0</v>
      </c>
      <c r="AK434" s="386"/>
      <c r="AL434" s="387">
        <f t="shared" si="110"/>
        <v>0</v>
      </c>
      <c r="AM434" s="386"/>
      <c r="AN434" s="387">
        <f t="shared" si="111"/>
        <v>0</v>
      </c>
      <c r="AO434" s="386"/>
      <c r="AP434" s="387">
        <f t="shared" si="112"/>
        <v>0</v>
      </c>
      <c r="AQ434" s="386"/>
      <c r="AR434" s="387">
        <f t="shared" si="113"/>
        <v>0</v>
      </c>
      <c r="AS434" s="386"/>
      <c r="AT434" s="387">
        <f t="shared" si="114"/>
        <v>0</v>
      </c>
    </row>
    <row r="435" spans="2:46">
      <c r="B435" s="435"/>
      <c r="C435" s="435"/>
      <c r="D435" s="436"/>
      <c r="E435" s="437"/>
      <c r="F435" s="437"/>
      <c r="G435" s="437"/>
      <c r="H435" s="437"/>
      <c r="I435" s="437"/>
      <c r="J435" s="437"/>
      <c r="K435" s="465">
        <f t="shared" si="100"/>
        <v>0</v>
      </c>
      <c r="L435" s="433"/>
      <c r="M435" s="433"/>
      <c r="N435" s="434"/>
      <c r="O435" s="383" t="str">
        <f t="shared" si="99"/>
        <v/>
      </c>
      <c r="P435" s="434"/>
      <c r="Q435" s="434"/>
      <c r="R435" s="434"/>
      <c r="S435" s="433"/>
      <c r="T435" s="434"/>
      <c r="U435" s="384" t="str">
        <f t="shared" si="101"/>
        <v/>
      </c>
      <c r="V435" s="384" t="str">
        <f t="shared" si="102"/>
        <v/>
      </c>
      <c r="W435" s="384" t="str">
        <f t="shared" si="103"/>
        <v/>
      </c>
      <c r="X435" s="384" t="str">
        <f t="shared" si="104"/>
        <v/>
      </c>
      <c r="Y435" s="384" t="str">
        <f t="shared" si="105"/>
        <v/>
      </c>
      <c r="Z435" s="384" t="str">
        <f t="shared" si="106"/>
        <v/>
      </c>
      <c r="AA435" s="384">
        <f t="shared" si="107"/>
        <v>0</v>
      </c>
      <c r="AB435" s="385" t="b">
        <f t="shared" si="108"/>
        <v>1</v>
      </c>
      <c r="AC435" s="384" t="str">
        <f>IF($N435="","",IF($C$7="Northern Ireland",INDEX('Fixed inputs'!$H$18:$H$58,MATCH($N435,'Fixed inputs'!$C$18:$C$58,0)),INDEX('Fixed inputs'!$I$18:$I$58,MATCH($N435,'Fixed inputs'!$C$18:$C$58,0))))</f>
        <v/>
      </c>
      <c r="AD435" s="384" t="str">
        <f>IF($C435="","",INDEX('Fixed inputs'!$C$8:$E$10,MATCH($C435,'Fixed inputs'!$B$8:$B$10,0),MATCH(IF($C$7="Northern Ireland","GBP","EUR"),'Fixed inputs'!$C$7:$E$7,0)))</f>
        <v/>
      </c>
      <c r="AE435" s="386"/>
      <c r="AF435" s="386"/>
      <c r="AG435" s="386"/>
      <c r="AH435" s="386"/>
      <c r="AI435" s="386"/>
      <c r="AJ435" s="387">
        <f t="shared" si="109"/>
        <v>0</v>
      </c>
      <c r="AK435" s="386"/>
      <c r="AL435" s="387">
        <f t="shared" si="110"/>
        <v>0</v>
      </c>
      <c r="AM435" s="386"/>
      <c r="AN435" s="387">
        <f t="shared" si="111"/>
        <v>0</v>
      </c>
      <c r="AO435" s="386"/>
      <c r="AP435" s="387">
        <f t="shared" si="112"/>
        <v>0</v>
      </c>
      <c r="AQ435" s="386"/>
      <c r="AR435" s="387">
        <f t="shared" si="113"/>
        <v>0</v>
      </c>
      <c r="AS435" s="386"/>
      <c r="AT435" s="387">
        <f t="shared" si="114"/>
        <v>0</v>
      </c>
    </row>
    <row r="436" spans="2:46">
      <c r="B436" s="435"/>
      <c r="C436" s="435"/>
      <c r="D436" s="436"/>
      <c r="E436" s="437"/>
      <c r="F436" s="437"/>
      <c r="G436" s="437"/>
      <c r="H436" s="437"/>
      <c r="I436" s="437"/>
      <c r="J436" s="437"/>
      <c r="K436" s="465">
        <f t="shared" si="100"/>
        <v>0</v>
      </c>
      <c r="L436" s="433"/>
      <c r="M436" s="433"/>
      <c r="N436" s="434"/>
      <c r="O436" s="383" t="str">
        <f t="shared" si="99"/>
        <v/>
      </c>
      <c r="P436" s="434"/>
      <c r="Q436" s="434"/>
      <c r="R436" s="434"/>
      <c r="S436" s="433"/>
      <c r="T436" s="434"/>
      <c r="U436" s="384" t="str">
        <f t="shared" si="101"/>
        <v/>
      </c>
      <c r="V436" s="384" t="str">
        <f t="shared" si="102"/>
        <v/>
      </c>
      <c r="W436" s="384" t="str">
        <f t="shared" si="103"/>
        <v/>
      </c>
      <c r="X436" s="384" t="str">
        <f t="shared" si="104"/>
        <v/>
      </c>
      <c r="Y436" s="384" t="str">
        <f t="shared" si="105"/>
        <v/>
      </c>
      <c r="Z436" s="384" t="str">
        <f t="shared" si="106"/>
        <v/>
      </c>
      <c r="AA436" s="384">
        <f t="shared" si="107"/>
        <v>0</v>
      </c>
      <c r="AB436" s="385" t="b">
        <f t="shared" si="108"/>
        <v>1</v>
      </c>
      <c r="AC436" s="384" t="str">
        <f>IF($N436="","",IF($C$7="Northern Ireland",INDEX('Fixed inputs'!$H$18:$H$58,MATCH($N436,'Fixed inputs'!$C$18:$C$58,0)),INDEX('Fixed inputs'!$I$18:$I$58,MATCH($N436,'Fixed inputs'!$C$18:$C$58,0))))</f>
        <v/>
      </c>
      <c r="AD436" s="384" t="str">
        <f>IF($C436="","",INDEX('Fixed inputs'!$C$8:$E$10,MATCH($C436,'Fixed inputs'!$B$8:$B$10,0),MATCH(IF($C$7="Northern Ireland","GBP","EUR"),'Fixed inputs'!$C$7:$E$7,0)))</f>
        <v/>
      </c>
      <c r="AE436" s="386"/>
      <c r="AF436" s="386"/>
      <c r="AG436" s="386"/>
      <c r="AH436" s="386"/>
      <c r="AI436" s="386"/>
      <c r="AJ436" s="387">
        <f t="shared" si="109"/>
        <v>0</v>
      </c>
      <c r="AK436" s="386"/>
      <c r="AL436" s="387">
        <f t="shared" si="110"/>
        <v>0</v>
      </c>
      <c r="AM436" s="386"/>
      <c r="AN436" s="387">
        <f t="shared" si="111"/>
        <v>0</v>
      </c>
      <c r="AO436" s="386"/>
      <c r="AP436" s="387">
        <f t="shared" si="112"/>
        <v>0</v>
      </c>
      <c r="AQ436" s="386"/>
      <c r="AR436" s="387">
        <f t="shared" si="113"/>
        <v>0</v>
      </c>
      <c r="AS436" s="386"/>
      <c r="AT436" s="387">
        <f t="shared" si="114"/>
        <v>0</v>
      </c>
    </row>
    <row r="437" spans="2:46">
      <c r="B437" s="435"/>
      <c r="C437" s="435"/>
      <c r="D437" s="436"/>
      <c r="E437" s="437"/>
      <c r="F437" s="437"/>
      <c r="G437" s="437"/>
      <c r="H437" s="437"/>
      <c r="I437" s="437"/>
      <c r="J437" s="437"/>
      <c r="K437" s="465">
        <f t="shared" si="100"/>
        <v>0</v>
      </c>
      <c r="L437" s="433"/>
      <c r="M437" s="433"/>
      <c r="N437" s="434"/>
      <c r="O437" s="383" t="str">
        <f t="shared" si="99"/>
        <v/>
      </c>
      <c r="P437" s="434"/>
      <c r="Q437" s="434"/>
      <c r="R437" s="434"/>
      <c r="S437" s="433"/>
      <c r="T437" s="434"/>
      <c r="U437" s="384" t="str">
        <f t="shared" si="101"/>
        <v/>
      </c>
      <c r="V437" s="384" t="str">
        <f t="shared" si="102"/>
        <v/>
      </c>
      <c r="W437" s="384" t="str">
        <f t="shared" si="103"/>
        <v/>
      </c>
      <c r="X437" s="384" t="str">
        <f t="shared" si="104"/>
        <v/>
      </c>
      <c r="Y437" s="384" t="str">
        <f t="shared" si="105"/>
        <v/>
      </c>
      <c r="Z437" s="384" t="str">
        <f t="shared" si="106"/>
        <v/>
      </c>
      <c r="AA437" s="384">
        <f t="shared" si="107"/>
        <v>0</v>
      </c>
      <c r="AB437" s="385" t="b">
        <f t="shared" si="108"/>
        <v>1</v>
      </c>
      <c r="AC437" s="384" t="str">
        <f>IF($N437="","",IF($C$7="Northern Ireland",INDEX('Fixed inputs'!$H$18:$H$58,MATCH($N437,'Fixed inputs'!$C$18:$C$58,0)),INDEX('Fixed inputs'!$I$18:$I$58,MATCH($N437,'Fixed inputs'!$C$18:$C$58,0))))</f>
        <v/>
      </c>
      <c r="AD437" s="384" t="str">
        <f>IF($C437="","",INDEX('Fixed inputs'!$C$8:$E$10,MATCH($C437,'Fixed inputs'!$B$8:$B$10,0),MATCH(IF($C$7="Northern Ireland","GBP","EUR"),'Fixed inputs'!$C$7:$E$7,0)))</f>
        <v/>
      </c>
      <c r="AE437" s="386"/>
      <c r="AF437" s="386"/>
      <c r="AG437" s="386"/>
      <c r="AH437" s="386"/>
      <c r="AI437" s="386"/>
      <c r="AJ437" s="387">
        <f t="shared" si="109"/>
        <v>0</v>
      </c>
      <c r="AK437" s="386"/>
      <c r="AL437" s="387">
        <f t="shared" si="110"/>
        <v>0</v>
      </c>
      <c r="AM437" s="386"/>
      <c r="AN437" s="387">
        <f t="shared" si="111"/>
        <v>0</v>
      </c>
      <c r="AO437" s="386"/>
      <c r="AP437" s="387">
        <f t="shared" si="112"/>
        <v>0</v>
      </c>
      <c r="AQ437" s="386"/>
      <c r="AR437" s="387">
        <f t="shared" si="113"/>
        <v>0</v>
      </c>
      <c r="AS437" s="386"/>
      <c r="AT437" s="387">
        <f t="shared" si="114"/>
        <v>0</v>
      </c>
    </row>
    <row r="438" spans="2:46">
      <c r="B438" s="435"/>
      <c r="C438" s="435"/>
      <c r="D438" s="436"/>
      <c r="E438" s="437"/>
      <c r="F438" s="437"/>
      <c r="G438" s="437"/>
      <c r="H438" s="437"/>
      <c r="I438" s="437"/>
      <c r="J438" s="437"/>
      <c r="K438" s="465">
        <f t="shared" si="100"/>
        <v>0</v>
      </c>
      <c r="L438" s="433"/>
      <c r="M438" s="433"/>
      <c r="N438" s="434"/>
      <c r="O438" s="383" t="str">
        <f t="shared" si="99"/>
        <v/>
      </c>
      <c r="P438" s="434"/>
      <c r="Q438" s="434"/>
      <c r="R438" s="434"/>
      <c r="S438" s="433"/>
      <c r="T438" s="434"/>
      <c r="U438" s="384" t="str">
        <f t="shared" si="101"/>
        <v/>
      </c>
      <c r="V438" s="384" t="str">
        <f t="shared" si="102"/>
        <v/>
      </c>
      <c r="W438" s="384" t="str">
        <f t="shared" si="103"/>
        <v/>
      </c>
      <c r="X438" s="384" t="str">
        <f t="shared" si="104"/>
        <v/>
      </c>
      <c r="Y438" s="384" t="str">
        <f t="shared" si="105"/>
        <v/>
      </c>
      <c r="Z438" s="384" t="str">
        <f t="shared" si="106"/>
        <v/>
      </c>
      <c r="AA438" s="384">
        <f t="shared" si="107"/>
        <v>0</v>
      </c>
      <c r="AB438" s="385" t="b">
        <f t="shared" si="108"/>
        <v>1</v>
      </c>
      <c r="AC438" s="384" t="str">
        <f>IF($N438="","",IF($C$7="Northern Ireland",INDEX('Fixed inputs'!$H$18:$H$58,MATCH($N438,'Fixed inputs'!$C$18:$C$58,0)),INDEX('Fixed inputs'!$I$18:$I$58,MATCH($N438,'Fixed inputs'!$C$18:$C$58,0))))</f>
        <v/>
      </c>
      <c r="AD438" s="384" t="str">
        <f>IF($C438="","",INDEX('Fixed inputs'!$C$8:$E$10,MATCH($C438,'Fixed inputs'!$B$8:$B$10,0),MATCH(IF($C$7="Northern Ireland","GBP","EUR"),'Fixed inputs'!$C$7:$E$7,0)))</f>
        <v/>
      </c>
      <c r="AE438" s="386"/>
      <c r="AF438" s="386"/>
      <c r="AG438" s="386"/>
      <c r="AH438" s="386"/>
      <c r="AI438" s="386"/>
      <c r="AJ438" s="387">
        <f t="shared" si="109"/>
        <v>0</v>
      </c>
      <c r="AK438" s="386"/>
      <c r="AL438" s="387">
        <f t="shared" si="110"/>
        <v>0</v>
      </c>
      <c r="AM438" s="386"/>
      <c r="AN438" s="387">
        <f t="shared" si="111"/>
        <v>0</v>
      </c>
      <c r="AO438" s="386"/>
      <c r="AP438" s="387">
        <f t="shared" si="112"/>
        <v>0</v>
      </c>
      <c r="AQ438" s="386"/>
      <c r="AR438" s="387">
        <f t="shared" si="113"/>
        <v>0</v>
      </c>
      <c r="AS438" s="386"/>
      <c r="AT438" s="387">
        <f t="shared" si="114"/>
        <v>0</v>
      </c>
    </row>
    <row r="439" spans="2:46">
      <c r="B439" s="435"/>
      <c r="C439" s="435"/>
      <c r="D439" s="436"/>
      <c r="E439" s="437"/>
      <c r="F439" s="437"/>
      <c r="G439" s="437"/>
      <c r="H439" s="437"/>
      <c r="I439" s="437"/>
      <c r="J439" s="437"/>
      <c r="K439" s="465">
        <f t="shared" si="100"/>
        <v>0</v>
      </c>
      <c r="L439" s="433"/>
      <c r="M439" s="433"/>
      <c r="N439" s="434"/>
      <c r="O439" s="383" t="str">
        <f t="shared" si="99"/>
        <v/>
      </c>
      <c r="P439" s="434"/>
      <c r="Q439" s="434"/>
      <c r="R439" s="434"/>
      <c r="S439" s="433"/>
      <c r="T439" s="434"/>
      <c r="U439" s="384" t="str">
        <f t="shared" si="101"/>
        <v/>
      </c>
      <c r="V439" s="384" t="str">
        <f t="shared" si="102"/>
        <v/>
      </c>
      <c r="W439" s="384" t="str">
        <f t="shared" si="103"/>
        <v/>
      </c>
      <c r="X439" s="384" t="str">
        <f t="shared" si="104"/>
        <v/>
      </c>
      <c r="Y439" s="384" t="str">
        <f t="shared" si="105"/>
        <v/>
      </c>
      <c r="Z439" s="384" t="str">
        <f t="shared" si="106"/>
        <v/>
      </c>
      <c r="AA439" s="384">
        <f t="shared" si="107"/>
        <v>0</v>
      </c>
      <c r="AB439" s="385" t="b">
        <f t="shared" si="108"/>
        <v>1</v>
      </c>
      <c r="AC439" s="384" t="str">
        <f>IF($N439="","",IF($C$7="Northern Ireland",INDEX('Fixed inputs'!$H$18:$H$58,MATCH($N439,'Fixed inputs'!$C$18:$C$58,0)),INDEX('Fixed inputs'!$I$18:$I$58,MATCH($N439,'Fixed inputs'!$C$18:$C$58,0))))</f>
        <v/>
      </c>
      <c r="AD439" s="384" t="str">
        <f>IF($C439="","",INDEX('Fixed inputs'!$C$8:$E$10,MATCH($C439,'Fixed inputs'!$B$8:$B$10,0),MATCH(IF($C$7="Northern Ireland","GBP","EUR"),'Fixed inputs'!$C$7:$E$7,0)))</f>
        <v/>
      </c>
      <c r="AE439" s="386"/>
      <c r="AF439" s="386"/>
      <c r="AG439" s="386"/>
      <c r="AH439" s="386"/>
      <c r="AI439" s="386"/>
      <c r="AJ439" s="387">
        <f t="shared" si="109"/>
        <v>0</v>
      </c>
      <c r="AK439" s="386"/>
      <c r="AL439" s="387">
        <f t="shared" si="110"/>
        <v>0</v>
      </c>
      <c r="AM439" s="386"/>
      <c r="AN439" s="387">
        <f t="shared" si="111"/>
        <v>0</v>
      </c>
      <c r="AO439" s="386"/>
      <c r="AP439" s="387">
        <f t="shared" si="112"/>
        <v>0</v>
      </c>
      <c r="AQ439" s="386"/>
      <c r="AR439" s="387">
        <f t="shared" si="113"/>
        <v>0</v>
      </c>
      <c r="AS439" s="386"/>
      <c r="AT439" s="387">
        <f t="shared" si="114"/>
        <v>0</v>
      </c>
    </row>
    <row r="440" spans="2:46">
      <c r="B440" s="435"/>
      <c r="C440" s="435"/>
      <c r="D440" s="436"/>
      <c r="E440" s="437"/>
      <c r="F440" s="437"/>
      <c r="G440" s="437"/>
      <c r="H440" s="437"/>
      <c r="I440" s="437"/>
      <c r="J440" s="437"/>
      <c r="K440" s="465">
        <f t="shared" si="100"/>
        <v>0</v>
      </c>
      <c r="L440" s="433"/>
      <c r="M440" s="433"/>
      <c r="N440" s="434"/>
      <c r="O440" s="383" t="str">
        <f t="shared" si="99"/>
        <v/>
      </c>
      <c r="P440" s="434"/>
      <c r="Q440" s="434"/>
      <c r="R440" s="434"/>
      <c r="S440" s="433"/>
      <c r="T440" s="434"/>
      <c r="U440" s="384" t="str">
        <f t="shared" si="101"/>
        <v/>
      </c>
      <c r="V440" s="384" t="str">
        <f t="shared" si="102"/>
        <v/>
      </c>
      <c r="W440" s="384" t="str">
        <f t="shared" si="103"/>
        <v/>
      </c>
      <c r="X440" s="384" t="str">
        <f t="shared" si="104"/>
        <v/>
      </c>
      <c r="Y440" s="384" t="str">
        <f t="shared" si="105"/>
        <v/>
      </c>
      <c r="Z440" s="384" t="str">
        <f t="shared" si="106"/>
        <v/>
      </c>
      <c r="AA440" s="384">
        <f t="shared" si="107"/>
        <v>0</v>
      </c>
      <c r="AB440" s="385" t="b">
        <f t="shared" si="108"/>
        <v>1</v>
      </c>
      <c r="AC440" s="384" t="str">
        <f>IF($N440="","",IF($C$7="Northern Ireland",INDEX('Fixed inputs'!$H$18:$H$58,MATCH($N440,'Fixed inputs'!$C$18:$C$58,0)),INDEX('Fixed inputs'!$I$18:$I$58,MATCH($N440,'Fixed inputs'!$C$18:$C$58,0))))</f>
        <v/>
      </c>
      <c r="AD440" s="384" t="str">
        <f>IF($C440="","",INDEX('Fixed inputs'!$C$8:$E$10,MATCH($C440,'Fixed inputs'!$B$8:$B$10,0),MATCH(IF($C$7="Northern Ireland","GBP","EUR"),'Fixed inputs'!$C$7:$E$7,0)))</f>
        <v/>
      </c>
      <c r="AE440" s="386"/>
      <c r="AF440" s="386"/>
      <c r="AG440" s="386"/>
      <c r="AH440" s="386"/>
      <c r="AI440" s="386"/>
      <c r="AJ440" s="387">
        <f t="shared" si="109"/>
        <v>0</v>
      </c>
      <c r="AK440" s="386"/>
      <c r="AL440" s="387">
        <f t="shared" si="110"/>
        <v>0</v>
      </c>
      <c r="AM440" s="386"/>
      <c r="AN440" s="387">
        <f t="shared" si="111"/>
        <v>0</v>
      </c>
      <c r="AO440" s="386"/>
      <c r="AP440" s="387">
        <f t="shared" si="112"/>
        <v>0</v>
      </c>
      <c r="AQ440" s="386"/>
      <c r="AR440" s="387">
        <f t="shared" si="113"/>
        <v>0</v>
      </c>
      <c r="AS440" s="386"/>
      <c r="AT440" s="387">
        <f t="shared" si="114"/>
        <v>0</v>
      </c>
    </row>
    <row r="441" spans="2:46">
      <c r="B441" s="435"/>
      <c r="C441" s="435"/>
      <c r="D441" s="436"/>
      <c r="E441" s="437"/>
      <c r="F441" s="437"/>
      <c r="G441" s="437"/>
      <c r="H441" s="437"/>
      <c r="I441" s="437"/>
      <c r="J441" s="437"/>
      <c r="K441" s="465">
        <f t="shared" si="100"/>
        <v>0</v>
      </c>
      <c r="L441" s="433"/>
      <c r="M441" s="433"/>
      <c r="N441" s="434"/>
      <c r="O441" s="383" t="str">
        <f t="shared" si="99"/>
        <v/>
      </c>
      <c r="P441" s="434"/>
      <c r="Q441" s="434"/>
      <c r="R441" s="434"/>
      <c r="S441" s="433"/>
      <c r="T441" s="434"/>
      <c r="U441" s="384" t="str">
        <f t="shared" si="101"/>
        <v/>
      </c>
      <c r="V441" s="384" t="str">
        <f t="shared" si="102"/>
        <v/>
      </c>
      <c r="W441" s="384" t="str">
        <f t="shared" si="103"/>
        <v/>
      </c>
      <c r="X441" s="384" t="str">
        <f t="shared" si="104"/>
        <v/>
      </c>
      <c r="Y441" s="384" t="str">
        <f t="shared" si="105"/>
        <v/>
      </c>
      <c r="Z441" s="384" t="str">
        <f t="shared" si="106"/>
        <v/>
      </c>
      <c r="AA441" s="384">
        <f t="shared" si="107"/>
        <v>0</v>
      </c>
      <c r="AB441" s="385" t="b">
        <f t="shared" si="108"/>
        <v>1</v>
      </c>
      <c r="AC441" s="384" t="str">
        <f>IF($N441="","",IF($C$7="Northern Ireland",INDEX('Fixed inputs'!$H$18:$H$58,MATCH($N441,'Fixed inputs'!$C$18:$C$58,0)),INDEX('Fixed inputs'!$I$18:$I$58,MATCH($N441,'Fixed inputs'!$C$18:$C$58,0))))</f>
        <v/>
      </c>
      <c r="AD441" s="384" t="str">
        <f>IF($C441="","",INDEX('Fixed inputs'!$C$8:$E$10,MATCH($C441,'Fixed inputs'!$B$8:$B$10,0),MATCH(IF($C$7="Northern Ireland","GBP","EUR"),'Fixed inputs'!$C$7:$E$7,0)))</f>
        <v/>
      </c>
      <c r="AE441" s="386"/>
      <c r="AF441" s="386"/>
      <c r="AG441" s="386"/>
      <c r="AH441" s="386"/>
      <c r="AI441" s="386"/>
      <c r="AJ441" s="387">
        <f t="shared" si="109"/>
        <v>0</v>
      </c>
      <c r="AK441" s="386"/>
      <c r="AL441" s="387">
        <f t="shared" si="110"/>
        <v>0</v>
      </c>
      <c r="AM441" s="386"/>
      <c r="AN441" s="387">
        <f t="shared" si="111"/>
        <v>0</v>
      </c>
      <c r="AO441" s="386"/>
      <c r="AP441" s="387">
        <f t="shared" si="112"/>
        <v>0</v>
      </c>
      <c r="AQ441" s="386"/>
      <c r="AR441" s="387">
        <f t="shared" si="113"/>
        <v>0</v>
      </c>
      <c r="AS441" s="386"/>
      <c r="AT441" s="387">
        <f t="shared" si="114"/>
        <v>0</v>
      </c>
    </row>
    <row r="442" spans="2:46">
      <c r="B442" s="435"/>
      <c r="C442" s="435"/>
      <c r="D442" s="436"/>
      <c r="E442" s="437"/>
      <c r="F442" s="437"/>
      <c r="G442" s="437"/>
      <c r="H442" s="437"/>
      <c r="I442" s="437"/>
      <c r="J442" s="437"/>
      <c r="K442" s="465">
        <f t="shared" si="100"/>
        <v>0</v>
      </c>
      <c r="L442" s="433"/>
      <c r="M442" s="433"/>
      <c r="N442" s="434"/>
      <c r="O442" s="383" t="str">
        <f t="shared" si="99"/>
        <v/>
      </c>
      <c r="P442" s="434"/>
      <c r="Q442" s="434"/>
      <c r="R442" s="434"/>
      <c r="S442" s="433"/>
      <c r="T442" s="434"/>
      <c r="U442" s="384" t="str">
        <f t="shared" si="101"/>
        <v/>
      </c>
      <c r="V442" s="384" t="str">
        <f t="shared" si="102"/>
        <v/>
      </c>
      <c r="W442" s="384" t="str">
        <f t="shared" si="103"/>
        <v/>
      </c>
      <c r="X442" s="384" t="str">
        <f t="shared" si="104"/>
        <v/>
      </c>
      <c r="Y442" s="384" t="str">
        <f t="shared" si="105"/>
        <v/>
      </c>
      <c r="Z442" s="384" t="str">
        <f t="shared" si="106"/>
        <v/>
      </c>
      <c r="AA442" s="384">
        <f t="shared" si="107"/>
        <v>0</v>
      </c>
      <c r="AB442" s="385" t="b">
        <f t="shared" si="108"/>
        <v>1</v>
      </c>
      <c r="AC442" s="384" t="str">
        <f>IF($N442="","",IF($C$7="Northern Ireland",INDEX('Fixed inputs'!$H$18:$H$58,MATCH($N442,'Fixed inputs'!$C$18:$C$58,0)),INDEX('Fixed inputs'!$I$18:$I$58,MATCH($N442,'Fixed inputs'!$C$18:$C$58,0))))</f>
        <v/>
      </c>
      <c r="AD442" s="384" t="str">
        <f>IF($C442="","",INDEX('Fixed inputs'!$C$8:$E$10,MATCH($C442,'Fixed inputs'!$B$8:$B$10,0),MATCH(IF($C$7="Northern Ireland","GBP","EUR"),'Fixed inputs'!$C$7:$E$7,0)))</f>
        <v/>
      </c>
      <c r="AE442" s="386"/>
      <c r="AF442" s="386"/>
      <c r="AG442" s="386"/>
      <c r="AH442" s="386"/>
      <c r="AI442" s="386"/>
      <c r="AJ442" s="387">
        <f t="shared" si="109"/>
        <v>0</v>
      </c>
      <c r="AK442" s="386"/>
      <c r="AL442" s="387">
        <f t="shared" si="110"/>
        <v>0</v>
      </c>
      <c r="AM442" s="386"/>
      <c r="AN442" s="387">
        <f t="shared" si="111"/>
        <v>0</v>
      </c>
      <c r="AO442" s="386"/>
      <c r="AP442" s="387">
        <f t="shared" si="112"/>
        <v>0</v>
      </c>
      <c r="AQ442" s="386"/>
      <c r="AR442" s="387">
        <f t="shared" si="113"/>
        <v>0</v>
      </c>
      <c r="AS442" s="386"/>
      <c r="AT442" s="387">
        <f t="shared" si="114"/>
        <v>0</v>
      </c>
    </row>
    <row r="443" spans="2:46">
      <c r="B443" s="435"/>
      <c r="C443" s="435"/>
      <c r="D443" s="436"/>
      <c r="E443" s="437"/>
      <c r="F443" s="437"/>
      <c r="G443" s="437"/>
      <c r="H443" s="437"/>
      <c r="I443" s="437"/>
      <c r="J443" s="437"/>
      <c r="K443" s="465">
        <f t="shared" si="100"/>
        <v>0</v>
      </c>
      <c r="L443" s="433"/>
      <c r="M443" s="433"/>
      <c r="N443" s="434"/>
      <c r="O443" s="383" t="str">
        <f t="shared" si="99"/>
        <v/>
      </c>
      <c r="P443" s="434"/>
      <c r="Q443" s="434"/>
      <c r="R443" s="434"/>
      <c r="S443" s="433"/>
      <c r="T443" s="434"/>
      <c r="U443" s="384" t="str">
        <f t="shared" si="101"/>
        <v/>
      </c>
      <c r="V443" s="384" t="str">
        <f t="shared" si="102"/>
        <v/>
      </c>
      <c r="W443" s="384" t="str">
        <f t="shared" si="103"/>
        <v/>
      </c>
      <c r="X443" s="384" t="str">
        <f t="shared" si="104"/>
        <v/>
      </c>
      <c r="Y443" s="384" t="str">
        <f t="shared" si="105"/>
        <v/>
      </c>
      <c r="Z443" s="384" t="str">
        <f t="shared" si="106"/>
        <v/>
      </c>
      <c r="AA443" s="384">
        <f t="shared" si="107"/>
        <v>0</v>
      </c>
      <c r="AB443" s="385" t="b">
        <f t="shared" si="108"/>
        <v>1</v>
      </c>
      <c r="AC443" s="384" t="str">
        <f>IF($N443="","",IF($C$7="Northern Ireland",INDEX('Fixed inputs'!$H$18:$H$58,MATCH($N443,'Fixed inputs'!$C$18:$C$58,0)),INDEX('Fixed inputs'!$I$18:$I$58,MATCH($N443,'Fixed inputs'!$C$18:$C$58,0))))</f>
        <v/>
      </c>
      <c r="AD443" s="384" t="str">
        <f>IF($C443="","",INDEX('Fixed inputs'!$C$8:$E$10,MATCH($C443,'Fixed inputs'!$B$8:$B$10,0),MATCH(IF($C$7="Northern Ireland","GBP","EUR"),'Fixed inputs'!$C$7:$E$7,0)))</f>
        <v/>
      </c>
      <c r="AE443" s="386"/>
      <c r="AF443" s="386"/>
      <c r="AG443" s="386"/>
      <c r="AH443" s="386"/>
      <c r="AI443" s="386"/>
      <c r="AJ443" s="387">
        <f t="shared" si="109"/>
        <v>0</v>
      </c>
      <c r="AK443" s="386"/>
      <c r="AL443" s="387">
        <f t="shared" si="110"/>
        <v>0</v>
      </c>
      <c r="AM443" s="386"/>
      <c r="AN443" s="387">
        <f t="shared" si="111"/>
        <v>0</v>
      </c>
      <c r="AO443" s="386"/>
      <c r="AP443" s="387">
        <f t="shared" si="112"/>
        <v>0</v>
      </c>
      <c r="AQ443" s="386"/>
      <c r="AR443" s="387">
        <f t="shared" si="113"/>
        <v>0</v>
      </c>
      <c r="AS443" s="386"/>
      <c r="AT443" s="387">
        <f t="shared" si="114"/>
        <v>0</v>
      </c>
    </row>
    <row r="444" spans="2:46">
      <c r="B444" s="435"/>
      <c r="C444" s="435"/>
      <c r="D444" s="436"/>
      <c r="E444" s="437"/>
      <c r="F444" s="437"/>
      <c r="G444" s="437"/>
      <c r="H444" s="437"/>
      <c r="I444" s="437"/>
      <c r="J444" s="437"/>
      <c r="K444" s="465">
        <f t="shared" si="100"/>
        <v>0</v>
      </c>
      <c r="L444" s="433"/>
      <c r="M444" s="433"/>
      <c r="N444" s="434"/>
      <c r="O444" s="383" t="str">
        <f t="shared" si="99"/>
        <v/>
      </c>
      <c r="P444" s="434"/>
      <c r="Q444" s="434"/>
      <c r="R444" s="434"/>
      <c r="S444" s="433"/>
      <c r="T444" s="434"/>
      <c r="U444" s="384" t="str">
        <f t="shared" si="101"/>
        <v/>
      </c>
      <c r="V444" s="384" t="str">
        <f t="shared" si="102"/>
        <v/>
      </c>
      <c r="W444" s="384" t="str">
        <f t="shared" si="103"/>
        <v/>
      </c>
      <c r="X444" s="384" t="str">
        <f t="shared" si="104"/>
        <v/>
      </c>
      <c r="Y444" s="384" t="str">
        <f t="shared" si="105"/>
        <v/>
      </c>
      <c r="Z444" s="384" t="str">
        <f t="shared" si="106"/>
        <v/>
      </c>
      <c r="AA444" s="384">
        <f t="shared" si="107"/>
        <v>0</v>
      </c>
      <c r="AB444" s="385" t="b">
        <f t="shared" si="108"/>
        <v>1</v>
      </c>
      <c r="AC444" s="384" t="str">
        <f>IF($N444="","",IF($C$7="Northern Ireland",INDEX('Fixed inputs'!$H$18:$H$58,MATCH($N444,'Fixed inputs'!$C$18:$C$58,0)),INDEX('Fixed inputs'!$I$18:$I$58,MATCH($N444,'Fixed inputs'!$C$18:$C$58,0))))</f>
        <v/>
      </c>
      <c r="AD444" s="384" t="str">
        <f>IF($C444="","",INDEX('Fixed inputs'!$C$8:$E$10,MATCH($C444,'Fixed inputs'!$B$8:$B$10,0),MATCH(IF($C$7="Northern Ireland","GBP","EUR"),'Fixed inputs'!$C$7:$E$7,0)))</f>
        <v/>
      </c>
      <c r="AE444" s="386"/>
      <c r="AF444" s="386"/>
      <c r="AG444" s="386"/>
      <c r="AH444" s="386"/>
      <c r="AI444" s="386"/>
      <c r="AJ444" s="387">
        <f t="shared" si="109"/>
        <v>0</v>
      </c>
      <c r="AK444" s="386"/>
      <c r="AL444" s="387">
        <f t="shared" si="110"/>
        <v>0</v>
      </c>
      <c r="AM444" s="386"/>
      <c r="AN444" s="387">
        <f t="shared" si="111"/>
        <v>0</v>
      </c>
      <c r="AO444" s="386"/>
      <c r="AP444" s="387">
        <f t="shared" si="112"/>
        <v>0</v>
      </c>
      <c r="AQ444" s="386"/>
      <c r="AR444" s="387">
        <f t="shared" si="113"/>
        <v>0</v>
      </c>
      <c r="AS444" s="386"/>
      <c r="AT444" s="387">
        <f t="shared" si="114"/>
        <v>0</v>
      </c>
    </row>
    <row r="445" spans="2:46">
      <c r="B445" s="435"/>
      <c r="C445" s="435"/>
      <c r="D445" s="436"/>
      <c r="E445" s="437"/>
      <c r="F445" s="437"/>
      <c r="G445" s="437"/>
      <c r="H445" s="437"/>
      <c r="I445" s="437"/>
      <c r="J445" s="437"/>
      <c r="K445" s="465">
        <f t="shared" si="100"/>
        <v>0</v>
      </c>
      <c r="L445" s="433"/>
      <c r="M445" s="433"/>
      <c r="N445" s="434"/>
      <c r="O445" s="383" t="str">
        <f t="shared" si="99"/>
        <v/>
      </c>
      <c r="P445" s="434"/>
      <c r="Q445" s="434"/>
      <c r="R445" s="434"/>
      <c r="S445" s="433"/>
      <c r="T445" s="434"/>
      <c r="U445" s="384" t="str">
        <f t="shared" si="101"/>
        <v/>
      </c>
      <c r="V445" s="384" t="str">
        <f t="shared" si="102"/>
        <v/>
      </c>
      <c r="W445" s="384" t="str">
        <f t="shared" si="103"/>
        <v/>
      </c>
      <c r="X445" s="384" t="str">
        <f t="shared" si="104"/>
        <v/>
      </c>
      <c r="Y445" s="384" t="str">
        <f t="shared" si="105"/>
        <v/>
      </c>
      <c r="Z445" s="384" t="str">
        <f t="shared" si="106"/>
        <v/>
      </c>
      <c r="AA445" s="384">
        <f t="shared" si="107"/>
        <v>0</v>
      </c>
      <c r="AB445" s="385" t="b">
        <f t="shared" si="108"/>
        <v>1</v>
      </c>
      <c r="AC445" s="384" t="str">
        <f>IF($N445="","",IF($C$7="Northern Ireland",INDEX('Fixed inputs'!$H$18:$H$58,MATCH($N445,'Fixed inputs'!$C$18:$C$58,0)),INDEX('Fixed inputs'!$I$18:$I$58,MATCH($N445,'Fixed inputs'!$C$18:$C$58,0))))</f>
        <v/>
      </c>
      <c r="AD445" s="384" t="str">
        <f>IF($C445="","",INDEX('Fixed inputs'!$C$8:$E$10,MATCH($C445,'Fixed inputs'!$B$8:$B$10,0),MATCH(IF($C$7="Northern Ireland","GBP","EUR"),'Fixed inputs'!$C$7:$E$7,0)))</f>
        <v/>
      </c>
      <c r="AE445" s="386"/>
      <c r="AF445" s="386"/>
      <c r="AG445" s="386"/>
      <c r="AH445" s="386"/>
      <c r="AI445" s="386"/>
      <c r="AJ445" s="387">
        <f t="shared" si="109"/>
        <v>0</v>
      </c>
      <c r="AK445" s="386"/>
      <c r="AL445" s="387">
        <f t="shared" si="110"/>
        <v>0</v>
      </c>
      <c r="AM445" s="386"/>
      <c r="AN445" s="387">
        <f t="shared" si="111"/>
        <v>0</v>
      </c>
      <c r="AO445" s="386"/>
      <c r="AP445" s="387">
        <f t="shared" si="112"/>
        <v>0</v>
      </c>
      <c r="AQ445" s="386"/>
      <c r="AR445" s="387">
        <f t="shared" si="113"/>
        <v>0</v>
      </c>
      <c r="AS445" s="386"/>
      <c r="AT445" s="387">
        <f t="shared" si="114"/>
        <v>0</v>
      </c>
    </row>
    <row r="446" spans="2:46">
      <c r="B446" s="435"/>
      <c r="C446" s="435"/>
      <c r="D446" s="436"/>
      <c r="E446" s="437"/>
      <c r="F446" s="437"/>
      <c r="G446" s="437"/>
      <c r="H446" s="437"/>
      <c r="I446" s="437"/>
      <c r="J446" s="437"/>
      <c r="K446" s="465">
        <f t="shared" si="100"/>
        <v>0</v>
      </c>
      <c r="L446" s="433"/>
      <c r="M446" s="433"/>
      <c r="N446" s="434"/>
      <c r="O446" s="383" t="str">
        <f t="shared" si="99"/>
        <v/>
      </c>
      <c r="P446" s="434"/>
      <c r="Q446" s="434"/>
      <c r="R446" s="434"/>
      <c r="S446" s="433"/>
      <c r="T446" s="434"/>
      <c r="U446" s="384" t="str">
        <f t="shared" si="101"/>
        <v/>
      </c>
      <c r="V446" s="384" t="str">
        <f t="shared" si="102"/>
        <v/>
      </c>
      <c r="W446" s="384" t="str">
        <f t="shared" si="103"/>
        <v/>
      </c>
      <c r="X446" s="384" t="str">
        <f t="shared" si="104"/>
        <v/>
      </c>
      <c r="Y446" s="384" t="str">
        <f t="shared" si="105"/>
        <v/>
      </c>
      <c r="Z446" s="384" t="str">
        <f t="shared" si="106"/>
        <v/>
      </c>
      <c r="AA446" s="384">
        <f t="shared" si="107"/>
        <v>0</v>
      </c>
      <c r="AB446" s="385" t="b">
        <f t="shared" si="108"/>
        <v>1</v>
      </c>
      <c r="AC446" s="384" t="str">
        <f>IF($N446="","",IF($C$7="Northern Ireland",INDEX('Fixed inputs'!$H$18:$H$58,MATCH($N446,'Fixed inputs'!$C$18:$C$58,0)),INDEX('Fixed inputs'!$I$18:$I$58,MATCH($N446,'Fixed inputs'!$C$18:$C$58,0))))</f>
        <v/>
      </c>
      <c r="AD446" s="384" t="str">
        <f>IF($C446="","",INDEX('Fixed inputs'!$C$8:$E$10,MATCH($C446,'Fixed inputs'!$B$8:$B$10,0),MATCH(IF($C$7="Northern Ireland","GBP","EUR"),'Fixed inputs'!$C$7:$E$7,0)))</f>
        <v/>
      </c>
      <c r="AE446" s="386"/>
      <c r="AF446" s="386"/>
      <c r="AG446" s="386"/>
      <c r="AH446" s="386"/>
      <c r="AI446" s="386"/>
      <c r="AJ446" s="387">
        <f t="shared" si="109"/>
        <v>0</v>
      </c>
      <c r="AK446" s="386"/>
      <c r="AL446" s="387">
        <f t="shared" si="110"/>
        <v>0</v>
      </c>
      <c r="AM446" s="386"/>
      <c r="AN446" s="387">
        <f t="shared" si="111"/>
        <v>0</v>
      </c>
      <c r="AO446" s="386"/>
      <c r="AP446" s="387">
        <f t="shared" si="112"/>
        <v>0</v>
      </c>
      <c r="AQ446" s="386"/>
      <c r="AR446" s="387">
        <f t="shared" si="113"/>
        <v>0</v>
      </c>
      <c r="AS446" s="386"/>
      <c r="AT446" s="387">
        <f t="shared" si="114"/>
        <v>0</v>
      </c>
    </row>
    <row r="447" spans="2:46">
      <c r="B447" s="435"/>
      <c r="C447" s="435"/>
      <c r="D447" s="436"/>
      <c r="E447" s="437"/>
      <c r="F447" s="437"/>
      <c r="G447" s="437"/>
      <c r="H447" s="437"/>
      <c r="I447" s="437"/>
      <c r="J447" s="437"/>
      <c r="K447" s="465">
        <f t="shared" si="100"/>
        <v>0</v>
      </c>
      <c r="L447" s="433"/>
      <c r="M447" s="433"/>
      <c r="N447" s="434"/>
      <c r="O447" s="383" t="str">
        <f t="shared" si="99"/>
        <v/>
      </c>
      <c r="P447" s="434"/>
      <c r="Q447" s="434"/>
      <c r="R447" s="434"/>
      <c r="S447" s="433"/>
      <c r="T447" s="434"/>
      <c r="U447" s="384" t="str">
        <f t="shared" si="101"/>
        <v/>
      </c>
      <c r="V447" s="384" t="str">
        <f t="shared" si="102"/>
        <v/>
      </c>
      <c r="W447" s="384" t="str">
        <f t="shared" si="103"/>
        <v/>
      </c>
      <c r="X447" s="384" t="str">
        <f t="shared" si="104"/>
        <v/>
      </c>
      <c r="Y447" s="384" t="str">
        <f t="shared" si="105"/>
        <v/>
      </c>
      <c r="Z447" s="384" t="str">
        <f t="shared" si="106"/>
        <v/>
      </c>
      <c r="AA447" s="384">
        <f t="shared" si="107"/>
        <v>0</v>
      </c>
      <c r="AB447" s="385" t="b">
        <f t="shared" si="108"/>
        <v>1</v>
      </c>
      <c r="AC447" s="384" t="str">
        <f>IF($N447="","",IF($C$7="Northern Ireland",INDEX('Fixed inputs'!$H$18:$H$58,MATCH($N447,'Fixed inputs'!$C$18:$C$58,0)),INDEX('Fixed inputs'!$I$18:$I$58,MATCH($N447,'Fixed inputs'!$C$18:$C$58,0))))</f>
        <v/>
      </c>
      <c r="AD447" s="384" t="str">
        <f>IF($C447="","",INDEX('Fixed inputs'!$C$8:$E$10,MATCH($C447,'Fixed inputs'!$B$8:$B$10,0),MATCH(IF($C$7="Northern Ireland","GBP","EUR"),'Fixed inputs'!$C$7:$E$7,0)))</f>
        <v/>
      </c>
      <c r="AE447" s="386"/>
      <c r="AF447" s="386"/>
      <c r="AG447" s="386"/>
      <c r="AH447" s="386"/>
      <c r="AI447" s="386"/>
      <c r="AJ447" s="387">
        <f t="shared" si="109"/>
        <v>0</v>
      </c>
      <c r="AK447" s="386"/>
      <c r="AL447" s="387">
        <f t="shared" si="110"/>
        <v>0</v>
      </c>
      <c r="AM447" s="386"/>
      <c r="AN447" s="387">
        <f t="shared" si="111"/>
        <v>0</v>
      </c>
      <c r="AO447" s="386"/>
      <c r="AP447" s="387">
        <f t="shared" si="112"/>
        <v>0</v>
      </c>
      <c r="AQ447" s="386"/>
      <c r="AR447" s="387">
        <f t="shared" si="113"/>
        <v>0</v>
      </c>
      <c r="AS447" s="386"/>
      <c r="AT447" s="387">
        <f t="shared" si="114"/>
        <v>0</v>
      </c>
    </row>
    <row r="448" spans="2:46">
      <c r="B448" s="435"/>
      <c r="C448" s="435"/>
      <c r="D448" s="436"/>
      <c r="E448" s="437"/>
      <c r="F448" s="437"/>
      <c r="G448" s="437"/>
      <c r="H448" s="437"/>
      <c r="I448" s="437"/>
      <c r="J448" s="437"/>
      <c r="K448" s="465">
        <f t="shared" si="100"/>
        <v>0</v>
      </c>
      <c r="L448" s="433"/>
      <c r="M448" s="433"/>
      <c r="N448" s="434"/>
      <c r="O448" s="383" t="str">
        <f t="shared" si="99"/>
        <v/>
      </c>
      <c r="P448" s="434"/>
      <c r="Q448" s="434"/>
      <c r="R448" s="434"/>
      <c r="S448" s="433"/>
      <c r="T448" s="434"/>
      <c r="U448" s="384" t="str">
        <f t="shared" si="101"/>
        <v/>
      </c>
      <c r="V448" s="384" t="str">
        <f t="shared" si="102"/>
        <v/>
      </c>
      <c r="W448" s="384" t="str">
        <f t="shared" si="103"/>
        <v/>
      </c>
      <c r="X448" s="384" t="str">
        <f t="shared" si="104"/>
        <v/>
      </c>
      <c r="Y448" s="384" t="str">
        <f t="shared" si="105"/>
        <v/>
      </c>
      <c r="Z448" s="384" t="str">
        <f t="shared" si="106"/>
        <v/>
      </c>
      <c r="AA448" s="384">
        <f t="shared" si="107"/>
        <v>0</v>
      </c>
      <c r="AB448" s="385" t="b">
        <f t="shared" si="108"/>
        <v>1</v>
      </c>
      <c r="AC448" s="384" t="str">
        <f>IF($N448="","",IF($C$7="Northern Ireland",INDEX('Fixed inputs'!$H$18:$H$58,MATCH($N448,'Fixed inputs'!$C$18:$C$58,0)),INDEX('Fixed inputs'!$I$18:$I$58,MATCH($N448,'Fixed inputs'!$C$18:$C$58,0))))</f>
        <v/>
      </c>
      <c r="AD448" s="384" t="str">
        <f>IF($C448="","",INDEX('Fixed inputs'!$C$8:$E$10,MATCH($C448,'Fixed inputs'!$B$8:$B$10,0),MATCH(IF($C$7="Northern Ireland","GBP","EUR"),'Fixed inputs'!$C$7:$E$7,0)))</f>
        <v/>
      </c>
      <c r="AE448" s="386"/>
      <c r="AF448" s="386"/>
      <c r="AG448" s="386"/>
      <c r="AH448" s="386"/>
      <c r="AI448" s="386"/>
      <c r="AJ448" s="387">
        <f t="shared" si="109"/>
        <v>0</v>
      </c>
      <c r="AK448" s="386"/>
      <c r="AL448" s="387">
        <f t="shared" si="110"/>
        <v>0</v>
      </c>
      <c r="AM448" s="386"/>
      <c r="AN448" s="387">
        <f t="shared" si="111"/>
        <v>0</v>
      </c>
      <c r="AO448" s="386"/>
      <c r="AP448" s="387">
        <f t="shared" si="112"/>
        <v>0</v>
      </c>
      <c r="AQ448" s="386"/>
      <c r="AR448" s="387">
        <f t="shared" si="113"/>
        <v>0</v>
      </c>
      <c r="AS448" s="386"/>
      <c r="AT448" s="387">
        <f t="shared" si="114"/>
        <v>0</v>
      </c>
    </row>
    <row r="449" spans="2:46">
      <c r="B449" s="435"/>
      <c r="C449" s="435"/>
      <c r="D449" s="436"/>
      <c r="E449" s="437"/>
      <c r="F449" s="437"/>
      <c r="G449" s="437"/>
      <c r="H449" s="437"/>
      <c r="I449" s="437"/>
      <c r="J449" s="437"/>
      <c r="K449" s="465">
        <f t="shared" si="100"/>
        <v>0</v>
      </c>
      <c r="L449" s="433"/>
      <c r="M449" s="433"/>
      <c r="N449" s="434"/>
      <c r="O449" s="383" t="str">
        <f t="shared" si="99"/>
        <v/>
      </c>
      <c r="P449" s="434"/>
      <c r="Q449" s="434"/>
      <c r="R449" s="434"/>
      <c r="S449" s="433"/>
      <c r="T449" s="434"/>
      <c r="U449" s="384" t="str">
        <f t="shared" si="101"/>
        <v/>
      </c>
      <c r="V449" s="384" t="str">
        <f t="shared" si="102"/>
        <v/>
      </c>
      <c r="W449" s="384" t="str">
        <f t="shared" si="103"/>
        <v/>
      </c>
      <c r="X449" s="384" t="str">
        <f t="shared" si="104"/>
        <v/>
      </c>
      <c r="Y449" s="384" t="str">
        <f t="shared" si="105"/>
        <v/>
      </c>
      <c r="Z449" s="384" t="str">
        <f t="shared" si="106"/>
        <v/>
      </c>
      <c r="AA449" s="384">
        <f t="shared" si="107"/>
        <v>0</v>
      </c>
      <c r="AB449" s="385" t="b">
        <f t="shared" si="108"/>
        <v>1</v>
      </c>
      <c r="AC449" s="384" t="str">
        <f>IF($N449="","",IF($C$7="Northern Ireland",INDEX('Fixed inputs'!$H$18:$H$58,MATCH($N449,'Fixed inputs'!$C$18:$C$58,0)),INDEX('Fixed inputs'!$I$18:$I$58,MATCH($N449,'Fixed inputs'!$C$18:$C$58,0))))</f>
        <v/>
      </c>
      <c r="AD449" s="384" t="str">
        <f>IF($C449="","",INDEX('Fixed inputs'!$C$8:$E$10,MATCH($C449,'Fixed inputs'!$B$8:$B$10,0),MATCH(IF($C$7="Northern Ireland","GBP","EUR"),'Fixed inputs'!$C$7:$E$7,0)))</f>
        <v/>
      </c>
      <c r="AE449" s="386"/>
      <c r="AF449" s="386"/>
      <c r="AG449" s="386"/>
      <c r="AH449" s="386"/>
      <c r="AI449" s="386"/>
      <c r="AJ449" s="387">
        <f t="shared" si="109"/>
        <v>0</v>
      </c>
      <c r="AK449" s="386"/>
      <c r="AL449" s="387">
        <f t="shared" si="110"/>
        <v>0</v>
      </c>
      <c r="AM449" s="386"/>
      <c r="AN449" s="387">
        <f t="shared" si="111"/>
        <v>0</v>
      </c>
      <c r="AO449" s="386"/>
      <c r="AP449" s="387">
        <f t="shared" si="112"/>
        <v>0</v>
      </c>
      <c r="AQ449" s="386"/>
      <c r="AR449" s="387">
        <f t="shared" si="113"/>
        <v>0</v>
      </c>
      <c r="AS449" s="386"/>
      <c r="AT449" s="387">
        <f t="shared" si="114"/>
        <v>0</v>
      </c>
    </row>
    <row r="450" spans="2:46">
      <c r="B450" s="435"/>
      <c r="C450" s="435"/>
      <c r="D450" s="436"/>
      <c r="E450" s="437"/>
      <c r="F450" s="437"/>
      <c r="G450" s="437"/>
      <c r="H450" s="437"/>
      <c r="I450" s="437"/>
      <c r="J450" s="437"/>
      <c r="K450" s="465">
        <f t="shared" si="100"/>
        <v>0</v>
      </c>
      <c r="L450" s="433"/>
      <c r="M450" s="433"/>
      <c r="N450" s="434"/>
      <c r="O450" s="383" t="str">
        <f t="shared" si="99"/>
        <v/>
      </c>
      <c r="P450" s="434"/>
      <c r="Q450" s="434"/>
      <c r="R450" s="434"/>
      <c r="S450" s="433"/>
      <c r="T450" s="434"/>
      <c r="U450" s="384" t="str">
        <f t="shared" si="101"/>
        <v/>
      </c>
      <c r="V450" s="384" t="str">
        <f t="shared" si="102"/>
        <v/>
      </c>
      <c r="W450" s="384" t="str">
        <f t="shared" si="103"/>
        <v/>
      </c>
      <c r="X450" s="384" t="str">
        <f t="shared" si="104"/>
        <v/>
      </c>
      <c r="Y450" s="384" t="str">
        <f t="shared" si="105"/>
        <v/>
      </c>
      <c r="Z450" s="384" t="str">
        <f t="shared" si="106"/>
        <v/>
      </c>
      <c r="AA450" s="384">
        <f t="shared" si="107"/>
        <v>0</v>
      </c>
      <c r="AB450" s="385" t="b">
        <f t="shared" si="108"/>
        <v>1</v>
      </c>
      <c r="AC450" s="384" t="str">
        <f>IF($N450="","",IF($C$7="Northern Ireland",INDEX('Fixed inputs'!$H$18:$H$58,MATCH($N450,'Fixed inputs'!$C$18:$C$58,0)),INDEX('Fixed inputs'!$I$18:$I$58,MATCH($N450,'Fixed inputs'!$C$18:$C$58,0))))</f>
        <v/>
      </c>
      <c r="AD450" s="384" t="str">
        <f>IF($C450="","",INDEX('Fixed inputs'!$C$8:$E$10,MATCH($C450,'Fixed inputs'!$B$8:$B$10,0),MATCH(IF($C$7="Northern Ireland","GBP","EUR"),'Fixed inputs'!$C$7:$E$7,0)))</f>
        <v/>
      </c>
      <c r="AE450" s="386"/>
      <c r="AF450" s="386"/>
      <c r="AG450" s="386"/>
      <c r="AH450" s="386"/>
      <c r="AI450" s="386"/>
      <c r="AJ450" s="387">
        <f t="shared" si="109"/>
        <v>0</v>
      </c>
      <c r="AK450" s="386"/>
      <c r="AL450" s="387">
        <f t="shared" si="110"/>
        <v>0</v>
      </c>
      <c r="AM450" s="386"/>
      <c r="AN450" s="387">
        <f t="shared" si="111"/>
        <v>0</v>
      </c>
      <c r="AO450" s="386"/>
      <c r="AP450" s="387">
        <f t="shared" si="112"/>
        <v>0</v>
      </c>
      <c r="AQ450" s="386"/>
      <c r="AR450" s="387">
        <f t="shared" si="113"/>
        <v>0</v>
      </c>
      <c r="AS450" s="386"/>
      <c r="AT450" s="387">
        <f t="shared" si="114"/>
        <v>0</v>
      </c>
    </row>
    <row r="451" spans="2:46">
      <c r="B451" s="435"/>
      <c r="C451" s="435"/>
      <c r="D451" s="436"/>
      <c r="E451" s="437"/>
      <c r="F451" s="437"/>
      <c r="G451" s="437"/>
      <c r="H451" s="437"/>
      <c r="I451" s="437"/>
      <c r="J451" s="437"/>
      <c r="K451" s="465">
        <f t="shared" si="100"/>
        <v>0</v>
      </c>
      <c r="L451" s="433"/>
      <c r="M451" s="433"/>
      <c r="N451" s="434"/>
      <c r="O451" s="383" t="str">
        <f t="shared" si="99"/>
        <v/>
      </c>
      <c r="P451" s="434"/>
      <c r="Q451" s="434"/>
      <c r="R451" s="434"/>
      <c r="S451" s="433"/>
      <c r="T451" s="434"/>
      <c r="U451" s="384" t="str">
        <f t="shared" si="101"/>
        <v/>
      </c>
      <c r="V451" s="384" t="str">
        <f t="shared" si="102"/>
        <v/>
      </c>
      <c r="W451" s="384" t="str">
        <f t="shared" si="103"/>
        <v/>
      </c>
      <c r="X451" s="384" t="str">
        <f t="shared" si="104"/>
        <v/>
      </c>
      <c r="Y451" s="384" t="str">
        <f t="shared" si="105"/>
        <v/>
      </c>
      <c r="Z451" s="384" t="str">
        <f t="shared" si="106"/>
        <v/>
      </c>
      <c r="AA451" s="384">
        <f t="shared" si="107"/>
        <v>0</v>
      </c>
      <c r="AB451" s="385" t="b">
        <f t="shared" si="108"/>
        <v>1</v>
      </c>
      <c r="AC451" s="384" t="str">
        <f>IF($N451="","",IF($C$7="Northern Ireland",INDEX('Fixed inputs'!$H$18:$H$58,MATCH($N451,'Fixed inputs'!$C$18:$C$58,0)),INDEX('Fixed inputs'!$I$18:$I$58,MATCH($N451,'Fixed inputs'!$C$18:$C$58,0))))</f>
        <v/>
      </c>
      <c r="AD451" s="384" t="str">
        <f>IF($C451="","",INDEX('Fixed inputs'!$C$8:$E$10,MATCH($C451,'Fixed inputs'!$B$8:$B$10,0),MATCH(IF($C$7="Northern Ireland","GBP","EUR"),'Fixed inputs'!$C$7:$E$7,0)))</f>
        <v/>
      </c>
      <c r="AE451" s="386"/>
      <c r="AF451" s="386"/>
      <c r="AG451" s="386"/>
      <c r="AH451" s="386"/>
      <c r="AI451" s="386"/>
      <c r="AJ451" s="387">
        <f t="shared" si="109"/>
        <v>0</v>
      </c>
      <c r="AK451" s="386"/>
      <c r="AL451" s="387">
        <f t="shared" si="110"/>
        <v>0</v>
      </c>
      <c r="AM451" s="386"/>
      <c r="AN451" s="387">
        <f t="shared" si="111"/>
        <v>0</v>
      </c>
      <c r="AO451" s="386"/>
      <c r="AP451" s="387">
        <f t="shared" si="112"/>
        <v>0</v>
      </c>
      <c r="AQ451" s="386"/>
      <c r="AR451" s="387">
        <f t="shared" si="113"/>
        <v>0</v>
      </c>
      <c r="AS451" s="386"/>
      <c r="AT451" s="387">
        <f t="shared" si="114"/>
        <v>0</v>
      </c>
    </row>
    <row r="452" spans="2:46">
      <c r="B452" s="435"/>
      <c r="C452" s="435"/>
      <c r="D452" s="436"/>
      <c r="E452" s="437"/>
      <c r="F452" s="437"/>
      <c r="G452" s="437"/>
      <c r="H452" s="437"/>
      <c r="I452" s="437"/>
      <c r="J452" s="437"/>
      <c r="K452" s="465">
        <f t="shared" si="100"/>
        <v>0</v>
      </c>
      <c r="L452" s="433"/>
      <c r="M452" s="433"/>
      <c r="N452" s="434"/>
      <c r="O452" s="383" t="str">
        <f t="shared" si="99"/>
        <v/>
      </c>
      <c r="P452" s="434"/>
      <c r="Q452" s="434"/>
      <c r="R452" s="434"/>
      <c r="S452" s="433"/>
      <c r="T452" s="434"/>
      <c r="U452" s="384" t="str">
        <f t="shared" si="101"/>
        <v/>
      </c>
      <c r="V452" s="384" t="str">
        <f t="shared" si="102"/>
        <v/>
      </c>
      <c r="W452" s="384" t="str">
        <f t="shared" si="103"/>
        <v/>
      </c>
      <c r="X452" s="384" t="str">
        <f t="shared" si="104"/>
        <v/>
      </c>
      <c r="Y452" s="384" t="str">
        <f t="shared" si="105"/>
        <v/>
      </c>
      <c r="Z452" s="384" t="str">
        <f t="shared" si="106"/>
        <v/>
      </c>
      <c r="AA452" s="384">
        <f t="shared" si="107"/>
        <v>0</v>
      </c>
      <c r="AB452" s="385" t="b">
        <f t="shared" si="108"/>
        <v>1</v>
      </c>
      <c r="AC452" s="384" t="str">
        <f>IF($N452="","",IF($C$7="Northern Ireland",INDEX('Fixed inputs'!$H$18:$H$58,MATCH($N452,'Fixed inputs'!$C$18:$C$58,0)),INDEX('Fixed inputs'!$I$18:$I$58,MATCH($N452,'Fixed inputs'!$C$18:$C$58,0))))</f>
        <v/>
      </c>
      <c r="AD452" s="384" t="str">
        <f>IF($C452="","",INDEX('Fixed inputs'!$C$8:$E$10,MATCH($C452,'Fixed inputs'!$B$8:$B$10,0),MATCH(IF($C$7="Northern Ireland","GBP","EUR"),'Fixed inputs'!$C$7:$E$7,0)))</f>
        <v/>
      </c>
      <c r="AE452" s="386"/>
      <c r="AF452" s="386"/>
      <c r="AG452" s="386"/>
      <c r="AH452" s="386"/>
      <c r="AI452" s="386"/>
      <c r="AJ452" s="387">
        <f t="shared" si="109"/>
        <v>0</v>
      </c>
      <c r="AK452" s="386"/>
      <c r="AL452" s="387">
        <f t="shared" si="110"/>
        <v>0</v>
      </c>
      <c r="AM452" s="386"/>
      <c r="AN452" s="387">
        <f t="shared" si="111"/>
        <v>0</v>
      </c>
      <c r="AO452" s="386"/>
      <c r="AP452" s="387">
        <f t="shared" si="112"/>
        <v>0</v>
      </c>
      <c r="AQ452" s="386"/>
      <c r="AR452" s="387">
        <f t="shared" si="113"/>
        <v>0</v>
      </c>
      <c r="AS452" s="386"/>
      <c r="AT452" s="387">
        <f t="shared" si="114"/>
        <v>0</v>
      </c>
    </row>
    <row r="453" spans="2:46">
      <c r="B453" s="435"/>
      <c r="C453" s="435"/>
      <c r="D453" s="436"/>
      <c r="E453" s="437"/>
      <c r="F453" s="437"/>
      <c r="G453" s="437"/>
      <c r="H453" s="437"/>
      <c r="I453" s="437"/>
      <c r="J453" s="437"/>
      <c r="K453" s="465">
        <f t="shared" si="100"/>
        <v>0</v>
      </c>
      <c r="L453" s="433"/>
      <c r="M453" s="433"/>
      <c r="N453" s="434"/>
      <c r="O453" s="383" t="str">
        <f t="shared" si="99"/>
        <v/>
      </c>
      <c r="P453" s="434"/>
      <c r="Q453" s="434"/>
      <c r="R453" s="434"/>
      <c r="S453" s="433"/>
      <c r="T453" s="434"/>
      <c r="U453" s="384" t="str">
        <f t="shared" si="101"/>
        <v/>
      </c>
      <c r="V453" s="384" t="str">
        <f t="shared" si="102"/>
        <v/>
      </c>
      <c r="W453" s="384" t="str">
        <f t="shared" si="103"/>
        <v/>
      </c>
      <c r="X453" s="384" t="str">
        <f t="shared" si="104"/>
        <v/>
      </c>
      <c r="Y453" s="384" t="str">
        <f t="shared" si="105"/>
        <v/>
      </c>
      <c r="Z453" s="384" t="str">
        <f t="shared" si="106"/>
        <v/>
      </c>
      <c r="AA453" s="384">
        <f t="shared" si="107"/>
        <v>0</v>
      </c>
      <c r="AB453" s="385" t="b">
        <f t="shared" si="108"/>
        <v>1</v>
      </c>
      <c r="AC453" s="384" t="str">
        <f>IF($N453="","",IF($C$7="Northern Ireland",INDEX('Fixed inputs'!$H$18:$H$58,MATCH($N453,'Fixed inputs'!$C$18:$C$58,0)),INDEX('Fixed inputs'!$I$18:$I$58,MATCH($N453,'Fixed inputs'!$C$18:$C$58,0))))</f>
        <v/>
      </c>
      <c r="AD453" s="384" t="str">
        <f>IF($C453="","",INDEX('Fixed inputs'!$C$8:$E$10,MATCH($C453,'Fixed inputs'!$B$8:$B$10,0),MATCH(IF($C$7="Northern Ireland","GBP","EUR"),'Fixed inputs'!$C$7:$E$7,0)))</f>
        <v/>
      </c>
      <c r="AE453" s="386"/>
      <c r="AF453" s="386"/>
      <c r="AG453" s="386"/>
      <c r="AH453" s="386"/>
      <c r="AI453" s="386"/>
      <c r="AJ453" s="387">
        <f t="shared" si="109"/>
        <v>0</v>
      </c>
      <c r="AK453" s="386"/>
      <c r="AL453" s="387">
        <f t="shared" si="110"/>
        <v>0</v>
      </c>
      <c r="AM453" s="386"/>
      <c r="AN453" s="387">
        <f t="shared" si="111"/>
        <v>0</v>
      </c>
      <c r="AO453" s="386"/>
      <c r="AP453" s="387">
        <f t="shared" si="112"/>
        <v>0</v>
      </c>
      <c r="AQ453" s="386"/>
      <c r="AR453" s="387">
        <f t="shared" si="113"/>
        <v>0</v>
      </c>
      <c r="AS453" s="386"/>
      <c r="AT453" s="387">
        <f t="shared" si="114"/>
        <v>0</v>
      </c>
    </row>
    <row r="454" spans="2:46">
      <c r="B454" s="435"/>
      <c r="C454" s="435"/>
      <c r="D454" s="436"/>
      <c r="E454" s="437"/>
      <c r="F454" s="437"/>
      <c r="G454" s="437"/>
      <c r="H454" s="437"/>
      <c r="I454" s="437"/>
      <c r="J454" s="437"/>
      <c r="K454" s="465">
        <f t="shared" si="100"/>
        <v>0</v>
      </c>
      <c r="L454" s="433"/>
      <c r="M454" s="433"/>
      <c r="N454" s="434"/>
      <c r="O454" s="383" t="str">
        <f t="shared" si="99"/>
        <v/>
      </c>
      <c r="P454" s="434"/>
      <c r="Q454" s="434"/>
      <c r="R454" s="434"/>
      <c r="S454" s="433"/>
      <c r="T454" s="434"/>
      <c r="U454" s="384" t="str">
        <f t="shared" si="101"/>
        <v/>
      </c>
      <c r="V454" s="384" t="str">
        <f t="shared" si="102"/>
        <v/>
      </c>
      <c r="W454" s="384" t="str">
        <f t="shared" si="103"/>
        <v/>
      </c>
      <c r="X454" s="384" t="str">
        <f t="shared" si="104"/>
        <v/>
      </c>
      <c r="Y454" s="384" t="str">
        <f t="shared" si="105"/>
        <v/>
      </c>
      <c r="Z454" s="384" t="str">
        <f t="shared" si="106"/>
        <v/>
      </c>
      <c r="AA454" s="384">
        <f t="shared" si="107"/>
        <v>0</v>
      </c>
      <c r="AB454" s="385" t="b">
        <f t="shared" si="108"/>
        <v>1</v>
      </c>
      <c r="AC454" s="384" t="str">
        <f>IF($N454="","",IF($C$7="Northern Ireland",INDEX('Fixed inputs'!$H$18:$H$58,MATCH($N454,'Fixed inputs'!$C$18:$C$58,0)),INDEX('Fixed inputs'!$I$18:$I$58,MATCH($N454,'Fixed inputs'!$C$18:$C$58,0))))</f>
        <v/>
      </c>
      <c r="AD454" s="384" t="str">
        <f>IF($C454="","",INDEX('Fixed inputs'!$C$8:$E$10,MATCH($C454,'Fixed inputs'!$B$8:$B$10,0),MATCH(IF($C$7="Northern Ireland","GBP","EUR"),'Fixed inputs'!$C$7:$E$7,0)))</f>
        <v/>
      </c>
      <c r="AE454" s="386"/>
      <c r="AF454" s="386"/>
      <c r="AG454" s="386"/>
      <c r="AH454" s="386"/>
      <c r="AI454" s="386"/>
      <c r="AJ454" s="387">
        <f t="shared" si="109"/>
        <v>0</v>
      </c>
      <c r="AK454" s="386"/>
      <c r="AL454" s="387">
        <f t="shared" si="110"/>
        <v>0</v>
      </c>
      <c r="AM454" s="386"/>
      <c r="AN454" s="387">
        <f t="shared" si="111"/>
        <v>0</v>
      </c>
      <c r="AO454" s="386"/>
      <c r="AP454" s="387">
        <f t="shared" si="112"/>
        <v>0</v>
      </c>
      <c r="AQ454" s="386"/>
      <c r="AR454" s="387">
        <f t="shared" si="113"/>
        <v>0</v>
      </c>
      <c r="AS454" s="386"/>
      <c r="AT454" s="387">
        <f t="shared" si="114"/>
        <v>0</v>
      </c>
    </row>
    <row r="455" spans="2:46">
      <c r="B455" s="435"/>
      <c r="C455" s="435"/>
      <c r="D455" s="436"/>
      <c r="E455" s="437"/>
      <c r="F455" s="437"/>
      <c r="G455" s="437"/>
      <c r="H455" s="437"/>
      <c r="I455" s="437"/>
      <c r="J455" s="437"/>
      <c r="K455" s="465">
        <f t="shared" si="100"/>
        <v>0</v>
      </c>
      <c r="L455" s="433"/>
      <c r="M455" s="433"/>
      <c r="N455" s="434"/>
      <c r="O455" s="383" t="str">
        <f t="shared" si="99"/>
        <v/>
      </c>
      <c r="P455" s="434"/>
      <c r="Q455" s="434"/>
      <c r="R455" s="434"/>
      <c r="S455" s="433"/>
      <c r="T455" s="434"/>
      <c r="U455" s="384" t="str">
        <f t="shared" si="101"/>
        <v/>
      </c>
      <c r="V455" s="384" t="str">
        <f t="shared" si="102"/>
        <v/>
      </c>
      <c r="W455" s="384" t="str">
        <f t="shared" si="103"/>
        <v/>
      </c>
      <c r="X455" s="384" t="str">
        <f t="shared" si="104"/>
        <v/>
      </c>
      <c r="Y455" s="384" t="str">
        <f t="shared" si="105"/>
        <v/>
      </c>
      <c r="Z455" s="384" t="str">
        <f t="shared" si="106"/>
        <v/>
      </c>
      <c r="AA455" s="384">
        <f t="shared" si="107"/>
        <v>0</v>
      </c>
      <c r="AB455" s="385" t="b">
        <f t="shared" si="108"/>
        <v>1</v>
      </c>
      <c r="AC455" s="384" t="str">
        <f>IF($N455="","",IF($C$7="Northern Ireland",INDEX('Fixed inputs'!$H$18:$H$58,MATCH($N455,'Fixed inputs'!$C$18:$C$58,0)),INDEX('Fixed inputs'!$I$18:$I$58,MATCH($N455,'Fixed inputs'!$C$18:$C$58,0))))</f>
        <v/>
      </c>
      <c r="AD455" s="384" t="str">
        <f>IF($C455="","",INDEX('Fixed inputs'!$C$8:$E$10,MATCH($C455,'Fixed inputs'!$B$8:$B$10,0),MATCH(IF($C$7="Northern Ireland","GBP","EUR"),'Fixed inputs'!$C$7:$E$7,0)))</f>
        <v/>
      </c>
      <c r="AE455" s="386"/>
      <c r="AF455" s="386"/>
      <c r="AG455" s="386"/>
      <c r="AH455" s="386"/>
      <c r="AI455" s="386"/>
      <c r="AJ455" s="387">
        <f t="shared" si="109"/>
        <v>0</v>
      </c>
      <c r="AK455" s="386"/>
      <c r="AL455" s="387">
        <f t="shared" si="110"/>
        <v>0</v>
      </c>
      <c r="AM455" s="386"/>
      <c r="AN455" s="387">
        <f t="shared" si="111"/>
        <v>0</v>
      </c>
      <c r="AO455" s="386"/>
      <c r="AP455" s="387">
        <f t="shared" si="112"/>
        <v>0</v>
      </c>
      <c r="AQ455" s="386"/>
      <c r="AR455" s="387">
        <f t="shared" si="113"/>
        <v>0</v>
      </c>
      <c r="AS455" s="386"/>
      <c r="AT455" s="387">
        <f t="shared" si="114"/>
        <v>0</v>
      </c>
    </row>
    <row r="456" spans="2:46">
      <c r="B456" s="435"/>
      <c r="C456" s="435"/>
      <c r="D456" s="436"/>
      <c r="E456" s="437"/>
      <c r="F456" s="437"/>
      <c r="G456" s="437"/>
      <c r="H456" s="437"/>
      <c r="I456" s="437"/>
      <c r="J456" s="437"/>
      <c r="K456" s="465">
        <f t="shared" si="100"/>
        <v>0</v>
      </c>
      <c r="L456" s="433"/>
      <c r="M456" s="433"/>
      <c r="N456" s="434"/>
      <c r="O456" s="383" t="str">
        <f t="shared" si="99"/>
        <v/>
      </c>
      <c r="P456" s="434"/>
      <c r="Q456" s="434"/>
      <c r="R456" s="434"/>
      <c r="S456" s="433"/>
      <c r="T456" s="434"/>
      <c r="U456" s="384" t="str">
        <f t="shared" si="101"/>
        <v/>
      </c>
      <c r="V456" s="384" t="str">
        <f t="shared" si="102"/>
        <v/>
      </c>
      <c r="W456" s="384" t="str">
        <f t="shared" si="103"/>
        <v/>
      </c>
      <c r="X456" s="384" t="str">
        <f t="shared" si="104"/>
        <v/>
      </c>
      <c r="Y456" s="384" t="str">
        <f t="shared" si="105"/>
        <v/>
      </c>
      <c r="Z456" s="384" t="str">
        <f t="shared" si="106"/>
        <v/>
      </c>
      <c r="AA456" s="384">
        <f t="shared" si="107"/>
        <v>0</v>
      </c>
      <c r="AB456" s="385" t="b">
        <f t="shared" si="108"/>
        <v>1</v>
      </c>
      <c r="AC456" s="384" t="str">
        <f>IF($N456="","",IF($C$7="Northern Ireland",INDEX('Fixed inputs'!$H$18:$H$58,MATCH($N456,'Fixed inputs'!$C$18:$C$58,0)),INDEX('Fixed inputs'!$I$18:$I$58,MATCH($N456,'Fixed inputs'!$C$18:$C$58,0))))</f>
        <v/>
      </c>
      <c r="AD456" s="384" t="str">
        <f>IF($C456="","",INDEX('Fixed inputs'!$C$8:$E$10,MATCH($C456,'Fixed inputs'!$B$8:$B$10,0),MATCH(IF($C$7="Northern Ireland","GBP","EUR"),'Fixed inputs'!$C$7:$E$7,0)))</f>
        <v/>
      </c>
      <c r="AE456" s="386"/>
      <c r="AF456" s="386"/>
      <c r="AG456" s="386"/>
      <c r="AH456" s="386"/>
      <c r="AI456" s="386"/>
      <c r="AJ456" s="387">
        <f t="shared" si="109"/>
        <v>0</v>
      </c>
      <c r="AK456" s="386"/>
      <c r="AL456" s="387">
        <f t="shared" si="110"/>
        <v>0</v>
      </c>
      <c r="AM456" s="386"/>
      <c r="AN456" s="387">
        <f t="shared" si="111"/>
        <v>0</v>
      </c>
      <c r="AO456" s="386"/>
      <c r="AP456" s="387">
        <f t="shared" si="112"/>
        <v>0</v>
      </c>
      <c r="AQ456" s="386"/>
      <c r="AR456" s="387">
        <f t="shared" si="113"/>
        <v>0</v>
      </c>
      <c r="AS456" s="386"/>
      <c r="AT456" s="387">
        <f t="shared" si="114"/>
        <v>0</v>
      </c>
    </row>
    <row r="457" spans="2:46">
      <c r="B457" s="435"/>
      <c r="C457" s="435"/>
      <c r="D457" s="436"/>
      <c r="E457" s="437"/>
      <c r="F457" s="437"/>
      <c r="G457" s="437"/>
      <c r="H457" s="437"/>
      <c r="I457" s="437"/>
      <c r="J457" s="437"/>
      <c r="K457" s="465">
        <f t="shared" si="100"/>
        <v>0</v>
      </c>
      <c r="L457" s="433"/>
      <c r="M457" s="433"/>
      <c r="N457" s="434"/>
      <c r="O457" s="383" t="str">
        <f t="shared" si="99"/>
        <v/>
      </c>
      <c r="P457" s="434"/>
      <c r="Q457" s="434"/>
      <c r="R457" s="434"/>
      <c r="S457" s="433"/>
      <c r="T457" s="434"/>
      <c r="U457" s="384" t="str">
        <f t="shared" si="101"/>
        <v/>
      </c>
      <c r="V457" s="384" t="str">
        <f t="shared" si="102"/>
        <v/>
      </c>
      <c r="W457" s="384" t="str">
        <f t="shared" si="103"/>
        <v/>
      </c>
      <c r="X457" s="384" t="str">
        <f t="shared" si="104"/>
        <v/>
      </c>
      <c r="Y457" s="384" t="str">
        <f t="shared" si="105"/>
        <v/>
      </c>
      <c r="Z457" s="384" t="str">
        <f t="shared" si="106"/>
        <v/>
      </c>
      <c r="AA457" s="384">
        <f t="shared" si="107"/>
        <v>0</v>
      </c>
      <c r="AB457" s="385" t="b">
        <f t="shared" si="108"/>
        <v>1</v>
      </c>
      <c r="AC457" s="384" t="str">
        <f>IF($N457="","",IF($C$7="Northern Ireland",INDEX('Fixed inputs'!$H$18:$H$58,MATCH($N457,'Fixed inputs'!$C$18:$C$58,0)),INDEX('Fixed inputs'!$I$18:$I$58,MATCH($N457,'Fixed inputs'!$C$18:$C$58,0))))</f>
        <v/>
      </c>
      <c r="AD457" s="384" t="str">
        <f>IF($C457="","",INDEX('Fixed inputs'!$C$8:$E$10,MATCH($C457,'Fixed inputs'!$B$8:$B$10,0),MATCH(IF($C$7="Northern Ireland","GBP","EUR"),'Fixed inputs'!$C$7:$E$7,0)))</f>
        <v/>
      </c>
      <c r="AE457" s="386"/>
      <c r="AF457" s="386"/>
      <c r="AG457" s="386"/>
      <c r="AH457" s="386"/>
      <c r="AI457" s="386"/>
      <c r="AJ457" s="387">
        <f t="shared" si="109"/>
        <v>0</v>
      </c>
      <c r="AK457" s="386"/>
      <c r="AL457" s="387">
        <f t="shared" si="110"/>
        <v>0</v>
      </c>
      <c r="AM457" s="386"/>
      <c r="AN457" s="387">
        <f t="shared" si="111"/>
        <v>0</v>
      </c>
      <c r="AO457" s="386"/>
      <c r="AP457" s="387">
        <f t="shared" si="112"/>
        <v>0</v>
      </c>
      <c r="AQ457" s="386"/>
      <c r="AR457" s="387">
        <f t="shared" si="113"/>
        <v>0</v>
      </c>
      <c r="AS457" s="386"/>
      <c r="AT457" s="387">
        <f t="shared" si="114"/>
        <v>0</v>
      </c>
    </row>
    <row r="458" spans="2:46">
      <c r="B458" s="435"/>
      <c r="C458" s="435"/>
      <c r="D458" s="436"/>
      <c r="E458" s="437"/>
      <c r="F458" s="437"/>
      <c r="G458" s="437"/>
      <c r="H458" s="437"/>
      <c r="I458" s="437"/>
      <c r="J458" s="437"/>
      <c r="K458" s="465">
        <f t="shared" si="100"/>
        <v>0</v>
      </c>
      <c r="L458" s="433"/>
      <c r="M458" s="433"/>
      <c r="N458" s="434"/>
      <c r="O458" s="383" t="str">
        <f t="shared" si="99"/>
        <v/>
      </c>
      <c r="P458" s="434"/>
      <c r="Q458" s="434"/>
      <c r="R458" s="434"/>
      <c r="S458" s="433"/>
      <c r="T458" s="434"/>
      <c r="U458" s="384" t="str">
        <f t="shared" si="101"/>
        <v/>
      </c>
      <c r="V458" s="384" t="str">
        <f t="shared" si="102"/>
        <v/>
      </c>
      <c r="W458" s="384" t="str">
        <f t="shared" si="103"/>
        <v/>
      </c>
      <c r="X458" s="384" t="str">
        <f t="shared" si="104"/>
        <v/>
      </c>
      <c r="Y458" s="384" t="str">
        <f t="shared" si="105"/>
        <v/>
      </c>
      <c r="Z458" s="384" t="str">
        <f t="shared" si="106"/>
        <v/>
      </c>
      <c r="AA458" s="384">
        <f t="shared" si="107"/>
        <v>0</v>
      </c>
      <c r="AB458" s="385" t="b">
        <f t="shared" si="108"/>
        <v>1</v>
      </c>
      <c r="AC458" s="384" t="str">
        <f>IF($N458="","",IF($C$7="Northern Ireland",INDEX('Fixed inputs'!$H$18:$H$58,MATCH($N458,'Fixed inputs'!$C$18:$C$58,0)),INDEX('Fixed inputs'!$I$18:$I$58,MATCH($N458,'Fixed inputs'!$C$18:$C$58,0))))</f>
        <v/>
      </c>
      <c r="AD458" s="384" t="str">
        <f>IF($C458="","",INDEX('Fixed inputs'!$C$8:$E$10,MATCH($C458,'Fixed inputs'!$B$8:$B$10,0),MATCH(IF($C$7="Northern Ireland","GBP","EUR"),'Fixed inputs'!$C$7:$E$7,0)))</f>
        <v/>
      </c>
      <c r="AE458" s="386"/>
      <c r="AF458" s="386"/>
      <c r="AG458" s="386"/>
      <c r="AH458" s="386"/>
      <c r="AI458" s="386"/>
      <c r="AJ458" s="387">
        <f t="shared" si="109"/>
        <v>0</v>
      </c>
      <c r="AK458" s="386"/>
      <c r="AL458" s="387">
        <f t="shared" si="110"/>
        <v>0</v>
      </c>
      <c r="AM458" s="386"/>
      <c r="AN458" s="387">
        <f t="shared" si="111"/>
        <v>0</v>
      </c>
      <c r="AO458" s="386"/>
      <c r="AP458" s="387">
        <f t="shared" si="112"/>
        <v>0</v>
      </c>
      <c r="AQ458" s="386"/>
      <c r="AR458" s="387">
        <f t="shared" si="113"/>
        <v>0</v>
      </c>
      <c r="AS458" s="386"/>
      <c r="AT458" s="387">
        <f t="shared" si="114"/>
        <v>0</v>
      </c>
    </row>
    <row r="459" spans="2:46">
      <c r="B459" s="435"/>
      <c r="C459" s="435"/>
      <c r="D459" s="436"/>
      <c r="E459" s="437"/>
      <c r="F459" s="437"/>
      <c r="G459" s="437"/>
      <c r="H459" s="437"/>
      <c r="I459" s="437"/>
      <c r="J459" s="437"/>
      <c r="K459" s="465">
        <f t="shared" si="100"/>
        <v>0</v>
      </c>
      <c r="L459" s="433"/>
      <c r="M459" s="433"/>
      <c r="N459" s="434"/>
      <c r="O459" s="383" t="str">
        <f t="shared" si="99"/>
        <v/>
      </c>
      <c r="P459" s="434"/>
      <c r="Q459" s="434"/>
      <c r="R459" s="434"/>
      <c r="S459" s="433"/>
      <c r="T459" s="434"/>
      <c r="U459" s="384" t="str">
        <f t="shared" si="101"/>
        <v/>
      </c>
      <c r="V459" s="384" t="str">
        <f t="shared" si="102"/>
        <v/>
      </c>
      <c r="W459" s="384" t="str">
        <f t="shared" si="103"/>
        <v/>
      </c>
      <c r="X459" s="384" t="str">
        <f t="shared" si="104"/>
        <v/>
      </c>
      <c r="Y459" s="384" t="str">
        <f t="shared" si="105"/>
        <v/>
      </c>
      <c r="Z459" s="384" t="str">
        <f t="shared" si="106"/>
        <v/>
      </c>
      <c r="AA459" s="384">
        <f t="shared" si="107"/>
        <v>0</v>
      </c>
      <c r="AB459" s="385" t="b">
        <f t="shared" si="108"/>
        <v>1</v>
      </c>
      <c r="AC459" s="384" t="str">
        <f>IF($N459="","",IF($C$7="Northern Ireland",INDEX('Fixed inputs'!$H$18:$H$58,MATCH($N459,'Fixed inputs'!$C$18:$C$58,0)),INDEX('Fixed inputs'!$I$18:$I$58,MATCH($N459,'Fixed inputs'!$C$18:$C$58,0))))</f>
        <v/>
      </c>
      <c r="AD459" s="384" t="str">
        <f>IF($C459="","",INDEX('Fixed inputs'!$C$8:$E$10,MATCH($C459,'Fixed inputs'!$B$8:$B$10,0),MATCH(IF($C$7="Northern Ireland","GBP","EUR"),'Fixed inputs'!$C$7:$E$7,0)))</f>
        <v/>
      </c>
      <c r="AE459" s="386"/>
      <c r="AF459" s="386"/>
      <c r="AG459" s="386"/>
      <c r="AH459" s="386"/>
      <c r="AI459" s="386"/>
      <c r="AJ459" s="387">
        <f t="shared" si="109"/>
        <v>0</v>
      </c>
      <c r="AK459" s="386"/>
      <c r="AL459" s="387">
        <f t="shared" si="110"/>
        <v>0</v>
      </c>
      <c r="AM459" s="386"/>
      <c r="AN459" s="387">
        <f t="shared" si="111"/>
        <v>0</v>
      </c>
      <c r="AO459" s="386"/>
      <c r="AP459" s="387">
        <f t="shared" si="112"/>
        <v>0</v>
      </c>
      <c r="AQ459" s="386"/>
      <c r="AR459" s="387">
        <f t="shared" si="113"/>
        <v>0</v>
      </c>
      <c r="AS459" s="386"/>
      <c r="AT459" s="387">
        <f t="shared" si="114"/>
        <v>0</v>
      </c>
    </row>
    <row r="460" spans="2:46">
      <c r="B460" s="435"/>
      <c r="C460" s="435"/>
      <c r="D460" s="436"/>
      <c r="E460" s="437"/>
      <c r="F460" s="437"/>
      <c r="G460" s="437"/>
      <c r="H460" s="437"/>
      <c r="I460" s="437"/>
      <c r="J460" s="437"/>
      <c r="K460" s="465">
        <f t="shared" si="100"/>
        <v>0</v>
      </c>
      <c r="L460" s="433"/>
      <c r="M460" s="433"/>
      <c r="N460" s="434"/>
      <c r="O460" s="383" t="str">
        <f t="shared" ref="O460:O511" si="115">IF($N460="","",IF($N460&lt;2024,"Yes","No"))</f>
        <v/>
      </c>
      <c r="P460" s="434"/>
      <c r="Q460" s="434"/>
      <c r="R460" s="434"/>
      <c r="S460" s="433"/>
      <c r="T460" s="434"/>
      <c r="U460" s="384" t="str">
        <f t="shared" si="101"/>
        <v/>
      </c>
      <c r="V460" s="384" t="str">
        <f t="shared" si="102"/>
        <v/>
      </c>
      <c r="W460" s="384" t="str">
        <f t="shared" si="103"/>
        <v/>
      </c>
      <c r="X460" s="384" t="str">
        <f t="shared" si="104"/>
        <v/>
      </c>
      <c r="Y460" s="384" t="str">
        <f t="shared" si="105"/>
        <v/>
      </c>
      <c r="Z460" s="384" t="str">
        <f t="shared" si="106"/>
        <v/>
      </c>
      <c r="AA460" s="384">
        <f t="shared" si="107"/>
        <v>0</v>
      </c>
      <c r="AB460" s="385" t="b">
        <f t="shared" si="108"/>
        <v>1</v>
      </c>
      <c r="AC460" s="384" t="str">
        <f>IF($N460="","",IF($C$7="Northern Ireland",INDEX('Fixed inputs'!$H$18:$H$58,MATCH($N460,'Fixed inputs'!$C$18:$C$58,0)),INDEX('Fixed inputs'!$I$18:$I$58,MATCH($N460,'Fixed inputs'!$C$18:$C$58,0))))</f>
        <v/>
      </c>
      <c r="AD460" s="384" t="str">
        <f>IF($C460="","",INDEX('Fixed inputs'!$C$8:$E$10,MATCH($C460,'Fixed inputs'!$B$8:$B$10,0),MATCH(IF($C$7="Northern Ireland","GBP","EUR"),'Fixed inputs'!$C$7:$E$7,0)))</f>
        <v/>
      </c>
      <c r="AE460" s="386"/>
      <c r="AF460" s="386"/>
      <c r="AG460" s="386"/>
      <c r="AH460" s="386"/>
      <c r="AI460" s="386"/>
      <c r="AJ460" s="387">
        <f t="shared" si="109"/>
        <v>0</v>
      </c>
      <c r="AK460" s="386"/>
      <c r="AL460" s="387">
        <f t="shared" si="110"/>
        <v>0</v>
      </c>
      <c r="AM460" s="386"/>
      <c r="AN460" s="387">
        <f t="shared" si="111"/>
        <v>0</v>
      </c>
      <c r="AO460" s="386"/>
      <c r="AP460" s="387">
        <f t="shared" si="112"/>
        <v>0</v>
      </c>
      <c r="AQ460" s="386"/>
      <c r="AR460" s="387">
        <f t="shared" si="113"/>
        <v>0</v>
      </c>
      <c r="AS460" s="386"/>
      <c r="AT460" s="387">
        <f t="shared" si="114"/>
        <v>0</v>
      </c>
    </row>
    <row r="461" spans="2:46">
      <c r="B461" s="435"/>
      <c r="C461" s="435"/>
      <c r="D461" s="436"/>
      <c r="E461" s="437"/>
      <c r="F461" s="437"/>
      <c r="G461" s="437"/>
      <c r="H461" s="437"/>
      <c r="I461" s="437"/>
      <c r="J461" s="437"/>
      <c r="K461" s="465">
        <f t="shared" ref="K461:K511" si="116">SUM(E461:J461)</f>
        <v>0</v>
      </c>
      <c r="L461" s="433"/>
      <c r="M461" s="433"/>
      <c r="N461" s="434"/>
      <c r="O461" s="383" t="str">
        <f t="shared" si="115"/>
        <v/>
      </c>
      <c r="P461" s="434"/>
      <c r="Q461" s="434"/>
      <c r="R461" s="434"/>
      <c r="S461" s="433"/>
      <c r="T461" s="434"/>
      <c r="U461" s="384" t="str">
        <f t="shared" ref="U461:U511" si="117">IF($B461="","",IFERROR(E461*$AC461*$AD461,0))</f>
        <v/>
      </c>
      <c r="V461" s="384" t="str">
        <f t="shared" ref="V461:V511" si="118">IF($B461="","",IFERROR(F461*$AC461*$AD461,0))</f>
        <v/>
      </c>
      <c r="W461" s="384" t="str">
        <f t="shared" ref="W461:W511" si="119">IF($B461="","",IFERROR(G461*$AC461*$AD461,0))</f>
        <v/>
      </c>
      <c r="X461" s="384" t="str">
        <f t="shared" ref="X461:X511" si="120">IF($B461="","",IFERROR(H461*$AC461*$AD461,0))</f>
        <v/>
      </c>
      <c r="Y461" s="384" t="str">
        <f t="shared" ref="Y461:Y511" si="121">IF($B461="","",IFERROR(I461*$AC461*$AD461,0))</f>
        <v/>
      </c>
      <c r="Z461" s="384" t="str">
        <f t="shared" ref="Z461:Z511" si="122">IF($B461="","",IFERROR(J461*$AC461*$AD461,0))</f>
        <v/>
      </c>
      <c r="AA461" s="384">
        <f t="shared" ref="AA461:AA511" si="123">SUM(U461:Z461)</f>
        <v>0</v>
      </c>
      <c r="AB461" s="385" t="b">
        <f t="shared" ref="AB461:AB511" si="124">IF(COUNTA($B461:$J461)=0,TRUE,AND($B461&lt;&gt;"",$C461&lt;&gt;"",$D461&lt;&gt;"",$N461&lt;&gt;"",$L461&lt;&gt;"",$M461&lt;&gt;"",$Q461&lt;&gt;"",$R461&lt;&gt;"",$S461&lt;&gt;"",IF($O461="Yes",$P461&lt;&gt;"",TRUE)))</f>
        <v>1</v>
      </c>
      <c r="AC461" s="384" t="str">
        <f>IF($N461="","",IF($C$7="Northern Ireland",INDEX('Fixed inputs'!$H$18:$H$58,MATCH($N461,'Fixed inputs'!$C$18:$C$58,0)),INDEX('Fixed inputs'!$I$18:$I$58,MATCH($N461,'Fixed inputs'!$C$18:$C$58,0))))</f>
        <v/>
      </c>
      <c r="AD461" s="384" t="str">
        <f>IF($C461="","",INDEX('Fixed inputs'!$C$8:$E$10,MATCH($C461,'Fixed inputs'!$B$8:$B$10,0),MATCH(IF($C$7="Northern Ireland","GBP","EUR"),'Fixed inputs'!$C$7:$E$7,0)))</f>
        <v/>
      </c>
      <c r="AE461" s="386"/>
      <c r="AF461" s="386"/>
      <c r="AG461" s="386"/>
      <c r="AH461" s="386"/>
      <c r="AI461" s="386"/>
      <c r="AJ461" s="387">
        <f t="shared" ref="AJ461:AJ511" si="125">IF(AI461&lt;&gt;"",AI461,IF(AND($AE461="Yes",$AF461="Yes",$AG461="Yes",$AH461="Yes"),U461,0))</f>
        <v>0</v>
      </c>
      <c r="AK461" s="386"/>
      <c r="AL461" s="387">
        <f t="shared" ref="AL461:AL511" si="126">IF(AK461&lt;&gt;"",AK461,IF(AND($AE461="Yes",$AF461="Yes",$AG461="Yes",$AH461="Yes"),V461,0))</f>
        <v>0</v>
      </c>
      <c r="AM461" s="386"/>
      <c r="AN461" s="387">
        <f t="shared" ref="AN461:AN511" si="127">IF(AM461&lt;&gt;"",AM461,IF(AND($AE461="Yes",$AF461="Yes",$AG461="Yes",$AH461="Yes"),W461,0))</f>
        <v>0</v>
      </c>
      <c r="AO461" s="386"/>
      <c r="AP461" s="387">
        <f t="shared" ref="AP461:AP511" si="128">IF(AO461&lt;&gt;"",AO461,IF(AND($AE461="Yes",$AF461="Yes",$AG461="Yes",$AH461="Yes"),X461,0))</f>
        <v>0</v>
      </c>
      <c r="AQ461" s="386"/>
      <c r="AR461" s="387">
        <f t="shared" ref="AR461:AR511" si="129">IF(AQ461&lt;&gt;"",AQ461,IF(AND($AE461="Yes",$AF461="Yes",$AG461="Yes",$AH461="Yes"),Y461,0))</f>
        <v>0</v>
      </c>
      <c r="AS461" s="386"/>
      <c r="AT461" s="387">
        <f t="shared" ref="AT461:AT511" si="130">IF(AS461&lt;&gt;"",AS461,IF(AND($AE461="Yes",$AF461="Yes",$AG461="Yes",$AH461="Yes"),Z461,0))</f>
        <v>0</v>
      </c>
    </row>
    <row r="462" spans="2:46">
      <c r="B462" s="435"/>
      <c r="C462" s="435"/>
      <c r="D462" s="436"/>
      <c r="E462" s="437"/>
      <c r="F462" s="437"/>
      <c r="G462" s="437"/>
      <c r="H462" s="437"/>
      <c r="I462" s="437"/>
      <c r="J462" s="437"/>
      <c r="K462" s="465">
        <f t="shared" si="116"/>
        <v>0</v>
      </c>
      <c r="L462" s="433"/>
      <c r="M462" s="433"/>
      <c r="N462" s="434"/>
      <c r="O462" s="383" t="str">
        <f t="shared" si="115"/>
        <v/>
      </c>
      <c r="P462" s="434"/>
      <c r="Q462" s="434"/>
      <c r="R462" s="434"/>
      <c r="S462" s="433"/>
      <c r="T462" s="434"/>
      <c r="U462" s="384" t="str">
        <f t="shared" si="117"/>
        <v/>
      </c>
      <c r="V462" s="384" t="str">
        <f t="shared" si="118"/>
        <v/>
      </c>
      <c r="W462" s="384" t="str">
        <f t="shared" si="119"/>
        <v/>
      </c>
      <c r="X462" s="384" t="str">
        <f t="shared" si="120"/>
        <v/>
      </c>
      <c r="Y462" s="384" t="str">
        <f t="shared" si="121"/>
        <v/>
      </c>
      <c r="Z462" s="384" t="str">
        <f t="shared" si="122"/>
        <v/>
      </c>
      <c r="AA462" s="384">
        <f t="shared" si="123"/>
        <v>0</v>
      </c>
      <c r="AB462" s="385" t="b">
        <f t="shared" si="124"/>
        <v>1</v>
      </c>
      <c r="AC462" s="384" t="str">
        <f>IF($N462="","",IF($C$7="Northern Ireland",INDEX('Fixed inputs'!$H$18:$H$58,MATCH($N462,'Fixed inputs'!$C$18:$C$58,0)),INDEX('Fixed inputs'!$I$18:$I$58,MATCH($N462,'Fixed inputs'!$C$18:$C$58,0))))</f>
        <v/>
      </c>
      <c r="AD462" s="384" t="str">
        <f>IF($C462="","",INDEX('Fixed inputs'!$C$8:$E$10,MATCH($C462,'Fixed inputs'!$B$8:$B$10,0),MATCH(IF($C$7="Northern Ireland","GBP","EUR"),'Fixed inputs'!$C$7:$E$7,0)))</f>
        <v/>
      </c>
      <c r="AE462" s="386"/>
      <c r="AF462" s="386"/>
      <c r="AG462" s="386"/>
      <c r="AH462" s="386"/>
      <c r="AI462" s="386"/>
      <c r="AJ462" s="387">
        <f t="shared" si="125"/>
        <v>0</v>
      </c>
      <c r="AK462" s="386"/>
      <c r="AL462" s="387">
        <f t="shared" si="126"/>
        <v>0</v>
      </c>
      <c r="AM462" s="386"/>
      <c r="AN462" s="387">
        <f t="shared" si="127"/>
        <v>0</v>
      </c>
      <c r="AO462" s="386"/>
      <c r="AP462" s="387">
        <f t="shared" si="128"/>
        <v>0</v>
      </c>
      <c r="AQ462" s="386"/>
      <c r="AR462" s="387">
        <f t="shared" si="129"/>
        <v>0</v>
      </c>
      <c r="AS462" s="386"/>
      <c r="AT462" s="387">
        <f t="shared" si="130"/>
        <v>0</v>
      </c>
    </row>
    <row r="463" spans="2:46">
      <c r="B463" s="435"/>
      <c r="C463" s="435"/>
      <c r="D463" s="436"/>
      <c r="E463" s="437"/>
      <c r="F463" s="437"/>
      <c r="G463" s="437"/>
      <c r="H463" s="437"/>
      <c r="I463" s="437"/>
      <c r="J463" s="437"/>
      <c r="K463" s="465">
        <f t="shared" si="116"/>
        <v>0</v>
      </c>
      <c r="L463" s="433"/>
      <c r="M463" s="433"/>
      <c r="N463" s="434"/>
      <c r="O463" s="383" t="str">
        <f t="shared" si="115"/>
        <v/>
      </c>
      <c r="P463" s="434"/>
      <c r="Q463" s="434"/>
      <c r="R463" s="434"/>
      <c r="S463" s="433"/>
      <c r="T463" s="434"/>
      <c r="U463" s="384" t="str">
        <f t="shared" si="117"/>
        <v/>
      </c>
      <c r="V463" s="384" t="str">
        <f t="shared" si="118"/>
        <v/>
      </c>
      <c r="W463" s="384" t="str">
        <f t="shared" si="119"/>
        <v/>
      </c>
      <c r="X463" s="384" t="str">
        <f t="shared" si="120"/>
        <v/>
      </c>
      <c r="Y463" s="384" t="str">
        <f t="shared" si="121"/>
        <v/>
      </c>
      <c r="Z463" s="384" t="str">
        <f t="shared" si="122"/>
        <v/>
      </c>
      <c r="AA463" s="384">
        <f t="shared" si="123"/>
        <v>0</v>
      </c>
      <c r="AB463" s="385" t="b">
        <f t="shared" si="124"/>
        <v>1</v>
      </c>
      <c r="AC463" s="384" t="str">
        <f>IF($N463="","",IF($C$7="Northern Ireland",INDEX('Fixed inputs'!$H$18:$H$58,MATCH($N463,'Fixed inputs'!$C$18:$C$58,0)),INDEX('Fixed inputs'!$I$18:$I$58,MATCH($N463,'Fixed inputs'!$C$18:$C$58,0))))</f>
        <v/>
      </c>
      <c r="AD463" s="384" t="str">
        <f>IF($C463="","",INDEX('Fixed inputs'!$C$8:$E$10,MATCH($C463,'Fixed inputs'!$B$8:$B$10,0),MATCH(IF($C$7="Northern Ireland","GBP","EUR"),'Fixed inputs'!$C$7:$E$7,0)))</f>
        <v/>
      </c>
      <c r="AE463" s="386"/>
      <c r="AF463" s="386"/>
      <c r="AG463" s="386"/>
      <c r="AH463" s="386"/>
      <c r="AI463" s="386"/>
      <c r="AJ463" s="387">
        <f t="shared" si="125"/>
        <v>0</v>
      </c>
      <c r="AK463" s="386"/>
      <c r="AL463" s="387">
        <f t="shared" si="126"/>
        <v>0</v>
      </c>
      <c r="AM463" s="386"/>
      <c r="AN463" s="387">
        <f t="shared" si="127"/>
        <v>0</v>
      </c>
      <c r="AO463" s="386"/>
      <c r="AP463" s="387">
        <f t="shared" si="128"/>
        <v>0</v>
      </c>
      <c r="AQ463" s="386"/>
      <c r="AR463" s="387">
        <f t="shared" si="129"/>
        <v>0</v>
      </c>
      <c r="AS463" s="386"/>
      <c r="AT463" s="387">
        <f t="shared" si="130"/>
        <v>0</v>
      </c>
    </row>
    <row r="464" spans="2:46">
      <c r="B464" s="435"/>
      <c r="C464" s="435"/>
      <c r="D464" s="436"/>
      <c r="E464" s="437"/>
      <c r="F464" s="437"/>
      <c r="G464" s="437"/>
      <c r="H464" s="437"/>
      <c r="I464" s="437"/>
      <c r="J464" s="437"/>
      <c r="K464" s="465">
        <f t="shared" si="116"/>
        <v>0</v>
      </c>
      <c r="L464" s="433"/>
      <c r="M464" s="433"/>
      <c r="N464" s="434"/>
      <c r="O464" s="383" t="str">
        <f t="shared" si="115"/>
        <v/>
      </c>
      <c r="P464" s="434"/>
      <c r="Q464" s="434"/>
      <c r="R464" s="434"/>
      <c r="S464" s="433"/>
      <c r="T464" s="434"/>
      <c r="U464" s="384" t="str">
        <f t="shared" si="117"/>
        <v/>
      </c>
      <c r="V464" s="384" t="str">
        <f t="shared" si="118"/>
        <v/>
      </c>
      <c r="W464" s="384" t="str">
        <f t="shared" si="119"/>
        <v/>
      </c>
      <c r="X464" s="384" t="str">
        <f t="shared" si="120"/>
        <v/>
      </c>
      <c r="Y464" s="384" t="str">
        <f t="shared" si="121"/>
        <v/>
      </c>
      <c r="Z464" s="384" t="str">
        <f t="shared" si="122"/>
        <v/>
      </c>
      <c r="AA464" s="384">
        <f t="shared" si="123"/>
        <v>0</v>
      </c>
      <c r="AB464" s="385" t="b">
        <f t="shared" si="124"/>
        <v>1</v>
      </c>
      <c r="AC464" s="384" t="str">
        <f>IF($N464="","",IF($C$7="Northern Ireland",INDEX('Fixed inputs'!$H$18:$H$58,MATCH($N464,'Fixed inputs'!$C$18:$C$58,0)),INDEX('Fixed inputs'!$I$18:$I$58,MATCH($N464,'Fixed inputs'!$C$18:$C$58,0))))</f>
        <v/>
      </c>
      <c r="AD464" s="384" t="str">
        <f>IF($C464="","",INDEX('Fixed inputs'!$C$8:$E$10,MATCH($C464,'Fixed inputs'!$B$8:$B$10,0),MATCH(IF($C$7="Northern Ireland","GBP","EUR"),'Fixed inputs'!$C$7:$E$7,0)))</f>
        <v/>
      </c>
      <c r="AE464" s="386"/>
      <c r="AF464" s="386"/>
      <c r="AG464" s="386"/>
      <c r="AH464" s="386"/>
      <c r="AI464" s="386"/>
      <c r="AJ464" s="387">
        <f t="shared" si="125"/>
        <v>0</v>
      </c>
      <c r="AK464" s="386"/>
      <c r="AL464" s="387">
        <f t="shared" si="126"/>
        <v>0</v>
      </c>
      <c r="AM464" s="386"/>
      <c r="AN464" s="387">
        <f t="shared" si="127"/>
        <v>0</v>
      </c>
      <c r="AO464" s="386"/>
      <c r="AP464" s="387">
        <f t="shared" si="128"/>
        <v>0</v>
      </c>
      <c r="AQ464" s="386"/>
      <c r="AR464" s="387">
        <f t="shared" si="129"/>
        <v>0</v>
      </c>
      <c r="AS464" s="386"/>
      <c r="AT464" s="387">
        <f t="shared" si="130"/>
        <v>0</v>
      </c>
    </row>
    <row r="465" spans="2:46">
      <c r="B465" s="435"/>
      <c r="C465" s="435"/>
      <c r="D465" s="436"/>
      <c r="E465" s="437"/>
      <c r="F465" s="437"/>
      <c r="G465" s="437"/>
      <c r="H465" s="437"/>
      <c r="I465" s="437"/>
      <c r="J465" s="437"/>
      <c r="K465" s="465">
        <f t="shared" si="116"/>
        <v>0</v>
      </c>
      <c r="L465" s="433"/>
      <c r="M465" s="433"/>
      <c r="N465" s="434"/>
      <c r="O465" s="383" t="str">
        <f t="shared" si="115"/>
        <v/>
      </c>
      <c r="P465" s="434"/>
      <c r="Q465" s="434"/>
      <c r="R465" s="434"/>
      <c r="S465" s="433"/>
      <c r="T465" s="434"/>
      <c r="U465" s="384" t="str">
        <f t="shared" si="117"/>
        <v/>
      </c>
      <c r="V465" s="384" t="str">
        <f t="shared" si="118"/>
        <v/>
      </c>
      <c r="W465" s="384" t="str">
        <f t="shared" si="119"/>
        <v/>
      </c>
      <c r="X465" s="384" t="str">
        <f t="shared" si="120"/>
        <v/>
      </c>
      <c r="Y465" s="384" t="str">
        <f t="shared" si="121"/>
        <v/>
      </c>
      <c r="Z465" s="384" t="str">
        <f t="shared" si="122"/>
        <v/>
      </c>
      <c r="AA465" s="384">
        <f t="shared" si="123"/>
        <v>0</v>
      </c>
      <c r="AB465" s="385" t="b">
        <f t="shared" si="124"/>
        <v>1</v>
      </c>
      <c r="AC465" s="384" t="str">
        <f>IF($N465="","",IF($C$7="Northern Ireland",INDEX('Fixed inputs'!$H$18:$H$58,MATCH($N465,'Fixed inputs'!$C$18:$C$58,0)),INDEX('Fixed inputs'!$I$18:$I$58,MATCH($N465,'Fixed inputs'!$C$18:$C$58,0))))</f>
        <v/>
      </c>
      <c r="AD465" s="384" t="str">
        <f>IF($C465="","",INDEX('Fixed inputs'!$C$8:$E$10,MATCH($C465,'Fixed inputs'!$B$8:$B$10,0),MATCH(IF($C$7="Northern Ireland","GBP","EUR"),'Fixed inputs'!$C$7:$E$7,0)))</f>
        <v/>
      </c>
      <c r="AE465" s="386"/>
      <c r="AF465" s="386"/>
      <c r="AG465" s="386"/>
      <c r="AH465" s="386"/>
      <c r="AI465" s="386"/>
      <c r="AJ465" s="387">
        <f t="shared" si="125"/>
        <v>0</v>
      </c>
      <c r="AK465" s="386"/>
      <c r="AL465" s="387">
        <f t="shared" si="126"/>
        <v>0</v>
      </c>
      <c r="AM465" s="386"/>
      <c r="AN465" s="387">
        <f t="shared" si="127"/>
        <v>0</v>
      </c>
      <c r="AO465" s="386"/>
      <c r="AP465" s="387">
        <f t="shared" si="128"/>
        <v>0</v>
      </c>
      <c r="AQ465" s="386"/>
      <c r="AR465" s="387">
        <f t="shared" si="129"/>
        <v>0</v>
      </c>
      <c r="AS465" s="386"/>
      <c r="AT465" s="387">
        <f t="shared" si="130"/>
        <v>0</v>
      </c>
    </row>
    <row r="466" spans="2:46">
      <c r="B466" s="435"/>
      <c r="C466" s="435"/>
      <c r="D466" s="436"/>
      <c r="E466" s="437"/>
      <c r="F466" s="437"/>
      <c r="G466" s="437"/>
      <c r="H466" s="437"/>
      <c r="I466" s="437"/>
      <c r="J466" s="437"/>
      <c r="K466" s="465">
        <f t="shared" si="116"/>
        <v>0</v>
      </c>
      <c r="L466" s="433"/>
      <c r="M466" s="433"/>
      <c r="N466" s="434"/>
      <c r="O466" s="383" t="str">
        <f t="shared" si="115"/>
        <v/>
      </c>
      <c r="P466" s="434"/>
      <c r="Q466" s="434"/>
      <c r="R466" s="434"/>
      <c r="S466" s="433"/>
      <c r="T466" s="434"/>
      <c r="U466" s="384" t="str">
        <f t="shared" si="117"/>
        <v/>
      </c>
      <c r="V466" s="384" t="str">
        <f t="shared" si="118"/>
        <v/>
      </c>
      <c r="W466" s="384" t="str">
        <f t="shared" si="119"/>
        <v/>
      </c>
      <c r="X466" s="384" t="str">
        <f t="shared" si="120"/>
        <v/>
      </c>
      <c r="Y466" s="384" t="str">
        <f t="shared" si="121"/>
        <v/>
      </c>
      <c r="Z466" s="384" t="str">
        <f t="shared" si="122"/>
        <v/>
      </c>
      <c r="AA466" s="384">
        <f t="shared" si="123"/>
        <v>0</v>
      </c>
      <c r="AB466" s="385" t="b">
        <f t="shared" si="124"/>
        <v>1</v>
      </c>
      <c r="AC466" s="384" t="str">
        <f>IF($N466="","",IF($C$7="Northern Ireland",INDEX('Fixed inputs'!$H$18:$H$58,MATCH($N466,'Fixed inputs'!$C$18:$C$58,0)),INDEX('Fixed inputs'!$I$18:$I$58,MATCH($N466,'Fixed inputs'!$C$18:$C$58,0))))</f>
        <v/>
      </c>
      <c r="AD466" s="384" t="str">
        <f>IF($C466="","",INDEX('Fixed inputs'!$C$8:$E$10,MATCH($C466,'Fixed inputs'!$B$8:$B$10,0),MATCH(IF($C$7="Northern Ireland","GBP","EUR"),'Fixed inputs'!$C$7:$E$7,0)))</f>
        <v/>
      </c>
      <c r="AE466" s="386"/>
      <c r="AF466" s="386"/>
      <c r="AG466" s="386"/>
      <c r="AH466" s="386"/>
      <c r="AI466" s="386"/>
      <c r="AJ466" s="387">
        <f t="shared" si="125"/>
        <v>0</v>
      </c>
      <c r="AK466" s="386"/>
      <c r="AL466" s="387">
        <f t="shared" si="126"/>
        <v>0</v>
      </c>
      <c r="AM466" s="386"/>
      <c r="AN466" s="387">
        <f t="shared" si="127"/>
        <v>0</v>
      </c>
      <c r="AO466" s="386"/>
      <c r="AP466" s="387">
        <f t="shared" si="128"/>
        <v>0</v>
      </c>
      <c r="AQ466" s="386"/>
      <c r="AR466" s="387">
        <f t="shared" si="129"/>
        <v>0</v>
      </c>
      <c r="AS466" s="386"/>
      <c r="AT466" s="387">
        <f t="shared" si="130"/>
        <v>0</v>
      </c>
    </row>
    <row r="467" spans="2:46">
      <c r="B467" s="435"/>
      <c r="C467" s="435"/>
      <c r="D467" s="436"/>
      <c r="E467" s="437"/>
      <c r="F467" s="437"/>
      <c r="G467" s="437"/>
      <c r="H467" s="437"/>
      <c r="I467" s="437"/>
      <c r="J467" s="437"/>
      <c r="K467" s="465">
        <f t="shared" si="116"/>
        <v>0</v>
      </c>
      <c r="L467" s="433"/>
      <c r="M467" s="433"/>
      <c r="N467" s="434"/>
      <c r="O467" s="383" t="str">
        <f t="shared" si="115"/>
        <v/>
      </c>
      <c r="P467" s="434"/>
      <c r="Q467" s="434"/>
      <c r="R467" s="434"/>
      <c r="S467" s="433"/>
      <c r="T467" s="434"/>
      <c r="U467" s="384" t="str">
        <f t="shared" si="117"/>
        <v/>
      </c>
      <c r="V467" s="384" t="str">
        <f t="shared" si="118"/>
        <v/>
      </c>
      <c r="W467" s="384" t="str">
        <f t="shared" si="119"/>
        <v/>
      </c>
      <c r="X467" s="384" t="str">
        <f t="shared" si="120"/>
        <v/>
      </c>
      <c r="Y467" s="384" t="str">
        <f t="shared" si="121"/>
        <v/>
      </c>
      <c r="Z467" s="384" t="str">
        <f t="shared" si="122"/>
        <v/>
      </c>
      <c r="AA467" s="384">
        <f t="shared" si="123"/>
        <v>0</v>
      </c>
      <c r="AB467" s="385" t="b">
        <f t="shared" si="124"/>
        <v>1</v>
      </c>
      <c r="AC467" s="384" t="str">
        <f>IF($N467="","",IF($C$7="Northern Ireland",INDEX('Fixed inputs'!$H$18:$H$58,MATCH($N467,'Fixed inputs'!$C$18:$C$58,0)),INDEX('Fixed inputs'!$I$18:$I$58,MATCH($N467,'Fixed inputs'!$C$18:$C$58,0))))</f>
        <v/>
      </c>
      <c r="AD467" s="384" t="str">
        <f>IF($C467="","",INDEX('Fixed inputs'!$C$8:$E$10,MATCH($C467,'Fixed inputs'!$B$8:$B$10,0),MATCH(IF($C$7="Northern Ireland","GBP","EUR"),'Fixed inputs'!$C$7:$E$7,0)))</f>
        <v/>
      </c>
      <c r="AE467" s="386"/>
      <c r="AF467" s="386"/>
      <c r="AG467" s="386"/>
      <c r="AH467" s="386"/>
      <c r="AI467" s="386"/>
      <c r="AJ467" s="387">
        <f t="shared" si="125"/>
        <v>0</v>
      </c>
      <c r="AK467" s="386"/>
      <c r="AL467" s="387">
        <f t="shared" si="126"/>
        <v>0</v>
      </c>
      <c r="AM467" s="386"/>
      <c r="AN467" s="387">
        <f t="shared" si="127"/>
        <v>0</v>
      </c>
      <c r="AO467" s="386"/>
      <c r="AP467" s="387">
        <f t="shared" si="128"/>
        <v>0</v>
      </c>
      <c r="AQ467" s="386"/>
      <c r="AR467" s="387">
        <f t="shared" si="129"/>
        <v>0</v>
      </c>
      <c r="AS467" s="386"/>
      <c r="AT467" s="387">
        <f t="shared" si="130"/>
        <v>0</v>
      </c>
    </row>
    <row r="468" spans="2:46">
      <c r="B468" s="435"/>
      <c r="C468" s="435"/>
      <c r="D468" s="436"/>
      <c r="E468" s="437"/>
      <c r="F468" s="437"/>
      <c r="G468" s="437"/>
      <c r="H468" s="437"/>
      <c r="I468" s="437"/>
      <c r="J468" s="437"/>
      <c r="K468" s="465">
        <f t="shared" si="116"/>
        <v>0</v>
      </c>
      <c r="L468" s="433"/>
      <c r="M468" s="433"/>
      <c r="N468" s="434"/>
      <c r="O468" s="383" t="str">
        <f t="shared" si="115"/>
        <v/>
      </c>
      <c r="P468" s="434"/>
      <c r="Q468" s="434"/>
      <c r="R468" s="434"/>
      <c r="S468" s="433"/>
      <c r="T468" s="434"/>
      <c r="U468" s="384" t="str">
        <f t="shared" si="117"/>
        <v/>
      </c>
      <c r="V468" s="384" t="str">
        <f t="shared" si="118"/>
        <v/>
      </c>
      <c r="W468" s="384" t="str">
        <f t="shared" si="119"/>
        <v/>
      </c>
      <c r="X468" s="384" t="str">
        <f t="shared" si="120"/>
        <v/>
      </c>
      <c r="Y468" s="384" t="str">
        <f t="shared" si="121"/>
        <v/>
      </c>
      <c r="Z468" s="384" t="str">
        <f t="shared" si="122"/>
        <v/>
      </c>
      <c r="AA468" s="384">
        <f t="shared" si="123"/>
        <v>0</v>
      </c>
      <c r="AB468" s="385" t="b">
        <f t="shared" si="124"/>
        <v>1</v>
      </c>
      <c r="AC468" s="384" t="str">
        <f>IF($N468="","",IF($C$7="Northern Ireland",INDEX('Fixed inputs'!$H$18:$H$58,MATCH($N468,'Fixed inputs'!$C$18:$C$58,0)),INDEX('Fixed inputs'!$I$18:$I$58,MATCH($N468,'Fixed inputs'!$C$18:$C$58,0))))</f>
        <v/>
      </c>
      <c r="AD468" s="384" t="str">
        <f>IF($C468="","",INDEX('Fixed inputs'!$C$8:$E$10,MATCH($C468,'Fixed inputs'!$B$8:$B$10,0),MATCH(IF($C$7="Northern Ireland","GBP","EUR"),'Fixed inputs'!$C$7:$E$7,0)))</f>
        <v/>
      </c>
      <c r="AE468" s="386"/>
      <c r="AF468" s="386"/>
      <c r="AG468" s="386"/>
      <c r="AH468" s="386"/>
      <c r="AI468" s="386"/>
      <c r="AJ468" s="387">
        <f t="shared" si="125"/>
        <v>0</v>
      </c>
      <c r="AK468" s="386"/>
      <c r="AL468" s="387">
        <f t="shared" si="126"/>
        <v>0</v>
      </c>
      <c r="AM468" s="386"/>
      <c r="AN468" s="387">
        <f t="shared" si="127"/>
        <v>0</v>
      </c>
      <c r="AO468" s="386"/>
      <c r="AP468" s="387">
        <f t="shared" si="128"/>
        <v>0</v>
      </c>
      <c r="AQ468" s="386"/>
      <c r="AR468" s="387">
        <f t="shared" si="129"/>
        <v>0</v>
      </c>
      <c r="AS468" s="386"/>
      <c r="AT468" s="387">
        <f t="shared" si="130"/>
        <v>0</v>
      </c>
    </row>
    <row r="469" spans="2:46">
      <c r="B469" s="435"/>
      <c r="C469" s="435"/>
      <c r="D469" s="436"/>
      <c r="E469" s="437"/>
      <c r="F469" s="437"/>
      <c r="G469" s="437"/>
      <c r="H469" s="437"/>
      <c r="I469" s="437"/>
      <c r="J469" s="437"/>
      <c r="K469" s="465">
        <f t="shared" si="116"/>
        <v>0</v>
      </c>
      <c r="L469" s="433"/>
      <c r="M469" s="433"/>
      <c r="N469" s="434"/>
      <c r="O469" s="383" t="str">
        <f t="shared" si="115"/>
        <v/>
      </c>
      <c r="P469" s="434"/>
      <c r="Q469" s="434"/>
      <c r="R469" s="434"/>
      <c r="S469" s="433"/>
      <c r="T469" s="434"/>
      <c r="U469" s="384" t="str">
        <f t="shared" si="117"/>
        <v/>
      </c>
      <c r="V469" s="384" t="str">
        <f t="shared" si="118"/>
        <v/>
      </c>
      <c r="W469" s="384" t="str">
        <f t="shared" si="119"/>
        <v/>
      </c>
      <c r="X469" s="384" t="str">
        <f t="shared" si="120"/>
        <v/>
      </c>
      <c r="Y469" s="384" t="str">
        <f t="shared" si="121"/>
        <v/>
      </c>
      <c r="Z469" s="384" t="str">
        <f t="shared" si="122"/>
        <v/>
      </c>
      <c r="AA469" s="384">
        <f t="shared" si="123"/>
        <v>0</v>
      </c>
      <c r="AB469" s="385" t="b">
        <f t="shared" si="124"/>
        <v>1</v>
      </c>
      <c r="AC469" s="384" t="str">
        <f>IF($N469="","",IF($C$7="Northern Ireland",INDEX('Fixed inputs'!$H$18:$H$58,MATCH($N469,'Fixed inputs'!$C$18:$C$58,0)),INDEX('Fixed inputs'!$I$18:$I$58,MATCH($N469,'Fixed inputs'!$C$18:$C$58,0))))</f>
        <v/>
      </c>
      <c r="AD469" s="384" t="str">
        <f>IF($C469="","",INDEX('Fixed inputs'!$C$8:$E$10,MATCH($C469,'Fixed inputs'!$B$8:$B$10,0),MATCH(IF($C$7="Northern Ireland","GBP","EUR"),'Fixed inputs'!$C$7:$E$7,0)))</f>
        <v/>
      </c>
      <c r="AE469" s="386"/>
      <c r="AF469" s="386"/>
      <c r="AG469" s="386"/>
      <c r="AH469" s="386"/>
      <c r="AI469" s="386"/>
      <c r="AJ469" s="387">
        <f t="shared" si="125"/>
        <v>0</v>
      </c>
      <c r="AK469" s="386"/>
      <c r="AL469" s="387">
        <f t="shared" si="126"/>
        <v>0</v>
      </c>
      <c r="AM469" s="386"/>
      <c r="AN469" s="387">
        <f t="shared" si="127"/>
        <v>0</v>
      </c>
      <c r="AO469" s="386"/>
      <c r="AP469" s="387">
        <f t="shared" si="128"/>
        <v>0</v>
      </c>
      <c r="AQ469" s="386"/>
      <c r="AR469" s="387">
        <f t="shared" si="129"/>
        <v>0</v>
      </c>
      <c r="AS469" s="386"/>
      <c r="AT469" s="387">
        <f t="shared" si="130"/>
        <v>0</v>
      </c>
    </row>
    <row r="470" spans="2:46">
      <c r="B470" s="435"/>
      <c r="C470" s="435"/>
      <c r="D470" s="436"/>
      <c r="E470" s="437"/>
      <c r="F470" s="437"/>
      <c r="G470" s="437"/>
      <c r="H470" s="437"/>
      <c r="I470" s="437"/>
      <c r="J470" s="437"/>
      <c r="K470" s="465">
        <f t="shared" si="116"/>
        <v>0</v>
      </c>
      <c r="L470" s="433"/>
      <c r="M470" s="433"/>
      <c r="N470" s="434"/>
      <c r="O470" s="383" t="str">
        <f t="shared" si="115"/>
        <v/>
      </c>
      <c r="P470" s="434"/>
      <c r="Q470" s="434"/>
      <c r="R470" s="434"/>
      <c r="S470" s="433"/>
      <c r="T470" s="434"/>
      <c r="U470" s="384" t="str">
        <f t="shared" si="117"/>
        <v/>
      </c>
      <c r="V470" s="384" t="str">
        <f t="shared" si="118"/>
        <v/>
      </c>
      <c r="W470" s="384" t="str">
        <f t="shared" si="119"/>
        <v/>
      </c>
      <c r="X470" s="384" t="str">
        <f t="shared" si="120"/>
        <v/>
      </c>
      <c r="Y470" s="384" t="str">
        <f t="shared" si="121"/>
        <v/>
      </c>
      <c r="Z470" s="384" t="str">
        <f t="shared" si="122"/>
        <v/>
      </c>
      <c r="AA470" s="384">
        <f t="shared" si="123"/>
        <v>0</v>
      </c>
      <c r="AB470" s="385" t="b">
        <f t="shared" si="124"/>
        <v>1</v>
      </c>
      <c r="AC470" s="384" t="str">
        <f>IF($N470="","",IF($C$7="Northern Ireland",INDEX('Fixed inputs'!$H$18:$H$58,MATCH($N470,'Fixed inputs'!$C$18:$C$58,0)),INDEX('Fixed inputs'!$I$18:$I$58,MATCH($N470,'Fixed inputs'!$C$18:$C$58,0))))</f>
        <v/>
      </c>
      <c r="AD470" s="384" t="str">
        <f>IF($C470="","",INDEX('Fixed inputs'!$C$8:$E$10,MATCH($C470,'Fixed inputs'!$B$8:$B$10,0),MATCH(IF($C$7="Northern Ireland","GBP","EUR"),'Fixed inputs'!$C$7:$E$7,0)))</f>
        <v/>
      </c>
      <c r="AE470" s="386"/>
      <c r="AF470" s="386"/>
      <c r="AG470" s="386"/>
      <c r="AH470" s="386"/>
      <c r="AI470" s="386"/>
      <c r="AJ470" s="387">
        <f t="shared" si="125"/>
        <v>0</v>
      </c>
      <c r="AK470" s="386"/>
      <c r="AL470" s="387">
        <f t="shared" si="126"/>
        <v>0</v>
      </c>
      <c r="AM470" s="386"/>
      <c r="AN470" s="387">
        <f t="shared" si="127"/>
        <v>0</v>
      </c>
      <c r="AO470" s="386"/>
      <c r="AP470" s="387">
        <f t="shared" si="128"/>
        <v>0</v>
      </c>
      <c r="AQ470" s="386"/>
      <c r="AR470" s="387">
        <f t="shared" si="129"/>
        <v>0</v>
      </c>
      <c r="AS470" s="386"/>
      <c r="AT470" s="387">
        <f t="shared" si="130"/>
        <v>0</v>
      </c>
    </row>
    <row r="471" spans="2:46">
      <c r="B471" s="435"/>
      <c r="C471" s="435"/>
      <c r="D471" s="436"/>
      <c r="E471" s="437"/>
      <c r="F471" s="437"/>
      <c r="G471" s="437"/>
      <c r="H471" s="437"/>
      <c r="I471" s="437"/>
      <c r="J471" s="437"/>
      <c r="K471" s="465">
        <f t="shared" si="116"/>
        <v>0</v>
      </c>
      <c r="L471" s="433"/>
      <c r="M471" s="433"/>
      <c r="N471" s="434"/>
      <c r="O471" s="383" t="str">
        <f t="shared" si="115"/>
        <v/>
      </c>
      <c r="P471" s="434"/>
      <c r="Q471" s="434"/>
      <c r="R471" s="434"/>
      <c r="S471" s="433"/>
      <c r="T471" s="434"/>
      <c r="U471" s="384" t="str">
        <f t="shared" si="117"/>
        <v/>
      </c>
      <c r="V471" s="384" t="str">
        <f t="shared" si="118"/>
        <v/>
      </c>
      <c r="W471" s="384" t="str">
        <f t="shared" si="119"/>
        <v/>
      </c>
      <c r="X471" s="384" t="str">
        <f t="shared" si="120"/>
        <v/>
      </c>
      <c r="Y471" s="384" t="str">
        <f t="shared" si="121"/>
        <v/>
      </c>
      <c r="Z471" s="384" t="str">
        <f t="shared" si="122"/>
        <v/>
      </c>
      <c r="AA471" s="384">
        <f t="shared" si="123"/>
        <v>0</v>
      </c>
      <c r="AB471" s="385" t="b">
        <f t="shared" si="124"/>
        <v>1</v>
      </c>
      <c r="AC471" s="384" t="str">
        <f>IF($N471="","",IF($C$7="Northern Ireland",INDEX('Fixed inputs'!$H$18:$H$58,MATCH($N471,'Fixed inputs'!$C$18:$C$58,0)),INDEX('Fixed inputs'!$I$18:$I$58,MATCH($N471,'Fixed inputs'!$C$18:$C$58,0))))</f>
        <v/>
      </c>
      <c r="AD471" s="384" t="str">
        <f>IF($C471="","",INDEX('Fixed inputs'!$C$8:$E$10,MATCH($C471,'Fixed inputs'!$B$8:$B$10,0),MATCH(IF($C$7="Northern Ireland","GBP","EUR"),'Fixed inputs'!$C$7:$E$7,0)))</f>
        <v/>
      </c>
      <c r="AE471" s="386"/>
      <c r="AF471" s="386"/>
      <c r="AG471" s="386"/>
      <c r="AH471" s="386"/>
      <c r="AI471" s="386"/>
      <c r="AJ471" s="387">
        <f t="shared" si="125"/>
        <v>0</v>
      </c>
      <c r="AK471" s="386"/>
      <c r="AL471" s="387">
        <f t="shared" si="126"/>
        <v>0</v>
      </c>
      <c r="AM471" s="386"/>
      <c r="AN471" s="387">
        <f t="shared" si="127"/>
        <v>0</v>
      </c>
      <c r="AO471" s="386"/>
      <c r="AP471" s="387">
        <f t="shared" si="128"/>
        <v>0</v>
      </c>
      <c r="AQ471" s="386"/>
      <c r="AR471" s="387">
        <f t="shared" si="129"/>
        <v>0</v>
      </c>
      <c r="AS471" s="386"/>
      <c r="AT471" s="387">
        <f t="shared" si="130"/>
        <v>0</v>
      </c>
    </row>
    <row r="472" spans="2:46">
      <c r="B472" s="435"/>
      <c r="C472" s="435"/>
      <c r="D472" s="436"/>
      <c r="E472" s="437"/>
      <c r="F472" s="437"/>
      <c r="G472" s="437"/>
      <c r="H472" s="437"/>
      <c r="I472" s="437"/>
      <c r="J472" s="437"/>
      <c r="K472" s="465">
        <f t="shared" si="116"/>
        <v>0</v>
      </c>
      <c r="L472" s="433"/>
      <c r="M472" s="433"/>
      <c r="N472" s="434"/>
      <c r="O472" s="383" t="str">
        <f t="shared" si="115"/>
        <v/>
      </c>
      <c r="P472" s="434"/>
      <c r="Q472" s="434"/>
      <c r="R472" s="434"/>
      <c r="S472" s="433"/>
      <c r="T472" s="434"/>
      <c r="U472" s="384" t="str">
        <f t="shared" si="117"/>
        <v/>
      </c>
      <c r="V472" s="384" t="str">
        <f t="shared" si="118"/>
        <v/>
      </c>
      <c r="W472" s="384" t="str">
        <f t="shared" si="119"/>
        <v/>
      </c>
      <c r="X472" s="384" t="str">
        <f t="shared" si="120"/>
        <v/>
      </c>
      <c r="Y472" s="384" t="str">
        <f t="shared" si="121"/>
        <v/>
      </c>
      <c r="Z472" s="384" t="str">
        <f t="shared" si="122"/>
        <v/>
      </c>
      <c r="AA472" s="384">
        <f t="shared" si="123"/>
        <v>0</v>
      </c>
      <c r="AB472" s="385" t="b">
        <f t="shared" si="124"/>
        <v>1</v>
      </c>
      <c r="AC472" s="384" t="str">
        <f>IF($N472="","",IF($C$7="Northern Ireland",INDEX('Fixed inputs'!$H$18:$H$58,MATCH($N472,'Fixed inputs'!$C$18:$C$58,0)),INDEX('Fixed inputs'!$I$18:$I$58,MATCH($N472,'Fixed inputs'!$C$18:$C$58,0))))</f>
        <v/>
      </c>
      <c r="AD472" s="384" t="str">
        <f>IF($C472="","",INDEX('Fixed inputs'!$C$8:$E$10,MATCH($C472,'Fixed inputs'!$B$8:$B$10,0),MATCH(IF($C$7="Northern Ireland","GBP","EUR"),'Fixed inputs'!$C$7:$E$7,0)))</f>
        <v/>
      </c>
      <c r="AE472" s="386"/>
      <c r="AF472" s="386"/>
      <c r="AG472" s="386"/>
      <c r="AH472" s="386"/>
      <c r="AI472" s="386"/>
      <c r="AJ472" s="387">
        <f t="shared" si="125"/>
        <v>0</v>
      </c>
      <c r="AK472" s="386"/>
      <c r="AL472" s="387">
        <f t="shared" si="126"/>
        <v>0</v>
      </c>
      <c r="AM472" s="386"/>
      <c r="AN472" s="387">
        <f t="shared" si="127"/>
        <v>0</v>
      </c>
      <c r="AO472" s="386"/>
      <c r="AP472" s="387">
        <f t="shared" si="128"/>
        <v>0</v>
      </c>
      <c r="AQ472" s="386"/>
      <c r="AR472" s="387">
        <f t="shared" si="129"/>
        <v>0</v>
      </c>
      <c r="AS472" s="386"/>
      <c r="AT472" s="387">
        <f t="shared" si="130"/>
        <v>0</v>
      </c>
    </row>
    <row r="473" spans="2:46">
      <c r="B473" s="435"/>
      <c r="C473" s="435"/>
      <c r="D473" s="436"/>
      <c r="E473" s="437"/>
      <c r="F473" s="437"/>
      <c r="G473" s="437"/>
      <c r="H473" s="437"/>
      <c r="I473" s="437"/>
      <c r="J473" s="437"/>
      <c r="K473" s="465">
        <f t="shared" si="116"/>
        <v>0</v>
      </c>
      <c r="L473" s="433"/>
      <c r="M473" s="433"/>
      <c r="N473" s="434"/>
      <c r="O473" s="383" t="str">
        <f t="shared" si="115"/>
        <v/>
      </c>
      <c r="P473" s="434"/>
      <c r="Q473" s="434"/>
      <c r="R473" s="434"/>
      <c r="S473" s="433"/>
      <c r="T473" s="434"/>
      <c r="U473" s="384" t="str">
        <f t="shared" si="117"/>
        <v/>
      </c>
      <c r="V473" s="384" t="str">
        <f t="shared" si="118"/>
        <v/>
      </c>
      <c r="W473" s="384" t="str">
        <f t="shared" si="119"/>
        <v/>
      </c>
      <c r="X473" s="384" t="str">
        <f t="shared" si="120"/>
        <v/>
      </c>
      <c r="Y473" s="384" t="str">
        <f t="shared" si="121"/>
        <v/>
      </c>
      <c r="Z473" s="384" t="str">
        <f t="shared" si="122"/>
        <v/>
      </c>
      <c r="AA473" s="384">
        <f t="shared" si="123"/>
        <v>0</v>
      </c>
      <c r="AB473" s="385" t="b">
        <f t="shared" si="124"/>
        <v>1</v>
      </c>
      <c r="AC473" s="384" t="str">
        <f>IF($N473="","",IF($C$7="Northern Ireland",INDEX('Fixed inputs'!$H$18:$H$58,MATCH($N473,'Fixed inputs'!$C$18:$C$58,0)),INDEX('Fixed inputs'!$I$18:$I$58,MATCH($N473,'Fixed inputs'!$C$18:$C$58,0))))</f>
        <v/>
      </c>
      <c r="AD473" s="384" t="str">
        <f>IF($C473="","",INDEX('Fixed inputs'!$C$8:$E$10,MATCH($C473,'Fixed inputs'!$B$8:$B$10,0),MATCH(IF($C$7="Northern Ireland","GBP","EUR"),'Fixed inputs'!$C$7:$E$7,0)))</f>
        <v/>
      </c>
      <c r="AE473" s="386"/>
      <c r="AF473" s="386"/>
      <c r="AG473" s="386"/>
      <c r="AH473" s="386"/>
      <c r="AI473" s="386"/>
      <c r="AJ473" s="387">
        <f t="shared" si="125"/>
        <v>0</v>
      </c>
      <c r="AK473" s="386"/>
      <c r="AL473" s="387">
        <f t="shared" si="126"/>
        <v>0</v>
      </c>
      <c r="AM473" s="386"/>
      <c r="AN473" s="387">
        <f t="shared" si="127"/>
        <v>0</v>
      </c>
      <c r="AO473" s="386"/>
      <c r="AP473" s="387">
        <f t="shared" si="128"/>
        <v>0</v>
      </c>
      <c r="AQ473" s="386"/>
      <c r="AR473" s="387">
        <f t="shared" si="129"/>
        <v>0</v>
      </c>
      <c r="AS473" s="386"/>
      <c r="AT473" s="387">
        <f t="shared" si="130"/>
        <v>0</v>
      </c>
    </row>
    <row r="474" spans="2:46">
      <c r="B474" s="435"/>
      <c r="C474" s="435"/>
      <c r="D474" s="436"/>
      <c r="E474" s="437"/>
      <c r="F474" s="437"/>
      <c r="G474" s="437"/>
      <c r="H474" s="437"/>
      <c r="I474" s="437"/>
      <c r="J474" s="437"/>
      <c r="K474" s="465">
        <f t="shared" si="116"/>
        <v>0</v>
      </c>
      <c r="L474" s="433"/>
      <c r="M474" s="433"/>
      <c r="N474" s="434"/>
      <c r="O474" s="383" t="str">
        <f t="shared" si="115"/>
        <v/>
      </c>
      <c r="P474" s="434"/>
      <c r="Q474" s="434"/>
      <c r="R474" s="434"/>
      <c r="S474" s="433"/>
      <c r="T474" s="434"/>
      <c r="U474" s="384" t="str">
        <f t="shared" si="117"/>
        <v/>
      </c>
      <c r="V474" s="384" t="str">
        <f t="shared" si="118"/>
        <v/>
      </c>
      <c r="W474" s="384" t="str">
        <f t="shared" si="119"/>
        <v/>
      </c>
      <c r="X474" s="384" t="str">
        <f t="shared" si="120"/>
        <v/>
      </c>
      <c r="Y474" s="384" t="str">
        <f t="shared" si="121"/>
        <v/>
      </c>
      <c r="Z474" s="384" t="str">
        <f t="shared" si="122"/>
        <v/>
      </c>
      <c r="AA474" s="384">
        <f t="shared" si="123"/>
        <v>0</v>
      </c>
      <c r="AB474" s="385" t="b">
        <f t="shared" si="124"/>
        <v>1</v>
      </c>
      <c r="AC474" s="384" t="str">
        <f>IF($N474="","",IF($C$7="Northern Ireland",INDEX('Fixed inputs'!$H$18:$H$58,MATCH($N474,'Fixed inputs'!$C$18:$C$58,0)),INDEX('Fixed inputs'!$I$18:$I$58,MATCH($N474,'Fixed inputs'!$C$18:$C$58,0))))</f>
        <v/>
      </c>
      <c r="AD474" s="384" t="str">
        <f>IF($C474="","",INDEX('Fixed inputs'!$C$8:$E$10,MATCH($C474,'Fixed inputs'!$B$8:$B$10,0),MATCH(IF($C$7="Northern Ireland","GBP","EUR"),'Fixed inputs'!$C$7:$E$7,0)))</f>
        <v/>
      </c>
      <c r="AE474" s="386"/>
      <c r="AF474" s="386"/>
      <c r="AG474" s="386"/>
      <c r="AH474" s="386"/>
      <c r="AI474" s="386"/>
      <c r="AJ474" s="387">
        <f t="shared" si="125"/>
        <v>0</v>
      </c>
      <c r="AK474" s="386"/>
      <c r="AL474" s="387">
        <f t="shared" si="126"/>
        <v>0</v>
      </c>
      <c r="AM474" s="386"/>
      <c r="AN474" s="387">
        <f t="shared" si="127"/>
        <v>0</v>
      </c>
      <c r="AO474" s="386"/>
      <c r="AP474" s="387">
        <f t="shared" si="128"/>
        <v>0</v>
      </c>
      <c r="AQ474" s="386"/>
      <c r="AR474" s="387">
        <f t="shared" si="129"/>
        <v>0</v>
      </c>
      <c r="AS474" s="386"/>
      <c r="AT474" s="387">
        <f t="shared" si="130"/>
        <v>0</v>
      </c>
    </row>
    <row r="475" spans="2:46">
      <c r="B475" s="435"/>
      <c r="C475" s="435"/>
      <c r="D475" s="436"/>
      <c r="E475" s="437"/>
      <c r="F475" s="437"/>
      <c r="G475" s="437"/>
      <c r="H475" s="437"/>
      <c r="I475" s="437"/>
      <c r="J475" s="437"/>
      <c r="K475" s="465">
        <f t="shared" si="116"/>
        <v>0</v>
      </c>
      <c r="L475" s="433"/>
      <c r="M475" s="433"/>
      <c r="N475" s="434"/>
      <c r="O475" s="383" t="str">
        <f t="shared" si="115"/>
        <v/>
      </c>
      <c r="P475" s="434"/>
      <c r="Q475" s="434"/>
      <c r="R475" s="434"/>
      <c r="S475" s="433"/>
      <c r="T475" s="434"/>
      <c r="U475" s="384" t="str">
        <f t="shared" si="117"/>
        <v/>
      </c>
      <c r="V475" s="384" t="str">
        <f t="shared" si="118"/>
        <v/>
      </c>
      <c r="W475" s="384" t="str">
        <f t="shared" si="119"/>
        <v/>
      </c>
      <c r="X475" s="384" t="str">
        <f t="shared" si="120"/>
        <v/>
      </c>
      <c r="Y475" s="384" t="str">
        <f t="shared" si="121"/>
        <v/>
      </c>
      <c r="Z475" s="384" t="str">
        <f t="shared" si="122"/>
        <v/>
      </c>
      <c r="AA475" s="384">
        <f t="shared" si="123"/>
        <v>0</v>
      </c>
      <c r="AB475" s="385" t="b">
        <f t="shared" si="124"/>
        <v>1</v>
      </c>
      <c r="AC475" s="384" t="str">
        <f>IF($N475="","",IF($C$7="Northern Ireland",INDEX('Fixed inputs'!$H$18:$H$58,MATCH($N475,'Fixed inputs'!$C$18:$C$58,0)),INDEX('Fixed inputs'!$I$18:$I$58,MATCH($N475,'Fixed inputs'!$C$18:$C$58,0))))</f>
        <v/>
      </c>
      <c r="AD475" s="384" t="str">
        <f>IF($C475="","",INDEX('Fixed inputs'!$C$8:$E$10,MATCH($C475,'Fixed inputs'!$B$8:$B$10,0),MATCH(IF($C$7="Northern Ireland","GBP","EUR"),'Fixed inputs'!$C$7:$E$7,0)))</f>
        <v/>
      </c>
      <c r="AE475" s="386"/>
      <c r="AF475" s="386"/>
      <c r="AG475" s="386"/>
      <c r="AH475" s="386"/>
      <c r="AI475" s="386"/>
      <c r="AJ475" s="387">
        <f t="shared" si="125"/>
        <v>0</v>
      </c>
      <c r="AK475" s="386"/>
      <c r="AL475" s="387">
        <f t="shared" si="126"/>
        <v>0</v>
      </c>
      <c r="AM475" s="386"/>
      <c r="AN475" s="387">
        <f t="shared" si="127"/>
        <v>0</v>
      </c>
      <c r="AO475" s="386"/>
      <c r="AP475" s="387">
        <f t="shared" si="128"/>
        <v>0</v>
      </c>
      <c r="AQ475" s="386"/>
      <c r="AR475" s="387">
        <f t="shared" si="129"/>
        <v>0</v>
      </c>
      <c r="AS475" s="386"/>
      <c r="AT475" s="387">
        <f t="shared" si="130"/>
        <v>0</v>
      </c>
    </row>
    <row r="476" spans="2:46">
      <c r="B476" s="435"/>
      <c r="C476" s="435"/>
      <c r="D476" s="436"/>
      <c r="E476" s="437"/>
      <c r="F476" s="437"/>
      <c r="G476" s="437"/>
      <c r="H476" s="437"/>
      <c r="I476" s="437"/>
      <c r="J476" s="437"/>
      <c r="K476" s="465">
        <f t="shared" si="116"/>
        <v>0</v>
      </c>
      <c r="L476" s="433"/>
      <c r="M476" s="433"/>
      <c r="N476" s="434"/>
      <c r="O476" s="383" t="str">
        <f t="shared" si="115"/>
        <v/>
      </c>
      <c r="P476" s="434"/>
      <c r="Q476" s="434"/>
      <c r="R476" s="434"/>
      <c r="S476" s="433"/>
      <c r="T476" s="434"/>
      <c r="U476" s="384" t="str">
        <f t="shared" si="117"/>
        <v/>
      </c>
      <c r="V476" s="384" t="str">
        <f t="shared" si="118"/>
        <v/>
      </c>
      <c r="W476" s="384" t="str">
        <f t="shared" si="119"/>
        <v/>
      </c>
      <c r="X476" s="384" t="str">
        <f t="shared" si="120"/>
        <v/>
      </c>
      <c r="Y476" s="384" t="str">
        <f t="shared" si="121"/>
        <v/>
      </c>
      <c r="Z476" s="384" t="str">
        <f t="shared" si="122"/>
        <v/>
      </c>
      <c r="AA476" s="384">
        <f t="shared" si="123"/>
        <v>0</v>
      </c>
      <c r="AB476" s="385" t="b">
        <f t="shared" si="124"/>
        <v>1</v>
      </c>
      <c r="AC476" s="384" t="str">
        <f>IF($N476="","",IF($C$7="Northern Ireland",INDEX('Fixed inputs'!$H$18:$H$58,MATCH($N476,'Fixed inputs'!$C$18:$C$58,0)),INDEX('Fixed inputs'!$I$18:$I$58,MATCH($N476,'Fixed inputs'!$C$18:$C$58,0))))</f>
        <v/>
      </c>
      <c r="AD476" s="384" t="str">
        <f>IF($C476="","",INDEX('Fixed inputs'!$C$8:$E$10,MATCH($C476,'Fixed inputs'!$B$8:$B$10,0),MATCH(IF($C$7="Northern Ireland","GBP","EUR"),'Fixed inputs'!$C$7:$E$7,0)))</f>
        <v/>
      </c>
      <c r="AE476" s="386"/>
      <c r="AF476" s="386"/>
      <c r="AG476" s="386"/>
      <c r="AH476" s="386"/>
      <c r="AI476" s="386"/>
      <c r="AJ476" s="387">
        <f t="shared" si="125"/>
        <v>0</v>
      </c>
      <c r="AK476" s="386"/>
      <c r="AL476" s="387">
        <f t="shared" si="126"/>
        <v>0</v>
      </c>
      <c r="AM476" s="386"/>
      <c r="AN476" s="387">
        <f t="shared" si="127"/>
        <v>0</v>
      </c>
      <c r="AO476" s="386"/>
      <c r="AP476" s="387">
        <f t="shared" si="128"/>
        <v>0</v>
      </c>
      <c r="AQ476" s="386"/>
      <c r="AR476" s="387">
        <f t="shared" si="129"/>
        <v>0</v>
      </c>
      <c r="AS476" s="386"/>
      <c r="AT476" s="387">
        <f t="shared" si="130"/>
        <v>0</v>
      </c>
    </row>
    <row r="477" spans="2:46">
      <c r="B477" s="435"/>
      <c r="C477" s="435"/>
      <c r="D477" s="436"/>
      <c r="E477" s="437"/>
      <c r="F477" s="437"/>
      <c r="G477" s="437"/>
      <c r="H477" s="437"/>
      <c r="I477" s="437"/>
      <c r="J477" s="437"/>
      <c r="K477" s="465">
        <f t="shared" si="116"/>
        <v>0</v>
      </c>
      <c r="L477" s="433"/>
      <c r="M477" s="433"/>
      <c r="N477" s="434"/>
      <c r="O477" s="383" t="str">
        <f t="shared" si="115"/>
        <v/>
      </c>
      <c r="P477" s="434"/>
      <c r="Q477" s="434"/>
      <c r="R477" s="434"/>
      <c r="S477" s="433"/>
      <c r="T477" s="434"/>
      <c r="U477" s="384" t="str">
        <f t="shared" si="117"/>
        <v/>
      </c>
      <c r="V477" s="384" t="str">
        <f t="shared" si="118"/>
        <v/>
      </c>
      <c r="W477" s="384" t="str">
        <f t="shared" si="119"/>
        <v/>
      </c>
      <c r="X477" s="384" t="str">
        <f t="shared" si="120"/>
        <v/>
      </c>
      <c r="Y477" s="384" t="str">
        <f t="shared" si="121"/>
        <v/>
      </c>
      <c r="Z477" s="384" t="str">
        <f t="shared" si="122"/>
        <v/>
      </c>
      <c r="AA477" s="384">
        <f t="shared" si="123"/>
        <v>0</v>
      </c>
      <c r="AB477" s="385" t="b">
        <f t="shared" si="124"/>
        <v>1</v>
      </c>
      <c r="AC477" s="384" t="str">
        <f>IF($N477="","",IF($C$7="Northern Ireland",INDEX('Fixed inputs'!$H$18:$H$58,MATCH($N477,'Fixed inputs'!$C$18:$C$58,0)),INDEX('Fixed inputs'!$I$18:$I$58,MATCH($N477,'Fixed inputs'!$C$18:$C$58,0))))</f>
        <v/>
      </c>
      <c r="AD477" s="384" t="str">
        <f>IF($C477="","",INDEX('Fixed inputs'!$C$8:$E$10,MATCH($C477,'Fixed inputs'!$B$8:$B$10,0),MATCH(IF($C$7="Northern Ireland","GBP","EUR"),'Fixed inputs'!$C$7:$E$7,0)))</f>
        <v/>
      </c>
      <c r="AE477" s="386"/>
      <c r="AF477" s="386"/>
      <c r="AG477" s="386"/>
      <c r="AH477" s="386"/>
      <c r="AI477" s="386"/>
      <c r="AJ477" s="387">
        <f t="shared" si="125"/>
        <v>0</v>
      </c>
      <c r="AK477" s="386"/>
      <c r="AL477" s="387">
        <f t="shared" si="126"/>
        <v>0</v>
      </c>
      <c r="AM477" s="386"/>
      <c r="AN477" s="387">
        <f t="shared" si="127"/>
        <v>0</v>
      </c>
      <c r="AO477" s="386"/>
      <c r="AP477" s="387">
        <f t="shared" si="128"/>
        <v>0</v>
      </c>
      <c r="AQ477" s="386"/>
      <c r="AR477" s="387">
        <f t="shared" si="129"/>
        <v>0</v>
      </c>
      <c r="AS477" s="386"/>
      <c r="AT477" s="387">
        <f t="shared" si="130"/>
        <v>0</v>
      </c>
    </row>
    <row r="478" spans="2:46">
      <c r="B478" s="435"/>
      <c r="C478" s="435"/>
      <c r="D478" s="436"/>
      <c r="E478" s="437"/>
      <c r="F478" s="437"/>
      <c r="G478" s="437"/>
      <c r="H478" s="437"/>
      <c r="I478" s="437"/>
      <c r="J478" s="437"/>
      <c r="K478" s="465">
        <f t="shared" si="116"/>
        <v>0</v>
      </c>
      <c r="L478" s="433"/>
      <c r="M478" s="433"/>
      <c r="N478" s="434"/>
      <c r="O478" s="383" t="str">
        <f t="shared" si="115"/>
        <v/>
      </c>
      <c r="P478" s="434"/>
      <c r="Q478" s="434"/>
      <c r="R478" s="434"/>
      <c r="S478" s="433"/>
      <c r="T478" s="434"/>
      <c r="U478" s="384" t="str">
        <f t="shared" si="117"/>
        <v/>
      </c>
      <c r="V478" s="384" t="str">
        <f t="shared" si="118"/>
        <v/>
      </c>
      <c r="W478" s="384" t="str">
        <f t="shared" si="119"/>
        <v/>
      </c>
      <c r="X478" s="384" t="str">
        <f t="shared" si="120"/>
        <v/>
      </c>
      <c r="Y478" s="384" t="str">
        <f t="shared" si="121"/>
        <v/>
      </c>
      <c r="Z478" s="384" t="str">
        <f t="shared" si="122"/>
        <v/>
      </c>
      <c r="AA478" s="384">
        <f t="shared" si="123"/>
        <v>0</v>
      </c>
      <c r="AB478" s="385" t="b">
        <f t="shared" si="124"/>
        <v>1</v>
      </c>
      <c r="AC478" s="384" t="str">
        <f>IF($N478="","",IF($C$7="Northern Ireland",INDEX('Fixed inputs'!$H$18:$H$58,MATCH($N478,'Fixed inputs'!$C$18:$C$58,0)),INDEX('Fixed inputs'!$I$18:$I$58,MATCH($N478,'Fixed inputs'!$C$18:$C$58,0))))</f>
        <v/>
      </c>
      <c r="AD478" s="384" t="str">
        <f>IF($C478="","",INDEX('Fixed inputs'!$C$8:$E$10,MATCH($C478,'Fixed inputs'!$B$8:$B$10,0),MATCH(IF($C$7="Northern Ireland","GBP","EUR"),'Fixed inputs'!$C$7:$E$7,0)))</f>
        <v/>
      </c>
      <c r="AE478" s="386"/>
      <c r="AF478" s="386"/>
      <c r="AG478" s="386"/>
      <c r="AH478" s="386"/>
      <c r="AI478" s="386"/>
      <c r="AJ478" s="387">
        <f t="shared" si="125"/>
        <v>0</v>
      </c>
      <c r="AK478" s="386"/>
      <c r="AL478" s="387">
        <f t="shared" si="126"/>
        <v>0</v>
      </c>
      <c r="AM478" s="386"/>
      <c r="AN478" s="387">
        <f t="shared" si="127"/>
        <v>0</v>
      </c>
      <c r="AO478" s="386"/>
      <c r="AP478" s="387">
        <f t="shared" si="128"/>
        <v>0</v>
      </c>
      <c r="AQ478" s="386"/>
      <c r="AR478" s="387">
        <f t="shared" si="129"/>
        <v>0</v>
      </c>
      <c r="AS478" s="386"/>
      <c r="AT478" s="387">
        <f t="shared" si="130"/>
        <v>0</v>
      </c>
    </row>
    <row r="479" spans="2:46">
      <c r="B479" s="435"/>
      <c r="C479" s="435"/>
      <c r="D479" s="436"/>
      <c r="E479" s="437"/>
      <c r="F479" s="437"/>
      <c r="G479" s="437"/>
      <c r="H479" s="437"/>
      <c r="I479" s="437"/>
      <c r="J479" s="437"/>
      <c r="K479" s="465">
        <f t="shared" si="116"/>
        <v>0</v>
      </c>
      <c r="L479" s="433"/>
      <c r="M479" s="433"/>
      <c r="N479" s="434"/>
      <c r="O479" s="383" t="str">
        <f t="shared" si="115"/>
        <v/>
      </c>
      <c r="P479" s="434"/>
      <c r="Q479" s="434"/>
      <c r="R479" s="434"/>
      <c r="S479" s="433"/>
      <c r="T479" s="434"/>
      <c r="U479" s="384" t="str">
        <f t="shared" si="117"/>
        <v/>
      </c>
      <c r="V479" s="384" t="str">
        <f t="shared" si="118"/>
        <v/>
      </c>
      <c r="W479" s="384" t="str">
        <f t="shared" si="119"/>
        <v/>
      </c>
      <c r="X479" s="384" t="str">
        <f t="shared" si="120"/>
        <v/>
      </c>
      <c r="Y479" s="384" t="str">
        <f t="shared" si="121"/>
        <v/>
      </c>
      <c r="Z479" s="384" t="str">
        <f t="shared" si="122"/>
        <v/>
      </c>
      <c r="AA479" s="384">
        <f t="shared" si="123"/>
        <v>0</v>
      </c>
      <c r="AB479" s="385" t="b">
        <f t="shared" si="124"/>
        <v>1</v>
      </c>
      <c r="AC479" s="384" t="str">
        <f>IF($N479="","",IF($C$7="Northern Ireland",INDEX('Fixed inputs'!$H$18:$H$58,MATCH($N479,'Fixed inputs'!$C$18:$C$58,0)),INDEX('Fixed inputs'!$I$18:$I$58,MATCH($N479,'Fixed inputs'!$C$18:$C$58,0))))</f>
        <v/>
      </c>
      <c r="AD479" s="384" t="str">
        <f>IF($C479="","",INDEX('Fixed inputs'!$C$8:$E$10,MATCH($C479,'Fixed inputs'!$B$8:$B$10,0),MATCH(IF($C$7="Northern Ireland","GBP","EUR"),'Fixed inputs'!$C$7:$E$7,0)))</f>
        <v/>
      </c>
      <c r="AE479" s="386"/>
      <c r="AF479" s="386"/>
      <c r="AG479" s="386"/>
      <c r="AH479" s="386"/>
      <c r="AI479" s="386"/>
      <c r="AJ479" s="387">
        <f t="shared" si="125"/>
        <v>0</v>
      </c>
      <c r="AK479" s="386"/>
      <c r="AL479" s="387">
        <f t="shared" si="126"/>
        <v>0</v>
      </c>
      <c r="AM479" s="386"/>
      <c r="AN479" s="387">
        <f t="shared" si="127"/>
        <v>0</v>
      </c>
      <c r="AO479" s="386"/>
      <c r="AP479" s="387">
        <f t="shared" si="128"/>
        <v>0</v>
      </c>
      <c r="AQ479" s="386"/>
      <c r="AR479" s="387">
        <f t="shared" si="129"/>
        <v>0</v>
      </c>
      <c r="AS479" s="386"/>
      <c r="AT479" s="387">
        <f t="shared" si="130"/>
        <v>0</v>
      </c>
    </row>
    <row r="480" spans="2:46">
      <c r="B480" s="435"/>
      <c r="C480" s="435"/>
      <c r="D480" s="436"/>
      <c r="E480" s="437"/>
      <c r="F480" s="437"/>
      <c r="G480" s="437"/>
      <c r="H480" s="437"/>
      <c r="I480" s="437"/>
      <c r="J480" s="437"/>
      <c r="K480" s="465">
        <f t="shared" si="116"/>
        <v>0</v>
      </c>
      <c r="L480" s="433"/>
      <c r="M480" s="433"/>
      <c r="N480" s="434"/>
      <c r="O480" s="383" t="str">
        <f t="shared" si="115"/>
        <v/>
      </c>
      <c r="P480" s="434"/>
      <c r="Q480" s="434"/>
      <c r="R480" s="434"/>
      <c r="S480" s="433"/>
      <c r="T480" s="434"/>
      <c r="U480" s="384" t="str">
        <f t="shared" si="117"/>
        <v/>
      </c>
      <c r="V480" s="384" t="str">
        <f t="shared" si="118"/>
        <v/>
      </c>
      <c r="W480" s="384" t="str">
        <f t="shared" si="119"/>
        <v/>
      </c>
      <c r="X480" s="384" t="str">
        <f t="shared" si="120"/>
        <v/>
      </c>
      <c r="Y480" s="384" t="str">
        <f t="shared" si="121"/>
        <v/>
      </c>
      <c r="Z480" s="384" t="str">
        <f t="shared" si="122"/>
        <v/>
      </c>
      <c r="AA480" s="384">
        <f t="shared" si="123"/>
        <v>0</v>
      </c>
      <c r="AB480" s="385" t="b">
        <f t="shared" si="124"/>
        <v>1</v>
      </c>
      <c r="AC480" s="384" t="str">
        <f>IF($N480="","",IF($C$7="Northern Ireland",INDEX('Fixed inputs'!$H$18:$H$58,MATCH($N480,'Fixed inputs'!$C$18:$C$58,0)),INDEX('Fixed inputs'!$I$18:$I$58,MATCH($N480,'Fixed inputs'!$C$18:$C$58,0))))</f>
        <v/>
      </c>
      <c r="AD480" s="384" t="str">
        <f>IF($C480="","",INDEX('Fixed inputs'!$C$8:$E$10,MATCH($C480,'Fixed inputs'!$B$8:$B$10,0),MATCH(IF($C$7="Northern Ireland","GBP","EUR"),'Fixed inputs'!$C$7:$E$7,0)))</f>
        <v/>
      </c>
      <c r="AE480" s="386"/>
      <c r="AF480" s="386"/>
      <c r="AG480" s="386"/>
      <c r="AH480" s="386"/>
      <c r="AI480" s="386"/>
      <c r="AJ480" s="387">
        <f t="shared" si="125"/>
        <v>0</v>
      </c>
      <c r="AK480" s="386"/>
      <c r="AL480" s="387">
        <f t="shared" si="126"/>
        <v>0</v>
      </c>
      <c r="AM480" s="386"/>
      <c r="AN480" s="387">
        <f t="shared" si="127"/>
        <v>0</v>
      </c>
      <c r="AO480" s="386"/>
      <c r="AP480" s="387">
        <f t="shared" si="128"/>
        <v>0</v>
      </c>
      <c r="AQ480" s="386"/>
      <c r="AR480" s="387">
        <f t="shared" si="129"/>
        <v>0</v>
      </c>
      <c r="AS480" s="386"/>
      <c r="AT480" s="387">
        <f t="shared" si="130"/>
        <v>0</v>
      </c>
    </row>
    <row r="481" spans="2:46">
      <c r="B481" s="435"/>
      <c r="C481" s="435"/>
      <c r="D481" s="436"/>
      <c r="E481" s="437"/>
      <c r="F481" s="437"/>
      <c r="G481" s="437"/>
      <c r="H481" s="437"/>
      <c r="I481" s="437"/>
      <c r="J481" s="437"/>
      <c r="K481" s="465">
        <f t="shared" si="116"/>
        <v>0</v>
      </c>
      <c r="L481" s="433"/>
      <c r="M481" s="433"/>
      <c r="N481" s="434"/>
      <c r="O481" s="383" t="str">
        <f t="shared" si="115"/>
        <v/>
      </c>
      <c r="P481" s="434"/>
      <c r="Q481" s="434"/>
      <c r="R481" s="434"/>
      <c r="S481" s="433"/>
      <c r="T481" s="434"/>
      <c r="U481" s="384" t="str">
        <f t="shared" si="117"/>
        <v/>
      </c>
      <c r="V481" s="384" t="str">
        <f t="shared" si="118"/>
        <v/>
      </c>
      <c r="W481" s="384" t="str">
        <f t="shared" si="119"/>
        <v/>
      </c>
      <c r="X481" s="384" t="str">
        <f t="shared" si="120"/>
        <v/>
      </c>
      <c r="Y481" s="384" t="str">
        <f t="shared" si="121"/>
        <v/>
      </c>
      <c r="Z481" s="384" t="str">
        <f t="shared" si="122"/>
        <v/>
      </c>
      <c r="AA481" s="384">
        <f t="shared" si="123"/>
        <v>0</v>
      </c>
      <c r="AB481" s="385" t="b">
        <f t="shared" si="124"/>
        <v>1</v>
      </c>
      <c r="AC481" s="384" t="str">
        <f>IF($N481="","",IF($C$7="Northern Ireland",INDEX('Fixed inputs'!$H$18:$H$58,MATCH($N481,'Fixed inputs'!$C$18:$C$58,0)),INDEX('Fixed inputs'!$I$18:$I$58,MATCH($N481,'Fixed inputs'!$C$18:$C$58,0))))</f>
        <v/>
      </c>
      <c r="AD481" s="384" t="str">
        <f>IF($C481="","",INDEX('Fixed inputs'!$C$8:$E$10,MATCH($C481,'Fixed inputs'!$B$8:$B$10,0),MATCH(IF($C$7="Northern Ireland","GBP","EUR"),'Fixed inputs'!$C$7:$E$7,0)))</f>
        <v/>
      </c>
      <c r="AE481" s="386"/>
      <c r="AF481" s="386"/>
      <c r="AG481" s="386"/>
      <c r="AH481" s="386"/>
      <c r="AI481" s="386"/>
      <c r="AJ481" s="387">
        <f t="shared" si="125"/>
        <v>0</v>
      </c>
      <c r="AK481" s="386"/>
      <c r="AL481" s="387">
        <f t="shared" si="126"/>
        <v>0</v>
      </c>
      <c r="AM481" s="386"/>
      <c r="AN481" s="387">
        <f t="shared" si="127"/>
        <v>0</v>
      </c>
      <c r="AO481" s="386"/>
      <c r="AP481" s="387">
        <f t="shared" si="128"/>
        <v>0</v>
      </c>
      <c r="AQ481" s="386"/>
      <c r="AR481" s="387">
        <f t="shared" si="129"/>
        <v>0</v>
      </c>
      <c r="AS481" s="386"/>
      <c r="AT481" s="387">
        <f t="shared" si="130"/>
        <v>0</v>
      </c>
    </row>
    <row r="482" spans="2:46">
      <c r="B482" s="435"/>
      <c r="C482" s="435"/>
      <c r="D482" s="436"/>
      <c r="E482" s="437"/>
      <c r="F482" s="437"/>
      <c r="G482" s="437"/>
      <c r="H482" s="437"/>
      <c r="I482" s="437"/>
      <c r="J482" s="437"/>
      <c r="K482" s="465">
        <f t="shared" si="116"/>
        <v>0</v>
      </c>
      <c r="L482" s="433"/>
      <c r="M482" s="433"/>
      <c r="N482" s="434"/>
      <c r="O482" s="383" t="str">
        <f t="shared" si="115"/>
        <v/>
      </c>
      <c r="P482" s="434"/>
      <c r="Q482" s="434"/>
      <c r="R482" s="434"/>
      <c r="S482" s="433"/>
      <c r="T482" s="434"/>
      <c r="U482" s="384" t="str">
        <f t="shared" si="117"/>
        <v/>
      </c>
      <c r="V482" s="384" t="str">
        <f t="shared" si="118"/>
        <v/>
      </c>
      <c r="W482" s="384" t="str">
        <f t="shared" si="119"/>
        <v/>
      </c>
      <c r="X482" s="384" t="str">
        <f t="shared" si="120"/>
        <v/>
      </c>
      <c r="Y482" s="384" t="str">
        <f t="shared" si="121"/>
        <v/>
      </c>
      <c r="Z482" s="384" t="str">
        <f t="shared" si="122"/>
        <v/>
      </c>
      <c r="AA482" s="384">
        <f t="shared" si="123"/>
        <v>0</v>
      </c>
      <c r="AB482" s="385" t="b">
        <f t="shared" si="124"/>
        <v>1</v>
      </c>
      <c r="AC482" s="384" t="str">
        <f>IF($N482="","",IF($C$7="Northern Ireland",INDEX('Fixed inputs'!$H$18:$H$58,MATCH($N482,'Fixed inputs'!$C$18:$C$58,0)),INDEX('Fixed inputs'!$I$18:$I$58,MATCH($N482,'Fixed inputs'!$C$18:$C$58,0))))</f>
        <v/>
      </c>
      <c r="AD482" s="384" t="str">
        <f>IF($C482="","",INDEX('Fixed inputs'!$C$8:$E$10,MATCH($C482,'Fixed inputs'!$B$8:$B$10,0),MATCH(IF($C$7="Northern Ireland","GBP","EUR"),'Fixed inputs'!$C$7:$E$7,0)))</f>
        <v/>
      </c>
      <c r="AE482" s="386"/>
      <c r="AF482" s="386"/>
      <c r="AG482" s="386"/>
      <c r="AH482" s="386"/>
      <c r="AI482" s="386"/>
      <c r="AJ482" s="387">
        <f t="shared" si="125"/>
        <v>0</v>
      </c>
      <c r="AK482" s="386"/>
      <c r="AL482" s="387">
        <f t="shared" si="126"/>
        <v>0</v>
      </c>
      <c r="AM482" s="386"/>
      <c r="AN482" s="387">
        <f t="shared" si="127"/>
        <v>0</v>
      </c>
      <c r="AO482" s="386"/>
      <c r="AP482" s="387">
        <f t="shared" si="128"/>
        <v>0</v>
      </c>
      <c r="AQ482" s="386"/>
      <c r="AR482" s="387">
        <f t="shared" si="129"/>
        <v>0</v>
      </c>
      <c r="AS482" s="386"/>
      <c r="AT482" s="387">
        <f t="shared" si="130"/>
        <v>0</v>
      </c>
    </row>
    <row r="483" spans="2:46">
      <c r="B483" s="435"/>
      <c r="C483" s="435"/>
      <c r="D483" s="436"/>
      <c r="E483" s="437"/>
      <c r="F483" s="437"/>
      <c r="G483" s="437"/>
      <c r="H483" s="437"/>
      <c r="I483" s="437"/>
      <c r="J483" s="437"/>
      <c r="K483" s="465">
        <f t="shared" si="116"/>
        <v>0</v>
      </c>
      <c r="L483" s="433"/>
      <c r="M483" s="433"/>
      <c r="N483" s="434"/>
      <c r="O483" s="383" t="str">
        <f t="shared" si="115"/>
        <v/>
      </c>
      <c r="P483" s="434"/>
      <c r="Q483" s="434"/>
      <c r="R483" s="434"/>
      <c r="S483" s="433"/>
      <c r="T483" s="434"/>
      <c r="U483" s="384" t="str">
        <f t="shared" si="117"/>
        <v/>
      </c>
      <c r="V483" s="384" t="str">
        <f t="shared" si="118"/>
        <v/>
      </c>
      <c r="W483" s="384" t="str">
        <f t="shared" si="119"/>
        <v/>
      </c>
      <c r="X483" s="384" t="str">
        <f t="shared" si="120"/>
        <v/>
      </c>
      <c r="Y483" s="384" t="str">
        <f t="shared" si="121"/>
        <v/>
      </c>
      <c r="Z483" s="384" t="str">
        <f t="shared" si="122"/>
        <v/>
      </c>
      <c r="AA483" s="384">
        <f t="shared" si="123"/>
        <v>0</v>
      </c>
      <c r="AB483" s="385" t="b">
        <f t="shared" si="124"/>
        <v>1</v>
      </c>
      <c r="AC483" s="384" t="str">
        <f>IF($N483="","",IF($C$7="Northern Ireland",INDEX('Fixed inputs'!$H$18:$H$58,MATCH($N483,'Fixed inputs'!$C$18:$C$58,0)),INDEX('Fixed inputs'!$I$18:$I$58,MATCH($N483,'Fixed inputs'!$C$18:$C$58,0))))</f>
        <v/>
      </c>
      <c r="AD483" s="384" t="str">
        <f>IF($C483="","",INDEX('Fixed inputs'!$C$8:$E$10,MATCH($C483,'Fixed inputs'!$B$8:$B$10,0),MATCH(IF($C$7="Northern Ireland","GBP","EUR"),'Fixed inputs'!$C$7:$E$7,0)))</f>
        <v/>
      </c>
      <c r="AE483" s="386"/>
      <c r="AF483" s="386"/>
      <c r="AG483" s="386"/>
      <c r="AH483" s="386"/>
      <c r="AI483" s="386"/>
      <c r="AJ483" s="387">
        <f t="shared" si="125"/>
        <v>0</v>
      </c>
      <c r="AK483" s="386"/>
      <c r="AL483" s="387">
        <f t="shared" si="126"/>
        <v>0</v>
      </c>
      <c r="AM483" s="386"/>
      <c r="AN483" s="387">
        <f t="shared" si="127"/>
        <v>0</v>
      </c>
      <c r="AO483" s="386"/>
      <c r="AP483" s="387">
        <f t="shared" si="128"/>
        <v>0</v>
      </c>
      <c r="AQ483" s="386"/>
      <c r="AR483" s="387">
        <f t="shared" si="129"/>
        <v>0</v>
      </c>
      <c r="AS483" s="386"/>
      <c r="AT483" s="387">
        <f t="shared" si="130"/>
        <v>0</v>
      </c>
    </row>
    <row r="484" spans="2:46">
      <c r="B484" s="435"/>
      <c r="C484" s="435"/>
      <c r="D484" s="436"/>
      <c r="E484" s="437"/>
      <c r="F484" s="437"/>
      <c r="G484" s="437"/>
      <c r="H484" s="437"/>
      <c r="I484" s="437"/>
      <c r="J484" s="437"/>
      <c r="K484" s="465">
        <f t="shared" si="116"/>
        <v>0</v>
      </c>
      <c r="L484" s="433"/>
      <c r="M484" s="433"/>
      <c r="N484" s="434"/>
      <c r="O484" s="383" t="str">
        <f t="shared" si="115"/>
        <v/>
      </c>
      <c r="P484" s="434"/>
      <c r="Q484" s="434"/>
      <c r="R484" s="434"/>
      <c r="S484" s="433"/>
      <c r="T484" s="434"/>
      <c r="U484" s="384" t="str">
        <f t="shared" si="117"/>
        <v/>
      </c>
      <c r="V484" s="384" t="str">
        <f t="shared" si="118"/>
        <v/>
      </c>
      <c r="W484" s="384" t="str">
        <f t="shared" si="119"/>
        <v/>
      </c>
      <c r="X484" s="384" t="str">
        <f t="shared" si="120"/>
        <v/>
      </c>
      <c r="Y484" s="384" t="str">
        <f t="shared" si="121"/>
        <v/>
      </c>
      <c r="Z484" s="384" t="str">
        <f t="shared" si="122"/>
        <v/>
      </c>
      <c r="AA484" s="384">
        <f t="shared" si="123"/>
        <v>0</v>
      </c>
      <c r="AB484" s="385" t="b">
        <f t="shared" si="124"/>
        <v>1</v>
      </c>
      <c r="AC484" s="384" t="str">
        <f>IF($N484="","",IF($C$7="Northern Ireland",INDEX('Fixed inputs'!$H$18:$H$58,MATCH($N484,'Fixed inputs'!$C$18:$C$58,0)),INDEX('Fixed inputs'!$I$18:$I$58,MATCH($N484,'Fixed inputs'!$C$18:$C$58,0))))</f>
        <v/>
      </c>
      <c r="AD484" s="384" t="str">
        <f>IF($C484="","",INDEX('Fixed inputs'!$C$8:$E$10,MATCH($C484,'Fixed inputs'!$B$8:$B$10,0),MATCH(IF($C$7="Northern Ireland","GBP","EUR"),'Fixed inputs'!$C$7:$E$7,0)))</f>
        <v/>
      </c>
      <c r="AE484" s="386"/>
      <c r="AF484" s="386"/>
      <c r="AG484" s="386"/>
      <c r="AH484" s="386"/>
      <c r="AI484" s="386"/>
      <c r="AJ484" s="387">
        <f t="shared" si="125"/>
        <v>0</v>
      </c>
      <c r="AK484" s="386"/>
      <c r="AL484" s="387">
        <f t="shared" si="126"/>
        <v>0</v>
      </c>
      <c r="AM484" s="386"/>
      <c r="AN484" s="387">
        <f t="shared" si="127"/>
        <v>0</v>
      </c>
      <c r="AO484" s="386"/>
      <c r="AP484" s="387">
        <f t="shared" si="128"/>
        <v>0</v>
      </c>
      <c r="AQ484" s="386"/>
      <c r="AR484" s="387">
        <f t="shared" si="129"/>
        <v>0</v>
      </c>
      <c r="AS484" s="386"/>
      <c r="AT484" s="387">
        <f t="shared" si="130"/>
        <v>0</v>
      </c>
    </row>
    <row r="485" spans="2:46">
      <c r="B485" s="435"/>
      <c r="C485" s="435"/>
      <c r="D485" s="436"/>
      <c r="E485" s="437"/>
      <c r="F485" s="437"/>
      <c r="G485" s="437"/>
      <c r="H485" s="437"/>
      <c r="I485" s="437"/>
      <c r="J485" s="437"/>
      <c r="K485" s="465">
        <f t="shared" si="116"/>
        <v>0</v>
      </c>
      <c r="L485" s="433"/>
      <c r="M485" s="433"/>
      <c r="N485" s="434"/>
      <c r="O485" s="383" t="str">
        <f t="shared" si="115"/>
        <v/>
      </c>
      <c r="P485" s="434"/>
      <c r="Q485" s="434"/>
      <c r="R485" s="434"/>
      <c r="S485" s="433"/>
      <c r="T485" s="434"/>
      <c r="U485" s="384" t="str">
        <f t="shared" si="117"/>
        <v/>
      </c>
      <c r="V485" s="384" t="str">
        <f t="shared" si="118"/>
        <v/>
      </c>
      <c r="W485" s="384" t="str">
        <f t="shared" si="119"/>
        <v/>
      </c>
      <c r="X485" s="384" t="str">
        <f t="shared" si="120"/>
        <v/>
      </c>
      <c r="Y485" s="384" t="str">
        <f t="shared" si="121"/>
        <v/>
      </c>
      <c r="Z485" s="384" t="str">
        <f t="shared" si="122"/>
        <v/>
      </c>
      <c r="AA485" s="384">
        <f t="shared" si="123"/>
        <v>0</v>
      </c>
      <c r="AB485" s="385" t="b">
        <f t="shared" si="124"/>
        <v>1</v>
      </c>
      <c r="AC485" s="384" t="str">
        <f>IF($N485="","",IF($C$7="Northern Ireland",INDEX('Fixed inputs'!$H$18:$H$58,MATCH($N485,'Fixed inputs'!$C$18:$C$58,0)),INDEX('Fixed inputs'!$I$18:$I$58,MATCH($N485,'Fixed inputs'!$C$18:$C$58,0))))</f>
        <v/>
      </c>
      <c r="AD485" s="384" t="str">
        <f>IF($C485="","",INDEX('Fixed inputs'!$C$8:$E$10,MATCH($C485,'Fixed inputs'!$B$8:$B$10,0),MATCH(IF($C$7="Northern Ireland","GBP","EUR"),'Fixed inputs'!$C$7:$E$7,0)))</f>
        <v/>
      </c>
      <c r="AE485" s="386"/>
      <c r="AF485" s="386"/>
      <c r="AG485" s="386"/>
      <c r="AH485" s="386"/>
      <c r="AI485" s="386"/>
      <c r="AJ485" s="387">
        <f t="shared" si="125"/>
        <v>0</v>
      </c>
      <c r="AK485" s="386"/>
      <c r="AL485" s="387">
        <f t="shared" si="126"/>
        <v>0</v>
      </c>
      <c r="AM485" s="386"/>
      <c r="AN485" s="387">
        <f t="shared" si="127"/>
        <v>0</v>
      </c>
      <c r="AO485" s="386"/>
      <c r="AP485" s="387">
        <f t="shared" si="128"/>
        <v>0</v>
      </c>
      <c r="AQ485" s="386"/>
      <c r="AR485" s="387">
        <f t="shared" si="129"/>
        <v>0</v>
      </c>
      <c r="AS485" s="386"/>
      <c r="AT485" s="387">
        <f t="shared" si="130"/>
        <v>0</v>
      </c>
    </row>
    <row r="486" spans="2:46">
      <c r="B486" s="435"/>
      <c r="C486" s="435"/>
      <c r="D486" s="436"/>
      <c r="E486" s="437"/>
      <c r="F486" s="437"/>
      <c r="G486" s="437"/>
      <c r="H486" s="437"/>
      <c r="I486" s="437"/>
      <c r="J486" s="437"/>
      <c r="K486" s="465">
        <f t="shared" si="116"/>
        <v>0</v>
      </c>
      <c r="L486" s="433"/>
      <c r="M486" s="433"/>
      <c r="N486" s="434"/>
      <c r="O486" s="383" t="str">
        <f t="shared" si="115"/>
        <v/>
      </c>
      <c r="P486" s="434"/>
      <c r="Q486" s="434"/>
      <c r="R486" s="434"/>
      <c r="S486" s="433"/>
      <c r="T486" s="434"/>
      <c r="U486" s="384" t="str">
        <f t="shared" si="117"/>
        <v/>
      </c>
      <c r="V486" s="384" t="str">
        <f t="shared" si="118"/>
        <v/>
      </c>
      <c r="W486" s="384" t="str">
        <f t="shared" si="119"/>
        <v/>
      </c>
      <c r="X486" s="384" t="str">
        <f t="shared" si="120"/>
        <v/>
      </c>
      <c r="Y486" s="384" t="str">
        <f t="shared" si="121"/>
        <v/>
      </c>
      <c r="Z486" s="384" t="str">
        <f t="shared" si="122"/>
        <v/>
      </c>
      <c r="AA486" s="384">
        <f t="shared" si="123"/>
        <v>0</v>
      </c>
      <c r="AB486" s="385" t="b">
        <f t="shared" si="124"/>
        <v>1</v>
      </c>
      <c r="AC486" s="384" t="str">
        <f>IF($N486="","",IF($C$7="Northern Ireland",INDEX('Fixed inputs'!$H$18:$H$58,MATCH($N486,'Fixed inputs'!$C$18:$C$58,0)),INDEX('Fixed inputs'!$I$18:$I$58,MATCH($N486,'Fixed inputs'!$C$18:$C$58,0))))</f>
        <v/>
      </c>
      <c r="AD486" s="384" t="str">
        <f>IF($C486="","",INDEX('Fixed inputs'!$C$8:$E$10,MATCH($C486,'Fixed inputs'!$B$8:$B$10,0),MATCH(IF($C$7="Northern Ireland","GBP","EUR"),'Fixed inputs'!$C$7:$E$7,0)))</f>
        <v/>
      </c>
      <c r="AE486" s="386"/>
      <c r="AF486" s="386"/>
      <c r="AG486" s="386"/>
      <c r="AH486" s="386"/>
      <c r="AI486" s="386"/>
      <c r="AJ486" s="387">
        <f t="shared" si="125"/>
        <v>0</v>
      </c>
      <c r="AK486" s="386"/>
      <c r="AL486" s="387">
        <f t="shared" si="126"/>
        <v>0</v>
      </c>
      <c r="AM486" s="386"/>
      <c r="AN486" s="387">
        <f t="shared" si="127"/>
        <v>0</v>
      </c>
      <c r="AO486" s="386"/>
      <c r="AP486" s="387">
        <f t="shared" si="128"/>
        <v>0</v>
      </c>
      <c r="AQ486" s="386"/>
      <c r="AR486" s="387">
        <f t="shared" si="129"/>
        <v>0</v>
      </c>
      <c r="AS486" s="386"/>
      <c r="AT486" s="387">
        <f t="shared" si="130"/>
        <v>0</v>
      </c>
    </row>
    <row r="487" spans="2:46">
      <c r="B487" s="435"/>
      <c r="C487" s="435"/>
      <c r="D487" s="436"/>
      <c r="E487" s="437"/>
      <c r="F487" s="437"/>
      <c r="G487" s="437"/>
      <c r="H487" s="437"/>
      <c r="I487" s="437"/>
      <c r="J487" s="437"/>
      <c r="K487" s="465">
        <f t="shared" si="116"/>
        <v>0</v>
      </c>
      <c r="L487" s="433"/>
      <c r="M487" s="433"/>
      <c r="N487" s="434"/>
      <c r="O487" s="383" t="str">
        <f t="shared" si="115"/>
        <v/>
      </c>
      <c r="P487" s="434"/>
      <c r="Q487" s="434"/>
      <c r="R487" s="434"/>
      <c r="S487" s="433"/>
      <c r="T487" s="434"/>
      <c r="U487" s="384" t="str">
        <f t="shared" si="117"/>
        <v/>
      </c>
      <c r="V487" s="384" t="str">
        <f t="shared" si="118"/>
        <v/>
      </c>
      <c r="W487" s="384" t="str">
        <f t="shared" si="119"/>
        <v/>
      </c>
      <c r="X487" s="384" t="str">
        <f t="shared" si="120"/>
        <v/>
      </c>
      <c r="Y487" s="384" t="str">
        <f t="shared" si="121"/>
        <v/>
      </c>
      <c r="Z487" s="384" t="str">
        <f t="shared" si="122"/>
        <v/>
      </c>
      <c r="AA487" s="384">
        <f t="shared" si="123"/>
        <v>0</v>
      </c>
      <c r="AB487" s="385" t="b">
        <f t="shared" si="124"/>
        <v>1</v>
      </c>
      <c r="AC487" s="384" t="str">
        <f>IF($N487="","",IF($C$7="Northern Ireland",INDEX('Fixed inputs'!$H$18:$H$58,MATCH($N487,'Fixed inputs'!$C$18:$C$58,0)),INDEX('Fixed inputs'!$I$18:$I$58,MATCH($N487,'Fixed inputs'!$C$18:$C$58,0))))</f>
        <v/>
      </c>
      <c r="AD487" s="384" t="str">
        <f>IF($C487="","",INDEX('Fixed inputs'!$C$8:$E$10,MATCH($C487,'Fixed inputs'!$B$8:$B$10,0),MATCH(IF($C$7="Northern Ireland","GBP","EUR"),'Fixed inputs'!$C$7:$E$7,0)))</f>
        <v/>
      </c>
      <c r="AE487" s="386"/>
      <c r="AF487" s="386"/>
      <c r="AG487" s="386"/>
      <c r="AH487" s="386"/>
      <c r="AI487" s="386"/>
      <c r="AJ487" s="387">
        <f t="shared" si="125"/>
        <v>0</v>
      </c>
      <c r="AK487" s="386"/>
      <c r="AL487" s="387">
        <f t="shared" si="126"/>
        <v>0</v>
      </c>
      <c r="AM487" s="386"/>
      <c r="AN487" s="387">
        <f t="shared" si="127"/>
        <v>0</v>
      </c>
      <c r="AO487" s="386"/>
      <c r="AP487" s="387">
        <f t="shared" si="128"/>
        <v>0</v>
      </c>
      <c r="AQ487" s="386"/>
      <c r="AR487" s="387">
        <f t="shared" si="129"/>
        <v>0</v>
      </c>
      <c r="AS487" s="386"/>
      <c r="AT487" s="387">
        <f t="shared" si="130"/>
        <v>0</v>
      </c>
    </row>
    <row r="488" spans="2:46">
      <c r="B488" s="435"/>
      <c r="C488" s="435"/>
      <c r="D488" s="436"/>
      <c r="E488" s="437"/>
      <c r="F488" s="437"/>
      <c r="G488" s="437"/>
      <c r="H488" s="437"/>
      <c r="I488" s="437"/>
      <c r="J488" s="437"/>
      <c r="K488" s="465">
        <f t="shared" si="116"/>
        <v>0</v>
      </c>
      <c r="L488" s="433"/>
      <c r="M488" s="433"/>
      <c r="N488" s="434"/>
      <c r="O488" s="383" t="str">
        <f t="shared" si="115"/>
        <v/>
      </c>
      <c r="P488" s="434"/>
      <c r="Q488" s="434"/>
      <c r="R488" s="434"/>
      <c r="S488" s="433"/>
      <c r="T488" s="434"/>
      <c r="U488" s="384" t="str">
        <f t="shared" si="117"/>
        <v/>
      </c>
      <c r="V488" s="384" t="str">
        <f t="shared" si="118"/>
        <v/>
      </c>
      <c r="W488" s="384" t="str">
        <f t="shared" si="119"/>
        <v/>
      </c>
      <c r="X488" s="384" t="str">
        <f t="shared" si="120"/>
        <v/>
      </c>
      <c r="Y488" s="384" t="str">
        <f t="shared" si="121"/>
        <v/>
      </c>
      <c r="Z488" s="384" t="str">
        <f t="shared" si="122"/>
        <v/>
      </c>
      <c r="AA488" s="384">
        <f t="shared" si="123"/>
        <v>0</v>
      </c>
      <c r="AB488" s="385" t="b">
        <f t="shared" si="124"/>
        <v>1</v>
      </c>
      <c r="AC488" s="384" t="str">
        <f>IF($N488="","",IF($C$7="Northern Ireland",INDEX('Fixed inputs'!$H$18:$H$58,MATCH($N488,'Fixed inputs'!$C$18:$C$58,0)),INDEX('Fixed inputs'!$I$18:$I$58,MATCH($N488,'Fixed inputs'!$C$18:$C$58,0))))</f>
        <v/>
      </c>
      <c r="AD488" s="384" t="str">
        <f>IF($C488="","",INDEX('Fixed inputs'!$C$8:$E$10,MATCH($C488,'Fixed inputs'!$B$8:$B$10,0),MATCH(IF($C$7="Northern Ireland","GBP","EUR"),'Fixed inputs'!$C$7:$E$7,0)))</f>
        <v/>
      </c>
      <c r="AE488" s="386"/>
      <c r="AF488" s="386"/>
      <c r="AG488" s="386"/>
      <c r="AH488" s="386"/>
      <c r="AI488" s="386"/>
      <c r="AJ488" s="387">
        <f t="shared" si="125"/>
        <v>0</v>
      </c>
      <c r="AK488" s="386"/>
      <c r="AL488" s="387">
        <f t="shared" si="126"/>
        <v>0</v>
      </c>
      <c r="AM488" s="386"/>
      <c r="AN488" s="387">
        <f t="shared" si="127"/>
        <v>0</v>
      </c>
      <c r="AO488" s="386"/>
      <c r="AP488" s="387">
        <f t="shared" si="128"/>
        <v>0</v>
      </c>
      <c r="AQ488" s="386"/>
      <c r="AR488" s="387">
        <f t="shared" si="129"/>
        <v>0</v>
      </c>
      <c r="AS488" s="386"/>
      <c r="AT488" s="387">
        <f t="shared" si="130"/>
        <v>0</v>
      </c>
    </row>
    <row r="489" spans="2:46">
      <c r="B489" s="435"/>
      <c r="C489" s="435"/>
      <c r="D489" s="436"/>
      <c r="E489" s="437"/>
      <c r="F489" s="437"/>
      <c r="G489" s="437"/>
      <c r="H489" s="437"/>
      <c r="I489" s="437"/>
      <c r="J489" s="437"/>
      <c r="K489" s="465">
        <f t="shared" si="116"/>
        <v>0</v>
      </c>
      <c r="L489" s="433"/>
      <c r="M489" s="433"/>
      <c r="N489" s="434"/>
      <c r="O489" s="383" t="str">
        <f t="shared" si="115"/>
        <v/>
      </c>
      <c r="P489" s="434"/>
      <c r="Q489" s="434"/>
      <c r="R489" s="434"/>
      <c r="S489" s="433"/>
      <c r="T489" s="434"/>
      <c r="U489" s="384" t="str">
        <f t="shared" si="117"/>
        <v/>
      </c>
      <c r="V489" s="384" t="str">
        <f t="shared" si="118"/>
        <v/>
      </c>
      <c r="W489" s="384" t="str">
        <f t="shared" si="119"/>
        <v/>
      </c>
      <c r="X489" s="384" t="str">
        <f t="shared" si="120"/>
        <v/>
      </c>
      <c r="Y489" s="384" t="str">
        <f t="shared" si="121"/>
        <v/>
      </c>
      <c r="Z489" s="384" t="str">
        <f t="shared" si="122"/>
        <v/>
      </c>
      <c r="AA489" s="384">
        <f t="shared" si="123"/>
        <v>0</v>
      </c>
      <c r="AB489" s="385" t="b">
        <f t="shared" si="124"/>
        <v>1</v>
      </c>
      <c r="AC489" s="384" t="str">
        <f>IF($N489="","",IF($C$7="Northern Ireland",INDEX('Fixed inputs'!$H$18:$H$58,MATCH($N489,'Fixed inputs'!$C$18:$C$58,0)),INDEX('Fixed inputs'!$I$18:$I$58,MATCH($N489,'Fixed inputs'!$C$18:$C$58,0))))</f>
        <v/>
      </c>
      <c r="AD489" s="384" t="str">
        <f>IF($C489="","",INDEX('Fixed inputs'!$C$8:$E$10,MATCH($C489,'Fixed inputs'!$B$8:$B$10,0),MATCH(IF($C$7="Northern Ireland","GBP","EUR"),'Fixed inputs'!$C$7:$E$7,0)))</f>
        <v/>
      </c>
      <c r="AE489" s="386"/>
      <c r="AF489" s="386"/>
      <c r="AG489" s="386"/>
      <c r="AH489" s="386"/>
      <c r="AI489" s="386"/>
      <c r="AJ489" s="387">
        <f t="shared" si="125"/>
        <v>0</v>
      </c>
      <c r="AK489" s="386"/>
      <c r="AL489" s="387">
        <f t="shared" si="126"/>
        <v>0</v>
      </c>
      <c r="AM489" s="386"/>
      <c r="AN489" s="387">
        <f t="shared" si="127"/>
        <v>0</v>
      </c>
      <c r="AO489" s="386"/>
      <c r="AP489" s="387">
        <f t="shared" si="128"/>
        <v>0</v>
      </c>
      <c r="AQ489" s="386"/>
      <c r="AR489" s="387">
        <f t="shared" si="129"/>
        <v>0</v>
      </c>
      <c r="AS489" s="386"/>
      <c r="AT489" s="387">
        <f t="shared" si="130"/>
        <v>0</v>
      </c>
    </row>
    <row r="490" spans="2:46">
      <c r="B490" s="435"/>
      <c r="C490" s="435"/>
      <c r="D490" s="436"/>
      <c r="E490" s="437"/>
      <c r="F490" s="437"/>
      <c r="G490" s="437"/>
      <c r="H490" s="437"/>
      <c r="I490" s="437"/>
      <c r="J490" s="437"/>
      <c r="K490" s="465">
        <f t="shared" si="116"/>
        <v>0</v>
      </c>
      <c r="L490" s="433"/>
      <c r="M490" s="433"/>
      <c r="N490" s="434"/>
      <c r="O490" s="383" t="str">
        <f t="shared" si="115"/>
        <v/>
      </c>
      <c r="P490" s="434"/>
      <c r="Q490" s="434"/>
      <c r="R490" s="434"/>
      <c r="S490" s="433"/>
      <c r="T490" s="434"/>
      <c r="U490" s="384" t="str">
        <f t="shared" si="117"/>
        <v/>
      </c>
      <c r="V490" s="384" t="str">
        <f t="shared" si="118"/>
        <v/>
      </c>
      <c r="W490" s="384" t="str">
        <f t="shared" si="119"/>
        <v/>
      </c>
      <c r="X490" s="384" t="str">
        <f t="shared" si="120"/>
        <v/>
      </c>
      <c r="Y490" s="384" t="str">
        <f t="shared" si="121"/>
        <v/>
      </c>
      <c r="Z490" s="384" t="str">
        <f t="shared" si="122"/>
        <v/>
      </c>
      <c r="AA490" s="384">
        <f t="shared" si="123"/>
        <v>0</v>
      </c>
      <c r="AB490" s="385" t="b">
        <f t="shared" si="124"/>
        <v>1</v>
      </c>
      <c r="AC490" s="384" t="str">
        <f>IF($N490="","",IF($C$7="Northern Ireland",INDEX('Fixed inputs'!$H$18:$H$58,MATCH($N490,'Fixed inputs'!$C$18:$C$58,0)),INDEX('Fixed inputs'!$I$18:$I$58,MATCH($N490,'Fixed inputs'!$C$18:$C$58,0))))</f>
        <v/>
      </c>
      <c r="AD490" s="384" t="str">
        <f>IF($C490="","",INDEX('Fixed inputs'!$C$8:$E$10,MATCH($C490,'Fixed inputs'!$B$8:$B$10,0),MATCH(IF($C$7="Northern Ireland","GBP","EUR"),'Fixed inputs'!$C$7:$E$7,0)))</f>
        <v/>
      </c>
      <c r="AE490" s="386"/>
      <c r="AF490" s="386"/>
      <c r="AG490" s="386"/>
      <c r="AH490" s="386"/>
      <c r="AI490" s="386"/>
      <c r="AJ490" s="387">
        <f t="shared" si="125"/>
        <v>0</v>
      </c>
      <c r="AK490" s="386"/>
      <c r="AL490" s="387">
        <f t="shared" si="126"/>
        <v>0</v>
      </c>
      <c r="AM490" s="386"/>
      <c r="AN490" s="387">
        <f t="shared" si="127"/>
        <v>0</v>
      </c>
      <c r="AO490" s="386"/>
      <c r="AP490" s="387">
        <f t="shared" si="128"/>
        <v>0</v>
      </c>
      <c r="AQ490" s="386"/>
      <c r="AR490" s="387">
        <f t="shared" si="129"/>
        <v>0</v>
      </c>
      <c r="AS490" s="386"/>
      <c r="AT490" s="387">
        <f t="shared" si="130"/>
        <v>0</v>
      </c>
    </row>
    <row r="491" spans="2:46">
      <c r="B491" s="435"/>
      <c r="C491" s="435"/>
      <c r="D491" s="436"/>
      <c r="E491" s="437"/>
      <c r="F491" s="437"/>
      <c r="G491" s="437"/>
      <c r="H491" s="437"/>
      <c r="I491" s="437"/>
      <c r="J491" s="437"/>
      <c r="K491" s="465">
        <f t="shared" si="116"/>
        <v>0</v>
      </c>
      <c r="L491" s="433"/>
      <c r="M491" s="433"/>
      <c r="N491" s="434"/>
      <c r="O491" s="383" t="str">
        <f t="shared" si="115"/>
        <v/>
      </c>
      <c r="P491" s="434"/>
      <c r="Q491" s="434"/>
      <c r="R491" s="434"/>
      <c r="S491" s="433"/>
      <c r="T491" s="434"/>
      <c r="U491" s="384" t="str">
        <f t="shared" si="117"/>
        <v/>
      </c>
      <c r="V491" s="384" t="str">
        <f t="shared" si="118"/>
        <v/>
      </c>
      <c r="W491" s="384" t="str">
        <f t="shared" si="119"/>
        <v/>
      </c>
      <c r="X491" s="384" t="str">
        <f t="shared" si="120"/>
        <v/>
      </c>
      <c r="Y491" s="384" t="str">
        <f t="shared" si="121"/>
        <v/>
      </c>
      <c r="Z491" s="384" t="str">
        <f t="shared" si="122"/>
        <v/>
      </c>
      <c r="AA491" s="384">
        <f t="shared" si="123"/>
        <v>0</v>
      </c>
      <c r="AB491" s="385" t="b">
        <f t="shared" si="124"/>
        <v>1</v>
      </c>
      <c r="AC491" s="384" t="str">
        <f>IF($N491="","",IF($C$7="Northern Ireland",INDEX('Fixed inputs'!$H$18:$H$58,MATCH($N491,'Fixed inputs'!$C$18:$C$58,0)),INDEX('Fixed inputs'!$I$18:$I$58,MATCH($N491,'Fixed inputs'!$C$18:$C$58,0))))</f>
        <v/>
      </c>
      <c r="AD491" s="384" t="str">
        <f>IF($C491="","",INDEX('Fixed inputs'!$C$8:$E$10,MATCH($C491,'Fixed inputs'!$B$8:$B$10,0),MATCH(IF($C$7="Northern Ireland","GBP","EUR"),'Fixed inputs'!$C$7:$E$7,0)))</f>
        <v/>
      </c>
      <c r="AE491" s="386"/>
      <c r="AF491" s="386"/>
      <c r="AG491" s="386"/>
      <c r="AH491" s="386"/>
      <c r="AI491" s="386"/>
      <c r="AJ491" s="387">
        <f t="shared" si="125"/>
        <v>0</v>
      </c>
      <c r="AK491" s="386"/>
      <c r="AL491" s="387">
        <f t="shared" si="126"/>
        <v>0</v>
      </c>
      <c r="AM491" s="386"/>
      <c r="AN491" s="387">
        <f t="shared" si="127"/>
        <v>0</v>
      </c>
      <c r="AO491" s="386"/>
      <c r="AP491" s="387">
        <f t="shared" si="128"/>
        <v>0</v>
      </c>
      <c r="AQ491" s="386"/>
      <c r="AR491" s="387">
        <f t="shared" si="129"/>
        <v>0</v>
      </c>
      <c r="AS491" s="386"/>
      <c r="AT491" s="387">
        <f t="shared" si="130"/>
        <v>0</v>
      </c>
    </row>
    <row r="492" spans="2:46">
      <c r="B492" s="435"/>
      <c r="C492" s="435"/>
      <c r="D492" s="436"/>
      <c r="E492" s="437"/>
      <c r="F492" s="437"/>
      <c r="G492" s="437"/>
      <c r="H492" s="437"/>
      <c r="I492" s="437"/>
      <c r="J492" s="437"/>
      <c r="K492" s="465">
        <f t="shared" si="116"/>
        <v>0</v>
      </c>
      <c r="L492" s="433"/>
      <c r="M492" s="433"/>
      <c r="N492" s="434"/>
      <c r="O492" s="383" t="str">
        <f t="shared" si="115"/>
        <v/>
      </c>
      <c r="P492" s="434"/>
      <c r="Q492" s="434"/>
      <c r="R492" s="434"/>
      <c r="S492" s="433"/>
      <c r="T492" s="434"/>
      <c r="U492" s="384" t="str">
        <f t="shared" si="117"/>
        <v/>
      </c>
      <c r="V492" s="384" t="str">
        <f t="shared" si="118"/>
        <v/>
      </c>
      <c r="W492" s="384" t="str">
        <f t="shared" si="119"/>
        <v/>
      </c>
      <c r="X492" s="384" t="str">
        <f t="shared" si="120"/>
        <v/>
      </c>
      <c r="Y492" s="384" t="str">
        <f t="shared" si="121"/>
        <v/>
      </c>
      <c r="Z492" s="384" t="str">
        <f t="shared" si="122"/>
        <v/>
      </c>
      <c r="AA492" s="384">
        <f t="shared" si="123"/>
        <v>0</v>
      </c>
      <c r="AB492" s="385" t="b">
        <f t="shared" si="124"/>
        <v>1</v>
      </c>
      <c r="AC492" s="384" t="str">
        <f>IF($N492="","",IF($C$7="Northern Ireland",INDEX('Fixed inputs'!$H$18:$H$58,MATCH($N492,'Fixed inputs'!$C$18:$C$58,0)),INDEX('Fixed inputs'!$I$18:$I$58,MATCH($N492,'Fixed inputs'!$C$18:$C$58,0))))</f>
        <v/>
      </c>
      <c r="AD492" s="384" t="str">
        <f>IF($C492="","",INDEX('Fixed inputs'!$C$8:$E$10,MATCH($C492,'Fixed inputs'!$B$8:$B$10,0),MATCH(IF($C$7="Northern Ireland","GBP","EUR"),'Fixed inputs'!$C$7:$E$7,0)))</f>
        <v/>
      </c>
      <c r="AE492" s="386"/>
      <c r="AF492" s="386"/>
      <c r="AG492" s="386"/>
      <c r="AH492" s="386"/>
      <c r="AI492" s="386"/>
      <c r="AJ492" s="387">
        <f t="shared" si="125"/>
        <v>0</v>
      </c>
      <c r="AK492" s="386"/>
      <c r="AL492" s="387">
        <f t="shared" si="126"/>
        <v>0</v>
      </c>
      <c r="AM492" s="386"/>
      <c r="AN492" s="387">
        <f t="shared" si="127"/>
        <v>0</v>
      </c>
      <c r="AO492" s="386"/>
      <c r="AP492" s="387">
        <f t="shared" si="128"/>
        <v>0</v>
      </c>
      <c r="AQ492" s="386"/>
      <c r="AR492" s="387">
        <f t="shared" si="129"/>
        <v>0</v>
      </c>
      <c r="AS492" s="386"/>
      <c r="AT492" s="387">
        <f t="shared" si="130"/>
        <v>0</v>
      </c>
    </row>
    <row r="493" spans="2:46">
      <c r="B493" s="435"/>
      <c r="C493" s="435"/>
      <c r="D493" s="436"/>
      <c r="E493" s="437"/>
      <c r="F493" s="437"/>
      <c r="G493" s="437"/>
      <c r="H493" s="437"/>
      <c r="I493" s="437"/>
      <c r="J493" s="437"/>
      <c r="K493" s="465">
        <f t="shared" si="116"/>
        <v>0</v>
      </c>
      <c r="L493" s="433"/>
      <c r="M493" s="433"/>
      <c r="N493" s="434"/>
      <c r="O493" s="383" t="str">
        <f t="shared" si="115"/>
        <v/>
      </c>
      <c r="P493" s="434"/>
      <c r="Q493" s="434"/>
      <c r="R493" s="434"/>
      <c r="S493" s="433"/>
      <c r="T493" s="434"/>
      <c r="U493" s="384" t="str">
        <f t="shared" si="117"/>
        <v/>
      </c>
      <c r="V493" s="384" t="str">
        <f t="shared" si="118"/>
        <v/>
      </c>
      <c r="W493" s="384" t="str">
        <f t="shared" si="119"/>
        <v/>
      </c>
      <c r="X493" s="384" t="str">
        <f t="shared" si="120"/>
        <v/>
      </c>
      <c r="Y493" s="384" t="str">
        <f t="shared" si="121"/>
        <v/>
      </c>
      <c r="Z493" s="384" t="str">
        <f t="shared" si="122"/>
        <v/>
      </c>
      <c r="AA493" s="384">
        <f t="shared" si="123"/>
        <v>0</v>
      </c>
      <c r="AB493" s="385" t="b">
        <f t="shared" si="124"/>
        <v>1</v>
      </c>
      <c r="AC493" s="384" t="str">
        <f>IF($N493="","",IF($C$7="Northern Ireland",INDEX('Fixed inputs'!$H$18:$H$58,MATCH($N493,'Fixed inputs'!$C$18:$C$58,0)),INDEX('Fixed inputs'!$I$18:$I$58,MATCH($N493,'Fixed inputs'!$C$18:$C$58,0))))</f>
        <v/>
      </c>
      <c r="AD493" s="384" t="str">
        <f>IF($C493="","",INDEX('Fixed inputs'!$C$8:$E$10,MATCH($C493,'Fixed inputs'!$B$8:$B$10,0),MATCH(IF($C$7="Northern Ireland","GBP","EUR"),'Fixed inputs'!$C$7:$E$7,0)))</f>
        <v/>
      </c>
      <c r="AE493" s="386"/>
      <c r="AF493" s="386"/>
      <c r="AG493" s="386"/>
      <c r="AH493" s="386"/>
      <c r="AI493" s="386"/>
      <c r="AJ493" s="387">
        <f t="shared" si="125"/>
        <v>0</v>
      </c>
      <c r="AK493" s="386"/>
      <c r="AL493" s="387">
        <f t="shared" si="126"/>
        <v>0</v>
      </c>
      <c r="AM493" s="386"/>
      <c r="AN493" s="387">
        <f t="shared" si="127"/>
        <v>0</v>
      </c>
      <c r="AO493" s="386"/>
      <c r="AP493" s="387">
        <f t="shared" si="128"/>
        <v>0</v>
      </c>
      <c r="AQ493" s="386"/>
      <c r="AR493" s="387">
        <f t="shared" si="129"/>
        <v>0</v>
      </c>
      <c r="AS493" s="386"/>
      <c r="AT493" s="387">
        <f t="shared" si="130"/>
        <v>0</v>
      </c>
    </row>
    <row r="494" spans="2:46">
      <c r="B494" s="435"/>
      <c r="C494" s="435"/>
      <c r="D494" s="436"/>
      <c r="E494" s="437"/>
      <c r="F494" s="437"/>
      <c r="G494" s="437"/>
      <c r="H494" s="437"/>
      <c r="I494" s="437"/>
      <c r="J494" s="437"/>
      <c r="K494" s="465">
        <f t="shared" si="116"/>
        <v>0</v>
      </c>
      <c r="L494" s="433"/>
      <c r="M494" s="433"/>
      <c r="N494" s="434"/>
      <c r="O494" s="383" t="str">
        <f t="shared" si="115"/>
        <v/>
      </c>
      <c r="P494" s="434"/>
      <c r="Q494" s="434"/>
      <c r="R494" s="434"/>
      <c r="S494" s="433"/>
      <c r="T494" s="434"/>
      <c r="U494" s="384" t="str">
        <f t="shared" si="117"/>
        <v/>
      </c>
      <c r="V494" s="384" t="str">
        <f t="shared" si="118"/>
        <v/>
      </c>
      <c r="W494" s="384" t="str">
        <f t="shared" si="119"/>
        <v/>
      </c>
      <c r="X494" s="384" t="str">
        <f t="shared" si="120"/>
        <v/>
      </c>
      <c r="Y494" s="384" t="str">
        <f t="shared" si="121"/>
        <v/>
      </c>
      <c r="Z494" s="384" t="str">
        <f t="shared" si="122"/>
        <v/>
      </c>
      <c r="AA494" s="384">
        <f t="shared" si="123"/>
        <v>0</v>
      </c>
      <c r="AB494" s="385" t="b">
        <f t="shared" si="124"/>
        <v>1</v>
      </c>
      <c r="AC494" s="384" t="str">
        <f>IF($N494="","",IF($C$7="Northern Ireland",INDEX('Fixed inputs'!$H$18:$H$58,MATCH($N494,'Fixed inputs'!$C$18:$C$58,0)),INDEX('Fixed inputs'!$I$18:$I$58,MATCH($N494,'Fixed inputs'!$C$18:$C$58,0))))</f>
        <v/>
      </c>
      <c r="AD494" s="384" t="str">
        <f>IF($C494="","",INDEX('Fixed inputs'!$C$8:$E$10,MATCH($C494,'Fixed inputs'!$B$8:$B$10,0),MATCH(IF($C$7="Northern Ireland","GBP","EUR"),'Fixed inputs'!$C$7:$E$7,0)))</f>
        <v/>
      </c>
      <c r="AE494" s="386"/>
      <c r="AF494" s="386"/>
      <c r="AG494" s="386"/>
      <c r="AH494" s="386"/>
      <c r="AI494" s="386"/>
      <c r="AJ494" s="387">
        <f t="shared" si="125"/>
        <v>0</v>
      </c>
      <c r="AK494" s="386"/>
      <c r="AL494" s="387">
        <f t="shared" si="126"/>
        <v>0</v>
      </c>
      <c r="AM494" s="386"/>
      <c r="AN494" s="387">
        <f t="shared" si="127"/>
        <v>0</v>
      </c>
      <c r="AO494" s="386"/>
      <c r="AP494" s="387">
        <f t="shared" si="128"/>
        <v>0</v>
      </c>
      <c r="AQ494" s="386"/>
      <c r="AR494" s="387">
        <f t="shared" si="129"/>
        <v>0</v>
      </c>
      <c r="AS494" s="386"/>
      <c r="AT494" s="387">
        <f t="shared" si="130"/>
        <v>0</v>
      </c>
    </row>
    <row r="495" spans="2:46">
      <c r="B495" s="435"/>
      <c r="C495" s="435"/>
      <c r="D495" s="436"/>
      <c r="E495" s="437"/>
      <c r="F495" s="437"/>
      <c r="G495" s="437"/>
      <c r="H495" s="437"/>
      <c r="I495" s="437"/>
      <c r="J495" s="437"/>
      <c r="K495" s="465">
        <f t="shared" si="116"/>
        <v>0</v>
      </c>
      <c r="L495" s="433"/>
      <c r="M495" s="433"/>
      <c r="N495" s="434"/>
      <c r="O495" s="383" t="str">
        <f t="shared" si="115"/>
        <v/>
      </c>
      <c r="P495" s="434"/>
      <c r="Q495" s="434"/>
      <c r="R495" s="434"/>
      <c r="S495" s="433"/>
      <c r="T495" s="434"/>
      <c r="U495" s="384" t="str">
        <f t="shared" si="117"/>
        <v/>
      </c>
      <c r="V495" s="384" t="str">
        <f t="shared" si="118"/>
        <v/>
      </c>
      <c r="W495" s="384" t="str">
        <f t="shared" si="119"/>
        <v/>
      </c>
      <c r="X495" s="384" t="str">
        <f t="shared" si="120"/>
        <v/>
      </c>
      <c r="Y495" s="384" t="str">
        <f t="shared" si="121"/>
        <v/>
      </c>
      <c r="Z495" s="384" t="str">
        <f t="shared" si="122"/>
        <v/>
      </c>
      <c r="AA495" s="384">
        <f t="shared" si="123"/>
        <v>0</v>
      </c>
      <c r="AB495" s="385" t="b">
        <f t="shared" si="124"/>
        <v>1</v>
      </c>
      <c r="AC495" s="384" t="str">
        <f>IF($N495="","",IF($C$7="Northern Ireland",INDEX('Fixed inputs'!$H$18:$H$58,MATCH($N495,'Fixed inputs'!$C$18:$C$58,0)),INDEX('Fixed inputs'!$I$18:$I$58,MATCH($N495,'Fixed inputs'!$C$18:$C$58,0))))</f>
        <v/>
      </c>
      <c r="AD495" s="384" t="str">
        <f>IF($C495="","",INDEX('Fixed inputs'!$C$8:$E$10,MATCH($C495,'Fixed inputs'!$B$8:$B$10,0),MATCH(IF($C$7="Northern Ireland","GBP","EUR"),'Fixed inputs'!$C$7:$E$7,0)))</f>
        <v/>
      </c>
      <c r="AE495" s="386"/>
      <c r="AF495" s="386"/>
      <c r="AG495" s="386"/>
      <c r="AH495" s="386"/>
      <c r="AI495" s="386"/>
      <c r="AJ495" s="387">
        <f t="shared" si="125"/>
        <v>0</v>
      </c>
      <c r="AK495" s="386"/>
      <c r="AL495" s="387">
        <f t="shared" si="126"/>
        <v>0</v>
      </c>
      <c r="AM495" s="386"/>
      <c r="AN495" s="387">
        <f t="shared" si="127"/>
        <v>0</v>
      </c>
      <c r="AO495" s="386"/>
      <c r="AP495" s="387">
        <f t="shared" si="128"/>
        <v>0</v>
      </c>
      <c r="AQ495" s="386"/>
      <c r="AR495" s="387">
        <f t="shared" si="129"/>
        <v>0</v>
      </c>
      <c r="AS495" s="386"/>
      <c r="AT495" s="387">
        <f t="shared" si="130"/>
        <v>0</v>
      </c>
    </row>
    <row r="496" spans="2:46">
      <c r="B496" s="435"/>
      <c r="C496" s="435"/>
      <c r="D496" s="436"/>
      <c r="E496" s="437"/>
      <c r="F496" s="437"/>
      <c r="G496" s="437"/>
      <c r="H496" s="437"/>
      <c r="I496" s="437"/>
      <c r="J496" s="437"/>
      <c r="K496" s="465">
        <f t="shared" si="116"/>
        <v>0</v>
      </c>
      <c r="L496" s="433"/>
      <c r="M496" s="433"/>
      <c r="N496" s="434"/>
      <c r="O496" s="383" t="str">
        <f t="shared" si="115"/>
        <v/>
      </c>
      <c r="P496" s="434"/>
      <c r="Q496" s="434"/>
      <c r="R496" s="434"/>
      <c r="S496" s="433"/>
      <c r="T496" s="434"/>
      <c r="U496" s="384" t="str">
        <f t="shared" si="117"/>
        <v/>
      </c>
      <c r="V496" s="384" t="str">
        <f t="shared" si="118"/>
        <v/>
      </c>
      <c r="W496" s="384" t="str">
        <f t="shared" si="119"/>
        <v/>
      </c>
      <c r="X496" s="384" t="str">
        <f t="shared" si="120"/>
        <v/>
      </c>
      <c r="Y496" s="384" t="str">
        <f t="shared" si="121"/>
        <v/>
      </c>
      <c r="Z496" s="384" t="str">
        <f t="shared" si="122"/>
        <v/>
      </c>
      <c r="AA496" s="384">
        <f t="shared" si="123"/>
        <v>0</v>
      </c>
      <c r="AB496" s="385" t="b">
        <f t="shared" si="124"/>
        <v>1</v>
      </c>
      <c r="AC496" s="384" t="str">
        <f>IF($N496="","",IF($C$7="Northern Ireland",INDEX('Fixed inputs'!$H$18:$H$58,MATCH($N496,'Fixed inputs'!$C$18:$C$58,0)),INDEX('Fixed inputs'!$I$18:$I$58,MATCH($N496,'Fixed inputs'!$C$18:$C$58,0))))</f>
        <v/>
      </c>
      <c r="AD496" s="384" t="str">
        <f>IF($C496="","",INDEX('Fixed inputs'!$C$8:$E$10,MATCH($C496,'Fixed inputs'!$B$8:$B$10,0),MATCH(IF($C$7="Northern Ireland","GBP","EUR"),'Fixed inputs'!$C$7:$E$7,0)))</f>
        <v/>
      </c>
      <c r="AE496" s="386"/>
      <c r="AF496" s="386"/>
      <c r="AG496" s="386"/>
      <c r="AH496" s="386"/>
      <c r="AI496" s="386"/>
      <c r="AJ496" s="387">
        <f t="shared" si="125"/>
        <v>0</v>
      </c>
      <c r="AK496" s="386"/>
      <c r="AL496" s="387">
        <f t="shared" si="126"/>
        <v>0</v>
      </c>
      <c r="AM496" s="386"/>
      <c r="AN496" s="387">
        <f t="shared" si="127"/>
        <v>0</v>
      </c>
      <c r="AO496" s="386"/>
      <c r="AP496" s="387">
        <f t="shared" si="128"/>
        <v>0</v>
      </c>
      <c r="AQ496" s="386"/>
      <c r="AR496" s="387">
        <f t="shared" si="129"/>
        <v>0</v>
      </c>
      <c r="AS496" s="386"/>
      <c r="AT496" s="387">
        <f t="shared" si="130"/>
        <v>0</v>
      </c>
    </row>
    <row r="497" spans="2:47">
      <c r="B497" s="435"/>
      <c r="C497" s="435"/>
      <c r="D497" s="436"/>
      <c r="E497" s="437"/>
      <c r="F497" s="437"/>
      <c r="G497" s="437"/>
      <c r="H497" s="437"/>
      <c r="I497" s="437"/>
      <c r="J497" s="437"/>
      <c r="K497" s="465">
        <f t="shared" si="116"/>
        <v>0</v>
      </c>
      <c r="L497" s="433"/>
      <c r="M497" s="433"/>
      <c r="N497" s="434"/>
      <c r="O497" s="383" t="str">
        <f t="shared" si="115"/>
        <v/>
      </c>
      <c r="P497" s="434"/>
      <c r="Q497" s="434"/>
      <c r="R497" s="434"/>
      <c r="S497" s="433"/>
      <c r="T497" s="434"/>
      <c r="U497" s="384" t="str">
        <f t="shared" si="117"/>
        <v/>
      </c>
      <c r="V497" s="384" t="str">
        <f t="shared" si="118"/>
        <v/>
      </c>
      <c r="W497" s="384" t="str">
        <f t="shared" si="119"/>
        <v/>
      </c>
      <c r="X497" s="384" t="str">
        <f t="shared" si="120"/>
        <v/>
      </c>
      <c r="Y497" s="384" t="str">
        <f t="shared" si="121"/>
        <v/>
      </c>
      <c r="Z497" s="384" t="str">
        <f t="shared" si="122"/>
        <v/>
      </c>
      <c r="AA497" s="384">
        <f t="shared" si="123"/>
        <v>0</v>
      </c>
      <c r="AB497" s="385" t="b">
        <f t="shared" si="124"/>
        <v>1</v>
      </c>
      <c r="AC497" s="384" t="str">
        <f>IF($N497="","",IF($C$7="Northern Ireland",INDEX('Fixed inputs'!$H$18:$H$58,MATCH($N497,'Fixed inputs'!$C$18:$C$58,0)),INDEX('Fixed inputs'!$I$18:$I$58,MATCH($N497,'Fixed inputs'!$C$18:$C$58,0))))</f>
        <v/>
      </c>
      <c r="AD497" s="384" t="str">
        <f>IF($C497="","",INDEX('Fixed inputs'!$C$8:$E$10,MATCH($C497,'Fixed inputs'!$B$8:$B$10,0),MATCH(IF($C$7="Northern Ireland","GBP","EUR"),'Fixed inputs'!$C$7:$E$7,0)))</f>
        <v/>
      </c>
      <c r="AE497" s="386"/>
      <c r="AF497" s="386"/>
      <c r="AG497" s="386"/>
      <c r="AH497" s="386"/>
      <c r="AI497" s="386"/>
      <c r="AJ497" s="387">
        <f t="shared" si="125"/>
        <v>0</v>
      </c>
      <c r="AK497" s="386"/>
      <c r="AL497" s="387">
        <f t="shared" si="126"/>
        <v>0</v>
      </c>
      <c r="AM497" s="386"/>
      <c r="AN497" s="387">
        <f t="shared" si="127"/>
        <v>0</v>
      </c>
      <c r="AO497" s="386"/>
      <c r="AP497" s="387">
        <f t="shared" si="128"/>
        <v>0</v>
      </c>
      <c r="AQ497" s="386"/>
      <c r="AR497" s="387">
        <f t="shared" si="129"/>
        <v>0</v>
      </c>
      <c r="AS497" s="386"/>
      <c r="AT497" s="387">
        <f t="shared" si="130"/>
        <v>0</v>
      </c>
    </row>
    <row r="498" spans="2:47">
      <c r="B498" s="435"/>
      <c r="C498" s="435"/>
      <c r="D498" s="436"/>
      <c r="E498" s="437"/>
      <c r="F498" s="437"/>
      <c r="G498" s="437"/>
      <c r="H498" s="437"/>
      <c r="I498" s="437"/>
      <c r="J498" s="437"/>
      <c r="K498" s="465">
        <f t="shared" si="116"/>
        <v>0</v>
      </c>
      <c r="L498" s="433"/>
      <c r="M498" s="433"/>
      <c r="N498" s="434"/>
      <c r="O498" s="383" t="str">
        <f t="shared" si="115"/>
        <v/>
      </c>
      <c r="P498" s="434"/>
      <c r="Q498" s="434"/>
      <c r="R498" s="434"/>
      <c r="S498" s="433"/>
      <c r="T498" s="434"/>
      <c r="U498" s="384" t="str">
        <f t="shared" si="117"/>
        <v/>
      </c>
      <c r="V498" s="384" t="str">
        <f t="shared" si="118"/>
        <v/>
      </c>
      <c r="W498" s="384" t="str">
        <f t="shared" si="119"/>
        <v/>
      </c>
      <c r="X498" s="384" t="str">
        <f t="shared" si="120"/>
        <v/>
      </c>
      <c r="Y498" s="384" t="str">
        <f t="shared" si="121"/>
        <v/>
      </c>
      <c r="Z498" s="384" t="str">
        <f t="shared" si="122"/>
        <v/>
      </c>
      <c r="AA498" s="384">
        <f t="shared" si="123"/>
        <v>0</v>
      </c>
      <c r="AB498" s="385" t="b">
        <f t="shared" si="124"/>
        <v>1</v>
      </c>
      <c r="AC498" s="384" t="str">
        <f>IF($N498="","",IF($C$7="Northern Ireland",INDEX('Fixed inputs'!$H$18:$H$58,MATCH($N498,'Fixed inputs'!$C$18:$C$58,0)),INDEX('Fixed inputs'!$I$18:$I$58,MATCH($N498,'Fixed inputs'!$C$18:$C$58,0))))</f>
        <v/>
      </c>
      <c r="AD498" s="384" t="str">
        <f>IF($C498="","",INDEX('Fixed inputs'!$C$8:$E$10,MATCH($C498,'Fixed inputs'!$B$8:$B$10,0),MATCH(IF($C$7="Northern Ireland","GBP","EUR"),'Fixed inputs'!$C$7:$E$7,0)))</f>
        <v/>
      </c>
      <c r="AE498" s="386"/>
      <c r="AF498" s="386"/>
      <c r="AG498" s="386"/>
      <c r="AH498" s="386"/>
      <c r="AI498" s="386"/>
      <c r="AJ498" s="387">
        <f t="shared" si="125"/>
        <v>0</v>
      </c>
      <c r="AK498" s="386"/>
      <c r="AL498" s="387">
        <f t="shared" si="126"/>
        <v>0</v>
      </c>
      <c r="AM498" s="386"/>
      <c r="AN498" s="387">
        <f t="shared" si="127"/>
        <v>0</v>
      </c>
      <c r="AO498" s="386"/>
      <c r="AP498" s="387">
        <f t="shared" si="128"/>
        <v>0</v>
      </c>
      <c r="AQ498" s="386"/>
      <c r="AR498" s="387">
        <f t="shared" si="129"/>
        <v>0</v>
      </c>
      <c r="AS498" s="386"/>
      <c r="AT498" s="387">
        <f t="shared" si="130"/>
        <v>0</v>
      </c>
    </row>
    <row r="499" spans="2:47">
      <c r="B499" s="435"/>
      <c r="C499" s="435"/>
      <c r="D499" s="436"/>
      <c r="E499" s="437"/>
      <c r="F499" s="437"/>
      <c r="G499" s="437"/>
      <c r="H499" s="437"/>
      <c r="I499" s="437"/>
      <c r="J499" s="437"/>
      <c r="K499" s="465">
        <f t="shared" si="116"/>
        <v>0</v>
      </c>
      <c r="L499" s="433"/>
      <c r="M499" s="433"/>
      <c r="N499" s="434"/>
      <c r="O499" s="383" t="str">
        <f t="shared" si="115"/>
        <v/>
      </c>
      <c r="P499" s="434"/>
      <c r="Q499" s="434"/>
      <c r="R499" s="434"/>
      <c r="S499" s="433"/>
      <c r="T499" s="434"/>
      <c r="U499" s="384" t="str">
        <f t="shared" si="117"/>
        <v/>
      </c>
      <c r="V499" s="384" t="str">
        <f t="shared" si="118"/>
        <v/>
      </c>
      <c r="W499" s="384" t="str">
        <f t="shared" si="119"/>
        <v/>
      </c>
      <c r="X499" s="384" t="str">
        <f t="shared" si="120"/>
        <v/>
      </c>
      <c r="Y499" s="384" t="str">
        <f t="shared" si="121"/>
        <v/>
      </c>
      <c r="Z499" s="384" t="str">
        <f t="shared" si="122"/>
        <v/>
      </c>
      <c r="AA499" s="384">
        <f t="shared" si="123"/>
        <v>0</v>
      </c>
      <c r="AB499" s="385" t="b">
        <f t="shared" si="124"/>
        <v>1</v>
      </c>
      <c r="AC499" s="384" t="str">
        <f>IF($N499="","",IF($C$7="Northern Ireland",INDEX('Fixed inputs'!$H$18:$H$58,MATCH($N499,'Fixed inputs'!$C$18:$C$58,0)),INDEX('Fixed inputs'!$I$18:$I$58,MATCH($N499,'Fixed inputs'!$C$18:$C$58,0))))</f>
        <v/>
      </c>
      <c r="AD499" s="384" t="str">
        <f>IF($C499="","",INDEX('Fixed inputs'!$C$8:$E$10,MATCH($C499,'Fixed inputs'!$B$8:$B$10,0),MATCH(IF($C$7="Northern Ireland","GBP","EUR"),'Fixed inputs'!$C$7:$E$7,0)))</f>
        <v/>
      </c>
      <c r="AE499" s="386"/>
      <c r="AF499" s="386"/>
      <c r="AG499" s="386"/>
      <c r="AH499" s="386"/>
      <c r="AI499" s="386"/>
      <c r="AJ499" s="387">
        <f t="shared" si="125"/>
        <v>0</v>
      </c>
      <c r="AK499" s="386"/>
      <c r="AL499" s="387">
        <f t="shared" si="126"/>
        <v>0</v>
      </c>
      <c r="AM499" s="386"/>
      <c r="AN499" s="387">
        <f t="shared" si="127"/>
        <v>0</v>
      </c>
      <c r="AO499" s="386"/>
      <c r="AP499" s="387">
        <f t="shared" si="128"/>
        <v>0</v>
      </c>
      <c r="AQ499" s="386"/>
      <c r="AR499" s="387">
        <f t="shared" si="129"/>
        <v>0</v>
      </c>
      <c r="AS499" s="386"/>
      <c r="AT499" s="387">
        <f t="shared" si="130"/>
        <v>0</v>
      </c>
    </row>
    <row r="500" spans="2:47">
      <c r="B500" s="435"/>
      <c r="C500" s="435"/>
      <c r="D500" s="436"/>
      <c r="E500" s="437"/>
      <c r="F500" s="437"/>
      <c r="G500" s="437"/>
      <c r="H500" s="437"/>
      <c r="I500" s="437"/>
      <c r="J500" s="437"/>
      <c r="K500" s="465">
        <f t="shared" si="116"/>
        <v>0</v>
      </c>
      <c r="L500" s="433"/>
      <c r="M500" s="433"/>
      <c r="N500" s="434"/>
      <c r="O500" s="383" t="str">
        <f t="shared" si="115"/>
        <v/>
      </c>
      <c r="P500" s="434"/>
      <c r="Q500" s="434"/>
      <c r="R500" s="434"/>
      <c r="S500" s="433"/>
      <c r="T500" s="434"/>
      <c r="U500" s="384" t="str">
        <f t="shared" si="117"/>
        <v/>
      </c>
      <c r="V500" s="384" t="str">
        <f t="shared" si="118"/>
        <v/>
      </c>
      <c r="W500" s="384" t="str">
        <f t="shared" si="119"/>
        <v/>
      </c>
      <c r="X500" s="384" t="str">
        <f t="shared" si="120"/>
        <v/>
      </c>
      <c r="Y500" s="384" t="str">
        <f t="shared" si="121"/>
        <v/>
      </c>
      <c r="Z500" s="384" t="str">
        <f t="shared" si="122"/>
        <v/>
      </c>
      <c r="AA500" s="384">
        <f t="shared" si="123"/>
        <v>0</v>
      </c>
      <c r="AB500" s="385" t="b">
        <f t="shared" si="124"/>
        <v>1</v>
      </c>
      <c r="AC500" s="384" t="str">
        <f>IF($N500="","",IF($C$7="Northern Ireland",INDEX('Fixed inputs'!$H$18:$H$58,MATCH($N500,'Fixed inputs'!$C$18:$C$58,0)),INDEX('Fixed inputs'!$I$18:$I$58,MATCH($N500,'Fixed inputs'!$C$18:$C$58,0))))</f>
        <v/>
      </c>
      <c r="AD500" s="384" t="str">
        <f>IF($C500="","",INDEX('Fixed inputs'!$C$8:$E$10,MATCH($C500,'Fixed inputs'!$B$8:$B$10,0),MATCH(IF($C$7="Northern Ireland","GBP","EUR"),'Fixed inputs'!$C$7:$E$7,0)))</f>
        <v/>
      </c>
      <c r="AE500" s="386"/>
      <c r="AF500" s="386"/>
      <c r="AG500" s="386"/>
      <c r="AH500" s="386"/>
      <c r="AI500" s="386"/>
      <c r="AJ500" s="387">
        <f t="shared" si="125"/>
        <v>0</v>
      </c>
      <c r="AK500" s="386"/>
      <c r="AL500" s="387">
        <f t="shared" si="126"/>
        <v>0</v>
      </c>
      <c r="AM500" s="386"/>
      <c r="AN500" s="387">
        <f t="shared" si="127"/>
        <v>0</v>
      </c>
      <c r="AO500" s="386"/>
      <c r="AP500" s="387">
        <f t="shared" si="128"/>
        <v>0</v>
      </c>
      <c r="AQ500" s="386"/>
      <c r="AR500" s="387">
        <f t="shared" si="129"/>
        <v>0</v>
      </c>
      <c r="AS500" s="386"/>
      <c r="AT500" s="387">
        <f t="shared" si="130"/>
        <v>0</v>
      </c>
    </row>
    <row r="501" spans="2:47">
      <c r="B501" s="435"/>
      <c r="C501" s="435"/>
      <c r="D501" s="436"/>
      <c r="E501" s="437"/>
      <c r="F501" s="437"/>
      <c r="G501" s="437"/>
      <c r="H501" s="437"/>
      <c r="I501" s="437"/>
      <c r="J501" s="437"/>
      <c r="K501" s="465">
        <f t="shared" si="116"/>
        <v>0</v>
      </c>
      <c r="L501" s="433"/>
      <c r="M501" s="433"/>
      <c r="N501" s="434"/>
      <c r="O501" s="383" t="str">
        <f t="shared" si="115"/>
        <v/>
      </c>
      <c r="P501" s="434"/>
      <c r="Q501" s="434"/>
      <c r="R501" s="434"/>
      <c r="S501" s="433"/>
      <c r="T501" s="434"/>
      <c r="U501" s="384" t="str">
        <f t="shared" si="117"/>
        <v/>
      </c>
      <c r="V501" s="384" t="str">
        <f t="shared" si="118"/>
        <v/>
      </c>
      <c r="W501" s="384" t="str">
        <f t="shared" si="119"/>
        <v/>
      </c>
      <c r="X501" s="384" t="str">
        <f t="shared" si="120"/>
        <v/>
      </c>
      <c r="Y501" s="384" t="str">
        <f t="shared" si="121"/>
        <v/>
      </c>
      <c r="Z501" s="384" t="str">
        <f t="shared" si="122"/>
        <v/>
      </c>
      <c r="AA501" s="384">
        <f t="shared" si="123"/>
        <v>0</v>
      </c>
      <c r="AB501" s="385" t="b">
        <f t="shared" si="124"/>
        <v>1</v>
      </c>
      <c r="AC501" s="384" t="str">
        <f>IF($N501="","",IF($C$7="Northern Ireland",INDEX('Fixed inputs'!$H$18:$H$58,MATCH($N501,'Fixed inputs'!$C$18:$C$58,0)),INDEX('Fixed inputs'!$I$18:$I$58,MATCH($N501,'Fixed inputs'!$C$18:$C$58,0))))</f>
        <v/>
      </c>
      <c r="AD501" s="384" t="str">
        <f>IF($C501="","",INDEX('Fixed inputs'!$C$8:$E$10,MATCH($C501,'Fixed inputs'!$B$8:$B$10,0),MATCH(IF($C$7="Northern Ireland","GBP","EUR"),'Fixed inputs'!$C$7:$E$7,0)))</f>
        <v/>
      </c>
      <c r="AE501" s="386"/>
      <c r="AF501" s="386"/>
      <c r="AG501" s="386"/>
      <c r="AH501" s="386"/>
      <c r="AI501" s="386"/>
      <c r="AJ501" s="387">
        <f t="shared" si="125"/>
        <v>0</v>
      </c>
      <c r="AK501" s="386"/>
      <c r="AL501" s="387">
        <f t="shared" si="126"/>
        <v>0</v>
      </c>
      <c r="AM501" s="386"/>
      <c r="AN501" s="387">
        <f t="shared" si="127"/>
        <v>0</v>
      </c>
      <c r="AO501" s="386"/>
      <c r="AP501" s="387">
        <f t="shared" si="128"/>
        <v>0</v>
      </c>
      <c r="AQ501" s="386"/>
      <c r="AR501" s="387">
        <f t="shared" si="129"/>
        <v>0</v>
      </c>
      <c r="AS501" s="386"/>
      <c r="AT501" s="387">
        <f t="shared" si="130"/>
        <v>0</v>
      </c>
    </row>
    <row r="502" spans="2:47">
      <c r="B502" s="435"/>
      <c r="C502" s="435"/>
      <c r="D502" s="436"/>
      <c r="E502" s="437"/>
      <c r="F502" s="437"/>
      <c r="G502" s="437"/>
      <c r="H502" s="437"/>
      <c r="I502" s="437"/>
      <c r="J502" s="437"/>
      <c r="K502" s="465">
        <f t="shared" si="116"/>
        <v>0</v>
      </c>
      <c r="L502" s="433"/>
      <c r="M502" s="433"/>
      <c r="N502" s="434"/>
      <c r="O502" s="383" t="str">
        <f t="shared" si="115"/>
        <v/>
      </c>
      <c r="P502" s="434"/>
      <c r="Q502" s="434"/>
      <c r="R502" s="434"/>
      <c r="S502" s="433"/>
      <c r="T502" s="434"/>
      <c r="U502" s="384" t="str">
        <f t="shared" si="117"/>
        <v/>
      </c>
      <c r="V502" s="384" t="str">
        <f t="shared" si="118"/>
        <v/>
      </c>
      <c r="W502" s="384" t="str">
        <f t="shared" si="119"/>
        <v/>
      </c>
      <c r="X502" s="384" t="str">
        <f t="shared" si="120"/>
        <v/>
      </c>
      <c r="Y502" s="384" t="str">
        <f t="shared" si="121"/>
        <v/>
      </c>
      <c r="Z502" s="384" t="str">
        <f t="shared" si="122"/>
        <v/>
      </c>
      <c r="AA502" s="384">
        <f t="shared" si="123"/>
        <v>0</v>
      </c>
      <c r="AB502" s="385" t="b">
        <f t="shared" si="124"/>
        <v>1</v>
      </c>
      <c r="AC502" s="384" t="str">
        <f>IF($N502="","",IF($C$7="Northern Ireland",INDEX('Fixed inputs'!$H$18:$H$58,MATCH($N502,'Fixed inputs'!$C$18:$C$58,0)),INDEX('Fixed inputs'!$I$18:$I$58,MATCH($N502,'Fixed inputs'!$C$18:$C$58,0))))</f>
        <v/>
      </c>
      <c r="AD502" s="384" t="str">
        <f>IF($C502="","",INDEX('Fixed inputs'!$C$8:$E$10,MATCH($C502,'Fixed inputs'!$B$8:$B$10,0),MATCH(IF($C$7="Northern Ireland","GBP","EUR"),'Fixed inputs'!$C$7:$E$7,0)))</f>
        <v/>
      </c>
      <c r="AE502" s="386"/>
      <c r="AF502" s="386"/>
      <c r="AG502" s="386"/>
      <c r="AH502" s="386"/>
      <c r="AI502" s="386"/>
      <c r="AJ502" s="387">
        <f t="shared" si="125"/>
        <v>0</v>
      </c>
      <c r="AK502" s="386"/>
      <c r="AL502" s="387">
        <f t="shared" si="126"/>
        <v>0</v>
      </c>
      <c r="AM502" s="386"/>
      <c r="AN502" s="387">
        <f t="shared" si="127"/>
        <v>0</v>
      </c>
      <c r="AO502" s="386"/>
      <c r="AP502" s="387">
        <f t="shared" si="128"/>
        <v>0</v>
      </c>
      <c r="AQ502" s="386"/>
      <c r="AR502" s="387">
        <f t="shared" si="129"/>
        <v>0</v>
      </c>
      <c r="AS502" s="386"/>
      <c r="AT502" s="387">
        <f t="shared" si="130"/>
        <v>0</v>
      </c>
    </row>
    <row r="503" spans="2:47">
      <c r="B503" s="435"/>
      <c r="C503" s="435"/>
      <c r="D503" s="436"/>
      <c r="E503" s="437"/>
      <c r="F503" s="437"/>
      <c r="G503" s="437"/>
      <c r="H503" s="437"/>
      <c r="I503" s="437"/>
      <c r="J503" s="437"/>
      <c r="K503" s="465">
        <f t="shared" si="116"/>
        <v>0</v>
      </c>
      <c r="L503" s="433"/>
      <c r="M503" s="433"/>
      <c r="N503" s="434"/>
      <c r="O503" s="383" t="str">
        <f t="shared" si="115"/>
        <v/>
      </c>
      <c r="P503" s="434"/>
      <c r="Q503" s="434"/>
      <c r="R503" s="434"/>
      <c r="S503" s="433"/>
      <c r="T503" s="434"/>
      <c r="U503" s="384" t="str">
        <f t="shared" si="117"/>
        <v/>
      </c>
      <c r="V503" s="384" t="str">
        <f t="shared" si="118"/>
        <v/>
      </c>
      <c r="W503" s="384" t="str">
        <f t="shared" si="119"/>
        <v/>
      </c>
      <c r="X503" s="384" t="str">
        <f t="shared" si="120"/>
        <v/>
      </c>
      <c r="Y503" s="384" t="str">
        <f t="shared" si="121"/>
        <v/>
      </c>
      <c r="Z503" s="384" t="str">
        <f t="shared" si="122"/>
        <v/>
      </c>
      <c r="AA503" s="384">
        <f t="shared" si="123"/>
        <v>0</v>
      </c>
      <c r="AB503" s="385" t="b">
        <f t="shared" si="124"/>
        <v>1</v>
      </c>
      <c r="AC503" s="384" t="str">
        <f>IF($N503="","",IF($C$7="Northern Ireland",INDEX('Fixed inputs'!$H$18:$H$58,MATCH($N503,'Fixed inputs'!$C$18:$C$58,0)),INDEX('Fixed inputs'!$I$18:$I$58,MATCH($N503,'Fixed inputs'!$C$18:$C$58,0))))</f>
        <v/>
      </c>
      <c r="AD503" s="384" t="str">
        <f>IF($C503="","",INDEX('Fixed inputs'!$C$8:$E$10,MATCH($C503,'Fixed inputs'!$B$8:$B$10,0),MATCH(IF($C$7="Northern Ireland","GBP","EUR"),'Fixed inputs'!$C$7:$E$7,0)))</f>
        <v/>
      </c>
      <c r="AE503" s="386"/>
      <c r="AF503" s="386"/>
      <c r="AG503" s="386"/>
      <c r="AH503" s="386"/>
      <c r="AI503" s="386"/>
      <c r="AJ503" s="387">
        <f t="shared" si="125"/>
        <v>0</v>
      </c>
      <c r="AK503" s="386"/>
      <c r="AL503" s="387">
        <f t="shared" si="126"/>
        <v>0</v>
      </c>
      <c r="AM503" s="386"/>
      <c r="AN503" s="387">
        <f t="shared" si="127"/>
        <v>0</v>
      </c>
      <c r="AO503" s="386"/>
      <c r="AP503" s="387">
        <f t="shared" si="128"/>
        <v>0</v>
      </c>
      <c r="AQ503" s="386"/>
      <c r="AR503" s="387">
        <f t="shared" si="129"/>
        <v>0</v>
      </c>
      <c r="AS503" s="386"/>
      <c r="AT503" s="387">
        <f t="shared" si="130"/>
        <v>0</v>
      </c>
    </row>
    <row r="504" spans="2:47">
      <c r="B504" s="435"/>
      <c r="C504" s="435"/>
      <c r="D504" s="436"/>
      <c r="E504" s="437"/>
      <c r="F504" s="437"/>
      <c r="G504" s="437"/>
      <c r="H504" s="437"/>
      <c r="I504" s="437"/>
      <c r="J504" s="437"/>
      <c r="K504" s="465">
        <f t="shared" si="116"/>
        <v>0</v>
      </c>
      <c r="L504" s="433"/>
      <c r="M504" s="433"/>
      <c r="N504" s="434"/>
      <c r="O504" s="383" t="str">
        <f t="shared" si="115"/>
        <v/>
      </c>
      <c r="P504" s="434"/>
      <c r="Q504" s="434"/>
      <c r="R504" s="434"/>
      <c r="S504" s="433"/>
      <c r="T504" s="434"/>
      <c r="U504" s="384" t="str">
        <f t="shared" si="117"/>
        <v/>
      </c>
      <c r="V504" s="384" t="str">
        <f t="shared" si="118"/>
        <v/>
      </c>
      <c r="W504" s="384" t="str">
        <f t="shared" si="119"/>
        <v/>
      </c>
      <c r="X504" s="384" t="str">
        <f t="shared" si="120"/>
        <v/>
      </c>
      <c r="Y504" s="384" t="str">
        <f t="shared" si="121"/>
        <v/>
      </c>
      <c r="Z504" s="384" t="str">
        <f t="shared" si="122"/>
        <v/>
      </c>
      <c r="AA504" s="384">
        <f t="shared" si="123"/>
        <v>0</v>
      </c>
      <c r="AB504" s="385" t="b">
        <f t="shared" si="124"/>
        <v>1</v>
      </c>
      <c r="AC504" s="384" t="str">
        <f>IF($N504="","",IF($C$7="Northern Ireland",INDEX('Fixed inputs'!$H$18:$H$58,MATCH($N504,'Fixed inputs'!$C$18:$C$58,0)),INDEX('Fixed inputs'!$I$18:$I$58,MATCH($N504,'Fixed inputs'!$C$18:$C$58,0))))</f>
        <v/>
      </c>
      <c r="AD504" s="384" t="str">
        <f>IF($C504="","",INDEX('Fixed inputs'!$C$8:$E$10,MATCH($C504,'Fixed inputs'!$B$8:$B$10,0),MATCH(IF($C$7="Northern Ireland","GBP","EUR"),'Fixed inputs'!$C$7:$E$7,0)))</f>
        <v/>
      </c>
      <c r="AE504" s="386"/>
      <c r="AF504" s="386"/>
      <c r="AG504" s="386"/>
      <c r="AH504" s="386"/>
      <c r="AI504" s="386"/>
      <c r="AJ504" s="387">
        <f t="shared" si="125"/>
        <v>0</v>
      </c>
      <c r="AK504" s="386"/>
      <c r="AL504" s="387">
        <f t="shared" si="126"/>
        <v>0</v>
      </c>
      <c r="AM504" s="386"/>
      <c r="AN504" s="387">
        <f t="shared" si="127"/>
        <v>0</v>
      </c>
      <c r="AO504" s="386"/>
      <c r="AP504" s="387">
        <f t="shared" si="128"/>
        <v>0</v>
      </c>
      <c r="AQ504" s="386"/>
      <c r="AR504" s="387">
        <f t="shared" si="129"/>
        <v>0</v>
      </c>
      <c r="AS504" s="386"/>
      <c r="AT504" s="387">
        <f t="shared" si="130"/>
        <v>0</v>
      </c>
    </row>
    <row r="505" spans="2:47">
      <c r="B505" s="435"/>
      <c r="C505" s="435"/>
      <c r="D505" s="436"/>
      <c r="E505" s="437"/>
      <c r="F505" s="437"/>
      <c r="G505" s="437"/>
      <c r="H505" s="437"/>
      <c r="I505" s="437"/>
      <c r="J505" s="437"/>
      <c r="K505" s="465">
        <f t="shared" si="116"/>
        <v>0</v>
      </c>
      <c r="L505" s="433"/>
      <c r="M505" s="433"/>
      <c r="N505" s="434"/>
      <c r="O505" s="383" t="str">
        <f t="shared" si="115"/>
        <v/>
      </c>
      <c r="P505" s="434"/>
      <c r="Q505" s="434"/>
      <c r="R505" s="434"/>
      <c r="S505" s="433"/>
      <c r="T505" s="434"/>
      <c r="U505" s="384" t="str">
        <f t="shared" si="117"/>
        <v/>
      </c>
      <c r="V505" s="384" t="str">
        <f t="shared" si="118"/>
        <v/>
      </c>
      <c r="W505" s="384" t="str">
        <f t="shared" si="119"/>
        <v/>
      </c>
      <c r="X505" s="384" t="str">
        <f t="shared" si="120"/>
        <v/>
      </c>
      <c r="Y505" s="384" t="str">
        <f t="shared" si="121"/>
        <v/>
      </c>
      <c r="Z505" s="384" t="str">
        <f t="shared" si="122"/>
        <v/>
      </c>
      <c r="AA505" s="384">
        <f t="shared" si="123"/>
        <v>0</v>
      </c>
      <c r="AB505" s="385" t="b">
        <f t="shared" si="124"/>
        <v>1</v>
      </c>
      <c r="AC505" s="384" t="str">
        <f>IF($N505="","",IF($C$7="Northern Ireland",INDEX('Fixed inputs'!$H$18:$H$58,MATCH($N505,'Fixed inputs'!$C$18:$C$58,0)),INDEX('Fixed inputs'!$I$18:$I$58,MATCH($N505,'Fixed inputs'!$C$18:$C$58,0))))</f>
        <v/>
      </c>
      <c r="AD505" s="384" t="str">
        <f>IF($C505="","",INDEX('Fixed inputs'!$C$8:$E$10,MATCH($C505,'Fixed inputs'!$B$8:$B$10,0),MATCH(IF($C$7="Northern Ireland","GBP","EUR"),'Fixed inputs'!$C$7:$E$7,0)))</f>
        <v/>
      </c>
      <c r="AE505" s="386"/>
      <c r="AF505" s="386"/>
      <c r="AG505" s="386"/>
      <c r="AH505" s="386"/>
      <c r="AI505" s="386"/>
      <c r="AJ505" s="387">
        <f t="shared" si="125"/>
        <v>0</v>
      </c>
      <c r="AK505" s="386"/>
      <c r="AL505" s="387">
        <f t="shared" si="126"/>
        <v>0</v>
      </c>
      <c r="AM505" s="386"/>
      <c r="AN505" s="387">
        <f t="shared" si="127"/>
        <v>0</v>
      </c>
      <c r="AO505" s="386"/>
      <c r="AP505" s="387">
        <f t="shared" si="128"/>
        <v>0</v>
      </c>
      <c r="AQ505" s="386"/>
      <c r="AR505" s="387">
        <f t="shared" si="129"/>
        <v>0</v>
      </c>
      <c r="AS505" s="386"/>
      <c r="AT505" s="387">
        <f t="shared" si="130"/>
        <v>0</v>
      </c>
    </row>
    <row r="506" spans="2:47">
      <c r="B506" s="435"/>
      <c r="C506" s="435"/>
      <c r="D506" s="436"/>
      <c r="E506" s="437"/>
      <c r="F506" s="437"/>
      <c r="G506" s="437"/>
      <c r="H506" s="437"/>
      <c r="I506" s="437"/>
      <c r="J506" s="437"/>
      <c r="K506" s="465">
        <f t="shared" si="116"/>
        <v>0</v>
      </c>
      <c r="L506" s="433"/>
      <c r="M506" s="433"/>
      <c r="N506" s="434"/>
      <c r="O506" s="383" t="str">
        <f t="shared" si="115"/>
        <v/>
      </c>
      <c r="P506" s="434"/>
      <c r="Q506" s="434"/>
      <c r="R506" s="434"/>
      <c r="S506" s="433"/>
      <c r="T506" s="434"/>
      <c r="U506" s="384" t="str">
        <f t="shared" si="117"/>
        <v/>
      </c>
      <c r="V506" s="384" t="str">
        <f t="shared" si="118"/>
        <v/>
      </c>
      <c r="W506" s="384" t="str">
        <f t="shared" si="119"/>
        <v/>
      </c>
      <c r="X506" s="384" t="str">
        <f t="shared" si="120"/>
        <v/>
      </c>
      <c r="Y506" s="384" t="str">
        <f t="shared" si="121"/>
        <v/>
      </c>
      <c r="Z506" s="384" t="str">
        <f t="shared" si="122"/>
        <v/>
      </c>
      <c r="AA506" s="384">
        <f t="shared" si="123"/>
        <v>0</v>
      </c>
      <c r="AB506" s="385" t="b">
        <f t="shared" si="124"/>
        <v>1</v>
      </c>
      <c r="AC506" s="384" t="str">
        <f>IF($N506="","",IF($C$7="Northern Ireland",INDEX('Fixed inputs'!$H$18:$H$58,MATCH($N506,'Fixed inputs'!$C$18:$C$58,0)),INDEX('Fixed inputs'!$I$18:$I$58,MATCH($N506,'Fixed inputs'!$C$18:$C$58,0))))</f>
        <v/>
      </c>
      <c r="AD506" s="384" t="str">
        <f>IF($C506="","",INDEX('Fixed inputs'!$C$8:$E$10,MATCH($C506,'Fixed inputs'!$B$8:$B$10,0),MATCH(IF($C$7="Northern Ireland","GBP","EUR"),'Fixed inputs'!$C$7:$E$7,0)))</f>
        <v/>
      </c>
      <c r="AE506" s="386"/>
      <c r="AF506" s="386"/>
      <c r="AG506" s="386"/>
      <c r="AH506" s="386"/>
      <c r="AI506" s="386"/>
      <c r="AJ506" s="387">
        <f t="shared" si="125"/>
        <v>0</v>
      </c>
      <c r="AK506" s="386"/>
      <c r="AL506" s="387">
        <f t="shared" si="126"/>
        <v>0</v>
      </c>
      <c r="AM506" s="386"/>
      <c r="AN506" s="387">
        <f t="shared" si="127"/>
        <v>0</v>
      </c>
      <c r="AO506" s="386"/>
      <c r="AP506" s="387">
        <f t="shared" si="128"/>
        <v>0</v>
      </c>
      <c r="AQ506" s="386"/>
      <c r="AR506" s="387">
        <f t="shared" si="129"/>
        <v>0</v>
      </c>
      <c r="AS506" s="386"/>
      <c r="AT506" s="387">
        <f t="shared" si="130"/>
        <v>0</v>
      </c>
    </row>
    <row r="507" spans="2:47">
      <c r="B507" s="435"/>
      <c r="C507" s="435"/>
      <c r="D507" s="436"/>
      <c r="E507" s="437"/>
      <c r="F507" s="437"/>
      <c r="G507" s="437"/>
      <c r="H507" s="437"/>
      <c r="I507" s="437"/>
      <c r="J507" s="437"/>
      <c r="K507" s="465">
        <f t="shared" si="116"/>
        <v>0</v>
      </c>
      <c r="L507" s="433"/>
      <c r="M507" s="433"/>
      <c r="N507" s="434"/>
      <c r="O507" s="383" t="str">
        <f t="shared" si="115"/>
        <v/>
      </c>
      <c r="P507" s="434"/>
      <c r="Q507" s="434"/>
      <c r="R507" s="434"/>
      <c r="S507" s="433"/>
      <c r="T507" s="434"/>
      <c r="U507" s="384" t="str">
        <f t="shared" si="117"/>
        <v/>
      </c>
      <c r="V507" s="384" t="str">
        <f t="shared" si="118"/>
        <v/>
      </c>
      <c r="W507" s="384" t="str">
        <f t="shared" si="119"/>
        <v/>
      </c>
      <c r="X507" s="384" t="str">
        <f t="shared" si="120"/>
        <v/>
      </c>
      <c r="Y507" s="384" t="str">
        <f t="shared" si="121"/>
        <v/>
      </c>
      <c r="Z507" s="384" t="str">
        <f t="shared" si="122"/>
        <v/>
      </c>
      <c r="AA507" s="384">
        <f t="shared" si="123"/>
        <v>0</v>
      </c>
      <c r="AB507" s="385" t="b">
        <f t="shared" si="124"/>
        <v>1</v>
      </c>
      <c r="AC507" s="384" t="str">
        <f>IF($N507="","",IF($C$7="Northern Ireland",INDEX('Fixed inputs'!$H$18:$H$58,MATCH($N507,'Fixed inputs'!$C$18:$C$58,0)),INDEX('Fixed inputs'!$I$18:$I$58,MATCH($N507,'Fixed inputs'!$C$18:$C$58,0))))</f>
        <v/>
      </c>
      <c r="AD507" s="384" t="str">
        <f>IF($C507="","",INDEX('Fixed inputs'!$C$8:$E$10,MATCH($C507,'Fixed inputs'!$B$8:$B$10,0),MATCH(IF($C$7="Northern Ireland","GBP","EUR"),'Fixed inputs'!$C$7:$E$7,0)))</f>
        <v/>
      </c>
      <c r="AE507" s="386"/>
      <c r="AF507" s="386"/>
      <c r="AG507" s="386"/>
      <c r="AH507" s="386"/>
      <c r="AI507" s="386"/>
      <c r="AJ507" s="387">
        <f t="shared" si="125"/>
        <v>0</v>
      </c>
      <c r="AK507" s="386"/>
      <c r="AL507" s="387">
        <f t="shared" si="126"/>
        <v>0</v>
      </c>
      <c r="AM507" s="386"/>
      <c r="AN507" s="387">
        <f t="shared" si="127"/>
        <v>0</v>
      </c>
      <c r="AO507" s="386"/>
      <c r="AP507" s="387">
        <f t="shared" si="128"/>
        <v>0</v>
      </c>
      <c r="AQ507" s="386"/>
      <c r="AR507" s="387">
        <f t="shared" si="129"/>
        <v>0</v>
      </c>
      <c r="AS507" s="386"/>
      <c r="AT507" s="387">
        <f t="shared" si="130"/>
        <v>0</v>
      </c>
    </row>
    <row r="508" spans="2:47">
      <c r="B508" s="435"/>
      <c r="C508" s="435"/>
      <c r="D508" s="436"/>
      <c r="E508" s="437"/>
      <c r="F508" s="437"/>
      <c r="G508" s="437"/>
      <c r="H508" s="437"/>
      <c r="I508" s="437"/>
      <c r="J508" s="437"/>
      <c r="K508" s="465">
        <f t="shared" si="116"/>
        <v>0</v>
      </c>
      <c r="L508" s="433"/>
      <c r="M508" s="433"/>
      <c r="N508" s="434"/>
      <c r="O508" s="383" t="str">
        <f t="shared" si="115"/>
        <v/>
      </c>
      <c r="P508" s="434"/>
      <c r="Q508" s="434"/>
      <c r="R508" s="434"/>
      <c r="S508" s="433"/>
      <c r="T508" s="434"/>
      <c r="U508" s="384" t="str">
        <f t="shared" si="117"/>
        <v/>
      </c>
      <c r="V508" s="384" t="str">
        <f t="shared" si="118"/>
        <v/>
      </c>
      <c r="W508" s="384" t="str">
        <f t="shared" si="119"/>
        <v/>
      </c>
      <c r="X508" s="384" t="str">
        <f t="shared" si="120"/>
        <v/>
      </c>
      <c r="Y508" s="384" t="str">
        <f t="shared" si="121"/>
        <v/>
      </c>
      <c r="Z508" s="384" t="str">
        <f t="shared" si="122"/>
        <v/>
      </c>
      <c r="AA508" s="384">
        <f t="shared" si="123"/>
        <v>0</v>
      </c>
      <c r="AB508" s="385" t="b">
        <f t="shared" si="124"/>
        <v>1</v>
      </c>
      <c r="AC508" s="384" t="str">
        <f>IF($N508="","",IF($C$7="Northern Ireland",INDEX('Fixed inputs'!$H$18:$H$58,MATCH($N508,'Fixed inputs'!$C$18:$C$58,0)),INDEX('Fixed inputs'!$I$18:$I$58,MATCH($N508,'Fixed inputs'!$C$18:$C$58,0))))</f>
        <v/>
      </c>
      <c r="AD508" s="384" t="str">
        <f>IF($C508="","",INDEX('Fixed inputs'!$C$8:$E$10,MATCH($C508,'Fixed inputs'!$B$8:$B$10,0),MATCH(IF($C$7="Northern Ireland","GBP","EUR"),'Fixed inputs'!$C$7:$E$7,0)))</f>
        <v/>
      </c>
      <c r="AE508" s="386"/>
      <c r="AF508" s="386"/>
      <c r="AG508" s="386"/>
      <c r="AH508" s="386"/>
      <c r="AI508" s="386"/>
      <c r="AJ508" s="387">
        <f t="shared" si="125"/>
        <v>0</v>
      </c>
      <c r="AK508" s="386"/>
      <c r="AL508" s="387">
        <f t="shared" si="126"/>
        <v>0</v>
      </c>
      <c r="AM508" s="386"/>
      <c r="AN508" s="387">
        <f t="shared" si="127"/>
        <v>0</v>
      </c>
      <c r="AO508" s="386"/>
      <c r="AP508" s="387">
        <f t="shared" si="128"/>
        <v>0</v>
      </c>
      <c r="AQ508" s="386"/>
      <c r="AR508" s="387">
        <f t="shared" si="129"/>
        <v>0</v>
      </c>
      <c r="AS508" s="386"/>
      <c r="AT508" s="387">
        <f t="shared" si="130"/>
        <v>0</v>
      </c>
    </row>
    <row r="509" spans="2:47">
      <c r="B509" s="435"/>
      <c r="C509" s="435"/>
      <c r="D509" s="436"/>
      <c r="E509" s="437"/>
      <c r="F509" s="437"/>
      <c r="G509" s="437"/>
      <c r="H509" s="437"/>
      <c r="I509" s="437"/>
      <c r="J509" s="437"/>
      <c r="K509" s="465">
        <f t="shared" si="116"/>
        <v>0</v>
      </c>
      <c r="L509" s="433"/>
      <c r="M509" s="433"/>
      <c r="N509" s="434"/>
      <c r="O509" s="383" t="str">
        <f t="shared" si="115"/>
        <v/>
      </c>
      <c r="P509" s="434"/>
      <c r="Q509" s="434"/>
      <c r="R509" s="434"/>
      <c r="S509" s="433"/>
      <c r="T509" s="434"/>
      <c r="U509" s="384" t="str">
        <f t="shared" si="117"/>
        <v/>
      </c>
      <c r="V509" s="384" t="str">
        <f t="shared" si="118"/>
        <v/>
      </c>
      <c r="W509" s="384" t="str">
        <f t="shared" si="119"/>
        <v/>
      </c>
      <c r="X509" s="384" t="str">
        <f t="shared" si="120"/>
        <v/>
      </c>
      <c r="Y509" s="384" t="str">
        <f t="shared" si="121"/>
        <v/>
      </c>
      <c r="Z509" s="384" t="str">
        <f t="shared" si="122"/>
        <v/>
      </c>
      <c r="AA509" s="384">
        <f t="shared" si="123"/>
        <v>0</v>
      </c>
      <c r="AB509" s="385" t="b">
        <f t="shared" si="124"/>
        <v>1</v>
      </c>
      <c r="AC509" s="384" t="str">
        <f>IF($N509="","",IF($C$7="Northern Ireland",INDEX('Fixed inputs'!$H$18:$H$58,MATCH($N509,'Fixed inputs'!$C$18:$C$58,0)),INDEX('Fixed inputs'!$I$18:$I$58,MATCH($N509,'Fixed inputs'!$C$18:$C$58,0))))</f>
        <v/>
      </c>
      <c r="AD509" s="384" t="str">
        <f>IF($C509="","",INDEX('Fixed inputs'!$C$8:$E$10,MATCH($C509,'Fixed inputs'!$B$8:$B$10,0),MATCH(IF($C$7="Northern Ireland","GBP","EUR"),'Fixed inputs'!$C$7:$E$7,0)))</f>
        <v/>
      </c>
      <c r="AE509" s="386"/>
      <c r="AF509" s="386"/>
      <c r="AG509" s="386"/>
      <c r="AH509" s="386"/>
      <c r="AI509" s="386"/>
      <c r="AJ509" s="387">
        <f t="shared" si="125"/>
        <v>0</v>
      </c>
      <c r="AK509" s="386"/>
      <c r="AL509" s="387">
        <f t="shared" si="126"/>
        <v>0</v>
      </c>
      <c r="AM509" s="386"/>
      <c r="AN509" s="387">
        <f t="shared" si="127"/>
        <v>0</v>
      </c>
      <c r="AO509" s="386"/>
      <c r="AP509" s="387">
        <f t="shared" si="128"/>
        <v>0</v>
      </c>
      <c r="AQ509" s="386"/>
      <c r="AR509" s="387">
        <f t="shared" si="129"/>
        <v>0</v>
      </c>
      <c r="AS509" s="386"/>
      <c r="AT509" s="387">
        <f t="shared" si="130"/>
        <v>0</v>
      </c>
    </row>
    <row r="510" spans="2:47">
      <c r="B510" s="435"/>
      <c r="C510" s="435"/>
      <c r="D510" s="436"/>
      <c r="E510" s="437"/>
      <c r="F510" s="437"/>
      <c r="G510" s="437"/>
      <c r="H510" s="437"/>
      <c r="I510" s="437"/>
      <c r="J510" s="437"/>
      <c r="K510" s="465">
        <f t="shared" si="116"/>
        <v>0</v>
      </c>
      <c r="L510" s="433"/>
      <c r="M510" s="433"/>
      <c r="N510" s="434"/>
      <c r="O510" s="383" t="str">
        <f t="shared" si="115"/>
        <v/>
      </c>
      <c r="P510" s="434"/>
      <c r="Q510" s="434"/>
      <c r="R510" s="434"/>
      <c r="S510" s="433"/>
      <c r="T510" s="434"/>
      <c r="U510" s="384" t="str">
        <f t="shared" si="117"/>
        <v/>
      </c>
      <c r="V510" s="384" t="str">
        <f t="shared" si="118"/>
        <v/>
      </c>
      <c r="W510" s="384" t="str">
        <f t="shared" si="119"/>
        <v/>
      </c>
      <c r="X510" s="384" t="str">
        <f t="shared" si="120"/>
        <v/>
      </c>
      <c r="Y510" s="384" t="str">
        <f t="shared" si="121"/>
        <v/>
      </c>
      <c r="Z510" s="384" t="str">
        <f t="shared" si="122"/>
        <v/>
      </c>
      <c r="AA510" s="384">
        <f t="shared" si="123"/>
        <v>0</v>
      </c>
      <c r="AB510" s="385" t="b">
        <f t="shared" si="124"/>
        <v>1</v>
      </c>
      <c r="AC510" s="384" t="str">
        <f>IF($N510="","",IF($C$7="Northern Ireland",INDEX('Fixed inputs'!$H$18:$H$58,MATCH($N510,'Fixed inputs'!$C$18:$C$58,0)),INDEX('Fixed inputs'!$I$18:$I$58,MATCH($N510,'Fixed inputs'!$C$18:$C$58,0))))</f>
        <v/>
      </c>
      <c r="AD510" s="384" t="str">
        <f>IF($C510="","",INDEX('Fixed inputs'!$C$8:$E$10,MATCH($C510,'Fixed inputs'!$B$8:$B$10,0),MATCH(IF($C$7="Northern Ireland","GBP","EUR"),'Fixed inputs'!$C$7:$E$7,0)))</f>
        <v/>
      </c>
      <c r="AE510" s="386"/>
      <c r="AF510" s="386"/>
      <c r="AG510" s="386"/>
      <c r="AH510" s="386"/>
      <c r="AI510" s="386"/>
      <c r="AJ510" s="387">
        <f t="shared" si="125"/>
        <v>0</v>
      </c>
      <c r="AK510" s="386"/>
      <c r="AL510" s="387">
        <f t="shared" si="126"/>
        <v>0</v>
      </c>
      <c r="AM510" s="386"/>
      <c r="AN510" s="387">
        <f t="shared" si="127"/>
        <v>0</v>
      </c>
      <c r="AO510" s="386"/>
      <c r="AP510" s="387">
        <f t="shared" si="128"/>
        <v>0</v>
      </c>
      <c r="AQ510" s="386"/>
      <c r="AR510" s="387">
        <f t="shared" si="129"/>
        <v>0</v>
      </c>
      <c r="AS510" s="386"/>
      <c r="AT510" s="387">
        <f t="shared" si="130"/>
        <v>0</v>
      </c>
    </row>
    <row r="511" spans="2:47">
      <c r="B511" s="438"/>
      <c r="C511" s="438"/>
      <c r="D511" s="439"/>
      <c r="E511" s="440"/>
      <c r="F511" s="440"/>
      <c r="G511" s="440"/>
      <c r="H511" s="440"/>
      <c r="I511" s="440"/>
      <c r="J511" s="440"/>
      <c r="K511" s="466">
        <f t="shared" si="116"/>
        <v>0</v>
      </c>
      <c r="L511" s="441"/>
      <c r="M511" s="441"/>
      <c r="N511" s="442"/>
      <c r="O511" s="389" t="str">
        <f t="shared" si="115"/>
        <v/>
      </c>
      <c r="P511" s="442"/>
      <c r="Q511" s="442"/>
      <c r="R511" s="442"/>
      <c r="S511" s="441"/>
      <c r="T511" s="442"/>
      <c r="U511" s="384" t="str">
        <f t="shared" si="117"/>
        <v/>
      </c>
      <c r="V511" s="384" t="str">
        <f t="shared" si="118"/>
        <v/>
      </c>
      <c r="W511" s="384" t="str">
        <f t="shared" si="119"/>
        <v/>
      </c>
      <c r="X511" s="384" t="str">
        <f t="shared" si="120"/>
        <v/>
      </c>
      <c r="Y511" s="384" t="str">
        <f t="shared" si="121"/>
        <v/>
      </c>
      <c r="Z511" s="384" t="str">
        <f t="shared" si="122"/>
        <v/>
      </c>
      <c r="AA511" s="390">
        <f t="shared" si="123"/>
        <v>0</v>
      </c>
      <c r="AB511" s="385" t="b">
        <f t="shared" si="124"/>
        <v>1</v>
      </c>
      <c r="AC511" s="390" t="str">
        <f>IF($N511="","",IF($C$7="Northern Ireland",INDEX('Fixed inputs'!$H$18:$H$58,MATCH($N511,'Fixed inputs'!$C$18:$C$58,0)),INDEX('Fixed inputs'!$I$18:$I$58,MATCH($N511,'Fixed inputs'!$C$18:$C$58,0))))</f>
        <v/>
      </c>
      <c r="AD511" s="390" t="str">
        <f>IF($C511="","",INDEX('Fixed inputs'!$C$8:$E$10,MATCH($C511,'Fixed inputs'!$B$8:$B$10,0),MATCH(IF($C$7="Northern Ireland","GBP","EUR"),'Fixed inputs'!$C$7:$E$7,0)))</f>
        <v/>
      </c>
      <c r="AE511" s="391"/>
      <c r="AF511" s="391"/>
      <c r="AG511" s="391"/>
      <c r="AH511" s="391"/>
      <c r="AI511" s="391"/>
      <c r="AJ511" s="387">
        <f t="shared" si="125"/>
        <v>0</v>
      </c>
      <c r="AK511" s="391"/>
      <c r="AL511" s="387">
        <f t="shared" si="126"/>
        <v>0</v>
      </c>
      <c r="AM511" s="391"/>
      <c r="AN511" s="387">
        <f t="shared" si="127"/>
        <v>0</v>
      </c>
      <c r="AO511" s="391"/>
      <c r="AP511" s="387">
        <f t="shared" si="128"/>
        <v>0</v>
      </c>
      <c r="AQ511" s="391"/>
      <c r="AR511" s="387">
        <f t="shared" si="129"/>
        <v>0</v>
      </c>
      <c r="AS511" s="391"/>
      <c r="AT511" s="387">
        <f t="shared" si="130"/>
        <v>0</v>
      </c>
      <c r="AU511" s="279"/>
    </row>
    <row r="512" spans="2:47">
      <c r="B512" s="279"/>
      <c r="C512" s="279"/>
      <c r="D512" s="279"/>
      <c r="E512" s="279"/>
      <c r="F512" s="279"/>
      <c r="G512" s="279"/>
      <c r="H512" s="279"/>
      <c r="I512" s="279"/>
      <c r="J512" s="279"/>
      <c r="K512" s="279"/>
      <c r="L512" s="279"/>
      <c r="M512" s="279"/>
      <c r="N512" s="279"/>
      <c r="O512" s="279"/>
      <c r="P512" s="279"/>
      <c r="Q512" s="279"/>
      <c r="R512" s="279"/>
      <c r="S512" s="279"/>
      <c r="T512" s="279"/>
      <c r="U512" s="279"/>
      <c r="V512" s="279"/>
      <c r="W512" s="279"/>
      <c r="X512" s="279"/>
      <c r="Y512" s="279"/>
      <c r="Z512" s="279"/>
      <c r="AA512" s="279"/>
      <c r="AB512" s="279"/>
      <c r="AC512" s="279"/>
      <c r="AD512" s="279"/>
      <c r="AE512" s="279"/>
      <c r="AF512" s="279"/>
      <c r="AG512" s="279"/>
      <c r="AH512" s="279"/>
      <c r="AI512" s="279"/>
      <c r="AJ512" s="279"/>
      <c r="AK512" s="279"/>
      <c r="AL512" s="279"/>
      <c r="AM512" s="279"/>
      <c r="AN512" s="279"/>
      <c r="AO512" s="279"/>
      <c r="AP512" s="279"/>
      <c r="AQ512" s="279"/>
      <c r="AR512" s="279"/>
      <c r="AS512" s="279"/>
      <c r="AT512" s="279"/>
      <c r="AU512" s="279"/>
    </row>
    <row r="513" spans="2:47">
      <c r="B513" s="279"/>
      <c r="C513" s="279"/>
      <c r="D513" s="279"/>
      <c r="E513" s="279"/>
      <c r="F513" s="279"/>
      <c r="G513" s="279"/>
      <c r="H513" s="279"/>
      <c r="I513" s="279"/>
      <c r="J513" s="279"/>
      <c r="K513" s="279"/>
      <c r="L513" s="279"/>
      <c r="M513" s="279"/>
      <c r="N513" s="279"/>
      <c r="O513" s="279"/>
      <c r="P513" s="279"/>
      <c r="Q513" s="279"/>
      <c r="R513" s="279"/>
      <c r="S513" s="279"/>
      <c r="T513" s="279"/>
      <c r="U513" s="279"/>
      <c r="V513" s="279"/>
      <c r="W513" s="279"/>
      <c r="X513" s="279"/>
      <c r="Y513" s="279"/>
      <c r="Z513" s="279"/>
      <c r="AA513" s="279"/>
      <c r="AB513" s="279"/>
      <c r="AC513" s="279"/>
      <c r="AD513" s="279"/>
      <c r="AE513" s="279"/>
      <c r="AF513" s="279"/>
      <c r="AG513" s="279"/>
      <c r="AH513" s="279"/>
      <c r="AI513" s="279"/>
      <c r="AJ513" s="279"/>
      <c r="AK513" s="279"/>
      <c r="AL513" s="279"/>
      <c r="AM513" s="279"/>
      <c r="AN513" s="279"/>
      <c r="AO513" s="279"/>
      <c r="AP513" s="279"/>
      <c r="AQ513" s="279"/>
      <c r="AR513" s="279"/>
      <c r="AS513" s="279"/>
      <c r="AT513" s="279"/>
      <c r="AU513" s="279"/>
    </row>
    <row r="514" spans="2:47">
      <c r="B514" s="279"/>
      <c r="C514" s="279"/>
      <c r="D514" s="279"/>
      <c r="E514" s="279"/>
      <c r="F514" s="279"/>
      <c r="G514" s="279"/>
      <c r="H514" s="279"/>
      <c r="I514" s="279"/>
      <c r="J514" s="279"/>
      <c r="K514" s="279"/>
      <c r="L514" s="279"/>
      <c r="M514" s="279"/>
      <c r="N514" s="279"/>
      <c r="O514" s="279"/>
      <c r="P514" s="279"/>
      <c r="Q514" s="279"/>
      <c r="R514" s="279"/>
      <c r="S514" s="279"/>
      <c r="T514" s="279"/>
      <c r="U514" s="279"/>
      <c r="V514" s="279"/>
      <c r="W514" s="279"/>
      <c r="X514" s="279"/>
      <c r="Y514" s="279"/>
      <c r="Z514" s="279"/>
      <c r="AA514" s="279"/>
      <c r="AB514" s="279"/>
      <c r="AC514" s="279"/>
      <c r="AD514" s="279"/>
      <c r="AE514" s="279"/>
      <c r="AF514" s="279"/>
      <c r="AG514" s="279"/>
      <c r="AH514" s="279"/>
      <c r="AI514" s="279"/>
      <c r="AJ514" s="279"/>
      <c r="AK514" s="279"/>
      <c r="AL514" s="279"/>
      <c r="AM514" s="279"/>
      <c r="AN514" s="279"/>
      <c r="AO514" s="279"/>
      <c r="AP514" s="279"/>
      <c r="AQ514" s="279"/>
      <c r="AR514" s="279"/>
      <c r="AS514" s="279"/>
      <c r="AT514" s="279"/>
      <c r="AU514" s="279"/>
    </row>
  </sheetData>
  <sheetProtection algorithmName="SHA-512" hashValue="iGcqsPmu93hZLcH0Mr1E0FF4fuC+gLKyLzsVE6uZ9zgAB7J6C7gQaC5hfx/5g5QrlaUcAjMjOj+D7pKwoi8T2w==" saltValue="t89AxARXtK0bh0pJ7J2Y7g==" spinCount="100000" sheet="1" objects="1" scenarios="1"/>
  <mergeCells count="2">
    <mergeCell ref="B2:AD2"/>
    <mergeCell ref="B9:AD9"/>
  </mergeCells>
  <conditionalFormatting sqref="C4">
    <cfRule type="cellIs" dxfId="43" priority="3" operator="equal">
      <formula>TRUE</formula>
    </cfRule>
    <cfRule type="cellIs" dxfId="42" priority="4" operator="equal">
      <formula>FALSE</formula>
    </cfRule>
    <cfRule type="cellIs" dxfId="41" priority="5" operator="equal">
      <formula>TRUE</formula>
    </cfRule>
    <cfRule type="cellIs" dxfId="40" priority="6" operator="equal">
      <formula>FALSE</formula>
    </cfRule>
  </conditionalFormatting>
  <conditionalFormatting sqref="AB12:AB511">
    <cfRule type="cellIs" dxfId="39" priority="1" operator="equal">
      <formula>TRUE</formula>
    </cfRule>
    <cfRule type="cellIs" dxfId="38" priority="2" operator="equal">
      <formula>FALSE</formula>
    </cfRule>
  </conditionalFormatting>
  <conditionalFormatting sqref="AU12:AU511">
    <cfRule type="expression" dxfId="37" priority="11">
      <formula>AU12=FALSE</formula>
    </cfRule>
    <cfRule type="expression" dxfId="36" priority="12">
      <formula>AU12=TRUE</formula>
    </cfRule>
  </conditionalFormatting>
  <dataValidations count="17">
    <dataValidation type="list" allowBlank="1" sqref="B12:B511" xr:uid="{00000000-0002-0000-0600-000000000000}">
      <formula1>"New Project 1,New Project 2,New Project 3,New Project 4"</formula1>
    </dataValidation>
    <dataValidation type="list" allowBlank="1" sqref="D12:D511" xr:uid="{00000000-0002-0000-0600-000001000000}">
      <formula1>"EPC costs,Non-EPC costs"</formula1>
    </dataValidation>
    <dataValidation type="custom" allowBlank="1" showErrorMessage="1" errorTitle="Invalid input" error="Applicants can only apply for the increase in relation to EPC costs, and the application cannot exceed 5%" sqref="AJ12:AJ511 AC12:AD511" xr:uid="{00000000-0002-0000-0600-000003000000}">
      <formula1>IF($D12="EPC costs",AND(AC12&gt;=0,AC12&lt;=5%),OR(AC12=0,AC12=""))</formula1>
    </dataValidation>
    <dataValidation type="list" allowBlank="1" sqref="AE12:AH511" xr:uid="{00000000-0002-0000-0600-000004000000}">
      <formula1>"Yes,No,TBC"</formula1>
    </dataValidation>
    <dataValidation type="decimal" allowBlank="1" sqref="AX12:AX511 AZ12:AZ511 BB12:BB511 BD12:BD511 BF12:BF511 BH12:BH511 BJ12:BJ511 BL12:BL511 BN12:BN511 BP12:BP511" xr:uid="{00000000-0002-0000-0600-000006000000}">
      <formula1>-999999999999</formula1>
      <formula2>999999999999</formula2>
    </dataValidation>
    <dataValidation type="decimal" operator="lessThan" allowBlank="1" showErrorMessage="1" errorTitle="Invalid input" error="Value needs to be negative." promptTitle="Input required" prompt="Value needs to be negative." sqref="O12:O511 K12:K511" xr:uid="{00000000-0002-0000-0600-000007000000}">
      <formula1>0</formula1>
    </dataValidation>
    <dataValidation type="list" allowBlank="1" showErrorMessage="1" errorTitle="Invalid input" error="Select a value from the list." sqref="C12:C511" xr:uid="{00000000-0002-0000-0600-000008000000}">
      <formula1>"GBP,EUR,USD"</formula1>
    </dataValidation>
    <dataValidation type="list" allowBlank="1" showErrorMessage="1" error="Allowed entries are Yes or No." sqref="BR12:CF511" xr:uid="{00000000-0002-0000-0600-00000A000000}">
      <formula1>"Yes,No"</formula1>
    </dataValidation>
    <dataValidation type="decimal" operator="lessThan" allowBlank="1" showErrorMessage="1" error="Value needs to be negative." sqref="O12:O511 K12:K511" xr:uid="{00000000-0002-0000-0600-00000B000000}">
      <formula1>0</formula1>
    </dataValidation>
    <dataValidation type="list" allowBlank="1" sqref="AE12:AH511" xr:uid="{00000000-0002-0000-0600-00000C000000}">
      <formula1>"Yes,No"</formula1>
    </dataValidation>
    <dataValidation type="decimal" operator="lessThanOrEqual" allowBlank="1" showErrorMessage="1" errorTitle="Invalid value" error="Value needs to be negative." sqref="E12:J511" xr:uid="{00000000-0002-0000-0600-00000D000000}">
      <formula1>0</formula1>
    </dataValidation>
    <dataValidation type="list" allowBlank="1" showInputMessage="1" showErrorMessage="1" sqref="L12:L511 S12:S511" xr:uid="{19C7C149-2A7E-4FD7-B804-DF568547632A}">
      <formula1>"Yes,No"</formula1>
    </dataValidation>
    <dataValidation allowBlank="1" showErrorMessage="1" errorTitle="Invalid input" error="Select a value from the list." sqref="T12:Z511" xr:uid="{6B9C40A6-F5BF-49EC-9525-2BD584765857}"/>
    <dataValidation allowBlank="1" showErrorMessage="1" errorTitle="Invalid input" error="Applicants can only apply for the increase in relation to EPC costs, and the application cannot exceed 5%" sqref="AA12:AA511" xr:uid="{FD8BD59A-77F5-4338-88CC-4A5091D59A2F}"/>
    <dataValidation allowBlank="1" sqref="AI12:AI511 AK12:AK511 AM12:AM511 AO12:AO511 AQ12:AQ511 AS12:AS511" xr:uid="{D730C484-B93C-46EA-9825-46CDC9FF0586}"/>
    <dataValidation type="decimal" operator="lessThanOrEqual" allowBlank="1" showErrorMessage="1" errorTitle="Invalid input" error="Value needs to be negative." promptTitle="Input required" prompt="Value needs to be negative." sqref="E12:J511" xr:uid="{65A8A639-7508-439F-839D-9281D12A6DDE}">
      <formula1>0</formula1>
    </dataValidation>
    <dataValidation type="decimal" operator="lessThanOrEqual" allowBlank="1" showErrorMessage="1" error="Value needs to be negative." sqref="E12:J511" xr:uid="{04A52CA4-6CC0-4BF9-A400-04939F1B2920}">
      <formula1>0</formula1>
    </dataValidation>
  </dataValidation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499984740745262"/>
    <outlinePr summaryRight="0"/>
  </sheetPr>
  <dimension ref="A1:AL143"/>
  <sheetViews>
    <sheetView showGridLines="0" zoomScale="55" zoomScaleNormal="55" workbookViewId="0">
      <selection activeCell="AL20" sqref="AL20"/>
    </sheetView>
  </sheetViews>
  <sheetFormatPr defaultColWidth="0" defaultRowHeight="15.75" zeroHeight="1" outlineLevelRow="1" outlineLevelCol="1"/>
  <cols>
    <col min="1" max="1" width="3" style="11" customWidth="1"/>
    <col min="2" max="2" width="61.28515625" style="11" bestFit="1" customWidth="1"/>
    <col min="3" max="3" width="18" style="34" customWidth="1"/>
    <col min="4" max="4" width="30" customWidth="1"/>
    <col min="5" max="6" width="18" customWidth="1"/>
    <col min="7" max="7" width="18" style="11" customWidth="1"/>
    <col min="8" max="8" width="18" style="34" customWidth="1"/>
    <col min="9" max="17" width="18" customWidth="1"/>
    <col min="18" max="18" width="12.140625" bestFit="1" customWidth="1"/>
    <col min="19" max="19" width="6.7109375" style="269" bestFit="1" customWidth="1"/>
    <col min="20" max="20" width="3" style="274" customWidth="1"/>
    <col min="21" max="21" width="18" style="269" hidden="1" customWidth="1" outlineLevel="1"/>
    <col min="22" max="22" width="18" hidden="1" customWidth="1" outlineLevel="1"/>
    <col min="23" max="23" width="18" style="11" hidden="1" customWidth="1" outlineLevel="1"/>
    <col min="24" max="29" width="18" hidden="1" customWidth="1" outlineLevel="1"/>
    <col min="30" max="30" width="30" hidden="1" customWidth="1" outlineLevel="1"/>
    <col min="31" max="32" width="18" hidden="1" customWidth="1" outlineLevel="1"/>
    <col min="33" max="34" width="13" hidden="1" customWidth="1" outlineLevel="1"/>
    <col min="35" max="37" width="18" style="11" hidden="1" customWidth="1" outlineLevel="1"/>
    <col min="38" max="38" width="18" style="11" customWidth="1" outlineLevel="1"/>
    <col min="39" max="16384" width="18" style="11" hidden="1" outlineLevel="1"/>
  </cols>
  <sheetData>
    <row r="1" spans="1:34" s="269" customFormat="1" ht="15.75" customHeight="1" thickBot="1">
      <c r="A1" s="451"/>
      <c r="C1" s="274"/>
      <c r="D1" s="274"/>
      <c r="E1" s="274"/>
      <c r="F1" s="274"/>
      <c r="H1" s="274"/>
      <c r="I1" s="274"/>
      <c r="J1" s="274"/>
      <c r="K1" s="274"/>
      <c r="L1" s="274"/>
      <c r="M1" s="274"/>
      <c r="N1" s="274"/>
      <c r="O1" s="274"/>
      <c r="P1" s="274"/>
      <c r="Q1" s="274"/>
      <c r="R1" s="274"/>
      <c r="T1" s="274"/>
    </row>
    <row r="2" spans="1:34" ht="24" customHeight="1" thickBot="1">
      <c r="B2" s="558" t="s">
        <v>232</v>
      </c>
      <c r="C2" s="470"/>
      <c r="D2" s="470"/>
      <c r="E2" s="470"/>
      <c r="F2" s="470"/>
      <c r="G2" s="470"/>
      <c r="H2" s="470"/>
      <c r="I2" s="470"/>
      <c r="J2" s="470"/>
      <c r="K2" s="470"/>
      <c r="L2" s="470"/>
      <c r="M2" s="470"/>
      <c r="N2" s="470"/>
      <c r="O2" s="470"/>
      <c r="P2" s="470"/>
      <c r="Q2" s="470"/>
      <c r="R2" s="471"/>
    </row>
    <row r="3" spans="1:34" ht="24" customHeight="1" thickBot="1">
      <c r="A3" s="285"/>
      <c r="B3" s="267"/>
    </row>
    <row r="4" spans="1:34" s="269" customFormat="1" ht="24" customHeight="1" thickBot="1">
      <c r="A4" s="426"/>
      <c r="B4" s="282" t="s">
        <v>134</v>
      </c>
      <c r="C4" s="282" t="b">
        <f>AND(IF($C$18="NO",TRUE,COUNTBLANK($D$22:$K$22)=0),COUNTBLANK($C$29:$C$30)=0,COUNTBLANK($C$46:$C$47)=0,COUNTBLANK($C$63:$C$64)=0,COUNTBLANK($C$80:$C$81)=0,COUNTIFS($R$100:$R$109,FALSE)=0)</f>
        <v>1</v>
      </c>
      <c r="D4" s="356"/>
      <c r="E4" s="356"/>
      <c r="F4" s="356"/>
      <c r="H4" s="274"/>
      <c r="I4" s="356"/>
      <c r="J4" s="356"/>
      <c r="K4" s="356"/>
      <c r="L4" s="356"/>
      <c r="M4" s="356"/>
      <c r="N4" s="356"/>
      <c r="O4" s="356"/>
      <c r="P4" s="356"/>
      <c r="Q4" s="356"/>
      <c r="R4" s="356"/>
      <c r="T4" s="274"/>
      <c r="V4" s="356"/>
      <c r="X4" s="356"/>
      <c r="Y4" s="356"/>
      <c r="Z4" s="356"/>
      <c r="AA4" s="356"/>
      <c r="AB4" s="356"/>
      <c r="AC4" s="356"/>
      <c r="AD4" s="356"/>
      <c r="AE4" s="356"/>
      <c r="AF4" s="356"/>
      <c r="AG4" s="356"/>
      <c r="AH4" s="356"/>
    </row>
    <row r="5" spans="1:34" s="269" customFormat="1" ht="24" customHeight="1" thickBot="1">
      <c r="A5" s="426"/>
      <c r="B5" s="427"/>
      <c r="C5" s="274"/>
      <c r="D5" s="356"/>
      <c r="E5" s="356"/>
      <c r="F5" s="356"/>
      <c r="H5" s="274"/>
      <c r="I5" s="356"/>
      <c r="J5" s="356"/>
      <c r="K5" s="356"/>
      <c r="L5" s="356"/>
      <c r="M5" s="356"/>
      <c r="N5" s="356"/>
      <c r="O5" s="356"/>
      <c r="P5" s="356"/>
      <c r="Q5" s="356"/>
      <c r="R5" s="356"/>
      <c r="T5" s="274"/>
      <c r="V5" s="356"/>
      <c r="X5" s="356"/>
      <c r="Y5" s="356"/>
      <c r="Z5" s="356"/>
      <c r="AA5" s="356"/>
      <c r="AB5" s="356"/>
      <c r="AC5" s="356"/>
      <c r="AD5" s="356"/>
      <c r="AE5" s="356"/>
      <c r="AF5" s="356"/>
      <c r="AG5" s="356"/>
      <c r="AH5" s="356"/>
    </row>
    <row r="6" spans="1:34" ht="34.5" customHeight="1" thickBot="1">
      <c r="A6" s="285"/>
      <c r="B6" s="559" t="s">
        <v>233</v>
      </c>
      <c r="C6" s="470"/>
      <c r="D6" s="470"/>
      <c r="E6" s="470"/>
      <c r="F6" s="470"/>
      <c r="G6" s="470"/>
      <c r="H6" s="470"/>
      <c r="I6" s="470"/>
      <c r="J6" s="470"/>
      <c r="K6" s="470"/>
      <c r="L6" s="470"/>
      <c r="M6" s="470"/>
      <c r="N6" s="470"/>
      <c r="O6" s="470"/>
      <c r="P6" s="470"/>
      <c r="Q6" s="470"/>
      <c r="R6" s="473"/>
    </row>
    <row r="7" spans="1:34" ht="12.95" customHeight="1" thickBot="1">
      <c r="A7" s="285"/>
      <c r="B7" s="286"/>
      <c r="C7" s="286"/>
      <c r="D7" s="286"/>
      <c r="E7" s="286"/>
      <c r="F7" s="286"/>
      <c r="G7" s="286"/>
      <c r="H7" s="286"/>
      <c r="I7" s="286"/>
      <c r="J7" s="286"/>
      <c r="K7" s="286"/>
      <c r="L7" s="286"/>
      <c r="M7" s="286"/>
    </row>
    <row r="8" spans="1:34" ht="14.65" customHeight="1" thickBot="1">
      <c r="A8" s="285"/>
      <c r="B8" s="267"/>
      <c r="C8" s="287" t="s">
        <v>234</v>
      </c>
      <c r="D8" s="288" t="s">
        <v>166</v>
      </c>
      <c r="E8" s="288" t="s">
        <v>167</v>
      </c>
      <c r="F8" s="288" t="s">
        <v>115</v>
      </c>
      <c r="G8" s="288" t="s">
        <v>116</v>
      </c>
      <c r="H8" s="288" t="s">
        <v>117</v>
      </c>
      <c r="I8" s="289" t="s">
        <v>118</v>
      </c>
      <c r="J8" s="288" t="s">
        <v>119</v>
      </c>
      <c r="K8" s="288" t="s">
        <v>93</v>
      </c>
      <c r="L8" s="288" t="s">
        <v>94</v>
      </c>
      <c r="M8" s="288" t="s">
        <v>95</v>
      </c>
      <c r="N8" s="288" t="s">
        <v>96</v>
      </c>
      <c r="O8" s="288" t="s">
        <v>97</v>
      </c>
      <c r="P8" s="288" t="s">
        <v>120</v>
      </c>
      <c r="Q8" s="288" t="s">
        <v>121</v>
      </c>
      <c r="R8" s="290" t="s">
        <v>122</v>
      </c>
      <c r="S8" s="362"/>
    </row>
    <row r="9" spans="1:34" ht="14.65" customHeight="1" thickBot="1">
      <c r="A9" s="285"/>
      <c r="B9" s="418" t="s">
        <v>124</v>
      </c>
      <c r="C9" s="419">
        <f>'Fixed inputs'!$C$12</f>
        <v>5.83679551820728E-2</v>
      </c>
      <c r="D9" s="420">
        <f>'Fixed inputs'!$C$12</f>
        <v>5.83679551820728E-2</v>
      </c>
      <c r="E9" s="420">
        <f>'Fixed inputs'!$C$12</f>
        <v>5.83679551820728E-2</v>
      </c>
      <c r="F9" s="420">
        <f>'Fixed inputs'!$C$12</f>
        <v>5.83679551820728E-2</v>
      </c>
      <c r="G9" s="420">
        <f>'Fixed inputs'!$C$12</f>
        <v>5.83679551820728E-2</v>
      </c>
      <c r="H9" s="420">
        <f>'Fixed inputs'!$C$12</f>
        <v>5.83679551820728E-2</v>
      </c>
      <c r="I9" s="420">
        <f>'Fixed inputs'!$C$12</f>
        <v>5.83679551820728E-2</v>
      </c>
      <c r="J9" s="420">
        <f>'Fixed inputs'!$C$12</f>
        <v>5.83679551820728E-2</v>
      </c>
      <c r="K9" s="420">
        <f>'Fixed inputs'!$C$12</f>
        <v>5.83679551820728E-2</v>
      </c>
      <c r="L9" s="420">
        <f>'Fixed inputs'!$C$12</f>
        <v>5.83679551820728E-2</v>
      </c>
      <c r="M9" s="420">
        <f>'Fixed inputs'!$C$12</f>
        <v>5.83679551820728E-2</v>
      </c>
      <c r="N9" s="420">
        <f>'Fixed inputs'!$C$12</f>
        <v>5.83679551820728E-2</v>
      </c>
      <c r="O9" s="420">
        <f>'Fixed inputs'!$C$12</f>
        <v>5.83679551820728E-2</v>
      </c>
      <c r="P9" s="420">
        <f>'Fixed inputs'!$C$12</f>
        <v>5.83679551820728E-2</v>
      </c>
      <c r="Q9" s="420">
        <f>'Fixed inputs'!$C$12</f>
        <v>5.83679551820728E-2</v>
      </c>
      <c r="R9" s="421">
        <f>'Fixed inputs'!$C$12</f>
        <v>5.83679551820728E-2</v>
      </c>
    </row>
    <row r="10" spans="1:34" ht="14.65" customHeight="1" thickBot="1">
      <c r="A10" s="285"/>
      <c r="C10" s="11"/>
      <c r="D10" s="11"/>
      <c r="E10" s="11"/>
      <c r="F10" s="11"/>
      <c r="H10" s="11"/>
      <c r="I10" s="11"/>
      <c r="J10" s="11"/>
      <c r="K10" s="11"/>
      <c r="L10" s="11"/>
      <c r="M10" s="11"/>
      <c r="N10" s="11"/>
      <c r="O10" s="11"/>
      <c r="P10" s="11"/>
      <c r="Q10" s="11"/>
      <c r="R10" s="11"/>
    </row>
    <row r="11" spans="1:34" ht="14.65" customHeight="1" thickBot="1">
      <c r="A11" s="285"/>
      <c r="B11" s="418" t="s">
        <v>125</v>
      </c>
      <c r="C11" s="419">
        <f>'Fixed inputs'!$C$13</f>
        <v>8.6202509803921398E-2</v>
      </c>
      <c r="D11" s="420">
        <f>'Fixed inputs'!$C$13</f>
        <v>8.6202509803921398E-2</v>
      </c>
      <c r="E11" s="420">
        <f>'Fixed inputs'!$C$13</f>
        <v>8.6202509803921398E-2</v>
      </c>
      <c r="F11" s="420">
        <f>'Fixed inputs'!$C$13</f>
        <v>8.6202509803921398E-2</v>
      </c>
      <c r="G11" s="420">
        <f>'Fixed inputs'!$C$13</f>
        <v>8.6202509803921398E-2</v>
      </c>
      <c r="H11" s="420">
        <f>'Fixed inputs'!$C$13</f>
        <v>8.6202509803921398E-2</v>
      </c>
      <c r="I11" s="420">
        <f>'Fixed inputs'!$C$13</f>
        <v>8.6202509803921398E-2</v>
      </c>
      <c r="J11" s="420">
        <f>'Fixed inputs'!$C$13</f>
        <v>8.6202509803921398E-2</v>
      </c>
      <c r="K11" s="420">
        <f>'Fixed inputs'!$C$13</f>
        <v>8.6202509803921398E-2</v>
      </c>
      <c r="L11" s="420">
        <f>'Fixed inputs'!$C$13</f>
        <v>8.6202509803921398E-2</v>
      </c>
      <c r="M11" s="420">
        <f>'Fixed inputs'!$C$13</f>
        <v>8.6202509803921398E-2</v>
      </c>
      <c r="N11" s="420">
        <f>'Fixed inputs'!$C$13</f>
        <v>8.6202509803921398E-2</v>
      </c>
      <c r="O11" s="420">
        <f>'Fixed inputs'!$C$13</f>
        <v>8.6202509803921398E-2</v>
      </c>
      <c r="P11" s="420">
        <f>'Fixed inputs'!$C$13</f>
        <v>8.6202509803921398E-2</v>
      </c>
      <c r="Q11" s="420">
        <f>'Fixed inputs'!$C$13</f>
        <v>8.6202509803921398E-2</v>
      </c>
      <c r="R11" s="421">
        <f>'Fixed inputs'!$C$13</f>
        <v>8.6202509803921398E-2</v>
      </c>
    </row>
    <row r="12" spans="1:34" ht="14.65" customHeight="1" thickBot="1">
      <c r="A12" s="285"/>
      <c r="C12" s="291"/>
    </row>
    <row r="13" spans="1:34" ht="14.65" customHeight="1" thickBot="1">
      <c r="A13" s="285"/>
      <c r="B13" s="418" t="s">
        <v>126</v>
      </c>
      <c r="C13" s="422">
        <f t="shared" ref="C13:H13" si="0">D13*(1+C9)</f>
        <v>1.4054651845539496</v>
      </c>
      <c r="D13" s="423">
        <f t="shared" si="0"/>
        <v>1.3279551574406512</v>
      </c>
      <c r="E13" s="423">
        <f t="shared" si="0"/>
        <v>1.2547197323375128</v>
      </c>
      <c r="F13" s="423">
        <f t="shared" si="0"/>
        <v>1.1855231691341801</v>
      </c>
      <c r="G13" s="423">
        <f t="shared" si="0"/>
        <v>1.1201427285562822</v>
      </c>
      <c r="H13" s="423">
        <f t="shared" si="0"/>
        <v>1.0583679551820728</v>
      </c>
      <c r="I13" s="424">
        <v>1</v>
      </c>
      <c r="J13" s="423">
        <f t="shared" ref="J13:R13" si="1">I13/(1+J9)</f>
        <v>0.94485098032656167</v>
      </c>
      <c r="K13" s="423">
        <f t="shared" si="1"/>
        <v>0.89274337502406464</v>
      </c>
      <c r="L13" s="423">
        <f t="shared" si="1"/>
        <v>0.8435094530715308</v>
      </c>
      <c r="M13" s="423">
        <f t="shared" si="1"/>
        <v>0.7969907336493578</v>
      </c>
      <c r="N13" s="423">
        <f t="shared" si="1"/>
        <v>0.75303747599978132</v>
      </c>
      <c r="O13" s="423">
        <f t="shared" si="1"/>
        <v>0.711508197421033</v>
      </c>
      <c r="P13" s="423">
        <f t="shared" si="1"/>
        <v>0.67226921784364779</v>
      </c>
      <c r="Q13" s="423">
        <f t="shared" si="1"/>
        <v>0.63519422952294147</v>
      </c>
      <c r="R13" s="425">
        <f t="shared" si="1"/>
        <v>0.60016389046252627</v>
      </c>
    </row>
    <row r="14" spans="1:34" ht="14.65" customHeight="1" thickBot="1">
      <c r="A14" s="285"/>
      <c r="C14" s="11"/>
      <c r="D14" s="11"/>
    </row>
    <row r="15" spans="1:34" ht="14.65" customHeight="1" thickBot="1">
      <c r="A15" s="285"/>
      <c r="B15" s="418" t="s">
        <v>127</v>
      </c>
      <c r="C15" s="422">
        <f t="shared" ref="C15:H15" si="2">D15*(1+C11)</f>
        <v>1.6423465846661895</v>
      </c>
      <c r="D15" s="423">
        <f t="shared" si="2"/>
        <v>1.5120077240133258</v>
      </c>
      <c r="E15" s="423">
        <f t="shared" si="2"/>
        <v>1.3920127327695733</v>
      </c>
      <c r="F15" s="423">
        <f t="shared" si="2"/>
        <v>1.281540707377721</v>
      </c>
      <c r="G15" s="423">
        <f t="shared" si="2"/>
        <v>1.1798358923043379</v>
      </c>
      <c r="H15" s="423">
        <f t="shared" si="2"/>
        <v>1.0862025098039214</v>
      </c>
      <c r="I15" s="424">
        <v>1</v>
      </c>
      <c r="J15" s="423">
        <f t="shared" ref="J15:R15" si="3">I15/(1+J11)</f>
        <v>0.92063863871988061</v>
      </c>
      <c r="K15" s="423">
        <f t="shared" si="3"/>
        <v>0.84757550310399488</v>
      </c>
      <c r="L15" s="423">
        <f t="shared" si="3"/>
        <v>0.78031075738997979</v>
      </c>
      <c r="M15" s="423">
        <f t="shared" si="3"/>
        <v>0.71838423346198998</v>
      </c>
      <c r="N15" s="423">
        <f t="shared" si="3"/>
        <v>0.66137228277227134</v>
      </c>
      <c r="O15" s="423">
        <f t="shared" si="3"/>
        <v>0.60888487809852387</v>
      </c>
      <c r="P15" s="423">
        <f t="shared" si="3"/>
        <v>0.56056294530974549</v>
      </c>
      <c r="Q15" s="423">
        <f t="shared" si="3"/>
        <v>0.51607590688677096</v>
      </c>
      <c r="R15" s="425">
        <f t="shared" si="3"/>
        <v>0.47511942039236471</v>
      </c>
    </row>
    <row r="16" spans="1:34" ht="14.65" customHeight="1" thickBot="1">
      <c r="A16" s="285"/>
    </row>
    <row r="17" spans="1:33" ht="24" customHeight="1" thickBot="1">
      <c r="A17" s="285"/>
      <c r="B17" s="292" t="s">
        <v>235</v>
      </c>
      <c r="C17" s="267"/>
    </row>
    <row r="18" spans="1:33" ht="30.75" customHeight="1" thickBot="1">
      <c r="A18" s="285"/>
      <c r="B18" s="293" t="s">
        <v>169</v>
      </c>
      <c r="C18" s="443" t="s">
        <v>170</v>
      </c>
      <c r="D18" s="270"/>
      <c r="E18" s="271"/>
      <c r="F18" s="271"/>
      <c r="G18" s="271"/>
      <c r="H18" s="271"/>
      <c r="I18" s="271"/>
    </row>
    <row r="19" spans="1:33" ht="15.75" customHeight="1">
      <c r="A19" s="285"/>
      <c r="B19" s="294"/>
      <c r="C19" s="295"/>
      <c r="D19" s="272"/>
      <c r="E19" s="272"/>
      <c r="F19" s="272"/>
      <c r="G19" s="272"/>
      <c r="H19" s="272"/>
      <c r="I19" s="272"/>
    </row>
    <row r="20" spans="1:33" ht="15" customHeight="1">
      <c r="A20" s="296"/>
      <c r="B20" s="297" t="s">
        <v>171</v>
      </c>
      <c r="C20" s="297"/>
      <c r="D20" s="297"/>
      <c r="E20" s="298"/>
      <c r="F20" s="298"/>
      <c r="G20" s="298"/>
      <c r="H20" s="298"/>
      <c r="I20" s="297" t="s">
        <v>172</v>
      </c>
      <c r="J20" s="298"/>
      <c r="K20" s="298"/>
      <c r="L20" s="275"/>
      <c r="M20" s="275"/>
      <c r="N20" s="275"/>
      <c r="O20" s="275"/>
      <c r="P20" s="275"/>
      <c r="Q20" s="275"/>
      <c r="R20" s="275"/>
      <c r="S20" s="296"/>
      <c r="T20" s="357"/>
      <c r="U20" s="340" t="s">
        <v>173</v>
      </c>
      <c r="V20" s="275"/>
      <c r="W20" s="275"/>
      <c r="X20" s="275"/>
      <c r="Y20" s="275"/>
      <c r="Z20" s="356"/>
      <c r="AA20" s="356"/>
      <c r="AB20" s="356"/>
      <c r="AC20" s="356"/>
      <c r="AD20" s="356"/>
      <c r="AE20" s="356"/>
      <c r="AF20" s="356"/>
      <c r="AG20" s="356"/>
    </row>
    <row r="21" spans="1:33" ht="45" customHeight="1">
      <c r="A21" s="296"/>
      <c r="B21" s="298"/>
      <c r="C21" s="297"/>
      <c r="D21" s="297" t="s">
        <v>118</v>
      </c>
      <c r="E21" s="297" t="s">
        <v>119</v>
      </c>
      <c r="F21" s="297" t="s">
        <v>93</v>
      </c>
      <c r="G21" s="297" t="s">
        <v>94</v>
      </c>
      <c r="H21" s="297" t="s">
        <v>95</v>
      </c>
      <c r="I21" s="297" t="s">
        <v>174</v>
      </c>
      <c r="J21" s="298" t="s">
        <v>148</v>
      </c>
      <c r="K21" s="298" t="s">
        <v>175</v>
      </c>
      <c r="L21" s="275"/>
      <c r="M21" s="275"/>
      <c r="N21" s="275"/>
      <c r="O21" s="275"/>
      <c r="P21" s="275"/>
      <c r="Q21" s="275"/>
      <c r="R21" s="275"/>
      <c r="S21" s="296"/>
      <c r="T21" s="361"/>
      <c r="U21" s="370" t="s">
        <v>154</v>
      </c>
      <c r="V21" s="341" t="s">
        <v>176</v>
      </c>
      <c r="W21" s="341" t="s">
        <v>177</v>
      </c>
      <c r="X21" s="341" t="s">
        <v>236</v>
      </c>
      <c r="Y21" s="341" t="s">
        <v>178</v>
      </c>
      <c r="Z21" s="341" t="s">
        <v>179</v>
      </c>
      <c r="AA21" s="341" t="s">
        <v>180</v>
      </c>
      <c r="AB21" s="341" t="s">
        <v>181</v>
      </c>
      <c r="AC21" s="341" t="s">
        <v>237</v>
      </c>
      <c r="AD21" s="341" t="s">
        <v>183</v>
      </c>
      <c r="AE21" s="341" t="s">
        <v>184</v>
      </c>
      <c r="AF21" s="341" t="s">
        <v>185</v>
      </c>
      <c r="AG21" s="341" t="s">
        <v>186</v>
      </c>
    </row>
    <row r="22" spans="1:33">
      <c r="A22" s="296"/>
      <c r="B22" s="299" t="s">
        <v>188</v>
      </c>
      <c r="C22" s="299"/>
      <c r="D22" s="444"/>
      <c r="E22" s="444"/>
      <c r="F22" s="444"/>
      <c r="G22" s="444"/>
      <c r="H22" s="444"/>
      <c r="I22" s="445"/>
      <c r="J22" s="446"/>
      <c r="K22" s="446"/>
      <c r="L22" s="275"/>
      <c r="M22" s="275"/>
      <c r="N22" s="275"/>
      <c r="O22" s="275"/>
      <c r="P22" s="275"/>
      <c r="Q22" s="275"/>
      <c r="R22" s="275"/>
      <c r="S22" s="296"/>
      <c r="T22" s="358"/>
      <c r="U22" s="342"/>
      <c r="V22" s="342"/>
      <c r="W22" s="342"/>
      <c r="X22" s="343"/>
      <c r="Y22" s="343"/>
      <c r="Z22" s="344"/>
      <c r="AA22" s="344"/>
      <c r="AB22" s="344"/>
      <c r="AC22" s="345">
        <f>IF(X22&lt;&gt;"",X22,IF(AND($U22="Yes",$V22="Yes",OR($W22="Yes",$W22="Partial")),D23,0))</f>
        <v>0</v>
      </c>
      <c r="AD22" s="345">
        <f>IF(Y22&lt;&gt;"",Y22,IF(AND($U22="Yes",$V22="Yes",OR($W22="Yes",$W22="Partial")),E23,0))</f>
        <v>0</v>
      </c>
      <c r="AE22" s="345">
        <f>IF(Z22&lt;&gt;"",Z22,IF(AND($U22="Yes",$V22="Yes",OR($W22="Yes",$W22="Partial")),F23,0))</f>
        <v>0</v>
      </c>
      <c r="AF22" s="345">
        <f>IF(AA22&lt;&gt;"",AA22,IF(AND($U22="Yes",$V22="Yes",OR($W22="Yes",$W22="Partial")),G23,0))</f>
        <v>0</v>
      </c>
      <c r="AG22" s="345">
        <f>IF(AB22&lt;&gt;"",AB22,IF(AND($U22="Yes",$V22="Yes",OR($W22="Yes",$W22="Partial")),H23,0))</f>
        <v>0</v>
      </c>
    </row>
    <row r="23" spans="1:33" ht="15.75" customHeight="1">
      <c r="A23" s="296"/>
      <c r="B23" s="299" t="s">
        <v>355</v>
      </c>
      <c r="C23" s="299"/>
      <c r="D23" s="349">
        <f>IF($C$18="YES",D22*IF(IF('Unit and Contact details'!$D$11='Unit and Contact details'!$E$12,"Northern Ireland","Republic of Ireland")="Northern Ireland",INDEX('Fixed inputs'!$H$18:$H$58,MATCH(D$21,'Fixed inputs'!$B$18:$B$58,0)),INDEX('Fixed inputs'!$I$18:$I$58,MATCH(D$21,'Fixed inputs'!$B$18:$B$58,0))),0)</f>
        <v>0</v>
      </c>
      <c r="E23" s="349">
        <f>IF($C$18="YES",E22*IF(IF('Unit and Contact details'!$D$11='Unit and Contact details'!$E$12,"Northern Ireland","Republic of Ireland")="Northern Ireland",INDEX('Fixed inputs'!$H$18:$H$58,MATCH(E$21,'Fixed inputs'!$B$18:$B$58,0)),INDEX('Fixed inputs'!$I$18:$I$58,MATCH(E$21,'Fixed inputs'!$B$18:$B$58,0))),0)</f>
        <v>0</v>
      </c>
      <c r="F23" s="349">
        <f>IF($C$18="YES",F22*IF(IF('Unit and Contact details'!$D$11='Unit and Contact details'!$E$12,"Northern Ireland","Republic of Ireland")="Northern Ireland",INDEX('Fixed inputs'!$H$18:$H$58,MATCH(F$21,'Fixed inputs'!$B$18:$B$58,0)),INDEX('Fixed inputs'!$I$18:$I$58,MATCH(F$21,'Fixed inputs'!$B$18:$B$58,0))),0)</f>
        <v>0</v>
      </c>
      <c r="G23" s="349">
        <f>IF($C$18="YES",G22*IF(IF('Unit and Contact details'!$D$11='Unit and Contact details'!$E$12,"Northern Ireland","Republic of Ireland")="Northern Ireland",INDEX('Fixed inputs'!$H$18:$H$58,MATCH(G$21,'Fixed inputs'!$B$18:$B$58,0)),INDEX('Fixed inputs'!$I$18:$I$58,MATCH(G$21,'Fixed inputs'!$B$18:$B$58,0))),0)</f>
        <v>0</v>
      </c>
      <c r="H23" s="349">
        <f>IF($C$18="YES",H22*IF(IF('Unit and Contact details'!$D$11='Unit and Contact details'!$E$12,"Northern Ireland","Republic of Ireland")="Northern Ireland",INDEX('Fixed inputs'!$H$18:$H$58,MATCH(H$21,'Fixed inputs'!$B$18:$B$58,0)),INDEX('Fixed inputs'!$I$18:$I$58,MATCH(H$21,'Fixed inputs'!$B$18:$B$58,0))),0)</f>
        <v>0</v>
      </c>
      <c r="I23" s="299"/>
      <c r="J23" s="300"/>
      <c r="K23" s="300"/>
      <c r="L23" s="275"/>
      <c r="M23" s="275"/>
      <c r="N23" s="275"/>
      <c r="O23" s="275"/>
      <c r="P23" s="275"/>
      <c r="Q23" s="275"/>
      <c r="R23" s="275"/>
      <c r="S23" s="296"/>
      <c r="T23" s="275"/>
      <c r="U23" s="275"/>
      <c r="V23" s="275"/>
      <c r="W23" s="275"/>
      <c r="X23" s="275"/>
    </row>
    <row r="24" spans="1:33" ht="45" customHeight="1">
      <c r="A24" s="296"/>
      <c r="B24" s="296"/>
      <c r="C24" s="296"/>
      <c r="D24" s="296"/>
      <c r="E24" s="296"/>
      <c r="F24" s="296"/>
      <c r="G24" s="296"/>
      <c r="H24" s="296"/>
      <c r="I24" s="296"/>
      <c r="J24" s="275"/>
      <c r="K24" s="275"/>
      <c r="L24" s="275"/>
      <c r="M24" s="275"/>
      <c r="N24" s="275"/>
      <c r="O24" s="275"/>
      <c r="P24" s="275"/>
      <c r="Q24" s="275"/>
      <c r="R24" s="275"/>
      <c r="S24" s="296"/>
      <c r="T24" s="275"/>
      <c r="U24" s="275"/>
      <c r="V24" s="275"/>
      <c r="W24" s="275"/>
      <c r="X24" s="275"/>
    </row>
    <row r="25" spans="1:33" ht="24.95" customHeight="1">
      <c r="A25" s="296"/>
      <c r="B25" s="560" t="s">
        <v>375</v>
      </c>
      <c r="C25" s="552"/>
      <c r="D25" s="552"/>
      <c r="E25" s="552"/>
      <c r="F25" s="552"/>
      <c r="G25" s="552"/>
      <c r="H25" s="552"/>
      <c r="I25" s="552"/>
      <c r="J25" s="552"/>
      <c r="K25" s="552"/>
      <c r="L25" s="552"/>
      <c r="M25" s="552"/>
      <c r="N25" s="552"/>
      <c r="O25" s="552"/>
      <c r="P25" s="552"/>
      <c r="Q25" s="552"/>
      <c r="R25" s="552"/>
      <c r="S25" s="553"/>
      <c r="T25" s="275"/>
      <c r="U25" s="275"/>
      <c r="V25" s="275"/>
      <c r="W25" s="275"/>
      <c r="X25" s="275"/>
    </row>
    <row r="26" spans="1:33" ht="24.95" customHeight="1">
      <c r="A26" s="296"/>
      <c r="B26" s="296"/>
      <c r="C26" s="275"/>
      <c r="D26" s="275"/>
      <c r="E26" s="275"/>
      <c r="F26" s="275"/>
      <c r="G26" s="275"/>
      <c r="H26" s="275"/>
      <c r="I26" s="275"/>
      <c r="J26" s="275"/>
      <c r="K26" s="275"/>
      <c r="L26" s="275"/>
      <c r="M26" s="275"/>
      <c r="N26" s="275"/>
      <c r="O26" s="275"/>
      <c r="P26" s="275"/>
      <c r="Q26" s="275"/>
      <c r="R26" s="275"/>
      <c r="S26" s="296"/>
      <c r="T26" s="275"/>
      <c r="U26" s="275"/>
      <c r="V26" s="275"/>
      <c r="W26" s="275"/>
      <c r="X26" s="275"/>
    </row>
    <row r="27" spans="1:33" ht="20.100000000000001" customHeight="1">
      <c r="A27" s="296"/>
      <c r="B27" s="561" t="s">
        <v>189</v>
      </c>
      <c r="C27" s="552"/>
      <c r="D27" s="552"/>
      <c r="E27" s="552"/>
      <c r="F27" s="552"/>
      <c r="G27" s="552"/>
      <c r="H27" s="552"/>
      <c r="I27" s="552"/>
      <c r="J27" s="552"/>
      <c r="K27" s="552"/>
      <c r="L27" s="552"/>
      <c r="M27" s="552"/>
      <c r="N27" s="552"/>
      <c r="O27" s="552"/>
      <c r="P27" s="552"/>
      <c r="Q27" s="552"/>
      <c r="R27" s="552"/>
      <c r="S27" s="553"/>
      <c r="T27" s="275"/>
      <c r="U27" s="275"/>
      <c r="V27" s="275"/>
      <c r="W27" s="275"/>
      <c r="X27" s="275"/>
    </row>
    <row r="28" spans="1:33" ht="14.65" customHeight="1">
      <c r="A28" s="296"/>
      <c r="B28" s="299" t="s">
        <v>128</v>
      </c>
      <c r="C28" s="273" t="str">
        <f>IF('Unit and Contact details'!$D$11='Unit and Contact details'!$E$12,"NI","ROI")</f>
        <v>NI</v>
      </c>
      <c r="D28" s="299" t="s">
        <v>190</v>
      </c>
      <c r="E28" s="275"/>
      <c r="F28" s="275"/>
      <c r="G28" s="275"/>
      <c r="H28" s="275"/>
      <c r="I28" s="275"/>
      <c r="J28" s="275"/>
      <c r="K28" s="275"/>
      <c r="L28" s="275"/>
      <c r="M28" s="275"/>
      <c r="N28" s="275"/>
      <c r="O28" s="275"/>
      <c r="P28" s="275"/>
      <c r="Q28" s="275"/>
      <c r="R28" s="275"/>
      <c r="S28" s="275"/>
      <c r="T28" s="275"/>
      <c r="U28" s="275"/>
      <c r="V28" s="275"/>
      <c r="W28" s="275"/>
      <c r="X28" s="275"/>
    </row>
    <row r="29" spans="1:33" ht="14.65" customHeight="1">
      <c r="A29" s="296"/>
      <c r="B29" s="299" t="s">
        <v>129</v>
      </c>
      <c r="C29" s="447">
        <v>5</v>
      </c>
      <c r="D29" s="299" t="s">
        <v>191</v>
      </c>
      <c r="E29" s="275"/>
      <c r="F29" s="275"/>
      <c r="G29" s="275"/>
      <c r="H29" s="275"/>
      <c r="I29" s="275"/>
      <c r="J29" s="275"/>
      <c r="K29" s="275"/>
      <c r="L29" s="275"/>
      <c r="M29" s="275"/>
      <c r="N29" s="275"/>
      <c r="O29" s="275"/>
      <c r="P29" s="275"/>
      <c r="Q29" s="275"/>
      <c r="R29" s="275"/>
      <c r="S29" s="275"/>
      <c r="T29" s="296"/>
      <c r="U29" s="275"/>
      <c r="V29" s="275"/>
      <c r="W29" s="275"/>
      <c r="X29" s="275"/>
    </row>
    <row r="30" spans="1:33" ht="14.65" customHeight="1">
      <c r="A30" s="296"/>
      <c r="B30" s="299" t="s">
        <v>341</v>
      </c>
      <c r="C30" s="447">
        <v>0</v>
      </c>
      <c r="D30" s="299" t="s">
        <v>191</v>
      </c>
      <c r="E30" s="275"/>
      <c r="F30" s="275"/>
      <c r="G30" s="275"/>
      <c r="H30" s="275"/>
      <c r="I30" s="275"/>
      <c r="J30" s="275"/>
      <c r="K30" s="275"/>
      <c r="L30" s="275"/>
      <c r="M30" s="275"/>
      <c r="N30" s="275"/>
      <c r="O30" s="275"/>
      <c r="P30" s="275"/>
      <c r="Q30" s="275"/>
      <c r="R30" s="275"/>
      <c r="S30" s="275"/>
      <c r="T30" s="296"/>
      <c r="U30" s="275"/>
      <c r="V30" s="275"/>
      <c r="W30" s="275"/>
      <c r="X30" s="275"/>
    </row>
    <row r="31" spans="1:33" ht="14.65" customHeight="1">
      <c r="A31" s="296"/>
      <c r="B31" s="296"/>
      <c r="C31" s="296"/>
      <c r="D31" s="301">
        <v>1</v>
      </c>
      <c r="E31" s="301">
        <v>2</v>
      </c>
      <c r="F31" s="301">
        <v>3</v>
      </c>
      <c r="G31" s="301">
        <v>4</v>
      </c>
      <c r="H31" s="301">
        <v>5</v>
      </c>
      <c r="I31" s="301">
        <v>6</v>
      </c>
      <c r="J31" s="301">
        <v>7</v>
      </c>
      <c r="K31" s="301">
        <v>8</v>
      </c>
      <c r="L31" s="301">
        <v>9</v>
      </c>
      <c r="M31" s="301">
        <v>10</v>
      </c>
      <c r="N31" s="301">
        <v>11</v>
      </c>
      <c r="O31" s="301">
        <v>12</v>
      </c>
      <c r="P31" s="301">
        <v>13</v>
      </c>
      <c r="Q31" s="301">
        <v>14</v>
      </c>
      <c r="R31" s="301">
        <v>15</v>
      </c>
      <c r="S31" s="363"/>
      <c r="T31" s="275"/>
      <c r="U31" s="275"/>
      <c r="V31" s="275"/>
      <c r="W31" s="275"/>
      <c r="X31" s="275"/>
    </row>
    <row r="32" spans="1:33" ht="14.65" customHeight="1">
      <c r="A32" s="296"/>
      <c r="B32" s="275"/>
      <c r="C32" s="296"/>
      <c r="D32" s="298" t="s">
        <v>166</v>
      </c>
      <c r="E32" s="298" t="s">
        <v>167</v>
      </c>
      <c r="F32" s="298" t="s">
        <v>115</v>
      </c>
      <c r="G32" s="298" t="s">
        <v>116</v>
      </c>
      <c r="H32" s="298" t="s">
        <v>117</v>
      </c>
      <c r="I32" s="298" t="s">
        <v>118</v>
      </c>
      <c r="J32" s="298" t="s">
        <v>119</v>
      </c>
      <c r="K32" s="298" t="s">
        <v>93</v>
      </c>
      <c r="L32" s="298" t="s">
        <v>94</v>
      </c>
      <c r="M32" s="298" t="s">
        <v>95</v>
      </c>
      <c r="N32" s="298" t="s">
        <v>96</v>
      </c>
      <c r="O32" s="298" t="s">
        <v>97</v>
      </c>
      <c r="P32" s="298" t="s">
        <v>120</v>
      </c>
      <c r="Q32" s="298" t="s">
        <v>121</v>
      </c>
      <c r="R32" s="298" t="s">
        <v>122</v>
      </c>
      <c r="S32" s="364" t="s">
        <v>132</v>
      </c>
      <c r="T32" s="275"/>
      <c r="U32" s="275"/>
      <c r="V32" s="275"/>
      <c r="W32" s="275"/>
      <c r="X32" s="275"/>
    </row>
    <row r="33" spans="1:24" ht="14.65" customHeight="1">
      <c r="A33" s="296"/>
      <c r="B33" s="299" t="s">
        <v>339</v>
      </c>
      <c r="C33" s="299">
        <v>0</v>
      </c>
      <c r="D33" s="302">
        <f>IF('Fixed inputs'!$I$4="Application",SUMIFS('Support info UFI CY202829'!$U$12:$U$511,'Support info UFI CY202829'!$B$12:$B$511,"New Project 1"),SUMIFS('Support info UFI CY202829'!$AJ$12:$AJ$511,'Support info UFI CY202829'!$B$12:$B$511,"New Project 1"))</f>
        <v>0</v>
      </c>
      <c r="E33" s="302">
        <f>IF('Fixed inputs'!$I$4="Application",SUMIFS('Support info UFI CY202829'!$V$12:$V$511,'Support info UFI CY202829'!$B$12:$B$511,"New Project 1"),SUMIFS('Support info UFI CY202829'!$AL$12:$AL$511,'Support info UFI CY202829'!$B$12:$B$511,"New Project 1"))</f>
        <v>0</v>
      </c>
      <c r="F33" s="302">
        <f>IF('Fixed inputs'!$I$4="Application",SUMIFS('Support info UFI CY202829'!$W$12:$W$511,'Support info UFI CY202829'!$B$12:$B$511,"New Project 1"),SUMIFS('Support info UFI CY202829'!$AN$12:$AN$511,'Support info UFI CY202829'!$B$12:$B$511,"New Project 1"))</f>
        <v>0</v>
      </c>
      <c r="G33" s="302">
        <f>IF('Fixed inputs'!$I$4="Application",SUMIFS('Support info UFI CY202829'!$X$12:$X$511,'Support info UFI CY202829'!$B$12:$B$511,"New Project 1"),SUMIFS('Support info UFI CY202829'!$AP$12:$AP$511,'Support info UFI CY202829'!$B$12:$B$511,"New Project 1"))</f>
        <v>0</v>
      </c>
      <c r="H33" s="302">
        <f>IF('Fixed inputs'!$I$4="Application",SUMIFS('Support info UFI CY202829'!$Y$12:$Y$511,'Support info UFI CY202829'!$B$12:$B$511,"New Project 1"),SUMIFS('Support info UFI CY202829'!$AR$12:$AR$511,'Support info UFI CY202829'!$B$12:$B$511,"New Project 1"))</f>
        <v>0</v>
      </c>
      <c r="I33" s="302">
        <f>IF('Fixed inputs'!$I$4="Application",SUMIFS('Support info UFI CY202829'!$Z$12:$Z$511,'Support info UFI CY202829'!$B$12:$B$511,"New Project 1"),SUMIFS('Support info UFI CY202829'!$AT$12:$AT$511,'Support info UFI CY202829'!$B$12:$B$511,"New Project 1"))</f>
        <v>0</v>
      </c>
      <c r="J33" s="302">
        <v>0</v>
      </c>
      <c r="K33" s="302">
        <v>0</v>
      </c>
      <c r="L33" s="302">
        <v>0</v>
      </c>
      <c r="M33" s="302">
        <v>0</v>
      </c>
      <c r="N33" s="302">
        <v>0</v>
      </c>
      <c r="O33" s="302">
        <v>0</v>
      </c>
      <c r="P33" s="302">
        <v>0</v>
      </c>
      <c r="Q33" s="302">
        <v>0</v>
      </c>
      <c r="R33" s="304">
        <v>0</v>
      </c>
      <c r="S33" s="365">
        <f>SUM(D33:R33)</f>
        <v>0</v>
      </c>
      <c r="T33" s="296"/>
      <c r="U33" s="275"/>
      <c r="V33" s="275"/>
      <c r="W33" s="275"/>
      <c r="X33" s="275"/>
    </row>
    <row r="34" spans="1:24" ht="14.65" customHeight="1">
      <c r="A34" s="296"/>
      <c r="B34" s="299" t="s">
        <v>342</v>
      </c>
      <c r="C34" s="303"/>
      <c r="D34" s="304">
        <f t="shared" ref="D34:R34" si="4">IF(D31=$C29+6,-$C30,0)</f>
        <v>0</v>
      </c>
      <c r="E34" s="304">
        <f t="shared" si="4"/>
        <v>0</v>
      </c>
      <c r="F34" s="304">
        <f t="shared" si="4"/>
        <v>0</v>
      </c>
      <c r="G34" s="304">
        <f t="shared" si="4"/>
        <v>0</v>
      </c>
      <c r="H34" s="304">
        <f t="shared" si="4"/>
        <v>0</v>
      </c>
      <c r="I34" s="304">
        <f t="shared" si="4"/>
        <v>0</v>
      </c>
      <c r="J34" s="304">
        <f t="shared" si="4"/>
        <v>0</v>
      </c>
      <c r="K34" s="304">
        <f t="shared" si="4"/>
        <v>0</v>
      </c>
      <c r="L34" s="304">
        <f t="shared" si="4"/>
        <v>0</v>
      </c>
      <c r="M34" s="304">
        <f t="shared" si="4"/>
        <v>0</v>
      </c>
      <c r="N34" s="304">
        <f t="shared" si="4"/>
        <v>0</v>
      </c>
      <c r="O34" s="304">
        <f t="shared" si="4"/>
        <v>0</v>
      </c>
      <c r="P34" s="304">
        <f t="shared" si="4"/>
        <v>0</v>
      </c>
      <c r="Q34" s="304">
        <f t="shared" si="4"/>
        <v>0</v>
      </c>
      <c r="R34" s="304">
        <f t="shared" si="4"/>
        <v>0</v>
      </c>
      <c r="S34" s="365">
        <f>SUM(D34:R34)</f>
        <v>0</v>
      </c>
      <c r="T34" s="296"/>
      <c r="U34" s="275"/>
      <c r="V34" s="275"/>
      <c r="W34" s="275"/>
      <c r="X34" s="275"/>
    </row>
    <row r="35" spans="1:24" ht="14.65" customHeight="1">
      <c r="A35" s="296"/>
      <c r="B35" s="299" t="s">
        <v>343</v>
      </c>
      <c r="C35" s="303"/>
      <c r="D35" s="304">
        <v>0</v>
      </c>
      <c r="E35" s="304">
        <v>0</v>
      </c>
      <c r="F35" s="304">
        <v>0</v>
      </c>
      <c r="G35" s="304">
        <v>0</v>
      </c>
      <c r="H35" s="304">
        <v>0</v>
      </c>
      <c r="I35" s="304">
        <f t="shared" ref="I35:R35" si="5">IF($C$28="ROI",IF(I31&lt;=$C29+5,$K40,0),IF($C$28="NI",IF(I31&lt;=$C29+5,$K40,0),0))</f>
        <v>0</v>
      </c>
      <c r="J35" s="304">
        <f t="shared" si="5"/>
        <v>0</v>
      </c>
      <c r="K35" s="304">
        <f t="shared" si="5"/>
        <v>0</v>
      </c>
      <c r="L35" s="304">
        <f t="shared" si="5"/>
        <v>0</v>
      </c>
      <c r="M35" s="304">
        <f t="shared" si="5"/>
        <v>0</v>
      </c>
      <c r="N35" s="304">
        <f t="shared" si="5"/>
        <v>0</v>
      </c>
      <c r="O35" s="304">
        <f t="shared" si="5"/>
        <v>0</v>
      </c>
      <c r="P35" s="304">
        <f t="shared" si="5"/>
        <v>0</v>
      </c>
      <c r="Q35" s="304">
        <f t="shared" si="5"/>
        <v>0</v>
      </c>
      <c r="R35" s="304">
        <f t="shared" si="5"/>
        <v>0</v>
      </c>
      <c r="S35" s="365">
        <f>SUM(D35:R35)</f>
        <v>0</v>
      </c>
      <c r="T35" s="296"/>
      <c r="U35" s="275"/>
      <c r="V35" s="275"/>
      <c r="W35" s="275"/>
      <c r="X35" s="275"/>
    </row>
    <row r="36" spans="1:24" ht="14.65" customHeight="1">
      <c r="A36" s="296"/>
      <c r="B36" s="299" t="s">
        <v>344</v>
      </c>
      <c r="C36" s="303"/>
      <c r="D36" s="304">
        <f t="shared" ref="D36:R36" si="6">SUM(D33:D35)</f>
        <v>0</v>
      </c>
      <c r="E36" s="304">
        <f t="shared" si="6"/>
        <v>0</v>
      </c>
      <c r="F36" s="304">
        <f t="shared" si="6"/>
        <v>0</v>
      </c>
      <c r="G36" s="304">
        <f t="shared" si="6"/>
        <v>0</v>
      </c>
      <c r="H36" s="304">
        <f t="shared" si="6"/>
        <v>0</v>
      </c>
      <c r="I36" s="304">
        <f t="shared" si="6"/>
        <v>0</v>
      </c>
      <c r="J36" s="304">
        <f t="shared" si="6"/>
        <v>0</v>
      </c>
      <c r="K36" s="304">
        <f t="shared" si="6"/>
        <v>0</v>
      </c>
      <c r="L36" s="304">
        <f t="shared" si="6"/>
        <v>0</v>
      </c>
      <c r="M36" s="304">
        <f t="shared" si="6"/>
        <v>0</v>
      </c>
      <c r="N36" s="304">
        <f t="shared" si="6"/>
        <v>0</v>
      </c>
      <c r="O36" s="304">
        <f t="shared" si="6"/>
        <v>0</v>
      </c>
      <c r="P36" s="304">
        <f t="shared" si="6"/>
        <v>0</v>
      </c>
      <c r="Q36" s="304">
        <f t="shared" si="6"/>
        <v>0</v>
      </c>
      <c r="R36" s="304">
        <f t="shared" si="6"/>
        <v>0</v>
      </c>
      <c r="S36" s="365">
        <f>SUM(D36:R36)</f>
        <v>0</v>
      </c>
      <c r="T36" s="296"/>
      <c r="U36" s="275"/>
      <c r="V36" s="275"/>
      <c r="W36" s="275"/>
      <c r="X36" s="275"/>
    </row>
    <row r="37" spans="1:24" ht="14.65" customHeight="1">
      <c r="A37" s="296"/>
      <c r="B37" s="299" t="s">
        <v>345</v>
      </c>
      <c r="C37" s="303"/>
      <c r="D37" s="304">
        <f t="shared" ref="D37:R37" si="7">IF($C$28="ROI",D36*D$13,IF($C$28="NI",D36*D$15,0))</f>
        <v>0</v>
      </c>
      <c r="E37" s="304">
        <f t="shared" si="7"/>
        <v>0</v>
      </c>
      <c r="F37" s="304">
        <f t="shared" si="7"/>
        <v>0</v>
      </c>
      <c r="G37" s="304">
        <f t="shared" si="7"/>
        <v>0</v>
      </c>
      <c r="H37" s="304">
        <f t="shared" si="7"/>
        <v>0</v>
      </c>
      <c r="I37" s="304">
        <f t="shared" si="7"/>
        <v>0</v>
      </c>
      <c r="J37" s="304">
        <f t="shared" si="7"/>
        <v>0</v>
      </c>
      <c r="K37" s="304">
        <f t="shared" si="7"/>
        <v>0</v>
      </c>
      <c r="L37" s="304">
        <f t="shared" si="7"/>
        <v>0</v>
      </c>
      <c r="M37" s="304">
        <f t="shared" si="7"/>
        <v>0</v>
      </c>
      <c r="N37" s="304">
        <f t="shared" si="7"/>
        <v>0</v>
      </c>
      <c r="O37" s="304">
        <f t="shared" si="7"/>
        <v>0</v>
      </c>
      <c r="P37" s="304">
        <f t="shared" si="7"/>
        <v>0</v>
      </c>
      <c r="Q37" s="304">
        <f t="shared" si="7"/>
        <v>0</v>
      </c>
      <c r="R37" s="304">
        <f t="shared" si="7"/>
        <v>0</v>
      </c>
      <c r="S37" s="365">
        <f>SUM(D37:R37)</f>
        <v>0</v>
      </c>
      <c r="T37" s="296"/>
      <c r="U37" s="275"/>
      <c r="V37" s="275"/>
      <c r="W37" s="275"/>
      <c r="X37" s="275"/>
    </row>
    <row r="38" spans="1:24" ht="14.65" customHeight="1">
      <c r="A38" s="296"/>
      <c r="B38" s="296"/>
      <c r="C38" s="305"/>
      <c r="D38" s="306" t="s">
        <v>166</v>
      </c>
      <c r="E38" s="306" t="s">
        <v>167</v>
      </c>
      <c r="F38" s="306" t="s">
        <v>115</v>
      </c>
      <c r="G38" s="306" t="s">
        <v>116</v>
      </c>
      <c r="H38" s="306" t="s">
        <v>117</v>
      </c>
      <c r="I38" s="306" t="s">
        <v>118</v>
      </c>
      <c r="J38" s="306" t="s">
        <v>131</v>
      </c>
      <c r="K38" s="306" t="s">
        <v>132</v>
      </c>
      <c r="L38" s="306"/>
      <c r="M38" s="307"/>
      <c r="N38" s="307"/>
      <c r="O38" s="307"/>
      <c r="P38" s="307"/>
      <c r="Q38" s="307"/>
      <c r="R38" s="307"/>
      <c r="S38" s="307"/>
      <c r="T38" s="308"/>
      <c r="U38" s="275"/>
      <c r="V38" s="275"/>
      <c r="W38" s="275"/>
      <c r="X38" s="275"/>
    </row>
    <row r="39" spans="1:24" ht="14.65" customHeight="1">
      <c r="A39" s="296"/>
      <c r="B39" s="296" t="s">
        <v>130</v>
      </c>
      <c r="C39" s="309"/>
      <c r="D39" s="310">
        <f t="shared" ref="D39:I39" si="8">IF($C$28="ROI",D33*D$13/SUMIF($I$31:$R$31,"&lt;="&amp;$C29+5,$I$13:$R$13),IF($C$28="NI",D33*D$15/SUMIF($I$31:$R$31,"&lt;="&amp;$C29+5,$I$15:$R$15),0))</f>
        <v>0</v>
      </c>
      <c r="E39" s="310">
        <f t="shared" si="8"/>
        <v>0</v>
      </c>
      <c r="F39" s="310">
        <f t="shared" si="8"/>
        <v>0</v>
      </c>
      <c r="G39" s="310">
        <f t="shared" si="8"/>
        <v>0</v>
      </c>
      <c r="H39" s="310">
        <f t="shared" si="8"/>
        <v>0</v>
      </c>
      <c r="I39" s="311">
        <f t="shared" si="8"/>
        <v>0</v>
      </c>
      <c r="J39" s="310">
        <f>IF($C$28="ROI",SUMPRODUCT($D$13:$R$13,D34:R34)/SUMIF(I31:R31,"&lt;="&amp;C29+5,$I$13:$R$13),IF($C$28="NI",SUMPRODUCT($D$15:$R$15,D34:R34)/SUMIF(I31:R31,"&lt;="&amp;C29+5,$I$15:$R$15),0))</f>
        <v>0</v>
      </c>
      <c r="K39" s="310">
        <f>SUM(D39:J39)</f>
        <v>0</v>
      </c>
      <c r="L39" s="306"/>
      <c r="M39" s="306"/>
      <c r="N39" s="312"/>
      <c r="O39" s="312"/>
      <c r="P39" s="312"/>
      <c r="Q39" s="312"/>
      <c r="R39" s="312"/>
      <c r="S39" s="312"/>
      <c r="T39" s="275"/>
      <c r="U39" s="275"/>
      <c r="V39" s="275"/>
      <c r="W39" s="275"/>
      <c r="X39" s="275"/>
    </row>
    <row r="40" spans="1:24" ht="14.65" customHeight="1">
      <c r="A40" s="296"/>
      <c r="B40" s="299" t="s">
        <v>130</v>
      </c>
      <c r="C40" s="313"/>
      <c r="D40" s="302">
        <f t="shared" ref="D40:I40" si="9">IF($C$28="ROI",D33*D$13/SUMIF($I$31:$R$31,"&lt;="&amp;$C29+5,$I$13:$R$13),IF($C$28="NI",D33*D$15/SUMIF($I$31:$R$31,"&lt;="&amp;$C29+5,$I$15:$R$15),0))</f>
        <v>0</v>
      </c>
      <c r="E40" s="302">
        <f t="shared" si="9"/>
        <v>0</v>
      </c>
      <c r="F40" s="302">
        <f t="shared" si="9"/>
        <v>0</v>
      </c>
      <c r="G40" s="302">
        <f t="shared" si="9"/>
        <v>0</v>
      </c>
      <c r="H40" s="302">
        <f t="shared" si="9"/>
        <v>0</v>
      </c>
      <c r="I40" s="302">
        <f t="shared" si="9"/>
        <v>0</v>
      </c>
      <c r="J40" s="302">
        <f>IF($C$28="ROI",SUMPRODUCT($D$13:$R$13,D34:R34)/SUMIF(I31:R31,"&lt;="&amp;C29+5,$I$13:$R$13),IF($C$28="NI",SUMPRODUCT($D$15:$R$15,D34:R34)/SUMIF(I31:R31,"&lt;="&amp;C29+5,$I$15:$R$15),0))</f>
        <v>0</v>
      </c>
      <c r="K40" s="302">
        <f>SUM(D40:J40)</f>
        <v>0</v>
      </c>
      <c r="L40" s="306"/>
      <c r="M40" s="306"/>
      <c r="N40" s="306"/>
      <c r="O40" s="312"/>
      <c r="P40" s="312"/>
      <c r="Q40" s="312"/>
      <c r="R40" s="312"/>
      <c r="S40" s="312"/>
      <c r="T40" s="275"/>
      <c r="U40" s="275"/>
      <c r="V40" s="275"/>
      <c r="W40" s="275"/>
      <c r="X40" s="275"/>
    </row>
    <row r="41" spans="1:24" ht="14.65" customHeight="1">
      <c r="A41" s="296"/>
      <c r="B41" s="296"/>
      <c r="C41" s="309"/>
      <c r="D41" s="309"/>
      <c r="E41" s="309"/>
      <c r="F41" s="309"/>
      <c r="G41" s="309"/>
      <c r="H41" s="309"/>
      <c r="I41" s="309"/>
      <c r="J41" s="309"/>
      <c r="K41" s="309"/>
      <c r="L41" s="309"/>
      <c r="M41" s="296"/>
      <c r="N41" s="275"/>
      <c r="O41" s="275"/>
      <c r="P41" s="275"/>
      <c r="Q41" s="275"/>
      <c r="R41" s="275"/>
      <c r="S41" s="275"/>
      <c r="T41" s="275"/>
      <c r="U41" s="275"/>
      <c r="V41" s="275"/>
      <c r="W41" s="275"/>
      <c r="X41" s="275"/>
    </row>
    <row r="42" spans="1:24" ht="24.95" customHeight="1">
      <c r="A42" s="296"/>
      <c r="B42" s="275"/>
      <c r="C42" s="275"/>
      <c r="D42" s="275"/>
      <c r="E42" s="275"/>
      <c r="F42" s="275"/>
      <c r="G42" s="275"/>
      <c r="H42" s="275"/>
      <c r="I42" s="275"/>
      <c r="J42" s="275"/>
      <c r="K42" s="275"/>
      <c r="L42" s="275"/>
      <c r="M42" s="275"/>
      <c r="N42" s="275"/>
      <c r="O42" s="275"/>
      <c r="P42" s="275"/>
      <c r="Q42" s="275"/>
      <c r="R42" s="275"/>
      <c r="S42" s="296"/>
      <c r="T42" s="275"/>
      <c r="U42" s="275"/>
      <c r="V42" s="275"/>
      <c r="W42" s="275"/>
      <c r="X42" s="275"/>
    </row>
    <row r="43" spans="1:24" ht="24.95" customHeight="1">
      <c r="A43" s="296"/>
      <c r="B43" s="275"/>
      <c r="C43" s="275"/>
      <c r="D43" s="275"/>
      <c r="E43" s="275"/>
      <c r="F43" s="275"/>
      <c r="G43" s="275"/>
      <c r="H43" s="275"/>
      <c r="I43" s="275"/>
      <c r="J43" s="275"/>
      <c r="K43" s="275"/>
      <c r="L43" s="275"/>
      <c r="M43" s="275"/>
      <c r="N43" s="275"/>
      <c r="O43" s="275"/>
      <c r="P43" s="275"/>
      <c r="Q43" s="275"/>
      <c r="R43" s="275"/>
      <c r="S43" s="296"/>
      <c r="T43" s="275"/>
      <c r="U43" s="275"/>
      <c r="V43" s="275"/>
      <c r="W43" s="275"/>
      <c r="X43" s="275"/>
    </row>
    <row r="44" spans="1:24" ht="20.100000000000001" customHeight="1">
      <c r="A44" s="296"/>
      <c r="B44" s="561" t="s">
        <v>192</v>
      </c>
      <c r="C44" s="552"/>
      <c r="D44" s="552"/>
      <c r="E44" s="552"/>
      <c r="F44" s="552"/>
      <c r="G44" s="552"/>
      <c r="H44" s="552"/>
      <c r="I44" s="552"/>
      <c r="J44" s="552"/>
      <c r="K44" s="552"/>
      <c r="L44" s="552"/>
      <c r="M44" s="552"/>
      <c r="N44" s="552"/>
      <c r="O44" s="552"/>
      <c r="P44" s="552"/>
      <c r="Q44" s="552"/>
      <c r="R44" s="552"/>
      <c r="S44" s="553"/>
      <c r="T44" s="275"/>
      <c r="U44" s="275"/>
      <c r="V44" s="275"/>
      <c r="W44" s="275"/>
      <c r="X44" s="275"/>
    </row>
    <row r="45" spans="1:24" ht="14.65" customHeight="1">
      <c r="A45" s="296"/>
      <c r="B45" s="299" t="s">
        <v>128</v>
      </c>
      <c r="C45" s="273" t="str">
        <f>IF('Unit and Contact details'!$D$11='Unit and Contact details'!$E$12,"NI","ROI")</f>
        <v>NI</v>
      </c>
      <c r="D45" s="299" t="s">
        <v>238</v>
      </c>
      <c r="E45" s="275"/>
      <c r="F45" s="275"/>
      <c r="G45" s="275"/>
      <c r="H45" s="275"/>
      <c r="I45" s="275"/>
      <c r="J45" s="275"/>
      <c r="K45" s="275"/>
      <c r="L45" s="275"/>
      <c r="M45" s="275"/>
      <c r="N45" s="275"/>
      <c r="O45" s="275"/>
      <c r="P45" s="275"/>
      <c r="Q45" s="275"/>
      <c r="R45" s="275"/>
      <c r="S45" s="275"/>
      <c r="T45" s="296"/>
      <c r="U45" s="275"/>
      <c r="V45" s="275"/>
      <c r="W45" s="275"/>
      <c r="X45" s="275"/>
    </row>
    <row r="46" spans="1:24" ht="14.65" customHeight="1">
      <c r="A46" s="296"/>
      <c r="B46" s="299" t="s">
        <v>129</v>
      </c>
      <c r="C46" s="447">
        <v>5</v>
      </c>
      <c r="D46" s="299" t="s">
        <v>191</v>
      </c>
      <c r="E46" s="275"/>
      <c r="F46" s="275"/>
      <c r="G46" s="275"/>
      <c r="H46" s="275"/>
      <c r="I46" s="275"/>
      <c r="J46" s="275"/>
      <c r="K46" s="275"/>
      <c r="L46" s="275"/>
      <c r="M46" s="275"/>
      <c r="N46" s="275"/>
      <c r="O46" s="275"/>
      <c r="P46" s="275"/>
      <c r="Q46" s="275"/>
      <c r="R46" s="275"/>
      <c r="S46" s="275"/>
      <c r="T46" s="296"/>
      <c r="U46" s="275"/>
      <c r="V46" s="275"/>
      <c r="W46" s="275"/>
      <c r="X46" s="275"/>
    </row>
    <row r="47" spans="1:24" ht="14.65" customHeight="1">
      <c r="A47" s="296"/>
      <c r="B47" s="299" t="s">
        <v>341</v>
      </c>
      <c r="C47" s="447">
        <v>0</v>
      </c>
      <c r="D47" s="299" t="s">
        <v>191</v>
      </c>
      <c r="E47" s="296"/>
      <c r="F47" s="296"/>
      <c r="G47" s="296"/>
      <c r="H47" s="296"/>
      <c r="I47" s="296"/>
      <c r="J47" s="296"/>
      <c r="K47" s="296"/>
      <c r="L47" s="296"/>
      <c r="M47" s="296"/>
      <c r="N47" s="296"/>
      <c r="O47" s="296"/>
      <c r="P47" s="296"/>
      <c r="Q47" s="296"/>
      <c r="R47" s="296"/>
      <c r="S47" s="296"/>
      <c r="T47" s="275"/>
      <c r="U47" s="275"/>
      <c r="V47" s="275"/>
      <c r="W47" s="275"/>
      <c r="X47" s="275"/>
    </row>
    <row r="48" spans="1:24" ht="14.65" customHeight="1">
      <c r="A48" s="296"/>
      <c r="B48" s="275"/>
      <c r="C48" s="296"/>
      <c r="D48" s="314">
        <v>1</v>
      </c>
      <c r="E48" s="314">
        <v>2</v>
      </c>
      <c r="F48" s="314">
        <v>3</v>
      </c>
      <c r="G48" s="314">
        <v>4</v>
      </c>
      <c r="H48" s="314">
        <v>5</v>
      </c>
      <c r="I48" s="314">
        <v>6</v>
      </c>
      <c r="J48" s="314">
        <v>7</v>
      </c>
      <c r="K48" s="314">
        <v>8</v>
      </c>
      <c r="L48" s="314">
        <v>9</v>
      </c>
      <c r="M48" s="314">
        <v>10</v>
      </c>
      <c r="N48" s="314">
        <v>11</v>
      </c>
      <c r="O48" s="314">
        <v>12</v>
      </c>
      <c r="P48" s="314">
        <v>13</v>
      </c>
      <c r="Q48" s="314">
        <v>14</v>
      </c>
      <c r="R48" s="314">
        <v>15</v>
      </c>
      <c r="S48" s="363"/>
      <c r="T48" s="275"/>
      <c r="U48" s="275"/>
      <c r="V48" s="275"/>
      <c r="W48" s="275"/>
      <c r="X48" s="275"/>
    </row>
    <row r="49" spans="1:24" ht="14.65" customHeight="1">
      <c r="A49" s="296"/>
      <c r="B49" s="296"/>
      <c r="C49" s="296"/>
      <c r="D49" s="315" t="s">
        <v>166</v>
      </c>
      <c r="E49" s="315" t="s">
        <v>167</v>
      </c>
      <c r="F49" s="315" t="s">
        <v>115</v>
      </c>
      <c r="G49" s="315" t="s">
        <v>116</v>
      </c>
      <c r="H49" s="315" t="s">
        <v>117</v>
      </c>
      <c r="I49" s="315" t="s">
        <v>118</v>
      </c>
      <c r="J49" s="297" t="s">
        <v>119</v>
      </c>
      <c r="K49" s="297" t="s">
        <v>93</v>
      </c>
      <c r="L49" s="297" t="s">
        <v>94</v>
      </c>
      <c r="M49" s="297" t="s">
        <v>95</v>
      </c>
      <c r="N49" s="297" t="s">
        <v>96</v>
      </c>
      <c r="O49" s="297" t="s">
        <v>97</v>
      </c>
      <c r="P49" s="297" t="s">
        <v>120</v>
      </c>
      <c r="Q49" s="297" t="s">
        <v>121</v>
      </c>
      <c r="R49" s="297" t="s">
        <v>122</v>
      </c>
      <c r="S49" s="364" t="s">
        <v>132</v>
      </c>
      <c r="T49" s="296"/>
      <c r="U49" s="275"/>
      <c r="V49" s="275"/>
      <c r="W49" s="275"/>
      <c r="X49" s="275"/>
    </row>
    <row r="50" spans="1:24" ht="14.65" customHeight="1">
      <c r="A50" s="296"/>
      <c r="B50" s="299" t="s">
        <v>339</v>
      </c>
      <c r="C50" s="303">
        <v>0</v>
      </c>
      <c r="D50" s="304">
        <f>IF('Fixed inputs'!$I$4="Application",SUMIFS('Support info UFI CY202829'!$U$12:$U$511,'Support info UFI CY202829'!$B$12:$B$511,"New Project 2"),SUMIFS('Support info UFI CY202829'!$AJ$12:$AJ$511,'Support info UFI CY202829'!$B$12:$B$511,"New Project 2"))</f>
        <v>0</v>
      </c>
      <c r="E50" s="304">
        <f>IF('Fixed inputs'!$I$4="Application",SUMIFS('Support info UFI CY202829'!$V$12:$V$511,'Support info UFI CY202829'!$B$12:$B$511,"New Project 2"),SUMIFS('Support info UFI CY202829'!$AL$12:$AL$511,'Support info UFI CY202829'!$B$12:$B$511,"New Project 2"))</f>
        <v>0</v>
      </c>
      <c r="F50" s="304">
        <f>IF('Fixed inputs'!$I$4="Application",SUMIFS('Support info UFI CY202829'!$W$12:$W$511,'Support info UFI CY202829'!$B$12:$B$511,"New Project 2"),SUMIFS('Support info UFI CY202829'!$AN$12:$AN$511,'Support info UFI CY202829'!$B$12:$B$511,"New Project 2"))</f>
        <v>0</v>
      </c>
      <c r="G50" s="304">
        <f>IF('Fixed inputs'!$I$4="Application",SUMIFS('Support info UFI CY202829'!$X$12:$X$511,'Support info UFI CY202829'!$B$12:$B$511,"New Project 2"),SUMIFS('Support info UFI CY202829'!$AP$12:$AP$511,'Support info UFI CY202829'!$B$12:$B$511,"New Project 2"))</f>
        <v>0</v>
      </c>
      <c r="H50" s="304">
        <f>IF('Fixed inputs'!$I$4="Application",SUMIFS('Support info UFI CY202829'!$Y$12:$Y$511,'Support info UFI CY202829'!$B$12:$B$511,"New Project 2"),SUMIFS('Support info UFI CY202829'!$AR$12:$AR$511,'Support info UFI CY202829'!$B$12:$B$511,"New Project 2"))</f>
        <v>0</v>
      </c>
      <c r="I50" s="304">
        <f>IF('Fixed inputs'!$I$4="Application",SUMIFS('Support info UFI CY202829'!$Z$12:$Z$511,'Support info UFI CY202829'!$B$12:$B$511,"New Project 2"),SUMIFS('Support info UFI CY202829'!$AT$12:$AT$511,'Support info UFI CY202829'!$B$12:$B$511,"New Project 2"))</f>
        <v>0</v>
      </c>
      <c r="J50" s="304">
        <v>0</v>
      </c>
      <c r="K50" s="304">
        <v>0</v>
      </c>
      <c r="L50" s="304">
        <v>0</v>
      </c>
      <c r="M50" s="304">
        <v>0</v>
      </c>
      <c r="N50" s="304">
        <v>0</v>
      </c>
      <c r="O50" s="304">
        <v>0</v>
      </c>
      <c r="P50" s="304">
        <v>0</v>
      </c>
      <c r="Q50" s="304">
        <v>0</v>
      </c>
      <c r="R50" s="304">
        <v>0</v>
      </c>
      <c r="S50" s="365">
        <f>SUM(D50:R50)</f>
        <v>0</v>
      </c>
      <c r="T50" s="296"/>
      <c r="U50" s="275"/>
      <c r="V50" s="275"/>
      <c r="W50" s="275"/>
      <c r="X50" s="275"/>
    </row>
    <row r="51" spans="1:24" ht="14.65" customHeight="1">
      <c r="A51" s="296"/>
      <c r="B51" s="299" t="s">
        <v>342</v>
      </c>
      <c r="C51" s="303"/>
      <c r="D51" s="304">
        <f t="shared" ref="D51:R51" si="10">IF(D48=$C46+6,-$C47,0)</f>
        <v>0</v>
      </c>
      <c r="E51" s="304">
        <f t="shared" si="10"/>
        <v>0</v>
      </c>
      <c r="F51" s="304">
        <f t="shared" si="10"/>
        <v>0</v>
      </c>
      <c r="G51" s="304">
        <f t="shared" si="10"/>
        <v>0</v>
      </c>
      <c r="H51" s="304">
        <f t="shared" si="10"/>
        <v>0</v>
      </c>
      <c r="I51" s="304">
        <f t="shared" si="10"/>
        <v>0</v>
      </c>
      <c r="J51" s="304">
        <f t="shared" si="10"/>
        <v>0</v>
      </c>
      <c r="K51" s="304">
        <f t="shared" si="10"/>
        <v>0</v>
      </c>
      <c r="L51" s="304">
        <f t="shared" si="10"/>
        <v>0</v>
      </c>
      <c r="M51" s="304">
        <f t="shared" si="10"/>
        <v>0</v>
      </c>
      <c r="N51" s="304">
        <f t="shared" si="10"/>
        <v>0</v>
      </c>
      <c r="O51" s="304">
        <f t="shared" si="10"/>
        <v>0</v>
      </c>
      <c r="P51" s="304">
        <f t="shared" si="10"/>
        <v>0</v>
      </c>
      <c r="Q51" s="304">
        <f t="shared" si="10"/>
        <v>0</v>
      </c>
      <c r="R51" s="304">
        <f t="shared" si="10"/>
        <v>0</v>
      </c>
      <c r="S51" s="365">
        <f>SUM(D51:R51)</f>
        <v>0</v>
      </c>
      <c r="T51" s="296"/>
      <c r="U51" s="275"/>
      <c r="V51" s="275"/>
      <c r="W51" s="275"/>
      <c r="X51" s="275"/>
    </row>
    <row r="52" spans="1:24" ht="14.65" customHeight="1">
      <c r="A52" s="296"/>
      <c r="B52" s="299" t="s">
        <v>343</v>
      </c>
      <c r="C52" s="303"/>
      <c r="D52" s="304">
        <v>0</v>
      </c>
      <c r="E52" s="304">
        <v>0</v>
      </c>
      <c r="F52" s="304">
        <v>0</v>
      </c>
      <c r="G52" s="304">
        <v>0</v>
      </c>
      <c r="H52" s="304">
        <v>0</v>
      </c>
      <c r="I52" s="304">
        <f t="shared" ref="I52:R52" si="11">IF($C$45="ROI",IF(I48&lt;=$C46+5,$K57,0),IF($C$45="NI",IF(I48&lt;=$C46+5,$K57,0),0))</f>
        <v>0</v>
      </c>
      <c r="J52" s="304">
        <f t="shared" si="11"/>
        <v>0</v>
      </c>
      <c r="K52" s="304">
        <f t="shared" si="11"/>
        <v>0</v>
      </c>
      <c r="L52" s="304">
        <f t="shared" si="11"/>
        <v>0</v>
      </c>
      <c r="M52" s="304">
        <f t="shared" si="11"/>
        <v>0</v>
      </c>
      <c r="N52" s="304">
        <f t="shared" si="11"/>
        <v>0</v>
      </c>
      <c r="O52" s="304">
        <f t="shared" si="11"/>
        <v>0</v>
      </c>
      <c r="P52" s="304">
        <f t="shared" si="11"/>
        <v>0</v>
      </c>
      <c r="Q52" s="304">
        <f t="shared" si="11"/>
        <v>0</v>
      </c>
      <c r="R52" s="304">
        <f t="shared" si="11"/>
        <v>0</v>
      </c>
      <c r="S52" s="365">
        <f>SUM(D52:R52)</f>
        <v>0</v>
      </c>
      <c r="T52" s="296"/>
      <c r="U52" s="275"/>
      <c r="V52" s="275"/>
      <c r="W52" s="275"/>
      <c r="X52" s="275"/>
    </row>
    <row r="53" spans="1:24" ht="14.65" customHeight="1">
      <c r="A53" s="296"/>
      <c r="B53" s="299" t="s">
        <v>344</v>
      </c>
      <c r="C53" s="303"/>
      <c r="D53" s="304">
        <f t="shared" ref="D53:R53" si="12">SUM(D50:D52)</f>
        <v>0</v>
      </c>
      <c r="E53" s="304">
        <f t="shared" si="12"/>
        <v>0</v>
      </c>
      <c r="F53" s="304">
        <f t="shared" si="12"/>
        <v>0</v>
      </c>
      <c r="G53" s="304">
        <f t="shared" si="12"/>
        <v>0</v>
      </c>
      <c r="H53" s="304">
        <f t="shared" si="12"/>
        <v>0</v>
      </c>
      <c r="I53" s="304">
        <f t="shared" si="12"/>
        <v>0</v>
      </c>
      <c r="J53" s="304">
        <f t="shared" si="12"/>
        <v>0</v>
      </c>
      <c r="K53" s="304">
        <f t="shared" si="12"/>
        <v>0</v>
      </c>
      <c r="L53" s="304">
        <f t="shared" si="12"/>
        <v>0</v>
      </c>
      <c r="M53" s="304">
        <f t="shared" si="12"/>
        <v>0</v>
      </c>
      <c r="N53" s="304">
        <f t="shared" si="12"/>
        <v>0</v>
      </c>
      <c r="O53" s="304">
        <f t="shared" si="12"/>
        <v>0</v>
      </c>
      <c r="P53" s="304">
        <f t="shared" si="12"/>
        <v>0</v>
      </c>
      <c r="Q53" s="304">
        <f t="shared" si="12"/>
        <v>0</v>
      </c>
      <c r="R53" s="304">
        <f t="shared" si="12"/>
        <v>0</v>
      </c>
      <c r="S53" s="365">
        <f>SUM(D53:R53)</f>
        <v>0</v>
      </c>
      <c r="T53" s="296"/>
      <c r="U53" s="275"/>
      <c r="V53" s="275"/>
      <c r="W53" s="275"/>
      <c r="X53" s="275"/>
    </row>
    <row r="54" spans="1:24" ht="14.65" customHeight="1">
      <c r="A54" s="296"/>
      <c r="B54" s="299" t="s">
        <v>345</v>
      </c>
      <c r="C54" s="316"/>
      <c r="D54" s="304">
        <f t="shared" ref="D54:R54" si="13">IF($C$45="ROI",D53*D$13,IF($C$45="NI",D53*D$15,0))</f>
        <v>0</v>
      </c>
      <c r="E54" s="304">
        <f t="shared" si="13"/>
        <v>0</v>
      </c>
      <c r="F54" s="304">
        <f t="shared" si="13"/>
        <v>0</v>
      </c>
      <c r="G54" s="304">
        <f t="shared" si="13"/>
        <v>0</v>
      </c>
      <c r="H54" s="304">
        <f t="shared" si="13"/>
        <v>0</v>
      </c>
      <c r="I54" s="304">
        <f t="shared" si="13"/>
        <v>0</v>
      </c>
      <c r="J54" s="304">
        <f t="shared" si="13"/>
        <v>0</v>
      </c>
      <c r="K54" s="304">
        <f t="shared" si="13"/>
        <v>0</v>
      </c>
      <c r="L54" s="304">
        <f t="shared" si="13"/>
        <v>0</v>
      </c>
      <c r="M54" s="304">
        <f t="shared" si="13"/>
        <v>0</v>
      </c>
      <c r="N54" s="304">
        <f t="shared" si="13"/>
        <v>0</v>
      </c>
      <c r="O54" s="304">
        <f t="shared" si="13"/>
        <v>0</v>
      </c>
      <c r="P54" s="304">
        <f t="shared" si="13"/>
        <v>0</v>
      </c>
      <c r="Q54" s="304">
        <f t="shared" si="13"/>
        <v>0</v>
      </c>
      <c r="R54" s="304">
        <f t="shared" si="13"/>
        <v>0</v>
      </c>
      <c r="S54" s="366">
        <f>SUM(D54:R54)</f>
        <v>0</v>
      </c>
      <c r="T54" s="308"/>
      <c r="U54" s="275"/>
      <c r="V54" s="275"/>
      <c r="W54" s="275"/>
      <c r="X54" s="275"/>
    </row>
    <row r="55" spans="1:24" ht="14.65" customHeight="1">
      <c r="A55" s="296"/>
      <c r="B55" s="296"/>
      <c r="C55" s="309"/>
      <c r="D55" s="306" t="s">
        <v>166</v>
      </c>
      <c r="E55" s="306" t="s">
        <v>167</v>
      </c>
      <c r="F55" s="306" t="s">
        <v>115</v>
      </c>
      <c r="G55" s="306" t="s">
        <v>116</v>
      </c>
      <c r="H55" s="306" t="s">
        <v>117</v>
      </c>
      <c r="I55" s="306" t="s">
        <v>118</v>
      </c>
      <c r="J55" s="306" t="s">
        <v>131</v>
      </c>
      <c r="K55" s="306" t="s">
        <v>132</v>
      </c>
      <c r="L55" s="306"/>
      <c r="M55" s="306"/>
      <c r="N55" s="312"/>
      <c r="O55" s="312"/>
      <c r="P55" s="312"/>
      <c r="Q55" s="312"/>
      <c r="R55" s="312"/>
      <c r="S55" s="312"/>
      <c r="T55" s="275"/>
      <c r="U55" s="275"/>
      <c r="V55" s="275"/>
      <c r="W55" s="275"/>
      <c r="X55" s="275"/>
    </row>
    <row r="56" spans="1:24" ht="14.65" customHeight="1">
      <c r="A56" s="296"/>
      <c r="B56" s="296" t="s">
        <v>130</v>
      </c>
      <c r="C56" s="309"/>
      <c r="D56" s="310">
        <f t="shared" ref="D56:I56" si="14">IF($C$45="ROI",D50*D$13/SUMIF($I$48:$R$48,"&lt;="&amp;$C46+5,$I$13:$R$13),IF($C$45="NI",D50*D$15/SUMIF($I$48:$R$48,"&lt;="&amp;$C46+5,$I$15:$R$15),0))</f>
        <v>0</v>
      </c>
      <c r="E56" s="310">
        <f t="shared" si="14"/>
        <v>0</v>
      </c>
      <c r="F56" s="310">
        <f t="shared" si="14"/>
        <v>0</v>
      </c>
      <c r="G56" s="310">
        <f t="shared" si="14"/>
        <v>0</v>
      </c>
      <c r="H56" s="310">
        <f t="shared" si="14"/>
        <v>0</v>
      </c>
      <c r="I56" s="311">
        <f t="shared" si="14"/>
        <v>0</v>
      </c>
      <c r="J56" s="310">
        <f>IF($C$45="ROI",SUMPRODUCT($D$13:$R$13,D51:R51)/SUMIF(I48:R48,"&lt;="&amp;C46+5,$I$13:$R$13),IF($C$45="NI",SUMPRODUCT($D$15:$R$15,D51:R51)/SUMIF(I48:R48,"&lt;="&amp;C46+5,$I$15:$R$15),0))</f>
        <v>0</v>
      </c>
      <c r="K56" s="310">
        <f>SUM(D56:J56)</f>
        <v>0</v>
      </c>
      <c r="L56" s="306"/>
      <c r="M56" s="306"/>
      <c r="N56" s="312"/>
      <c r="O56" s="312"/>
      <c r="P56" s="312"/>
      <c r="Q56" s="312"/>
      <c r="R56" s="312"/>
      <c r="S56" s="312"/>
      <c r="T56" s="275"/>
      <c r="U56" s="275"/>
      <c r="V56" s="275"/>
      <c r="W56" s="275"/>
      <c r="X56" s="275"/>
    </row>
    <row r="57" spans="1:24" ht="14.65" customHeight="1">
      <c r="A57" s="296"/>
      <c r="B57" s="299" t="s">
        <v>130</v>
      </c>
      <c r="C57" s="299"/>
      <c r="D57" s="302">
        <f t="shared" ref="D57:I57" si="15">IF($C$45="ROI",D50*D$13/SUMIF($I$48:$R$48,"&lt;="&amp;$C46+5,$I$13:$R$13),IF($C$45="NI",D50*D$15/SUMIF($I$48:$R$48,"&lt;="&amp;$C46+5,$I$15:$R$15),0))</f>
        <v>0</v>
      </c>
      <c r="E57" s="302">
        <f t="shared" si="15"/>
        <v>0</v>
      </c>
      <c r="F57" s="302">
        <f t="shared" si="15"/>
        <v>0</v>
      </c>
      <c r="G57" s="302">
        <f t="shared" si="15"/>
        <v>0</v>
      </c>
      <c r="H57" s="302">
        <f t="shared" si="15"/>
        <v>0</v>
      </c>
      <c r="I57" s="302">
        <f t="shared" si="15"/>
        <v>0</v>
      </c>
      <c r="J57" s="302">
        <f>IF($C$45="ROI",SUMPRODUCT($D$13:$R$13,D51:R51)/SUMIF(I48:R48,"&lt;="&amp;C46+5,$I$13:$R$13),IF($C$45="NI",SUMPRODUCT($D$15:$R$15,D51:R51)/SUMIF(I48:R48,"&lt;="&amp;C46+5,$I$15:$R$15),0))</f>
        <v>0</v>
      </c>
      <c r="K57" s="302">
        <f>SUM(D57:J57)</f>
        <v>0</v>
      </c>
      <c r="L57" s="306"/>
      <c r="M57" s="306"/>
      <c r="N57" s="312"/>
      <c r="O57" s="312"/>
      <c r="P57" s="312"/>
      <c r="Q57" s="312"/>
      <c r="R57" s="312"/>
      <c r="S57" s="312"/>
      <c r="T57" s="275"/>
      <c r="U57" s="275"/>
      <c r="V57" s="275"/>
      <c r="W57" s="275"/>
      <c r="X57" s="275"/>
    </row>
    <row r="58" spans="1:24" ht="14.65" customHeight="1">
      <c r="A58" s="296"/>
      <c r="B58" s="275"/>
      <c r="C58" s="275"/>
      <c r="D58" s="275"/>
      <c r="E58" s="317"/>
      <c r="F58" s="275"/>
      <c r="G58" s="275"/>
      <c r="H58" s="275"/>
      <c r="I58" s="275"/>
      <c r="J58" s="275"/>
      <c r="K58" s="275"/>
      <c r="L58" s="275"/>
      <c r="M58" s="275"/>
      <c r="N58" s="275"/>
      <c r="O58" s="275"/>
      <c r="P58" s="275"/>
      <c r="Q58" s="275"/>
      <c r="R58" s="275"/>
      <c r="S58" s="296"/>
      <c r="T58" s="275"/>
      <c r="U58" s="275"/>
      <c r="V58" s="275"/>
      <c r="W58" s="275"/>
      <c r="X58" s="275"/>
    </row>
    <row r="59" spans="1:24" ht="14.65" customHeight="1">
      <c r="A59" s="296"/>
      <c r="B59" s="296"/>
      <c r="C59" s="275"/>
      <c r="D59" s="275"/>
      <c r="E59" s="275"/>
      <c r="F59" s="275"/>
      <c r="G59" s="275"/>
      <c r="H59" s="275"/>
      <c r="I59" s="275"/>
      <c r="J59" s="275"/>
      <c r="K59" s="275"/>
      <c r="L59" s="275"/>
      <c r="M59" s="275"/>
      <c r="N59" s="275"/>
      <c r="O59" s="275"/>
      <c r="P59" s="275"/>
      <c r="Q59" s="275"/>
      <c r="R59" s="275"/>
      <c r="S59" s="296"/>
      <c r="T59" s="275"/>
      <c r="U59" s="275"/>
      <c r="V59" s="275"/>
      <c r="W59" s="275"/>
      <c r="X59" s="275"/>
    </row>
    <row r="60" spans="1:24" ht="15" customHeight="1">
      <c r="A60" s="296"/>
      <c r="B60" s="275"/>
      <c r="C60" s="275"/>
      <c r="D60" s="275"/>
      <c r="E60" s="275"/>
      <c r="F60" s="275"/>
      <c r="G60" s="275"/>
      <c r="H60" s="275"/>
      <c r="I60" s="275"/>
      <c r="J60" s="275"/>
      <c r="K60" s="275"/>
      <c r="L60" s="275"/>
      <c r="M60" s="275"/>
      <c r="N60" s="275"/>
      <c r="O60" s="275"/>
      <c r="P60" s="275"/>
      <c r="Q60" s="275"/>
      <c r="R60" s="275"/>
      <c r="S60" s="296"/>
      <c r="T60" s="275"/>
      <c r="U60" s="275"/>
      <c r="V60" s="275"/>
      <c r="W60" s="275"/>
      <c r="X60" s="275"/>
    </row>
    <row r="61" spans="1:24" ht="23.1" customHeight="1">
      <c r="A61" s="296"/>
      <c r="B61" s="561" t="s">
        <v>194</v>
      </c>
      <c r="C61" s="552"/>
      <c r="D61" s="552"/>
      <c r="E61" s="552"/>
      <c r="F61" s="552"/>
      <c r="G61" s="552"/>
      <c r="H61" s="552"/>
      <c r="I61" s="552"/>
      <c r="J61" s="552"/>
      <c r="K61" s="552"/>
      <c r="L61" s="552"/>
      <c r="M61" s="552"/>
      <c r="N61" s="552"/>
      <c r="O61" s="552"/>
      <c r="P61" s="552"/>
      <c r="Q61" s="552"/>
      <c r="R61" s="552"/>
      <c r="S61" s="553"/>
      <c r="T61" s="275"/>
      <c r="U61" s="275"/>
      <c r="V61" s="275"/>
      <c r="W61" s="275"/>
      <c r="X61" s="275"/>
    </row>
    <row r="62" spans="1:24" ht="14.65" customHeight="1">
      <c r="A62" s="296"/>
      <c r="B62" s="299" t="s">
        <v>128</v>
      </c>
      <c r="C62" s="273" t="str">
        <f>IF('Unit and Contact details'!$D$11='Unit and Contact details'!$E$12,"NI","ROI")</f>
        <v>NI</v>
      </c>
      <c r="D62" s="303" t="s">
        <v>238</v>
      </c>
      <c r="E62" s="318"/>
      <c r="F62" s="318"/>
      <c r="G62" s="318"/>
      <c r="H62" s="275"/>
      <c r="I62" s="275"/>
      <c r="J62" s="275"/>
      <c r="K62" s="275"/>
      <c r="L62" s="275"/>
      <c r="M62" s="275"/>
      <c r="N62" s="275"/>
      <c r="O62" s="275"/>
      <c r="P62" s="275"/>
      <c r="Q62" s="275"/>
      <c r="R62" s="275"/>
      <c r="S62" s="296"/>
      <c r="T62" s="275"/>
      <c r="U62" s="275"/>
      <c r="V62" s="275"/>
      <c r="W62" s="275"/>
      <c r="X62" s="275"/>
    </row>
    <row r="63" spans="1:24" ht="14.65" customHeight="1">
      <c r="A63" s="296"/>
      <c r="B63" s="299" t="s">
        <v>129</v>
      </c>
      <c r="C63" s="447">
        <v>5</v>
      </c>
      <c r="D63" s="303" t="s">
        <v>191</v>
      </c>
      <c r="E63" s="318"/>
      <c r="F63" s="318"/>
      <c r="G63" s="318"/>
      <c r="H63" s="275"/>
      <c r="I63" s="275"/>
      <c r="J63" s="275"/>
      <c r="K63" s="275"/>
      <c r="L63" s="275"/>
      <c r="M63" s="275"/>
      <c r="N63" s="275"/>
      <c r="O63" s="275"/>
      <c r="P63" s="275"/>
      <c r="Q63" s="275"/>
      <c r="R63" s="275"/>
      <c r="S63" s="296"/>
      <c r="T63" s="275"/>
      <c r="U63" s="275"/>
      <c r="V63" s="275"/>
      <c r="W63" s="275"/>
      <c r="X63" s="275"/>
    </row>
    <row r="64" spans="1:24" ht="14.65" customHeight="1">
      <c r="A64" s="296"/>
      <c r="B64" s="299" t="s">
        <v>341</v>
      </c>
      <c r="C64" s="447">
        <v>0</v>
      </c>
      <c r="D64" s="303" t="s">
        <v>191</v>
      </c>
      <c r="E64" s="318"/>
      <c r="F64" s="318"/>
      <c r="G64" s="318"/>
      <c r="H64" s="275"/>
      <c r="I64" s="275"/>
      <c r="J64" s="275"/>
      <c r="K64" s="275"/>
      <c r="L64" s="275"/>
      <c r="M64" s="275"/>
      <c r="N64" s="275"/>
      <c r="O64" s="275"/>
      <c r="P64" s="275"/>
      <c r="Q64" s="275"/>
      <c r="R64" s="275"/>
      <c r="S64" s="296"/>
      <c r="T64" s="275"/>
      <c r="U64" s="275"/>
      <c r="V64" s="275"/>
      <c r="W64" s="275"/>
      <c r="X64" s="275"/>
    </row>
    <row r="65" spans="1:24" ht="14.65" customHeight="1">
      <c r="A65" s="296"/>
      <c r="B65" s="296"/>
      <c r="C65" s="318"/>
      <c r="D65" s="319">
        <v>1</v>
      </c>
      <c r="E65" s="319">
        <v>2</v>
      </c>
      <c r="F65" s="319">
        <v>3</v>
      </c>
      <c r="G65" s="319">
        <v>4</v>
      </c>
      <c r="H65" s="314">
        <v>5</v>
      </c>
      <c r="I65" s="314">
        <v>6</v>
      </c>
      <c r="J65" s="314">
        <v>7</v>
      </c>
      <c r="K65" s="314">
        <v>8</v>
      </c>
      <c r="L65" s="314">
        <v>9</v>
      </c>
      <c r="M65" s="314">
        <v>10</v>
      </c>
      <c r="N65" s="314">
        <v>11</v>
      </c>
      <c r="O65" s="314">
        <v>12</v>
      </c>
      <c r="P65" s="314">
        <v>13</v>
      </c>
      <c r="Q65" s="314">
        <v>14</v>
      </c>
      <c r="R65" s="314">
        <v>15</v>
      </c>
      <c r="S65" s="363"/>
      <c r="T65" s="275"/>
      <c r="U65" s="275"/>
      <c r="V65" s="275"/>
      <c r="W65" s="275"/>
      <c r="X65" s="275"/>
    </row>
    <row r="66" spans="1:24" ht="14.65" customHeight="1">
      <c r="A66" s="296"/>
      <c r="B66" s="296"/>
      <c r="C66" s="318"/>
      <c r="D66" s="297" t="s">
        <v>166</v>
      </c>
      <c r="E66" s="297" t="s">
        <v>167</v>
      </c>
      <c r="F66" s="297" t="s">
        <v>115</v>
      </c>
      <c r="G66" s="297" t="s">
        <v>116</v>
      </c>
      <c r="H66" s="298" t="s">
        <v>117</v>
      </c>
      <c r="I66" s="298" t="s">
        <v>118</v>
      </c>
      <c r="J66" s="298" t="s">
        <v>119</v>
      </c>
      <c r="K66" s="298" t="s">
        <v>93</v>
      </c>
      <c r="L66" s="298" t="s">
        <v>94</v>
      </c>
      <c r="M66" s="298" t="s">
        <v>95</v>
      </c>
      <c r="N66" s="298" t="s">
        <v>96</v>
      </c>
      <c r="O66" s="298" t="s">
        <v>97</v>
      </c>
      <c r="P66" s="298" t="s">
        <v>120</v>
      </c>
      <c r="Q66" s="298" t="s">
        <v>121</v>
      </c>
      <c r="R66" s="298" t="s">
        <v>122</v>
      </c>
      <c r="S66" s="364" t="s">
        <v>132</v>
      </c>
      <c r="T66" s="275"/>
      <c r="U66" s="275"/>
      <c r="V66" s="275"/>
      <c r="W66" s="275"/>
      <c r="X66" s="275"/>
    </row>
    <row r="67" spans="1:24" ht="14.65" customHeight="1">
      <c r="A67" s="296"/>
      <c r="B67" s="299" t="s">
        <v>339</v>
      </c>
      <c r="C67" s="303">
        <v>0</v>
      </c>
      <c r="D67" s="302">
        <f>IF('Fixed inputs'!$I$4="Application",SUMIFS('Support info UFI CY202829'!$U$12:$U$511,'Support info UFI CY202829'!$B$12:$B$511,"New Project 3"),SUMIFS('Support info UFI CY202829'!$AJ$12:$AJ$511,'Support info UFI CY202829'!$B$12:$B$511,"New Project 3"))</f>
        <v>0</v>
      </c>
      <c r="E67" s="302">
        <f>IF('Fixed inputs'!$I$4="Application",SUMIFS('Support info UFI CY202829'!$V$12:$V$511,'Support info UFI CY202829'!$B$12:$B$511,"New Project 3"),SUMIFS('Support info UFI CY202829'!$AL$12:$AL$511,'Support info UFI CY202829'!$B$12:$B$511,"New Project 3"))</f>
        <v>0</v>
      </c>
      <c r="F67" s="302">
        <f>IF('Fixed inputs'!$I$4="Application",SUMIFS('Support info UFI CY202829'!$W$12:$W$511,'Support info UFI CY202829'!$B$12:$B$511,"New Project 3"),SUMIFS('Support info UFI CY202829'!$AN$12:$AN$511,'Support info UFI CY202829'!$B$12:$B$511,"New Project 3"))</f>
        <v>0</v>
      </c>
      <c r="G67" s="302">
        <f>IF('Fixed inputs'!$I$4="Application",SUMIFS('Support info UFI CY202829'!$X$12:$X$511,'Support info UFI CY202829'!$B$12:$B$511,"New Project 3"),SUMIFS('Support info UFI CY202829'!$AP$12:$AP$511,'Support info UFI CY202829'!$B$12:$B$511,"New Project 3"))</f>
        <v>0</v>
      </c>
      <c r="H67" s="320">
        <f>IF('Fixed inputs'!$I$4="Application",SUMIFS('Support info UFI CY202829'!$Y$12:$Y$511,'Support info UFI CY202829'!$B$12:$B$511,"New Project 3"),SUMIFS('Support info UFI CY202829'!$AR$12:$AR$511,'Support info UFI CY202829'!$B$12:$B$511,"New Project 3"))</f>
        <v>0</v>
      </c>
      <c r="I67" s="320">
        <f>IF('Fixed inputs'!$I$4="Application",SUMIFS('Support info UFI CY202829'!$Z$12:$Z$511,'Support info UFI CY202829'!$B$12:$B$511,"New Project 3"),SUMIFS('Support info UFI CY202829'!$AT$12:$AT$511,'Support info UFI CY202829'!$B$12:$B$511,"New Project 3"))</f>
        <v>0</v>
      </c>
      <c r="J67" s="320">
        <v>0</v>
      </c>
      <c r="K67" s="320">
        <v>0</v>
      </c>
      <c r="L67" s="320">
        <v>0</v>
      </c>
      <c r="M67" s="320">
        <v>0</v>
      </c>
      <c r="N67" s="320">
        <v>0</v>
      </c>
      <c r="O67" s="320">
        <v>0</v>
      </c>
      <c r="P67" s="320">
        <v>0</v>
      </c>
      <c r="Q67" s="320">
        <v>0</v>
      </c>
      <c r="R67" s="304">
        <v>0</v>
      </c>
      <c r="S67" s="365">
        <f>SUM(D67:R67)</f>
        <v>0</v>
      </c>
      <c r="T67" s="275"/>
      <c r="U67" s="275"/>
      <c r="V67" s="275"/>
      <c r="W67" s="275"/>
      <c r="X67" s="275"/>
    </row>
    <row r="68" spans="1:24" ht="15" customHeight="1">
      <c r="A68" s="296"/>
      <c r="B68" s="299" t="s">
        <v>342</v>
      </c>
      <c r="C68" s="321"/>
      <c r="D68" s="302">
        <f t="shared" ref="D68:R68" si="16">IF(D65=$C63+6,-$C64,0)</f>
        <v>0</v>
      </c>
      <c r="E68" s="302">
        <f t="shared" si="16"/>
        <v>0</v>
      </c>
      <c r="F68" s="302">
        <f t="shared" si="16"/>
        <v>0</v>
      </c>
      <c r="G68" s="302">
        <f t="shared" si="16"/>
        <v>0</v>
      </c>
      <c r="H68" s="320">
        <f t="shared" si="16"/>
        <v>0</v>
      </c>
      <c r="I68" s="320">
        <f t="shared" si="16"/>
        <v>0</v>
      </c>
      <c r="J68" s="320">
        <f t="shared" si="16"/>
        <v>0</v>
      </c>
      <c r="K68" s="320">
        <f t="shared" si="16"/>
        <v>0</v>
      </c>
      <c r="L68" s="320">
        <f t="shared" si="16"/>
        <v>0</v>
      </c>
      <c r="M68" s="320">
        <f t="shared" si="16"/>
        <v>0</v>
      </c>
      <c r="N68" s="320">
        <f t="shared" si="16"/>
        <v>0</v>
      </c>
      <c r="O68" s="320">
        <f t="shared" si="16"/>
        <v>0</v>
      </c>
      <c r="P68" s="320">
        <f t="shared" si="16"/>
        <v>0</v>
      </c>
      <c r="Q68" s="320">
        <f t="shared" si="16"/>
        <v>0</v>
      </c>
      <c r="R68" s="320">
        <f t="shared" si="16"/>
        <v>0</v>
      </c>
      <c r="S68" s="365">
        <f>SUM(D68:R68)</f>
        <v>0</v>
      </c>
      <c r="T68" s="275"/>
      <c r="U68" s="275"/>
      <c r="V68" s="275"/>
      <c r="W68" s="275"/>
      <c r="X68" s="275"/>
    </row>
    <row r="69" spans="1:24" ht="15.4" customHeight="1">
      <c r="A69" s="296"/>
      <c r="B69" s="299" t="s">
        <v>343</v>
      </c>
      <c r="C69" s="321"/>
      <c r="D69" s="302">
        <v>0</v>
      </c>
      <c r="E69" s="302">
        <v>0</v>
      </c>
      <c r="F69" s="302">
        <v>0</v>
      </c>
      <c r="G69" s="302">
        <v>0</v>
      </c>
      <c r="H69" s="320">
        <v>0</v>
      </c>
      <c r="I69" s="320">
        <f t="shared" ref="I69:R69" si="17">IF($C$62="ROI",IF(I65&lt;=$C63+5,$K74,0),IF($C$62="NI",IF(I65&lt;=$C63+5,$K74,0),0))</f>
        <v>0</v>
      </c>
      <c r="J69" s="320">
        <f t="shared" si="17"/>
        <v>0</v>
      </c>
      <c r="K69" s="320">
        <f t="shared" si="17"/>
        <v>0</v>
      </c>
      <c r="L69" s="320">
        <f t="shared" si="17"/>
        <v>0</v>
      </c>
      <c r="M69" s="320">
        <f t="shared" si="17"/>
        <v>0</v>
      </c>
      <c r="N69" s="320">
        <f t="shared" si="17"/>
        <v>0</v>
      </c>
      <c r="O69" s="320">
        <f t="shared" si="17"/>
        <v>0</v>
      </c>
      <c r="P69" s="320">
        <f t="shared" si="17"/>
        <v>0</v>
      </c>
      <c r="Q69" s="320">
        <f t="shared" si="17"/>
        <v>0</v>
      </c>
      <c r="R69" s="320">
        <f t="shared" si="17"/>
        <v>0</v>
      </c>
      <c r="S69" s="365">
        <f>SUM(D69:R69)</f>
        <v>0</v>
      </c>
      <c r="T69" s="275"/>
      <c r="U69" s="275"/>
      <c r="V69" s="275"/>
      <c r="W69" s="275"/>
      <c r="X69" s="275"/>
    </row>
    <row r="70" spans="1:24" ht="15.4" customHeight="1">
      <c r="A70" s="296"/>
      <c r="B70" s="299" t="s">
        <v>344</v>
      </c>
      <c r="C70" s="299"/>
      <c r="D70" s="302">
        <f t="shared" ref="D70:R70" si="18">SUM(D67:D69)</f>
        <v>0</v>
      </c>
      <c r="E70" s="302">
        <f t="shared" si="18"/>
        <v>0</v>
      </c>
      <c r="F70" s="302">
        <f t="shared" si="18"/>
        <v>0</v>
      </c>
      <c r="G70" s="302">
        <f t="shared" si="18"/>
        <v>0</v>
      </c>
      <c r="H70" s="320">
        <f t="shared" si="18"/>
        <v>0</v>
      </c>
      <c r="I70" s="320">
        <f t="shared" si="18"/>
        <v>0</v>
      </c>
      <c r="J70" s="320">
        <f t="shared" si="18"/>
        <v>0</v>
      </c>
      <c r="K70" s="320">
        <f t="shared" si="18"/>
        <v>0</v>
      </c>
      <c r="L70" s="320">
        <f t="shared" si="18"/>
        <v>0</v>
      </c>
      <c r="M70" s="320">
        <f t="shared" si="18"/>
        <v>0</v>
      </c>
      <c r="N70" s="320">
        <f t="shared" si="18"/>
        <v>0</v>
      </c>
      <c r="O70" s="320">
        <f t="shared" si="18"/>
        <v>0</v>
      </c>
      <c r="P70" s="320">
        <f t="shared" si="18"/>
        <v>0</v>
      </c>
      <c r="Q70" s="320">
        <f t="shared" si="18"/>
        <v>0</v>
      </c>
      <c r="R70" s="320">
        <f t="shared" si="18"/>
        <v>0</v>
      </c>
      <c r="S70" s="365">
        <f>SUM(D70:R70)</f>
        <v>0</v>
      </c>
      <c r="T70" s="275"/>
      <c r="U70" s="275"/>
      <c r="V70" s="275"/>
      <c r="W70" s="275"/>
      <c r="X70" s="275"/>
    </row>
    <row r="71" spans="1:24" ht="15" customHeight="1">
      <c r="A71" s="296"/>
      <c r="B71" s="299" t="s">
        <v>345</v>
      </c>
      <c r="C71" s="299"/>
      <c r="D71" s="320">
        <f t="shared" ref="D71:R71" si="19">IF($C$62="ROI",D70*D$13,IF($C$62="NI",D70*D$15,0))</f>
        <v>0</v>
      </c>
      <c r="E71" s="302">
        <f t="shared" si="19"/>
        <v>0</v>
      </c>
      <c r="F71" s="302">
        <f t="shared" si="19"/>
        <v>0</v>
      </c>
      <c r="G71" s="302">
        <f t="shared" si="19"/>
        <v>0</v>
      </c>
      <c r="H71" s="302">
        <f t="shared" si="19"/>
        <v>0</v>
      </c>
      <c r="I71" s="302">
        <f t="shared" si="19"/>
        <v>0</v>
      </c>
      <c r="J71" s="302">
        <f t="shared" si="19"/>
        <v>0</v>
      </c>
      <c r="K71" s="302">
        <f t="shared" si="19"/>
        <v>0</v>
      </c>
      <c r="L71" s="302">
        <f t="shared" si="19"/>
        <v>0</v>
      </c>
      <c r="M71" s="302">
        <f t="shared" si="19"/>
        <v>0</v>
      </c>
      <c r="N71" s="302">
        <f t="shared" si="19"/>
        <v>0</v>
      </c>
      <c r="O71" s="302">
        <f t="shared" si="19"/>
        <v>0</v>
      </c>
      <c r="P71" s="302">
        <f t="shared" si="19"/>
        <v>0</v>
      </c>
      <c r="Q71" s="302">
        <f t="shared" si="19"/>
        <v>0</v>
      </c>
      <c r="R71" s="302">
        <f t="shared" si="19"/>
        <v>0</v>
      </c>
      <c r="S71" s="365">
        <f>SUM(D71:R71)</f>
        <v>0</v>
      </c>
      <c r="T71" s="275"/>
      <c r="U71" s="275"/>
      <c r="V71" s="275"/>
      <c r="W71" s="275"/>
      <c r="X71" s="275"/>
    </row>
    <row r="72" spans="1:24" ht="14.65" customHeight="1">
      <c r="A72" s="275"/>
      <c r="B72" s="275"/>
      <c r="C72" s="275"/>
      <c r="D72" s="312" t="s">
        <v>166</v>
      </c>
      <c r="E72" s="312" t="s">
        <v>167</v>
      </c>
      <c r="F72" s="312" t="s">
        <v>115</v>
      </c>
      <c r="G72" s="312" t="s">
        <v>116</v>
      </c>
      <c r="H72" s="312" t="s">
        <v>117</v>
      </c>
      <c r="I72" s="312" t="s">
        <v>118</v>
      </c>
      <c r="J72" s="312" t="s">
        <v>131</v>
      </c>
      <c r="K72" s="312" t="s">
        <v>132</v>
      </c>
      <c r="L72" s="312"/>
      <c r="M72" s="312"/>
      <c r="N72" s="312"/>
      <c r="O72" s="312"/>
      <c r="P72" s="312"/>
      <c r="Q72" s="312"/>
      <c r="R72" s="312"/>
      <c r="S72" s="312"/>
      <c r="T72" s="275"/>
      <c r="U72" s="275"/>
      <c r="V72" s="275"/>
      <c r="W72" s="275"/>
      <c r="X72" s="275"/>
    </row>
    <row r="73" spans="1:24" ht="14.65" customHeight="1">
      <c r="A73" s="275"/>
      <c r="B73" s="275" t="s">
        <v>130</v>
      </c>
      <c r="C73" s="275"/>
      <c r="D73" s="322">
        <f t="shared" ref="D73:I73" si="20">IF($C$62="ROI",D67*D$13/SUMIF($I$65:$R$65,"&lt;="&amp;$C63+5,$I$13:$R$13),IF($C$62="NI",D67*D$15/SUMIF($I$65:$R$65,"&lt;="&amp;$C63+5,$I$15:$R$15),0))</f>
        <v>0</v>
      </c>
      <c r="E73" s="322">
        <f t="shared" si="20"/>
        <v>0</v>
      </c>
      <c r="F73" s="322">
        <f t="shared" si="20"/>
        <v>0</v>
      </c>
      <c r="G73" s="322">
        <f t="shared" si="20"/>
        <v>0</v>
      </c>
      <c r="H73" s="322">
        <f t="shared" si="20"/>
        <v>0</v>
      </c>
      <c r="I73" s="323">
        <f t="shared" si="20"/>
        <v>0</v>
      </c>
      <c r="J73" s="322">
        <f>IF($C$62="ROI",SUMPRODUCT($D$13:$R$13,D68:R68)/SUMIF(I65:R65,"&lt;="&amp;C63+5,$I$13:$R$13),IF($C$62="NI",SUMPRODUCT($D$15:$R$15,D68:R68)/SUMIF(I65:R65,"&lt;="&amp;C63+5,$I$15:$R$15),0))</f>
        <v>0</v>
      </c>
      <c r="K73" s="322">
        <f>SUM(D73:J73)</f>
        <v>0</v>
      </c>
      <c r="L73" s="312"/>
      <c r="M73" s="312"/>
      <c r="N73" s="312"/>
      <c r="O73" s="312"/>
      <c r="P73" s="312"/>
      <c r="Q73" s="312"/>
      <c r="R73" s="312"/>
      <c r="S73" s="312"/>
      <c r="T73" s="275"/>
      <c r="U73" s="275"/>
      <c r="V73" s="275"/>
      <c r="W73" s="275"/>
      <c r="X73" s="275"/>
    </row>
    <row r="74" spans="1:24" ht="14.65" customHeight="1">
      <c r="A74" s="275"/>
      <c r="B74" s="300" t="s">
        <v>130</v>
      </c>
      <c r="C74" s="299"/>
      <c r="D74" s="320">
        <f t="shared" ref="D74:I74" si="21">IF($C$62="ROI",D67*D$13/SUMIF($I$65:$R$65,"&lt;="&amp;$C63+5,$I$13:$R$13),IF($C$62="NI",D67*D$15/SUMIF($I$65:$R$65,"&lt;="&amp;$C63+5,$I$15:$R$15),0))</f>
        <v>0</v>
      </c>
      <c r="E74" s="320">
        <f t="shared" si="21"/>
        <v>0</v>
      </c>
      <c r="F74" s="320">
        <f t="shared" si="21"/>
        <v>0</v>
      </c>
      <c r="G74" s="320">
        <f t="shared" si="21"/>
        <v>0</v>
      </c>
      <c r="H74" s="320">
        <f t="shared" si="21"/>
        <v>0</v>
      </c>
      <c r="I74" s="320">
        <f t="shared" si="21"/>
        <v>0</v>
      </c>
      <c r="J74" s="320">
        <f>IF($C$62="ROI",SUMPRODUCT($D$13:$R$13,D68:R68)/SUMIF(I65:R65,"&lt;="&amp;C63+5,$I$13:$R$13),IF($C$62="NI",SUMPRODUCT($D$15:$R$15,D68:R68)/SUMIF(I65:R65,"&lt;="&amp;C63+5,$I$15:$R$15),0))</f>
        <v>0</v>
      </c>
      <c r="K74" s="320">
        <f>SUM(D74:J74)</f>
        <v>0</v>
      </c>
      <c r="L74" s="312"/>
      <c r="M74" s="312"/>
      <c r="N74" s="312"/>
      <c r="O74" s="312"/>
      <c r="P74" s="312"/>
      <c r="Q74" s="312"/>
      <c r="R74" s="312"/>
      <c r="S74" s="312"/>
      <c r="T74" s="275"/>
      <c r="U74" s="275"/>
      <c r="V74" s="275"/>
      <c r="W74" s="275"/>
      <c r="X74" s="275"/>
    </row>
    <row r="75" spans="1:24" ht="14.65" customHeight="1">
      <c r="A75" s="275"/>
      <c r="B75" s="275"/>
      <c r="C75" s="275"/>
      <c r="D75" s="275"/>
      <c r="E75" s="275"/>
      <c r="F75" s="275"/>
      <c r="G75" s="275"/>
      <c r="H75" s="275"/>
      <c r="I75" s="275"/>
      <c r="J75" s="275"/>
      <c r="K75" s="275"/>
      <c r="L75" s="275"/>
      <c r="M75" s="275"/>
      <c r="N75" s="275"/>
      <c r="O75" s="275"/>
      <c r="P75" s="275"/>
      <c r="Q75" s="275"/>
      <c r="R75" s="275"/>
      <c r="S75" s="275"/>
      <c r="T75" s="275"/>
      <c r="U75" s="275"/>
      <c r="V75" s="275"/>
      <c r="W75" s="275"/>
      <c r="X75" s="275"/>
    </row>
    <row r="76" spans="1:24" ht="14.65" customHeight="1">
      <c r="A76" s="275"/>
      <c r="B76" s="275"/>
      <c r="C76" s="275"/>
      <c r="D76" s="275"/>
      <c r="E76" s="275"/>
      <c r="F76" s="275"/>
      <c r="G76" s="275"/>
      <c r="H76" s="275"/>
      <c r="I76" s="275"/>
      <c r="J76" s="275"/>
      <c r="K76" s="275"/>
      <c r="L76" s="275"/>
      <c r="M76" s="275"/>
      <c r="N76" s="275"/>
      <c r="O76" s="275"/>
      <c r="P76" s="275"/>
      <c r="Q76" s="275"/>
      <c r="R76" s="275"/>
      <c r="S76" s="275"/>
      <c r="T76" s="275"/>
      <c r="U76" s="275"/>
      <c r="V76" s="275"/>
      <c r="W76" s="275"/>
      <c r="X76" s="275"/>
    </row>
    <row r="77" spans="1:24">
      <c r="A77" s="275"/>
      <c r="B77" s="275"/>
      <c r="C77" s="275"/>
      <c r="D77" s="275"/>
      <c r="E77" s="275"/>
      <c r="F77" s="275"/>
      <c r="G77" s="275"/>
      <c r="H77" s="275"/>
      <c r="I77" s="275"/>
      <c r="J77" s="275"/>
      <c r="K77" s="275"/>
      <c r="L77" s="275"/>
      <c r="M77" s="275"/>
      <c r="N77" s="275"/>
      <c r="O77" s="275"/>
      <c r="P77" s="275"/>
      <c r="Q77" s="275"/>
      <c r="R77" s="275"/>
      <c r="S77" s="275"/>
      <c r="T77" s="275"/>
      <c r="U77" s="275"/>
      <c r="V77" s="275"/>
      <c r="W77" s="275"/>
      <c r="X77" s="275"/>
    </row>
    <row r="78" spans="1:24" ht="14.65" customHeight="1" outlineLevel="1">
      <c r="A78" s="275"/>
      <c r="B78" s="551" t="s">
        <v>195</v>
      </c>
      <c r="C78" s="552"/>
      <c r="D78" s="552"/>
      <c r="E78" s="552"/>
      <c r="F78" s="552"/>
      <c r="G78" s="552"/>
      <c r="H78" s="552"/>
      <c r="I78" s="552"/>
      <c r="J78" s="552"/>
      <c r="K78" s="552"/>
      <c r="L78" s="552"/>
      <c r="M78" s="552"/>
      <c r="N78" s="552"/>
      <c r="O78" s="552"/>
      <c r="P78" s="552"/>
      <c r="Q78" s="552"/>
      <c r="R78" s="552"/>
      <c r="S78" s="553"/>
      <c r="T78" s="275"/>
      <c r="U78" s="275"/>
      <c r="V78" s="275"/>
      <c r="W78" s="275"/>
      <c r="X78" s="275"/>
    </row>
    <row r="79" spans="1:24" ht="14.65" customHeight="1" outlineLevel="1">
      <c r="A79" s="275"/>
      <c r="B79" s="300" t="s">
        <v>128</v>
      </c>
      <c r="C79" s="324" t="str">
        <f>IF('Support info UFI CY202829'!$C$7="Ireland","ROI","NI")</f>
        <v>NI</v>
      </c>
      <c r="D79" s="300" t="s">
        <v>238</v>
      </c>
      <c r="E79" s="275"/>
      <c r="F79" s="275"/>
      <c r="G79" s="275"/>
      <c r="H79" s="275"/>
      <c r="I79" s="275"/>
      <c r="J79" s="275"/>
      <c r="K79" s="275"/>
      <c r="L79" s="275"/>
      <c r="M79" s="275"/>
      <c r="N79" s="275"/>
      <c r="O79" s="275"/>
      <c r="P79" s="275"/>
      <c r="Q79" s="275"/>
      <c r="R79" s="275"/>
      <c r="S79" s="275"/>
      <c r="T79" s="275"/>
      <c r="U79" s="275"/>
      <c r="V79" s="275"/>
      <c r="W79" s="275"/>
      <c r="X79" s="275"/>
    </row>
    <row r="80" spans="1:24" ht="14.65" customHeight="1" outlineLevel="1">
      <c r="A80" s="275"/>
      <c r="B80" s="300" t="s">
        <v>129</v>
      </c>
      <c r="C80" s="447">
        <v>5</v>
      </c>
      <c r="D80" s="300" t="s">
        <v>191</v>
      </c>
      <c r="E80" s="275"/>
      <c r="F80" s="275"/>
      <c r="G80" s="275"/>
      <c r="H80" s="275"/>
      <c r="I80" s="275"/>
      <c r="J80" s="275"/>
      <c r="K80" s="275"/>
      <c r="L80" s="275"/>
      <c r="M80" s="275"/>
      <c r="N80" s="275"/>
      <c r="O80" s="275"/>
      <c r="P80" s="275"/>
      <c r="Q80" s="275"/>
      <c r="R80" s="275"/>
      <c r="S80" s="275"/>
      <c r="T80" s="275"/>
      <c r="U80" s="275"/>
      <c r="V80" s="275"/>
      <c r="W80" s="275"/>
      <c r="X80" s="275"/>
    </row>
    <row r="81" spans="1:24" ht="14.65" customHeight="1" outlineLevel="1">
      <c r="A81" s="275"/>
      <c r="B81" s="300" t="s">
        <v>341</v>
      </c>
      <c r="C81" s="447">
        <v>0</v>
      </c>
      <c r="D81" s="325" t="s">
        <v>191</v>
      </c>
      <c r="E81" s="326"/>
      <c r="F81" s="326"/>
      <c r="G81" s="326"/>
      <c r="H81" s="326"/>
      <c r="I81" s="326"/>
      <c r="J81" s="275"/>
      <c r="K81" s="275"/>
      <c r="L81" s="275"/>
      <c r="M81" s="275"/>
      <c r="N81" s="275"/>
      <c r="O81" s="275"/>
      <c r="P81" s="275"/>
      <c r="Q81" s="275"/>
      <c r="R81" s="275"/>
      <c r="S81" s="275"/>
      <c r="T81" s="275"/>
      <c r="U81" s="275"/>
      <c r="V81" s="275"/>
      <c r="W81" s="275"/>
      <c r="X81" s="275"/>
    </row>
    <row r="82" spans="1:24" ht="14.65" customHeight="1" outlineLevel="1">
      <c r="A82" s="275"/>
      <c r="B82" s="275"/>
      <c r="C82" s="326"/>
      <c r="D82" s="327">
        <v>1</v>
      </c>
      <c r="E82" s="327">
        <v>2</v>
      </c>
      <c r="F82" s="327">
        <v>3</v>
      </c>
      <c r="G82" s="327">
        <v>4</v>
      </c>
      <c r="H82" s="327">
        <v>5</v>
      </c>
      <c r="I82" s="327">
        <v>6</v>
      </c>
      <c r="J82" s="314">
        <v>7</v>
      </c>
      <c r="K82" s="314">
        <v>8</v>
      </c>
      <c r="L82" s="314">
        <v>9</v>
      </c>
      <c r="M82" s="314">
        <v>10</v>
      </c>
      <c r="N82" s="314">
        <v>11</v>
      </c>
      <c r="O82" s="314">
        <v>12</v>
      </c>
      <c r="P82" s="314">
        <v>13</v>
      </c>
      <c r="Q82" s="314">
        <v>14</v>
      </c>
      <c r="R82" s="314">
        <v>15</v>
      </c>
      <c r="S82" s="367"/>
      <c r="T82" s="275"/>
      <c r="U82" s="275"/>
      <c r="V82" s="275"/>
      <c r="W82" s="275"/>
      <c r="X82" s="275"/>
    </row>
    <row r="83" spans="1:24" ht="15.75" customHeight="1">
      <c r="A83" s="275"/>
      <c r="B83" s="275"/>
      <c r="C83" s="326"/>
      <c r="D83" s="328" t="s">
        <v>166</v>
      </c>
      <c r="E83" s="328" t="s">
        <v>167</v>
      </c>
      <c r="F83" s="328" t="s">
        <v>115</v>
      </c>
      <c r="G83" s="328" t="s">
        <v>116</v>
      </c>
      <c r="H83" s="328" t="s">
        <v>117</v>
      </c>
      <c r="I83" s="328" t="s">
        <v>118</v>
      </c>
      <c r="J83" s="298" t="s">
        <v>119</v>
      </c>
      <c r="K83" s="298" t="s">
        <v>93</v>
      </c>
      <c r="L83" s="298" t="s">
        <v>94</v>
      </c>
      <c r="M83" s="298" t="s">
        <v>95</v>
      </c>
      <c r="N83" s="298" t="s">
        <v>96</v>
      </c>
      <c r="O83" s="298" t="s">
        <v>97</v>
      </c>
      <c r="P83" s="298" t="s">
        <v>120</v>
      </c>
      <c r="Q83" s="298" t="s">
        <v>121</v>
      </c>
      <c r="R83" s="298" t="s">
        <v>122</v>
      </c>
      <c r="S83" s="368" t="s">
        <v>132</v>
      </c>
      <c r="T83" s="275"/>
      <c r="U83" s="275"/>
      <c r="V83" s="275"/>
      <c r="W83" s="275"/>
      <c r="X83" s="275"/>
    </row>
    <row r="84" spans="1:24" ht="30" customHeight="1">
      <c r="A84" s="275"/>
      <c r="B84" s="300" t="s">
        <v>339</v>
      </c>
      <c r="C84" s="325">
        <v>0</v>
      </c>
      <c r="D84" s="320">
        <f>IF('Fixed inputs'!$I$4="Application",SUMIFS('Support info UFI CY202829'!$U$12:$U$511,'Support info UFI CY202829'!$B$12:$B$511,"New Project 4"),SUMIFS('Support info UFI CY202829'!$AJ$12:$AJ$511,'Support info UFI CY202829'!$B$12:$B$511,"New Project 4"))</f>
        <v>0</v>
      </c>
      <c r="E84" s="320">
        <f>IF('Fixed inputs'!$I$4="Application",SUMIFS('Support info UFI CY202829'!$V$12:$V$511,'Support info UFI CY202829'!$B$12:$B$511,"New Project 4"),SUMIFS('Support info UFI CY202829'!$AL$12:$AL$511,'Support info UFI CY202829'!$B$12:$B$511,"New Project 4"))</f>
        <v>0</v>
      </c>
      <c r="F84" s="320">
        <f>IF('Fixed inputs'!$I$4="Application",SUMIFS('Support info UFI CY202829'!$W$12:$W$511,'Support info UFI CY202829'!$B$12:$B$511,"New Project 4"),SUMIFS('Support info UFI CY202829'!$AN$12:$AN$511,'Support info UFI CY202829'!$B$12:$B$511,"New Project 4"))</f>
        <v>0</v>
      </c>
      <c r="G84" s="320">
        <f>IF('Fixed inputs'!$I$4="Application",SUMIFS('Support info UFI CY202829'!$X$12:$X$511,'Support info UFI CY202829'!$B$12:$B$511,"New Project 4"),SUMIFS('Support info UFI CY202829'!$AP$12:$AP$511,'Support info UFI CY202829'!$B$12:$B$511,"New Project 4"))</f>
        <v>0</v>
      </c>
      <c r="H84" s="320">
        <f>IF('Fixed inputs'!$I$4="Application",SUMIFS('Support info UFI CY202829'!$Y$12:$Y$511,'Support info UFI CY202829'!$B$12:$B$511,"New Project 4"),SUMIFS('Support info UFI CY202829'!$AR$12:$AR$511,'Support info UFI CY202829'!$B$12:$B$511,"New Project 4"))</f>
        <v>0</v>
      </c>
      <c r="I84" s="320">
        <f>IF('Fixed inputs'!$I$4="Application",SUMIFS('Support info UFI CY202829'!$Z$12:$Z$511,'Support info UFI CY202829'!$B$12:$B$511,"New Project 4"),SUMIFS('Support info UFI CY202829'!$AT$12:$AT$511,'Support info UFI CY202829'!$B$12:$B$511,"New Project 4"))</f>
        <v>0</v>
      </c>
      <c r="J84" s="320">
        <v>0</v>
      </c>
      <c r="K84" s="320">
        <v>0</v>
      </c>
      <c r="L84" s="320">
        <v>0</v>
      </c>
      <c r="M84" s="320">
        <v>0</v>
      </c>
      <c r="N84" s="320">
        <v>0</v>
      </c>
      <c r="O84" s="320">
        <v>0</v>
      </c>
      <c r="P84" s="320">
        <v>0</v>
      </c>
      <c r="Q84" s="320">
        <v>0</v>
      </c>
      <c r="R84" s="320">
        <v>0</v>
      </c>
      <c r="S84" s="369">
        <f>SUM(D84:R84)</f>
        <v>0</v>
      </c>
      <c r="T84" s="275"/>
      <c r="U84" s="275"/>
      <c r="V84" s="275"/>
      <c r="W84" s="275"/>
      <c r="X84" s="275"/>
    </row>
    <row r="85" spans="1:24" ht="45" customHeight="1">
      <c r="A85" s="275"/>
      <c r="B85" s="300" t="s">
        <v>342</v>
      </c>
      <c r="C85" s="325"/>
      <c r="D85" s="320">
        <f t="shared" ref="D85:R85" si="22">IF(D82=$C80+6,-$C81,0)</f>
        <v>0</v>
      </c>
      <c r="E85" s="320">
        <f t="shared" si="22"/>
        <v>0</v>
      </c>
      <c r="F85" s="320">
        <f t="shared" si="22"/>
        <v>0</v>
      </c>
      <c r="G85" s="320">
        <f t="shared" si="22"/>
        <v>0</v>
      </c>
      <c r="H85" s="320">
        <f t="shared" si="22"/>
        <v>0</v>
      </c>
      <c r="I85" s="320">
        <f t="shared" si="22"/>
        <v>0</v>
      </c>
      <c r="J85" s="320">
        <f t="shared" si="22"/>
        <v>0</v>
      </c>
      <c r="K85" s="320">
        <f t="shared" si="22"/>
        <v>0</v>
      </c>
      <c r="L85" s="320">
        <f t="shared" si="22"/>
        <v>0</v>
      </c>
      <c r="M85" s="320">
        <f t="shared" si="22"/>
        <v>0</v>
      </c>
      <c r="N85" s="320">
        <f t="shared" si="22"/>
        <v>0</v>
      </c>
      <c r="O85" s="320">
        <f t="shared" si="22"/>
        <v>0</v>
      </c>
      <c r="P85" s="320">
        <f t="shared" si="22"/>
        <v>0</v>
      </c>
      <c r="Q85" s="320">
        <f t="shared" si="22"/>
        <v>0</v>
      </c>
      <c r="R85" s="320">
        <f t="shared" si="22"/>
        <v>0</v>
      </c>
      <c r="S85" s="369">
        <f>SUM(D85:R85)</f>
        <v>0</v>
      </c>
      <c r="T85" s="275"/>
      <c r="U85" s="275"/>
      <c r="V85" s="275"/>
      <c r="W85" s="275"/>
      <c r="X85" s="275"/>
    </row>
    <row r="86" spans="1:24" ht="60" customHeight="1">
      <c r="A86" s="275"/>
      <c r="B86" s="300" t="s">
        <v>343</v>
      </c>
      <c r="C86" s="325"/>
      <c r="D86" s="320">
        <v>0</v>
      </c>
      <c r="E86" s="320">
        <v>0</v>
      </c>
      <c r="F86" s="320">
        <v>0</v>
      </c>
      <c r="G86" s="320">
        <v>0</v>
      </c>
      <c r="H86" s="320">
        <v>0</v>
      </c>
      <c r="I86" s="320">
        <f t="shared" ref="I86:R86" si="23">IF($C$79="ROI",IF(I82&lt;=$C80+5,$K91,0),IF($C$79="NI",IF(I82&lt;=$C80+5,$K91,0),0))</f>
        <v>0</v>
      </c>
      <c r="J86" s="320">
        <f t="shared" si="23"/>
        <v>0</v>
      </c>
      <c r="K86" s="320">
        <f t="shared" si="23"/>
        <v>0</v>
      </c>
      <c r="L86" s="320">
        <f t="shared" si="23"/>
        <v>0</v>
      </c>
      <c r="M86" s="320">
        <f t="shared" si="23"/>
        <v>0</v>
      </c>
      <c r="N86" s="320">
        <f t="shared" si="23"/>
        <v>0</v>
      </c>
      <c r="O86" s="320">
        <f t="shared" si="23"/>
        <v>0</v>
      </c>
      <c r="P86" s="320">
        <f t="shared" si="23"/>
        <v>0</v>
      </c>
      <c r="Q86" s="320">
        <f t="shared" si="23"/>
        <v>0</v>
      </c>
      <c r="R86" s="320">
        <f t="shared" si="23"/>
        <v>0</v>
      </c>
      <c r="S86" s="369">
        <f>SUM(D86:R86)</f>
        <v>0</v>
      </c>
      <c r="T86" s="275"/>
      <c r="U86" s="275"/>
      <c r="V86" s="275"/>
      <c r="W86" s="275"/>
      <c r="X86" s="275"/>
    </row>
    <row r="87" spans="1:24" ht="45" customHeight="1">
      <c r="A87" s="275"/>
      <c r="B87" s="300" t="s">
        <v>344</v>
      </c>
      <c r="C87" s="325"/>
      <c r="D87" s="320">
        <f t="shared" ref="D87:R87" si="24">SUM(D84:D86)</f>
        <v>0</v>
      </c>
      <c r="E87" s="320">
        <f t="shared" si="24"/>
        <v>0</v>
      </c>
      <c r="F87" s="320">
        <f t="shared" si="24"/>
        <v>0</v>
      </c>
      <c r="G87" s="320">
        <f t="shared" si="24"/>
        <v>0</v>
      </c>
      <c r="H87" s="320">
        <f t="shared" si="24"/>
        <v>0</v>
      </c>
      <c r="I87" s="320">
        <f t="shared" si="24"/>
        <v>0</v>
      </c>
      <c r="J87" s="320">
        <f t="shared" si="24"/>
        <v>0</v>
      </c>
      <c r="K87" s="320">
        <f t="shared" si="24"/>
        <v>0</v>
      </c>
      <c r="L87" s="320">
        <f t="shared" si="24"/>
        <v>0</v>
      </c>
      <c r="M87" s="320">
        <f t="shared" si="24"/>
        <v>0</v>
      </c>
      <c r="N87" s="320">
        <f t="shared" si="24"/>
        <v>0</v>
      </c>
      <c r="O87" s="320">
        <f t="shared" si="24"/>
        <v>0</v>
      </c>
      <c r="P87" s="320">
        <f t="shared" si="24"/>
        <v>0</v>
      </c>
      <c r="Q87" s="320">
        <f t="shared" si="24"/>
        <v>0</v>
      </c>
      <c r="R87" s="320">
        <f t="shared" si="24"/>
        <v>0</v>
      </c>
      <c r="S87" s="369">
        <f>SUM(D87:R87)</f>
        <v>0</v>
      </c>
      <c r="T87" s="275"/>
      <c r="U87" s="275"/>
      <c r="V87" s="275"/>
      <c r="W87" s="275"/>
      <c r="X87" s="275"/>
    </row>
    <row r="88" spans="1:24" ht="30" customHeight="1">
      <c r="A88" s="275"/>
      <c r="B88" s="300" t="s">
        <v>345</v>
      </c>
      <c r="C88" s="325"/>
      <c r="D88" s="320">
        <f t="shared" ref="D88:R88" si="25">IF($C$79="ROI",D87*D$13,IF($C$79="NI",D87*D$15,0))</f>
        <v>0</v>
      </c>
      <c r="E88" s="320">
        <f t="shared" si="25"/>
        <v>0</v>
      </c>
      <c r="F88" s="320">
        <f t="shared" si="25"/>
        <v>0</v>
      </c>
      <c r="G88" s="320">
        <f t="shared" si="25"/>
        <v>0</v>
      </c>
      <c r="H88" s="320">
        <f t="shared" si="25"/>
        <v>0</v>
      </c>
      <c r="I88" s="320">
        <f t="shared" si="25"/>
        <v>0</v>
      </c>
      <c r="J88" s="320">
        <f t="shared" si="25"/>
        <v>0</v>
      </c>
      <c r="K88" s="320">
        <f t="shared" si="25"/>
        <v>0</v>
      </c>
      <c r="L88" s="320">
        <f t="shared" si="25"/>
        <v>0</v>
      </c>
      <c r="M88" s="320">
        <f t="shared" si="25"/>
        <v>0</v>
      </c>
      <c r="N88" s="320">
        <f t="shared" si="25"/>
        <v>0</v>
      </c>
      <c r="O88" s="320">
        <f t="shared" si="25"/>
        <v>0</v>
      </c>
      <c r="P88" s="320">
        <f t="shared" si="25"/>
        <v>0</v>
      </c>
      <c r="Q88" s="320">
        <f t="shared" si="25"/>
        <v>0</v>
      </c>
      <c r="R88" s="320">
        <f t="shared" si="25"/>
        <v>0</v>
      </c>
      <c r="S88" s="369">
        <f>SUM(D88:R88)</f>
        <v>0</v>
      </c>
      <c r="T88" s="275"/>
      <c r="U88" s="275"/>
      <c r="V88" s="275"/>
      <c r="W88" s="275"/>
      <c r="X88" s="275"/>
    </row>
    <row r="89" spans="1:24">
      <c r="A89" s="275"/>
      <c r="B89" s="275"/>
      <c r="C89" s="326"/>
      <c r="D89" s="312" t="s">
        <v>166</v>
      </c>
      <c r="E89" s="312" t="s">
        <v>167</v>
      </c>
      <c r="F89" s="312" t="s">
        <v>115</v>
      </c>
      <c r="G89" s="312" t="s">
        <v>116</v>
      </c>
      <c r="H89" s="312" t="s">
        <v>117</v>
      </c>
      <c r="I89" s="312" t="s">
        <v>118</v>
      </c>
      <c r="J89" s="312" t="s">
        <v>131</v>
      </c>
      <c r="K89" s="312" t="s">
        <v>132</v>
      </c>
      <c r="L89" s="312"/>
      <c r="M89" s="312"/>
      <c r="N89" s="312"/>
      <c r="O89" s="312"/>
      <c r="P89" s="312"/>
      <c r="Q89" s="312"/>
      <c r="R89" s="312"/>
      <c r="S89" s="312"/>
      <c r="T89" s="275"/>
      <c r="U89" s="275"/>
      <c r="V89" s="275"/>
      <c r="W89" s="275"/>
      <c r="X89" s="275"/>
    </row>
    <row r="90" spans="1:24" ht="15.75" customHeight="1">
      <c r="A90" s="275"/>
      <c r="B90" s="275" t="s">
        <v>130</v>
      </c>
      <c r="C90" s="326"/>
      <c r="D90" s="322">
        <f t="shared" ref="D90:I90" si="26">IF($C$79="ROI",D84*D$13/SUMIF($I$82:$R$82,"&lt;="&amp;$C80+5,$I$13:$R$13),IF($C$79="NI",D84*D$15/SUMIF($I$82:$R$82,"&lt;="&amp;$C80+5,$I$15:$R$15),0))</f>
        <v>0</v>
      </c>
      <c r="E90" s="322">
        <f t="shared" si="26"/>
        <v>0</v>
      </c>
      <c r="F90" s="322">
        <f t="shared" si="26"/>
        <v>0</v>
      </c>
      <c r="G90" s="322">
        <f t="shared" si="26"/>
        <v>0</v>
      </c>
      <c r="H90" s="322">
        <f t="shared" si="26"/>
        <v>0</v>
      </c>
      <c r="I90" s="323">
        <f t="shared" si="26"/>
        <v>0</v>
      </c>
      <c r="J90" s="322">
        <f>IF($C$79="ROI",SUMPRODUCT($D$13:$R$13,D85:R85)/SUMIF(I82:R82,"&lt;="&amp;C80+5,$I$13:$R$13),IF($C$79="NI",SUMPRODUCT($D$15:$R$15,D85:R85)/SUMIF(I82:R82,"&lt;="&amp;C80+5,$I$15:$R$15),0))</f>
        <v>0</v>
      </c>
      <c r="K90" s="322">
        <f>SUM(D90:J90)</f>
        <v>0</v>
      </c>
      <c r="L90" s="312"/>
      <c r="M90" s="312"/>
      <c r="N90" s="312"/>
      <c r="O90" s="312"/>
      <c r="P90" s="312"/>
      <c r="Q90" s="312"/>
      <c r="R90" s="312"/>
      <c r="S90" s="312"/>
      <c r="T90" s="275"/>
      <c r="U90" s="275"/>
      <c r="V90" s="275"/>
      <c r="W90" s="275"/>
      <c r="X90" s="275"/>
    </row>
    <row r="91" spans="1:24" ht="30" customHeight="1">
      <c r="A91" s="275"/>
      <c r="B91" s="300" t="s">
        <v>130</v>
      </c>
      <c r="C91" s="300"/>
      <c r="D91" s="320">
        <f t="shared" ref="D91:I91" si="27">IF($C$79="ROI",D84*D$13/SUMIF($I$82:$R$82,"&lt;="&amp;$C80+5,$I$13:$R$13),IF($C$79="NI",D84*D$15/SUMIF($I$82:$R$82,"&lt;="&amp;$C80+5,$I$15:$R$15),0))</f>
        <v>0</v>
      </c>
      <c r="E91" s="320">
        <f t="shared" si="27"/>
        <v>0</v>
      </c>
      <c r="F91" s="320">
        <f t="shared" si="27"/>
        <v>0</v>
      </c>
      <c r="G91" s="320">
        <f t="shared" si="27"/>
        <v>0</v>
      </c>
      <c r="H91" s="320">
        <f t="shared" si="27"/>
        <v>0</v>
      </c>
      <c r="I91" s="320">
        <f t="shared" si="27"/>
        <v>0</v>
      </c>
      <c r="J91" s="320">
        <f>IF($C$79="ROI",SUMPRODUCT($D$13:$R$13,D85:R85)/SUMIF(I82:R82,"&lt;="&amp;C80+5,$I$13:$R$13),IF($C$79="NI",SUMPRODUCT($D$15:$R$15,D85:R85)/SUMIF(I82:R82,"&lt;="&amp;C80+5,$I$15:$R$15),0))</f>
        <v>0</v>
      </c>
      <c r="K91" s="320">
        <f>SUM(D91:J91)</f>
        <v>0</v>
      </c>
      <c r="L91" s="312"/>
      <c r="M91" s="312"/>
      <c r="N91" s="312"/>
      <c r="O91" s="312"/>
      <c r="P91" s="312"/>
      <c r="Q91" s="312"/>
      <c r="R91" s="312"/>
      <c r="S91" s="312"/>
      <c r="T91" s="275"/>
      <c r="U91" s="275"/>
      <c r="V91" s="275"/>
      <c r="W91" s="275"/>
      <c r="X91" s="275"/>
    </row>
    <row r="92" spans="1:24">
      <c r="A92" s="275"/>
      <c r="B92" s="275"/>
      <c r="C92" s="275"/>
      <c r="D92" s="275"/>
      <c r="E92" s="275"/>
      <c r="F92" s="275"/>
      <c r="G92" s="275"/>
      <c r="H92" s="275"/>
      <c r="I92" s="275"/>
      <c r="J92" s="275"/>
      <c r="K92" s="275"/>
      <c r="L92" s="275"/>
      <c r="M92" s="275"/>
      <c r="N92" s="275"/>
      <c r="O92" s="275"/>
      <c r="P92" s="275"/>
      <c r="Q92" s="275"/>
      <c r="R92" s="275"/>
      <c r="S92" s="275"/>
      <c r="T92" s="275"/>
      <c r="U92" s="275"/>
      <c r="V92" s="275"/>
      <c r="W92" s="275"/>
      <c r="X92" s="275"/>
    </row>
    <row r="93" spans="1:24">
      <c r="A93" s="275"/>
      <c r="B93" s="275"/>
      <c r="C93" s="275"/>
      <c r="D93" s="275"/>
      <c r="E93" s="275"/>
      <c r="F93" s="275"/>
      <c r="G93" s="275"/>
      <c r="H93" s="275"/>
      <c r="I93" s="275"/>
      <c r="J93" s="275"/>
      <c r="K93" s="275"/>
      <c r="L93" s="275"/>
      <c r="M93" s="275"/>
      <c r="N93" s="275"/>
      <c r="O93" s="275"/>
      <c r="P93" s="275"/>
      <c r="Q93" s="275"/>
      <c r="R93" s="275"/>
      <c r="S93" s="275"/>
      <c r="T93" s="275"/>
      <c r="U93" s="275"/>
      <c r="V93" s="275"/>
      <c r="W93" s="275"/>
      <c r="X93" s="275"/>
    </row>
    <row r="94" spans="1:24">
      <c r="A94" s="275"/>
      <c r="B94" s="275"/>
      <c r="C94" s="275"/>
      <c r="D94" s="275"/>
      <c r="E94" s="275"/>
      <c r="F94" s="275"/>
      <c r="G94" s="275"/>
      <c r="H94" s="275"/>
      <c r="I94" s="275"/>
      <c r="J94" s="275"/>
      <c r="K94" s="275"/>
      <c r="L94" s="275"/>
      <c r="M94" s="275"/>
      <c r="N94" s="275"/>
      <c r="O94" s="275"/>
      <c r="P94" s="275"/>
      <c r="Q94" s="275"/>
      <c r="R94" s="275"/>
      <c r="S94" s="275"/>
      <c r="T94" s="275"/>
      <c r="U94" s="275"/>
      <c r="V94" s="275"/>
      <c r="W94" s="275"/>
      <c r="X94" s="275"/>
    </row>
    <row r="95" spans="1:24">
      <c r="A95" s="275"/>
      <c r="B95" s="275"/>
      <c r="C95" s="275"/>
      <c r="D95" s="275"/>
      <c r="E95" s="275"/>
      <c r="F95" s="275"/>
      <c r="G95" s="275"/>
      <c r="H95" s="275"/>
      <c r="I95" s="275"/>
      <c r="J95" s="275"/>
      <c r="K95" s="275"/>
      <c r="L95" s="275"/>
      <c r="M95" s="275"/>
      <c r="N95" s="275"/>
      <c r="O95" s="275"/>
      <c r="P95" s="275"/>
      <c r="Q95" s="275"/>
      <c r="R95" s="275"/>
      <c r="S95" s="275"/>
      <c r="T95" s="275"/>
      <c r="U95" s="275"/>
      <c r="V95" s="275"/>
      <c r="W95" s="275"/>
      <c r="X95" s="275"/>
    </row>
    <row r="96" spans="1:24">
      <c r="A96" s="275"/>
      <c r="B96" s="567" t="s">
        <v>196</v>
      </c>
      <c r="C96" s="568"/>
      <c r="D96" s="568"/>
      <c r="E96" s="568"/>
      <c r="F96" s="568"/>
      <c r="G96" s="568"/>
      <c r="H96" s="568"/>
      <c r="I96" s="568"/>
      <c r="J96" s="568"/>
      <c r="K96" s="568"/>
      <c r="L96" s="568"/>
      <c r="M96" s="568"/>
      <c r="N96" s="568"/>
      <c r="O96" s="568"/>
      <c r="P96" s="568"/>
      <c r="Q96" s="569"/>
      <c r="R96" s="358"/>
      <c r="S96" s="358"/>
      <c r="T96" s="358"/>
      <c r="U96" s="275"/>
      <c r="V96" s="275"/>
      <c r="W96" s="275"/>
      <c r="X96" s="275"/>
    </row>
    <row r="97" spans="1:35">
      <c r="A97" s="275"/>
      <c r="B97" s="567" t="s">
        <v>357</v>
      </c>
      <c r="C97" s="568"/>
      <c r="D97" s="568"/>
      <c r="E97" s="568"/>
      <c r="F97" s="568"/>
      <c r="G97" s="568"/>
      <c r="H97" s="568"/>
      <c r="I97" s="568"/>
      <c r="J97" s="568"/>
      <c r="K97" s="568"/>
      <c r="L97" s="568"/>
      <c r="M97" s="568"/>
      <c r="N97" s="568"/>
      <c r="O97" s="568"/>
      <c r="P97" s="568"/>
      <c r="Q97" s="569"/>
      <c r="R97" s="358"/>
      <c r="S97" s="358"/>
      <c r="T97" s="358"/>
      <c r="U97" s="275"/>
      <c r="V97" s="275"/>
      <c r="W97" s="275"/>
      <c r="X97" s="275"/>
    </row>
    <row r="98" spans="1:35" ht="15" customHeight="1">
      <c r="A98" s="275"/>
      <c r="B98" s="350"/>
      <c r="C98" s="350"/>
      <c r="D98" s="350"/>
      <c r="E98" s="350"/>
      <c r="F98" s="350"/>
      <c r="G98" s="350"/>
      <c r="H98" s="350"/>
      <c r="I98" s="350"/>
      <c r="J98" s="350"/>
      <c r="K98" s="350"/>
      <c r="L98" s="350"/>
      <c r="M98" s="350"/>
      <c r="N98" s="350"/>
      <c r="O98" s="350"/>
      <c r="P98" s="350"/>
      <c r="Q98" s="350"/>
      <c r="R98" s="358"/>
      <c r="S98" s="358"/>
      <c r="T98" s="372"/>
      <c r="U98" s="372"/>
      <c r="V98" s="372"/>
      <c r="W98" s="372"/>
      <c r="X98" s="372"/>
      <c r="Y98" s="372"/>
      <c r="Z98" s="372"/>
      <c r="AA98" s="372"/>
      <c r="AB98" s="372"/>
      <c r="AC98" s="372"/>
      <c r="AD98" s="372"/>
      <c r="AE98" s="372"/>
      <c r="AF98" s="372"/>
      <c r="AG98" s="372"/>
      <c r="AH98" s="372"/>
    </row>
    <row r="99" spans="1:35" ht="60" customHeight="1">
      <c r="A99" s="275"/>
      <c r="B99" s="351" t="s">
        <v>197</v>
      </c>
      <c r="C99" s="351" t="s">
        <v>198</v>
      </c>
      <c r="D99" s="351" t="s">
        <v>199</v>
      </c>
      <c r="E99" s="351" t="s">
        <v>200</v>
      </c>
      <c r="F99" s="351" t="s">
        <v>239</v>
      </c>
      <c r="G99" s="351" t="s">
        <v>201</v>
      </c>
      <c r="H99" s="351" t="s">
        <v>202</v>
      </c>
      <c r="I99" s="351" t="s">
        <v>203</v>
      </c>
      <c r="J99" s="351" t="s">
        <v>204</v>
      </c>
      <c r="K99" s="351" t="s">
        <v>376</v>
      </c>
      <c r="L99" s="351" t="s">
        <v>358</v>
      </c>
      <c r="M99" s="351" t="s">
        <v>359</v>
      </c>
      <c r="N99" s="351" t="s">
        <v>360</v>
      </c>
      <c r="O99" s="351" t="s">
        <v>361</v>
      </c>
      <c r="P99" s="351" t="s">
        <v>206</v>
      </c>
      <c r="Q99" s="351" t="s">
        <v>363</v>
      </c>
      <c r="R99" s="428" t="s">
        <v>327</v>
      </c>
      <c r="S99" s="358"/>
      <c r="T99" s="358"/>
      <c r="U99" s="373"/>
      <c r="V99" s="371" t="s">
        <v>207</v>
      </c>
      <c r="W99" s="359" t="s">
        <v>208</v>
      </c>
      <c r="X99" s="359" t="s">
        <v>209</v>
      </c>
      <c r="Y99" s="359" t="s">
        <v>377</v>
      </c>
      <c r="Z99" s="359" t="s">
        <v>364</v>
      </c>
      <c r="AA99" s="359" t="s">
        <v>365</v>
      </c>
      <c r="AB99" s="359" t="s">
        <v>366</v>
      </c>
      <c r="AC99" s="359" t="s">
        <v>367</v>
      </c>
      <c r="AD99" s="359" t="s">
        <v>378</v>
      </c>
      <c r="AE99" s="359" t="s">
        <v>369</v>
      </c>
      <c r="AF99" s="359" t="s">
        <v>370</v>
      </c>
      <c r="AG99" s="359" t="s">
        <v>371</v>
      </c>
      <c r="AH99" s="359" t="s">
        <v>372</v>
      </c>
      <c r="AI99" s="359" t="s">
        <v>210</v>
      </c>
    </row>
    <row r="100" spans="1:35" ht="15" customHeight="1">
      <c r="A100" s="275"/>
      <c r="B100" s="448"/>
      <c r="C100" s="448"/>
      <c r="D100" s="449"/>
      <c r="E100" s="449"/>
      <c r="F100" s="449"/>
      <c r="G100" s="449"/>
      <c r="H100" s="449"/>
      <c r="I100" s="449"/>
      <c r="J100" s="449"/>
      <c r="K100" s="352" t="str">
        <f>IF(F100="","",F100*IF(IF('Unit and Contact details'!$D$11='Unit and Contact details'!$E$12,"Northern Ireland","Republic of Ireland")="Northern Ireland",INDEX('Fixed inputs'!$H$18:$H$58,MATCH("CY2028/29",'Fixed inputs'!$B$18:$B$58,0)),INDEX('Fixed inputs'!$I$18:$I$58,MATCH("CY2028/29",'Fixed inputs'!$B$18:$B$58,0))))</f>
        <v/>
      </c>
      <c r="L100" s="352" t="str">
        <f>IF(G100="","",G100*IF(IF('Unit and Contact details'!$D$11='Unit and Contact details'!$E$12,"Northern Ireland","Republic of Ireland")="Northern Ireland",INDEX('Fixed inputs'!$H$18:$H$58,MATCH("CY2029/30",'Fixed inputs'!$B$18:$B$58,0)),INDEX('Fixed inputs'!$I$18:$I$58,MATCH("CY2029/30",'Fixed inputs'!$B$18:$B$58,0))))</f>
        <v/>
      </c>
      <c r="M100" s="352" t="str">
        <f>IF(H100="","",H100*IF(IF('Unit and Contact details'!$D$11='Unit and Contact details'!$E$12,"Northern Ireland","Republic of Ireland")="Northern Ireland",INDEX('Fixed inputs'!$H$18:$H$58,MATCH("CY2030/31",'Fixed inputs'!$B$18:$B$58,0)),INDEX('Fixed inputs'!$I$18:$I$58,MATCH("CY2030/31",'Fixed inputs'!$B$18:$B$58,0))))</f>
        <v/>
      </c>
      <c r="N100" s="352" t="str">
        <f>IF(I100="","",I100*IF(IF('Unit and Contact details'!$D$11='Unit and Contact details'!$E$12,"Northern Ireland","Republic of Ireland")="Northern Ireland",INDEX('Fixed inputs'!$H$18:$H$58,MATCH("CY2031/32",'Fixed inputs'!$B$18:$B$58,0)),INDEX('Fixed inputs'!$I$18:$I$58,MATCH("CY2031/32",'Fixed inputs'!$B$18:$B$58,0))))</f>
        <v/>
      </c>
      <c r="O100" s="352" t="str">
        <f>IF(J100="","",J100*IF(IF('Unit and Contact details'!$D$11='Unit and Contact details'!$E$12,"Northern Ireland","Republic of Ireland")="Northern Ireland",INDEX('Fixed inputs'!$H$18:$H$58,MATCH("CY2032/33",'Fixed inputs'!$B$18:$B$58,0)),INDEX('Fixed inputs'!$I$18:$I$58,MATCH("CY2032/33",'Fixed inputs'!$B$18:$B$58,0))))</f>
        <v/>
      </c>
      <c r="P100" s="393">
        <f t="shared" ref="P100:P109" si="28">SUM(F100:J100)</f>
        <v>0</v>
      </c>
      <c r="Q100" s="348">
        <f t="shared" ref="Q100:Q109" si="29">SUM(K100:O100)</f>
        <v>0</v>
      </c>
      <c r="R100" s="393" t="b">
        <f>IF(COUNTA($B100:$J100)=0,TRUE,COUNTBLANK($B100:$J100)=0)</f>
        <v>1</v>
      </c>
      <c r="S100" s="358"/>
      <c r="T100" s="358"/>
      <c r="U100" s="374"/>
      <c r="V100" s="353"/>
      <c r="W100" s="353"/>
      <c r="X100" s="353"/>
      <c r="Y100" s="353"/>
      <c r="Z100" s="360"/>
      <c r="AA100" s="360"/>
      <c r="AB100" s="360"/>
      <c r="AC100" s="360"/>
      <c r="AD100" s="360">
        <f t="shared" ref="AD100:AD109" si="30">IF(Y100&lt;&gt;"",Y100,IF(AND($V100="Yes",$W100="Yes",$X100="Yes"),K100,0))</f>
        <v>0</v>
      </c>
      <c r="AE100" s="354">
        <f t="shared" ref="AE100:AE109" si="31">IF(Z100&lt;&gt;"",Z100,IF(AND($V100="Yes",$W100="Yes",$X100="Yes"),L100,0))</f>
        <v>0</v>
      </c>
      <c r="AF100" s="354">
        <f t="shared" ref="AF100:AF109" si="32">IF(AA100&lt;&gt;"",AA100,IF(AND($V100="Yes",$W100="Yes",$X100="Yes"),M100,0))</f>
        <v>0</v>
      </c>
      <c r="AG100" s="354">
        <f t="shared" ref="AG100:AG109" si="33">IF(AB100&lt;&gt;"",AB100,IF(AND($V100="Yes",$W100="Yes",$X100="Yes"),N100,0))</f>
        <v>0</v>
      </c>
      <c r="AH100" s="354">
        <f t="shared" ref="AH100:AH109" si="34">IF(AC100&lt;&gt;"",AC100,IF(AND($V100="Yes",$W100="Yes",$X100="Yes"),O100,0))</f>
        <v>0</v>
      </c>
      <c r="AI100" s="354"/>
    </row>
    <row r="101" spans="1:35" ht="15" customHeight="1">
      <c r="A101" s="275"/>
      <c r="B101" s="448"/>
      <c r="C101" s="448"/>
      <c r="D101" s="449"/>
      <c r="E101" s="449"/>
      <c r="F101" s="449"/>
      <c r="G101" s="449"/>
      <c r="H101" s="449"/>
      <c r="I101" s="449"/>
      <c r="J101" s="449"/>
      <c r="K101" s="352" t="str">
        <f>IF(F101="","",F101*IF(IF('Unit and Contact details'!$D$11='Unit and Contact details'!$E$12,"Northern Ireland","Republic of Ireland")="Northern Ireland",INDEX('Fixed inputs'!$H$18:$H$58,MATCH("CY2028/29",'Fixed inputs'!$B$18:$B$58,0)),INDEX('Fixed inputs'!$I$18:$I$58,MATCH("CY2028/29",'Fixed inputs'!$B$18:$B$58,0))))</f>
        <v/>
      </c>
      <c r="L101" s="352" t="str">
        <f>IF(G101="","",G101*IF(IF('Unit and Contact details'!$D$11='Unit and Contact details'!$E$12,"Northern Ireland","Republic of Ireland")="Northern Ireland",INDEX('Fixed inputs'!$H$18:$H$58,MATCH("CY2029/30",'Fixed inputs'!$B$18:$B$58,0)),INDEX('Fixed inputs'!$I$18:$I$58,MATCH("CY2029/30",'Fixed inputs'!$B$18:$B$58,0))))</f>
        <v/>
      </c>
      <c r="M101" s="352" t="str">
        <f>IF(H101="","",H101*IF(IF('Unit and Contact details'!$D$11='Unit and Contact details'!$E$12,"Northern Ireland","Republic of Ireland")="Northern Ireland",INDEX('Fixed inputs'!$H$18:$H$58,MATCH("CY2030/31",'Fixed inputs'!$B$18:$B$58,0)),INDEX('Fixed inputs'!$I$18:$I$58,MATCH("CY2030/31",'Fixed inputs'!$B$18:$B$58,0))))</f>
        <v/>
      </c>
      <c r="N101" s="352" t="str">
        <f>IF(I101="","",I101*IF(IF('Unit and Contact details'!$D$11='Unit and Contact details'!$E$12,"Northern Ireland","Republic of Ireland")="Northern Ireland",INDEX('Fixed inputs'!$H$18:$H$58,MATCH("CY2031/32",'Fixed inputs'!$B$18:$B$58,0)),INDEX('Fixed inputs'!$I$18:$I$58,MATCH("CY2031/32",'Fixed inputs'!$B$18:$B$58,0))))</f>
        <v/>
      </c>
      <c r="O101" s="352" t="str">
        <f>IF(J101="","",J101*IF(IF('Unit and Contact details'!$D$11='Unit and Contact details'!$E$12,"Northern Ireland","Republic of Ireland")="Northern Ireland",INDEX('Fixed inputs'!$H$18:$H$58,MATCH("CY2032/33",'Fixed inputs'!$B$18:$B$58,0)),INDEX('Fixed inputs'!$I$18:$I$58,MATCH("CY2032/33",'Fixed inputs'!$B$18:$B$58,0))))</f>
        <v/>
      </c>
      <c r="P101" s="393">
        <f t="shared" si="28"/>
        <v>0</v>
      </c>
      <c r="Q101" s="348">
        <f t="shared" si="29"/>
        <v>0</v>
      </c>
      <c r="R101" s="393" t="b">
        <f t="shared" ref="R101:R109" si="35">IF(COUNTA($B101:$J101)=0,TRUE,COUNTBLANK($B101:$J101)=0)</f>
        <v>1</v>
      </c>
      <c r="S101" s="358"/>
      <c r="T101" s="358"/>
      <c r="U101" s="374"/>
      <c r="V101" s="353"/>
      <c r="W101" s="353"/>
      <c r="X101" s="353"/>
      <c r="Y101" s="353"/>
      <c r="Z101" s="360"/>
      <c r="AA101" s="360"/>
      <c r="AB101" s="360"/>
      <c r="AC101" s="360"/>
      <c r="AD101" s="360">
        <f t="shared" si="30"/>
        <v>0</v>
      </c>
      <c r="AE101" s="354">
        <f t="shared" si="31"/>
        <v>0</v>
      </c>
      <c r="AF101" s="354">
        <f t="shared" si="32"/>
        <v>0</v>
      </c>
      <c r="AG101" s="354">
        <f t="shared" si="33"/>
        <v>0</v>
      </c>
      <c r="AH101" s="354">
        <f t="shared" si="34"/>
        <v>0</v>
      </c>
      <c r="AI101" s="354"/>
    </row>
    <row r="102" spans="1:35" ht="15" customHeight="1">
      <c r="A102" s="275"/>
      <c r="B102" s="448"/>
      <c r="C102" s="448"/>
      <c r="D102" s="449"/>
      <c r="E102" s="449"/>
      <c r="F102" s="449"/>
      <c r="G102" s="449"/>
      <c r="H102" s="449"/>
      <c r="I102" s="449"/>
      <c r="J102" s="449"/>
      <c r="K102" s="352" t="str">
        <f>IF(F102="","",F102*IF(IF('Unit and Contact details'!$D$11='Unit and Contact details'!$E$12,"Northern Ireland","Republic of Ireland")="Northern Ireland",INDEX('Fixed inputs'!$H$18:$H$58,MATCH("CY2028/29",'Fixed inputs'!$B$18:$B$58,0)),INDEX('Fixed inputs'!$I$18:$I$58,MATCH("CY2028/29",'Fixed inputs'!$B$18:$B$58,0))))</f>
        <v/>
      </c>
      <c r="L102" s="352" t="str">
        <f>IF(G102="","",G102*IF(IF('Unit and Contact details'!$D$11='Unit and Contact details'!$E$12,"Northern Ireland","Republic of Ireland")="Northern Ireland",INDEX('Fixed inputs'!$H$18:$H$58,MATCH("CY2029/30",'Fixed inputs'!$B$18:$B$58,0)),INDEX('Fixed inputs'!$I$18:$I$58,MATCH("CY2029/30",'Fixed inputs'!$B$18:$B$58,0))))</f>
        <v/>
      </c>
      <c r="M102" s="352" t="str">
        <f>IF(H102="","",H102*IF(IF('Unit and Contact details'!$D$11='Unit and Contact details'!$E$12,"Northern Ireland","Republic of Ireland")="Northern Ireland",INDEX('Fixed inputs'!$H$18:$H$58,MATCH("CY2030/31",'Fixed inputs'!$B$18:$B$58,0)),INDEX('Fixed inputs'!$I$18:$I$58,MATCH("CY2030/31",'Fixed inputs'!$B$18:$B$58,0))))</f>
        <v/>
      </c>
      <c r="N102" s="352" t="str">
        <f>IF(I102="","",I102*IF(IF('Unit and Contact details'!$D$11='Unit and Contact details'!$E$12,"Northern Ireland","Republic of Ireland")="Northern Ireland",INDEX('Fixed inputs'!$H$18:$H$58,MATCH("CY2031/32",'Fixed inputs'!$B$18:$B$58,0)),INDEX('Fixed inputs'!$I$18:$I$58,MATCH("CY2031/32",'Fixed inputs'!$B$18:$B$58,0))))</f>
        <v/>
      </c>
      <c r="O102" s="352" t="str">
        <f>IF(J102="","",J102*IF(IF('Unit and Contact details'!$D$11='Unit and Contact details'!$E$12,"Northern Ireland","Republic of Ireland")="Northern Ireland",INDEX('Fixed inputs'!$H$18:$H$58,MATCH("CY2032/33",'Fixed inputs'!$B$18:$B$58,0)),INDEX('Fixed inputs'!$I$18:$I$58,MATCH("CY2032/33",'Fixed inputs'!$B$18:$B$58,0))))</f>
        <v/>
      </c>
      <c r="P102" s="393">
        <f t="shared" si="28"/>
        <v>0</v>
      </c>
      <c r="Q102" s="348">
        <f t="shared" si="29"/>
        <v>0</v>
      </c>
      <c r="R102" s="393" t="b">
        <f t="shared" si="35"/>
        <v>1</v>
      </c>
      <c r="S102" s="358"/>
      <c r="T102" s="358"/>
      <c r="U102" s="374"/>
      <c r="V102" s="353"/>
      <c r="W102" s="353"/>
      <c r="X102" s="353"/>
      <c r="Y102" s="353"/>
      <c r="Z102" s="360"/>
      <c r="AA102" s="360"/>
      <c r="AB102" s="360"/>
      <c r="AC102" s="360"/>
      <c r="AD102" s="360">
        <f t="shared" si="30"/>
        <v>0</v>
      </c>
      <c r="AE102" s="354">
        <f t="shared" si="31"/>
        <v>0</v>
      </c>
      <c r="AF102" s="354">
        <f t="shared" si="32"/>
        <v>0</v>
      </c>
      <c r="AG102" s="354">
        <f t="shared" si="33"/>
        <v>0</v>
      </c>
      <c r="AH102" s="354">
        <f t="shared" si="34"/>
        <v>0</v>
      </c>
      <c r="AI102" s="354"/>
    </row>
    <row r="103" spans="1:35" ht="15" customHeight="1">
      <c r="A103" s="275"/>
      <c r="B103" s="448"/>
      <c r="C103" s="448"/>
      <c r="D103" s="449"/>
      <c r="E103" s="449"/>
      <c r="F103" s="449"/>
      <c r="G103" s="449"/>
      <c r="H103" s="449"/>
      <c r="I103" s="449"/>
      <c r="J103" s="449"/>
      <c r="K103" s="352" t="str">
        <f>IF(F103="","",F103*IF(IF('Unit and Contact details'!$D$11='Unit and Contact details'!$E$12,"Northern Ireland","Republic of Ireland")="Northern Ireland",INDEX('Fixed inputs'!$H$18:$H$58,MATCH("CY2028/29",'Fixed inputs'!$B$18:$B$58,0)),INDEX('Fixed inputs'!$I$18:$I$58,MATCH("CY2028/29",'Fixed inputs'!$B$18:$B$58,0))))</f>
        <v/>
      </c>
      <c r="L103" s="352" t="str">
        <f>IF(G103="","",G103*IF(IF('Unit and Contact details'!$D$11='Unit and Contact details'!$E$12,"Northern Ireland","Republic of Ireland")="Northern Ireland",INDEX('Fixed inputs'!$H$18:$H$58,MATCH("CY2029/30",'Fixed inputs'!$B$18:$B$58,0)),INDEX('Fixed inputs'!$I$18:$I$58,MATCH("CY2029/30",'Fixed inputs'!$B$18:$B$58,0))))</f>
        <v/>
      </c>
      <c r="M103" s="352" t="str">
        <f>IF(H103="","",H103*IF(IF('Unit and Contact details'!$D$11='Unit and Contact details'!$E$12,"Northern Ireland","Republic of Ireland")="Northern Ireland",INDEX('Fixed inputs'!$H$18:$H$58,MATCH("CY2030/31",'Fixed inputs'!$B$18:$B$58,0)),INDEX('Fixed inputs'!$I$18:$I$58,MATCH("CY2030/31",'Fixed inputs'!$B$18:$B$58,0))))</f>
        <v/>
      </c>
      <c r="N103" s="352" t="str">
        <f>IF(I103="","",I103*IF(IF('Unit and Contact details'!$D$11='Unit and Contact details'!$E$12,"Northern Ireland","Republic of Ireland")="Northern Ireland",INDEX('Fixed inputs'!$H$18:$H$58,MATCH("CY2031/32",'Fixed inputs'!$B$18:$B$58,0)),INDEX('Fixed inputs'!$I$18:$I$58,MATCH("CY2031/32",'Fixed inputs'!$B$18:$B$58,0))))</f>
        <v/>
      </c>
      <c r="O103" s="352" t="str">
        <f>IF(J103="","",J103*IF(IF('Unit and Contact details'!$D$11='Unit and Contact details'!$E$12,"Northern Ireland","Republic of Ireland")="Northern Ireland",INDEX('Fixed inputs'!$H$18:$H$58,MATCH("CY2032/33",'Fixed inputs'!$B$18:$B$58,0)),INDEX('Fixed inputs'!$I$18:$I$58,MATCH("CY2032/33",'Fixed inputs'!$B$18:$B$58,0))))</f>
        <v/>
      </c>
      <c r="P103" s="393">
        <f t="shared" si="28"/>
        <v>0</v>
      </c>
      <c r="Q103" s="348">
        <f t="shared" si="29"/>
        <v>0</v>
      </c>
      <c r="R103" s="393" t="b">
        <f t="shared" si="35"/>
        <v>1</v>
      </c>
      <c r="S103" s="358"/>
      <c r="T103" s="358"/>
      <c r="U103" s="374"/>
      <c r="V103" s="353"/>
      <c r="W103" s="353"/>
      <c r="X103" s="353"/>
      <c r="Y103" s="353"/>
      <c r="Z103" s="360"/>
      <c r="AA103" s="360"/>
      <c r="AB103" s="360"/>
      <c r="AC103" s="360"/>
      <c r="AD103" s="360">
        <f t="shared" si="30"/>
        <v>0</v>
      </c>
      <c r="AE103" s="354">
        <f t="shared" si="31"/>
        <v>0</v>
      </c>
      <c r="AF103" s="354">
        <f t="shared" si="32"/>
        <v>0</v>
      </c>
      <c r="AG103" s="354">
        <f t="shared" si="33"/>
        <v>0</v>
      </c>
      <c r="AH103" s="354">
        <f t="shared" si="34"/>
        <v>0</v>
      </c>
      <c r="AI103" s="354"/>
    </row>
    <row r="104" spans="1:35" ht="15" customHeight="1">
      <c r="A104" s="275"/>
      <c r="B104" s="448"/>
      <c r="C104" s="448"/>
      <c r="D104" s="449"/>
      <c r="E104" s="449"/>
      <c r="F104" s="449"/>
      <c r="G104" s="449"/>
      <c r="H104" s="449"/>
      <c r="I104" s="449"/>
      <c r="J104" s="449"/>
      <c r="K104" s="352" t="str">
        <f>IF(F104="","",F104*IF(IF('Unit and Contact details'!$D$11='Unit and Contact details'!$E$12,"Northern Ireland","Republic of Ireland")="Northern Ireland",INDEX('Fixed inputs'!$H$18:$H$58,MATCH("CY2028/29",'Fixed inputs'!$B$18:$B$58,0)),INDEX('Fixed inputs'!$I$18:$I$58,MATCH("CY2028/29",'Fixed inputs'!$B$18:$B$58,0))))</f>
        <v/>
      </c>
      <c r="L104" s="352" t="str">
        <f>IF(G104="","",G104*IF(IF('Unit and Contact details'!$D$11='Unit and Contact details'!$E$12,"Northern Ireland","Republic of Ireland")="Northern Ireland",INDEX('Fixed inputs'!$H$18:$H$58,MATCH("CY2029/30",'Fixed inputs'!$B$18:$B$58,0)),INDEX('Fixed inputs'!$I$18:$I$58,MATCH("CY2029/30",'Fixed inputs'!$B$18:$B$58,0))))</f>
        <v/>
      </c>
      <c r="M104" s="352" t="str">
        <f>IF(H104="","",H104*IF(IF('Unit and Contact details'!$D$11='Unit and Contact details'!$E$12,"Northern Ireland","Republic of Ireland")="Northern Ireland",INDEX('Fixed inputs'!$H$18:$H$58,MATCH("CY2030/31",'Fixed inputs'!$B$18:$B$58,0)),INDEX('Fixed inputs'!$I$18:$I$58,MATCH("CY2030/31",'Fixed inputs'!$B$18:$B$58,0))))</f>
        <v/>
      </c>
      <c r="N104" s="352" t="str">
        <f>IF(I104="","",I104*IF(IF('Unit and Contact details'!$D$11='Unit and Contact details'!$E$12,"Northern Ireland","Republic of Ireland")="Northern Ireland",INDEX('Fixed inputs'!$H$18:$H$58,MATCH("CY2031/32",'Fixed inputs'!$B$18:$B$58,0)),INDEX('Fixed inputs'!$I$18:$I$58,MATCH("CY2031/32",'Fixed inputs'!$B$18:$B$58,0))))</f>
        <v/>
      </c>
      <c r="O104" s="352" t="str">
        <f>IF(J104="","",J104*IF(IF('Unit and Contact details'!$D$11='Unit and Contact details'!$E$12,"Northern Ireland","Republic of Ireland")="Northern Ireland",INDEX('Fixed inputs'!$H$18:$H$58,MATCH("CY2032/33",'Fixed inputs'!$B$18:$B$58,0)),INDEX('Fixed inputs'!$I$18:$I$58,MATCH("CY2032/33",'Fixed inputs'!$B$18:$B$58,0))))</f>
        <v/>
      </c>
      <c r="P104" s="393">
        <f t="shared" si="28"/>
        <v>0</v>
      </c>
      <c r="Q104" s="348">
        <f t="shared" si="29"/>
        <v>0</v>
      </c>
      <c r="R104" s="393" t="b">
        <f t="shared" si="35"/>
        <v>1</v>
      </c>
      <c r="S104" s="358"/>
      <c r="T104" s="358"/>
      <c r="U104" s="374"/>
      <c r="V104" s="353"/>
      <c r="W104" s="353"/>
      <c r="X104" s="353"/>
      <c r="Y104" s="353"/>
      <c r="Z104" s="360"/>
      <c r="AA104" s="360"/>
      <c r="AB104" s="360"/>
      <c r="AC104" s="360"/>
      <c r="AD104" s="360">
        <f t="shared" si="30"/>
        <v>0</v>
      </c>
      <c r="AE104" s="354">
        <f t="shared" si="31"/>
        <v>0</v>
      </c>
      <c r="AF104" s="354">
        <f t="shared" si="32"/>
        <v>0</v>
      </c>
      <c r="AG104" s="354">
        <f t="shared" si="33"/>
        <v>0</v>
      </c>
      <c r="AH104" s="354">
        <f t="shared" si="34"/>
        <v>0</v>
      </c>
      <c r="AI104" s="354"/>
    </row>
    <row r="105" spans="1:35" ht="15" customHeight="1">
      <c r="A105" s="275"/>
      <c r="B105" s="448"/>
      <c r="C105" s="448"/>
      <c r="D105" s="449"/>
      <c r="E105" s="449"/>
      <c r="F105" s="449"/>
      <c r="G105" s="449"/>
      <c r="H105" s="449"/>
      <c r="I105" s="449"/>
      <c r="J105" s="449"/>
      <c r="K105" s="352" t="str">
        <f>IF(F105="","",F105*IF(IF('Unit and Contact details'!$D$11='Unit and Contact details'!$E$12,"Northern Ireland","Republic of Ireland")="Northern Ireland",INDEX('Fixed inputs'!$H$18:$H$58,MATCH("CY2028/29",'Fixed inputs'!$B$18:$B$58,0)),INDEX('Fixed inputs'!$I$18:$I$58,MATCH("CY2028/29",'Fixed inputs'!$B$18:$B$58,0))))</f>
        <v/>
      </c>
      <c r="L105" s="352" t="str">
        <f>IF(G105="","",G105*IF(IF('Unit and Contact details'!$D$11='Unit and Contact details'!$E$12,"Northern Ireland","Republic of Ireland")="Northern Ireland",INDEX('Fixed inputs'!$H$18:$H$58,MATCH("CY2029/30",'Fixed inputs'!$B$18:$B$58,0)),INDEX('Fixed inputs'!$I$18:$I$58,MATCH("CY2029/30",'Fixed inputs'!$B$18:$B$58,0))))</f>
        <v/>
      </c>
      <c r="M105" s="352" t="str">
        <f>IF(H105="","",H105*IF(IF('Unit and Contact details'!$D$11='Unit and Contact details'!$E$12,"Northern Ireland","Republic of Ireland")="Northern Ireland",INDEX('Fixed inputs'!$H$18:$H$58,MATCH("CY2030/31",'Fixed inputs'!$B$18:$B$58,0)),INDEX('Fixed inputs'!$I$18:$I$58,MATCH("CY2030/31",'Fixed inputs'!$B$18:$B$58,0))))</f>
        <v/>
      </c>
      <c r="N105" s="352" t="str">
        <f>IF(I105="","",I105*IF(IF('Unit and Contact details'!$D$11='Unit and Contact details'!$E$12,"Northern Ireland","Republic of Ireland")="Northern Ireland",INDEX('Fixed inputs'!$H$18:$H$58,MATCH("CY2031/32",'Fixed inputs'!$B$18:$B$58,0)),INDEX('Fixed inputs'!$I$18:$I$58,MATCH("CY2031/32",'Fixed inputs'!$B$18:$B$58,0))))</f>
        <v/>
      </c>
      <c r="O105" s="352" t="str">
        <f>IF(J105="","",J105*IF(IF('Unit and Contact details'!$D$11='Unit and Contact details'!$E$12,"Northern Ireland","Republic of Ireland")="Northern Ireland",INDEX('Fixed inputs'!$H$18:$H$58,MATCH("CY2032/33",'Fixed inputs'!$B$18:$B$58,0)),INDEX('Fixed inputs'!$I$18:$I$58,MATCH("CY2032/33",'Fixed inputs'!$B$18:$B$58,0))))</f>
        <v/>
      </c>
      <c r="P105" s="393">
        <f t="shared" si="28"/>
        <v>0</v>
      </c>
      <c r="Q105" s="348">
        <f t="shared" si="29"/>
        <v>0</v>
      </c>
      <c r="R105" s="393" t="b">
        <f t="shared" si="35"/>
        <v>1</v>
      </c>
      <c r="S105" s="358"/>
      <c r="T105" s="358"/>
      <c r="U105" s="374"/>
      <c r="V105" s="353"/>
      <c r="W105" s="353"/>
      <c r="X105" s="353"/>
      <c r="Y105" s="353"/>
      <c r="Z105" s="360"/>
      <c r="AA105" s="360"/>
      <c r="AB105" s="360"/>
      <c r="AC105" s="360"/>
      <c r="AD105" s="360">
        <f t="shared" si="30"/>
        <v>0</v>
      </c>
      <c r="AE105" s="354">
        <f t="shared" si="31"/>
        <v>0</v>
      </c>
      <c r="AF105" s="354">
        <f t="shared" si="32"/>
        <v>0</v>
      </c>
      <c r="AG105" s="354">
        <f t="shared" si="33"/>
        <v>0</v>
      </c>
      <c r="AH105" s="354">
        <f t="shared" si="34"/>
        <v>0</v>
      </c>
      <c r="AI105" s="354"/>
    </row>
    <row r="106" spans="1:35" ht="15" customHeight="1">
      <c r="A106" s="275"/>
      <c r="B106" s="448"/>
      <c r="C106" s="448"/>
      <c r="D106" s="449"/>
      <c r="E106" s="449"/>
      <c r="F106" s="449"/>
      <c r="G106" s="449"/>
      <c r="H106" s="449"/>
      <c r="I106" s="449"/>
      <c r="J106" s="449"/>
      <c r="K106" s="352" t="str">
        <f>IF(F106="","",F106*IF(IF('Unit and Contact details'!$D$11='Unit and Contact details'!$E$12,"Northern Ireland","Republic of Ireland")="Northern Ireland",INDEX('Fixed inputs'!$H$18:$H$58,MATCH("CY2028/29",'Fixed inputs'!$B$18:$B$58,0)),INDEX('Fixed inputs'!$I$18:$I$58,MATCH("CY2028/29",'Fixed inputs'!$B$18:$B$58,0))))</f>
        <v/>
      </c>
      <c r="L106" s="352" t="str">
        <f>IF(G106="","",G106*IF(IF('Unit and Contact details'!$D$11='Unit and Contact details'!$E$12,"Northern Ireland","Republic of Ireland")="Northern Ireland",INDEX('Fixed inputs'!$H$18:$H$58,MATCH("CY2029/30",'Fixed inputs'!$B$18:$B$58,0)),INDEX('Fixed inputs'!$I$18:$I$58,MATCH("CY2029/30",'Fixed inputs'!$B$18:$B$58,0))))</f>
        <v/>
      </c>
      <c r="M106" s="352" t="str">
        <f>IF(H106="","",H106*IF(IF('Unit and Contact details'!$D$11='Unit and Contact details'!$E$12,"Northern Ireland","Republic of Ireland")="Northern Ireland",INDEX('Fixed inputs'!$H$18:$H$58,MATCH("CY2030/31",'Fixed inputs'!$B$18:$B$58,0)),INDEX('Fixed inputs'!$I$18:$I$58,MATCH("CY2030/31",'Fixed inputs'!$B$18:$B$58,0))))</f>
        <v/>
      </c>
      <c r="N106" s="352" t="str">
        <f>IF(I106="","",I106*IF(IF('Unit and Contact details'!$D$11='Unit and Contact details'!$E$12,"Northern Ireland","Republic of Ireland")="Northern Ireland",INDEX('Fixed inputs'!$H$18:$H$58,MATCH("CY2031/32",'Fixed inputs'!$B$18:$B$58,0)),INDEX('Fixed inputs'!$I$18:$I$58,MATCH("CY2031/32",'Fixed inputs'!$B$18:$B$58,0))))</f>
        <v/>
      </c>
      <c r="O106" s="352" t="str">
        <f>IF(J106="","",J106*IF(IF('Unit and Contact details'!$D$11='Unit and Contact details'!$E$12,"Northern Ireland","Republic of Ireland")="Northern Ireland",INDEX('Fixed inputs'!$H$18:$H$58,MATCH("CY2032/33",'Fixed inputs'!$B$18:$B$58,0)),INDEX('Fixed inputs'!$I$18:$I$58,MATCH("CY2032/33",'Fixed inputs'!$B$18:$B$58,0))))</f>
        <v/>
      </c>
      <c r="P106" s="393">
        <f t="shared" si="28"/>
        <v>0</v>
      </c>
      <c r="Q106" s="348">
        <f t="shared" si="29"/>
        <v>0</v>
      </c>
      <c r="R106" s="393" t="b">
        <f t="shared" si="35"/>
        <v>1</v>
      </c>
      <c r="S106" s="358"/>
      <c r="T106" s="358"/>
      <c r="U106" s="374"/>
      <c r="V106" s="353"/>
      <c r="W106" s="353"/>
      <c r="X106" s="353"/>
      <c r="Y106" s="353"/>
      <c r="Z106" s="360"/>
      <c r="AA106" s="360"/>
      <c r="AB106" s="360"/>
      <c r="AC106" s="360"/>
      <c r="AD106" s="360">
        <f t="shared" si="30"/>
        <v>0</v>
      </c>
      <c r="AE106" s="354">
        <f t="shared" si="31"/>
        <v>0</v>
      </c>
      <c r="AF106" s="354">
        <f t="shared" si="32"/>
        <v>0</v>
      </c>
      <c r="AG106" s="354">
        <f t="shared" si="33"/>
        <v>0</v>
      </c>
      <c r="AH106" s="354">
        <f t="shared" si="34"/>
        <v>0</v>
      </c>
      <c r="AI106" s="354"/>
    </row>
    <row r="107" spans="1:35" ht="15" customHeight="1">
      <c r="A107" s="275"/>
      <c r="B107" s="448"/>
      <c r="C107" s="448"/>
      <c r="D107" s="449"/>
      <c r="E107" s="449"/>
      <c r="F107" s="449"/>
      <c r="G107" s="449"/>
      <c r="H107" s="449"/>
      <c r="I107" s="449"/>
      <c r="J107" s="449"/>
      <c r="K107" s="352" t="str">
        <f>IF(F107="","",F107*IF(IF('Unit and Contact details'!$D$11='Unit and Contact details'!$E$12,"Northern Ireland","Republic of Ireland")="Northern Ireland",INDEX('Fixed inputs'!$H$18:$H$58,MATCH("CY2028/29",'Fixed inputs'!$B$18:$B$58,0)),INDEX('Fixed inputs'!$I$18:$I$58,MATCH("CY2028/29",'Fixed inputs'!$B$18:$B$58,0))))</f>
        <v/>
      </c>
      <c r="L107" s="352" t="str">
        <f>IF(G107="","",G107*IF(IF('Unit and Contact details'!$D$11='Unit and Contact details'!$E$12,"Northern Ireland","Republic of Ireland")="Northern Ireland",INDEX('Fixed inputs'!$H$18:$H$58,MATCH("CY2029/30",'Fixed inputs'!$B$18:$B$58,0)),INDEX('Fixed inputs'!$I$18:$I$58,MATCH("CY2029/30",'Fixed inputs'!$B$18:$B$58,0))))</f>
        <v/>
      </c>
      <c r="M107" s="352" t="str">
        <f>IF(H107="","",H107*IF(IF('Unit and Contact details'!$D$11='Unit and Contact details'!$E$12,"Northern Ireland","Republic of Ireland")="Northern Ireland",INDEX('Fixed inputs'!$H$18:$H$58,MATCH("CY2030/31",'Fixed inputs'!$B$18:$B$58,0)),INDEX('Fixed inputs'!$I$18:$I$58,MATCH("CY2030/31",'Fixed inputs'!$B$18:$B$58,0))))</f>
        <v/>
      </c>
      <c r="N107" s="352" t="str">
        <f>IF(I107="","",I107*IF(IF('Unit and Contact details'!$D$11='Unit and Contact details'!$E$12,"Northern Ireland","Republic of Ireland")="Northern Ireland",INDEX('Fixed inputs'!$H$18:$H$58,MATCH("CY2031/32",'Fixed inputs'!$B$18:$B$58,0)),INDEX('Fixed inputs'!$I$18:$I$58,MATCH("CY2031/32",'Fixed inputs'!$B$18:$B$58,0))))</f>
        <v/>
      </c>
      <c r="O107" s="352" t="str">
        <f>IF(J107="","",J107*IF(IF('Unit and Contact details'!$D$11='Unit and Contact details'!$E$12,"Northern Ireland","Republic of Ireland")="Northern Ireland",INDEX('Fixed inputs'!$H$18:$H$58,MATCH("CY2032/33",'Fixed inputs'!$B$18:$B$58,0)),INDEX('Fixed inputs'!$I$18:$I$58,MATCH("CY2032/33",'Fixed inputs'!$B$18:$B$58,0))))</f>
        <v/>
      </c>
      <c r="P107" s="393">
        <f t="shared" si="28"/>
        <v>0</v>
      </c>
      <c r="Q107" s="348">
        <f t="shared" si="29"/>
        <v>0</v>
      </c>
      <c r="R107" s="393" t="b">
        <f t="shared" si="35"/>
        <v>1</v>
      </c>
      <c r="S107" s="358"/>
      <c r="T107" s="358"/>
      <c r="U107" s="374"/>
      <c r="V107" s="353"/>
      <c r="W107" s="353"/>
      <c r="X107" s="353"/>
      <c r="Y107" s="353"/>
      <c r="Z107" s="360"/>
      <c r="AA107" s="360"/>
      <c r="AB107" s="360"/>
      <c r="AC107" s="360"/>
      <c r="AD107" s="360">
        <f t="shared" si="30"/>
        <v>0</v>
      </c>
      <c r="AE107" s="354">
        <f t="shared" si="31"/>
        <v>0</v>
      </c>
      <c r="AF107" s="354">
        <f t="shared" si="32"/>
        <v>0</v>
      </c>
      <c r="AG107" s="354">
        <f t="shared" si="33"/>
        <v>0</v>
      </c>
      <c r="AH107" s="354">
        <f t="shared" si="34"/>
        <v>0</v>
      </c>
      <c r="AI107" s="354"/>
    </row>
    <row r="108" spans="1:35" ht="15" customHeight="1">
      <c r="A108" s="275"/>
      <c r="B108" s="448"/>
      <c r="C108" s="448"/>
      <c r="D108" s="449"/>
      <c r="E108" s="449"/>
      <c r="F108" s="449"/>
      <c r="G108" s="449"/>
      <c r="H108" s="449"/>
      <c r="I108" s="449"/>
      <c r="J108" s="449"/>
      <c r="K108" s="352" t="str">
        <f>IF(F108="","",F108*IF(IF('Unit and Contact details'!$D$11='Unit and Contact details'!$E$12,"Northern Ireland","Republic of Ireland")="Northern Ireland",INDEX('Fixed inputs'!$H$18:$H$58,MATCH("CY2028/29",'Fixed inputs'!$B$18:$B$58,0)),INDEX('Fixed inputs'!$I$18:$I$58,MATCH("CY2028/29",'Fixed inputs'!$B$18:$B$58,0))))</f>
        <v/>
      </c>
      <c r="L108" s="352" t="str">
        <f>IF(G108="","",G108*IF(IF('Unit and Contact details'!$D$11='Unit and Contact details'!$E$12,"Northern Ireland","Republic of Ireland")="Northern Ireland",INDEX('Fixed inputs'!$H$18:$H$58,MATCH("CY2029/30",'Fixed inputs'!$B$18:$B$58,0)),INDEX('Fixed inputs'!$I$18:$I$58,MATCH("CY2029/30",'Fixed inputs'!$B$18:$B$58,0))))</f>
        <v/>
      </c>
      <c r="M108" s="352" t="str">
        <f>IF(H108="","",H108*IF(IF('Unit and Contact details'!$D$11='Unit and Contact details'!$E$12,"Northern Ireland","Republic of Ireland")="Northern Ireland",INDEX('Fixed inputs'!$H$18:$H$58,MATCH("CY2030/31",'Fixed inputs'!$B$18:$B$58,0)),INDEX('Fixed inputs'!$I$18:$I$58,MATCH("CY2030/31",'Fixed inputs'!$B$18:$B$58,0))))</f>
        <v/>
      </c>
      <c r="N108" s="352" t="str">
        <f>IF(I108="","",I108*IF(IF('Unit and Contact details'!$D$11='Unit and Contact details'!$E$12,"Northern Ireland","Republic of Ireland")="Northern Ireland",INDEX('Fixed inputs'!$H$18:$H$58,MATCH("CY2031/32",'Fixed inputs'!$B$18:$B$58,0)),INDEX('Fixed inputs'!$I$18:$I$58,MATCH("CY2031/32",'Fixed inputs'!$B$18:$B$58,0))))</f>
        <v/>
      </c>
      <c r="O108" s="352" t="str">
        <f>IF(J108="","",J108*IF(IF('Unit and Contact details'!$D$11='Unit and Contact details'!$E$12,"Northern Ireland","Republic of Ireland")="Northern Ireland",INDEX('Fixed inputs'!$H$18:$H$58,MATCH("CY2032/33",'Fixed inputs'!$B$18:$B$58,0)),INDEX('Fixed inputs'!$I$18:$I$58,MATCH("CY2032/33",'Fixed inputs'!$B$18:$B$58,0))))</f>
        <v/>
      </c>
      <c r="P108" s="393">
        <f t="shared" si="28"/>
        <v>0</v>
      </c>
      <c r="Q108" s="348">
        <f t="shared" si="29"/>
        <v>0</v>
      </c>
      <c r="R108" s="393" t="b">
        <f t="shared" si="35"/>
        <v>1</v>
      </c>
      <c r="S108" s="358"/>
      <c r="T108" s="358"/>
      <c r="U108" s="374"/>
      <c r="V108" s="353"/>
      <c r="W108" s="353"/>
      <c r="X108" s="353"/>
      <c r="Y108" s="353"/>
      <c r="Z108" s="360"/>
      <c r="AA108" s="360"/>
      <c r="AB108" s="360"/>
      <c r="AC108" s="360"/>
      <c r="AD108" s="360">
        <f t="shared" si="30"/>
        <v>0</v>
      </c>
      <c r="AE108" s="354">
        <f t="shared" si="31"/>
        <v>0</v>
      </c>
      <c r="AF108" s="354">
        <f t="shared" si="32"/>
        <v>0</v>
      </c>
      <c r="AG108" s="354">
        <f t="shared" si="33"/>
        <v>0</v>
      </c>
      <c r="AH108" s="354">
        <f t="shared" si="34"/>
        <v>0</v>
      </c>
      <c r="AI108" s="354"/>
    </row>
    <row r="109" spans="1:35" ht="15" customHeight="1">
      <c r="A109" s="275"/>
      <c r="B109" s="448"/>
      <c r="C109" s="448"/>
      <c r="D109" s="449"/>
      <c r="E109" s="449"/>
      <c r="F109" s="449"/>
      <c r="G109" s="449"/>
      <c r="H109" s="449"/>
      <c r="I109" s="449"/>
      <c r="J109" s="449"/>
      <c r="K109" s="352" t="str">
        <f>IF(F109="","",F109*IF(IF('Unit and Contact details'!$D$11='Unit and Contact details'!$E$12,"Northern Ireland","Republic of Ireland")="Northern Ireland",INDEX('Fixed inputs'!$H$18:$H$58,MATCH("CY2028/29",'Fixed inputs'!$B$18:$B$58,0)),INDEX('Fixed inputs'!$I$18:$I$58,MATCH("CY2028/29",'Fixed inputs'!$B$18:$B$58,0))))</f>
        <v/>
      </c>
      <c r="L109" s="352" t="str">
        <f>IF(G109="","",G109*IF(IF('Unit and Contact details'!$D$11='Unit and Contact details'!$E$12,"Northern Ireland","Republic of Ireland")="Northern Ireland",INDEX('Fixed inputs'!$H$18:$H$58,MATCH("CY2029/30",'Fixed inputs'!$B$18:$B$58,0)),INDEX('Fixed inputs'!$I$18:$I$58,MATCH("CY2029/30",'Fixed inputs'!$B$18:$B$58,0))))</f>
        <v/>
      </c>
      <c r="M109" s="352" t="str">
        <f>IF(H109="","",H109*IF(IF('Unit and Contact details'!$D$11='Unit and Contact details'!$E$12,"Northern Ireland","Republic of Ireland")="Northern Ireland",INDEX('Fixed inputs'!$H$18:$H$58,MATCH("CY2030/31",'Fixed inputs'!$B$18:$B$58,0)),INDEX('Fixed inputs'!$I$18:$I$58,MATCH("CY2030/31",'Fixed inputs'!$B$18:$B$58,0))))</f>
        <v/>
      </c>
      <c r="N109" s="352" t="str">
        <f>IF(I109="","",I109*IF(IF('Unit and Contact details'!$D$11='Unit and Contact details'!$E$12,"Northern Ireland","Republic of Ireland")="Northern Ireland",INDEX('Fixed inputs'!$H$18:$H$58,MATCH("CY2031/32",'Fixed inputs'!$B$18:$B$58,0)),INDEX('Fixed inputs'!$I$18:$I$58,MATCH("CY2031/32",'Fixed inputs'!$B$18:$B$58,0))))</f>
        <v/>
      </c>
      <c r="O109" s="352" t="str">
        <f>IF(J109="","",J109*IF(IF('Unit and Contact details'!$D$11='Unit and Contact details'!$E$12,"Northern Ireland","Republic of Ireland")="Northern Ireland",INDEX('Fixed inputs'!$H$18:$H$58,MATCH("CY2032/33",'Fixed inputs'!$B$18:$B$58,0)),INDEX('Fixed inputs'!$I$18:$I$58,MATCH("CY2032/33",'Fixed inputs'!$B$18:$B$58,0))))</f>
        <v/>
      </c>
      <c r="P109" s="393">
        <f t="shared" si="28"/>
        <v>0</v>
      </c>
      <c r="Q109" s="348">
        <f t="shared" si="29"/>
        <v>0</v>
      </c>
      <c r="R109" s="393" t="b">
        <f t="shared" si="35"/>
        <v>1</v>
      </c>
      <c r="S109" s="358"/>
      <c r="T109" s="358"/>
      <c r="U109" s="374"/>
      <c r="V109" s="353"/>
      <c r="W109" s="353"/>
      <c r="X109" s="353"/>
      <c r="Y109" s="353"/>
      <c r="Z109" s="360"/>
      <c r="AA109" s="360"/>
      <c r="AB109" s="360"/>
      <c r="AC109" s="360"/>
      <c r="AD109" s="360">
        <f t="shared" si="30"/>
        <v>0</v>
      </c>
      <c r="AE109" s="354">
        <f t="shared" si="31"/>
        <v>0</v>
      </c>
      <c r="AF109" s="354">
        <f t="shared" si="32"/>
        <v>0</v>
      </c>
      <c r="AG109" s="354">
        <f t="shared" si="33"/>
        <v>0</v>
      </c>
      <c r="AH109" s="354">
        <f t="shared" si="34"/>
        <v>0</v>
      </c>
      <c r="AI109" s="354"/>
    </row>
    <row r="110" spans="1:35">
      <c r="A110" s="275"/>
      <c r="B110" s="275"/>
      <c r="C110" s="275"/>
      <c r="D110" s="275"/>
      <c r="E110" s="275"/>
      <c r="F110" s="275"/>
      <c r="G110" s="275"/>
      <c r="H110" s="275"/>
      <c r="I110" s="275"/>
      <c r="J110" s="275"/>
      <c r="K110" s="275"/>
      <c r="L110" s="275"/>
      <c r="M110" s="275"/>
      <c r="N110" s="275"/>
      <c r="O110" s="275"/>
      <c r="P110" s="275"/>
      <c r="Q110" s="275"/>
      <c r="R110" s="275"/>
      <c r="S110" s="275"/>
      <c r="T110" s="275"/>
      <c r="U110" s="275"/>
      <c r="V110" s="275"/>
      <c r="W110" s="275"/>
      <c r="X110" s="275"/>
    </row>
    <row r="111" spans="1:35">
      <c r="A111" s="275"/>
      <c r="B111" s="275"/>
      <c r="C111" s="275"/>
      <c r="D111" s="275"/>
      <c r="E111" s="275"/>
      <c r="F111" s="275"/>
      <c r="G111" s="275"/>
      <c r="H111" s="275"/>
      <c r="I111" s="275"/>
      <c r="J111" s="275"/>
      <c r="K111" s="275"/>
      <c r="L111" s="275"/>
      <c r="M111" s="275"/>
      <c r="N111" s="275"/>
      <c r="O111" s="275"/>
      <c r="P111" s="275"/>
      <c r="Q111" s="275"/>
      <c r="R111" s="275"/>
      <c r="S111" s="275"/>
      <c r="T111" s="275"/>
      <c r="U111" s="275"/>
      <c r="V111" s="275"/>
      <c r="W111" s="275"/>
      <c r="X111" s="275"/>
    </row>
    <row r="112" spans="1:35">
      <c r="A112" s="275"/>
      <c r="B112" s="570" t="s">
        <v>211</v>
      </c>
      <c r="C112" s="555"/>
      <c r="D112" s="556"/>
      <c r="E112" s="556"/>
      <c r="F112" s="556"/>
      <c r="G112" s="557"/>
      <c r="H112" s="555"/>
      <c r="I112" s="275"/>
      <c r="J112" s="275"/>
      <c r="K112" s="275"/>
      <c r="L112" s="275"/>
      <c r="M112" s="275"/>
      <c r="N112" s="275"/>
      <c r="O112" s="275"/>
      <c r="P112" s="275"/>
      <c r="Q112" s="275"/>
      <c r="R112" s="275"/>
      <c r="S112" s="275"/>
      <c r="T112" s="275"/>
      <c r="U112" s="275"/>
      <c r="V112" s="275"/>
      <c r="W112" s="275"/>
      <c r="X112" s="275"/>
    </row>
    <row r="113" spans="1:24" ht="15.75" customHeight="1">
      <c r="A113" s="275"/>
      <c r="B113" s="298" t="s">
        <v>212</v>
      </c>
      <c r="C113" s="298" t="s">
        <v>118</v>
      </c>
      <c r="D113" s="298" t="s">
        <v>119</v>
      </c>
      <c r="E113" s="298" t="s">
        <v>93</v>
      </c>
      <c r="F113" s="298" t="s">
        <v>94</v>
      </c>
      <c r="G113" s="298" t="s">
        <v>95</v>
      </c>
      <c r="H113" s="275"/>
      <c r="I113" s="275"/>
      <c r="J113" s="275"/>
      <c r="K113" s="275"/>
      <c r="L113" s="275"/>
      <c r="M113" s="275"/>
      <c r="N113" s="275"/>
      <c r="O113" s="275"/>
      <c r="P113" s="275"/>
      <c r="Q113" s="275"/>
      <c r="R113" s="275"/>
      <c r="S113" s="275"/>
      <c r="T113" s="275"/>
      <c r="U113" s="275"/>
      <c r="V113" s="275"/>
      <c r="W113" s="275"/>
      <c r="X113" s="275"/>
    </row>
    <row r="114" spans="1:24">
      <c r="A114" s="275"/>
      <c r="B114" s="300" t="s">
        <v>213</v>
      </c>
      <c r="C114" s="320">
        <f>IF('Fixed inputs'!$I$4="Application",D23,AC22)</f>
        <v>0</v>
      </c>
      <c r="D114" s="320">
        <f>IF('Fixed inputs'!$I$4="Application",E23,AD22)</f>
        <v>0</v>
      </c>
      <c r="E114" s="320">
        <f>IF('Fixed inputs'!$I$4="Application",F23,AE22)</f>
        <v>0</v>
      </c>
      <c r="F114" s="320">
        <f>IF('Fixed inputs'!$I$4="Application",G23,AF22)</f>
        <v>0</v>
      </c>
      <c r="G114" s="320">
        <f>IF('Fixed inputs'!$I$4="Application",H23,AG22)</f>
        <v>0</v>
      </c>
      <c r="H114" s="275"/>
      <c r="I114" s="275"/>
      <c r="J114" s="275"/>
      <c r="K114" s="275"/>
      <c r="L114" s="275"/>
      <c r="M114" s="275"/>
      <c r="N114" s="275"/>
      <c r="O114" s="275"/>
      <c r="P114" s="275"/>
      <c r="Q114" s="275"/>
      <c r="R114" s="275"/>
      <c r="S114" s="275"/>
      <c r="T114" s="275"/>
      <c r="U114" s="275"/>
      <c r="V114" s="275"/>
      <c r="W114" s="275"/>
      <c r="X114" s="275"/>
    </row>
    <row r="115" spans="1:24">
      <c r="A115" s="275"/>
      <c r="B115" s="300" t="s">
        <v>214</v>
      </c>
      <c r="C115" s="320">
        <f>I35</f>
        <v>0</v>
      </c>
      <c r="D115" s="320">
        <f>J35</f>
        <v>0</v>
      </c>
      <c r="E115" s="320">
        <f>K35</f>
        <v>0</v>
      </c>
      <c r="F115" s="320">
        <f>L35</f>
        <v>0</v>
      </c>
      <c r="G115" s="320">
        <f>M35</f>
        <v>0</v>
      </c>
      <c r="H115" s="275"/>
      <c r="I115" s="275"/>
      <c r="J115" s="275"/>
      <c r="K115" s="275"/>
      <c r="L115" s="275"/>
      <c r="M115" s="275"/>
      <c r="N115" s="275"/>
      <c r="O115" s="275"/>
      <c r="P115" s="275"/>
      <c r="Q115" s="275"/>
      <c r="R115" s="275"/>
      <c r="S115" s="275"/>
      <c r="T115" s="275"/>
      <c r="U115" s="275"/>
      <c r="V115" s="275"/>
      <c r="W115" s="275"/>
      <c r="X115" s="275"/>
    </row>
    <row r="116" spans="1:24">
      <c r="A116" s="275"/>
      <c r="B116" s="300" t="s">
        <v>215</v>
      </c>
      <c r="C116" s="320">
        <f>I52</f>
        <v>0</v>
      </c>
      <c r="D116" s="320">
        <f>J52</f>
        <v>0</v>
      </c>
      <c r="E116" s="320">
        <f>K52</f>
        <v>0</v>
      </c>
      <c r="F116" s="320">
        <f>L52</f>
        <v>0</v>
      </c>
      <c r="G116" s="320">
        <f>M52</f>
        <v>0</v>
      </c>
      <c r="H116" s="275"/>
      <c r="I116" s="275"/>
      <c r="J116" s="275"/>
      <c r="K116" s="275"/>
      <c r="L116" s="275"/>
      <c r="M116" s="275"/>
      <c r="N116" s="275"/>
      <c r="O116" s="275"/>
      <c r="P116" s="275"/>
      <c r="Q116" s="275"/>
      <c r="R116" s="275"/>
      <c r="S116" s="275"/>
      <c r="T116" s="275"/>
      <c r="U116" s="275"/>
      <c r="V116" s="275"/>
      <c r="W116" s="275"/>
      <c r="X116" s="275"/>
    </row>
    <row r="117" spans="1:24">
      <c r="A117" s="275"/>
      <c r="B117" s="300" t="s">
        <v>216</v>
      </c>
      <c r="C117" s="320">
        <f>I69</f>
        <v>0</v>
      </c>
      <c r="D117" s="320">
        <f>J69</f>
        <v>0</v>
      </c>
      <c r="E117" s="320">
        <f>K69</f>
        <v>0</v>
      </c>
      <c r="F117" s="320">
        <f>L69</f>
        <v>0</v>
      </c>
      <c r="G117" s="320">
        <f>M69</f>
        <v>0</v>
      </c>
      <c r="H117" s="275"/>
      <c r="I117" s="275"/>
      <c r="J117" s="275"/>
      <c r="K117" s="275"/>
      <c r="L117" s="275"/>
      <c r="M117" s="275"/>
      <c r="N117" s="275"/>
      <c r="O117" s="275"/>
      <c r="P117" s="275"/>
      <c r="Q117" s="275"/>
      <c r="R117" s="275"/>
      <c r="S117" s="275"/>
      <c r="T117" s="275"/>
      <c r="U117" s="275"/>
      <c r="V117" s="275"/>
      <c r="W117" s="275"/>
      <c r="X117" s="275"/>
    </row>
    <row r="118" spans="1:24">
      <c r="A118" s="275"/>
      <c r="B118" s="300" t="s">
        <v>217</v>
      </c>
      <c r="C118" s="320">
        <f>I86</f>
        <v>0</v>
      </c>
      <c r="D118" s="320">
        <f>J86</f>
        <v>0</v>
      </c>
      <c r="E118" s="320">
        <f>K86</f>
        <v>0</v>
      </c>
      <c r="F118" s="320">
        <f>L86</f>
        <v>0</v>
      </c>
      <c r="G118" s="320">
        <f>M86</f>
        <v>0</v>
      </c>
      <c r="H118" s="275"/>
      <c r="I118" s="275"/>
      <c r="J118" s="275"/>
      <c r="K118" s="275"/>
      <c r="L118" s="275"/>
      <c r="M118" s="275"/>
      <c r="N118" s="275"/>
      <c r="O118" s="275"/>
      <c r="P118" s="275"/>
      <c r="Q118" s="275"/>
      <c r="R118" s="275"/>
      <c r="S118" s="275"/>
      <c r="T118" s="275"/>
      <c r="U118" s="275"/>
      <c r="V118" s="275"/>
      <c r="W118" s="275"/>
      <c r="X118" s="275"/>
    </row>
    <row r="119" spans="1:24">
      <c r="A119" s="275"/>
      <c r="B119" s="300" t="s">
        <v>218</v>
      </c>
      <c r="C119" s="355">
        <f>IF('Fixed inputs'!$I$4="Application",-SUM(K100:K109),-SUM(AD100:AD109))</f>
        <v>0</v>
      </c>
      <c r="D119" s="355">
        <f>IF('Fixed inputs'!$I$4="Application",-SUM(L100:L109),-SUM(AE100:AE109))</f>
        <v>0</v>
      </c>
      <c r="E119" s="355">
        <f>IF('Fixed inputs'!$I$4="Application",-SUM(M100:M109),-SUM(AF100:AF109))</f>
        <v>0</v>
      </c>
      <c r="F119" s="355">
        <f>IF('Fixed inputs'!$I$4="Application",-SUM(N100:N109),-SUM(AG100:AG109))</f>
        <v>0</v>
      </c>
      <c r="G119" s="355">
        <f>IF('Fixed inputs'!$I$4="Application",-SUM(O100:O109),-SUM(AH100:AH109))</f>
        <v>0</v>
      </c>
      <c r="H119" s="275"/>
      <c r="I119" s="275"/>
      <c r="J119" s="275"/>
      <c r="K119" s="275"/>
      <c r="L119" s="275"/>
      <c r="M119" s="275"/>
      <c r="N119" s="275"/>
      <c r="O119" s="275"/>
      <c r="P119" s="275"/>
      <c r="Q119" s="275"/>
      <c r="R119" s="275"/>
      <c r="S119" s="275"/>
      <c r="T119" s="275"/>
      <c r="U119" s="275"/>
      <c r="V119" s="275"/>
      <c r="W119" s="275"/>
      <c r="X119" s="275"/>
    </row>
    <row r="120" spans="1:24">
      <c r="A120" s="275"/>
      <c r="B120" s="300" t="s">
        <v>132</v>
      </c>
      <c r="C120" s="320">
        <f>SUM(C114:C119)</f>
        <v>0</v>
      </c>
      <c r="D120" s="320">
        <f>SUM(D114:D119)</f>
        <v>0</v>
      </c>
      <c r="E120" s="320">
        <f>SUM(E114:E119)</f>
        <v>0</v>
      </c>
      <c r="F120" s="320">
        <f>SUM(F114:F119)</f>
        <v>0</v>
      </c>
      <c r="G120" s="320">
        <f>SUM(G114:G119)</f>
        <v>0</v>
      </c>
      <c r="H120" s="275"/>
      <c r="I120" s="275"/>
      <c r="J120" s="275"/>
      <c r="K120" s="275"/>
      <c r="L120" s="275"/>
      <c r="M120" s="275"/>
      <c r="N120" s="275"/>
      <c r="O120" s="275"/>
      <c r="P120" s="275"/>
      <c r="Q120" s="275"/>
      <c r="R120" s="275"/>
      <c r="S120" s="275"/>
      <c r="T120" s="275"/>
      <c r="U120" s="275"/>
      <c r="V120" s="275"/>
      <c r="W120" s="275"/>
      <c r="X120" s="275"/>
    </row>
    <row r="121" spans="1:24">
      <c r="A121" s="275"/>
      <c r="B121" s="275"/>
      <c r="C121" s="275"/>
      <c r="D121" s="275"/>
      <c r="E121" s="275"/>
      <c r="F121" s="275"/>
      <c r="G121" s="275"/>
      <c r="H121" s="275"/>
      <c r="I121" s="275"/>
      <c r="J121" s="275"/>
      <c r="K121" s="275"/>
      <c r="L121" s="275"/>
      <c r="M121" s="275"/>
      <c r="N121" s="275"/>
      <c r="O121" s="275"/>
      <c r="P121" s="275"/>
      <c r="Q121" s="275"/>
      <c r="R121" s="275"/>
      <c r="S121" s="275"/>
      <c r="T121" s="275"/>
      <c r="U121" s="275"/>
      <c r="V121" s="275"/>
      <c r="W121" s="275"/>
      <c r="X121" s="275"/>
    </row>
    <row r="122" spans="1:24">
      <c r="A122" s="275"/>
      <c r="B122" s="275"/>
      <c r="C122" s="275"/>
      <c r="D122" s="275"/>
      <c r="E122" s="275"/>
      <c r="F122" s="275"/>
      <c r="G122" s="275"/>
      <c r="H122" s="275"/>
      <c r="I122" s="275"/>
      <c r="J122" s="275"/>
      <c r="K122" s="275"/>
      <c r="L122" s="275"/>
      <c r="M122" s="275"/>
      <c r="N122" s="275"/>
      <c r="O122" s="275"/>
      <c r="P122" s="275"/>
      <c r="Q122" s="275"/>
      <c r="R122" s="275"/>
      <c r="S122" s="275"/>
      <c r="T122" s="275"/>
      <c r="U122" s="275"/>
      <c r="V122" s="275"/>
      <c r="W122" s="275"/>
      <c r="X122" s="275"/>
    </row>
    <row r="123" spans="1:24">
      <c r="A123" s="275"/>
      <c r="B123" s="275"/>
      <c r="C123" s="275"/>
      <c r="D123" s="275"/>
      <c r="E123" s="275"/>
      <c r="F123" s="275"/>
      <c r="G123" s="275"/>
      <c r="H123" s="275"/>
      <c r="I123" s="275"/>
      <c r="J123" s="275"/>
      <c r="K123" s="275"/>
      <c r="L123" s="275"/>
      <c r="M123" s="275"/>
      <c r="N123" s="275"/>
      <c r="O123" s="275"/>
      <c r="P123" s="275"/>
      <c r="Q123" s="275"/>
      <c r="R123" s="275"/>
      <c r="S123" s="275"/>
      <c r="T123" s="275"/>
      <c r="U123" s="275"/>
      <c r="V123" s="275"/>
      <c r="W123" s="275"/>
      <c r="X123" s="275"/>
    </row>
    <row r="124" spans="1:24" hidden="1">
      <c r="A124" s="275"/>
      <c r="B124" s="275"/>
      <c r="C124" s="275"/>
      <c r="D124" s="275"/>
      <c r="E124" s="275"/>
      <c r="F124" s="275"/>
      <c r="G124" s="275"/>
      <c r="H124" s="275"/>
      <c r="I124" s="275"/>
      <c r="J124" s="275"/>
      <c r="K124" s="275"/>
      <c r="L124" s="275"/>
      <c r="M124" s="275"/>
      <c r="N124" s="275"/>
      <c r="O124" s="275"/>
      <c r="P124" s="275"/>
      <c r="Q124" s="275"/>
      <c r="R124" s="275"/>
      <c r="S124" s="275"/>
      <c r="T124" s="275"/>
      <c r="U124" s="275"/>
      <c r="V124" s="275"/>
      <c r="W124" s="275"/>
      <c r="X124" s="275"/>
    </row>
    <row r="125" spans="1:24" hidden="1">
      <c r="A125" s="275"/>
      <c r="B125" s="275"/>
      <c r="C125" s="275"/>
      <c r="D125" s="275"/>
      <c r="E125" s="275"/>
      <c r="F125" s="275"/>
      <c r="G125" s="275"/>
      <c r="H125" s="275"/>
      <c r="I125" s="275"/>
      <c r="J125" s="275"/>
      <c r="K125" s="275"/>
      <c r="L125" s="275"/>
      <c r="M125" s="275"/>
      <c r="N125" s="275"/>
      <c r="O125" s="275"/>
      <c r="P125" s="275"/>
      <c r="Q125" s="275"/>
      <c r="R125" s="275"/>
      <c r="S125" s="275"/>
      <c r="T125" s="275"/>
      <c r="U125" s="275"/>
      <c r="V125" s="275"/>
      <c r="W125" s="275"/>
      <c r="X125" s="275"/>
    </row>
    <row r="126" spans="1:24" hidden="1">
      <c r="A126" s="275"/>
      <c r="B126" s="275"/>
      <c r="C126" s="275"/>
      <c r="D126" s="275"/>
      <c r="E126" s="275"/>
      <c r="F126" s="275"/>
      <c r="G126" s="275"/>
      <c r="H126" s="275"/>
      <c r="I126" s="275"/>
      <c r="J126" s="275"/>
      <c r="K126" s="275"/>
      <c r="L126" s="275"/>
      <c r="M126" s="275"/>
      <c r="N126" s="275"/>
      <c r="O126" s="275"/>
      <c r="P126" s="275"/>
      <c r="Q126" s="275"/>
      <c r="R126" s="275"/>
      <c r="S126" s="275"/>
      <c r="T126" s="275"/>
      <c r="U126" s="275"/>
      <c r="V126" s="275"/>
      <c r="W126" s="275"/>
      <c r="X126" s="275"/>
    </row>
    <row r="127" spans="1:24" hidden="1">
      <c r="A127" s="275"/>
      <c r="B127" s="275"/>
      <c r="C127" s="275"/>
      <c r="D127" s="275"/>
      <c r="E127" s="275"/>
      <c r="F127" s="275"/>
      <c r="G127" s="275"/>
      <c r="H127" s="275"/>
      <c r="I127" s="275"/>
      <c r="J127" s="275"/>
      <c r="K127" s="275"/>
      <c r="L127" s="275"/>
      <c r="M127" s="275"/>
      <c r="N127" s="275"/>
      <c r="O127" s="275"/>
      <c r="P127" s="275"/>
      <c r="Q127" s="275"/>
      <c r="R127" s="275"/>
      <c r="S127" s="275"/>
      <c r="T127" s="275"/>
      <c r="U127" s="275"/>
      <c r="V127" s="275"/>
      <c r="W127" s="275"/>
      <c r="X127" s="275"/>
    </row>
    <row r="128" spans="1:24" hidden="1">
      <c r="A128" s="275"/>
      <c r="B128" s="275"/>
      <c r="C128" s="275"/>
      <c r="D128" s="275"/>
      <c r="E128" s="275"/>
      <c r="F128" s="275"/>
      <c r="G128" s="275"/>
      <c r="H128" s="275"/>
      <c r="I128" s="275"/>
      <c r="J128" s="275"/>
      <c r="K128" s="275"/>
      <c r="L128" s="275"/>
      <c r="M128" s="275"/>
      <c r="N128" s="275"/>
      <c r="O128" s="275"/>
      <c r="P128" s="275"/>
      <c r="Q128" s="275"/>
      <c r="R128" s="275"/>
      <c r="S128" s="275"/>
      <c r="T128" s="275"/>
      <c r="U128" s="275"/>
      <c r="V128" s="275"/>
      <c r="W128" s="275"/>
      <c r="X128" s="275"/>
    </row>
    <row r="129" spans="1:24" hidden="1">
      <c r="A129" s="275"/>
      <c r="B129" s="275"/>
      <c r="C129" s="275"/>
      <c r="D129" s="275"/>
      <c r="E129" s="275"/>
      <c r="F129" s="275"/>
      <c r="G129" s="275"/>
      <c r="H129" s="275"/>
      <c r="I129" s="275"/>
      <c r="J129" s="275"/>
      <c r="K129" s="275"/>
      <c r="L129" s="275"/>
      <c r="M129" s="275"/>
      <c r="N129" s="275"/>
      <c r="O129" s="275"/>
      <c r="P129" s="275"/>
      <c r="Q129" s="275"/>
      <c r="R129" s="275"/>
      <c r="S129" s="275"/>
      <c r="T129" s="275"/>
      <c r="U129" s="275"/>
      <c r="V129" s="275"/>
      <c r="W129" s="275"/>
      <c r="X129" s="275"/>
    </row>
    <row r="130" spans="1:24" hidden="1">
      <c r="A130" s="275"/>
      <c r="B130" s="275"/>
      <c r="C130" s="275"/>
      <c r="D130" s="275"/>
      <c r="E130" s="275"/>
      <c r="F130" s="275"/>
      <c r="G130" s="275"/>
      <c r="H130" s="275"/>
      <c r="I130" s="275"/>
      <c r="J130" s="275"/>
      <c r="K130" s="275"/>
      <c r="L130" s="275"/>
      <c r="M130" s="275"/>
      <c r="N130" s="275"/>
      <c r="O130" s="275"/>
      <c r="P130" s="275"/>
      <c r="Q130" s="275"/>
      <c r="R130" s="275"/>
      <c r="S130" s="275"/>
      <c r="T130" s="275"/>
      <c r="U130" s="275"/>
      <c r="V130" s="275"/>
      <c r="W130" s="275"/>
      <c r="X130" s="275"/>
    </row>
    <row r="131" spans="1:24" hidden="1">
      <c r="A131" s="275"/>
      <c r="B131" s="275"/>
      <c r="C131" s="275"/>
      <c r="D131" s="275"/>
      <c r="E131" s="275"/>
      <c r="F131" s="275"/>
      <c r="G131" s="275"/>
      <c r="H131" s="275"/>
      <c r="I131" s="275"/>
      <c r="J131" s="275"/>
      <c r="K131" s="275"/>
      <c r="L131" s="275"/>
      <c r="M131" s="275"/>
      <c r="N131" s="275"/>
      <c r="O131" s="275"/>
      <c r="P131" s="275"/>
      <c r="Q131" s="275"/>
      <c r="R131" s="275"/>
      <c r="S131" s="275"/>
      <c r="T131" s="275"/>
      <c r="U131" s="275"/>
      <c r="V131" s="275"/>
      <c r="W131" s="275"/>
      <c r="X131" s="275"/>
    </row>
    <row r="132" spans="1:24" hidden="1">
      <c r="A132" s="275"/>
      <c r="B132" s="275"/>
      <c r="C132" s="275"/>
      <c r="D132" s="275"/>
      <c r="E132" s="275"/>
      <c r="F132" s="275"/>
      <c r="G132" s="275"/>
      <c r="H132" s="275"/>
      <c r="I132" s="275"/>
      <c r="J132" s="275"/>
      <c r="K132" s="275"/>
      <c r="L132" s="275"/>
      <c r="M132" s="275"/>
      <c r="N132" s="275"/>
      <c r="O132" s="275"/>
      <c r="P132" s="275"/>
      <c r="Q132" s="275"/>
      <c r="R132" s="275"/>
      <c r="S132" s="275"/>
      <c r="T132" s="275"/>
      <c r="U132" s="275"/>
      <c r="V132" s="275"/>
      <c r="W132" s="275"/>
      <c r="X132" s="275"/>
    </row>
    <row r="133" spans="1:24" hidden="1">
      <c r="A133" s="275"/>
      <c r="B133" s="275"/>
      <c r="C133" s="275"/>
      <c r="D133" s="275"/>
      <c r="E133" s="275"/>
      <c r="F133" s="275"/>
      <c r="G133" s="275"/>
      <c r="H133" s="275"/>
      <c r="I133" s="275"/>
      <c r="J133" s="275"/>
      <c r="K133" s="275"/>
      <c r="L133" s="275"/>
      <c r="M133" s="275"/>
      <c r="N133" s="275"/>
      <c r="O133" s="275"/>
      <c r="P133" s="275"/>
      <c r="Q133" s="275"/>
      <c r="R133" s="275"/>
      <c r="S133" s="275"/>
      <c r="T133" s="275"/>
      <c r="U133" s="275"/>
      <c r="V133" s="275"/>
      <c r="W133" s="275"/>
      <c r="X133" s="275"/>
    </row>
    <row r="134" spans="1:24" hidden="1">
      <c r="A134" s="275"/>
      <c r="B134" s="275"/>
      <c r="C134" s="275"/>
      <c r="D134" s="275"/>
      <c r="E134" s="275"/>
      <c r="F134" s="275"/>
      <c r="G134" s="275"/>
      <c r="H134" s="275"/>
      <c r="I134" s="275"/>
      <c r="J134" s="275"/>
      <c r="K134" s="275"/>
      <c r="L134" s="275"/>
      <c r="M134" s="275"/>
      <c r="N134" s="275"/>
      <c r="O134" s="275"/>
      <c r="P134" s="275"/>
      <c r="Q134" s="275"/>
      <c r="R134" s="275"/>
      <c r="S134" s="275"/>
      <c r="T134" s="275"/>
      <c r="U134" s="275"/>
      <c r="V134" s="275"/>
      <c r="W134" s="275"/>
      <c r="X134" s="275"/>
    </row>
    <row r="135" spans="1:24" hidden="1">
      <c r="A135" s="275"/>
      <c r="B135" s="275"/>
      <c r="C135" s="275"/>
      <c r="D135" s="275"/>
      <c r="E135" s="275"/>
      <c r="F135" s="275"/>
      <c r="G135" s="275"/>
      <c r="H135" s="275"/>
      <c r="I135" s="275"/>
      <c r="J135" s="275"/>
      <c r="K135" s="275"/>
      <c r="L135" s="275"/>
      <c r="M135" s="275"/>
      <c r="N135" s="275"/>
      <c r="O135" s="275"/>
      <c r="P135" s="275"/>
      <c r="Q135" s="275"/>
      <c r="R135" s="275"/>
      <c r="S135" s="275"/>
      <c r="T135" s="275"/>
      <c r="U135" s="275"/>
      <c r="V135" s="275"/>
      <c r="W135" s="275"/>
      <c r="X135" s="275"/>
    </row>
    <row r="136" spans="1:24" hidden="1">
      <c r="A136" s="275"/>
      <c r="B136" s="275"/>
      <c r="C136" s="275"/>
      <c r="D136" s="275"/>
      <c r="E136" s="275"/>
      <c r="F136" s="275"/>
      <c r="G136" s="275"/>
      <c r="H136" s="275"/>
      <c r="I136" s="275"/>
      <c r="J136" s="275"/>
      <c r="K136" s="275"/>
      <c r="L136" s="275"/>
      <c r="M136" s="275"/>
      <c r="N136" s="275"/>
      <c r="O136" s="275"/>
      <c r="P136" s="275"/>
      <c r="Q136" s="275"/>
      <c r="R136" s="275"/>
      <c r="S136" s="275"/>
      <c r="T136" s="275"/>
      <c r="U136" s="275"/>
      <c r="V136" s="275"/>
      <c r="W136" s="275"/>
      <c r="X136" s="275"/>
    </row>
    <row r="137" spans="1:24" hidden="1">
      <c r="A137" s="275"/>
      <c r="B137" s="275"/>
      <c r="C137" s="275"/>
      <c r="D137" s="275"/>
      <c r="E137" s="275"/>
      <c r="F137" s="275"/>
      <c r="G137" s="275"/>
      <c r="H137" s="275"/>
      <c r="I137" s="275"/>
      <c r="J137" s="275"/>
      <c r="K137" s="275"/>
      <c r="L137" s="275"/>
      <c r="M137" s="275"/>
      <c r="N137" s="275"/>
      <c r="O137" s="275"/>
      <c r="P137" s="275"/>
      <c r="Q137" s="275"/>
      <c r="R137" s="275"/>
      <c r="S137" s="275"/>
      <c r="T137" s="275"/>
      <c r="U137" s="275"/>
      <c r="V137" s="275"/>
      <c r="W137" s="275"/>
      <c r="X137" s="275"/>
    </row>
    <row r="138" spans="1:24"/>
    <row r="139" spans="1:24"/>
    <row r="140" spans="1:24"/>
    <row r="141" spans="1:24"/>
    <row r="142" spans="1:24"/>
    <row r="143" spans="1:24"/>
  </sheetData>
  <sheetProtection algorithmName="SHA-512" hashValue="n08tt5Jf7jQbl3JkZjFuQPzhmfkDRmNTnVxFIwYRxTcwKg4WszrJif5Jsc0QDJgBmiKg3zhWmdDU3+wNSOGZsA==" saltValue="lZeqog+eKjPFaMDfrdfJzA==" spinCount="100000" sheet="1" objects="1" scenarios="1"/>
  <mergeCells count="10">
    <mergeCell ref="B2:R2"/>
    <mergeCell ref="B112:H112"/>
    <mergeCell ref="B27:S27"/>
    <mergeCell ref="B96:Q96"/>
    <mergeCell ref="B61:S61"/>
    <mergeCell ref="B78:S78"/>
    <mergeCell ref="B6:R6"/>
    <mergeCell ref="B44:S44"/>
    <mergeCell ref="B25:S25"/>
    <mergeCell ref="B97:Q97"/>
  </mergeCells>
  <conditionalFormatting sqref="C4">
    <cfRule type="cellIs" dxfId="35" priority="1" operator="equal">
      <formula>TRUE</formula>
    </cfRule>
    <cfRule type="cellIs" dxfId="34" priority="2" operator="equal">
      <formula>FALSE</formula>
    </cfRule>
    <cfRule type="cellIs" dxfId="33" priority="3" operator="equal">
      <formula>TRUE</formula>
    </cfRule>
    <cfRule type="cellIs" dxfId="32" priority="4" operator="equal">
      <formula>FALSE</formula>
    </cfRule>
  </conditionalFormatting>
  <conditionalFormatting sqref="R100:R109">
    <cfRule type="cellIs" dxfId="31" priority="5" operator="equal">
      <formula>TRUE</formula>
    </cfRule>
    <cfRule type="cellIs" dxfId="30" priority="6" operator="equal">
      <formula>FALSE</formula>
    </cfRule>
  </conditionalFormatting>
  <dataValidations count="16">
    <dataValidation type="list" allowBlank="1" showInputMessage="1" showErrorMessage="1" sqref="C28 C45 C62" xr:uid="{00000000-0002-0000-0800-000000000000}">
      <formula1>"ROI, NI"</formula1>
    </dataValidation>
    <dataValidation type="list" allowBlank="1" showErrorMessage="1" errorTitle="Invalid entry" error="Please select a value from the list." promptTitle="Select value" prompt="Select a value from the list." sqref="C28 C45 C62" xr:uid="{00000000-0002-0000-0800-000001000000}">
      <formula1>"ROI,NI"</formula1>
    </dataValidation>
    <dataValidation type="whole" allowBlank="1" showInputMessage="1" showErrorMessage="1" sqref="C46:C47 C29:C30 C63:C64 C80:C81" xr:uid="{00000000-0002-0000-0800-000002000000}">
      <formula1>-1000000000000</formula1>
      <formula2>1000000000000</formula2>
    </dataValidation>
    <dataValidation type="list" allowBlank="1" sqref="T22:W22" xr:uid="{00000000-0002-0000-0800-000003000000}">
      <formula1>"Yes,No,Partial,TBC"</formula1>
    </dataValidation>
    <dataValidation type="decimal" allowBlank="1" sqref="X22:AA22" xr:uid="{00000000-0002-0000-0800-000004000000}">
      <formula1>-999999999999</formula1>
      <formula2>999999999999</formula2>
    </dataValidation>
    <dataValidation type="decimal" operator="greaterThan" allowBlank="1" showErrorMessage="1" errorTitle="Invalid input" error="Value needs to be positive." promptTitle="Input required" prompt="Value needs to be positive." sqref="Y100:Y109 U100:U109 E100:E109" xr:uid="{00000000-0002-0000-0800-000006000000}">
      <formula1>0</formula1>
    </dataValidation>
    <dataValidation allowBlank="1" showErrorMessage="1" errorTitle="Invalid input" error="Select a value from the list." sqref="Q100:R109" xr:uid="{00000000-0002-0000-0800-000007000000}"/>
    <dataValidation type="list" allowBlank="1" showErrorMessage="1" errorTitle="Invalid input" error="Please select a value from the list." sqref="U22:W22" xr:uid="{47D3B520-4747-49D5-93AF-95B5CBA10C51}">
      <formula1>"Yes,No,Partial,TBC"</formula1>
    </dataValidation>
    <dataValidation type="decimal" allowBlank="1" showErrorMessage="1" errorTitle="Invalid input" error="Value needs to be a number." sqref="X22:AB22 Y100:AC109" xr:uid="{00000000-0002-0000-0800-000009000000}"/>
    <dataValidation type="list" allowBlank="1" showErrorMessage="1" errorTitle="Invalid input" error="Please select a value from the list." sqref="V100:X109" xr:uid="{E7F927AD-A52D-429A-A008-2CF891E137F5}">
      <formula1>"Yes,No,TBC"</formula1>
    </dataValidation>
    <dataValidation operator="greaterThan" allowBlank="1" showErrorMessage="1" errorTitle="Invalid input" error="Value needs to be positive." promptTitle="Input required" prompt="Value needs to be positive." sqref="V100:X109" xr:uid="{47646B32-E443-4E42-9611-ED4D5B6D4D46}"/>
    <dataValidation type="decimal" operator="lessThanOrEqual" allowBlank="1" showErrorMessage="1" errorTitle="Invalid input" error="Value needs to be negative." promptTitle="Input required" prompt="Value needs to be negative." sqref="D22:H22" xr:uid="{4532B43E-2868-458D-BCEF-441480BC3A9E}">
      <formula1>0</formula1>
    </dataValidation>
    <dataValidation type="decimal" operator="lessThanOrEqual" allowBlank="1" showErrorMessage="1" error="Value needs to be negative." sqref="D22:H22" xr:uid="{0363A09D-C53B-466A-8AC6-ED2CF8E83C85}">
      <formula1>0</formula1>
    </dataValidation>
    <dataValidation type="decimal" operator="greaterThanOrEqual" allowBlank="1" showErrorMessage="1" errorTitle="Invalid input" error="Value needs to be positive." promptTitle="Input required" prompt="Value needs to be positive." sqref="F100:J109" xr:uid="{DFB30A51-801A-4A11-90B8-95735679384E}">
      <formula1>0</formula1>
    </dataValidation>
    <dataValidation type="decimal" operator="greaterThanOrEqual" allowBlank="1" showErrorMessage="1" error="Value needs to be positive." sqref="F100:J109" xr:uid="{77126483-9B53-40D0-AE79-0205773C9A3D}">
      <formula1>0</formula1>
    </dataValidation>
    <dataValidation type="list" allowBlank="1" showErrorMessage="1" errorTitle="Invalid entry" error="Please select a value from the list." promptTitle="Select value" prompt="Select a value from the list." sqref="C18" xr:uid="{D9353AC5-9D95-42DC-BF0E-9C5315740CEE}">
      <formula1>"YES,NO"</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DJ513"/>
  <sheetViews>
    <sheetView showGridLines="0" zoomScale="40" zoomScaleNormal="40" workbookViewId="0">
      <selection activeCell="V35" sqref="V35"/>
    </sheetView>
  </sheetViews>
  <sheetFormatPr defaultColWidth="0" defaultRowHeight="15.75" zeroHeight="1" outlineLevelCol="1"/>
  <cols>
    <col min="1" max="1" width="9.140625" style="274" customWidth="1"/>
    <col min="2" max="2" width="33.42578125" style="34" bestFit="1" customWidth="1"/>
    <col min="3" max="4" width="20" style="34" customWidth="1"/>
    <col min="5" max="20" width="16" style="34" customWidth="1"/>
    <col min="21" max="22" width="20" style="34" customWidth="1"/>
    <col min="23" max="30" width="16" style="34" customWidth="1"/>
    <col min="31" max="46" width="16" style="34" hidden="1" customWidth="1" outlineLevel="1"/>
    <col min="47" max="47" width="16" style="34" customWidth="1" collapsed="1"/>
    <col min="48" max="97" width="16" style="34" hidden="1" customWidth="1"/>
    <col min="98" max="100" width="18" hidden="1" customWidth="1"/>
    <col min="101" max="101" width="0" style="34" hidden="1" customWidth="1" outlineLevel="1"/>
    <col min="102" max="102" width="22" style="34" hidden="1" customWidth="1" collapsed="1"/>
    <col min="103" max="113" width="22" style="34" hidden="1" customWidth="1"/>
    <col min="114" max="114" width="0" style="34" hidden="1" customWidth="1"/>
    <col min="115" max="16384" width="22" style="34" hidden="1" outlineLevel="1"/>
  </cols>
  <sheetData>
    <row r="1" spans="1:46" s="274" customFormat="1" ht="15.75" customHeight="1" thickBot="1">
      <c r="A1" s="450"/>
    </row>
    <row r="2" spans="1:46" ht="24" customHeight="1" thickBot="1">
      <c r="B2" s="562" t="s">
        <v>228</v>
      </c>
      <c r="C2" s="563"/>
      <c r="D2" s="563"/>
      <c r="E2" s="563"/>
      <c r="F2" s="563"/>
      <c r="G2" s="563"/>
      <c r="H2" s="563"/>
      <c r="I2" s="563"/>
      <c r="J2" s="563"/>
      <c r="K2" s="563"/>
      <c r="L2" s="563"/>
      <c r="M2" s="563"/>
      <c r="N2" s="563"/>
      <c r="O2" s="563"/>
      <c r="P2" s="563"/>
      <c r="Q2" s="563"/>
      <c r="R2" s="563"/>
      <c r="S2" s="563"/>
      <c r="T2" s="563"/>
      <c r="U2" s="563"/>
      <c r="V2" s="563"/>
      <c r="W2" s="563"/>
      <c r="X2" s="563"/>
      <c r="Y2" s="563"/>
      <c r="Z2" s="563"/>
      <c r="AA2" s="563"/>
      <c r="AB2" s="563"/>
      <c r="AC2" s="563"/>
      <c r="AD2" s="564"/>
      <c r="AE2" s="274"/>
      <c r="AF2" s="274"/>
      <c r="AG2" s="274"/>
      <c r="AH2" s="274"/>
      <c r="AI2" s="274"/>
      <c r="AJ2" s="274"/>
      <c r="AK2" s="274"/>
      <c r="AL2" s="274"/>
      <c r="AM2" s="274"/>
      <c r="AN2" s="274"/>
      <c r="AO2" s="274"/>
      <c r="AP2" s="274"/>
      <c r="AQ2" s="274"/>
      <c r="AR2" s="274"/>
      <c r="AS2" s="274"/>
      <c r="AT2" s="274"/>
    </row>
    <row r="3" spans="1:46" ht="15.75" customHeight="1" thickBot="1">
      <c r="B3" s="275"/>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E3" s="274"/>
      <c r="AF3" s="274"/>
      <c r="AG3" s="274"/>
      <c r="AH3" s="274"/>
      <c r="AI3" s="274"/>
      <c r="AJ3" s="274"/>
    </row>
    <row r="4" spans="1:46" s="274" customFormat="1" ht="15.75" customHeight="1" thickBot="1">
      <c r="B4" s="276" t="s">
        <v>134</v>
      </c>
      <c r="C4" s="276" t="b">
        <f>COUNTIF($AB$12:$AB$511,FALSE)=0</f>
        <v>1</v>
      </c>
      <c r="D4" s="275"/>
      <c r="E4" s="275"/>
      <c r="F4" s="275"/>
      <c r="G4" s="275"/>
      <c r="H4" s="275"/>
      <c r="I4" s="275"/>
      <c r="J4" s="275"/>
      <c r="K4" s="275"/>
      <c r="L4" s="275"/>
      <c r="M4" s="275"/>
      <c r="N4" s="275"/>
      <c r="O4" s="275"/>
      <c r="P4" s="275"/>
      <c r="Q4" s="275"/>
      <c r="R4" s="275"/>
      <c r="S4" s="275"/>
      <c r="T4" s="275"/>
      <c r="U4" s="275"/>
      <c r="V4" s="275"/>
      <c r="W4" s="275"/>
      <c r="X4" s="275"/>
      <c r="Y4" s="275"/>
      <c r="Z4" s="275"/>
      <c r="AA4" s="275"/>
      <c r="AB4" s="275"/>
      <c r="AC4" s="275"/>
    </row>
    <row r="5" spans="1:46" s="274" customFormat="1" ht="15" customHeight="1">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row>
    <row r="6" spans="1:46">
      <c r="B6" s="277" t="s">
        <v>135</v>
      </c>
      <c r="C6" s="278">
        <f>'Fixed inputs'!$C$4</f>
        <v>2026</v>
      </c>
      <c r="D6" s="275"/>
      <c r="E6" s="275"/>
      <c r="F6" s="275"/>
      <c r="G6" s="275"/>
      <c r="H6" s="275"/>
      <c r="I6" s="275"/>
      <c r="J6" s="275"/>
      <c r="K6" s="275"/>
      <c r="L6" s="275"/>
      <c r="M6" s="275"/>
      <c r="N6" s="275"/>
      <c r="O6" s="275"/>
      <c r="P6" s="275"/>
      <c r="Q6" s="275"/>
      <c r="R6" s="275"/>
      <c r="S6" s="275"/>
      <c r="T6" s="275"/>
      <c r="U6" s="275"/>
      <c r="V6" s="275"/>
      <c r="W6" s="275"/>
      <c r="X6" s="275"/>
      <c r="Y6" s="275"/>
      <c r="Z6" s="275"/>
      <c r="AA6" s="275"/>
      <c r="AB6" s="275"/>
      <c r="AC6" s="275"/>
      <c r="AE6" s="274"/>
      <c r="AF6" s="274"/>
      <c r="AG6" s="274"/>
      <c r="AH6" s="274"/>
      <c r="AI6" s="274"/>
      <c r="AJ6" s="274"/>
    </row>
    <row r="7" spans="1:46" ht="15.75" customHeight="1">
      <c r="B7" s="277" t="s">
        <v>136</v>
      </c>
      <c r="C7" s="278" t="str">
        <f>IF('Unit and Contact details'!$D$11='Unit and Contact details'!$E$12,"Northern Ireland", "Republic of Ireland")</f>
        <v>Northern Ireland</v>
      </c>
      <c r="D7" s="275"/>
      <c r="E7" s="275"/>
      <c r="F7" s="275"/>
      <c r="G7" s="275"/>
      <c r="H7" s="275"/>
      <c r="I7" s="275"/>
      <c r="J7" s="275"/>
      <c r="K7" s="275"/>
      <c r="L7" s="275"/>
      <c r="M7" s="275"/>
      <c r="N7" s="275"/>
      <c r="O7" s="275"/>
      <c r="P7" s="275"/>
      <c r="Q7" s="275"/>
      <c r="R7" s="275"/>
      <c r="S7" s="275"/>
      <c r="T7" s="275"/>
      <c r="U7" s="275"/>
      <c r="V7" s="275"/>
      <c r="W7" s="275"/>
      <c r="X7" s="275"/>
      <c r="Y7" s="275"/>
      <c r="Z7" s="275"/>
      <c r="AA7" s="275"/>
      <c r="AB7" s="275"/>
      <c r="AC7" s="275"/>
      <c r="AE7" s="274"/>
      <c r="AF7" s="274"/>
      <c r="AG7" s="274"/>
      <c r="AH7" s="274"/>
      <c r="AI7" s="274"/>
      <c r="AJ7" s="274"/>
    </row>
    <row r="8" spans="1:46">
      <c r="B8" s="275"/>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275"/>
      <c r="AC8" s="275"/>
      <c r="AE8" s="274"/>
      <c r="AF8" s="274"/>
      <c r="AG8" s="274"/>
      <c r="AH8" s="274"/>
      <c r="AI8" s="274"/>
      <c r="AJ8" s="274"/>
    </row>
    <row r="9" spans="1:46" ht="15.6" customHeight="1">
      <c r="B9" s="571" t="s">
        <v>346</v>
      </c>
      <c r="C9" s="572"/>
      <c r="D9" s="572"/>
      <c r="E9" s="572"/>
      <c r="F9" s="572"/>
      <c r="G9" s="572"/>
      <c r="H9" s="572"/>
      <c r="I9" s="572"/>
      <c r="J9" s="572"/>
      <c r="K9" s="572"/>
      <c r="L9" s="572"/>
      <c r="M9" s="572"/>
      <c r="N9" s="572"/>
      <c r="O9" s="572"/>
      <c r="P9" s="572"/>
      <c r="Q9" s="572"/>
      <c r="R9" s="572"/>
      <c r="S9" s="572"/>
      <c r="T9" s="572"/>
      <c r="U9" s="572"/>
      <c r="V9" s="572"/>
      <c r="W9" s="572"/>
      <c r="X9" s="572"/>
      <c r="Y9" s="572"/>
      <c r="Z9" s="572"/>
      <c r="AA9" s="572"/>
      <c r="AB9" s="572"/>
      <c r="AC9" s="572"/>
      <c r="AD9" s="572"/>
      <c r="AE9" s="274"/>
      <c r="AF9" s="274"/>
      <c r="AG9" s="274"/>
      <c r="AH9" s="274"/>
      <c r="AI9" s="274"/>
      <c r="AJ9" s="274"/>
    </row>
    <row r="10" spans="1:46">
      <c r="B10" s="275"/>
      <c r="C10" s="275"/>
      <c r="D10" s="275"/>
      <c r="E10" s="275"/>
      <c r="F10" s="275"/>
      <c r="G10" s="275"/>
      <c r="H10" s="275"/>
      <c r="I10" s="275"/>
      <c r="J10" s="275"/>
      <c r="K10" s="275"/>
      <c r="L10" s="275"/>
      <c r="M10" s="275"/>
      <c r="N10" s="275"/>
      <c r="O10" s="275"/>
      <c r="P10" s="275"/>
      <c r="Q10" s="275"/>
      <c r="R10" s="275"/>
      <c r="S10" s="275"/>
      <c r="T10" s="275"/>
      <c r="U10" s="275"/>
      <c r="V10" s="275"/>
      <c r="W10" s="275"/>
      <c r="X10" s="275"/>
      <c r="Y10" s="275"/>
      <c r="Z10" s="275"/>
      <c r="AA10" s="275"/>
      <c r="AB10" s="275"/>
      <c r="AC10" s="275"/>
    </row>
    <row r="11" spans="1:46" ht="120" customHeight="1">
      <c r="B11" s="333" t="s">
        <v>220</v>
      </c>
      <c r="C11" s="333" t="s">
        <v>137</v>
      </c>
      <c r="D11" s="333" t="s">
        <v>133</v>
      </c>
      <c r="E11" s="333" t="s">
        <v>229</v>
      </c>
      <c r="F11" s="333" t="s">
        <v>221</v>
      </c>
      <c r="G11" s="333" t="s">
        <v>222</v>
      </c>
      <c r="H11" s="333" t="s">
        <v>138</v>
      </c>
      <c r="I11" s="333" t="s">
        <v>139</v>
      </c>
      <c r="J11" s="333" t="s">
        <v>140</v>
      </c>
      <c r="K11" s="333" t="s">
        <v>142</v>
      </c>
      <c r="L11" s="333" t="s">
        <v>354</v>
      </c>
      <c r="M11" s="333" t="s">
        <v>143</v>
      </c>
      <c r="N11" s="333" t="s">
        <v>144</v>
      </c>
      <c r="O11" s="333" t="s">
        <v>145</v>
      </c>
      <c r="P11" s="333" t="s">
        <v>146</v>
      </c>
      <c r="Q11" s="333" t="s">
        <v>147</v>
      </c>
      <c r="R11" s="333" t="s">
        <v>148</v>
      </c>
      <c r="S11" s="333" t="s">
        <v>149</v>
      </c>
      <c r="T11" s="333" t="s">
        <v>150</v>
      </c>
      <c r="U11" s="333" t="s">
        <v>379</v>
      </c>
      <c r="V11" s="333" t="s">
        <v>374</v>
      </c>
      <c r="W11" s="333" t="s">
        <v>347</v>
      </c>
      <c r="X11" s="333" t="s">
        <v>348</v>
      </c>
      <c r="Y11" s="333" t="s">
        <v>349</v>
      </c>
      <c r="Z11" s="333" t="s">
        <v>350</v>
      </c>
      <c r="AA11" s="333" t="s">
        <v>353</v>
      </c>
      <c r="AB11" s="333" t="s">
        <v>151</v>
      </c>
      <c r="AC11" s="333" t="s">
        <v>152</v>
      </c>
      <c r="AD11" s="333" t="s">
        <v>153</v>
      </c>
      <c r="AE11" s="382" t="s">
        <v>154</v>
      </c>
      <c r="AF11" s="382" t="s">
        <v>176</v>
      </c>
      <c r="AG11" s="382" t="s">
        <v>177</v>
      </c>
      <c r="AH11" s="382" t="s">
        <v>223</v>
      </c>
      <c r="AI11" s="382" t="s">
        <v>230</v>
      </c>
      <c r="AJ11" s="382" t="s">
        <v>231</v>
      </c>
      <c r="AK11" s="382" t="s">
        <v>224</v>
      </c>
      <c r="AL11" s="382" t="s">
        <v>225</v>
      </c>
      <c r="AM11" s="382" t="s">
        <v>226</v>
      </c>
      <c r="AN11" s="382" t="s">
        <v>227</v>
      </c>
      <c r="AO11" s="382" t="s">
        <v>155</v>
      </c>
      <c r="AP11" s="382" t="s">
        <v>156</v>
      </c>
      <c r="AQ11" s="382" t="s">
        <v>157</v>
      </c>
      <c r="AR11" s="382" t="s">
        <v>158</v>
      </c>
      <c r="AS11" s="382" t="s">
        <v>159</v>
      </c>
      <c r="AT11" s="382" t="s">
        <v>160</v>
      </c>
    </row>
    <row r="12" spans="1:46">
      <c r="B12" s="430"/>
      <c r="C12" s="430"/>
      <c r="D12" s="431"/>
      <c r="E12" s="432"/>
      <c r="F12" s="432"/>
      <c r="G12" s="432"/>
      <c r="H12" s="432"/>
      <c r="I12" s="432"/>
      <c r="J12" s="432"/>
      <c r="K12" s="465">
        <f t="shared" ref="K12:K75" si="0">SUM(E12:J12)</f>
        <v>0</v>
      </c>
      <c r="L12" s="433"/>
      <c r="M12" s="433"/>
      <c r="N12" s="434"/>
      <c r="O12" s="383" t="str">
        <f t="shared" ref="O12:O75" si="1">IF($N12="","",IF($N12&lt;2024,"Yes","No"))</f>
        <v/>
      </c>
      <c r="P12" s="434"/>
      <c r="Q12" s="434"/>
      <c r="R12" s="434"/>
      <c r="S12" s="433"/>
      <c r="T12" s="434"/>
      <c r="U12" s="384" t="str">
        <f t="shared" ref="U12:Z12" si="2">IF($B12="","",IFERROR(E12*$AC12*$AD12,0))</f>
        <v/>
      </c>
      <c r="V12" s="384" t="str">
        <f t="shared" si="2"/>
        <v/>
      </c>
      <c r="W12" s="384" t="str">
        <f t="shared" si="2"/>
        <v/>
      </c>
      <c r="X12" s="384" t="str">
        <f t="shared" si="2"/>
        <v/>
      </c>
      <c r="Y12" s="384" t="str">
        <f t="shared" si="2"/>
        <v/>
      </c>
      <c r="Z12" s="384" t="str">
        <f t="shared" si="2"/>
        <v/>
      </c>
      <c r="AA12" s="384">
        <f t="shared" ref="AA12:AA75" si="3">SUM(U12:Z12)</f>
        <v>0</v>
      </c>
      <c r="AB12" s="385" t="b">
        <f>IF(COUNTA($B12:$J12)=0,TRUE,AND($B12&lt;&gt;"",$C12&lt;&gt;"",$D12&lt;&gt;"",$N12&lt;&gt;"",$L12&lt;&gt;"",$M12&lt;&gt;"",$Q12&lt;&gt;"",$R12&lt;&gt;"",$S12&lt;&gt;"",IF($O12="Yes",$P12&lt;&gt;"",TRUE)))</f>
        <v>1</v>
      </c>
      <c r="AC12" s="384" t="str">
        <f>IF($N12="","",IF($C$7="Northern Ireland",INDEX('Fixed inputs'!$H$18:$H$58,MATCH($N12,'Fixed inputs'!$C$18:$C$58,0)),INDEX('Fixed inputs'!$I$18:$I$58,MATCH($N12,'Fixed inputs'!$C$18:$C$58,0))))</f>
        <v/>
      </c>
      <c r="AD12" s="384" t="str">
        <f>IF($C12="","",INDEX('Fixed inputs'!$C$8:$E$10,MATCH($C12,'Fixed inputs'!$B$8:$B$10,0),MATCH(IF($C$7="Northern Ireland","GBP","EUR"),'Fixed inputs'!$C$7:$E$7,0)))</f>
        <v/>
      </c>
      <c r="AE12" s="386"/>
      <c r="AF12" s="386"/>
      <c r="AG12" s="386"/>
      <c r="AH12" s="386"/>
      <c r="AI12" s="386"/>
      <c r="AJ12" s="387">
        <f>IF(AI12&lt;&gt;"",AI12,IF(AND($AE12="Yes",$AF12="Yes",$AG12="Yes",$AH12="Yes"),U12,0))</f>
        <v>0</v>
      </c>
      <c r="AK12" s="386"/>
      <c r="AL12" s="387">
        <f>IF(AK12&lt;&gt;"",AK12,IF(AND($AE12="Yes",$AF12="Yes",$AG12="Yes",$AH12="Yes"),V12,0))</f>
        <v>0</v>
      </c>
      <c r="AM12" s="386"/>
      <c r="AN12" s="387">
        <f>IF(AM12&lt;&gt;"",AM12,IF(AND($AE12="Yes",$AF12="Yes",$AG12="Yes",$AH12="Yes"),W12,0))</f>
        <v>0</v>
      </c>
      <c r="AO12" s="386"/>
      <c r="AP12" s="387">
        <f>IF(AO12&lt;&gt;"",AO12,IF(AND($AE12="Yes",$AF12="Yes",$AG12="Yes",$AH12="Yes"),X12,0))</f>
        <v>0</v>
      </c>
      <c r="AQ12" s="386"/>
      <c r="AR12" s="387">
        <f>IF(AQ12&lt;&gt;"",AQ12,IF(AND($AE12="Yes",$AF12="Yes",$AG12="Yes",$AH12="Yes"),Y12,0))</f>
        <v>0</v>
      </c>
      <c r="AS12" s="386"/>
      <c r="AT12" s="387">
        <f>IF(AS12&lt;&gt;"",AS12,IF(AND($AE12="Yes",$AF12="Yes",$AG12="Yes",$AH12="Yes"),Z12,0))</f>
        <v>0</v>
      </c>
    </row>
    <row r="13" spans="1:46">
      <c r="B13" s="430"/>
      <c r="C13" s="430"/>
      <c r="D13" s="431"/>
      <c r="E13" s="432"/>
      <c r="F13" s="432"/>
      <c r="G13" s="432"/>
      <c r="H13" s="432"/>
      <c r="I13" s="432"/>
      <c r="J13" s="432"/>
      <c r="K13" s="465">
        <f t="shared" si="0"/>
        <v>0</v>
      </c>
      <c r="L13" s="433"/>
      <c r="M13" s="433"/>
      <c r="N13" s="434"/>
      <c r="O13" s="383" t="str">
        <f t="shared" si="1"/>
        <v/>
      </c>
      <c r="P13" s="434"/>
      <c r="Q13" s="434"/>
      <c r="R13" s="434"/>
      <c r="S13" s="433"/>
      <c r="T13" s="434"/>
      <c r="U13" s="384" t="str">
        <f t="shared" ref="U13:U76" si="4">IF($B13="","",IFERROR(E13*$AC13*$AD13,0))</f>
        <v/>
      </c>
      <c r="V13" s="384" t="str">
        <f t="shared" ref="V13:V76" si="5">IF($B13="","",IFERROR(F13*$AC13*$AD13,0))</f>
        <v/>
      </c>
      <c r="W13" s="384" t="str">
        <f t="shared" ref="W13:W76" si="6">IF($B13="","",IFERROR(G13*$AC13*$AD13,0))</f>
        <v/>
      </c>
      <c r="X13" s="384" t="str">
        <f t="shared" ref="X13:X76" si="7">IF($B13="","",IFERROR(H13*$AC13*$AD13,0))</f>
        <v/>
      </c>
      <c r="Y13" s="384" t="str">
        <f t="shared" ref="Y13:Y76" si="8">IF($B13="","",IFERROR(I13*$AC13*$AD13,0))</f>
        <v/>
      </c>
      <c r="Z13" s="384" t="str">
        <f t="shared" ref="Z13:Z76" si="9">IF($B13="","",IFERROR(J13*$AC13*$AD13,0))</f>
        <v/>
      </c>
      <c r="AA13" s="384">
        <f t="shared" si="3"/>
        <v>0</v>
      </c>
      <c r="AB13" s="385" t="b">
        <f t="shared" ref="AB13:AB76" si="10">IF(COUNTA($B13:$J13)=0,TRUE,AND($B13&lt;&gt;"",$C13&lt;&gt;"",$D13&lt;&gt;"",$N13&lt;&gt;"",$L13&lt;&gt;"",$M13&lt;&gt;"",$Q13&lt;&gt;"",$R13&lt;&gt;"",$S13&lt;&gt;"",IF($O13="Yes",$P13&lt;&gt;"",TRUE)))</f>
        <v>1</v>
      </c>
      <c r="AC13" s="384" t="str">
        <f>IF($N13="","",IF($C$7="Northern Ireland",INDEX('Fixed inputs'!$H$18:$H$58,MATCH($N13,'Fixed inputs'!$C$18:$C$58,0)),INDEX('Fixed inputs'!$I$18:$I$58,MATCH($N13,'Fixed inputs'!$C$18:$C$58,0))))</f>
        <v/>
      </c>
      <c r="AD13" s="384" t="str">
        <f>IF($C13="","",INDEX('Fixed inputs'!$C$8:$E$10,MATCH($C13,'Fixed inputs'!$B$8:$B$10,0),MATCH(IF($C$7="Northern Ireland","GBP","EUR"),'Fixed inputs'!$C$7:$E$7,0)))</f>
        <v/>
      </c>
      <c r="AE13" s="386"/>
      <c r="AF13" s="386"/>
      <c r="AG13" s="386"/>
      <c r="AH13" s="386"/>
      <c r="AI13" s="386"/>
      <c r="AJ13" s="387">
        <f t="shared" ref="AJ13:AJ76" si="11">IF(AI13&lt;&gt;"",AI13,IF(AND($AE13="Yes",$AF13="Yes",$AG13="Yes",$AH13="Yes"),U13,0))</f>
        <v>0</v>
      </c>
      <c r="AK13" s="386"/>
      <c r="AL13" s="387">
        <f t="shared" ref="AL13:AL76" si="12">IF(AK13&lt;&gt;"",AK13,IF(AND($AE13="Yes",$AF13="Yes",$AG13="Yes",$AH13="Yes"),V13,0))</f>
        <v>0</v>
      </c>
      <c r="AM13" s="386"/>
      <c r="AN13" s="387">
        <f t="shared" ref="AN13:AN76" si="13">IF(AM13&lt;&gt;"",AM13,IF(AND($AE13="Yes",$AF13="Yes",$AG13="Yes",$AH13="Yes"),W13,0))</f>
        <v>0</v>
      </c>
      <c r="AO13" s="386"/>
      <c r="AP13" s="387">
        <f t="shared" ref="AP13:AP76" si="14">IF(AO13&lt;&gt;"",AO13,IF(AND($AE13="Yes",$AF13="Yes",$AG13="Yes",$AH13="Yes"),X13,0))</f>
        <v>0</v>
      </c>
      <c r="AQ13" s="386"/>
      <c r="AR13" s="387">
        <f t="shared" ref="AR13:AR76" si="15">IF(AQ13&lt;&gt;"",AQ13,IF(AND($AE13="Yes",$AF13="Yes",$AG13="Yes",$AH13="Yes"),Y13,0))</f>
        <v>0</v>
      </c>
      <c r="AS13" s="386"/>
      <c r="AT13" s="387">
        <f t="shared" ref="AT13:AT76" si="16">IF(AS13&lt;&gt;"",AS13,IF(AND($AE13="Yes",$AF13="Yes",$AG13="Yes",$AH13="Yes"),Z13,0))</f>
        <v>0</v>
      </c>
    </row>
    <row r="14" spans="1:46">
      <c r="B14" s="430"/>
      <c r="C14" s="430"/>
      <c r="D14" s="431"/>
      <c r="E14" s="432"/>
      <c r="F14" s="432"/>
      <c r="G14" s="432"/>
      <c r="H14" s="432"/>
      <c r="I14" s="432"/>
      <c r="J14" s="432"/>
      <c r="K14" s="465">
        <f t="shared" si="0"/>
        <v>0</v>
      </c>
      <c r="L14" s="433"/>
      <c r="M14" s="433"/>
      <c r="N14" s="434"/>
      <c r="O14" s="383" t="str">
        <f t="shared" si="1"/>
        <v/>
      </c>
      <c r="P14" s="434"/>
      <c r="Q14" s="434"/>
      <c r="R14" s="434"/>
      <c r="S14" s="433"/>
      <c r="T14" s="434"/>
      <c r="U14" s="384" t="str">
        <f t="shared" si="4"/>
        <v/>
      </c>
      <c r="V14" s="384" t="str">
        <f t="shared" si="5"/>
        <v/>
      </c>
      <c r="W14" s="384" t="str">
        <f t="shared" si="6"/>
        <v/>
      </c>
      <c r="X14" s="384" t="str">
        <f t="shared" si="7"/>
        <v/>
      </c>
      <c r="Y14" s="384" t="str">
        <f t="shared" si="8"/>
        <v/>
      </c>
      <c r="Z14" s="384" t="str">
        <f t="shared" si="9"/>
        <v/>
      </c>
      <c r="AA14" s="384">
        <f t="shared" si="3"/>
        <v>0</v>
      </c>
      <c r="AB14" s="385" t="b">
        <f t="shared" si="10"/>
        <v>1</v>
      </c>
      <c r="AC14" s="384" t="str">
        <f>IF($N14="","",IF($C$7="Northern Ireland",INDEX('Fixed inputs'!$H$18:$H$58,MATCH($N14,'Fixed inputs'!$C$18:$C$58,0)),INDEX('Fixed inputs'!$I$18:$I$58,MATCH($N14,'Fixed inputs'!$C$18:$C$58,0))))</f>
        <v/>
      </c>
      <c r="AD14" s="384" t="str">
        <f>IF($C14="","",INDEX('Fixed inputs'!$C$8:$E$10,MATCH($C14,'Fixed inputs'!$B$8:$B$10,0),MATCH(IF($C$7="Northern Ireland","GBP","EUR"),'Fixed inputs'!$C$7:$E$7,0)))</f>
        <v/>
      </c>
      <c r="AE14" s="386"/>
      <c r="AF14" s="386"/>
      <c r="AG14" s="386"/>
      <c r="AH14" s="386"/>
      <c r="AI14" s="386"/>
      <c r="AJ14" s="387">
        <f t="shared" si="11"/>
        <v>0</v>
      </c>
      <c r="AK14" s="386"/>
      <c r="AL14" s="387">
        <f t="shared" si="12"/>
        <v>0</v>
      </c>
      <c r="AM14" s="386"/>
      <c r="AN14" s="387">
        <f t="shared" si="13"/>
        <v>0</v>
      </c>
      <c r="AO14" s="386"/>
      <c r="AP14" s="387">
        <f t="shared" si="14"/>
        <v>0</v>
      </c>
      <c r="AQ14" s="386"/>
      <c r="AR14" s="387">
        <f t="shared" si="15"/>
        <v>0</v>
      </c>
      <c r="AS14" s="386"/>
      <c r="AT14" s="387">
        <f t="shared" si="16"/>
        <v>0</v>
      </c>
    </row>
    <row r="15" spans="1:46">
      <c r="B15" s="430"/>
      <c r="C15" s="430"/>
      <c r="D15" s="431"/>
      <c r="E15" s="432"/>
      <c r="F15" s="432"/>
      <c r="G15" s="432"/>
      <c r="H15" s="432"/>
      <c r="I15" s="432"/>
      <c r="J15" s="432"/>
      <c r="K15" s="465">
        <f t="shared" si="0"/>
        <v>0</v>
      </c>
      <c r="L15" s="433"/>
      <c r="M15" s="433"/>
      <c r="N15" s="434"/>
      <c r="O15" s="383" t="str">
        <f t="shared" si="1"/>
        <v/>
      </c>
      <c r="P15" s="434"/>
      <c r="Q15" s="434"/>
      <c r="R15" s="434"/>
      <c r="S15" s="433"/>
      <c r="T15" s="434"/>
      <c r="U15" s="384" t="str">
        <f t="shared" si="4"/>
        <v/>
      </c>
      <c r="V15" s="384" t="str">
        <f t="shared" si="5"/>
        <v/>
      </c>
      <c r="W15" s="384" t="str">
        <f t="shared" si="6"/>
        <v/>
      </c>
      <c r="X15" s="384" t="str">
        <f t="shared" si="7"/>
        <v/>
      </c>
      <c r="Y15" s="384" t="str">
        <f t="shared" si="8"/>
        <v/>
      </c>
      <c r="Z15" s="384" t="str">
        <f t="shared" si="9"/>
        <v/>
      </c>
      <c r="AA15" s="384">
        <f t="shared" si="3"/>
        <v>0</v>
      </c>
      <c r="AB15" s="385" t="b">
        <f t="shared" si="10"/>
        <v>1</v>
      </c>
      <c r="AC15" s="384" t="str">
        <f>IF($N15="","",IF($C$7="Northern Ireland",INDEX('Fixed inputs'!$H$18:$H$58,MATCH($N15,'Fixed inputs'!$C$18:$C$58,0)),INDEX('Fixed inputs'!$I$18:$I$58,MATCH($N15,'Fixed inputs'!$C$18:$C$58,0))))</f>
        <v/>
      </c>
      <c r="AD15" s="384" t="str">
        <f>IF($C15="","",INDEX('Fixed inputs'!$C$8:$E$10,MATCH($C15,'Fixed inputs'!$B$8:$B$10,0),MATCH(IF($C$7="Northern Ireland","GBP","EUR"),'Fixed inputs'!$C$7:$E$7,0)))</f>
        <v/>
      </c>
      <c r="AE15" s="386"/>
      <c r="AF15" s="386"/>
      <c r="AG15" s="386"/>
      <c r="AH15" s="386"/>
      <c r="AI15" s="386"/>
      <c r="AJ15" s="387">
        <f t="shared" si="11"/>
        <v>0</v>
      </c>
      <c r="AK15" s="386"/>
      <c r="AL15" s="387">
        <f t="shared" si="12"/>
        <v>0</v>
      </c>
      <c r="AM15" s="386"/>
      <c r="AN15" s="387">
        <f t="shared" si="13"/>
        <v>0</v>
      </c>
      <c r="AO15" s="386"/>
      <c r="AP15" s="387">
        <f t="shared" si="14"/>
        <v>0</v>
      </c>
      <c r="AQ15" s="386"/>
      <c r="AR15" s="387">
        <f t="shared" si="15"/>
        <v>0</v>
      </c>
      <c r="AS15" s="386"/>
      <c r="AT15" s="387">
        <f t="shared" si="16"/>
        <v>0</v>
      </c>
    </row>
    <row r="16" spans="1:46">
      <c r="B16" s="430"/>
      <c r="C16" s="430"/>
      <c r="D16" s="431"/>
      <c r="E16" s="432"/>
      <c r="F16" s="432"/>
      <c r="G16" s="432"/>
      <c r="H16" s="432"/>
      <c r="I16" s="432"/>
      <c r="J16" s="432"/>
      <c r="K16" s="465">
        <f t="shared" si="0"/>
        <v>0</v>
      </c>
      <c r="L16" s="433"/>
      <c r="M16" s="433"/>
      <c r="N16" s="434"/>
      <c r="O16" s="383" t="str">
        <f t="shared" si="1"/>
        <v/>
      </c>
      <c r="P16" s="434"/>
      <c r="Q16" s="434"/>
      <c r="R16" s="434"/>
      <c r="S16" s="433"/>
      <c r="T16" s="434"/>
      <c r="U16" s="384" t="str">
        <f t="shared" si="4"/>
        <v/>
      </c>
      <c r="V16" s="384" t="str">
        <f t="shared" si="5"/>
        <v/>
      </c>
      <c r="W16" s="384" t="str">
        <f t="shared" si="6"/>
        <v/>
      </c>
      <c r="X16" s="384" t="str">
        <f t="shared" si="7"/>
        <v/>
      </c>
      <c r="Y16" s="384" t="str">
        <f t="shared" si="8"/>
        <v/>
      </c>
      <c r="Z16" s="384" t="str">
        <f t="shared" si="9"/>
        <v/>
      </c>
      <c r="AA16" s="384">
        <f t="shared" si="3"/>
        <v>0</v>
      </c>
      <c r="AB16" s="385" t="b">
        <f t="shared" si="10"/>
        <v>1</v>
      </c>
      <c r="AC16" s="384" t="str">
        <f>IF($N16="","",IF($C$7="Northern Ireland",INDEX('Fixed inputs'!$H$18:$H$58,MATCH($N16,'Fixed inputs'!$C$18:$C$58,0)),INDEX('Fixed inputs'!$I$18:$I$58,MATCH($N16,'Fixed inputs'!$C$18:$C$58,0))))</f>
        <v/>
      </c>
      <c r="AD16" s="384" t="str">
        <f>IF($C16="","",INDEX('Fixed inputs'!$C$8:$E$10,MATCH($C16,'Fixed inputs'!$B$8:$B$10,0),MATCH(IF($C$7="Northern Ireland","GBP","EUR"),'Fixed inputs'!$C$7:$E$7,0)))</f>
        <v/>
      </c>
      <c r="AE16" s="386"/>
      <c r="AF16" s="386"/>
      <c r="AG16" s="386"/>
      <c r="AH16" s="386"/>
      <c r="AI16" s="386"/>
      <c r="AJ16" s="387">
        <f t="shared" si="11"/>
        <v>0</v>
      </c>
      <c r="AK16" s="386"/>
      <c r="AL16" s="387">
        <f t="shared" si="12"/>
        <v>0</v>
      </c>
      <c r="AM16" s="386"/>
      <c r="AN16" s="387">
        <f t="shared" si="13"/>
        <v>0</v>
      </c>
      <c r="AO16" s="386"/>
      <c r="AP16" s="387">
        <f t="shared" si="14"/>
        <v>0</v>
      </c>
      <c r="AQ16" s="386"/>
      <c r="AR16" s="387">
        <f t="shared" si="15"/>
        <v>0</v>
      </c>
      <c r="AS16" s="386"/>
      <c r="AT16" s="387">
        <f t="shared" si="16"/>
        <v>0</v>
      </c>
    </row>
    <row r="17" spans="2:46">
      <c r="B17" s="430"/>
      <c r="C17" s="430"/>
      <c r="D17" s="431"/>
      <c r="E17" s="432"/>
      <c r="F17" s="432"/>
      <c r="G17" s="432"/>
      <c r="H17" s="432"/>
      <c r="I17" s="432"/>
      <c r="J17" s="432"/>
      <c r="K17" s="465">
        <f t="shared" si="0"/>
        <v>0</v>
      </c>
      <c r="L17" s="433"/>
      <c r="M17" s="433"/>
      <c r="N17" s="434"/>
      <c r="O17" s="383" t="str">
        <f t="shared" si="1"/>
        <v/>
      </c>
      <c r="P17" s="434"/>
      <c r="Q17" s="434"/>
      <c r="R17" s="434"/>
      <c r="S17" s="433"/>
      <c r="T17" s="434"/>
      <c r="U17" s="384" t="str">
        <f t="shared" si="4"/>
        <v/>
      </c>
      <c r="V17" s="384" t="str">
        <f t="shared" si="5"/>
        <v/>
      </c>
      <c r="W17" s="384" t="str">
        <f t="shared" si="6"/>
        <v/>
      </c>
      <c r="X17" s="384" t="str">
        <f t="shared" si="7"/>
        <v/>
      </c>
      <c r="Y17" s="384" t="str">
        <f t="shared" si="8"/>
        <v/>
      </c>
      <c r="Z17" s="384" t="str">
        <f t="shared" si="9"/>
        <v/>
      </c>
      <c r="AA17" s="384">
        <f t="shared" si="3"/>
        <v>0</v>
      </c>
      <c r="AB17" s="385" t="b">
        <f t="shared" si="10"/>
        <v>1</v>
      </c>
      <c r="AC17" s="384" t="str">
        <f>IF($N17="","",IF($C$7="Northern Ireland",INDEX('Fixed inputs'!$H$18:$H$58,MATCH($N17,'Fixed inputs'!$C$18:$C$58,0)),INDEX('Fixed inputs'!$I$18:$I$58,MATCH($N17,'Fixed inputs'!$C$18:$C$58,0))))</f>
        <v/>
      </c>
      <c r="AD17" s="384" t="str">
        <f>IF($C17="","",INDEX('Fixed inputs'!$C$8:$E$10,MATCH($C17,'Fixed inputs'!$B$8:$B$10,0),MATCH(IF($C$7="Northern Ireland","GBP","EUR"),'Fixed inputs'!$C$7:$E$7,0)))</f>
        <v/>
      </c>
      <c r="AE17" s="386"/>
      <c r="AF17" s="386"/>
      <c r="AG17" s="386"/>
      <c r="AH17" s="386"/>
      <c r="AI17" s="386"/>
      <c r="AJ17" s="387">
        <f t="shared" si="11"/>
        <v>0</v>
      </c>
      <c r="AK17" s="386"/>
      <c r="AL17" s="387">
        <f t="shared" si="12"/>
        <v>0</v>
      </c>
      <c r="AM17" s="386"/>
      <c r="AN17" s="387">
        <f t="shared" si="13"/>
        <v>0</v>
      </c>
      <c r="AO17" s="386"/>
      <c r="AP17" s="387">
        <f t="shared" si="14"/>
        <v>0</v>
      </c>
      <c r="AQ17" s="386"/>
      <c r="AR17" s="387">
        <f t="shared" si="15"/>
        <v>0</v>
      </c>
      <c r="AS17" s="386"/>
      <c r="AT17" s="387">
        <f t="shared" si="16"/>
        <v>0</v>
      </c>
    </row>
    <row r="18" spans="2:46">
      <c r="B18" s="430"/>
      <c r="C18" s="430"/>
      <c r="D18" s="431"/>
      <c r="E18" s="432"/>
      <c r="F18" s="432"/>
      <c r="G18" s="432"/>
      <c r="H18" s="432"/>
      <c r="I18" s="432"/>
      <c r="J18" s="432"/>
      <c r="K18" s="465">
        <f t="shared" si="0"/>
        <v>0</v>
      </c>
      <c r="L18" s="433"/>
      <c r="M18" s="433"/>
      <c r="N18" s="434"/>
      <c r="O18" s="383" t="str">
        <f t="shared" si="1"/>
        <v/>
      </c>
      <c r="P18" s="434"/>
      <c r="Q18" s="434"/>
      <c r="R18" s="434"/>
      <c r="S18" s="433"/>
      <c r="T18" s="434"/>
      <c r="U18" s="384" t="str">
        <f t="shared" si="4"/>
        <v/>
      </c>
      <c r="V18" s="384" t="str">
        <f t="shared" si="5"/>
        <v/>
      </c>
      <c r="W18" s="384" t="str">
        <f t="shared" si="6"/>
        <v/>
      </c>
      <c r="X18" s="384" t="str">
        <f t="shared" si="7"/>
        <v/>
      </c>
      <c r="Y18" s="384" t="str">
        <f t="shared" si="8"/>
        <v/>
      </c>
      <c r="Z18" s="384" t="str">
        <f t="shared" si="9"/>
        <v/>
      </c>
      <c r="AA18" s="384">
        <f t="shared" si="3"/>
        <v>0</v>
      </c>
      <c r="AB18" s="385" t="b">
        <f t="shared" si="10"/>
        <v>1</v>
      </c>
      <c r="AC18" s="384" t="str">
        <f>IF($N18="","",IF($C$7="Northern Ireland",INDEX('Fixed inputs'!$H$18:$H$58,MATCH($N18,'Fixed inputs'!$C$18:$C$58,0)),INDEX('Fixed inputs'!$I$18:$I$58,MATCH($N18,'Fixed inputs'!$C$18:$C$58,0))))</f>
        <v/>
      </c>
      <c r="AD18" s="384" t="str">
        <f>IF($C18="","",INDEX('Fixed inputs'!$C$8:$E$10,MATCH($C18,'Fixed inputs'!$B$8:$B$10,0),MATCH(IF($C$7="Northern Ireland","GBP","EUR"),'Fixed inputs'!$C$7:$E$7,0)))</f>
        <v/>
      </c>
      <c r="AE18" s="386"/>
      <c r="AF18" s="386"/>
      <c r="AG18" s="386"/>
      <c r="AH18" s="386"/>
      <c r="AI18" s="386"/>
      <c r="AJ18" s="387">
        <f t="shared" si="11"/>
        <v>0</v>
      </c>
      <c r="AK18" s="386"/>
      <c r="AL18" s="387">
        <f t="shared" si="12"/>
        <v>0</v>
      </c>
      <c r="AM18" s="386"/>
      <c r="AN18" s="387">
        <f t="shared" si="13"/>
        <v>0</v>
      </c>
      <c r="AO18" s="386"/>
      <c r="AP18" s="387">
        <f t="shared" si="14"/>
        <v>0</v>
      </c>
      <c r="AQ18" s="386"/>
      <c r="AR18" s="387">
        <f t="shared" si="15"/>
        <v>0</v>
      </c>
      <c r="AS18" s="386"/>
      <c r="AT18" s="387">
        <f t="shared" si="16"/>
        <v>0</v>
      </c>
    </row>
    <row r="19" spans="2:46">
      <c r="B19" s="430"/>
      <c r="C19" s="430"/>
      <c r="D19" s="431"/>
      <c r="E19" s="432"/>
      <c r="F19" s="432"/>
      <c r="G19" s="432"/>
      <c r="H19" s="432"/>
      <c r="I19" s="432"/>
      <c r="J19" s="432"/>
      <c r="K19" s="465">
        <f t="shared" si="0"/>
        <v>0</v>
      </c>
      <c r="L19" s="433"/>
      <c r="M19" s="433"/>
      <c r="N19" s="434"/>
      <c r="O19" s="383" t="str">
        <f t="shared" si="1"/>
        <v/>
      </c>
      <c r="P19" s="434"/>
      <c r="Q19" s="434"/>
      <c r="R19" s="434"/>
      <c r="S19" s="433"/>
      <c r="T19" s="434"/>
      <c r="U19" s="384" t="str">
        <f t="shared" si="4"/>
        <v/>
      </c>
      <c r="V19" s="384" t="str">
        <f t="shared" si="5"/>
        <v/>
      </c>
      <c r="W19" s="384" t="str">
        <f t="shared" si="6"/>
        <v/>
      </c>
      <c r="X19" s="384" t="str">
        <f t="shared" si="7"/>
        <v/>
      </c>
      <c r="Y19" s="384" t="str">
        <f t="shared" si="8"/>
        <v/>
      </c>
      <c r="Z19" s="384" t="str">
        <f t="shared" si="9"/>
        <v/>
      </c>
      <c r="AA19" s="384">
        <f t="shared" si="3"/>
        <v>0</v>
      </c>
      <c r="AB19" s="385" t="b">
        <f t="shared" si="10"/>
        <v>1</v>
      </c>
      <c r="AC19" s="384" t="str">
        <f>IF($N19="","",IF($C$7="Northern Ireland",INDEX('Fixed inputs'!$H$18:$H$58,MATCH($N19,'Fixed inputs'!$C$18:$C$58,0)),INDEX('Fixed inputs'!$I$18:$I$58,MATCH($N19,'Fixed inputs'!$C$18:$C$58,0))))</f>
        <v/>
      </c>
      <c r="AD19" s="384" t="str">
        <f>IF($C19="","",INDEX('Fixed inputs'!$C$8:$E$10,MATCH($C19,'Fixed inputs'!$B$8:$B$10,0),MATCH(IF($C$7="Northern Ireland","GBP","EUR"),'Fixed inputs'!$C$7:$E$7,0)))</f>
        <v/>
      </c>
      <c r="AE19" s="386"/>
      <c r="AF19" s="386"/>
      <c r="AG19" s="386"/>
      <c r="AH19" s="386"/>
      <c r="AI19" s="386"/>
      <c r="AJ19" s="387">
        <f t="shared" si="11"/>
        <v>0</v>
      </c>
      <c r="AK19" s="386"/>
      <c r="AL19" s="387">
        <f t="shared" si="12"/>
        <v>0</v>
      </c>
      <c r="AM19" s="386"/>
      <c r="AN19" s="387">
        <f t="shared" si="13"/>
        <v>0</v>
      </c>
      <c r="AO19" s="386"/>
      <c r="AP19" s="387">
        <f t="shared" si="14"/>
        <v>0</v>
      </c>
      <c r="AQ19" s="386"/>
      <c r="AR19" s="387">
        <f t="shared" si="15"/>
        <v>0</v>
      </c>
      <c r="AS19" s="386"/>
      <c r="AT19" s="387">
        <f t="shared" si="16"/>
        <v>0</v>
      </c>
    </row>
    <row r="20" spans="2:46">
      <c r="B20" s="430"/>
      <c r="C20" s="430"/>
      <c r="D20" s="431"/>
      <c r="E20" s="432"/>
      <c r="F20" s="432"/>
      <c r="G20" s="432"/>
      <c r="H20" s="432"/>
      <c r="I20" s="432"/>
      <c r="J20" s="432"/>
      <c r="K20" s="465">
        <f t="shared" si="0"/>
        <v>0</v>
      </c>
      <c r="L20" s="433"/>
      <c r="M20" s="433"/>
      <c r="N20" s="434"/>
      <c r="O20" s="383" t="str">
        <f t="shared" si="1"/>
        <v/>
      </c>
      <c r="P20" s="434"/>
      <c r="Q20" s="434"/>
      <c r="R20" s="434"/>
      <c r="S20" s="433"/>
      <c r="T20" s="434"/>
      <c r="U20" s="384" t="str">
        <f t="shared" si="4"/>
        <v/>
      </c>
      <c r="V20" s="384" t="str">
        <f t="shared" si="5"/>
        <v/>
      </c>
      <c r="W20" s="384" t="str">
        <f t="shared" si="6"/>
        <v/>
      </c>
      <c r="X20" s="384" t="str">
        <f t="shared" si="7"/>
        <v/>
      </c>
      <c r="Y20" s="384" t="str">
        <f t="shared" si="8"/>
        <v/>
      </c>
      <c r="Z20" s="384" t="str">
        <f t="shared" si="9"/>
        <v/>
      </c>
      <c r="AA20" s="384">
        <f t="shared" si="3"/>
        <v>0</v>
      </c>
      <c r="AB20" s="385" t="b">
        <f t="shared" si="10"/>
        <v>1</v>
      </c>
      <c r="AC20" s="384" t="str">
        <f>IF($N20="","",IF($C$7="Northern Ireland",INDEX('Fixed inputs'!$H$18:$H$58,MATCH($N20,'Fixed inputs'!$C$18:$C$58,0)),INDEX('Fixed inputs'!$I$18:$I$58,MATCH($N20,'Fixed inputs'!$C$18:$C$58,0))))</f>
        <v/>
      </c>
      <c r="AD20" s="384" t="str">
        <f>IF($C20="","",INDEX('Fixed inputs'!$C$8:$E$10,MATCH($C20,'Fixed inputs'!$B$8:$B$10,0),MATCH(IF($C$7="Northern Ireland","GBP","EUR"),'Fixed inputs'!$C$7:$E$7,0)))</f>
        <v/>
      </c>
      <c r="AE20" s="386"/>
      <c r="AF20" s="386"/>
      <c r="AG20" s="386"/>
      <c r="AH20" s="386"/>
      <c r="AI20" s="386"/>
      <c r="AJ20" s="387">
        <f t="shared" si="11"/>
        <v>0</v>
      </c>
      <c r="AK20" s="386"/>
      <c r="AL20" s="387">
        <f t="shared" si="12"/>
        <v>0</v>
      </c>
      <c r="AM20" s="386"/>
      <c r="AN20" s="387">
        <f t="shared" si="13"/>
        <v>0</v>
      </c>
      <c r="AO20" s="386"/>
      <c r="AP20" s="387">
        <f t="shared" si="14"/>
        <v>0</v>
      </c>
      <c r="AQ20" s="386"/>
      <c r="AR20" s="387">
        <f t="shared" si="15"/>
        <v>0</v>
      </c>
      <c r="AS20" s="386"/>
      <c r="AT20" s="387">
        <f t="shared" si="16"/>
        <v>0</v>
      </c>
    </row>
    <row r="21" spans="2:46">
      <c r="B21" s="430"/>
      <c r="C21" s="430"/>
      <c r="D21" s="431"/>
      <c r="E21" s="432"/>
      <c r="F21" s="432"/>
      <c r="G21" s="432"/>
      <c r="H21" s="432"/>
      <c r="I21" s="432"/>
      <c r="J21" s="432"/>
      <c r="K21" s="465">
        <f t="shared" si="0"/>
        <v>0</v>
      </c>
      <c r="L21" s="433"/>
      <c r="M21" s="433"/>
      <c r="N21" s="434"/>
      <c r="O21" s="383" t="str">
        <f t="shared" si="1"/>
        <v/>
      </c>
      <c r="P21" s="434"/>
      <c r="Q21" s="434"/>
      <c r="R21" s="434"/>
      <c r="S21" s="433"/>
      <c r="T21" s="434"/>
      <c r="U21" s="384" t="str">
        <f t="shared" si="4"/>
        <v/>
      </c>
      <c r="V21" s="384" t="str">
        <f t="shared" si="5"/>
        <v/>
      </c>
      <c r="W21" s="384" t="str">
        <f t="shared" si="6"/>
        <v/>
      </c>
      <c r="X21" s="384" t="str">
        <f t="shared" si="7"/>
        <v/>
      </c>
      <c r="Y21" s="384" t="str">
        <f t="shared" si="8"/>
        <v/>
      </c>
      <c r="Z21" s="384" t="str">
        <f t="shared" si="9"/>
        <v/>
      </c>
      <c r="AA21" s="384">
        <f t="shared" si="3"/>
        <v>0</v>
      </c>
      <c r="AB21" s="385" t="b">
        <f t="shared" si="10"/>
        <v>1</v>
      </c>
      <c r="AC21" s="384" t="str">
        <f>IF($N21="","",IF($C$7="Northern Ireland",INDEX('Fixed inputs'!$H$18:$H$58,MATCH($N21,'Fixed inputs'!$C$18:$C$58,0)),INDEX('Fixed inputs'!$I$18:$I$58,MATCH($N21,'Fixed inputs'!$C$18:$C$58,0))))</f>
        <v/>
      </c>
      <c r="AD21" s="384" t="str">
        <f>IF($C21="","",INDEX('Fixed inputs'!$C$8:$E$10,MATCH($C21,'Fixed inputs'!$B$8:$B$10,0),MATCH(IF($C$7="Northern Ireland","GBP","EUR"),'Fixed inputs'!$C$7:$E$7,0)))</f>
        <v/>
      </c>
      <c r="AE21" s="386"/>
      <c r="AF21" s="386"/>
      <c r="AG21" s="386"/>
      <c r="AH21" s="386"/>
      <c r="AI21" s="386"/>
      <c r="AJ21" s="387">
        <f t="shared" si="11"/>
        <v>0</v>
      </c>
      <c r="AK21" s="386"/>
      <c r="AL21" s="387">
        <f t="shared" si="12"/>
        <v>0</v>
      </c>
      <c r="AM21" s="386"/>
      <c r="AN21" s="387">
        <f t="shared" si="13"/>
        <v>0</v>
      </c>
      <c r="AO21" s="386"/>
      <c r="AP21" s="387">
        <f t="shared" si="14"/>
        <v>0</v>
      </c>
      <c r="AQ21" s="386"/>
      <c r="AR21" s="387">
        <f t="shared" si="15"/>
        <v>0</v>
      </c>
      <c r="AS21" s="386"/>
      <c r="AT21" s="387">
        <f t="shared" si="16"/>
        <v>0</v>
      </c>
    </row>
    <row r="22" spans="2:46">
      <c r="B22" s="430"/>
      <c r="C22" s="430"/>
      <c r="D22" s="431"/>
      <c r="E22" s="432"/>
      <c r="F22" s="432"/>
      <c r="G22" s="432"/>
      <c r="H22" s="432"/>
      <c r="I22" s="432"/>
      <c r="J22" s="432"/>
      <c r="K22" s="465">
        <f t="shared" si="0"/>
        <v>0</v>
      </c>
      <c r="L22" s="433"/>
      <c r="M22" s="433"/>
      <c r="N22" s="434"/>
      <c r="O22" s="383" t="str">
        <f t="shared" si="1"/>
        <v/>
      </c>
      <c r="P22" s="434"/>
      <c r="Q22" s="434"/>
      <c r="R22" s="434"/>
      <c r="S22" s="433"/>
      <c r="T22" s="434"/>
      <c r="U22" s="384" t="str">
        <f t="shared" si="4"/>
        <v/>
      </c>
      <c r="V22" s="384" t="str">
        <f t="shared" si="5"/>
        <v/>
      </c>
      <c r="W22" s="384" t="str">
        <f t="shared" si="6"/>
        <v/>
      </c>
      <c r="X22" s="384" t="str">
        <f t="shared" si="7"/>
        <v/>
      </c>
      <c r="Y22" s="384" t="str">
        <f t="shared" si="8"/>
        <v/>
      </c>
      <c r="Z22" s="384" t="str">
        <f t="shared" si="9"/>
        <v/>
      </c>
      <c r="AA22" s="384">
        <f t="shared" si="3"/>
        <v>0</v>
      </c>
      <c r="AB22" s="385" t="b">
        <f t="shared" si="10"/>
        <v>1</v>
      </c>
      <c r="AC22" s="384" t="str">
        <f>IF($N22="","",IF($C$7="Northern Ireland",INDEX('Fixed inputs'!$H$18:$H$58,MATCH($N22,'Fixed inputs'!$C$18:$C$58,0)),INDEX('Fixed inputs'!$I$18:$I$58,MATCH($N22,'Fixed inputs'!$C$18:$C$58,0))))</f>
        <v/>
      </c>
      <c r="AD22" s="384" t="str">
        <f>IF($C22="","",INDEX('Fixed inputs'!$C$8:$E$10,MATCH($C22,'Fixed inputs'!$B$8:$B$10,0),MATCH(IF($C$7="Northern Ireland","GBP","EUR"),'Fixed inputs'!$C$7:$E$7,0)))</f>
        <v/>
      </c>
      <c r="AE22" s="386"/>
      <c r="AF22" s="386"/>
      <c r="AG22" s="386"/>
      <c r="AH22" s="386"/>
      <c r="AI22" s="386"/>
      <c r="AJ22" s="387">
        <f t="shared" si="11"/>
        <v>0</v>
      </c>
      <c r="AK22" s="386"/>
      <c r="AL22" s="387">
        <f t="shared" si="12"/>
        <v>0</v>
      </c>
      <c r="AM22" s="386"/>
      <c r="AN22" s="387">
        <f t="shared" si="13"/>
        <v>0</v>
      </c>
      <c r="AO22" s="386"/>
      <c r="AP22" s="387">
        <f t="shared" si="14"/>
        <v>0</v>
      </c>
      <c r="AQ22" s="386"/>
      <c r="AR22" s="387">
        <f t="shared" si="15"/>
        <v>0</v>
      </c>
      <c r="AS22" s="386"/>
      <c r="AT22" s="387">
        <f t="shared" si="16"/>
        <v>0</v>
      </c>
    </row>
    <row r="23" spans="2:46">
      <c r="B23" s="430"/>
      <c r="C23" s="430"/>
      <c r="D23" s="431"/>
      <c r="E23" s="432"/>
      <c r="F23" s="432"/>
      <c r="G23" s="432"/>
      <c r="H23" s="432"/>
      <c r="I23" s="432"/>
      <c r="J23" s="432"/>
      <c r="K23" s="465">
        <f t="shared" si="0"/>
        <v>0</v>
      </c>
      <c r="L23" s="433"/>
      <c r="M23" s="433"/>
      <c r="N23" s="434"/>
      <c r="O23" s="383" t="str">
        <f t="shared" si="1"/>
        <v/>
      </c>
      <c r="P23" s="434"/>
      <c r="Q23" s="434"/>
      <c r="R23" s="434"/>
      <c r="S23" s="433"/>
      <c r="T23" s="434"/>
      <c r="U23" s="384" t="str">
        <f t="shared" si="4"/>
        <v/>
      </c>
      <c r="V23" s="384" t="str">
        <f t="shared" si="5"/>
        <v/>
      </c>
      <c r="W23" s="384" t="str">
        <f t="shared" si="6"/>
        <v/>
      </c>
      <c r="X23" s="384" t="str">
        <f t="shared" si="7"/>
        <v/>
      </c>
      <c r="Y23" s="384" t="str">
        <f t="shared" si="8"/>
        <v/>
      </c>
      <c r="Z23" s="384" t="str">
        <f t="shared" si="9"/>
        <v/>
      </c>
      <c r="AA23" s="384">
        <f t="shared" si="3"/>
        <v>0</v>
      </c>
      <c r="AB23" s="385" t="b">
        <f t="shared" si="10"/>
        <v>1</v>
      </c>
      <c r="AC23" s="384" t="str">
        <f>IF($N23="","",IF($C$7="Northern Ireland",INDEX('Fixed inputs'!$H$18:$H$58,MATCH($N23,'Fixed inputs'!$C$18:$C$58,0)),INDEX('Fixed inputs'!$I$18:$I$58,MATCH($N23,'Fixed inputs'!$C$18:$C$58,0))))</f>
        <v/>
      </c>
      <c r="AD23" s="384" t="str">
        <f>IF($C23="","",INDEX('Fixed inputs'!$C$8:$E$10,MATCH($C23,'Fixed inputs'!$B$8:$B$10,0),MATCH(IF($C$7="Northern Ireland","GBP","EUR"),'Fixed inputs'!$C$7:$E$7,0)))</f>
        <v/>
      </c>
      <c r="AE23" s="386"/>
      <c r="AF23" s="386"/>
      <c r="AG23" s="386"/>
      <c r="AH23" s="386"/>
      <c r="AI23" s="386"/>
      <c r="AJ23" s="387">
        <f t="shared" si="11"/>
        <v>0</v>
      </c>
      <c r="AK23" s="386"/>
      <c r="AL23" s="387">
        <f t="shared" si="12"/>
        <v>0</v>
      </c>
      <c r="AM23" s="386"/>
      <c r="AN23" s="387">
        <f t="shared" si="13"/>
        <v>0</v>
      </c>
      <c r="AO23" s="386"/>
      <c r="AP23" s="387">
        <f t="shared" si="14"/>
        <v>0</v>
      </c>
      <c r="AQ23" s="386"/>
      <c r="AR23" s="387">
        <f t="shared" si="15"/>
        <v>0</v>
      </c>
      <c r="AS23" s="386"/>
      <c r="AT23" s="387">
        <f t="shared" si="16"/>
        <v>0</v>
      </c>
    </row>
    <row r="24" spans="2:46">
      <c r="B24" s="430"/>
      <c r="C24" s="430"/>
      <c r="D24" s="431"/>
      <c r="E24" s="432"/>
      <c r="F24" s="432"/>
      <c r="G24" s="432"/>
      <c r="H24" s="432"/>
      <c r="I24" s="432"/>
      <c r="J24" s="432"/>
      <c r="K24" s="465">
        <f t="shared" si="0"/>
        <v>0</v>
      </c>
      <c r="L24" s="433"/>
      <c r="M24" s="433"/>
      <c r="N24" s="434"/>
      <c r="O24" s="383" t="str">
        <f t="shared" si="1"/>
        <v/>
      </c>
      <c r="P24" s="434"/>
      <c r="Q24" s="434"/>
      <c r="R24" s="434"/>
      <c r="S24" s="433"/>
      <c r="T24" s="434"/>
      <c r="U24" s="384" t="str">
        <f t="shared" si="4"/>
        <v/>
      </c>
      <c r="V24" s="384" t="str">
        <f t="shared" si="5"/>
        <v/>
      </c>
      <c r="W24" s="384" t="str">
        <f t="shared" si="6"/>
        <v/>
      </c>
      <c r="X24" s="384" t="str">
        <f t="shared" si="7"/>
        <v/>
      </c>
      <c r="Y24" s="384" t="str">
        <f t="shared" si="8"/>
        <v/>
      </c>
      <c r="Z24" s="384" t="str">
        <f t="shared" si="9"/>
        <v/>
      </c>
      <c r="AA24" s="384">
        <f t="shared" si="3"/>
        <v>0</v>
      </c>
      <c r="AB24" s="385" t="b">
        <f t="shared" si="10"/>
        <v>1</v>
      </c>
      <c r="AC24" s="384" t="str">
        <f>IF($N24="","",IF($C$7="Northern Ireland",INDEX('Fixed inputs'!$H$18:$H$58,MATCH($N24,'Fixed inputs'!$C$18:$C$58,0)),INDEX('Fixed inputs'!$I$18:$I$58,MATCH($N24,'Fixed inputs'!$C$18:$C$58,0))))</f>
        <v/>
      </c>
      <c r="AD24" s="384" t="str">
        <f>IF($C24="","",INDEX('Fixed inputs'!$C$8:$E$10,MATCH($C24,'Fixed inputs'!$B$8:$B$10,0),MATCH(IF($C$7="Northern Ireland","GBP","EUR"),'Fixed inputs'!$C$7:$E$7,0)))</f>
        <v/>
      </c>
      <c r="AE24" s="386"/>
      <c r="AF24" s="386"/>
      <c r="AG24" s="386"/>
      <c r="AH24" s="386"/>
      <c r="AI24" s="386"/>
      <c r="AJ24" s="387">
        <f t="shared" si="11"/>
        <v>0</v>
      </c>
      <c r="AK24" s="386"/>
      <c r="AL24" s="387">
        <f t="shared" si="12"/>
        <v>0</v>
      </c>
      <c r="AM24" s="386"/>
      <c r="AN24" s="387">
        <f t="shared" si="13"/>
        <v>0</v>
      </c>
      <c r="AO24" s="386"/>
      <c r="AP24" s="387">
        <f t="shared" si="14"/>
        <v>0</v>
      </c>
      <c r="AQ24" s="386"/>
      <c r="AR24" s="387">
        <f t="shared" si="15"/>
        <v>0</v>
      </c>
      <c r="AS24" s="386"/>
      <c r="AT24" s="387">
        <f t="shared" si="16"/>
        <v>0</v>
      </c>
    </row>
    <row r="25" spans="2:46">
      <c r="B25" s="430"/>
      <c r="C25" s="430"/>
      <c r="D25" s="431"/>
      <c r="E25" s="432"/>
      <c r="F25" s="432"/>
      <c r="G25" s="432"/>
      <c r="H25" s="432"/>
      <c r="I25" s="432"/>
      <c r="J25" s="432"/>
      <c r="K25" s="465">
        <f t="shared" si="0"/>
        <v>0</v>
      </c>
      <c r="L25" s="433"/>
      <c r="M25" s="433"/>
      <c r="N25" s="434"/>
      <c r="O25" s="383" t="str">
        <f t="shared" si="1"/>
        <v/>
      </c>
      <c r="P25" s="434"/>
      <c r="Q25" s="434"/>
      <c r="R25" s="434"/>
      <c r="S25" s="433"/>
      <c r="T25" s="434"/>
      <c r="U25" s="384" t="str">
        <f t="shared" si="4"/>
        <v/>
      </c>
      <c r="V25" s="384" t="str">
        <f t="shared" si="5"/>
        <v/>
      </c>
      <c r="W25" s="384" t="str">
        <f t="shared" si="6"/>
        <v/>
      </c>
      <c r="X25" s="384" t="str">
        <f t="shared" si="7"/>
        <v/>
      </c>
      <c r="Y25" s="384" t="str">
        <f t="shared" si="8"/>
        <v/>
      </c>
      <c r="Z25" s="384" t="str">
        <f t="shared" si="9"/>
        <v/>
      </c>
      <c r="AA25" s="384">
        <f t="shared" si="3"/>
        <v>0</v>
      </c>
      <c r="AB25" s="385" t="b">
        <f t="shared" si="10"/>
        <v>1</v>
      </c>
      <c r="AC25" s="384" t="str">
        <f>IF($N25="","",IF($C$7="Northern Ireland",INDEX('Fixed inputs'!$H$18:$H$58,MATCH($N25,'Fixed inputs'!$C$18:$C$58,0)),INDEX('Fixed inputs'!$I$18:$I$58,MATCH($N25,'Fixed inputs'!$C$18:$C$58,0))))</f>
        <v/>
      </c>
      <c r="AD25" s="384" t="str">
        <f>IF($C25="","",INDEX('Fixed inputs'!$C$8:$E$10,MATCH($C25,'Fixed inputs'!$B$8:$B$10,0),MATCH(IF($C$7="Northern Ireland","GBP","EUR"),'Fixed inputs'!$C$7:$E$7,0)))</f>
        <v/>
      </c>
      <c r="AE25" s="386"/>
      <c r="AF25" s="386"/>
      <c r="AG25" s="386"/>
      <c r="AH25" s="386"/>
      <c r="AI25" s="386"/>
      <c r="AJ25" s="387">
        <f t="shared" si="11"/>
        <v>0</v>
      </c>
      <c r="AK25" s="386"/>
      <c r="AL25" s="387">
        <f t="shared" si="12"/>
        <v>0</v>
      </c>
      <c r="AM25" s="386"/>
      <c r="AN25" s="387">
        <f t="shared" si="13"/>
        <v>0</v>
      </c>
      <c r="AO25" s="386"/>
      <c r="AP25" s="387">
        <f t="shared" si="14"/>
        <v>0</v>
      </c>
      <c r="AQ25" s="386"/>
      <c r="AR25" s="387">
        <f t="shared" si="15"/>
        <v>0</v>
      </c>
      <c r="AS25" s="386"/>
      <c r="AT25" s="387">
        <f t="shared" si="16"/>
        <v>0</v>
      </c>
    </row>
    <row r="26" spans="2:46">
      <c r="B26" s="430"/>
      <c r="C26" s="430"/>
      <c r="D26" s="431"/>
      <c r="E26" s="432"/>
      <c r="F26" s="432"/>
      <c r="G26" s="432"/>
      <c r="H26" s="432"/>
      <c r="I26" s="432"/>
      <c r="J26" s="432"/>
      <c r="K26" s="465">
        <f t="shared" si="0"/>
        <v>0</v>
      </c>
      <c r="L26" s="433"/>
      <c r="M26" s="433"/>
      <c r="N26" s="434"/>
      <c r="O26" s="383" t="str">
        <f t="shared" si="1"/>
        <v/>
      </c>
      <c r="P26" s="434"/>
      <c r="Q26" s="434"/>
      <c r="R26" s="434"/>
      <c r="S26" s="433"/>
      <c r="T26" s="434"/>
      <c r="U26" s="384" t="str">
        <f t="shared" si="4"/>
        <v/>
      </c>
      <c r="V26" s="384" t="str">
        <f t="shared" si="5"/>
        <v/>
      </c>
      <c r="W26" s="384" t="str">
        <f t="shared" si="6"/>
        <v/>
      </c>
      <c r="X26" s="384" t="str">
        <f t="shared" si="7"/>
        <v/>
      </c>
      <c r="Y26" s="384" t="str">
        <f t="shared" si="8"/>
        <v/>
      </c>
      <c r="Z26" s="384" t="str">
        <f t="shared" si="9"/>
        <v/>
      </c>
      <c r="AA26" s="384">
        <f t="shared" si="3"/>
        <v>0</v>
      </c>
      <c r="AB26" s="385" t="b">
        <f t="shared" si="10"/>
        <v>1</v>
      </c>
      <c r="AC26" s="384" t="str">
        <f>IF($N26="","",IF($C$7="Northern Ireland",INDEX('Fixed inputs'!$H$18:$H$58,MATCH($N26,'Fixed inputs'!$C$18:$C$58,0)),INDEX('Fixed inputs'!$I$18:$I$58,MATCH($N26,'Fixed inputs'!$C$18:$C$58,0))))</f>
        <v/>
      </c>
      <c r="AD26" s="384" t="str">
        <f>IF($C26="","",INDEX('Fixed inputs'!$C$8:$E$10,MATCH($C26,'Fixed inputs'!$B$8:$B$10,0),MATCH(IF($C$7="Northern Ireland","GBP","EUR"),'Fixed inputs'!$C$7:$E$7,0)))</f>
        <v/>
      </c>
      <c r="AE26" s="386"/>
      <c r="AF26" s="386"/>
      <c r="AG26" s="386"/>
      <c r="AH26" s="386"/>
      <c r="AI26" s="386"/>
      <c r="AJ26" s="387">
        <f t="shared" si="11"/>
        <v>0</v>
      </c>
      <c r="AK26" s="386"/>
      <c r="AL26" s="387">
        <f t="shared" si="12"/>
        <v>0</v>
      </c>
      <c r="AM26" s="386"/>
      <c r="AN26" s="387">
        <f t="shared" si="13"/>
        <v>0</v>
      </c>
      <c r="AO26" s="386"/>
      <c r="AP26" s="387">
        <f t="shared" si="14"/>
        <v>0</v>
      </c>
      <c r="AQ26" s="386"/>
      <c r="AR26" s="387">
        <f t="shared" si="15"/>
        <v>0</v>
      </c>
      <c r="AS26" s="386"/>
      <c r="AT26" s="387">
        <f t="shared" si="16"/>
        <v>0</v>
      </c>
    </row>
    <row r="27" spans="2:46">
      <c r="B27" s="430"/>
      <c r="C27" s="430"/>
      <c r="D27" s="431"/>
      <c r="E27" s="432"/>
      <c r="F27" s="432"/>
      <c r="G27" s="432"/>
      <c r="H27" s="432"/>
      <c r="I27" s="432"/>
      <c r="J27" s="432"/>
      <c r="K27" s="465">
        <f t="shared" si="0"/>
        <v>0</v>
      </c>
      <c r="L27" s="433"/>
      <c r="M27" s="433"/>
      <c r="N27" s="434"/>
      <c r="O27" s="383" t="str">
        <f t="shared" si="1"/>
        <v/>
      </c>
      <c r="P27" s="434"/>
      <c r="Q27" s="434"/>
      <c r="R27" s="434"/>
      <c r="S27" s="433"/>
      <c r="T27" s="434"/>
      <c r="U27" s="384" t="str">
        <f t="shared" si="4"/>
        <v/>
      </c>
      <c r="V27" s="384" t="str">
        <f t="shared" si="5"/>
        <v/>
      </c>
      <c r="W27" s="384" t="str">
        <f t="shared" si="6"/>
        <v/>
      </c>
      <c r="X27" s="384" t="str">
        <f t="shared" si="7"/>
        <v/>
      </c>
      <c r="Y27" s="384" t="str">
        <f t="shared" si="8"/>
        <v/>
      </c>
      <c r="Z27" s="384" t="str">
        <f t="shared" si="9"/>
        <v/>
      </c>
      <c r="AA27" s="384">
        <f t="shared" si="3"/>
        <v>0</v>
      </c>
      <c r="AB27" s="385" t="b">
        <f t="shared" si="10"/>
        <v>1</v>
      </c>
      <c r="AC27" s="384" t="str">
        <f>IF($N27="","",IF($C$7="Northern Ireland",INDEX('Fixed inputs'!$H$18:$H$58,MATCH($N27,'Fixed inputs'!$C$18:$C$58,0)),INDEX('Fixed inputs'!$I$18:$I$58,MATCH($N27,'Fixed inputs'!$C$18:$C$58,0))))</f>
        <v/>
      </c>
      <c r="AD27" s="384" t="str">
        <f>IF($C27="","",INDEX('Fixed inputs'!$C$8:$E$10,MATCH($C27,'Fixed inputs'!$B$8:$B$10,0),MATCH(IF($C$7="Northern Ireland","GBP","EUR"),'Fixed inputs'!$C$7:$E$7,0)))</f>
        <v/>
      </c>
      <c r="AE27" s="386"/>
      <c r="AF27" s="386"/>
      <c r="AG27" s="386"/>
      <c r="AH27" s="386"/>
      <c r="AI27" s="386"/>
      <c r="AJ27" s="387">
        <f t="shared" si="11"/>
        <v>0</v>
      </c>
      <c r="AK27" s="386"/>
      <c r="AL27" s="387">
        <f t="shared" si="12"/>
        <v>0</v>
      </c>
      <c r="AM27" s="386"/>
      <c r="AN27" s="387">
        <f t="shared" si="13"/>
        <v>0</v>
      </c>
      <c r="AO27" s="386"/>
      <c r="AP27" s="387">
        <f t="shared" si="14"/>
        <v>0</v>
      </c>
      <c r="AQ27" s="386"/>
      <c r="AR27" s="387">
        <f t="shared" si="15"/>
        <v>0</v>
      </c>
      <c r="AS27" s="386"/>
      <c r="AT27" s="387">
        <f t="shared" si="16"/>
        <v>0</v>
      </c>
    </row>
    <row r="28" spans="2:46">
      <c r="B28" s="430"/>
      <c r="C28" s="430"/>
      <c r="D28" s="431"/>
      <c r="E28" s="432"/>
      <c r="F28" s="432"/>
      <c r="G28" s="432"/>
      <c r="H28" s="432"/>
      <c r="I28" s="432"/>
      <c r="J28" s="432"/>
      <c r="K28" s="465">
        <f t="shared" si="0"/>
        <v>0</v>
      </c>
      <c r="L28" s="433"/>
      <c r="M28" s="433"/>
      <c r="N28" s="434"/>
      <c r="O28" s="383" t="str">
        <f t="shared" si="1"/>
        <v/>
      </c>
      <c r="P28" s="434"/>
      <c r="Q28" s="434"/>
      <c r="R28" s="434"/>
      <c r="S28" s="433"/>
      <c r="T28" s="434"/>
      <c r="U28" s="384" t="str">
        <f t="shared" si="4"/>
        <v/>
      </c>
      <c r="V28" s="384" t="str">
        <f t="shared" si="5"/>
        <v/>
      </c>
      <c r="W28" s="384" t="str">
        <f t="shared" si="6"/>
        <v/>
      </c>
      <c r="X28" s="384" t="str">
        <f t="shared" si="7"/>
        <v/>
      </c>
      <c r="Y28" s="384" t="str">
        <f t="shared" si="8"/>
        <v/>
      </c>
      <c r="Z28" s="384" t="str">
        <f t="shared" si="9"/>
        <v/>
      </c>
      <c r="AA28" s="384">
        <f t="shared" si="3"/>
        <v>0</v>
      </c>
      <c r="AB28" s="385" t="b">
        <f t="shared" si="10"/>
        <v>1</v>
      </c>
      <c r="AC28" s="384" t="str">
        <f>IF($N28="","",IF($C$7="Northern Ireland",INDEX('Fixed inputs'!$H$18:$H$58,MATCH($N28,'Fixed inputs'!$C$18:$C$58,0)),INDEX('Fixed inputs'!$I$18:$I$58,MATCH($N28,'Fixed inputs'!$C$18:$C$58,0))))</f>
        <v/>
      </c>
      <c r="AD28" s="384" t="str">
        <f>IF($C28="","",INDEX('Fixed inputs'!$C$8:$E$10,MATCH($C28,'Fixed inputs'!$B$8:$B$10,0),MATCH(IF($C$7="Northern Ireland","GBP","EUR"),'Fixed inputs'!$C$7:$E$7,0)))</f>
        <v/>
      </c>
      <c r="AE28" s="386"/>
      <c r="AF28" s="386"/>
      <c r="AG28" s="386"/>
      <c r="AH28" s="386"/>
      <c r="AI28" s="386"/>
      <c r="AJ28" s="387">
        <f t="shared" si="11"/>
        <v>0</v>
      </c>
      <c r="AK28" s="386"/>
      <c r="AL28" s="387">
        <f t="shared" si="12"/>
        <v>0</v>
      </c>
      <c r="AM28" s="386"/>
      <c r="AN28" s="387">
        <f t="shared" si="13"/>
        <v>0</v>
      </c>
      <c r="AO28" s="386"/>
      <c r="AP28" s="387">
        <f t="shared" si="14"/>
        <v>0</v>
      </c>
      <c r="AQ28" s="386"/>
      <c r="AR28" s="387">
        <f t="shared" si="15"/>
        <v>0</v>
      </c>
      <c r="AS28" s="386"/>
      <c r="AT28" s="387">
        <f t="shared" si="16"/>
        <v>0</v>
      </c>
    </row>
    <row r="29" spans="2:46">
      <c r="B29" s="430"/>
      <c r="C29" s="430"/>
      <c r="D29" s="431"/>
      <c r="E29" s="432"/>
      <c r="F29" s="432"/>
      <c r="G29" s="432"/>
      <c r="H29" s="432"/>
      <c r="I29" s="432"/>
      <c r="J29" s="432"/>
      <c r="K29" s="465">
        <f t="shared" si="0"/>
        <v>0</v>
      </c>
      <c r="L29" s="433"/>
      <c r="M29" s="433"/>
      <c r="N29" s="434"/>
      <c r="O29" s="383" t="str">
        <f t="shared" si="1"/>
        <v/>
      </c>
      <c r="P29" s="434"/>
      <c r="Q29" s="434"/>
      <c r="R29" s="434"/>
      <c r="S29" s="433"/>
      <c r="T29" s="434"/>
      <c r="U29" s="384" t="str">
        <f t="shared" si="4"/>
        <v/>
      </c>
      <c r="V29" s="384" t="str">
        <f t="shared" si="5"/>
        <v/>
      </c>
      <c r="W29" s="384" t="str">
        <f t="shared" si="6"/>
        <v/>
      </c>
      <c r="X29" s="384" t="str">
        <f t="shared" si="7"/>
        <v/>
      </c>
      <c r="Y29" s="384" t="str">
        <f t="shared" si="8"/>
        <v/>
      </c>
      <c r="Z29" s="384" t="str">
        <f t="shared" si="9"/>
        <v/>
      </c>
      <c r="AA29" s="384">
        <f t="shared" si="3"/>
        <v>0</v>
      </c>
      <c r="AB29" s="385" t="b">
        <f t="shared" si="10"/>
        <v>1</v>
      </c>
      <c r="AC29" s="384" t="str">
        <f>IF($N29="","",IF($C$7="Northern Ireland",INDEX('Fixed inputs'!$H$18:$H$58,MATCH($N29,'Fixed inputs'!$C$18:$C$58,0)),INDEX('Fixed inputs'!$I$18:$I$58,MATCH($N29,'Fixed inputs'!$C$18:$C$58,0))))</f>
        <v/>
      </c>
      <c r="AD29" s="384" t="str">
        <f>IF($C29="","",INDEX('Fixed inputs'!$C$8:$E$10,MATCH($C29,'Fixed inputs'!$B$8:$B$10,0),MATCH(IF($C$7="Northern Ireland","GBP","EUR"),'Fixed inputs'!$C$7:$E$7,0)))</f>
        <v/>
      </c>
      <c r="AE29" s="386"/>
      <c r="AF29" s="386"/>
      <c r="AG29" s="386"/>
      <c r="AH29" s="386"/>
      <c r="AI29" s="386"/>
      <c r="AJ29" s="387">
        <f t="shared" si="11"/>
        <v>0</v>
      </c>
      <c r="AK29" s="386"/>
      <c r="AL29" s="387">
        <f t="shared" si="12"/>
        <v>0</v>
      </c>
      <c r="AM29" s="386"/>
      <c r="AN29" s="387">
        <f t="shared" si="13"/>
        <v>0</v>
      </c>
      <c r="AO29" s="386"/>
      <c r="AP29" s="387">
        <f t="shared" si="14"/>
        <v>0</v>
      </c>
      <c r="AQ29" s="386"/>
      <c r="AR29" s="387">
        <f t="shared" si="15"/>
        <v>0</v>
      </c>
      <c r="AS29" s="386"/>
      <c r="AT29" s="387">
        <f t="shared" si="16"/>
        <v>0</v>
      </c>
    </row>
    <row r="30" spans="2:46">
      <c r="B30" s="430"/>
      <c r="C30" s="430"/>
      <c r="D30" s="431"/>
      <c r="E30" s="432"/>
      <c r="F30" s="432"/>
      <c r="G30" s="432"/>
      <c r="H30" s="432"/>
      <c r="I30" s="432"/>
      <c r="J30" s="432"/>
      <c r="K30" s="465">
        <f t="shared" si="0"/>
        <v>0</v>
      </c>
      <c r="L30" s="433"/>
      <c r="M30" s="433"/>
      <c r="N30" s="434"/>
      <c r="O30" s="383" t="str">
        <f t="shared" si="1"/>
        <v/>
      </c>
      <c r="P30" s="434"/>
      <c r="Q30" s="434"/>
      <c r="R30" s="434"/>
      <c r="S30" s="433"/>
      <c r="T30" s="434"/>
      <c r="U30" s="384" t="str">
        <f t="shared" si="4"/>
        <v/>
      </c>
      <c r="V30" s="384" t="str">
        <f t="shared" si="5"/>
        <v/>
      </c>
      <c r="W30" s="384" t="str">
        <f t="shared" si="6"/>
        <v/>
      </c>
      <c r="X30" s="384" t="str">
        <f t="shared" si="7"/>
        <v/>
      </c>
      <c r="Y30" s="384" t="str">
        <f t="shared" si="8"/>
        <v/>
      </c>
      <c r="Z30" s="384" t="str">
        <f t="shared" si="9"/>
        <v/>
      </c>
      <c r="AA30" s="384">
        <f t="shared" si="3"/>
        <v>0</v>
      </c>
      <c r="AB30" s="385" t="b">
        <f t="shared" si="10"/>
        <v>1</v>
      </c>
      <c r="AC30" s="384" t="str">
        <f>IF($N30="","",IF($C$7="Northern Ireland",INDEX('Fixed inputs'!$H$18:$H$58,MATCH($N30,'Fixed inputs'!$C$18:$C$58,0)),INDEX('Fixed inputs'!$I$18:$I$58,MATCH($N30,'Fixed inputs'!$C$18:$C$58,0))))</f>
        <v/>
      </c>
      <c r="AD30" s="384" t="str">
        <f>IF($C30="","",INDEX('Fixed inputs'!$C$8:$E$10,MATCH($C30,'Fixed inputs'!$B$8:$B$10,0),MATCH(IF($C$7="Northern Ireland","GBP","EUR"),'Fixed inputs'!$C$7:$E$7,0)))</f>
        <v/>
      </c>
      <c r="AE30" s="386"/>
      <c r="AF30" s="386"/>
      <c r="AG30" s="386"/>
      <c r="AH30" s="386"/>
      <c r="AI30" s="386"/>
      <c r="AJ30" s="387">
        <f t="shared" si="11"/>
        <v>0</v>
      </c>
      <c r="AK30" s="386"/>
      <c r="AL30" s="387">
        <f t="shared" si="12"/>
        <v>0</v>
      </c>
      <c r="AM30" s="386"/>
      <c r="AN30" s="387">
        <f t="shared" si="13"/>
        <v>0</v>
      </c>
      <c r="AO30" s="386"/>
      <c r="AP30" s="387">
        <f t="shared" si="14"/>
        <v>0</v>
      </c>
      <c r="AQ30" s="386"/>
      <c r="AR30" s="387">
        <f t="shared" si="15"/>
        <v>0</v>
      </c>
      <c r="AS30" s="386"/>
      <c r="AT30" s="387">
        <f t="shared" si="16"/>
        <v>0</v>
      </c>
    </row>
    <row r="31" spans="2:46">
      <c r="B31" s="430"/>
      <c r="C31" s="430"/>
      <c r="D31" s="431"/>
      <c r="E31" s="432"/>
      <c r="F31" s="432"/>
      <c r="G31" s="432"/>
      <c r="H31" s="432"/>
      <c r="I31" s="432"/>
      <c r="J31" s="432"/>
      <c r="K31" s="465">
        <f t="shared" si="0"/>
        <v>0</v>
      </c>
      <c r="L31" s="433"/>
      <c r="M31" s="433"/>
      <c r="N31" s="434"/>
      <c r="O31" s="383" t="str">
        <f t="shared" si="1"/>
        <v/>
      </c>
      <c r="P31" s="434"/>
      <c r="Q31" s="434"/>
      <c r="R31" s="434"/>
      <c r="S31" s="433"/>
      <c r="T31" s="434"/>
      <c r="U31" s="384" t="str">
        <f t="shared" si="4"/>
        <v/>
      </c>
      <c r="V31" s="384" t="str">
        <f t="shared" si="5"/>
        <v/>
      </c>
      <c r="W31" s="384" t="str">
        <f t="shared" si="6"/>
        <v/>
      </c>
      <c r="X31" s="384" t="str">
        <f t="shared" si="7"/>
        <v/>
      </c>
      <c r="Y31" s="384" t="str">
        <f t="shared" si="8"/>
        <v/>
      </c>
      <c r="Z31" s="384" t="str">
        <f t="shared" si="9"/>
        <v/>
      </c>
      <c r="AA31" s="384">
        <f t="shared" si="3"/>
        <v>0</v>
      </c>
      <c r="AB31" s="385" t="b">
        <f t="shared" si="10"/>
        <v>1</v>
      </c>
      <c r="AC31" s="384" t="str">
        <f>IF($N31="","",IF($C$7="Northern Ireland",INDEX('Fixed inputs'!$H$18:$H$58,MATCH($N31,'Fixed inputs'!$C$18:$C$58,0)),INDEX('Fixed inputs'!$I$18:$I$58,MATCH($N31,'Fixed inputs'!$C$18:$C$58,0))))</f>
        <v/>
      </c>
      <c r="AD31" s="384" t="str">
        <f>IF($C31="","",INDEX('Fixed inputs'!$C$8:$E$10,MATCH($C31,'Fixed inputs'!$B$8:$B$10,0),MATCH(IF($C$7="Northern Ireland","GBP","EUR"),'Fixed inputs'!$C$7:$E$7,0)))</f>
        <v/>
      </c>
      <c r="AE31" s="386"/>
      <c r="AF31" s="386"/>
      <c r="AG31" s="386"/>
      <c r="AH31" s="386"/>
      <c r="AI31" s="386"/>
      <c r="AJ31" s="387">
        <f t="shared" si="11"/>
        <v>0</v>
      </c>
      <c r="AK31" s="386"/>
      <c r="AL31" s="387">
        <f t="shared" si="12"/>
        <v>0</v>
      </c>
      <c r="AM31" s="386"/>
      <c r="AN31" s="387">
        <f t="shared" si="13"/>
        <v>0</v>
      </c>
      <c r="AO31" s="386"/>
      <c r="AP31" s="387">
        <f t="shared" si="14"/>
        <v>0</v>
      </c>
      <c r="AQ31" s="386"/>
      <c r="AR31" s="387">
        <f t="shared" si="15"/>
        <v>0</v>
      </c>
      <c r="AS31" s="386"/>
      <c r="AT31" s="387">
        <f t="shared" si="16"/>
        <v>0</v>
      </c>
    </row>
    <row r="32" spans="2:46">
      <c r="B32" s="430"/>
      <c r="C32" s="430"/>
      <c r="D32" s="431"/>
      <c r="E32" s="432"/>
      <c r="F32" s="432"/>
      <c r="G32" s="432"/>
      <c r="H32" s="432"/>
      <c r="I32" s="432"/>
      <c r="J32" s="432"/>
      <c r="K32" s="465">
        <f t="shared" si="0"/>
        <v>0</v>
      </c>
      <c r="L32" s="433"/>
      <c r="M32" s="433"/>
      <c r="N32" s="434"/>
      <c r="O32" s="383" t="str">
        <f t="shared" si="1"/>
        <v/>
      </c>
      <c r="P32" s="434"/>
      <c r="Q32" s="434"/>
      <c r="R32" s="434"/>
      <c r="S32" s="433"/>
      <c r="T32" s="434"/>
      <c r="U32" s="384" t="str">
        <f t="shared" si="4"/>
        <v/>
      </c>
      <c r="V32" s="384" t="str">
        <f t="shared" si="5"/>
        <v/>
      </c>
      <c r="W32" s="384" t="str">
        <f t="shared" si="6"/>
        <v/>
      </c>
      <c r="X32" s="384" t="str">
        <f t="shared" si="7"/>
        <v/>
      </c>
      <c r="Y32" s="384" t="str">
        <f t="shared" si="8"/>
        <v/>
      </c>
      <c r="Z32" s="384" t="str">
        <f t="shared" si="9"/>
        <v/>
      </c>
      <c r="AA32" s="384">
        <f t="shared" si="3"/>
        <v>0</v>
      </c>
      <c r="AB32" s="385" t="b">
        <f t="shared" si="10"/>
        <v>1</v>
      </c>
      <c r="AC32" s="384" t="str">
        <f>IF($N32="","",IF($C$7="Northern Ireland",INDEX('Fixed inputs'!$H$18:$H$58,MATCH($N32,'Fixed inputs'!$C$18:$C$58,0)),INDEX('Fixed inputs'!$I$18:$I$58,MATCH($N32,'Fixed inputs'!$C$18:$C$58,0))))</f>
        <v/>
      </c>
      <c r="AD32" s="384" t="str">
        <f>IF($C32="","",INDEX('Fixed inputs'!$C$8:$E$10,MATCH($C32,'Fixed inputs'!$B$8:$B$10,0),MATCH(IF($C$7="Northern Ireland","GBP","EUR"),'Fixed inputs'!$C$7:$E$7,0)))</f>
        <v/>
      </c>
      <c r="AE32" s="386"/>
      <c r="AF32" s="386"/>
      <c r="AG32" s="386"/>
      <c r="AH32" s="386"/>
      <c r="AI32" s="386"/>
      <c r="AJ32" s="387">
        <f t="shared" si="11"/>
        <v>0</v>
      </c>
      <c r="AK32" s="386"/>
      <c r="AL32" s="387">
        <f t="shared" si="12"/>
        <v>0</v>
      </c>
      <c r="AM32" s="386"/>
      <c r="AN32" s="387">
        <f t="shared" si="13"/>
        <v>0</v>
      </c>
      <c r="AO32" s="386"/>
      <c r="AP32" s="387">
        <f t="shared" si="14"/>
        <v>0</v>
      </c>
      <c r="AQ32" s="386"/>
      <c r="AR32" s="387">
        <f t="shared" si="15"/>
        <v>0</v>
      </c>
      <c r="AS32" s="386"/>
      <c r="AT32" s="387">
        <f t="shared" si="16"/>
        <v>0</v>
      </c>
    </row>
    <row r="33" spans="2:46">
      <c r="B33" s="430"/>
      <c r="C33" s="430"/>
      <c r="D33" s="431"/>
      <c r="E33" s="432"/>
      <c r="F33" s="432"/>
      <c r="G33" s="432"/>
      <c r="H33" s="432"/>
      <c r="I33" s="432"/>
      <c r="J33" s="432"/>
      <c r="K33" s="465">
        <f t="shared" si="0"/>
        <v>0</v>
      </c>
      <c r="L33" s="433"/>
      <c r="M33" s="433"/>
      <c r="N33" s="434"/>
      <c r="O33" s="383" t="str">
        <f t="shared" si="1"/>
        <v/>
      </c>
      <c r="P33" s="434"/>
      <c r="Q33" s="434"/>
      <c r="R33" s="434"/>
      <c r="S33" s="433"/>
      <c r="T33" s="434"/>
      <c r="U33" s="384" t="str">
        <f t="shared" si="4"/>
        <v/>
      </c>
      <c r="V33" s="384" t="str">
        <f t="shared" si="5"/>
        <v/>
      </c>
      <c r="W33" s="384" t="str">
        <f t="shared" si="6"/>
        <v/>
      </c>
      <c r="X33" s="384" t="str">
        <f t="shared" si="7"/>
        <v/>
      </c>
      <c r="Y33" s="384" t="str">
        <f t="shared" si="8"/>
        <v/>
      </c>
      <c r="Z33" s="384" t="str">
        <f t="shared" si="9"/>
        <v/>
      </c>
      <c r="AA33" s="384">
        <f t="shared" si="3"/>
        <v>0</v>
      </c>
      <c r="AB33" s="385" t="b">
        <f t="shared" si="10"/>
        <v>1</v>
      </c>
      <c r="AC33" s="384" t="str">
        <f>IF($N33="","",IF($C$7="Northern Ireland",INDEX('Fixed inputs'!$H$18:$H$58,MATCH($N33,'Fixed inputs'!$C$18:$C$58,0)),INDEX('Fixed inputs'!$I$18:$I$58,MATCH($N33,'Fixed inputs'!$C$18:$C$58,0))))</f>
        <v/>
      </c>
      <c r="AD33" s="384" t="str">
        <f>IF($C33="","",INDEX('Fixed inputs'!$C$8:$E$10,MATCH($C33,'Fixed inputs'!$B$8:$B$10,0),MATCH(IF($C$7="Northern Ireland","GBP","EUR"),'Fixed inputs'!$C$7:$E$7,0)))</f>
        <v/>
      </c>
      <c r="AE33" s="386"/>
      <c r="AF33" s="386"/>
      <c r="AG33" s="386"/>
      <c r="AH33" s="386"/>
      <c r="AI33" s="386"/>
      <c r="AJ33" s="387">
        <f t="shared" si="11"/>
        <v>0</v>
      </c>
      <c r="AK33" s="386"/>
      <c r="AL33" s="387">
        <f t="shared" si="12"/>
        <v>0</v>
      </c>
      <c r="AM33" s="386"/>
      <c r="AN33" s="387">
        <f t="shared" si="13"/>
        <v>0</v>
      </c>
      <c r="AO33" s="386"/>
      <c r="AP33" s="387">
        <f t="shared" si="14"/>
        <v>0</v>
      </c>
      <c r="AQ33" s="386"/>
      <c r="AR33" s="387">
        <f t="shared" si="15"/>
        <v>0</v>
      </c>
      <c r="AS33" s="386"/>
      <c r="AT33" s="387">
        <f t="shared" si="16"/>
        <v>0</v>
      </c>
    </row>
    <row r="34" spans="2:46">
      <c r="B34" s="430"/>
      <c r="C34" s="430"/>
      <c r="D34" s="431"/>
      <c r="E34" s="432"/>
      <c r="F34" s="432"/>
      <c r="G34" s="432"/>
      <c r="H34" s="432"/>
      <c r="I34" s="432"/>
      <c r="J34" s="432"/>
      <c r="K34" s="465">
        <f t="shared" si="0"/>
        <v>0</v>
      </c>
      <c r="L34" s="433"/>
      <c r="M34" s="433"/>
      <c r="N34" s="434"/>
      <c r="O34" s="383" t="str">
        <f t="shared" si="1"/>
        <v/>
      </c>
      <c r="P34" s="434"/>
      <c r="Q34" s="434"/>
      <c r="R34" s="434"/>
      <c r="S34" s="433"/>
      <c r="T34" s="434"/>
      <c r="U34" s="384" t="str">
        <f t="shared" si="4"/>
        <v/>
      </c>
      <c r="V34" s="384" t="str">
        <f t="shared" si="5"/>
        <v/>
      </c>
      <c r="W34" s="384" t="str">
        <f t="shared" si="6"/>
        <v/>
      </c>
      <c r="X34" s="384" t="str">
        <f t="shared" si="7"/>
        <v/>
      </c>
      <c r="Y34" s="384" t="str">
        <f t="shared" si="8"/>
        <v/>
      </c>
      <c r="Z34" s="384" t="str">
        <f t="shared" si="9"/>
        <v/>
      </c>
      <c r="AA34" s="384">
        <f t="shared" si="3"/>
        <v>0</v>
      </c>
      <c r="AB34" s="385" t="b">
        <f t="shared" si="10"/>
        <v>1</v>
      </c>
      <c r="AC34" s="384" t="str">
        <f>IF($N34="","",IF($C$7="Northern Ireland",INDEX('Fixed inputs'!$H$18:$H$58,MATCH($N34,'Fixed inputs'!$C$18:$C$58,0)),INDEX('Fixed inputs'!$I$18:$I$58,MATCH($N34,'Fixed inputs'!$C$18:$C$58,0))))</f>
        <v/>
      </c>
      <c r="AD34" s="384" t="str">
        <f>IF($C34="","",INDEX('Fixed inputs'!$C$8:$E$10,MATCH($C34,'Fixed inputs'!$B$8:$B$10,0),MATCH(IF($C$7="Northern Ireland","GBP","EUR"),'Fixed inputs'!$C$7:$E$7,0)))</f>
        <v/>
      </c>
      <c r="AE34" s="386"/>
      <c r="AF34" s="386"/>
      <c r="AG34" s="386"/>
      <c r="AH34" s="386"/>
      <c r="AI34" s="386"/>
      <c r="AJ34" s="387">
        <f t="shared" si="11"/>
        <v>0</v>
      </c>
      <c r="AK34" s="386"/>
      <c r="AL34" s="387">
        <f t="shared" si="12"/>
        <v>0</v>
      </c>
      <c r="AM34" s="386"/>
      <c r="AN34" s="387">
        <f t="shared" si="13"/>
        <v>0</v>
      </c>
      <c r="AO34" s="386"/>
      <c r="AP34" s="387">
        <f t="shared" si="14"/>
        <v>0</v>
      </c>
      <c r="AQ34" s="386"/>
      <c r="AR34" s="387">
        <f t="shared" si="15"/>
        <v>0</v>
      </c>
      <c r="AS34" s="386"/>
      <c r="AT34" s="387">
        <f t="shared" si="16"/>
        <v>0</v>
      </c>
    </row>
    <row r="35" spans="2:46">
      <c r="B35" s="430"/>
      <c r="C35" s="430"/>
      <c r="D35" s="431"/>
      <c r="E35" s="432"/>
      <c r="F35" s="432"/>
      <c r="G35" s="432"/>
      <c r="H35" s="432"/>
      <c r="I35" s="432"/>
      <c r="J35" s="432"/>
      <c r="K35" s="465">
        <f t="shared" si="0"/>
        <v>0</v>
      </c>
      <c r="L35" s="433"/>
      <c r="M35" s="433"/>
      <c r="N35" s="434"/>
      <c r="O35" s="383" t="str">
        <f t="shared" si="1"/>
        <v/>
      </c>
      <c r="P35" s="434"/>
      <c r="Q35" s="434"/>
      <c r="R35" s="434"/>
      <c r="S35" s="433"/>
      <c r="T35" s="434"/>
      <c r="U35" s="384" t="str">
        <f t="shared" si="4"/>
        <v/>
      </c>
      <c r="V35" s="384" t="str">
        <f t="shared" si="5"/>
        <v/>
      </c>
      <c r="W35" s="384" t="str">
        <f t="shared" si="6"/>
        <v/>
      </c>
      <c r="X35" s="384" t="str">
        <f t="shared" si="7"/>
        <v/>
      </c>
      <c r="Y35" s="384" t="str">
        <f t="shared" si="8"/>
        <v/>
      </c>
      <c r="Z35" s="384" t="str">
        <f t="shared" si="9"/>
        <v/>
      </c>
      <c r="AA35" s="384">
        <f t="shared" si="3"/>
        <v>0</v>
      </c>
      <c r="AB35" s="385" t="b">
        <f t="shared" si="10"/>
        <v>1</v>
      </c>
      <c r="AC35" s="384" t="str">
        <f>IF($N35="","",IF($C$7="Northern Ireland",INDEX('Fixed inputs'!$H$18:$H$58,MATCH($N35,'Fixed inputs'!$C$18:$C$58,0)),INDEX('Fixed inputs'!$I$18:$I$58,MATCH($N35,'Fixed inputs'!$C$18:$C$58,0))))</f>
        <v/>
      </c>
      <c r="AD35" s="384" t="str">
        <f>IF($C35="","",INDEX('Fixed inputs'!$C$8:$E$10,MATCH($C35,'Fixed inputs'!$B$8:$B$10,0),MATCH(IF($C$7="Northern Ireland","GBP","EUR"),'Fixed inputs'!$C$7:$E$7,0)))</f>
        <v/>
      </c>
      <c r="AE35" s="386"/>
      <c r="AF35" s="386"/>
      <c r="AG35" s="386"/>
      <c r="AH35" s="386"/>
      <c r="AI35" s="386"/>
      <c r="AJ35" s="387">
        <f t="shared" si="11"/>
        <v>0</v>
      </c>
      <c r="AK35" s="386"/>
      <c r="AL35" s="387">
        <f t="shared" si="12"/>
        <v>0</v>
      </c>
      <c r="AM35" s="386"/>
      <c r="AN35" s="387">
        <f t="shared" si="13"/>
        <v>0</v>
      </c>
      <c r="AO35" s="386"/>
      <c r="AP35" s="387">
        <f t="shared" si="14"/>
        <v>0</v>
      </c>
      <c r="AQ35" s="386"/>
      <c r="AR35" s="387">
        <f t="shared" si="15"/>
        <v>0</v>
      </c>
      <c r="AS35" s="386"/>
      <c r="AT35" s="387">
        <f t="shared" si="16"/>
        <v>0</v>
      </c>
    </row>
    <row r="36" spans="2:46">
      <c r="B36" s="430"/>
      <c r="C36" s="430"/>
      <c r="D36" s="431"/>
      <c r="E36" s="432"/>
      <c r="F36" s="432"/>
      <c r="G36" s="432"/>
      <c r="H36" s="432"/>
      <c r="I36" s="432"/>
      <c r="J36" s="432"/>
      <c r="K36" s="465">
        <f t="shared" si="0"/>
        <v>0</v>
      </c>
      <c r="L36" s="433"/>
      <c r="M36" s="433"/>
      <c r="N36" s="434"/>
      <c r="O36" s="383" t="str">
        <f t="shared" si="1"/>
        <v/>
      </c>
      <c r="P36" s="434"/>
      <c r="Q36" s="434"/>
      <c r="R36" s="434"/>
      <c r="S36" s="433"/>
      <c r="T36" s="434"/>
      <c r="U36" s="384" t="str">
        <f t="shared" si="4"/>
        <v/>
      </c>
      <c r="V36" s="384" t="str">
        <f t="shared" si="5"/>
        <v/>
      </c>
      <c r="W36" s="384" t="str">
        <f t="shared" si="6"/>
        <v/>
      </c>
      <c r="X36" s="384" t="str">
        <f t="shared" si="7"/>
        <v/>
      </c>
      <c r="Y36" s="384" t="str">
        <f t="shared" si="8"/>
        <v/>
      </c>
      <c r="Z36" s="384" t="str">
        <f t="shared" si="9"/>
        <v/>
      </c>
      <c r="AA36" s="384">
        <f t="shared" si="3"/>
        <v>0</v>
      </c>
      <c r="AB36" s="385" t="b">
        <f t="shared" si="10"/>
        <v>1</v>
      </c>
      <c r="AC36" s="384" t="str">
        <f>IF($N36="","",IF($C$7="Northern Ireland",INDEX('Fixed inputs'!$H$18:$H$58,MATCH($N36,'Fixed inputs'!$C$18:$C$58,0)),INDEX('Fixed inputs'!$I$18:$I$58,MATCH($N36,'Fixed inputs'!$C$18:$C$58,0))))</f>
        <v/>
      </c>
      <c r="AD36" s="384" t="str">
        <f>IF($C36="","",INDEX('Fixed inputs'!$C$8:$E$10,MATCH($C36,'Fixed inputs'!$B$8:$B$10,0),MATCH(IF($C$7="Northern Ireland","GBP","EUR"),'Fixed inputs'!$C$7:$E$7,0)))</f>
        <v/>
      </c>
      <c r="AE36" s="386"/>
      <c r="AF36" s="386"/>
      <c r="AG36" s="386"/>
      <c r="AH36" s="386"/>
      <c r="AI36" s="386"/>
      <c r="AJ36" s="387">
        <f t="shared" si="11"/>
        <v>0</v>
      </c>
      <c r="AK36" s="386"/>
      <c r="AL36" s="387">
        <f t="shared" si="12"/>
        <v>0</v>
      </c>
      <c r="AM36" s="386"/>
      <c r="AN36" s="387">
        <f t="shared" si="13"/>
        <v>0</v>
      </c>
      <c r="AO36" s="386"/>
      <c r="AP36" s="387">
        <f t="shared" si="14"/>
        <v>0</v>
      </c>
      <c r="AQ36" s="386"/>
      <c r="AR36" s="387">
        <f t="shared" si="15"/>
        <v>0</v>
      </c>
      <c r="AS36" s="386"/>
      <c r="AT36" s="387">
        <f t="shared" si="16"/>
        <v>0</v>
      </c>
    </row>
    <row r="37" spans="2:46">
      <c r="B37" s="430"/>
      <c r="C37" s="430"/>
      <c r="D37" s="431"/>
      <c r="E37" s="432"/>
      <c r="F37" s="432"/>
      <c r="G37" s="432"/>
      <c r="H37" s="432"/>
      <c r="I37" s="432"/>
      <c r="J37" s="432"/>
      <c r="K37" s="465">
        <f t="shared" si="0"/>
        <v>0</v>
      </c>
      <c r="L37" s="433"/>
      <c r="M37" s="433"/>
      <c r="N37" s="434"/>
      <c r="O37" s="383" t="str">
        <f t="shared" si="1"/>
        <v/>
      </c>
      <c r="P37" s="434"/>
      <c r="Q37" s="434"/>
      <c r="R37" s="434"/>
      <c r="S37" s="433"/>
      <c r="T37" s="434"/>
      <c r="U37" s="384" t="str">
        <f t="shared" si="4"/>
        <v/>
      </c>
      <c r="V37" s="384" t="str">
        <f t="shared" si="5"/>
        <v/>
      </c>
      <c r="W37" s="384" t="str">
        <f t="shared" si="6"/>
        <v/>
      </c>
      <c r="X37" s="384" t="str">
        <f t="shared" si="7"/>
        <v/>
      </c>
      <c r="Y37" s="384" t="str">
        <f t="shared" si="8"/>
        <v/>
      </c>
      <c r="Z37" s="384" t="str">
        <f t="shared" si="9"/>
        <v/>
      </c>
      <c r="AA37" s="384">
        <f t="shared" si="3"/>
        <v>0</v>
      </c>
      <c r="AB37" s="385" t="b">
        <f t="shared" si="10"/>
        <v>1</v>
      </c>
      <c r="AC37" s="384" t="str">
        <f>IF($N37="","",IF($C$7="Northern Ireland",INDEX('Fixed inputs'!$H$18:$H$58,MATCH($N37,'Fixed inputs'!$C$18:$C$58,0)),INDEX('Fixed inputs'!$I$18:$I$58,MATCH($N37,'Fixed inputs'!$C$18:$C$58,0))))</f>
        <v/>
      </c>
      <c r="AD37" s="384" t="str">
        <f>IF($C37="","",INDEX('Fixed inputs'!$C$8:$E$10,MATCH($C37,'Fixed inputs'!$B$8:$B$10,0),MATCH(IF($C$7="Northern Ireland","GBP","EUR"),'Fixed inputs'!$C$7:$E$7,0)))</f>
        <v/>
      </c>
      <c r="AE37" s="386"/>
      <c r="AF37" s="386"/>
      <c r="AG37" s="386"/>
      <c r="AH37" s="386"/>
      <c r="AI37" s="386"/>
      <c r="AJ37" s="387">
        <f t="shared" si="11"/>
        <v>0</v>
      </c>
      <c r="AK37" s="386"/>
      <c r="AL37" s="387">
        <f t="shared" si="12"/>
        <v>0</v>
      </c>
      <c r="AM37" s="386"/>
      <c r="AN37" s="387">
        <f t="shared" si="13"/>
        <v>0</v>
      </c>
      <c r="AO37" s="386"/>
      <c r="AP37" s="387">
        <f t="shared" si="14"/>
        <v>0</v>
      </c>
      <c r="AQ37" s="386"/>
      <c r="AR37" s="387">
        <f t="shared" si="15"/>
        <v>0</v>
      </c>
      <c r="AS37" s="386"/>
      <c r="AT37" s="387">
        <f t="shared" si="16"/>
        <v>0</v>
      </c>
    </row>
    <row r="38" spans="2:46">
      <c r="B38" s="430"/>
      <c r="C38" s="430"/>
      <c r="D38" s="431"/>
      <c r="E38" s="432"/>
      <c r="F38" s="432"/>
      <c r="G38" s="432"/>
      <c r="H38" s="432"/>
      <c r="I38" s="432"/>
      <c r="J38" s="432"/>
      <c r="K38" s="465">
        <f t="shared" si="0"/>
        <v>0</v>
      </c>
      <c r="L38" s="433"/>
      <c r="M38" s="433"/>
      <c r="N38" s="434"/>
      <c r="O38" s="383" t="str">
        <f t="shared" si="1"/>
        <v/>
      </c>
      <c r="P38" s="434"/>
      <c r="Q38" s="434"/>
      <c r="R38" s="434"/>
      <c r="S38" s="433"/>
      <c r="T38" s="434"/>
      <c r="U38" s="384" t="str">
        <f t="shared" si="4"/>
        <v/>
      </c>
      <c r="V38" s="384" t="str">
        <f t="shared" si="5"/>
        <v/>
      </c>
      <c r="W38" s="384" t="str">
        <f t="shared" si="6"/>
        <v/>
      </c>
      <c r="X38" s="384" t="str">
        <f t="shared" si="7"/>
        <v/>
      </c>
      <c r="Y38" s="384" t="str">
        <f t="shared" si="8"/>
        <v/>
      </c>
      <c r="Z38" s="384" t="str">
        <f t="shared" si="9"/>
        <v/>
      </c>
      <c r="AA38" s="384">
        <f t="shared" si="3"/>
        <v>0</v>
      </c>
      <c r="AB38" s="385" t="b">
        <f t="shared" si="10"/>
        <v>1</v>
      </c>
      <c r="AC38" s="384" t="str">
        <f>IF($N38="","",IF($C$7="Northern Ireland",INDEX('Fixed inputs'!$H$18:$H$58,MATCH($N38,'Fixed inputs'!$C$18:$C$58,0)),INDEX('Fixed inputs'!$I$18:$I$58,MATCH($N38,'Fixed inputs'!$C$18:$C$58,0))))</f>
        <v/>
      </c>
      <c r="AD38" s="384" t="str">
        <f>IF($C38="","",INDEX('Fixed inputs'!$C$8:$E$10,MATCH($C38,'Fixed inputs'!$B$8:$B$10,0),MATCH(IF($C$7="Northern Ireland","GBP","EUR"),'Fixed inputs'!$C$7:$E$7,0)))</f>
        <v/>
      </c>
      <c r="AE38" s="386"/>
      <c r="AF38" s="386"/>
      <c r="AG38" s="386"/>
      <c r="AH38" s="386"/>
      <c r="AI38" s="386"/>
      <c r="AJ38" s="387">
        <f t="shared" si="11"/>
        <v>0</v>
      </c>
      <c r="AK38" s="386"/>
      <c r="AL38" s="387">
        <f t="shared" si="12"/>
        <v>0</v>
      </c>
      <c r="AM38" s="386"/>
      <c r="AN38" s="387">
        <f t="shared" si="13"/>
        <v>0</v>
      </c>
      <c r="AO38" s="386"/>
      <c r="AP38" s="387">
        <f t="shared" si="14"/>
        <v>0</v>
      </c>
      <c r="AQ38" s="386"/>
      <c r="AR38" s="387">
        <f t="shared" si="15"/>
        <v>0</v>
      </c>
      <c r="AS38" s="386"/>
      <c r="AT38" s="387">
        <f t="shared" si="16"/>
        <v>0</v>
      </c>
    </row>
    <row r="39" spans="2:46">
      <c r="B39" s="430"/>
      <c r="C39" s="430"/>
      <c r="D39" s="431"/>
      <c r="E39" s="432"/>
      <c r="F39" s="432"/>
      <c r="G39" s="432"/>
      <c r="H39" s="432"/>
      <c r="I39" s="432"/>
      <c r="J39" s="432"/>
      <c r="K39" s="465">
        <f t="shared" si="0"/>
        <v>0</v>
      </c>
      <c r="L39" s="433"/>
      <c r="M39" s="433"/>
      <c r="N39" s="434"/>
      <c r="O39" s="383" t="str">
        <f t="shared" si="1"/>
        <v/>
      </c>
      <c r="P39" s="434"/>
      <c r="Q39" s="434"/>
      <c r="R39" s="434"/>
      <c r="S39" s="433"/>
      <c r="T39" s="434"/>
      <c r="U39" s="384" t="str">
        <f t="shared" si="4"/>
        <v/>
      </c>
      <c r="V39" s="384" t="str">
        <f t="shared" si="5"/>
        <v/>
      </c>
      <c r="W39" s="384" t="str">
        <f t="shared" si="6"/>
        <v/>
      </c>
      <c r="X39" s="384" t="str">
        <f t="shared" si="7"/>
        <v/>
      </c>
      <c r="Y39" s="384" t="str">
        <f t="shared" si="8"/>
        <v/>
      </c>
      <c r="Z39" s="384" t="str">
        <f t="shared" si="9"/>
        <v/>
      </c>
      <c r="AA39" s="384">
        <f t="shared" si="3"/>
        <v>0</v>
      </c>
      <c r="AB39" s="385" t="b">
        <f t="shared" si="10"/>
        <v>1</v>
      </c>
      <c r="AC39" s="384" t="str">
        <f>IF($N39="","",IF($C$7="Northern Ireland",INDEX('Fixed inputs'!$H$18:$H$58,MATCH($N39,'Fixed inputs'!$C$18:$C$58,0)),INDEX('Fixed inputs'!$I$18:$I$58,MATCH($N39,'Fixed inputs'!$C$18:$C$58,0))))</f>
        <v/>
      </c>
      <c r="AD39" s="384" t="str">
        <f>IF($C39="","",INDEX('Fixed inputs'!$C$8:$E$10,MATCH($C39,'Fixed inputs'!$B$8:$B$10,0),MATCH(IF($C$7="Northern Ireland","GBP","EUR"),'Fixed inputs'!$C$7:$E$7,0)))</f>
        <v/>
      </c>
      <c r="AE39" s="386"/>
      <c r="AF39" s="386"/>
      <c r="AG39" s="386"/>
      <c r="AH39" s="386"/>
      <c r="AI39" s="386"/>
      <c r="AJ39" s="387">
        <f t="shared" si="11"/>
        <v>0</v>
      </c>
      <c r="AK39" s="386"/>
      <c r="AL39" s="387">
        <f t="shared" si="12"/>
        <v>0</v>
      </c>
      <c r="AM39" s="386"/>
      <c r="AN39" s="387">
        <f t="shared" si="13"/>
        <v>0</v>
      </c>
      <c r="AO39" s="386"/>
      <c r="AP39" s="387">
        <f t="shared" si="14"/>
        <v>0</v>
      </c>
      <c r="AQ39" s="386"/>
      <c r="AR39" s="387">
        <f t="shared" si="15"/>
        <v>0</v>
      </c>
      <c r="AS39" s="386"/>
      <c r="AT39" s="387">
        <f t="shared" si="16"/>
        <v>0</v>
      </c>
    </row>
    <row r="40" spans="2:46">
      <c r="B40" s="430"/>
      <c r="C40" s="430"/>
      <c r="D40" s="431"/>
      <c r="E40" s="432"/>
      <c r="F40" s="432"/>
      <c r="G40" s="432"/>
      <c r="H40" s="432"/>
      <c r="I40" s="432"/>
      <c r="J40" s="432"/>
      <c r="K40" s="465">
        <f t="shared" si="0"/>
        <v>0</v>
      </c>
      <c r="L40" s="433"/>
      <c r="M40" s="433"/>
      <c r="N40" s="434"/>
      <c r="O40" s="383" t="str">
        <f t="shared" si="1"/>
        <v/>
      </c>
      <c r="P40" s="434"/>
      <c r="Q40" s="434"/>
      <c r="R40" s="434"/>
      <c r="S40" s="433"/>
      <c r="T40" s="434"/>
      <c r="U40" s="384" t="str">
        <f t="shared" si="4"/>
        <v/>
      </c>
      <c r="V40" s="384" t="str">
        <f t="shared" si="5"/>
        <v/>
      </c>
      <c r="W40" s="384" t="str">
        <f t="shared" si="6"/>
        <v/>
      </c>
      <c r="X40" s="384" t="str">
        <f t="shared" si="7"/>
        <v/>
      </c>
      <c r="Y40" s="384" t="str">
        <f t="shared" si="8"/>
        <v/>
      </c>
      <c r="Z40" s="384" t="str">
        <f t="shared" si="9"/>
        <v/>
      </c>
      <c r="AA40" s="384">
        <f t="shared" si="3"/>
        <v>0</v>
      </c>
      <c r="AB40" s="385" t="b">
        <f t="shared" si="10"/>
        <v>1</v>
      </c>
      <c r="AC40" s="384" t="str">
        <f>IF($N40="","",IF($C$7="Northern Ireland",INDEX('Fixed inputs'!$H$18:$H$58,MATCH($N40,'Fixed inputs'!$C$18:$C$58,0)),INDEX('Fixed inputs'!$I$18:$I$58,MATCH($N40,'Fixed inputs'!$C$18:$C$58,0))))</f>
        <v/>
      </c>
      <c r="AD40" s="384" t="str">
        <f>IF($C40="","",INDEX('Fixed inputs'!$C$8:$E$10,MATCH($C40,'Fixed inputs'!$B$8:$B$10,0),MATCH(IF($C$7="Northern Ireland","GBP","EUR"),'Fixed inputs'!$C$7:$E$7,0)))</f>
        <v/>
      </c>
      <c r="AE40" s="386"/>
      <c r="AF40" s="386"/>
      <c r="AG40" s="386"/>
      <c r="AH40" s="386"/>
      <c r="AI40" s="386"/>
      <c r="AJ40" s="387">
        <f t="shared" si="11"/>
        <v>0</v>
      </c>
      <c r="AK40" s="386"/>
      <c r="AL40" s="387">
        <f t="shared" si="12"/>
        <v>0</v>
      </c>
      <c r="AM40" s="386"/>
      <c r="AN40" s="387">
        <f t="shared" si="13"/>
        <v>0</v>
      </c>
      <c r="AO40" s="386"/>
      <c r="AP40" s="387">
        <f t="shared" si="14"/>
        <v>0</v>
      </c>
      <c r="AQ40" s="386"/>
      <c r="AR40" s="387">
        <f t="shared" si="15"/>
        <v>0</v>
      </c>
      <c r="AS40" s="386"/>
      <c r="AT40" s="387">
        <f t="shared" si="16"/>
        <v>0</v>
      </c>
    </row>
    <row r="41" spans="2:46">
      <c r="B41" s="430"/>
      <c r="C41" s="430"/>
      <c r="D41" s="431"/>
      <c r="E41" s="432"/>
      <c r="F41" s="432"/>
      <c r="G41" s="432"/>
      <c r="H41" s="432"/>
      <c r="I41" s="432"/>
      <c r="J41" s="432"/>
      <c r="K41" s="465">
        <f t="shared" si="0"/>
        <v>0</v>
      </c>
      <c r="L41" s="433"/>
      <c r="M41" s="433"/>
      <c r="N41" s="434"/>
      <c r="O41" s="383" t="str">
        <f t="shared" si="1"/>
        <v/>
      </c>
      <c r="P41" s="434"/>
      <c r="Q41" s="434"/>
      <c r="R41" s="434"/>
      <c r="S41" s="433"/>
      <c r="T41" s="434"/>
      <c r="U41" s="384" t="str">
        <f t="shared" si="4"/>
        <v/>
      </c>
      <c r="V41" s="384" t="str">
        <f t="shared" si="5"/>
        <v/>
      </c>
      <c r="W41" s="384" t="str">
        <f t="shared" si="6"/>
        <v/>
      </c>
      <c r="X41" s="384" t="str">
        <f t="shared" si="7"/>
        <v/>
      </c>
      <c r="Y41" s="384" t="str">
        <f t="shared" si="8"/>
        <v/>
      </c>
      <c r="Z41" s="384" t="str">
        <f t="shared" si="9"/>
        <v/>
      </c>
      <c r="AA41" s="384">
        <f t="shared" si="3"/>
        <v>0</v>
      </c>
      <c r="AB41" s="385" t="b">
        <f t="shared" si="10"/>
        <v>1</v>
      </c>
      <c r="AC41" s="384" t="str">
        <f>IF($N41="","",IF($C$7="Northern Ireland",INDEX('Fixed inputs'!$H$18:$H$58,MATCH($N41,'Fixed inputs'!$C$18:$C$58,0)),INDEX('Fixed inputs'!$I$18:$I$58,MATCH($N41,'Fixed inputs'!$C$18:$C$58,0))))</f>
        <v/>
      </c>
      <c r="AD41" s="384" t="str">
        <f>IF($C41="","",INDEX('Fixed inputs'!$C$8:$E$10,MATCH($C41,'Fixed inputs'!$B$8:$B$10,0),MATCH(IF($C$7="Northern Ireland","GBP","EUR"),'Fixed inputs'!$C$7:$E$7,0)))</f>
        <v/>
      </c>
      <c r="AE41" s="386"/>
      <c r="AF41" s="386"/>
      <c r="AG41" s="386"/>
      <c r="AH41" s="386"/>
      <c r="AI41" s="386"/>
      <c r="AJ41" s="387">
        <f t="shared" si="11"/>
        <v>0</v>
      </c>
      <c r="AK41" s="386"/>
      <c r="AL41" s="387">
        <f t="shared" si="12"/>
        <v>0</v>
      </c>
      <c r="AM41" s="386"/>
      <c r="AN41" s="387">
        <f t="shared" si="13"/>
        <v>0</v>
      </c>
      <c r="AO41" s="386"/>
      <c r="AP41" s="387">
        <f t="shared" si="14"/>
        <v>0</v>
      </c>
      <c r="AQ41" s="386"/>
      <c r="AR41" s="387">
        <f t="shared" si="15"/>
        <v>0</v>
      </c>
      <c r="AS41" s="386"/>
      <c r="AT41" s="387">
        <f t="shared" si="16"/>
        <v>0</v>
      </c>
    </row>
    <row r="42" spans="2:46">
      <c r="B42" s="430"/>
      <c r="C42" s="430"/>
      <c r="D42" s="431"/>
      <c r="E42" s="432"/>
      <c r="F42" s="432"/>
      <c r="G42" s="432"/>
      <c r="H42" s="432"/>
      <c r="I42" s="432"/>
      <c r="J42" s="432"/>
      <c r="K42" s="465">
        <f t="shared" si="0"/>
        <v>0</v>
      </c>
      <c r="L42" s="433"/>
      <c r="M42" s="433"/>
      <c r="N42" s="434"/>
      <c r="O42" s="383" t="str">
        <f t="shared" si="1"/>
        <v/>
      </c>
      <c r="P42" s="434"/>
      <c r="Q42" s="434"/>
      <c r="R42" s="434"/>
      <c r="S42" s="433"/>
      <c r="T42" s="434"/>
      <c r="U42" s="384" t="str">
        <f t="shared" si="4"/>
        <v/>
      </c>
      <c r="V42" s="384" t="str">
        <f t="shared" si="5"/>
        <v/>
      </c>
      <c r="W42" s="384" t="str">
        <f t="shared" si="6"/>
        <v/>
      </c>
      <c r="X42" s="384" t="str">
        <f t="shared" si="7"/>
        <v/>
      </c>
      <c r="Y42" s="384" t="str">
        <f t="shared" si="8"/>
        <v/>
      </c>
      <c r="Z42" s="384" t="str">
        <f t="shared" si="9"/>
        <v/>
      </c>
      <c r="AA42" s="384">
        <f t="shared" si="3"/>
        <v>0</v>
      </c>
      <c r="AB42" s="385" t="b">
        <f t="shared" si="10"/>
        <v>1</v>
      </c>
      <c r="AC42" s="384" t="str">
        <f>IF($N42="","",IF($C$7="Northern Ireland",INDEX('Fixed inputs'!$H$18:$H$58,MATCH($N42,'Fixed inputs'!$C$18:$C$58,0)),INDEX('Fixed inputs'!$I$18:$I$58,MATCH($N42,'Fixed inputs'!$C$18:$C$58,0))))</f>
        <v/>
      </c>
      <c r="AD42" s="384" t="str">
        <f>IF($C42="","",INDEX('Fixed inputs'!$C$8:$E$10,MATCH($C42,'Fixed inputs'!$B$8:$B$10,0),MATCH(IF($C$7="Northern Ireland","GBP","EUR"),'Fixed inputs'!$C$7:$E$7,0)))</f>
        <v/>
      </c>
      <c r="AE42" s="386"/>
      <c r="AF42" s="386"/>
      <c r="AG42" s="386"/>
      <c r="AH42" s="386"/>
      <c r="AI42" s="386"/>
      <c r="AJ42" s="387">
        <f t="shared" si="11"/>
        <v>0</v>
      </c>
      <c r="AK42" s="386"/>
      <c r="AL42" s="387">
        <f t="shared" si="12"/>
        <v>0</v>
      </c>
      <c r="AM42" s="386"/>
      <c r="AN42" s="387">
        <f t="shared" si="13"/>
        <v>0</v>
      </c>
      <c r="AO42" s="386"/>
      <c r="AP42" s="387">
        <f t="shared" si="14"/>
        <v>0</v>
      </c>
      <c r="AQ42" s="386"/>
      <c r="AR42" s="387">
        <f t="shared" si="15"/>
        <v>0</v>
      </c>
      <c r="AS42" s="386"/>
      <c r="AT42" s="387">
        <f t="shared" si="16"/>
        <v>0</v>
      </c>
    </row>
    <row r="43" spans="2:46">
      <c r="B43" s="430"/>
      <c r="C43" s="430"/>
      <c r="D43" s="431"/>
      <c r="E43" s="432"/>
      <c r="F43" s="432"/>
      <c r="G43" s="432"/>
      <c r="H43" s="432"/>
      <c r="I43" s="432"/>
      <c r="J43" s="432"/>
      <c r="K43" s="465">
        <f t="shared" si="0"/>
        <v>0</v>
      </c>
      <c r="L43" s="433"/>
      <c r="M43" s="433"/>
      <c r="N43" s="434"/>
      <c r="O43" s="383" t="str">
        <f t="shared" si="1"/>
        <v/>
      </c>
      <c r="P43" s="434"/>
      <c r="Q43" s="434"/>
      <c r="R43" s="434"/>
      <c r="S43" s="433"/>
      <c r="T43" s="434"/>
      <c r="U43" s="384" t="str">
        <f t="shared" si="4"/>
        <v/>
      </c>
      <c r="V43" s="384" t="str">
        <f t="shared" si="5"/>
        <v/>
      </c>
      <c r="W43" s="384" t="str">
        <f t="shared" si="6"/>
        <v/>
      </c>
      <c r="X43" s="384" t="str">
        <f t="shared" si="7"/>
        <v/>
      </c>
      <c r="Y43" s="384" t="str">
        <f t="shared" si="8"/>
        <v/>
      </c>
      <c r="Z43" s="384" t="str">
        <f t="shared" si="9"/>
        <v/>
      </c>
      <c r="AA43" s="384">
        <f t="shared" si="3"/>
        <v>0</v>
      </c>
      <c r="AB43" s="385" t="b">
        <f t="shared" si="10"/>
        <v>1</v>
      </c>
      <c r="AC43" s="384" t="str">
        <f>IF($N43="","",IF($C$7="Northern Ireland",INDEX('Fixed inputs'!$H$18:$H$58,MATCH($N43,'Fixed inputs'!$C$18:$C$58,0)),INDEX('Fixed inputs'!$I$18:$I$58,MATCH($N43,'Fixed inputs'!$C$18:$C$58,0))))</f>
        <v/>
      </c>
      <c r="AD43" s="384" t="str">
        <f>IF($C43="","",INDEX('Fixed inputs'!$C$8:$E$10,MATCH($C43,'Fixed inputs'!$B$8:$B$10,0),MATCH(IF($C$7="Northern Ireland","GBP","EUR"),'Fixed inputs'!$C$7:$E$7,0)))</f>
        <v/>
      </c>
      <c r="AE43" s="386"/>
      <c r="AF43" s="386"/>
      <c r="AG43" s="386"/>
      <c r="AH43" s="386"/>
      <c r="AI43" s="386"/>
      <c r="AJ43" s="387">
        <f t="shared" si="11"/>
        <v>0</v>
      </c>
      <c r="AK43" s="386"/>
      <c r="AL43" s="387">
        <f t="shared" si="12"/>
        <v>0</v>
      </c>
      <c r="AM43" s="386"/>
      <c r="AN43" s="387">
        <f t="shared" si="13"/>
        <v>0</v>
      </c>
      <c r="AO43" s="386"/>
      <c r="AP43" s="387">
        <f t="shared" si="14"/>
        <v>0</v>
      </c>
      <c r="AQ43" s="386"/>
      <c r="AR43" s="387">
        <f t="shared" si="15"/>
        <v>0</v>
      </c>
      <c r="AS43" s="386"/>
      <c r="AT43" s="387">
        <f t="shared" si="16"/>
        <v>0</v>
      </c>
    </row>
    <row r="44" spans="2:46">
      <c r="B44" s="430"/>
      <c r="C44" s="430"/>
      <c r="D44" s="431"/>
      <c r="E44" s="432"/>
      <c r="F44" s="432"/>
      <c r="G44" s="432"/>
      <c r="H44" s="432"/>
      <c r="I44" s="432"/>
      <c r="J44" s="432"/>
      <c r="K44" s="465">
        <f t="shared" si="0"/>
        <v>0</v>
      </c>
      <c r="L44" s="433"/>
      <c r="M44" s="433"/>
      <c r="N44" s="434"/>
      <c r="O44" s="383" t="str">
        <f t="shared" si="1"/>
        <v/>
      </c>
      <c r="P44" s="434"/>
      <c r="Q44" s="434"/>
      <c r="R44" s="434"/>
      <c r="S44" s="433"/>
      <c r="T44" s="434"/>
      <c r="U44" s="384" t="str">
        <f t="shared" si="4"/>
        <v/>
      </c>
      <c r="V44" s="384" t="str">
        <f t="shared" si="5"/>
        <v/>
      </c>
      <c r="W44" s="384" t="str">
        <f t="shared" si="6"/>
        <v/>
      </c>
      <c r="X44" s="384" t="str">
        <f t="shared" si="7"/>
        <v/>
      </c>
      <c r="Y44" s="384" t="str">
        <f t="shared" si="8"/>
        <v/>
      </c>
      <c r="Z44" s="384" t="str">
        <f t="shared" si="9"/>
        <v/>
      </c>
      <c r="AA44" s="384">
        <f t="shared" si="3"/>
        <v>0</v>
      </c>
      <c r="AB44" s="385" t="b">
        <f t="shared" si="10"/>
        <v>1</v>
      </c>
      <c r="AC44" s="384" t="str">
        <f>IF($N44="","",IF($C$7="Northern Ireland",INDEX('Fixed inputs'!$H$18:$H$58,MATCH($N44,'Fixed inputs'!$C$18:$C$58,0)),INDEX('Fixed inputs'!$I$18:$I$58,MATCH($N44,'Fixed inputs'!$C$18:$C$58,0))))</f>
        <v/>
      </c>
      <c r="AD44" s="384" t="str">
        <f>IF($C44="","",INDEX('Fixed inputs'!$C$8:$E$10,MATCH($C44,'Fixed inputs'!$B$8:$B$10,0),MATCH(IF($C$7="Northern Ireland","GBP","EUR"),'Fixed inputs'!$C$7:$E$7,0)))</f>
        <v/>
      </c>
      <c r="AE44" s="386"/>
      <c r="AF44" s="386"/>
      <c r="AG44" s="386"/>
      <c r="AH44" s="386"/>
      <c r="AI44" s="386"/>
      <c r="AJ44" s="387">
        <f t="shared" si="11"/>
        <v>0</v>
      </c>
      <c r="AK44" s="386"/>
      <c r="AL44" s="387">
        <f t="shared" si="12"/>
        <v>0</v>
      </c>
      <c r="AM44" s="386"/>
      <c r="AN44" s="387">
        <f t="shared" si="13"/>
        <v>0</v>
      </c>
      <c r="AO44" s="386"/>
      <c r="AP44" s="387">
        <f t="shared" si="14"/>
        <v>0</v>
      </c>
      <c r="AQ44" s="386"/>
      <c r="AR44" s="387">
        <f t="shared" si="15"/>
        <v>0</v>
      </c>
      <c r="AS44" s="386"/>
      <c r="AT44" s="387">
        <f t="shared" si="16"/>
        <v>0</v>
      </c>
    </row>
    <row r="45" spans="2:46">
      <c r="B45" s="430"/>
      <c r="C45" s="430"/>
      <c r="D45" s="431"/>
      <c r="E45" s="432"/>
      <c r="F45" s="432"/>
      <c r="G45" s="432"/>
      <c r="H45" s="432"/>
      <c r="I45" s="432"/>
      <c r="J45" s="432"/>
      <c r="K45" s="465">
        <f t="shared" si="0"/>
        <v>0</v>
      </c>
      <c r="L45" s="433"/>
      <c r="M45" s="433"/>
      <c r="N45" s="434"/>
      <c r="O45" s="383" t="str">
        <f t="shared" si="1"/>
        <v/>
      </c>
      <c r="P45" s="434"/>
      <c r="Q45" s="434"/>
      <c r="R45" s="434"/>
      <c r="S45" s="433"/>
      <c r="T45" s="434"/>
      <c r="U45" s="384" t="str">
        <f t="shared" si="4"/>
        <v/>
      </c>
      <c r="V45" s="384" t="str">
        <f t="shared" si="5"/>
        <v/>
      </c>
      <c r="W45" s="384" t="str">
        <f t="shared" si="6"/>
        <v/>
      </c>
      <c r="X45" s="384" t="str">
        <f t="shared" si="7"/>
        <v/>
      </c>
      <c r="Y45" s="384" t="str">
        <f t="shared" si="8"/>
        <v/>
      </c>
      <c r="Z45" s="384" t="str">
        <f t="shared" si="9"/>
        <v/>
      </c>
      <c r="AA45" s="384">
        <f t="shared" si="3"/>
        <v>0</v>
      </c>
      <c r="AB45" s="385" t="b">
        <f t="shared" si="10"/>
        <v>1</v>
      </c>
      <c r="AC45" s="384" t="str">
        <f>IF($N45="","",IF($C$7="Northern Ireland",INDEX('Fixed inputs'!$H$18:$H$58,MATCH($N45,'Fixed inputs'!$C$18:$C$58,0)),INDEX('Fixed inputs'!$I$18:$I$58,MATCH($N45,'Fixed inputs'!$C$18:$C$58,0))))</f>
        <v/>
      </c>
      <c r="AD45" s="384" t="str">
        <f>IF($C45="","",INDEX('Fixed inputs'!$C$8:$E$10,MATCH($C45,'Fixed inputs'!$B$8:$B$10,0),MATCH(IF($C$7="Northern Ireland","GBP","EUR"),'Fixed inputs'!$C$7:$E$7,0)))</f>
        <v/>
      </c>
      <c r="AE45" s="386"/>
      <c r="AF45" s="386"/>
      <c r="AG45" s="386"/>
      <c r="AH45" s="386"/>
      <c r="AI45" s="386"/>
      <c r="AJ45" s="387">
        <f t="shared" si="11"/>
        <v>0</v>
      </c>
      <c r="AK45" s="386"/>
      <c r="AL45" s="387">
        <f t="shared" si="12"/>
        <v>0</v>
      </c>
      <c r="AM45" s="386"/>
      <c r="AN45" s="387">
        <f t="shared" si="13"/>
        <v>0</v>
      </c>
      <c r="AO45" s="386"/>
      <c r="AP45" s="387">
        <f t="shared" si="14"/>
        <v>0</v>
      </c>
      <c r="AQ45" s="386"/>
      <c r="AR45" s="387">
        <f t="shared" si="15"/>
        <v>0</v>
      </c>
      <c r="AS45" s="386"/>
      <c r="AT45" s="387">
        <f t="shared" si="16"/>
        <v>0</v>
      </c>
    </row>
    <row r="46" spans="2:46">
      <c r="B46" s="430"/>
      <c r="C46" s="430"/>
      <c r="D46" s="431"/>
      <c r="E46" s="432"/>
      <c r="F46" s="432"/>
      <c r="G46" s="432"/>
      <c r="H46" s="432"/>
      <c r="I46" s="432"/>
      <c r="J46" s="432"/>
      <c r="K46" s="465">
        <f t="shared" si="0"/>
        <v>0</v>
      </c>
      <c r="L46" s="433"/>
      <c r="M46" s="433"/>
      <c r="N46" s="434"/>
      <c r="O46" s="383" t="str">
        <f t="shared" si="1"/>
        <v/>
      </c>
      <c r="P46" s="434"/>
      <c r="Q46" s="434"/>
      <c r="R46" s="434"/>
      <c r="S46" s="433"/>
      <c r="T46" s="434"/>
      <c r="U46" s="384" t="str">
        <f t="shared" si="4"/>
        <v/>
      </c>
      <c r="V46" s="384" t="str">
        <f t="shared" si="5"/>
        <v/>
      </c>
      <c r="W46" s="384" t="str">
        <f t="shared" si="6"/>
        <v/>
      </c>
      <c r="X46" s="384" t="str">
        <f t="shared" si="7"/>
        <v/>
      </c>
      <c r="Y46" s="384" t="str">
        <f t="shared" si="8"/>
        <v/>
      </c>
      <c r="Z46" s="384" t="str">
        <f t="shared" si="9"/>
        <v/>
      </c>
      <c r="AA46" s="384">
        <f t="shared" si="3"/>
        <v>0</v>
      </c>
      <c r="AB46" s="385" t="b">
        <f t="shared" si="10"/>
        <v>1</v>
      </c>
      <c r="AC46" s="384" t="str">
        <f>IF($N46="","",IF($C$7="Northern Ireland",INDEX('Fixed inputs'!$H$18:$H$58,MATCH($N46,'Fixed inputs'!$C$18:$C$58,0)),INDEX('Fixed inputs'!$I$18:$I$58,MATCH($N46,'Fixed inputs'!$C$18:$C$58,0))))</f>
        <v/>
      </c>
      <c r="AD46" s="384" t="str">
        <f>IF($C46="","",INDEX('Fixed inputs'!$C$8:$E$10,MATCH($C46,'Fixed inputs'!$B$8:$B$10,0),MATCH(IF($C$7="Northern Ireland","GBP","EUR"),'Fixed inputs'!$C$7:$E$7,0)))</f>
        <v/>
      </c>
      <c r="AE46" s="386"/>
      <c r="AF46" s="386"/>
      <c r="AG46" s="386"/>
      <c r="AH46" s="386"/>
      <c r="AI46" s="386"/>
      <c r="AJ46" s="387">
        <f t="shared" si="11"/>
        <v>0</v>
      </c>
      <c r="AK46" s="386"/>
      <c r="AL46" s="387">
        <f t="shared" si="12"/>
        <v>0</v>
      </c>
      <c r="AM46" s="386"/>
      <c r="AN46" s="387">
        <f t="shared" si="13"/>
        <v>0</v>
      </c>
      <c r="AO46" s="386"/>
      <c r="AP46" s="387">
        <f t="shared" si="14"/>
        <v>0</v>
      </c>
      <c r="AQ46" s="386"/>
      <c r="AR46" s="387">
        <f t="shared" si="15"/>
        <v>0</v>
      </c>
      <c r="AS46" s="386"/>
      <c r="AT46" s="387">
        <f t="shared" si="16"/>
        <v>0</v>
      </c>
    </row>
    <row r="47" spans="2:46">
      <c r="B47" s="430"/>
      <c r="C47" s="430"/>
      <c r="D47" s="431"/>
      <c r="E47" s="432"/>
      <c r="F47" s="432"/>
      <c r="G47" s="432"/>
      <c r="H47" s="432"/>
      <c r="I47" s="432"/>
      <c r="J47" s="432"/>
      <c r="K47" s="465">
        <f t="shared" si="0"/>
        <v>0</v>
      </c>
      <c r="L47" s="433"/>
      <c r="M47" s="433"/>
      <c r="N47" s="434"/>
      <c r="O47" s="383" t="str">
        <f t="shared" si="1"/>
        <v/>
      </c>
      <c r="P47" s="434"/>
      <c r="Q47" s="434"/>
      <c r="R47" s="434"/>
      <c r="S47" s="433"/>
      <c r="T47" s="434"/>
      <c r="U47" s="384" t="str">
        <f t="shared" si="4"/>
        <v/>
      </c>
      <c r="V47" s="384" t="str">
        <f t="shared" si="5"/>
        <v/>
      </c>
      <c r="W47" s="384" t="str">
        <f t="shared" si="6"/>
        <v/>
      </c>
      <c r="X47" s="384" t="str">
        <f t="shared" si="7"/>
        <v/>
      </c>
      <c r="Y47" s="384" t="str">
        <f t="shared" si="8"/>
        <v/>
      </c>
      <c r="Z47" s="384" t="str">
        <f t="shared" si="9"/>
        <v/>
      </c>
      <c r="AA47" s="384">
        <f t="shared" si="3"/>
        <v>0</v>
      </c>
      <c r="AB47" s="385" t="b">
        <f t="shared" si="10"/>
        <v>1</v>
      </c>
      <c r="AC47" s="384" t="str">
        <f>IF($N47="","",IF($C$7="Northern Ireland",INDEX('Fixed inputs'!$H$18:$H$58,MATCH($N47,'Fixed inputs'!$C$18:$C$58,0)),INDEX('Fixed inputs'!$I$18:$I$58,MATCH($N47,'Fixed inputs'!$C$18:$C$58,0))))</f>
        <v/>
      </c>
      <c r="AD47" s="384" t="str">
        <f>IF($C47="","",INDEX('Fixed inputs'!$C$8:$E$10,MATCH($C47,'Fixed inputs'!$B$8:$B$10,0),MATCH(IF($C$7="Northern Ireland","GBP","EUR"),'Fixed inputs'!$C$7:$E$7,0)))</f>
        <v/>
      </c>
      <c r="AE47" s="386"/>
      <c r="AF47" s="386"/>
      <c r="AG47" s="386"/>
      <c r="AH47" s="386"/>
      <c r="AI47" s="386"/>
      <c r="AJ47" s="387">
        <f t="shared" si="11"/>
        <v>0</v>
      </c>
      <c r="AK47" s="386"/>
      <c r="AL47" s="387">
        <f t="shared" si="12"/>
        <v>0</v>
      </c>
      <c r="AM47" s="386"/>
      <c r="AN47" s="387">
        <f t="shared" si="13"/>
        <v>0</v>
      </c>
      <c r="AO47" s="386"/>
      <c r="AP47" s="387">
        <f t="shared" si="14"/>
        <v>0</v>
      </c>
      <c r="AQ47" s="386"/>
      <c r="AR47" s="387">
        <f t="shared" si="15"/>
        <v>0</v>
      </c>
      <c r="AS47" s="386"/>
      <c r="AT47" s="387">
        <f t="shared" si="16"/>
        <v>0</v>
      </c>
    </row>
    <row r="48" spans="2:46">
      <c r="B48" s="430"/>
      <c r="C48" s="430"/>
      <c r="D48" s="431"/>
      <c r="E48" s="432"/>
      <c r="F48" s="432"/>
      <c r="G48" s="432"/>
      <c r="H48" s="432"/>
      <c r="I48" s="432"/>
      <c r="J48" s="432"/>
      <c r="K48" s="465">
        <f t="shared" si="0"/>
        <v>0</v>
      </c>
      <c r="L48" s="433"/>
      <c r="M48" s="433"/>
      <c r="N48" s="434"/>
      <c r="O48" s="383" t="str">
        <f t="shared" si="1"/>
        <v/>
      </c>
      <c r="P48" s="434"/>
      <c r="Q48" s="434"/>
      <c r="R48" s="434"/>
      <c r="S48" s="433"/>
      <c r="T48" s="434"/>
      <c r="U48" s="384" t="str">
        <f t="shared" si="4"/>
        <v/>
      </c>
      <c r="V48" s="384" t="str">
        <f t="shared" si="5"/>
        <v/>
      </c>
      <c r="W48" s="384" t="str">
        <f t="shared" si="6"/>
        <v/>
      </c>
      <c r="X48" s="384" t="str">
        <f t="shared" si="7"/>
        <v/>
      </c>
      <c r="Y48" s="384" t="str">
        <f t="shared" si="8"/>
        <v/>
      </c>
      <c r="Z48" s="384" t="str">
        <f t="shared" si="9"/>
        <v/>
      </c>
      <c r="AA48" s="384">
        <f t="shared" si="3"/>
        <v>0</v>
      </c>
      <c r="AB48" s="385" t="b">
        <f t="shared" si="10"/>
        <v>1</v>
      </c>
      <c r="AC48" s="384" t="str">
        <f>IF($N48="","",IF($C$7="Northern Ireland",INDEX('Fixed inputs'!$H$18:$H$58,MATCH($N48,'Fixed inputs'!$C$18:$C$58,0)),INDEX('Fixed inputs'!$I$18:$I$58,MATCH($N48,'Fixed inputs'!$C$18:$C$58,0))))</f>
        <v/>
      </c>
      <c r="AD48" s="384" t="str">
        <f>IF($C48="","",INDEX('Fixed inputs'!$C$8:$E$10,MATCH($C48,'Fixed inputs'!$B$8:$B$10,0),MATCH(IF($C$7="Northern Ireland","GBP","EUR"),'Fixed inputs'!$C$7:$E$7,0)))</f>
        <v/>
      </c>
      <c r="AE48" s="386"/>
      <c r="AF48" s="386"/>
      <c r="AG48" s="386"/>
      <c r="AH48" s="386"/>
      <c r="AI48" s="386"/>
      <c r="AJ48" s="387">
        <f t="shared" si="11"/>
        <v>0</v>
      </c>
      <c r="AK48" s="386"/>
      <c r="AL48" s="387">
        <f t="shared" si="12"/>
        <v>0</v>
      </c>
      <c r="AM48" s="386"/>
      <c r="AN48" s="387">
        <f t="shared" si="13"/>
        <v>0</v>
      </c>
      <c r="AO48" s="386"/>
      <c r="AP48" s="387">
        <f t="shared" si="14"/>
        <v>0</v>
      </c>
      <c r="AQ48" s="386"/>
      <c r="AR48" s="387">
        <f t="shared" si="15"/>
        <v>0</v>
      </c>
      <c r="AS48" s="386"/>
      <c r="AT48" s="387">
        <f t="shared" si="16"/>
        <v>0</v>
      </c>
    </row>
    <row r="49" spans="2:46">
      <c r="B49" s="430"/>
      <c r="C49" s="430"/>
      <c r="D49" s="431"/>
      <c r="E49" s="432"/>
      <c r="F49" s="432"/>
      <c r="G49" s="432"/>
      <c r="H49" s="432"/>
      <c r="I49" s="432"/>
      <c r="J49" s="432"/>
      <c r="K49" s="465">
        <f t="shared" si="0"/>
        <v>0</v>
      </c>
      <c r="L49" s="433"/>
      <c r="M49" s="433"/>
      <c r="N49" s="434"/>
      <c r="O49" s="383" t="str">
        <f t="shared" si="1"/>
        <v/>
      </c>
      <c r="P49" s="434"/>
      <c r="Q49" s="434"/>
      <c r="R49" s="434"/>
      <c r="S49" s="433"/>
      <c r="T49" s="434"/>
      <c r="U49" s="384" t="str">
        <f t="shared" si="4"/>
        <v/>
      </c>
      <c r="V49" s="384" t="str">
        <f t="shared" si="5"/>
        <v/>
      </c>
      <c r="W49" s="384" t="str">
        <f t="shared" si="6"/>
        <v/>
      </c>
      <c r="X49" s="384" t="str">
        <f t="shared" si="7"/>
        <v/>
      </c>
      <c r="Y49" s="384" t="str">
        <f t="shared" si="8"/>
        <v/>
      </c>
      <c r="Z49" s="384" t="str">
        <f t="shared" si="9"/>
        <v/>
      </c>
      <c r="AA49" s="384">
        <f t="shared" si="3"/>
        <v>0</v>
      </c>
      <c r="AB49" s="385" t="b">
        <f t="shared" si="10"/>
        <v>1</v>
      </c>
      <c r="AC49" s="384" t="str">
        <f>IF($N49="","",IF($C$7="Northern Ireland",INDEX('Fixed inputs'!$H$18:$H$58,MATCH($N49,'Fixed inputs'!$C$18:$C$58,0)),INDEX('Fixed inputs'!$I$18:$I$58,MATCH($N49,'Fixed inputs'!$C$18:$C$58,0))))</f>
        <v/>
      </c>
      <c r="AD49" s="384" t="str">
        <f>IF($C49="","",INDEX('Fixed inputs'!$C$8:$E$10,MATCH($C49,'Fixed inputs'!$B$8:$B$10,0),MATCH(IF($C$7="Northern Ireland","GBP","EUR"),'Fixed inputs'!$C$7:$E$7,0)))</f>
        <v/>
      </c>
      <c r="AE49" s="386"/>
      <c r="AF49" s="386"/>
      <c r="AG49" s="386"/>
      <c r="AH49" s="386"/>
      <c r="AI49" s="386"/>
      <c r="AJ49" s="387">
        <f t="shared" si="11"/>
        <v>0</v>
      </c>
      <c r="AK49" s="386"/>
      <c r="AL49" s="387">
        <f t="shared" si="12"/>
        <v>0</v>
      </c>
      <c r="AM49" s="386"/>
      <c r="AN49" s="387">
        <f t="shared" si="13"/>
        <v>0</v>
      </c>
      <c r="AO49" s="386"/>
      <c r="AP49" s="387">
        <f t="shared" si="14"/>
        <v>0</v>
      </c>
      <c r="AQ49" s="386"/>
      <c r="AR49" s="387">
        <f t="shared" si="15"/>
        <v>0</v>
      </c>
      <c r="AS49" s="386"/>
      <c r="AT49" s="387">
        <f t="shared" si="16"/>
        <v>0</v>
      </c>
    </row>
    <row r="50" spans="2:46">
      <c r="B50" s="430"/>
      <c r="C50" s="430"/>
      <c r="D50" s="431"/>
      <c r="E50" s="432"/>
      <c r="F50" s="432"/>
      <c r="G50" s="432"/>
      <c r="H50" s="432"/>
      <c r="I50" s="432"/>
      <c r="J50" s="432"/>
      <c r="K50" s="465">
        <f t="shared" si="0"/>
        <v>0</v>
      </c>
      <c r="L50" s="433"/>
      <c r="M50" s="433"/>
      <c r="N50" s="434"/>
      <c r="O50" s="383" t="str">
        <f t="shared" si="1"/>
        <v/>
      </c>
      <c r="P50" s="434"/>
      <c r="Q50" s="434"/>
      <c r="R50" s="434"/>
      <c r="S50" s="433"/>
      <c r="T50" s="434"/>
      <c r="U50" s="384" t="str">
        <f t="shared" si="4"/>
        <v/>
      </c>
      <c r="V50" s="384" t="str">
        <f t="shared" si="5"/>
        <v/>
      </c>
      <c r="W50" s="384" t="str">
        <f t="shared" si="6"/>
        <v/>
      </c>
      <c r="X50" s="384" t="str">
        <f t="shared" si="7"/>
        <v/>
      </c>
      <c r="Y50" s="384" t="str">
        <f t="shared" si="8"/>
        <v/>
      </c>
      <c r="Z50" s="384" t="str">
        <f t="shared" si="9"/>
        <v/>
      </c>
      <c r="AA50" s="384">
        <f t="shared" si="3"/>
        <v>0</v>
      </c>
      <c r="AB50" s="385" t="b">
        <f t="shared" si="10"/>
        <v>1</v>
      </c>
      <c r="AC50" s="384" t="str">
        <f>IF($N50="","",IF($C$7="Northern Ireland",INDEX('Fixed inputs'!$H$18:$H$58,MATCH($N50,'Fixed inputs'!$C$18:$C$58,0)),INDEX('Fixed inputs'!$I$18:$I$58,MATCH($N50,'Fixed inputs'!$C$18:$C$58,0))))</f>
        <v/>
      </c>
      <c r="AD50" s="384" t="str">
        <f>IF($C50="","",INDEX('Fixed inputs'!$C$8:$E$10,MATCH($C50,'Fixed inputs'!$B$8:$B$10,0),MATCH(IF($C$7="Northern Ireland","GBP","EUR"),'Fixed inputs'!$C$7:$E$7,0)))</f>
        <v/>
      </c>
      <c r="AE50" s="386"/>
      <c r="AF50" s="386"/>
      <c r="AG50" s="386"/>
      <c r="AH50" s="386"/>
      <c r="AI50" s="386"/>
      <c r="AJ50" s="387">
        <f t="shared" si="11"/>
        <v>0</v>
      </c>
      <c r="AK50" s="386"/>
      <c r="AL50" s="387">
        <f t="shared" si="12"/>
        <v>0</v>
      </c>
      <c r="AM50" s="386"/>
      <c r="AN50" s="387">
        <f t="shared" si="13"/>
        <v>0</v>
      </c>
      <c r="AO50" s="386"/>
      <c r="AP50" s="387">
        <f t="shared" si="14"/>
        <v>0</v>
      </c>
      <c r="AQ50" s="386"/>
      <c r="AR50" s="387">
        <f t="shared" si="15"/>
        <v>0</v>
      </c>
      <c r="AS50" s="386"/>
      <c r="AT50" s="387">
        <f t="shared" si="16"/>
        <v>0</v>
      </c>
    </row>
    <row r="51" spans="2:46">
      <c r="B51" s="430"/>
      <c r="C51" s="430"/>
      <c r="D51" s="431"/>
      <c r="E51" s="432"/>
      <c r="F51" s="432"/>
      <c r="G51" s="432"/>
      <c r="H51" s="432"/>
      <c r="I51" s="432"/>
      <c r="J51" s="432"/>
      <c r="K51" s="465">
        <f t="shared" si="0"/>
        <v>0</v>
      </c>
      <c r="L51" s="433"/>
      <c r="M51" s="433"/>
      <c r="N51" s="434"/>
      <c r="O51" s="383" t="str">
        <f t="shared" si="1"/>
        <v/>
      </c>
      <c r="P51" s="434"/>
      <c r="Q51" s="434"/>
      <c r="R51" s="434"/>
      <c r="S51" s="433"/>
      <c r="T51" s="434"/>
      <c r="U51" s="384" t="str">
        <f t="shared" si="4"/>
        <v/>
      </c>
      <c r="V51" s="384" t="str">
        <f t="shared" si="5"/>
        <v/>
      </c>
      <c r="W51" s="384" t="str">
        <f t="shared" si="6"/>
        <v/>
      </c>
      <c r="X51" s="384" t="str">
        <f t="shared" si="7"/>
        <v/>
      </c>
      <c r="Y51" s="384" t="str">
        <f t="shared" si="8"/>
        <v/>
      </c>
      <c r="Z51" s="384" t="str">
        <f t="shared" si="9"/>
        <v/>
      </c>
      <c r="AA51" s="384">
        <f t="shared" si="3"/>
        <v>0</v>
      </c>
      <c r="AB51" s="385" t="b">
        <f t="shared" si="10"/>
        <v>1</v>
      </c>
      <c r="AC51" s="384" t="str">
        <f>IF($N51="","",IF($C$7="Northern Ireland",INDEX('Fixed inputs'!$H$18:$H$58,MATCH($N51,'Fixed inputs'!$C$18:$C$58,0)),INDEX('Fixed inputs'!$I$18:$I$58,MATCH($N51,'Fixed inputs'!$C$18:$C$58,0))))</f>
        <v/>
      </c>
      <c r="AD51" s="384" t="str">
        <f>IF($C51="","",INDEX('Fixed inputs'!$C$8:$E$10,MATCH($C51,'Fixed inputs'!$B$8:$B$10,0),MATCH(IF($C$7="Northern Ireland","GBP","EUR"),'Fixed inputs'!$C$7:$E$7,0)))</f>
        <v/>
      </c>
      <c r="AE51" s="386"/>
      <c r="AF51" s="386"/>
      <c r="AG51" s="386"/>
      <c r="AH51" s="386"/>
      <c r="AI51" s="386"/>
      <c r="AJ51" s="387">
        <f t="shared" si="11"/>
        <v>0</v>
      </c>
      <c r="AK51" s="386"/>
      <c r="AL51" s="387">
        <f t="shared" si="12"/>
        <v>0</v>
      </c>
      <c r="AM51" s="386"/>
      <c r="AN51" s="387">
        <f t="shared" si="13"/>
        <v>0</v>
      </c>
      <c r="AO51" s="386"/>
      <c r="AP51" s="387">
        <f t="shared" si="14"/>
        <v>0</v>
      </c>
      <c r="AQ51" s="386"/>
      <c r="AR51" s="387">
        <f t="shared" si="15"/>
        <v>0</v>
      </c>
      <c r="AS51" s="386"/>
      <c r="AT51" s="387">
        <f t="shared" si="16"/>
        <v>0</v>
      </c>
    </row>
    <row r="52" spans="2:46">
      <c r="B52" s="430"/>
      <c r="C52" s="430"/>
      <c r="D52" s="431"/>
      <c r="E52" s="432"/>
      <c r="F52" s="432"/>
      <c r="G52" s="432"/>
      <c r="H52" s="432"/>
      <c r="I52" s="432"/>
      <c r="J52" s="432"/>
      <c r="K52" s="465">
        <f t="shared" si="0"/>
        <v>0</v>
      </c>
      <c r="L52" s="433"/>
      <c r="M52" s="433"/>
      <c r="N52" s="434"/>
      <c r="O52" s="383" t="str">
        <f t="shared" si="1"/>
        <v/>
      </c>
      <c r="P52" s="434"/>
      <c r="Q52" s="434"/>
      <c r="R52" s="434"/>
      <c r="S52" s="433"/>
      <c r="T52" s="434"/>
      <c r="U52" s="384" t="str">
        <f t="shared" si="4"/>
        <v/>
      </c>
      <c r="V52" s="384" t="str">
        <f t="shared" si="5"/>
        <v/>
      </c>
      <c r="W52" s="384" t="str">
        <f t="shared" si="6"/>
        <v/>
      </c>
      <c r="X52" s="384" t="str">
        <f t="shared" si="7"/>
        <v/>
      </c>
      <c r="Y52" s="384" t="str">
        <f t="shared" si="8"/>
        <v/>
      </c>
      <c r="Z52" s="384" t="str">
        <f t="shared" si="9"/>
        <v/>
      </c>
      <c r="AA52" s="384">
        <f t="shared" si="3"/>
        <v>0</v>
      </c>
      <c r="AB52" s="385" t="b">
        <f t="shared" si="10"/>
        <v>1</v>
      </c>
      <c r="AC52" s="384" t="str">
        <f>IF($N52="","",IF($C$7="Northern Ireland",INDEX('Fixed inputs'!$H$18:$H$58,MATCH($N52,'Fixed inputs'!$C$18:$C$58,0)),INDEX('Fixed inputs'!$I$18:$I$58,MATCH($N52,'Fixed inputs'!$C$18:$C$58,0))))</f>
        <v/>
      </c>
      <c r="AD52" s="384" t="str">
        <f>IF($C52="","",INDEX('Fixed inputs'!$C$8:$E$10,MATCH($C52,'Fixed inputs'!$B$8:$B$10,0),MATCH(IF($C$7="Northern Ireland","GBP","EUR"),'Fixed inputs'!$C$7:$E$7,0)))</f>
        <v/>
      </c>
      <c r="AE52" s="386"/>
      <c r="AF52" s="386"/>
      <c r="AG52" s="386"/>
      <c r="AH52" s="386"/>
      <c r="AI52" s="386"/>
      <c r="AJ52" s="387">
        <f t="shared" si="11"/>
        <v>0</v>
      </c>
      <c r="AK52" s="386"/>
      <c r="AL52" s="387">
        <f t="shared" si="12"/>
        <v>0</v>
      </c>
      <c r="AM52" s="386"/>
      <c r="AN52" s="387">
        <f t="shared" si="13"/>
        <v>0</v>
      </c>
      <c r="AO52" s="386"/>
      <c r="AP52" s="387">
        <f t="shared" si="14"/>
        <v>0</v>
      </c>
      <c r="AQ52" s="386"/>
      <c r="AR52" s="387">
        <f t="shared" si="15"/>
        <v>0</v>
      </c>
      <c r="AS52" s="386"/>
      <c r="AT52" s="387">
        <f t="shared" si="16"/>
        <v>0</v>
      </c>
    </row>
    <row r="53" spans="2:46">
      <c r="B53" s="430"/>
      <c r="C53" s="430"/>
      <c r="D53" s="431"/>
      <c r="E53" s="432"/>
      <c r="F53" s="432"/>
      <c r="G53" s="432"/>
      <c r="H53" s="432"/>
      <c r="I53" s="432"/>
      <c r="J53" s="432"/>
      <c r="K53" s="465">
        <f t="shared" si="0"/>
        <v>0</v>
      </c>
      <c r="L53" s="433"/>
      <c r="M53" s="433"/>
      <c r="N53" s="434"/>
      <c r="O53" s="383" t="str">
        <f t="shared" si="1"/>
        <v/>
      </c>
      <c r="P53" s="434"/>
      <c r="Q53" s="434"/>
      <c r="R53" s="434"/>
      <c r="S53" s="433"/>
      <c r="T53" s="434"/>
      <c r="U53" s="384" t="str">
        <f t="shared" si="4"/>
        <v/>
      </c>
      <c r="V53" s="384" t="str">
        <f t="shared" si="5"/>
        <v/>
      </c>
      <c r="W53" s="384" t="str">
        <f t="shared" si="6"/>
        <v/>
      </c>
      <c r="X53" s="384" t="str">
        <f t="shared" si="7"/>
        <v/>
      </c>
      <c r="Y53" s="384" t="str">
        <f t="shared" si="8"/>
        <v/>
      </c>
      <c r="Z53" s="384" t="str">
        <f t="shared" si="9"/>
        <v/>
      </c>
      <c r="AA53" s="384">
        <f t="shared" si="3"/>
        <v>0</v>
      </c>
      <c r="AB53" s="385" t="b">
        <f t="shared" si="10"/>
        <v>1</v>
      </c>
      <c r="AC53" s="384" t="str">
        <f>IF($N53="","",IF($C$7="Northern Ireland",INDEX('Fixed inputs'!$H$18:$H$58,MATCH($N53,'Fixed inputs'!$C$18:$C$58,0)),INDEX('Fixed inputs'!$I$18:$I$58,MATCH($N53,'Fixed inputs'!$C$18:$C$58,0))))</f>
        <v/>
      </c>
      <c r="AD53" s="384" t="str">
        <f>IF($C53="","",INDEX('Fixed inputs'!$C$8:$E$10,MATCH($C53,'Fixed inputs'!$B$8:$B$10,0),MATCH(IF($C$7="Northern Ireland","GBP","EUR"),'Fixed inputs'!$C$7:$E$7,0)))</f>
        <v/>
      </c>
      <c r="AE53" s="386"/>
      <c r="AF53" s="386"/>
      <c r="AG53" s="386"/>
      <c r="AH53" s="386"/>
      <c r="AI53" s="386"/>
      <c r="AJ53" s="387">
        <f t="shared" si="11"/>
        <v>0</v>
      </c>
      <c r="AK53" s="386"/>
      <c r="AL53" s="387">
        <f t="shared" si="12"/>
        <v>0</v>
      </c>
      <c r="AM53" s="386"/>
      <c r="AN53" s="387">
        <f t="shared" si="13"/>
        <v>0</v>
      </c>
      <c r="AO53" s="386"/>
      <c r="AP53" s="387">
        <f t="shared" si="14"/>
        <v>0</v>
      </c>
      <c r="AQ53" s="386"/>
      <c r="AR53" s="387">
        <f t="shared" si="15"/>
        <v>0</v>
      </c>
      <c r="AS53" s="386"/>
      <c r="AT53" s="387">
        <f t="shared" si="16"/>
        <v>0</v>
      </c>
    </row>
    <row r="54" spans="2:46">
      <c r="B54" s="430"/>
      <c r="C54" s="430"/>
      <c r="D54" s="431"/>
      <c r="E54" s="432"/>
      <c r="F54" s="432"/>
      <c r="G54" s="432"/>
      <c r="H54" s="432"/>
      <c r="I54" s="432"/>
      <c r="J54" s="432"/>
      <c r="K54" s="465">
        <f t="shared" si="0"/>
        <v>0</v>
      </c>
      <c r="L54" s="433"/>
      <c r="M54" s="433"/>
      <c r="N54" s="434"/>
      <c r="O54" s="383" t="str">
        <f t="shared" si="1"/>
        <v/>
      </c>
      <c r="P54" s="434"/>
      <c r="Q54" s="434"/>
      <c r="R54" s="434"/>
      <c r="S54" s="433"/>
      <c r="T54" s="434"/>
      <c r="U54" s="384" t="str">
        <f t="shared" si="4"/>
        <v/>
      </c>
      <c r="V54" s="384" t="str">
        <f t="shared" si="5"/>
        <v/>
      </c>
      <c r="W54" s="384" t="str">
        <f t="shared" si="6"/>
        <v/>
      </c>
      <c r="X54" s="384" t="str">
        <f t="shared" si="7"/>
        <v/>
      </c>
      <c r="Y54" s="384" t="str">
        <f t="shared" si="8"/>
        <v/>
      </c>
      <c r="Z54" s="384" t="str">
        <f t="shared" si="9"/>
        <v/>
      </c>
      <c r="AA54" s="384">
        <f t="shared" si="3"/>
        <v>0</v>
      </c>
      <c r="AB54" s="385" t="b">
        <f t="shared" si="10"/>
        <v>1</v>
      </c>
      <c r="AC54" s="384" t="str">
        <f>IF($N54="","",IF($C$7="Northern Ireland",INDEX('Fixed inputs'!$H$18:$H$58,MATCH($N54,'Fixed inputs'!$C$18:$C$58,0)),INDEX('Fixed inputs'!$I$18:$I$58,MATCH($N54,'Fixed inputs'!$C$18:$C$58,0))))</f>
        <v/>
      </c>
      <c r="AD54" s="384" t="str">
        <f>IF($C54="","",INDEX('Fixed inputs'!$C$8:$E$10,MATCH($C54,'Fixed inputs'!$B$8:$B$10,0),MATCH(IF($C$7="Northern Ireland","GBP","EUR"),'Fixed inputs'!$C$7:$E$7,0)))</f>
        <v/>
      </c>
      <c r="AE54" s="386"/>
      <c r="AF54" s="386"/>
      <c r="AG54" s="386"/>
      <c r="AH54" s="386"/>
      <c r="AI54" s="386"/>
      <c r="AJ54" s="387">
        <f t="shared" si="11"/>
        <v>0</v>
      </c>
      <c r="AK54" s="386"/>
      <c r="AL54" s="387">
        <f t="shared" si="12"/>
        <v>0</v>
      </c>
      <c r="AM54" s="386"/>
      <c r="AN54" s="387">
        <f t="shared" si="13"/>
        <v>0</v>
      </c>
      <c r="AO54" s="386"/>
      <c r="AP54" s="387">
        <f t="shared" si="14"/>
        <v>0</v>
      </c>
      <c r="AQ54" s="386"/>
      <c r="AR54" s="387">
        <f t="shared" si="15"/>
        <v>0</v>
      </c>
      <c r="AS54" s="386"/>
      <c r="AT54" s="387">
        <f t="shared" si="16"/>
        <v>0</v>
      </c>
    </row>
    <row r="55" spans="2:46">
      <c r="B55" s="430"/>
      <c r="C55" s="430"/>
      <c r="D55" s="431"/>
      <c r="E55" s="432"/>
      <c r="F55" s="432"/>
      <c r="G55" s="432"/>
      <c r="H55" s="432"/>
      <c r="I55" s="432"/>
      <c r="J55" s="432"/>
      <c r="K55" s="465">
        <f t="shared" si="0"/>
        <v>0</v>
      </c>
      <c r="L55" s="433"/>
      <c r="M55" s="433"/>
      <c r="N55" s="434"/>
      <c r="O55" s="383" t="str">
        <f t="shared" si="1"/>
        <v/>
      </c>
      <c r="P55" s="434"/>
      <c r="Q55" s="434"/>
      <c r="R55" s="434"/>
      <c r="S55" s="433"/>
      <c r="T55" s="434"/>
      <c r="U55" s="384" t="str">
        <f t="shared" si="4"/>
        <v/>
      </c>
      <c r="V55" s="384" t="str">
        <f t="shared" si="5"/>
        <v/>
      </c>
      <c r="W55" s="384" t="str">
        <f t="shared" si="6"/>
        <v/>
      </c>
      <c r="X55" s="384" t="str">
        <f t="shared" si="7"/>
        <v/>
      </c>
      <c r="Y55" s="384" t="str">
        <f t="shared" si="8"/>
        <v/>
      </c>
      <c r="Z55" s="384" t="str">
        <f t="shared" si="9"/>
        <v/>
      </c>
      <c r="AA55" s="384">
        <f t="shared" si="3"/>
        <v>0</v>
      </c>
      <c r="AB55" s="385" t="b">
        <f t="shared" si="10"/>
        <v>1</v>
      </c>
      <c r="AC55" s="384" t="str">
        <f>IF($N55="","",IF($C$7="Northern Ireland",INDEX('Fixed inputs'!$H$18:$H$58,MATCH($N55,'Fixed inputs'!$C$18:$C$58,0)),INDEX('Fixed inputs'!$I$18:$I$58,MATCH($N55,'Fixed inputs'!$C$18:$C$58,0))))</f>
        <v/>
      </c>
      <c r="AD55" s="384" t="str">
        <f>IF($C55="","",INDEX('Fixed inputs'!$C$8:$E$10,MATCH($C55,'Fixed inputs'!$B$8:$B$10,0),MATCH(IF($C$7="Northern Ireland","GBP","EUR"),'Fixed inputs'!$C$7:$E$7,0)))</f>
        <v/>
      </c>
      <c r="AE55" s="386"/>
      <c r="AF55" s="386"/>
      <c r="AG55" s="386"/>
      <c r="AH55" s="386"/>
      <c r="AI55" s="386"/>
      <c r="AJ55" s="387">
        <f t="shared" si="11"/>
        <v>0</v>
      </c>
      <c r="AK55" s="386"/>
      <c r="AL55" s="387">
        <f t="shared" si="12"/>
        <v>0</v>
      </c>
      <c r="AM55" s="386"/>
      <c r="AN55" s="387">
        <f t="shared" si="13"/>
        <v>0</v>
      </c>
      <c r="AO55" s="386"/>
      <c r="AP55" s="387">
        <f t="shared" si="14"/>
        <v>0</v>
      </c>
      <c r="AQ55" s="386"/>
      <c r="AR55" s="387">
        <f t="shared" si="15"/>
        <v>0</v>
      </c>
      <c r="AS55" s="386"/>
      <c r="AT55" s="387">
        <f t="shared" si="16"/>
        <v>0</v>
      </c>
    </row>
    <row r="56" spans="2:46">
      <c r="B56" s="430"/>
      <c r="C56" s="430"/>
      <c r="D56" s="431"/>
      <c r="E56" s="432"/>
      <c r="F56" s="432"/>
      <c r="G56" s="432"/>
      <c r="H56" s="432"/>
      <c r="I56" s="432"/>
      <c r="J56" s="432"/>
      <c r="K56" s="465">
        <f t="shared" si="0"/>
        <v>0</v>
      </c>
      <c r="L56" s="433"/>
      <c r="M56" s="433"/>
      <c r="N56" s="434"/>
      <c r="O56" s="383" t="str">
        <f t="shared" si="1"/>
        <v/>
      </c>
      <c r="P56" s="434"/>
      <c r="Q56" s="434"/>
      <c r="R56" s="434"/>
      <c r="S56" s="433"/>
      <c r="T56" s="434"/>
      <c r="U56" s="384" t="str">
        <f t="shared" si="4"/>
        <v/>
      </c>
      <c r="V56" s="384" t="str">
        <f t="shared" si="5"/>
        <v/>
      </c>
      <c r="W56" s="384" t="str">
        <f t="shared" si="6"/>
        <v/>
      </c>
      <c r="X56" s="384" t="str">
        <f t="shared" si="7"/>
        <v/>
      </c>
      <c r="Y56" s="384" t="str">
        <f t="shared" si="8"/>
        <v/>
      </c>
      <c r="Z56" s="384" t="str">
        <f t="shared" si="9"/>
        <v/>
      </c>
      <c r="AA56" s="384">
        <f t="shared" si="3"/>
        <v>0</v>
      </c>
      <c r="AB56" s="385" t="b">
        <f t="shared" si="10"/>
        <v>1</v>
      </c>
      <c r="AC56" s="384" t="str">
        <f>IF($N56="","",IF($C$7="Northern Ireland",INDEX('Fixed inputs'!$H$18:$H$58,MATCH($N56,'Fixed inputs'!$C$18:$C$58,0)),INDEX('Fixed inputs'!$I$18:$I$58,MATCH($N56,'Fixed inputs'!$C$18:$C$58,0))))</f>
        <v/>
      </c>
      <c r="AD56" s="384" t="str">
        <f>IF($C56="","",INDEX('Fixed inputs'!$C$8:$E$10,MATCH($C56,'Fixed inputs'!$B$8:$B$10,0),MATCH(IF($C$7="Northern Ireland","GBP","EUR"),'Fixed inputs'!$C$7:$E$7,0)))</f>
        <v/>
      </c>
      <c r="AE56" s="386"/>
      <c r="AF56" s="386"/>
      <c r="AG56" s="386"/>
      <c r="AH56" s="386"/>
      <c r="AI56" s="386"/>
      <c r="AJ56" s="387">
        <f t="shared" si="11"/>
        <v>0</v>
      </c>
      <c r="AK56" s="386"/>
      <c r="AL56" s="387">
        <f t="shared" si="12"/>
        <v>0</v>
      </c>
      <c r="AM56" s="386"/>
      <c r="AN56" s="387">
        <f t="shared" si="13"/>
        <v>0</v>
      </c>
      <c r="AO56" s="386"/>
      <c r="AP56" s="387">
        <f t="shared" si="14"/>
        <v>0</v>
      </c>
      <c r="AQ56" s="386"/>
      <c r="AR56" s="387">
        <f t="shared" si="15"/>
        <v>0</v>
      </c>
      <c r="AS56" s="386"/>
      <c r="AT56" s="387">
        <f t="shared" si="16"/>
        <v>0</v>
      </c>
    </row>
    <row r="57" spans="2:46">
      <c r="B57" s="430"/>
      <c r="C57" s="430"/>
      <c r="D57" s="431"/>
      <c r="E57" s="432"/>
      <c r="F57" s="432"/>
      <c r="G57" s="432"/>
      <c r="H57" s="432"/>
      <c r="I57" s="432"/>
      <c r="J57" s="432"/>
      <c r="K57" s="465">
        <f t="shared" si="0"/>
        <v>0</v>
      </c>
      <c r="L57" s="433"/>
      <c r="M57" s="433"/>
      <c r="N57" s="434"/>
      <c r="O57" s="383" t="str">
        <f t="shared" si="1"/>
        <v/>
      </c>
      <c r="P57" s="434"/>
      <c r="Q57" s="434"/>
      <c r="R57" s="434"/>
      <c r="S57" s="433"/>
      <c r="T57" s="434"/>
      <c r="U57" s="384" t="str">
        <f t="shared" si="4"/>
        <v/>
      </c>
      <c r="V57" s="384" t="str">
        <f t="shared" si="5"/>
        <v/>
      </c>
      <c r="W57" s="384" t="str">
        <f t="shared" si="6"/>
        <v/>
      </c>
      <c r="X57" s="384" t="str">
        <f t="shared" si="7"/>
        <v/>
      </c>
      <c r="Y57" s="384" t="str">
        <f t="shared" si="8"/>
        <v/>
      </c>
      <c r="Z57" s="384" t="str">
        <f t="shared" si="9"/>
        <v/>
      </c>
      <c r="AA57" s="384">
        <f t="shared" si="3"/>
        <v>0</v>
      </c>
      <c r="AB57" s="385" t="b">
        <f t="shared" si="10"/>
        <v>1</v>
      </c>
      <c r="AC57" s="384" t="str">
        <f>IF($N57="","",IF($C$7="Northern Ireland",INDEX('Fixed inputs'!$H$18:$H$58,MATCH($N57,'Fixed inputs'!$C$18:$C$58,0)),INDEX('Fixed inputs'!$I$18:$I$58,MATCH($N57,'Fixed inputs'!$C$18:$C$58,0))))</f>
        <v/>
      </c>
      <c r="AD57" s="384" t="str">
        <f>IF($C57="","",INDEX('Fixed inputs'!$C$8:$E$10,MATCH($C57,'Fixed inputs'!$B$8:$B$10,0),MATCH(IF($C$7="Northern Ireland","GBP","EUR"),'Fixed inputs'!$C$7:$E$7,0)))</f>
        <v/>
      </c>
      <c r="AE57" s="386"/>
      <c r="AF57" s="386"/>
      <c r="AG57" s="386"/>
      <c r="AH57" s="386"/>
      <c r="AI57" s="386"/>
      <c r="AJ57" s="387">
        <f t="shared" si="11"/>
        <v>0</v>
      </c>
      <c r="AK57" s="386"/>
      <c r="AL57" s="387">
        <f t="shared" si="12"/>
        <v>0</v>
      </c>
      <c r="AM57" s="386"/>
      <c r="AN57" s="387">
        <f t="shared" si="13"/>
        <v>0</v>
      </c>
      <c r="AO57" s="386"/>
      <c r="AP57" s="387">
        <f t="shared" si="14"/>
        <v>0</v>
      </c>
      <c r="AQ57" s="386"/>
      <c r="AR57" s="387">
        <f t="shared" si="15"/>
        <v>0</v>
      </c>
      <c r="AS57" s="386"/>
      <c r="AT57" s="387">
        <f t="shared" si="16"/>
        <v>0</v>
      </c>
    </row>
    <row r="58" spans="2:46">
      <c r="B58" s="430"/>
      <c r="C58" s="430"/>
      <c r="D58" s="431"/>
      <c r="E58" s="432"/>
      <c r="F58" s="432"/>
      <c r="G58" s="432"/>
      <c r="H58" s="432"/>
      <c r="I58" s="432"/>
      <c r="J58" s="432"/>
      <c r="K58" s="465">
        <f t="shared" si="0"/>
        <v>0</v>
      </c>
      <c r="L58" s="433"/>
      <c r="M58" s="433"/>
      <c r="N58" s="434"/>
      <c r="O58" s="383" t="str">
        <f t="shared" si="1"/>
        <v/>
      </c>
      <c r="P58" s="434"/>
      <c r="Q58" s="434"/>
      <c r="R58" s="434"/>
      <c r="S58" s="433"/>
      <c r="T58" s="434"/>
      <c r="U58" s="384" t="str">
        <f t="shared" si="4"/>
        <v/>
      </c>
      <c r="V58" s="384" t="str">
        <f t="shared" si="5"/>
        <v/>
      </c>
      <c r="W58" s="384" t="str">
        <f t="shared" si="6"/>
        <v/>
      </c>
      <c r="X58" s="384" t="str">
        <f t="shared" si="7"/>
        <v/>
      </c>
      <c r="Y58" s="384" t="str">
        <f t="shared" si="8"/>
        <v/>
      </c>
      <c r="Z58" s="384" t="str">
        <f t="shared" si="9"/>
        <v/>
      </c>
      <c r="AA58" s="384">
        <f t="shared" si="3"/>
        <v>0</v>
      </c>
      <c r="AB58" s="385" t="b">
        <f t="shared" si="10"/>
        <v>1</v>
      </c>
      <c r="AC58" s="384" t="str">
        <f>IF($N58="","",IF($C$7="Northern Ireland",INDEX('Fixed inputs'!$H$18:$H$58,MATCH($N58,'Fixed inputs'!$C$18:$C$58,0)),INDEX('Fixed inputs'!$I$18:$I$58,MATCH($N58,'Fixed inputs'!$C$18:$C$58,0))))</f>
        <v/>
      </c>
      <c r="AD58" s="384" t="str">
        <f>IF($C58="","",INDEX('Fixed inputs'!$C$8:$E$10,MATCH($C58,'Fixed inputs'!$B$8:$B$10,0),MATCH(IF($C$7="Northern Ireland","GBP","EUR"),'Fixed inputs'!$C$7:$E$7,0)))</f>
        <v/>
      </c>
      <c r="AE58" s="386"/>
      <c r="AF58" s="386"/>
      <c r="AG58" s="386"/>
      <c r="AH58" s="386"/>
      <c r="AI58" s="386"/>
      <c r="AJ58" s="387">
        <f t="shared" si="11"/>
        <v>0</v>
      </c>
      <c r="AK58" s="386"/>
      <c r="AL58" s="387">
        <f t="shared" si="12"/>
        <v>0</v>
      </c>
      <c r="AM58" s="386"/>
      <c r="AN58" s="387">
        <f t="shared" si="13"/>
        <v>0</v>
      </c>
      <c r="AO58" s="386"/>
      <c r="AP58" s="387">
        <f t="shared" si="14"/>
        <v>0</v>
      </c>
      <c r="AQ58" s="386"/>
      <c r="AR58" s="387">
        <f t="shared" si="15"/>
        <v>0</v>
      </c>
      <c r="AS58" s="386"/>
      <c r="AT58" s="387">
        <f t="shared" si="16"/>
        <v>0</v>
      </c>
    </row>
    <row r="59" spans="2:46">
      <c r="B59" s="430"/>
      <c r="C59" s="430"/>
      <c r="D59" s="431"/>
      <c r="E59" s="432"/>
      <c r="F59" s="432"/>
      <c r="G59" s="432"/>
      <c r="H59" s="432"/>
      <c r="I59" s="432"/>
      <c r="J59" s="432"/>
      <c r="K59" s="465">
        <f t="shared" si="0"/>
        <v>0</v>
      </c>
      <c r="L59" s="433"/>
      <c r="M59" s="433"/>
      <c r="N59" s="434"/>
      <c r="O59" s="383" t="str">
        <f t="shared" si="1"/>
        <v/>
      </c>
      <c r="P59" s="434"/>
      <c r="Q59" s="434"/>
      <c r="R59" s="434"/>
      <c r="S59" s="433"/>
      <c r="T59" s="434"/>
      <c r="U59" s="384" t="str">
        <f t="shared" si="4"/>
        <v/>
      </c>
      <c r="V59" s="384" t="str">
        <f t="shared" si="5"/>
        <v/>
      </c>
      <c r="W59" s="384" t="str">
        <f t="shared" si="6"/>
        <v/>
      </c>
      <c r="X59" s="384" t="str">
        <f t="shared" si="7"/>
        <v/>
      </c>
      <c r="Y59" s="384" t="str">
        <f t="shared" si="8"/>
        <v/>
      </c>
      <c r="Z59" s="384" t="str">
        <f t="shared" si="9"/>
        <v/>
      </c>
      <c r="AA59" s="384">
        <f t="shared" si="3"/>
        <v>0</v>
      </c>
      <c r="AB59" s="385" t="b">
        <f t="shared" si="10"/>
        <v>1</v>
      </c>
      <c r="AC59" s="384" t="str">
        <f>IF($N59="","",IF($C$7="Northern Ireland",INDEX('Fixed inputs'!$H$18:$H$58,MATCH($N59,'Fixed inputs'!$C$18:$C$58,0)),INDEX('Fixed inputs'!$I$18:$I$58,MATCH($N59,'Fixed inputs'!$C$18:$C$58,0))))</f>
        <v/>
      </c>
      <c r="AD59" s="384" t="str">
        <f>IF($C59="","",INDEX('Fixed inputs'!$C$8:$E$10,MATCH($C59,'Fixed inputs'!$B$8:$B$10,0),MATCH(IF($C$7="Northern Ireland","GBP","EUR"),'Fixed inputs'!$C$7:$E$7,0)))</f>
        <v/>
      </c>
      <c r="AE59" s="386"/>
      <c r="AF59" s="386"/>
      <c r="AG59" s="386"/>
      <c r="AH59" s="386"/>
      <c r="AI59" s="386"/>
      <c r="AJ59" s="387">
        <f t="shared" si="11"/>
        <v>0</v>
      </c>
      <c r="AK59" s="386"/>
      <c r="AL59" s="387">
        <f t="shared" si="12"/>
        <v>0</v>
      </c>
      <c r="AM59" s="386"/>
      <c r="AN59" s="387">
        <f t="shared" si="13"/>
        <v>0</v>
      </c>
      <c r="AO59" s="386"/>
      <c r="AP59" s="387">
        <f t="shared" si="14"/>
        <v>0</v>
      </c>
      <c r="AQ59" s="386"/>
      <c r="AR59" s="387">
        <f t="shared" si="15"/>
        <v>0</v>
      </c>
      <c r="AS59" s="386"/>
      <c r="AT59" s="387">
        <f t="shared" si="16"/>
        <v>0</v>
      </c>
    </row>
    <row r="60" spans="2:46">
      <c r="B60" s="430"/>
      <c r="C60" s="430"/>
      <c r="D60" s="431"/>
      <c r="E60" s="432"/>
      <c r="F60" s="432"/>
      <c r="G60" s="432"/>
      <c r="H60" s="432"/>
      <c r="I60" s="432"/>
      <c r="J60" s="432"/>
      <c r="K60" s="465">
        <f t="shared" si="0"/>
        <v>0</v>
      </c>
      <c r="L60" s="433"/>
      <c r="M60" s="433"/>
      <c r="N60" s="434"/>
      <c r="O60" s="383" t="str">
        <f t="shared" si="1"/>
        <v/>
      </c>
      <c r="P60" s="434"/>
      <c r="Q60" s="434"/>
      <c r="R60" s="434"/>
      <c r="S60" s="433"/>
      <c r="T60" s="434"/>
      <c r="U60" s="384" t="str">
        <f t="shared" si="4"/>
        <v/>
      </c>
      <c r="V60" s="384" t="str">
        <f t="shared" si="5"/>
        <v/>
      </c>
      <c r="W60" s="384" t="str">
        <f t="shared" si="6"/>
        <v/>
      </c>
      <c r="X60" s="384" t="str">
        <f t="shared" si="7"/>
        <v/>
      </c>
      <c r="Y60" s="384" t="str">
        <f t="shared" si="8"/>
        <v/>
      </c>
      <c r="Z60" s="384" t="str">
        <f t="shared" si="9"/>
        <v/>
      </c>
      <c r="AA60" s="384">
        <f t="shared" si="3"/>
        <v>0</v>
      </c>
      <c r="AB60" s="385" t="b">
        <f t="shared" si="10"/>
        <v>1</v>
      </c>
      <c r="AC60" s="384" t="str">
        <f>IF($N60="","",IF($C$7="Northern Ireland",INDEX('Fixed inputs'!$H$18:$H$58,MATCH($N60,'Fixed inputs'!$C$18:$C$58,0)),INDEX('Fixed inputs'!$I$18:$I$58,MATCH($N60,'Fixed inputs'!$C$18:$C$58,0))))</f>
        <v/>
      </c>
      <c r="AD60" s="384" t="str">
        <f>IF($C60="","",INDEX('Fixed inputs'!$C$8:$E$10,MATCH($C60,'Fixed inputs'!$B$8:$B$10,0),MATCH(IF($C$7="Northern Ireland","GBP","EUR"),'Fixed inputs'!$C$7:$E$7,0)))</f>
        <v/>
      </c>
      <c r="AE60" s="386"/>
      <c r="AF60" s="386"/>
      <c r="AG60" s="386"/>
      <c r="AH60" s="386"/>
      <c r="AI60" s="386"/>
      <c r="AJ60" s="387">
        <f t="shared" si="11"/>
        <v>0</v>
      </c>
      <c r="AK60" s="386"/>
      <c r="AL60" s="387">
        <f t="shared" si="12"/>
        <v>0</v>
      </c>
      <c r="AM60" s="386"/>
      <c r="AN60" s="387">
        <f t="shared" si="13"/>
        <v>0</v>
      </c>
      <c r="AO60" s="386"/>
      <c r="AP60" s="387">
        <f t="shared" si="14"/>
        <v>0</v>
      </c>
      <c r="AQ60" s="386"/>
      <c r="AR60" s="387">
        <f t="shared" si="15"/>
        <v>0</v>
      </c>
      <c r="AS60" s="386"/>
      <c r="AT60" s="387">
        <f t="shared" si="16"/>
        <v>0</v>
      </c>
    </row>
    <row r="61" spans="2:46">
      <c r="B61" s="430"/>
      <c r="C61" s="430"/>
      <c r="D61" s="431"/>
      <c r="E61" s="432"/>
      <c r="F61" s="432"/>
      <c r="G61" s="432"/>
      <c r="H61" s="432"/>
      <c r="I61" s="432"/>
      <c r="J61" s="432"/>
      <c r="K61" s="465">
        <f t="shared" si="0"/>
        <v>0</v>
      </c>
      <c r="L61" s="433"/>
      <c r="M61" s="433"/>
      <c r="N61" s="434"/>
      <c r="O61" s="383" t="str">
        <f t="shared" si="1"/>
        <v/>
      </c>
      <c r="P61" s="434"/>
      <c r="Q61" s="434"/>
      <c r="R61" s="434"/>
      <c r="S61" s="433"/>
      <c r="T61" s="434"/>
      <c r="U61" s="384" t="str">
        <f t="shared" si="4"/>
        <v/>
      </c>
      <c r="V61" s="384" t="str">
        <f t="shared" si="5"/>
        <v/>
      </c>
      <c r="W61" s="384" t="str">
        <f t="shared" si="6"/>
        <v/>
      </c>
      <c r="X61" s="384" t="str">
        <f t="shared" si="7"/>
        <v/>
      </c>
      <c r="Y61" s="384" t="str">
        <f t="shared" si="8"/>
        <v/>
      </c>
      <c r="Z61" s="384" t="str">
        <f t="shared" si="9"/>
        <v/>
      </c>
      <c r="AA61" s="384">
        <f t="shared" si="3"/>
        <v>0</v>
      </c>
      <c r="AB61" s="385" t="b">
        <f t="shared" si="10"/>
        <v>1</v>
      </c>
      <c r="AC61" s="384" t="str">
        <f>IF($N61="","",IF($C$7="Northern Ireland",INDEX('Fixed inputs'!$H$18:$H$58,MATCH($N61,'Fixed inputs'!$C$18:$C$58,0)),INDEX('Fixed inputs'!$I$18:$I$58,MATCH($N61,'Fixed inputs'!$C$18:$C$58,0))))</f>
        <v/>
      </c>
      <c r="AD61" s="384" t="str">
        <f>IF($C61="","",INDEX('Fixed inputs'!$C$8:$E$10,MATCH($C61,'Fixed inputs'!$B$8:$B$10,0),MATCH(IF($C$7="Northern Ireland","GBP","EUR"),'Fixed inputs'!$C$7:$E$7,0)))</f>
        <v/>
      </c>
      <c r="AE61" s="386"/>
      <c r="AF61" s="386"/>
      <c r="AG61" s="386"/>
      <c r="AH61" s="386"/>
      <c r="AI61" s="386"/>
      <c r="AJ61" s="387">
        <f t="shared" si="11"/>
        <v>0</v>
      </c>
      <c r="AK61" s="386"/>
      <c r="AL61" s="387">
        <f t="shared" si="12"/>
        <v>0</v>
      </c>
      <c r="AM61" s="386"/>
      <c r="AN61" s="387">
        <f t="shared" si="13"/>
        <v>0</v>
      </c>
      <c r="AO61" s="386"/>
      <c r="AP61" s="387">
        <f t="shared" si="14"/>
        <v>0</v>
      </c>
      <c r="AQ61" s="386"/>
      <c r="AR61" s="387">
        <f t="shared" si="15"/>
        <v>0</v>
      </c>
      <c r="AS61" s="386"/>
      <c r="AT61" s="387">
        <f t="shared" si="16"/>
        <v>0</v>
      </c>
    </row>
    <row r="62" spans="2:46">
      <c r="B62" s="430"/>
      <c r="C62" s="430"/>
      <c r="D62" s="431"/>
      <c r="E62" s="432"/>
      <c r="F62" s="432"/>
      <c r="G62" s="432"/>
      <c r="H62" s="432"/>
      <c r="I62" s="432"/>
      <c r="J62" s="432"/>
      <c r="K62" s="465">
        <f t="shared" si="0"/>
        <v>0</v>
      </c>
      <c r="L62" s="433"/>
      <c r="M62" s="433"/>
      <c r="N62" s="434"/>
      <c r="O62" s="383" t="str">
        <f t="shared" si="1"/>
        <v/>
      </c>
      <c r="P62" s="434"/>
      <c r="Q62" s="434"/>
      <c r="R62" s="434"/>
      <c r="S62" s="433"/>
      <c r="T62" s="434"/>
      <c r="U62" s="384" t="str">
        <f t="shared" si="4"/>
        <v/>
      </c>
      <c r="V62" s="384" t="str">
        <f t="shared" si="5"/>
        <v/>
      </c>
      <c r="W62" s="384" t="str">
        <f t="shared" si="6"/>
        <v/>
      </c>
      <c r="X62" s="384" t="str">
        <f t="shared" si="7"/>
        <v/>
      </c>
      <c r="Y62" s="384" t="str">
        <f t="shared" si="8"/>
        <v/>
      </c>
      <c r="Z62" s="384" t="str">
        <f t="shared" si="9"/>
        <v/>
      </c>
      <c r="AA62" s="384">
        <f t="shared" si="3"/>
        <v>0</v>
      </c>
      <c r="AB62" s="385" t="b">
        <f t="shared" si="10"/>
        <v>1</v>
      </c>
      <c r="AC62" s="384" t="str">
        <f>IF($N62="","",IF($C$7="Northern Ireland",INDEX('Fixed inputs'!$H$18:$H$58,MATCH($N62,'Fixed inputs'!$C$18:$C$58,0)),INDEX('Fixed inputs'!$I$18:$I$58,MATCH($N62,'Fixed inputs'!$C$18:$C$58,0))))</f>
        <v/>
      </c>
      <c r="AD62" s="384" t="str">
        <f>IF($C62="","",INDEX('Fixed inputs'!$C$8:$E$10,MATCH($C62,'Fixed inputs'!$B$8:$B$10,0),MATCH(IF($C$7="Northern Ireland","GBP","EUR"),'Fixed inputs'!$C$7:$E$7,0)))</f>
        <v/>
      </c>
      <c r="AE62" s="386"/>
      <c r="AF62" s="386"/>
      <c r="AG62" s="386"/>
      <c r="AH62" s="386"/>
      <c r="AI62" s="386"/>
      <c r="AJ62" s="387">
        <f t="shared" si="11"/>
        <v>0</v>
      </c>
      <c r="AK62" s="386"/>
      <c r="AL62" s="387">
        <f t="shared" si="12"/>
        <v>0</v>
      </c>
      <c r="AM62" s="386"/>
      <c r="AN62" s="387">
        <f t="shared" si="13"/>
        <v>0</v>
      </c>
      <c r="AO62" s="386"/>
      <c r="AP62" s="387">
        <f t="shared" si="14"/>
        <v>0</v>
      </c>
      <c r="AQ62" s="386"/>
      <c r="AR62" s="387">
        <f t="shared" si="15"/>
        <v>0</v>
      </c>
      <c r="AS62" s="386"/>
      <c r="AT62" s="387">
        <f t="shared" si="16"/>
        <v>0</v>
      </c>
    </row>
    <row r="63" spans="2:46">
      <c r="B63" s="430"/>
      <c r="C63" s="430"/>
      <c r="D63" s="431"/>
      <c r="E63" s="432"/>
      <c r="F63" s="432"/>
      <c r="G63" s="432"/>
      <c r="H63" s="432"/>
      <c r="I63" s="432"/>
      <c r="J63" s="432"/>
      <c r="K63" s="465">
        <f t="shared" si="0"/>
        <v>0</v>
      </c>
      <c r="L63" s="433"/>
      <c r="M63" s="433"/>
      <c r="N63" s="434"/>
      <c r="O63" s="383" t="str">
        <f t="shared" si="1"/>
        <v/>
      </c>
      <c r="P63" s="434"/>
      <c r="Q63" s="434"/>
      <c r="R63" s="434"/>
      <c r="S63" s="433"/>
      <c r="T63" s="434"/>
      <c r="U63" s="384" t="str">
        <f t="shared" si="4"/>
        <v/>
      </c>
      <c r="V63" s="384" t="str">
        <f t="shared" si="5"/>
        <v/>
      </c>
      <c r="W63" s="384" t="str">
        <f t="shared" si="6"/>
        <v/>
      </c>
      <c r="X63" s="384" t="str">
        <f t="shared" si="7"/>
        <v/>
      </c>
      <c r="Y63" s="384" t="str">
        <f t="shared" si="8"/>
        <v/>
      </c>
      <c r="Z63" s="384" t="str">
        <f t="shared" si="9"/>
        <v/>
      </c>
      <c r="AA63" s="384">
        <f t="shared" si="3"/>
        <v>0</v>
      </c>
      <c r="AB63" s="385" t="b">
        <f t="shared" si="10"/>
        <v>1</v>
      </c>
      <c r="AC63" s="384" t="str">
        <f>IF($N63="","",IF($C$7="Northern Ireland",INDEX('Fixed inputs'!$H$18:$H$58,MATCH($N63,'Fixed inputs'!$C$18:$C$58,0)),INDEX('Fixed inputs'!$I$18:$I$58,MATCH($N63,'Fixed inputs'!$C$18:$C$58,0))))</f>
        <v/>
      </c>
      <c r="AD63" s="384" t="str">
        <f>IF($C63="","",INDEX('Fixed inputs'!$C$8:$E$10,MATCH($C63,'Fixed inputs'!$B$8:$B$10,0),MATCH(IF($C$7="Northern Ireland","GBP","EUR"),'Fixed inputs'!$C$7:$E$7,0)))</f>
        <v/>
      </c>
      <c r="AE63" s="386"/>
      <c r="AF63" s="386"/>
      <c r="AG63" s="386"/>
      <c r="AH63" s="386"/>
      <c r="AI63" s="386"/>
      <c r="AJ63" s="387">
        <f t="shared" si="11"/>
        <v>0</v>
      </c>
      <c r="AK63" s="386"/>
      <c r="AL63" s="387">
        <f t="shared" si="12"/>
        <v>0</v>
      </c>
      <c r="AM63" s="386"/>
      <c r="AN63" s="387">
        <f t="shared" si="13"/>
        <v>0</v>
      </c>
      <c r="AO63" s="386"/>
      <c r="AP63" s="387">
        <f t="shared" si="14"/>
        <v>0</v>
      </c>
      <c r="AQ63" s="386"/>
      <c r="AR63" s="387">
        <f t="shared" si="15"/>
        <v>0</v>
      </c>
      <c r="AS63" s="386"/>
      <c r="AT63" s="387">
        <f t="shared" si="16"/>
        <v>0</v>
      </c>
    </row>
    <row r="64" spans="2:46">
      <c r="B64" s="430"/>
      <c r="C64" s="430"/>
      <c r="D64" s="431"/>
      <c r="E64" s="432"/>
      <c r="F64" s="432"/>
      <c r="G64" s="432"/>
      <c r="H64" s="432"/>
      <c r="I64" s="432"/>
      <c r="J64" s="432"/>
      <c r="K64" s="465">
        <f t="shared" si="0"/>
        <v>0</v>
      </c>
      <c r="L64" s="433"/>
      <c r="M64" s="433"/>
      <c r="N64" s="434"/>
      <c r="O64" s="383" t="str">
        <f t="shared" si="1"/>
        <v/>
      </c>
      <c r="P64" s="434"/>
      <c r="Q64" s="434"/>
      <c r="R64" s="434"/>
      <c r="S64" s="433"/>
      <c r="T64" s="434"/>
      <c r="U64" s="384" t="str">
        <f t="shared" si="4"/>
        <v/>
      </c>
      <c r="V64" s="384" t="str">
        <f t="shared" si="5"/>
        <v/>
      </c>
      <c r="W64" s="384" t="str">
        <f t="shared" si="6"/>
        <v/>
      </c>
      <c r="X64" s="384" t="str">
        <f t="shared" si="7"/>
        <v/>
      </c>
      <c r="Y64" s="384" t="str">
        <f t="shared" si="8"/>
        <v/>
      </c>
      <c r="Z64" s="384" t="str">
        <f t="shared" si="9"/>
        <v/>
      </c>
      <c r="AA64" s="384">
        <f t="shared" si="3"/>
        <v>0</v>
      </c>
      <c r="AB64" s="385" t="b">
        <f t="shared" si="10"/>
        <v>1</v>
      </c>
      <c r="AC64" s="384" t="str">
        <f>IF($N64="","",IF($C$7="Northern Ireland",INDEX('Fixed inputs'!$H$18:$H$58,MATCH($N64,'Fixed inputs'!$C$18:$C$58,0)),INDEX('Fixed inputs'!$I$18:$I$58,MATCH($N64,'Fixed inputs'!$C$18:$C$58,0))))</f>
        <v/>
      </c>
      <c r="AD64" s="384" t="str">
        <f>IF($C64="","",INDEX('Fixed inputs'!$C$8:$E$10,MATCH($C64,'Fixed inputs'!$B$8:$B$10,0),MATCH(IF($C$7="Northern Ireland","GBP","EUR"),'Fixed inputs'!$C$7:$E$7,0)))</f>
        <v/>
      </c>
      <c r="AE64" s="386"/>
      <c r="AF64" s="386"/>
      <c r="AG64" s="386"/>
      <c r="AH64" s="386"/>
      <c r="AI64" s="386"/>
      <c r="AJ64" s="387">
        <f t="shared" si="11"/>
        <v>0</v>
      </c>
      <c r="AK64" s="386"/>
      <c r="AL64" s="387">
        <f t="shared" si="12"/>
        <v>0</v>
      </c>
      <c r="AM64" s="386"/>
      <c r="AN64" s="387">
        <f t="shared" si="13"/>
        <v>0</v>
      </c>
      <c r="AO64" s="386"/>
      <c r="AP64" s="387">
        <f t="shared" si="14"/>
        <v>0</v>
      </c>
      <c r="AQ64" s="386"/>
      <c r="AR64" s="387">
        <f t="shared" si="15"/>
        <v>0</v>
      </c>
      <c r="AS64" s="386"/>
      <c r="AT64" s="387">
        <f t="shared" si="16"/>
        <v>0</v>
      </c>
    </row>
    <row r="65" spans="2:46">
      <c r="B65" s="430"/>
      <c r="C65" s="430"/>
      <c r="D65" s="431"/>
      <c r="E65" s="432"/>
      <c r="F65" s="432"/>
      <c r="G65" s="432"/>
      <c r="H65" s="432"/>
      <c r="I65" s="432"/>
      <c r="J65" s="432"/>
      <c r="K65" s="465">
        <f t="shared" si="0"/>
        <v>0</v>
      </c>
      <c r="L65" s="433"/>
      <c r="M65" s="433"/>
      <c r="N65" s="434"/>
      <c r="O65" s="383" t="str">
        <f t="shared" si="1"/>
        <v/>
      </c>
      <c r="P65" s="434"/>
      <c r="Q65" s="434"/>
      <c r="R65" s="434"/>
      <c r="S65" s="433"/>
      <c r="T65" s="434"/>
      <c r="U65" s="384" t="str">
        <f t="shared" si="4"/>
        <v/>
      </c>
      <c r="V65" s="384" t="str">
        <f t="shared" si="5"/>
        <v/>
      </c>
      <c r="W65" s="384" t="str">
        <f t="shared" si="6"/>
        <v/>
      </c>
      <c r="X65" s="384" t="str">
        <f t="shared" si="7"/>
        <v/>
      </c>
      <c r="Y65" s="384" t="str">
        <f t="shared" si="8"/>
        <v/>
      </c>
      <c r="Z65" s="384" t="str">
        <f t="shared" si="9"/>
        <v/>
      </c>
      <c r="AA65" s="384">
        <f t="shared" si="3"/>
        <v>0</v>
      </c>
      <c r="AB65" s="385" t="b">
        <f t="shared" si="10"/>
        <v>1</v>
      </c>
      <c r="AC65" s="384" t="str">
        <f>IF($N65="","",IF($C$7="Northern Ireland",INDEX('Fixed inputs'!$H$18:$H$58,MATCH($N65,'Fixed inputs'!$C$18:$C$58,0)),INDEX('Fixed inputs'!$I$18:$I$58,MATCH($N65,'Fixed inputs'!$C$18:$C$58,0))))</f>
        <v/>
      </c>
      <c r="AD65" s="384" t="str">
        <f>IF($C65="","",INDEX('Fixed inputs'!$C$8:$E$10,MATCH($C65,'Fixed inputs'!$B$8:$B$10,0),MATCH(IF($C$7="Northern Ireland","GBP","EUR"),'Fixed inputs'!$C$7:$E$7,0)))</f>
        <v/>
      </c>
      <c r="AE65" s="386"/>
      <c r="AF65" s="386"/>
      <c r="AG65" s="386"/>
      <c r="AH65" s="386"/>
      <c r="AI65" s="386"/>
      <c r="AJ65" s="387">
        <f t="shared" si="11"/>
        <v>0</v>
      </c>
      <c r="AK65" s="386"/>
      <c r="AL65" s="387">
        <f t="shared" si="12"/>
        <v>0</v>
      </c>
      <c r="AM65" s="386"/>
      <c r="AN65" s="387">
        <f t="shared" si="13"/>
        <v>0</v>
      </c>
      <c r="AO65" s="386"/>
      <c r="AP65" s="387">
        <f t="shared" si="14"/>
        <v>0</v>
      </c>
      <c r="AQ65" s="386"/>
      <c r="AR65" s="387">
        <f t="shared" si="15"/>
        <v>0</v>
      </c>
      <c r="AS65" s="386"/>
      <c r="AT65" s="387">
        <f t="shared" si="16"/>
        <v>0</v>
      </c>
    </row>
    <row r="66" spans="2:46">
      <c r="B66" s="430"/>
      <c r="C66" s="430"/>
      <c r="D66" s="431"/>
      <c r="E66" s="432"/>
      <c r="F66" s="432"/>
      <c r="G66" s="432"/>
      <c r="H66" s="432"/>
      <c r="I66" s="432"/>
      <c r="J66" s="432"/>
      <c r="K66" s="465">
        <f t="shared" si="0"/>
        <v>0</v>
      </c>
      <c r="L66" s="433"/>
      <c r="M66" s="433"/>
      <c r="N66" s="434"/>
      <c r="O66" s="383" t="str">
        <f t="shared" si="1"/>
        <v/>
      </c>
      <c r="P66" s="434"/>
      <c r="Q66" s="434"/>
      <c r="R66" s="434"/>
      <c r="S66" s="433"/>
      <c r="T66" s="434"/>
      <c r="U66" s="384" t="str">
        <f t="shared" si="4"/>
        <v/>
      </c>
      <c r="V66" s="384" t="str">
        <f t="shared" si="5"/>
        <v/>
      </c>
      <c r="W66" s="384" t="str">
        <f t="shared" si="6"/>
        <v/>
      </c>
      <c r="X66" s="384" t="str">
        <f t="shared" si="7"/>
        <v/>
      </c>
      <c r="Y66" s="384" t="str">
        <f t="shared" si="8"/>
        <v/>
      </c>
      <c r="Z66" s="384" t="str">
        <f t="shared" si="9"/>
        <v/>
      </c>
      <c r="AA66" s="384">
        <f t="shared" si="3"/>
        <v>0</v>
      </c>
      <c r="AB66" s="385" t="b">
        <f t="shared" si="10"/>
        <v>1</v>
      </c>
      <c r="AC66" s="384" t="str">
        <f>IF($N66="","",IF($C$7="Northern Ireland",INDEX('Fixed inputs'!$H$18:$H$58,MATCH($N66,'Fixed inputs'!$C$18:$C$58,0)),INDEX('Fixed inputs'!$I$18:$I$58,MATCH($N66,'Fixed inputs'!$C$18:$C$58,0))))</f>
        <v/>
      </c>
      <c r="AD66" s="384" t="str">
        <f>IF($C66="","",INDEX('Fixed inputs'!$C$8:$E$10,MATCH($C66,'Fixed inputs'!$B$8:$B$10,0),MATCH(IF($C$7="Northern Ireland","GBP","EUR"),'Fixed inputs'!$C$7:$E$7,0)))</f>
        <v/>
      </c>
      <c r="AE66" s="386"/>
      <c r="AF66" s="386"/>
      <c r="AG66" s="386"/>
      <c r="AH66" s="386"/>
      <c r="AI66" s="386"/>
      <c r="AJ66" s="387">
        <f t="shared" si="11"/>
        <v>0</v>
      </c>
      <c r="AK66" s="386"/>
      <c r="AL66" s="387">
        <f t="shared" si="12"/>
        <v>0</v>
      </c>
      <c r="AM66" s="386"/>
      <c r="AN66" s="387">
        <f t="shared" si="13"/>
        <v>0</v>
      </c>
      <c r="AO66" s="386"/>
      <c r="AP66" s="387">
        <f t="shared" si="14"/>
        <v>0</v>
      </c>
      <c r="AQ66" s="386"/>
      <c r="AR66" s="387">
        <f t="shared" si="15"/>
        <v>0</v>
      </c>
      <c r="AS66" s="386"/>
      <c r="AT66" s="387">
        <f t="shared" si="16"/>
        <v>0</v>
      </c>
    </row>
    <row r="67" spans="2:46">
      <c r="B67" s="430"/>
      <c r="C67" s="430"/>
      <c r="D67" s="431"/>
      <c r="E67" s="432"/>
      <c r="F67" s="432"/>
      <c r="G67" s="432"/>
      <c r="H67" s="432"/>
      <c r="I67" s="432"/>
      <c r="J67" s="432"/>
      <c r="K67" s="465">
        <f t="shared" si="0"/>
        <v>0</v>
      </c>
      <c r="L67" s="433"/>
      <c r="M67" s="433"/>
      <c r="N67" s="434"/>
      <c r="O67" s="383" t="str">
        <f t="shared" si="1"/>
        <v/>
      </c>
      <c r="P67" s="434"/>
      <c r="Q67" s="434"/>
      <c r="R67" s="434"/>
      <c r="S67" s="433"/>
      <c r="T67" s="434"/>
      <c r="U67" s="384" t="str">
        <f t="shared" si="4"/>
        <v/>
      </c>
      <c r="V67" s="384" t="str">
        <f t="shared" si="5"/>
        <v/>
      </c>
      <c r="W67" s="384" t="str">
        <f t="shared" si="6"/>
        <v/>
      </c>
      <c r="X67" s="384" t="str">
        <f t="shared" si="7"/>
        <v/>
      </c>
      <c r="Y67" s="384" t="str">
        <f t="shared" si="8"/>
        <v/>
      </c>
      <c r="Z67" s="384" t="str">
        <f t="shared" si="9"/>
        <v/>
      </c>
      <c r="AA67" s="384">
        <f t="shared" si="3"/>
        <v>0</v>
      </c>
      <c r="AB67" s="385" t="b">
        <f t="shared" si="10"/>
        <v>1</v>
      </c>
      <c r="AC67" s="384" t="str">
        <f>IF($N67="","",IF($C$7="Northern Ireland",INDEX('Fixed inputs'!$H$18:$H$58,MATCH($N67,'Fixed inputs'!$C$18:$C$58,0)),INDEX('Fixed inputs'!$I$18:$I$58,MATCH($N67,'Fixed inputs'!$C$18:$C$58,0))))</f>
        <v/>
      </c>
      <c r="AD67" s="384" t="str">
        <f>IF($C67="","",INDEX('Fixed inputs'!$C$8:$E$10,MATCH($C67,'Fixed inputs'!$B$8:$B$10,0),MATCH(IF($C$7="Northern Ireland","GBP","EUR"),'Fixed inputs'!$C$7:$E$7,0)))</f>
        <v/>
      </c>
      <c r="AE67" s="386"/>
      <c r="AF67" s="386"/>
      <c r="AG67" s="386"/>
      <c r="AH67" s="386"/>
      <c r="AI67" s="386"/>
      <c r="AJ67" s="387">
        <f t="shared" si="11"/>
        <v>0</v>
      </c>
      <c r="AK67" s="386"/>
      <c r="AL67" s="387">
        <f t="shared" si="12"/>
        <v>0</v>
      </c>
      <c r="AM67" s="386"/>
      <c r="AN67" s="387">
        <f t="shared" si="13"/>
        <v>0</v>
      </c>
      <c r="AO67" s="386"/>
      <c r="AP67" s="387">
        <f t="shared" si="14"/>
        <v>0</v>
      </c>
      <c r="AQ67" s="386"/>
      <c r="AR67" s="387">
        <f t="shared" si="15"/>
        <v>0</v>
      </c>
      <c r="AS67" s="386"/>
      <c r="AT67" s="387">
        <f t="shared" si="16"/>
        <v>0</v>
      </c>
    </row>
    <row r="68" spans="2:46">
      <c r="B68" s="430"/>
      <c r="C68" s="430"/>
      <c r="D68" s="431"/>
      <c r="E68" s="432"/>
      <c r="F68" s="432"/>
      <c r="G68" s="432"/>
      <c r="H68" s="432"/>
      <c r="I68" s="432"/>
      <c r="J68" s="432"/>
      <c r="K68" s="465">
        <f t="shared" si="0"/>
        <v>0</v>
      </c>
      <c r="L68" s="433"/>
      <c r="M68" s="433"/>
      <c r="N68" s="434"/>
      <c r="O68" s="383" t="str">
        <f t="shared" si="1"/>
        <v/>
      </c>
      <c r="P68" s="434"/>
      <c r="Q68" s="434"/>
      <c r="R68" s="434"/>
      <c r="S68" s="433"/>
      <c r="T68" s="434"/>
      <c r="U68" s="384" t="str">
        <f t="shared" si="4"/>
        <v/>
      </c>
      <c r="V68" s="384" t="str">
        <f t="shared" si="5"/>
        <v/>
      </c>
      <c r="W68" s="384" t="str">
        <f t="shared" si="6"/>
        <v/>
      </c>
      <c r="X68" s="384" t="str">
        <f t="shared" si="7"/>
        <v/>
      </c>
      <c r="Y68" s="384" t="str">
        <f t="shared" si="8"/>
        <v/>
      </c>
      <c r="Z68" s="384" t="str">
        <f t="shared" si="9"/>
        <v/>
      </c>
      <c r="AA68" s="384">
        <f t="shared" si="3"/>
        <v>0</v>
      </c>
      <c r="AB68" s="385" t="b">
        <f t="shared" si="10"/>
        <v>1</v>
      </c>
      <c r="AC68" s="384" t="str">
        <f>IF($N68="","",IF($C$7="Northern Ireland",INDEX('Fixed inputs'!$H$18:$H$58,MATCH($N68,'Fixed inputs'!$C$18:$C$58,0)),INDEX('Fixed inputs'!$I$18:$I$58,MATCH($N68,'Fixed inputs'!$C$18:$C$58,0))))</f>
        <v/>
      </c>
      <c r="AD68" s="384" t="str">
        <f>IF($C68="","",INDEX('Fixed inputs'!$C$8:$E$10,MATCH($C68,'Fixed inputs'!$B$8:$B$10,0),MATCH(IF($C$7="Northern Ireland","GBP","EUR"),'Fixed inputs'!$C$7:$E$7,0)))</f>
        <v/>
      </c>
      <c r="AE68" s="386"/>
      <c r="AF68" s="386"/>
      <c r="AG68" s="386"/>
      <c r="AH68" s="386"/>
      <c r="AI68" s="386"/>
      <c r="AJ68" s="387">
        <f t="shared" si="11"/>
        <v>0</v>
      </c>
      <c r="AK68" s="386"/>
      <c r="AL68" s="387">
        <f t="shared" si="12"/>
        <v>0</v>
      </c>
      <c r="AM68" s="386"/>
      <c r="AN68" s="387">
        <f t="shared" si="13"/>
        <v>0</v>
      </c>
      <c r="AO68" s="386"/>
      <c r="AP68" s="387">
        <f t="shared" si="14"/>
        <v>0</v>
      </c>
      <c r="AQ68" s="386"/>
      <c r="AR68" s="387">
        <f t="shared" si="15"/>
        <v>0</v>
      </c>
      <c r="AS68" s="386"/>
      <c r="AT68" s="387">
        <f t="shared" si="16"/>
        <v>0</v>
      </c>
    </row>
    <row r="69" spans="2:46">
      <c r="B69" s="430"/>
      <c r="C69" s="430"/>
      <c r="D69" s="431"/>
      <c r="E69" s="432"/>
      <c r="F69" s="432"/>
      <c r="G69" s="432"/>
      <c r="H69" s="432"/>
      <c r="I69" s="432"/>
      <c r="J69" s="432"/>
      <c r="K69" s="465">
        <f t="shared" si="0"/>
        <v>0</v>
      </c>
      <c r="L69" s="433"/>
      <c r="M69" s="433"/>
      <c r="N69" s="434"/>
      <c r="O69" s="383" t="str">
        <f t="shared" si="1"/>
        <v/>
      </c>
      <c r="P69" s="434"/>
      <c r="Q69" s="434"/>
      <c r="R69" s="434"/>
      <c r="S69" s="433"/>
      <c r="T69" s="434"/>
      <c r="U69" s="384" t="str">
        <f t="shared" si="4"/>
        <v/>
      </c>
      <c r="V69" s="384" t="str">
        <f t="shared" si="5"/>
        <v/>
      </c>
      <c r="W69" s="384" t="str">
        <f t="shared" si="6"/>
        <v/>
      </c>
      <c r="X69" s="384" t="str">
        <f t="shared" si="7"/>
        <v/>
      </c>
      <c r="Y69" s="384" t="str">
        <f t="shared" si="8"/>
        <v/>
      </c>
      <c r="Z69" s="384" t="str">
        <f t="shared" si="9"/>
        <v/>
      </c>
      <c r="AA69" s="384">
        <f t="shared" si="3"/>
        <v>0</v>
      </c>
      <c r="AB69" s="385" t="b">
        <f t="shared" si="10"/>
        <v>1</v>
      </c>
      <c r="AC69" s="384" t="str">
        <f>IF($N69="","",IF($C$7="Northern Ireland",INDEX('Fixed inputs'!$H$18:$H$58,MATCH($N69,'Fixed inputs'!$C$18:$C$58,0)),INDEX('Fixed inputs'!$I$18:$I$58,MATCH($N69,'Fixed inputs'!$C$18:$C$58,0))))</f>
        <v/>
      </c>
      <c r="AD69" s="384" t="str">
        <f>IF($C69="","",INDEX('Fixed inputs'!$C$8:$E$10,MATCH($C69,'Fixed inputs'!$B$8:$B$10,0),MATCH(IF($C$7="Northern Ireland","GBP","EUR"),'Fixed inputs'!$C$7:$E$7,0)))</f>
        <v/>
      </c>
      <c r="AE69" s="386"/>
      <c r="AF69" s="386"/>
      <c r="AG69" s="386"/>
      <c r="AH69" s="386"/>
      <c r="AI69" s="386"/>
      <c r="AJ69" s="387">
        <f t="shared" si="11"/>
        <v>0</v>
      </c>
      <c r="AK69" s="386"/>
      <c r="AL69" s="387">
        <f t="shared" si="12"/>
        <v>0</v>
      </c>
      <c r="AM69" s="386"/>
      <c r="AN69" s="387">
        <f t="shared" si="13"/>
        <v>0</v>
      </c>
      <c r="AO69" s="386"/>
      <c r="AP69" s="387">
        <f t="shared" si="14"/>
        <v>0</v>
      </c>
      <c r="AQ69" s="386"/>
      <c r="AR69" s="387">
        <f t="shared" si="15"/>
        <v>0</v>
      </c>
      <c r="AS69" s="386"/>
      <c r="AT69" s="387">
        <f t="shared" si="16"/>
        <v>0</v>
      </c>
    </row>
    <row r="70" spans="2:46">
      <c r="B70" s="430"/>
      <c r="C70" s="430"/>
      <c r="D70" s="431"/>
      <c r="E70" s="432"/>
      <c r="F70" s="432"/>
      <c r="G70" s="432"/>
      <c r="H70" s="432"/>
      <c r="I70" s="432"/>
      <c r="J70" s="432"/>
      <c r="K70" s="465">
        <f t="shared" si="0"/>
        <v>0</v>
      </c>
      <c r="L70" s="433"/>
      <c r="M70" s="433"/>
      <c r="N70" s="434"/>
      <c r="O70" s="383" t="str">
        <f t="shared" si="1"/>
        <v/>
      </c>
      <c r="P70" s="434"/>
      <c r="Q70" s="434"/>
      <c r="R70" s="434"/>
      <c r="S70" s="433"/>
      <c r="T70" s="434"/>
      <c r="U70" s="384" t="str">
        <f t="shared" si="4"/>
        <v/>
      </c>
      <c r="V70" s="384" t="str">
        <f t="shared" si="5"/>
        <v/>
      </c>
      <c r="W70" s="384" t="str">
        <f t="shared" si="6"/>
        <v/>
      </c>
      <c r="X70" s="384" t="str">
        <f t="shared" si="7"/>
        <v/>
      </c>
      <c r="Y70" s="384" t="str">
        <f t="shared" si="8"/>
        <v/>
      </c>
      <c r="Z70" s="384" t="str">
        <f t="shared" si="9"/>
        <v/>
      </c>
      <c r="AA70" s="384">
        <f t="shared" si="3"/>
        <v>0</v>
      </c>
      <c r="AB70" s="385" t="b">
        <f t="shared" si="10"/>
        <v>1</v>
      </c>
      <c r="AC70" s="384" t="str">
        <f>IF($N70="","",IF($C$7="Northern Ireland",INDEX('Fixed inputs'!$H$18:$H$58,MATCH($N70,'Fixed inputs'!$C$18:$C$58,0)),INDEX('Fixed inputs'!$I$18:$I$58,MATCH($N70,'Fixed inputs'!$C$18:$C$58,0))))</f>
        <v/>
      </c>
      <c r="AD70" s="384" t="str">
        <f>IF($C70="","",INDEX('Fixed inputs'!$C$8:$E$10,MATCH($C70,'Fixed inputs'!$B$8:$B$10,0),MATCH(IF($C$7="Northern Ireland","GBP","EUR"),'Fixed inputs'!$C$7:$E$7,0)))</f>
        <v/>
      </c>
      <c r="AE70" s="386"/>
      <c r="AF70" s="386"/>
      <c r="AG70" s="386"/>
      <c r="AH70" s="386"/>
      <c r="AI70" s="386"/>
      <c r="AJ70" s="387">
        <f t="shared" si="11"/>
        <v>0</v>
      </c>
      <c r="AK70" s="386"/>
      <c r="AL70" s="387">
        <f t="shared" si="12"/>
        <v>0</v>
      </c>
      <c r="AM70" s="386"/>
      <c r="AN70" s="387">
        <f t="shared" si="13"/>
        <v>0</v>
      </c>
      <c r="AO70" s="386"/>
      <c r="AP70" s="387">
        <f t="shared" si="14"/>
        <v>0</v>
      </c>
      <c r="AQ70" s="386"/>
      <c r="AR70" s="387">
        <f t="shared" si="15"/>
        <v>0</v>
      </c>
      <c r="AS70" s="386"/>
      <c r="AT70" s="387">
        <f t="shared" si="16"/>
        <v>0</v>
      </c>
    </row>
    <row r="71" spans="2:46">
      <c r="B71" s="430"/>
      <c r="C71" s="430"/>
      <c r="D71" s="431"/>
      <c r="E71" s="432"/>
      <c r="F71" s="432"/>
      <c r="G71" s="432"/>
      <c r="H71" s="432"/>
      <c r="I71" s="432"/>
      <c r="J71" s="432"/>
      <c r="K71" s="465">
        <f t="shared" si="0"/>
        <v>0</v>
      </c>
      <c r="L71" s="433"/>
      <c r="M71" s="433"/>
      <c r="N71" s="434"/>
      <c r="O71" s="383" t="str">
        <f t="shared" si="1"/>
        <v/>
      </c>
      <c r="P71" s="434"/>
      <c r="Q71" s="434"/>
      <c r="R71" s="434"/>
      <c r="S71" s="433"/>
      <c r="T71" s="434"/>
      <c r="U71" s="384" t="str">
        <f t="shared" si="4"/>
        <v/>
      </c>
      <c r="V71" s="384" t="str">
        <f t="shared" si="5"/>
        <v/>
      </c>
      <c r="W71" s="384" t="str">
        <f t="shared" si="6"/>
        <v/>
      </c>
      <c r="X71" s="384" t="str">
        <f t="shared" si="7"/>
        <v/>
      </c>
      <c r="Y71" s="384" t="str">
        <f t="shared" si="8"/>
        <v/>
      </c>
      <c r="Z71" s="384" t="str">
        <f t="shared" si="9"/>
        <v/>
      </c>
      <c r="AA71" s="384">
        <f t="shared" si="3"/>
        <v>0</v>
      </c>
      <c r="AB71" s="385" t="b">
        <f t="shared" si="10"/>
        <v>1</v>
      </c>
      <c r="AC71" s="384" t="str">
        <f>IF($N71="","",IF($C$7="Northern Ireland",INDEX('Fixed inputs'!$H$18:$H$58,MATCH($N71,'Fixed inputs'!$C$18:$C$58,0)),INDEX('Fixed inputs'!$I$18:$I$58,MATCH($N71,'Fixed inputs'!$C$18:$C$58,0))))</f>
        <v/>
      </c>
      <c r="AD71" s="384" t="str">
        <f>IF($C71="","",INDEX('Fixed inputs'!$C$8:$E$10,MATCH($C71,'Fixed inputs'!$B$8:$B$10,0),MATCH(IF($C$7="Northern Ireland","GBP","EUR"),'Fixed inputs'!$C$7:$E$7,0)))</f>
        <v/>
      </c>
      <c r="AE71" s="386"/>
      <c r="AF71" s="386"/>
      <c r="AG71" s="386"/>
      <c r="AH71" s="386"/>
      <c r="AI71" s="386"/>
      <c r="AJ71" s="387">
        <f t="shared" si="11"/>
        <v>0</v>
      </c>
      <c r="AK71" s="386"/>
      <c r="AL71" s="387">
        <f t="shared" si="12"/>
        <v>0</v>
      </c>
      <c r="AM71" s="386"/>
      <c r="AN71" s="387">
        <f t="shared" si="13"/>
        <v>0</v>
      </c>
      <c r="AO71" s="386"/>
      <c r="AP71" s="387">
        <f t="shared" si="14"/>
        <v>0</v>
      </c>
      <c r="AQ71" s="386"/>
      <c r="AR71" s="387">
        <f t="shared" si="15"/>
        <v>0</v>
      </c>
      <c r="AS71" s="386"/>
      <c r="AT71" s="387">
        <f t="shared" si="16"/>
        <v>0</v>
      </c>
    </row>
    <row r="72" spans="2:46">
      <c r="B72" s="430"/>
      <c r="C72" s="430"/>
      <c r="D72" s="431"/>
      <c r="E72" s="432"/>
      <c r="F72" s="432"/>
      <c r="G72" s="432"/>
      <c r="H72" s="432"/>
      <c r="I72" s="432"/>
      <c r="J72" s="432"/>
      <c r="K72" s="465">
        <f t="shared" si="0"/>
        <v>0</v>
      </c>
      <c r="L72" s="433"/>
      <c r="M72" s="433"/>
      <c r="N72" s="434"/>
      <c r="O72" s="383" t="str">
        <f t="shared" si="1"/>
        <v/>
      </c>
      <c r="P72" s="434"/>
      <c r="Q72" s="434"/>
      <c r="R72" s="434"/>
      <c r="S72" s="433"/>
      <c r="T72" s="434"/>
      <c r="U72" s="384" t="str">
        <f t="shared" si="4"/>
        <v/>
      </c>
      <c r="V72" s="384" t="str">
        <f t="shared" si="5"/>
        <v/>
      </c>
      <c r="W72" s="384" t="str">
        <f t="shared" si="6"/>
        <v/>
      </c>
      <c r="X72" s="384" t="str">
        <f t="shared" si="7"/>
        <v/>
      </c>
      <c r="Y72" s="384" t="str">
        <f t="shared" si="8"/>
        <v/>
      </c>
      <c r="Z72" s="384" t="str">
        <f t="shared" si="9"/>
        <v/>
      </c>
      <c r="AA72" s="384">
        <f t="shared" si="3"/>
        <v>0</v>
      </c>
      <c r="AB72" s="385" t="b">
        <f t="shared" si="10"/>
        <v>1</v>
      </c>
      <c r="AC72" s="384" t="str">
        <f>IF($N72="","",IF($C$7="Northern Ireland",INDEX('Fixed inputs'!$H$18:$H$58,MATCH($N72,'Fixed inputs'!$C$18:$C$58,0)),INDEX('Fixed inputs'!$I$18:$I$58,MATCH($N72,'Fixed inputs'!$C$18:$C$58,0))))</f>
        <v/>
      </c>
      <c r="AD72" s="384" t="str">
        <f>IF($C72="","",INDEX('Fixed inputs'!$C$8:$E$10,MATCH($C72,'Fixed inputs'!$B$8:$B$10,0),MATCH(IF($C$7="Northern Ireland","GBP","EUR"),'Fixed inputs'!$C$7:$E$7,0)))</f>
        <v/>
      </c>
      <c r="AE72" s="386"/>
      <c r="AF72" s="386"/>
      <c r="AG72" s="386"/>
      <c r="AH72" s="386"/>
      <c r="AI72" s="386"/>
      <c r="AJ72" s="387">
        <f t="shared" si="11"/>
        <v>0</v>
      </c>
      <c r="AK72" s="386"/>
      <c r="AL72" s="387">
        <f t="shared" si="12"/>
        <v>0</v>
      </c>
      <c r="AM72" s="386"/>
      <c r="AN72" s="387">
        <f t="shared" si="13"/>
        <v>0</v>
      </c>
      <c r="AO72" s="386"/>
      <c r="AP72" s="387">
        <f t="shared" si="14"/>
        <v>0</v>
      </c>
      <c r="AQ72" s="386"/>
      <c r="AR72" s="387">
        <f t="shared" si="15"/>
        <v>0</v>
      </c>
      <c r="AS72" s="386"/>
      <c r="AT72" s="387">
        <f t="shared" si="16"/>
        <v>0</v>
      </c>
    </row>
    <row r="73" spans="2:46">
      <c r="B73" s="430"/>
      <c r="C73" s="430"/>
      <c r="D73" s="431"/>
      <c r="E73" s="432"/>
      <c r="F73" s="432"/>
      <c r="G73" s="432"/>
      <c r="H73" s="432"/>
      <c r="I73" s="432"/>
      <c r="J73" s="432"/>
      <c r="K73" s="465">
        <f t="shared" si="0"/>
        <v>0</v>
      </c>
      <c r="L73" s="433"/>
      <c r="M73" s="433"/>
      <c r="N73" s="434"/>
      <c r="O73" s="383" t="str">
        <f t="shared" si="1"/>
        <v/>
      </c>
      <c r="P73" s="434"/>
      <c r="Q73" s="434"/>
      <c r="R73" s="434"/>
      <c r="S73" s="433"/>
      <c r="T73" s="434"/>
      <c r="U73" s="384" t="str">
        <f t="shared" si="4"/>
        <v/>
      </c>
      <c r="V73" s="384" t="str">
        <f t="shared" si="5"/>
        <v/>
      </c>
      <c r="W73" s="384" t="str">
        <f t="shared" si="6"/>
        <v/>
      </c>
      <c r="X73" s="384" t="str">
        <f t="shared" si="7"/>
        <v/>
      </c>
      <c r="Y73" s="384" t="str">
        <f t="shared" si="8"/>
        <v/>
      </c>
      <c r="Z73" s="384" t="str">
        <f t="shared" si="9"/>
        <v/>
      </c>
      <c r="AA73" s="384">
        <f t="shared" si="3"/>
        <v>0</v>
      </c>
      <c r="AB73" s="385" t="b">
        <f t="shared" si="10"/>
        <v>1</v>
      </c>
      <c r="AC73" s="384" t="str">
        <f>IF($N73="","",IF($C$7="Northern Ireland",INDEX('Fixed inputs'!$H$18:$H$58,MATCH($N73,'Fixed inputs'!$C$18:$C$58,0)),INDEX('Fixed inputs'!$I$18:$I$58,MATCH($N73,'Fixed inputs'!$C$18:$C$58,0))))</f>
        <v/>
      </c>
      <c r="AD73" s="384" t="str">
        <f>IF($C73="","",INDEX('Fixed inputs'!$C$8:$E$10,MATCH($C73,'Fixed inputs'!$B$8:$B$10,0),MATCH(IF($C$7="Northern Ireland","GBP","EUR"),'Fixed inputs'!$C$7:$E$7,0)))</f>
        <v/>
      </c>
      <c r="AE73" s="386"/>
      <c r="AF73" s="386"/>
      <c r="AG73" s="386"/>
      <c r="AH73" s="386"/>
      <c r="AI73" s="386"/>
      <c r="AJ73" s="387">
        <f t="shared" si="11"/>
        <v>0</v>
      </c>
      <c r="AK73" s="386"/>
      <c r="AL73" s="387">
        <f t="shared" si="12"/>
        <v>0</v>
      </c>
      <c r="AM73" s="386"/>
      <c r="AN73" s="387">
        <f t="shared" si="13"/>
        <v>0</v>
      </c>
      <c r="AO73" s="386"/>
      <c r="AP73" s="387">
        <f t="shared" si="14"/>
        <v>0</v>
      </c>
      <c r="AQ73" s="386"/>
      <c r="AR73" s="387">
        <f t="shared" si="15"/>
        <v>0</v>
      </c>
      <c r="AS73" s="386"/>
      <c r="AT73" s="387">
        <f t="shared" si="16"/>
        <v>0</v>
      </c>
    </row>
    <row r="74" spans="2:46">
      <c r="B74" s="430"/>
      <c r="C74" s="430"/>
      <c r="D74" s="431"/>
      <c r="E74" s="432"/>
      <c r="F74" s="432"/>
      <c r="G74" s="432"/>
      <c r="H74" s="432"/>
      <c r="I74" s="432"/>
      <c r="J74" s="432"/>
      <c r="K74" s="465">
        <f t="shared" si="0"/>
        <v>0</v>
      </c>
      <c r="L74" s="433"/>
      <c r="M74" s="433"/>
      <c r="N74" s="434"/>
      <c r="O74" s="383" t="str">
        <f t="shared" si="1"/>
        <v/>
      </c>
      <c r="P74" s="434"/>
      <c r="Q74" s="434"/>
      <c r="R74" s="434"/>
      <c r="S74" s="433"/>
      <c r="T74" s="434"/>
      <c r="U74" s="384" t="str">
        <f t="shared" si="4"/>
        <v/>
      </c>
      <c r="V74" s="384" t="str">
        <f t="shared" si="5"/>
        <v/>
      </c>
      <c r="W74" s="384" t="str">
        <f t="shared" si="6"/>
        <v/>
      </c>
      <c r="X74" s="384" t="str">
        <f t="shared" si="7"/>
        <v/>
      </c>
      <c r="Y74" s="384" t="str">
        <f t="shared" si="8"/>
        <v/>
      </c>
      <c r="Z74" s="384" t="str">
        <f t="shared" si="9"/>
        <v/>
      </c>
      <c r="AA74" s="384">
        <f t="shared" si="3"/>
        <v>0</v>
      </c>
      <c r="AB74" s="385" t="b">
        <f t="shared" si="10"/>
        <v>1</v>
      </c>
      <c r="AC74" s="384" t="str">
        <f>IF($N74="","",IF($C$7="Northern Ireland",INDEX('Fixed inputs'!$H$18:$H$58,MATCH($N74,'Fixed inputs'!$C$18:$C$58,0)),INDEX('Fixed inputs'!$I$18:$I$58,MATCH($N74,'Fixed inputs'!$C$18:$C$58,0))))</f>
        <v/>
      </c>
      <c r="AD74" s="384" t="str">
        <f>IF($C74="","",INDEX('Fixed inputs'!$C$8:$E$10,MATCH($C74,'Fixed inputs'!$B$8:$B$10,0),MATCH(IF($C$7="Northern Ireland","GBP","EUR"),'Fixed inputs'!$C$7:$E$7,0)))</f>
        <v/>
      </c>
      <c r="AE74" s="386"/>
      <c r="AF74" s="386"/>
      <c r="AG74" s="386"/>
      <c r="AH74" s="386"/>
      <c r="AI74" s="386"/>
      <c r="AJ74" s="387">
        <f t="shared" si="11"/>
        <v>0</v>
      </c>
      <c r="AK74" s="386"/>
      <c r="AL74" s="387">
        <f t="shared" si="12"/>
        <v>0</v>
      </c>
      <c r="AM74" s="386"/>
      <c r="AN74" s="387">
        <f t="shared" si="13"/>
        <v>0</v>
      </c>
      <c r="AO74" s="386"/>
      <c r="AP74" s="387">
        <f t="shared" si="14"/>
        <v>0</v>
      </c>
      <c r="AQ74" s="386"/>
      <c r="AR74" s="387">
        <f t="shared" si="15"/>
        <v>0</v>
      </c>
      <c r="AS74" s="386"/>
      <c r="AT74" s="387">
        <f t="shared" si="16"/>
        <v>0</v>
      </c>
    </row>
    <row r="75" spans="2:46">
      <c r="B75" s="430"/>
      <c r="C75" s="430"/>
      <c r="D75" s="431"/>
      <c r="E75" s="432"/>
      <c r="F75" s="432"/>
      <c r="G75" s="432"/>
      <c r="H75" s="432"/>
      <c r="I75" s="432"/>
      <c r="J75" s="432"/>
      <c r="K75" s="465">
        <f t="shared" si="0"/>
        <v>0</v>
      </c>
      <c r="L75" s="433"/>
      <c r="M75" s="433"/>
      <c r="N75" s="434"/>
      <c r="O75" s="383" t="str">
        <f t="shared" si="1"/>
        <v/>
      </c>
      <c r="P75" s="434"/>
      <c r="Q75" s="434"/>
      <c r="R75" s="434"/>
      <c r="S75" s="433"/>
      <c r="T75" s="434"/>
      <c r="U75" s="384" t="str">
        <f t="shared" si="4"/>
        <v/>
      </c>
      <c r="V75" s="384" t="str">
        <f t="shared" si="5"/>
        <v/>
      </c>
      <c r="W75" s="384" t="str">
        <f t="shared" si="6"/>
        <v/>
      </c>
      <c r="X75" s="384" t="str">
        <f t="shared" si="7"/>
        <v/>
      </c>
      <c r="Y75" s="384" t="str">
        <f t="shared" si="8"/>
        <v/>
      </c>
      <c r="Z75" s="384" t="str">
        <f t="shared" si="9"/>
        <v/>
      </c>
      <c r="AA75" s="384">
        <f t="shared" si="3"/>
        <v>0</v>
      </c>
      <c r="AB75" s="385" t="b">
        <f t="shared" si="10"/>
        <v>1</v>
      </c>
      <c r="AC75" s="384" t="str">
        <f>IF($N75="","",IF($C$7="Northern Ireland",INDEX('Fixed inputs'!$H$18:$H$58,MATCH($N75,'Fixed inputs'!$C$18:$C$58,0)),INDEX('Fixed inputs'!$I$18:$I$58,MATCH($N75,'Fixed inputs'!$C$18:$C$58,0))))</f>
        <v/>
      </c>
      <c r="AD75" s="384" t="str">
        <f>IF($C75="","",INDEX('Fixed inputs'!$C$8:$E$10,MATCH($C75,'Fixed inputs'!$B$8:$B$10,0),MATCH(IF($C$7="Northern Ireland","GBP","EUR"),'Fixed inputs'!$C$7:$E$7,0)))</f>
        <v/>
      </c>
      <c r="AE75" s="386"/>
      <c r="AF75" s="386"/>
      <c r="AG75" s="386"/>
      <c r="AH75" s="386"/>
      <c r="AI75" s="386"/>
      <c r="AJ75" s="387">
        <f t="shared" si="11"/>
        <v>0</v>
      </c>
      <c r="AK75" s="386"/>
      <c r="AL75" s="387">
        <f t="shared" si="12"/>
        <v>0</v>
      </c>
      <c r="AM75" s="386"/>
      <c r="AN75" s="387">
        <f t="shared" si="13"/>
        <v>0</v>
      </c>
      <c r="AO75" s="386"/>
      <c r="AP75" s="387">
        <f t="shared" si="14"/>
        <v>0</v>
      </c>
      <c r="AQ75" s="386"/>
      <c r="AR75" s="387">
        <f t="shared" si="15"/>
        <v>0</v>
      </c>
      <c r="AS75" s="386"/>
      <c r="AT75" s="387">
        <f t="shared" si="16"/>
        <v>0</v>
      </c>
    </row>
    <row r="76" spans="2:46">
      <c r="B76" s="430"/>
      <c r="C76" s="430"/>
      <c r="D76" s="431"/>
      <c r="E76" s="432"/>
      <c r="F76" s="432"/>
      <c r="G76" s="432"/>
      <c r="H76" s="432"/>
      <c r="I76" s="432"/>
      <c r="J76" s="432"/>
      <c r="K76" s="465">
        <f t="shared" ref="K76:K139" si="17">SUM(E76:J76)</f>
        <v>0</v>
      </c>
      <c r="L76" s="433"/>
      <c r="M76" s="433"/>
      <c r="N76" s="434"/>
      <c r="O76" s="383" t="str">
        <f t="shared" ref="O76:O139" si="18">IF($N76="","",IF($N76&lt;2024,"Yes","No"))</f>
        <v/>
      </c>
      <c r="P76" s="434"/>
      <c r="Q76" s="434"/>
      <c r="R76" s="434"/>
      <c r="S76" s="433"/>
      <c r="T76" s="434"/>
      <c r="U76" s="384" t="str">
        <f t="shared" si="4"/>
        <v/>
      </c>
      <c r="V76" s="384" t="str">
        <f t="shared" si="5"/>
        <v/>
      </c>
      <c r="W76" s="384" t="str">
        <f t="shared" si="6"/>
        <v/>
      </c>
      <c r="X76" s="384" t="str">
        <f t="shared" si="7"/>
        <v/>
      </c>
      <c r="Y76" s="384" t="str">
        <f t="shared" si="8"/>
        <v/>
      </c>
      <c r="Z76" s="384" t="str">
        <f t="shared" si="9"/>
        <v/>
      </c>
      <c r="AA76" s="384">
        <f t="shared" ref="AA76:AA139" si="19">SUM(U76:Z76)</f>
        <v>0</v>
      </c>
      <c r="AB76" s="385" t="b">
        <f t="shared" si="10"/>
        <v>1</v>
      </c>
      <c r="AC76" s="384" t="str">
        <f>IF($N76="","",IF($C$7="Northern Ireland",INDEX('Fixed inputs'!$H$18:$H$58,MATCH($N76,'Fixed inputs'!$C$18:$C$58,0)),INDEX('Fixed inputs'!$I$18:$I$58,MATCH($N76,'Fixed inputs'!$C$18:$C$58,0))))</f>
        <v/>
      </c>
      <c r="AD76" s="384" t="str">
        <f>IF($C76="","",INDEX('Fixed inputs'!$C$8:$E$10,MATCH($C76,'Fixed inputs'!$B$8:$B$10,0),MATCH(IF($C$7="Northern Ireland","GBP","EUR"),'Fixed inputs'!$C$7:$E$7,0)))</f>
        <v/>
      </c>
      <c r="AE76" s="386"/>
      <c r="AF76" s="386"/>
      <c r="AG76" s="386"/>
      <c r="AH76" s="386"/>
      <c r="AI76" s="386"/>
      <c r="AJ76" s="387">
        <f t="shared" si="11"/>
        <v>0</v>
      </c>
      <c r="AK76" s="386"/>
      <c r="AL76" s="387">
        <f t="shared" si="12"/>
        <v>0</v>
      </c>
      <c r="AM76" s="386"/>
      <c r="AN76" s="387">
        <f t="shared" si="13"/>
        <v>0</v>
      </c>
      <c r="AO76" s="386"/>
      <c r="AP76" s="387">
        <f t="shared" si="14"/>
        <v>0</v>
      </c>
      <c r="AQ76" s="386"/>
      <c r="AR76" s="387">
        <f t="shared" si="15"/>
        <v>0</v>
      </c>
      <c r="AS76" s="386"/>
      <c r="AT76" s="387">
        <f t="shared" si="16"/>
        <v>0</v>
      </c>
    </row>
    <row r="77" spans="2:46">
      <c r="B77" s="430"/>
      <c r="C77" s="430"/>
      <c r="D77" s="431"/>
      <c r="E77" s="432"/>
      <c r="F77" s="432"/>
      <c r="G77" s="432"/>
      <c r="H77" s="432"/>
      <c r="I77" s="432"/>
      <c r="J77" s="432"/>
      <c r="K77" s="465">
        <f t="shared" si="17"/>
        <v>0</v>
      </c>
      <c r="L77" s="433"/>
      <c r="M77" s="433"/>
      <c r="N77" s="434"/>
      <c r="O77" s="383" t="str">
        <f t="shared" si="18"/>
        <v/>
      </c>
      <c r="P77" s="434"/>
      <c r="Q77" s="434"/>
      <c r="R77" s="434"/>
      <c r="S77" s="433"/>
      <c r="T77" s="434"/>
      <c r="U77" s="384" t="str">
        <f t="shared" ref="U77:U140" si="20">IF($B77="","",IFERROR(E77*$AC77*$AD77,0))</f>
        <v/>
      </c>
      <c r="V77" s="384" t="str">
        <f t="shared" ref="V77:V140" si="21">IF($B77="","",IFERROR(F77*$AC77*$AD77,0))</f>
        <v/>
      </c>
      <c r="W77" s="384" t="str">
        <f t="shared" ref="W77:W140" si="22">IF($B77="","",IFERROR(G77*$AC77*$AD77,0))</f>
        <v/>
      </c>
      <c r="X77" s="384" t="str">
        <f t="shared" ref="X77:X140" si="23">IF($B77="","",IFERROR(H77*$AC77*$AD77,0))</f>
        <v/>
      </c>
      <c r="Y77" s="384" t="str">
        <f t="shared" ref="Y77:Y140" si="24">IF($B77="","",IFERROR(I77*$AC77*$AD77,0))</f>
        <v/>
      </c>
      <c r="Z77" s="384" t="str">
        <f t="shared" ref="Z77:Z140" si="25">IF($B77="","",IFERROR(J77*$AC77*$AD77,0))</f>
        <v/>
      </c>
      <c r="AA77" s="384">
        <f t="shared" si="19"/>
        <v>0</v>
      </c>
      <c r="AB77" s="385" t="b">
        <f t="shared" ref="AB77:AB140" si="26">IF(COUNTA($B77:$J77)=0,TRUE,AND($B77&lt;&gt;"",$C77&lt;&gt;"",$D77&lt;&gt;"",$N77&lt;&gt;"",$L77&lt;&gt;"",$M77&lt;&gt;"",$Q77&lt;&gt;"",$R77&lt;&gt;"",$S77&lt;&gt;"",IF($O77="Yes",$P77&lt;&gt;"",TRUE)))</f>
        <v>1</v>
      </c>
      <c r="AC77" s="384" t="str">
        <f>IF($N77="","",IF($C$7="Northern Ireland",INDEX('Fixed inputs'!$H$18:$H$58,MATCH($N77,'Fixed inputs'!$C$18:$C$58,0)),INDEX('Fixed inputs'!$I$18:$I$58,MATCH($N77,'Fixed inputs'!$C$18:$C$58,0))))</f>
        <v/>
      </c>
      <c r="AD77" s="384" t="str">
        <f>IF($C77="","",INDEX('Fixed inputs'!$C$8:$E$10,MATCH($C77,'Fixed inputs'!$B$8:$B$10,0),MATCH(IF($C$7="Northern Ireland","GBP","EUR"),'Fixed inputs'!$C$7:$E$7,0)))</f>
        <v/>
      </c>
      <c r="AE77" s="386"/>
      <c r="AF77" s="386"/>
      <c r="AG77" s="386"/>
      <c r="AH77" s="386"/>
      <c r="AI77" s="386"/>
      <c r="AJ77" s="387">
        <f t="shared" ref="AJ77:AJ140" si="27">IF(AI77&lt;&gt;"",AI77,IF(AND($AE77="Yes",$AF77="Yes",$AG77="Yes",$AH77="Yes"),U77,0))</f>
        <v>0</v>
      </c>
      <c r="AK77" s="386"/>
      <c r="AL77" s="387">
        <f t="shared" ref="AL77:AL140" si="28">IF(AK77&lt;&gt;"",AK77,IF(AND($AE77="Yes",$AF77="Yes",$AG77="Yes",$AH77="Yes"),V77,0))</f>
        <v>0</v>
      </c>
      <c r="AM77" s="386"/>
      <c r="AN77" s="387">
        <f t="shared" ref="AN77:AN140" si="29">IF(AM77&lt;&gt;"",AM77,IF(AND($AE77="Yes",$AF77="Yes",$AG77="Yes",$AH77="Yes"),W77,0))</f>
        <v>0</v>
      </c>
      <c r="AO77" s="386"/>
      <c r="AP77" s="387">
        <f t="shared" ref="AP77:AP140" si="30">IF(AO77&lt;&gt;"",AO77,IF(AND($AE77="Yes",$AF77="Yes",$AG77="Yes",$AH77="Yes"),X77,0))</f>
        <v>0</v>
      </c>
      <c r="AQ77" s="386"/>
      <c r="AR77" s="387">
        <f t="shared" ref="AR77:AR140" si="31">IF(AQ77&lt;&gt;"",AQ77,IF(AND($AE77="Yes",$AF77="Yes",$AG77="Yes",$AH77="Yes"),Y77,0))</f>
        <v>0</v>
      </c>
      <c r="AS77" s="386"/>
      <c r="AT77" s="387">
        <f t="shared" ref="AT77:AT140" si="32">IF(AS77&lt;&gt;"",AS77,IF(AND($AE77="Yes",$AF77="Yes",$AG77="Yes",$AH77="Yes"),Z77,0))</f>
        <v>0</v>
      </c>
    </row>
    <row r="78" spans="2:46">
      <c r="B78" s="430"/>
      <c r="C78" s="430"/>
      <c r="D78" s="431"/>
      <c r="E78" s="432"/>
      <c r="F78" s="432"/>
      <c r="G78" s="432"/>
      <c r="H78" s="432"/>
      <c r="I78" s="432"/>
      <c r="J78" s="432"/>
      <c r="K78" s="465">
        <f t="shared" si="17"/>
        <v>0</v>
      </c>
      <c r="L78" s="433"/>
      <c r="M78" s="433"/>
      <c r="N78" s="434"/>
      <c r="O78" s="383" t="str">
        <f t="shared" si="18"/>
        <v/>
      </c>
      <c r="P78" s="434"/>
      <c r="Q78" s="434"/>
      <c r="R78" s="434"/>
      <c r="S78" s="433"/>
      <c r="T78" s="434"/>
      <c r="U78" s="384" t="str">
        <f t="shared" si="20"/>
        <v/>
      </c>
      <c r="V78" s="384" t="str">
        <f t="shared" si="21"/>
        <v/>
      </c>
      <c r="W78" s="384" t="str">
        <f t="shared" si="22"/>
        <v/>
      </c>
      <c r="X78" s="384" t="str">
        <f t="shared" si="23"/>
        <v/>
      </c>
      <c r="Y78" s="384" t="str">
        <f t="shared" si="24"/>
        <v/>
      </c>
      <c r="Z78" s="384" t="str">
        <f t="shared" si="25"/>
        <v/>
      </c>
      <c r="AA78" s="384">
        <f t="shared" si="19"/>
        <v>0</v>
      </c>
      <c r="AB78" s="385" t="b">
        <f t="shared" si="26"/>
        <v>1</v>
      </c>
      <c r="AC78" s="384" t="str">
        <f>IF($N78="","",IF($C$7="Northern Ireland",INDEX('Fixed inputs'!$H$18:$H$58,MATCH($N78,'Fixed inputs'!$C$18:$C$58,0)),INDEX('Fixed inputs'!$I$18:$I$58,MATCH($N78,'Fixed inputs'!$C$18:$C$58,0))))</f>
        <v/>
      </c>
      <c r="AD78" s="384" t="str">
        <f>IF($C78="","",INDEX('Fixed inputs'!$C$8:$E$10,MATCH($C78,'Fixed inputs'!$B$8:$B$10,0),MATCH(IF($C$7="Northern Ireland","GBP","EUR"),'Fixed inputs'!$C$7:$E$7,0)))</f>
        <v/>
      </c>
      <c r="AE78" s="386"/>
      <c r="AF78" s="386"/>
      <c r="AG78" s="386"/>
      <c r="AH78" s="386"/>
      <c r="AI78" s="386"/>
      <c r="AJ78" s="387">
        <f t="shared" si="27"/>
        <v>0</v>
      </c>
      <c r="AK78" s="386"/>
      <c r="AL78" s="387">
        <f t="shared" si="28"/>
        <v>0</v>
      </c>
      <c r="AM78" s="386"/>
      <c r="AN78" s="387">
        <f t="shared" si="29"/>
        <v>0</v>
      </c>
      <c r="AO78" s="386"/>
      <c r="AP78" s="387">
        <f t="shared" si="30"/>
        <v>0</v>
      </c>
      <c r="AQ78" s="386"/>
      <c r="AR78" s="387">
        <f t="shared" si="31"/>
        <v>0</v>
      </c>
      <c r="AS78" s="386"/>
      <c r="AT78" s="387">
        <f t="shared" si="32"/>
        <v>0</v>
      </c>
    </row>
    <row r="79" spans="2:46">
      <c r="B79" s="430"/>
      <c r="C79" s="430"/>
      <c r="D79" s="431"/>
      <c r="E79" s="432"/>
      <c r="F79" s="432"/>
      <c r="G79" s="432"/>
      <c r="H79" s="432"/>
      <c r="I79" s="432"/>
      <c r="J79" s="432"/>
      <c r="K79" s="465">
        <f t="shared" si="17"/>
        <v>0</v>
      </c>
      <c r="L79" s="433"/>
      <c r="M79" s="433"/>
      <c r="N79" s="434"/>
      <c r="O79" s="383" t="str">
        <f t="shared" si="18"/>
        <v/>
      </c>
      <c r="P79" s="434"/>
      <c r="Q79" s="434"/>
      <c r="R79" s="434"/>
      <c r="S79" s="433"/>
      <c r="T79" s="434"/>
      <c r="U79" s="384" t="str">
        <f t="shared" si="20"/>
        <v/>
      </c>
      <c r="V79" s="384" t="str">
        <f t="shared" si="21"/>
        <v/>
      </c>
      <c r="W79" s="384" t="str">
        <f t="shared" si="22"/>
        <v/>
      </c>
      <c r="X79" s="384" t="str">
        <f t="shared" si="23"/>
        <v/>
      </c>
      <c r="Y79" s="384" t="str">
        <f t="shared" si="24"/>
        <v/>
      </c>
      <c r="Z79" s="384" t="str">
        <f t="shared" si="25"/>
        <v/>
      </c>
      <c r="AA79" s="384">
        <f t="shared" si="19"/>
        <v>0</v>
      </c>
      <c r="AB79" s="385" t="b">
        <f t="shared" si="26"/>
        <v>1</v>
      </c>
      <c r="AC79" s="384" t="str">
        <f>IF($N79="","",IF($C$7="Northern Ireland",INDEX('Fixed inputs'!$H$18:$H$58,MATCH($N79,'Fixed inputs'!$C$18:$C$58,0)),INDEX('Fixed inputs'!$I$18:$I$58,MATCH($N79,'Fixed inputs'!$C$18:$C$58,0))))</f>
        <v/>
      </c>
      <c r="AD79" s="384" t="str">
        <f>IF($C79="","",INDEX('Fixed inputs'!$C$8:$E$10,MATCH($C79,'Fixed inputs'!$B$8:$B$10,0),MATCH(IF($C$7="Northern Ireland","GBP","EUR"),'Fixed inputs'!$C$7:$E$7,0)))</f>
        <v/>
      </c>
      <c r="AE79" s="386"/>
      <c r="AF79" s="386"/>
      <c r="AG79" s="386"/>
      <c r="AH79" s="386"/>
      <c r="AI79" s="386"/>
      <c r="AJ79" s="387">
        <f t="shared" si="27"/>
        <v>0</v>
      </c>
      <c r="AK79" s="386"/>
      <c r="AL79" s="387">
        <f t="shared" si="28"/>
        <v>0</v>
      </c>
      <c r="AM79" s="386"/>
      <c r="AN79" s="387">
        <f t="shared" si="29"/>
        <v>0</v>
      </c>
      <c r="AO79" s="386"/>
      <c r="AP79" s="387">
        <f t="shared" si="30"/>
        <v>0</v>
      </c>
      <c r="AQ79" s="386"/>
      <c r="AR79" s="387">
        <f t="shared" si="31"/>
        <v>0</v>
      </c>
      <c r="AS79" s="386"/>
      <c r="AT79" s="387">
        <f t="shared" si="32"/>
        <v>0</v>
      </c>
    </row>
    <row r="80" spans="2:46">
      <c r="B80" s="430"/>
      <c r="C80" s="430"/>
      <c r="D80" s="431"/>
      <c r="E80" s="432"/>
      <c r="F80" s="432"/>
      <c r="G80" s="432"/>
      <c r="H80" s="432"/>
      <c r="I80" s="432"/>
      <c r="J80" s="432"/>
      <c r="K80" s="465">
        <f t="shared" si="17"/>
        <v>0</v>
      </c>
      <c r="L80" s="433"/>
      <c r="M80" s="433"/>
      <c r="N80" s="434"/>
      <c r="O80" s="383" t="str">
        <f t="shared" si="18"/>
        <v/>
      </c>
      <c r="P80" s="434"/>
      <c r="Q80" s="434"/>
      <c r="R80" s="434"/>
      <c r="S80" s="433"/>
      <c r="T80" s="434"/>
      <c r="U80" s="384" t="str">
        <f t="shared" si="20"/>
        <v/>
      </c>
      <c r="V80" s="384" t="str">
        <f t="shared" si="21"/>
        <v/>
      </c>
      <c r="W80" s="384" t="str">
        <f t="shared" si="22"/>
        <v/>
      </c>
      <c r="X80" s="384" t="str">
        <f t="shared" si="23"/>
        <v/>
      </c>
      <c r="Y80" s="384" t="str">
        <f t="shared" si="24"/>
        <v/>
      </c>
      <c r="Z80" s="384" t="str">
        <f t="shared" si="25"/>
        <v/>
      </c>
      <c r="AA80" s="384">
        <f t="shared" si="19"/>
        <v>0</v>
      </c>
      <c r="AB80" s="385" t="b">
        <f t="shared" si="26"/>
        <v>1</v>
      </c>
      <c r="AC80" s="384" t="str">
        <f>IF($N80="","",IF($C$7="Northern Ireland",INDEX('Fixed inputs'!$H$18:$H$58,MATCH($N80,'Fixed inputs'!$C$18:$C$58,0)),INDEX('Fixed inputs'!$I$18:$I$58,MATCH($N80,'Fixed inputs'!$C$18:$C$58,0))))</f>
        <v/>
      </c>
      <c r="AD80" s="384" t="str">
        <f>IF($C80="","",INDEX('Fixed inputs'!$C$8:$E$10,MATCH($C80,'Fixed inputs'!$B$8:$B$10,0),MATCH(IF($C$7="Northern Ireland","GBP","EUR"),'Fixed inputs'!$C$7:$E$7,0)))</f>
        <v/>
      </c>
      <c r="AE80" s="386"/>
      <c r="AF80" s="386"/>
      <c r="AG80" s="386"/>
      <c r="AH80" s="386"/>
      <c r="AI80" s="386"/>
      <c r="AJ80" s="387">
        <f t="shared" si="27"/>
        <v>0</v>
      </c>
      <c r="AK80" s="386"/>
      <c r="AL80" s="387">
        <f t="shared" si="28"/>
        <v>0</v>
      </c>
      <c r="AM80" s="386"/>
      <c r="AN80" s="387">
        <f t="shared" si="29"/>
        <v>0</v>
      </c>
      <c r="AO80" s="386"/>
      <c r="AP80" s="387">
        <f t="shared" si="30"/>
        <v>0</v>
      </c>
      <c r="AQ80" s="386"/>
      <c r="AR80" s="387">
        <f t="shared" si="31"/>
        <v>0</v>
      </c>
      <c r="AS80" s="386"/>
      <c r="AT80" s="387">
        <f t="shared" si="32"/>
        <v>0</v>
      </c>
    </row>
    <row r="81" spans="2:46">
      <c r="B81" s="430"/>
      <c r="C81" s="430"/>
      <c r="D81" s="431"/>
      <c r="E81" s="432"/>
      <c r="F81" s="432"/>
      <c r="G81" s="432"/>
      <c r="H81" s="432"/>
      <c r="I81" s="432"/>
      <c r="J81" s="432"/>
      <c r="K81" s="465">
        <f t="shared" si="17"/>
        <v>0</v>
      </c>
      <c r="L81" s="433"/>
      <c r="M81" s="433"/>
      <c r="N81" s="434"/>
      <c r="O81" s="383" t="str">
        <f t="shared" si="18"/>
        <v/>
      </c>
      <c r="P81" s="434"/>
      <c r="Q81" s="434"/>
      <c r="R81" s="434"/>
      <c r="S81" s="433"/>
      <c r="T81" s="434"/>
      <c r="U81" s="384" t="str">
        <f t="shared" si="20"/>
        <v/>
      </c>
      <c r="V81" s="384" t="str">
        <f t="shared" si="21"/>
        <v/>
      </c>
      <c r="W81" s="384" t="str">
        <f t="shared" si="22"/>
        <v/>
      </c>
      <c r="X81" s="384" t="str">
        <f t="shared" si="23"/>
        <v/>
      </c>
      <c r="Y81" s="384" t="str">
        <f t="shared" si="24"/>
        <v/>
      </c>
      <c r="Z81" s="384" t="str">
        <f t="shared" si="25"/>
        <v/>
      </c>
      <c r="AA81" s="384">
        <f t="shared" si="19"/>
        <v>0</v>
      </c>
      <c r="AB81" s="385" t="b">
        <f t="shared" si="26"/>
        <v>1</v>
      </c>
      <c r="AC81" s="384" t="str">
        <f>IF($N81="","",IF($C$7="Northern Ireland",INDEX('Fixed inputs'!$H$18:$H$58,MATCH($N81,'Fixed inputs'!$C$18:$C$58,0)),INDEX('Fixed inputs'!$I$18:$I$58,MATCH($N81,'Fixed inputs'!$C$18:$C$58,0))))</f>
        <v/>
      </c>
      <c r="AD81" s="384" t="str">
        <f>IF($C81="","",INDEX('Fixed inputs'!$C$8:$E$10,MATCH($C81,'Fixed inputs'!$B$8:$B$10,0),MATCH(IF($C$7="Northern Ireland","GBP","EUR"),'Fixed inputs'!$C$7:$E$7,0)))</f>
        <v/>
      </c>
      <c r="AE81" s="386"/>
      <c r="AF81" s="386"/>
      <c r="AG81" s="386"/>
      <c r="AH81" s="386"/>
      <c r="AI81" s="386"/>
      <c r="AJ81" s="387">
        <f t="shared" si="27"/>
        <v>0</v>
      </c>
      <c r="AK81" s="386"/>
      <c r="AL81" s="387">
        <f t="shared" si="28"/>
        <v>0</v>
      </c>
      <c r="AM81" s="386"/>
      <c r="AN81" s="387">
        <f t="shared" si="29"/>
        <v>0</v>
      </c>
      <c r="AO81" s="386"/>
      <c r="AP81" s="387">
        <f t="shared" si="30"/>
        <v>0</v>
      </c>
      <c r="AQ81" s="386"/>
      <c r="AR81" s="387">
        <f t="shared" si="31"/>
        <v>0</v>
      </c>
      <c r="AS81" s="386"/>
      <c r="AT81" s="387">
        <f t="shared" si="32"/>
        <v>0</v>
      </c>
    </row>
    <row r="82" spans="2:46">
      <c r="B82" s="430"/>
      <c r="C82" s="430"/>
      <c r="D82" s="431"/>
      <c r="E82" s="432"/>
      <c r="F82" s="432"/>
      <c r="G82" s="432"/>
      <c r="H82" s="432"/>
      <c r="I82" s="432"/>
      <c r="J82" s="432"/>
      <c r="K82" s="465">
        <f t="shared" si="17"/>
        <v>0</v>
      </c>
      <c r="L82" s="433"/>
      <c r="M82" s="433"/>
      <c r="N82" s="434"/>
      <c r="O82" s="383" t="str">
        <f t="shared" si="18"/>
        <v/>
      </c>
      <c r="P82" s="434"/>
      <c r="Q82" s="434"/>
      <c r="R82" s="434"/>
      <c r="S82" s="433"/>
      <c r="T82" s="434"/>
      <c r="U82" s="384" t="str">
        <f t="shared" si="20"/>
        <v/>
      </c>
      <c r="V82" s="384" t="str">
        <f t="shared" si="21"/>
        <v/>
      </c>
      <c r="W82" s="384" t="str">
        <f t="shared" si="22"/>
        <v/>
      </c>
      <c r="X82" s="384" t="str">
        <f t="shared" si="23"/>
        <v/>
      </c>
      <c r="Y82" s="384" t="str">
        <f t="shared" si="24"/>
        <v/>
      </c>
      <c r="Z82" s="384" t="str">
        <f t="shared" si="25"/>
        <v/>
      </c>
      <c r="AA82" s="384">
        <f t="shared" si="19"/>
        <v>0</v>
      </c>
      <c r="AB82" s="385" t="b">
        <f t="shared" si="26"/>
        <v>1</v>
      </c>
      <c r="AC82" s="384" t="str">
        <f>IF($N82="","",IF($C$7="Northern Ireland",INDEX('Fixed inputs'!$H$18:$H$58,MATCH($N82,'Fixed inputs'!$C$18:$C$58,0)),INDEX('Fixed inputs'!$I$18:$I$58,MATCH($N82,'Fixed inputs'!$C$18:$C$58,0))))</f>
        <v/>
      </c>
      <c r="AD82" s="384" t="str">
        <f>IF($C82="","",INDEX('Fixed inputs'!$C$8:$E$10,MATCH($C82,'Fixed inputs'!$B$8:$B$10,0),MATCH(IF($C$7="Northern Ireland","GBP","EUR"),'Fixed inputs'!$C$7:$E$7,0)))</f>
        <v/>
      </c>
      <c r="AE82" s="386"/>
      <c r="AF82" s="386"/>
      <c r="AG82" s="386"/>
      <c r="AH82" s="386"/>
      <c r="AI82" s="386"/>
      <c r="AJ82" s="387">
        <f t="shared" si="27"/>
        <v>0</v>
      </c>
      <c r="AK82" s="386"/>
      <c r="AL82" s="387">
        <f t="shared" si="28"/>
        <v>0</v>
      </c>
      <c r="AM82" s="386"/>
      <c r="AN82" s="387">
        <f t="shared" si="29"/>
        <v>0</v>
      </c>
      <c r="AO82" s="386"/>
      <c r="AP82" s="387">
        <f t="shared" si="30"/>
        <v>0</v>
      </c>
      <c r="AQ82" s="386"/>
      <c r="AR82" s="387">
        <f t="shared" si="31"/>
        <v>0</v>
      </c>
      <c r="AS82" s="386"/>
      <c r="AT82" s="387">
        <f t="shared" si="32"/>
        <v>0</v>
      </c>
    </row>
    <row r="83" spans="2:46">
      <c r="B83" s="430"/>
      <c r="C83" s="430"/>
      <c r="D83" s="431"/>
      <c r="E83" s="432"/>
      <c r="F83" s="432"/>
      <c r="G83" s="432"/>
      <c r="H83" s="432"/>
      <c r="I83" s="432"/>
      <c r="J83" s="432"/>
      <c r="K83" s="465">
        <f t="shared" si="17"/>
        <v>0</v>
      </c>
      <c r="L83" s="433"/>
      <c r="M83" s="433"/>
      <c r="N83" s="434"/>
      <c r="O83" s="383" t="str">
        <f t="shared" si="18"/>
        <v/>
      </c>
      <c r="P83" s="434"/>
      <c r="Q83" s="434"/>
      <c r="R83" s="434"/>
      <c r="S83" s="433"/>
      <c r="T83" s="434"/>
      <c r="U83" s="384" t="str">
        <f t="shared" si="20"/>
        <v/>
      </c>
      <c r="V83" s="384" t="str">
        <f t="shared" si="21"/>
        <v/>
      </c>
      <c r="W83" s="384" t="str">
        <f t="shared" si="22"/>
        <v/>
      </c>
      <c r="X83" s="384" t="str">
        <f t="shared" si="23"/>
        <v/>
      </c>
      <c r="Y83" s="384" t="str">
        <f t="shared" si="24"/>
        <v/>
      </c>
      <c r="Z83" s="384" t="str">
        <f t="shared" si="25"/>
        <v/>
      </c>
      <c r="AA83" s="384">
        <f t="shared" si="19"/>
        <v>0</v>
      </c>
      <c r="AB83" s="385" t="b">
        <f t="shared" si="26"/>
        <v>1</v>
      </c>
      <c r="AC83" s="384" t="str">
        <f>IF($N83="","",IF($C$7="Northern Ireland",INDEX('Fixed inputs'!$H$18:$H$58,MATCH($N83,'Fixed inputs'!$C$18:$C$58,0)),INDEX('Fixed inputs'!$I$18:$I$58,MATCH($N83,'Fixed inputs'!$C$18:$C$58,0))))</f>
        <v/>
      </c>
      <c r="AD83" s="384" t="str">
        <f>IF($C83="","",INDEX('Fixed inputs'!$C$8:$E$10,MATCH($C83,'Fixed inputs'!$B$8:$B$10,0),MATCH(IF($C$7="Northern Ireland","GBP","EUR"),'Fixed inputs'!$C$7:$E$7,0)))</f>
        <v/>
      </c>
      <c r="AE83" s="386"/>
      <c r="AF83" s="386"/>
      <c r="AG83" s="386"/>
      <c r="AH83" s="386"/>
      <c r="AI83" s="386"/>
      <c r="AJ83" s="387">
        <f t="shared" si="27"/>
        <v>0</v>
      </c>
      <c r="AK83" s="386"/>
      <c r="AL83" s="387">
        <f t="shared" si="28"/>
        <v>0</v>
      </c>
      <c r="AM83" s="386"/>
      <c r="AN83" s="387">
        <f t="shared" si="29"/>
        <v>0</v>
      </c>
      <c r="AO83" s="386"/>
      <c r="AP83" s="387">
        <f t="shared" si="30"/>
        <v>0</v>
      </c>
      <c r="AQ83" s="386"/>
      <c r="AR83" s="387">
        <f t="shared" si="31"/>
        <v>0</v>
      </c>
      <c r="AS83" s="386"/>
      <c r="AT83" s="387">
        <f t="shared" si="32"/>
        <v>0</v>
      </c>
    </row>
    <row r="84" spans="2:46">
      <c r="B84" s="430"/>
      <c r="C84" s="430"/>
      <c r="D84" s="431"/>
      <c r="E84" s="432"/>
      <c r="F84" s="432"/>
      <c r="G84" s="432"/>
      <c r="H84" s="432"/>
      <c r="I84" s="432"/>
      <c r="J84" s="432"/>
      <c r="K84" s="465">
        <f t="shared" si="17"/>
        <v>0</v>
      </c>
      <c r="L84" s="433"/>
      <c r="M84" s="433"/>
      <c r="N84" s="434"/>
      <c r="O84" s="383" t="str">
        <f t="shared" si="18"/>
        <v/>
      </c>
      <c r="P84" s="434"/>
      <c r="Q84" s="434"/>
      <c r="R84" s="434"/>
      <c r="S84" s="433"/>
      <c r="T84" s="434"/>
      <c r="U84" s="384" t="str">
        <f t="shared" si="20"/>
        <v/>
      </c>
      <c r="V84" s="384" t="str">
        <f t="shared" si="21"/>
        <v/>
      </c>
      <c r="W84" s="384" t="str">
        <f t="shared" si="22"/>
        <v/>
      </c>
      <c r="X84" s="384" t="str">
        <f t="shared" si="23"/>
        <v/>
      </c>
      <c r="Y84" s="384" t="str">
        <f t="shared" si="24"/>
        <v/>
      </c>
      <c r="Z84" s="384" t="str">
        <f t="shared" si="25"/>
        <v/>
      </c>
      <c r="AA84" s="384">
        <f t="shared" si="19"/>
        <v>0</v>
      </c>
      <c r="AB84" s="385" t="b">
        <f t="shared" si="26"/>
        <v>1</v>
      </c>
      <c r="AC84" s="384" t="str">
        <f>IF($N84="","",IF($C$7="Northern Ireland",INDEX('Fixed inputs'!$H$18:$H$58,MATCH($N84,'Fixed inputs'!$C$18:$C$58,0)),INDEX('Fixed inputs'!$I$18:$I$58,MATCH($N84,'Fixed inputs'!$C$18:$C$58,0))))</f>
        <v/>
      </c>
      <c r="AD84" s="384" t="str">
        <f>IF($C84="","",INDEX('Fixed inputs'!$C$8:$E$10,MATCH($C84,'Fixed inputs'!$B$8:$B$10,0),MATCH(IF($C$7="Northern Ireland","GBP","EUR"),'Fixed inputs'!$C$7:$E$7,0)))</f>
        <v/>
      </c>
      <c r="AE84" s="386"/>
      <c r="AF84" s="386"/>
      <c r="AG84" s="386"/>
      <c r="AH84" s="386"/>
      <c r="AI84" s="386"/>
      <c r="AJ84" s="387">
        <f t="shared" si="27"/>
        <v>0</v>
      </c>
      <c r="AK84" s="386"/>
      <c r="AL84" s="387">
        <f t="shared" si="28"/>
        <v>0</v>
      </c>
      <c r="AM84" s="386"/>
      <c r="AN84" s="387">
        <f t="shared" si="29"/>
        <v>0</v>
      </c>
      <c r="AO84" s="386"/>
      <c r="AP84" s="387">
        <f t="shared" si="30"/>
        <v>0</v>
      </c>
      <c r="AQ84" s="386"/>
      <c r="AR84" s="387">
        <f t="shared" si="31"/>
        <v>0</v>
      </c>
      <c r="AS84" s="386"/>
      <c r="AT84" s="387">
        <f t="shared" si="32"/>
        <v>0</v>
      </c>
    </row>
    <row r="85" spans="2:46">
      <c r="B85" s="430"/>
      <c r="C85" s="430"/>
      <c r="D85" s="431"/>
      <c r="E85" s="432"/>
      <c r="F85" s="432"/>
      <c r="G85" s="432"/>
      <c r="H85" s="432"/>
      <c r="I85" s="432"/>
      <c r="J85" s="432"/>
      <c r="K85" s="465">
        <f t="shared" si="17"/>
        <v>0</v>
      </c>
      <c r="L85" s="433"/>
      <c r="M85" s="433"/>
      <c r="N85" s="434"/>
      <c r="O85" s="383" t="str">
        <f t="shared" si="18"/>
        <v/>
      </c>
      <c r="P85" s="434"/>
      <c r="Q85" s="434"/>
      <c r="R85" s="434"/>
      <c r="S85" s="433"/>
      <c r="T85" s="434"/>
      <c r="U85" s="384" t="str">
        <f t="shared" si="20"/>
        <v/>
      </c>
      <c r="V85" s="384" t="str">
        <f t="shared" si="21"/>
        <v/>
      </c>
      <c r="W85" s="384" t="str">
        <f t="shared" si="22"/>
        <v/>
      </c>
      <c r="X85" s="384" t="str">
        <f t="shared" si="23"/>
        <v/>
      </c>
      <c r="Y85" s="384" t="str">
        <f t="shared" si="24"/>
        <v/>
      </c>
      <c r="Z85" s="384" t="str">
        <f t="shared" si="25"/>
        <v/>
      </c>
      <c r="AA85" s="384">
        <f t="shared" si="19"/>
        <v>0</v>
      </c>
      <c r="AB85" s="385" t="b">
        <f t="shared" si="26"/>
        <v>1</v>
      </c>
      <c r="AC85" s="384" t="str">
        <f>IF($N85="","",IF($C$7="Northern Ireland",INDEX('Fixed inputs'!$H$18:$H$58,MATCH($N85,'Fixed inputs'!$C$18:$C$58,0)),INDEX('Fixed inputs'!$I$18:$I$58,MATCH($N85,'Fixed inputs'!$C$18:$C$58,0))))</f>
        <v/>
      </c>
      <c r="AD85" s="384" t="str">
        <f>IF($C85="","",INDEX('Fixed inputs'!$C$8:$E$10,MATCH($C85,'Fixed inputs'!$B$8:$B$10,0),MATCH(IF($C$7="Northern Ireland","GBP","EUR"),'Fixed inputs'!$C$7:$E$7,0)))</f>
        <v/>
      </c>
      <c r="AE85" s="386"/>
      <c r="AF85" s="386"/>
      <c r="AG85" s="386"/>
      <c r="AH85" s="386"/>
      <c r="AI85" s="386"/>
      <c r="AJ85" s="387">
        <f t="shared" si="27"/>
        <v>0</v>
      </c>
      <c r="AK85" s="386"/>
      <c r="AL85" s="387">
        <f t="shared" si="28"/>
        <v>0</v>
      </c>
      <c r="AM85" s="386"/>
      <c r="AN85" s="387">
        <f t="shared" si="29"/>
        <v>0</v>
      </c>
      <c r="AO85" s="386"/>
      <c r="AP85" s="387">
        <f t="shared" si="30"/>
        <v>0</v>
      </c>
      <c r="AQ85" s="386"/>
      <c r="AR85" s="387">
        <f t="shared" si="31"/>
        <v>0</v>
      </c>
      <c r="AS85" s="386"/>
      <c r="AT85" s="387">
        <f t="shared" si="32"/>
        <v>0</v>
      </c>
    </row>
    <row r="86" spans="2:46">
      <c r="B86" s="430"/>
      <c r="C86" s="430"/>
      <c r="D86" s="431"/>
      <c r="E86" s="432"/>
      <c r="F86" s="432"/>
      <c r="G86" s="432"/>
      <c r="H86" s="432"/>
      <c r="I86" s="432"/>
      <c r="J86" s="432"/>
      <c r="K86" s="465">
        <f t="shared" si="17"/>
        <v>0</v>
      </c>
      <c r="L86" s="433"/>
      <c r="M86" s="433"/>
      <c r="N86" s="434"/>
      <c r="O86" s="383" t="str">
        <f t="shared" si="18"/>
        <v/>
      </c>
      <c r="P86" s="434"/>
      <c r="Q86" s="434"/>
      <c r="R86" s="434"/>
      <c r="S86" s="433"/>
      <c r="T86" s="434"/>
      <c r="U86" s="384" t="str">
        <f t="shared" si="20"/>
        <v/>
      </c>
      <c r="V86" s="384" t="str">
        <f t="shared" si="21"/>
        <v/>
      </c>
      <c r="W86" s="384" t="str">
        <f t="shared" si="22"/>
        <v/>
      </c>
      <c r="X86" s="384" t="str">
        <f t="shared" si="23"/>
        <v/>
      </c>
      <c r="Y86" s="384" t="str">
        <f t="shared" si="24"/>
        <v/>
      </c>
      <c r="Z86" s="384" t="str">
        <f t="shared" si="25"/>
        <v/>
      </c>
      <c r="AA86" s="384">
        <f t="shared" si="19"/>
        <v>0</v>
      </c>
      <c r="AB86" s="385" t="b">
        <f t="shared" si="26"/>
        <v>1</v>
      </c>
      <c r="AC86" s="384" t="str">
        <f>IF($N86="","",IF($C$7="Northern Ireland",INDEX('Fixed inputs'!$H$18:$H$58,MATCH($N86,'Fixed inputs'!$C$18:$C$58,0)),INDEX('Fixed inputs'!$I$18:$I$58,MATCH($N86,'Fixed inputs'!$C$18:$C$58,0))))</f>
        <v/>
      </c>
      <c r="AD86" s="384" t="str">
        <f>IF($C86="","",INDEX('Fixed inputs'!$C$8:$E$10,MATCH($C86,'Fixed inputs'!$B$8:$B$10,0),MATCH(IF($C$7="Northern Ireland","GBP","EUR"),'Fixed inputs'!$C$7:$E$7,0)))</f>
        <v/>
      </c>
      <c r="AE86" s="386"/>
      <c r="AF86" s="386"/>
      <c r="AG86" s="386"/>
      <c r="AH86" s="386"/>
      <c r="AI86" s="386"/>
      <c r="AJ86" s="387">
        <f t="shared" si="27"/>
        <v>0</v>
      </c>
      <c r="AK86" s="386"/>
      <c r="AL86" s="387">
        <f t="shared" si="28"/>
        <v>0</v>
      </c>
      <c r="AM86" s="386"/>
      <c r="AN86" s="387">
        <f t="shared" si="29"/>
        <v>0</v>
      </c>
      <c r="AO86" s="386"/>
      <c r="AP86" s="387">
        <f t="shared" si="30"/>
        <v>0</v>
      </c>
      <c r="AQ86" s="386"/>
      <c r="AR86" s="387">
        <f t="shared" si="31"/>
        <v>0</v>
      </c>
      <c r="AS86" s="386"/>
      <c r="AT86" s="387">
        <f t="shared" si="32"/>
        <v>0</v>
      </c>
    </row>
    <row r="87" spans="2:46">
      <c r="B87" s="430"/>
      <c r="C87" s="430"/>
      <c r="D87" s="431"/>
      <c r="E87" s="432"/>
      <c r="F87" s="432"/>
      <c r="G87" s="432"/>
      <c r="H87" s="432"/>
      <c r="I87" s="432"/>
      <c r="J87" s="432"/>
      <c r="K87" s="465">
        <f t="shared" si="17"/>
        <v>0</v>
      </c>
      <c r="L87" s="433"/>
      <c r="M87" s="433"/>
      <c r="N87" s="434"/>
      <c r="O87" s="383" t="str">
        <f t="shared" si="18"/>
        <v/>
      </c>
      <c r="P87" s="434"/>
      <c r="Q87" s="434"/>
      <c r="R87" s="434"/>
      <c r="S87" s="433"/>
      <c r="T87" s="434"/>
      <c r="U87" s="384" t="str">
        <f t="shared" si="20"/>
        <v/>
      </c>
      <c r="V87" s="384" t="str">
        <f t="shared" si="21"/>
        <v/>
      </c>
      <c r="W87" s="384" t="str">
        <f t="shared" si="22"/>
        <v/>
      </c>
      <c r="X87" s="384" t="str">
        <f t="shared" si="23"/>
        <v/>
      </c>
      <c r="Y87" s="384" t="str">
        <f t="shared" si="24"/>
        <v/>
      </c>
      <c r="Z87" s="384" t="str">
        <f t="shared" si="25"/>
        <v/>
      </c>
      <c r="AA87" s="384">
        <f t="shared" si="19"/>
        <v>0</v>
      </c>
      <c r="AB87" s="385" t="b">
        <f t="shared" si="26"/>
        <v>1</v>
      </c>
      <c r="AC87" s="384" t="str">
        <f>IF($N87="","",IF($C$7="Northern Ireland",INDEX('Fixed inputs'!$H$18:$H$58,MATCH($N87,'Fixed inputs'!$C$18:$C$58,0)),INDEX('Fixed inputs'!$I$18:$I$58,MATCH($N87,'Fixed inputs'!$C$18:$C$58,0))))</f>
        <v/>
      </c>
      <c r="AD87" s="384" t="str">
        <f>IF($C87="","",INDEX('Fixed inputs'!$C$8:$E$10,MATCH($C87,'Fixed inputs'!$B$8:$B$10,0),MATCH(IF($C$7="Northern Ireland","GBP","EUR"),'Fixed inputs'!$C$7:$E$7,0)))</f>
        <v/>
      </c>
      <c r="AE87" s="386"/>
      <c r="AF87" s="386"/>
      <c r="AG87" s="386"/>
      <c r="AH87" s="386"/>
      <c r="AI87" s="386"/>
      <c r="AJ87" s="387">
        <f t="shared" si="27"/>
        <v>0</v>
      </c>
      <c r="AK87" s="386"/>
      <c r="AL87" s="387">
        <f t="shared" si="28"/>
        <v>0</v>
      </c>
      <c r="AM87" s="386"/>
      <c r="AN87" s="387">
        <f t="shared" si="29"/>
        <v>0</v>
      </c>
      <c r="AO87" s="386"/>
      <c r="AP87" s="387">
        <f t="shared" si="30"/>
        <v>0</v>
      </c>
      <c r="AQ87" s="386"/>
      <c r="AR87" s="387">
        <f t="shared" si="31"/>
        <v>0</v>
      </c>
      <c r="AS87" s="386"/>
      <c r="AT87" s="387">
        <f t="shared" si="32"/>
        <v>0</v>
      </c>
    </row>
    <row r="88" spans="2:46">
      <c r="B88" s="430"/>
      <c r="C88" s="430"/>
      <c r="D88" s="431"/>
      <c r="E88" s="432"/>
      <c r="F88" s="432"/>
      <c r="G88" s="432"/>
      <c r="H88" s="432"/>
      <c r="I88" s="432"/>
      <c r="J88" s="432"/>
      <c r="K88" s="465">
        <f t="shared" si="17"/>
        <v>0</v>
      </c>
      <c r="L88" s="433"/>
      <c r="M88" s="433"/>
      <c r="N88" s="434"/>
      <c r="O88" s="383" t="str">
        <f t="shared" si="18"/>
        <v/>
      </c>
      <c r="P88" s="434"/>
      <c r="Q88" s="434"/>
      <c r="R88" s="434"/>
      <c r="S88" s="433"/>
      <c r="T88" s="434"/>
      <c r="U88" s="384" t="str">
        <f t="shared" si="20"/>
        <v/>
      </c>
      <c r="V88" s="384" t="str">
        <f t="shared" si="21"/>
        <v/>
      </c>
      <c r="W88" s="384" t="str">
        <f t="shared" si="22"/>
        <v/>
      </c>
      <c r="X88" s="384" t="str">
        <f t="shared" si="23"/>
        <v/>
      </c>
      <c r="Y88" s="384" t="str">
        <f t="shared" si="24"/>
        <v/>
      </c>
      <c r="Z88" s="384" t="str">
        <f t="shared" si="25"/>
        <v/>
      </c>
      <c r="AA88" s="384">
        <f t="shared" si="19"/>
        <v>0</v>
      </c>
      <c r="AB88" s="385" t="b">
        <f t="shared" si="26"/>
        <v>1</v>
      </c>
      <c r="AC88" s="384" t="str">
        <f>IF($N88="","",IF($C$7="Northern Ireland",INDEX('Fixed inputs'!$H$18:$H$58,MATCH($N88,'Fixed inputs'!$C$18:$C$58,0)),INDEX('Fixed inputs'!$I$18:$I$58,MATCH($N88,'Fixed inputs'!$C$18:$C$58,0))))</f>
        <v/>
      </c>
      <c r="AD88" s="384" t="str">
        <f>IF($C88="","",INDEX('Fixed inputs'!$C$8:$E$10,MATCH($C88,'Fixed inputs'!$B$8:$B$10,0),MATCH(IF($C$7="Northern Ireland","GBP","EUR"),'Fixed inputs'!$C$7:$E$7,0)))</f>
        <v/>
      </c>
      <c r="AE88" s="386"/>
      <c r="AF88" s="386"/>
      <c r="AG88" s="386"/>
      <c r="AH88" s="386"/>
      <c r="AI88" s="386"/>
      <c r="AJ88" s="387">
        <f t="shared" si="27"/>
        <v>0</v>
      </c>
      <c r="AK88" s="386"/>
      <c r="AL88" s="387">
        <f t="shared" si="28"/>
        <v>0</v>
      </c>
      <c r="AM88" s="386"/>
      <c r="AN88" s="387">
        <f t="shared" si="29"/>
        <v>0</v>
      </c>
      <c r="AO88" s="386"/>
      <c r="AP88" s="387">
        <f t="shared" si="30"/>
        <v>0</v>
      </c>
      <c r="AQ88" s="386"/>
      <c r="AR88" s="387">
        <f t="shared" si="31"/>
        <v>0</v>
      </c>
      <c r="AS88" s="386"/>
      <c r="AT88" s="387">
        <f t="shared" si="32"/>
        <v>0</v>
      </c>
    </row>
    <row r="89" spans="2:46">
      <c r="B89" s="430"/>
      <c r="C89" s="430"/>
      <c r="D89" s="431"/>
      <c r="E89" s="432"/>
      <c r="F89" s="432"/>
      <c r="G89" s="432"/>
      <c r="H89" s="432"/>
      <c r="I89" s="432"/>
      <c r="J89" s="432"/>
      <c r="K89" s="465">
        <f t="shared" si="17"/>
        <v>0</v>
      </c>
      <c r="L89" s="433"/>
      <c r="M89" s="433"/>
      <c r="N89" s="434"/>
      <c r="O89" s="383" t="str">
        <f t="shared" si="18"/>
        <v/>
      </c>
      <c r="P89" s="434"/>
      <c r="Q89" s="434"/>
      <c r="R89" s="434"/>
      <c r="S89" s="433"/>
      <c r="T89" s="434"/>
      <c r="U89" s="384" t="str">
        <f t="shared" si="20"/>
        <v/>
      </c>
      <c r="V89" s="384" t="str">
        <f t="shared" si="21"/>
        <v/>
      </c>
      <c r="W89" s="384" t="str">
        <f t="shared" si="22"/>
        <v/>
      </c>
      <c r="X89" s="384" t="str">
        <f t="shared" si="23"/>
        <v/>
      </c>
      <c r="Y89" s="384" t="str">
        <f t="shared" si="24"/>
        <v/>
      </c>
      <c r="Z89" s="384" t="str">
        <f t="shared" si="25"/>
        <v/>
      </c>
      <c r="AA89" s="384">
        <f t="shared" si="19"/>
        <v>0</v>
      </c>
      <c r="AB89" s="385" t="b">
        <f t="shared" si="26"/>
        <v>1</v>
      </c>
      <c r="AC89" s="384" t="str">
        <f>IF($N89="","",IF($C$7="Northern Ireland",INDEX('Fixed inputs'!$H$18:$H$58,MATCH($N89,'Fixed inputs'!$C$18:$C$58,0)),INDEX('Fixed inputs'!$I$18:$I$58,MATCH($N89,'Fixed inputs'!$C$18:$C$58,0))))</f>
        <v/>
      </c>
      <c r="AD89" s="384" t="str">
        <f>IF($C89="","",INDEX('Fixed inputs'!$C$8:$E$10,MATCH($C89,'Fixed inputs'!$B$8:$B$10,0),MATCH(IF($C$7="Northern Ireland","GBP","EUR"),'Fixed inputs'!$C$7:$E$7,0)))</f>
        <v/>
      </c>
      <c r="AE89" s="386"/>
      <c r="AF89" s="386"/>
      <c r="AG89" s="386"/>
      <c r="AH89" s="386"/>
      <c r="AI89" s="386"/>
      <c r="AJ89" s="387">
        <f t="shared" si="27"/>
        <v>0</v>
      </c>
      <c r="AK89" s="386"/>
      <c r="AL89" s="387">
        <f t="shared" si="28"/>
        <v>0</v>
      </c>
      <c r="AM89" s="386"/>
      <c r="AN89" s="387">
        <f t="shared" si="29"/>
        <v>0</v>
      </c>
      <c r="AO89" s="386"/>
      <c r="AP89" s="387">
        <f t="shared" si="30"/>
        <v>0</v>
      </c>
      <c r="AQ89" s="386"/>
      <c r="AR89" s="387">
        <f t="shared" si="31"/>
        <v>0</v>
      </c>
      <c r="AS89" s="386"/>
      <c r="AT89" s="387">
        <f t="shared" si="32"/>
        <v>0</v>
      </c>
    </row>
    <row r="90" spans="2:46">
      <c r="B90" s="430"/>
      <c r="C90" s="430"/>
      <c r="D90" s="431"/>
      <c r="E90" s="432"/>
      <c r="F90" s="432"/>
      <c r="G90" s="432"/>
      <c r="H90" s="432"/>
      <c r="I90" s="432"/>
      <c r="J90" s="432"/>
      <c r="K90" s="465">
        <f t="shared" si="17"/>
        <v>0</v>
      </c>
      <c r="L90" s="433"/>
      <c r="M90" s="433"/>
      <c r="N90" s="434"/>
      <c r="O90" s="383" t="str">
        <f t="shared" si="18"/>
        <v/>
      </c>
      <c r="P90" s="434"/>
      <c r="Q90" s="434"/>
      <c r="R90" s="434"/>
      <c r="S90" s="433"/>
      <c r="T90" s="434"/>
      <c r="U90" s="384" t="str">
        <f t="shared" si="20"/>
        <v/>
      </c>
      <c r="V90" s="384" t="str">
        <f t="shared" si="21"/>
        <v/>
      </c>
      <c r="W90" s="384" t="str">
        <f t="shared" si="22"/>
        <v/>
      </c>
      <c r="X90" s="384" t="str">
        <f t="shared" si="23"/>
        <v/>
      </c>
      <c r="Y90" s="384" t="str">
        <f t="shared" si="24"/>
        <v/>
      </c>
      <c r="Z90" s="384" t="str">
        <f t="shared" si="25"/>
        <v/>
      </c>
      <c r="AA90" s="384">
        <f t="shared" si="19"/>
        <v>0</v>
      </c>
      <c r="AB90" s="385" t="b">
        <f t="shared" si="26"/>
        <v>1</v>
      </c>
      <c r="AC90" s="384" t="str">
        <f>IF($N90="","",IF($C$7="Northern Ireland",INDEX('Fixed inputs'!$H$18:$H$58,MATCH($N90,'Fixed inputs'!$C$18:$C$58,0)),INDEX('Fixed inputs'!$I$18:$I$58,MATCH($N90,'Fixed inputs'!$C$18:$C$58,0))))</f>
        <v/>
      </c>
      <c r="AD90" s="384" t="str">
        <f>IF($C90="","",INDEX('Fixed inputs'!$C$8:$E$10,MATCH($C90,'Fixed inputs'!$B$8:$B$10,0),MATCH(IF($C$7="Northern Ireland","GBP","EUR"),'Fixed inputs'!$C$7:$E$7,0)))</f>
        <v/>
      </c>
      <c r="AE90" s="386"/>
      <c r="AF90" s="386"/>
      <c r="AG90" s="386"/>
      <c r="AH90" s="386"/>
      <c r="AI90" s="386"/>
      <c r="AJ90" s="387">
        <f t="shared" si="27"/>
        <v>0</v>
      </c>
      <c r="AK90" s="386"/>
      <c r="AL90" s="387">
        <f t="shared" si="28"/>
        <v>0</v>
      </c>
      <c r="AM90" s="386"/>
      <c r="AN90" s="387">
        <f t="shared" si="29"/>
        <v>0</v>
      </c>
      <c r="AO90" s="386"/>
      <c r="AP90" s="387">
        <f t="shared" si="30"/>
        <v>0</v>
      </c>
      <c r="AQ90" s="386"/>
      <c r="AR90" s="387">
        <f t="shared" si="31"/>
        <v>0</v>
      </c>
      <c r="AS90" s="386"/>
      <c r="AT90" s="387">
        <f t="shared" si="32"/>
        <v>0</v>
      </c>
    </row>
    <row r="91" spans="2:46">
      <c r="B91" s="430"/>
      <c r="C91" s="430"/>
      <c r="D91" s="431"/>
      <c r="E91" s="432"/>
      <c r="F91" s="432"/>
      <c r="G91" s="432"/>
      <c r="H91" s="432"/>
      <c r="I91" s="432"/>
      <c r="J91" s="432"/>
      <c r="K91" s="465">
        <f t="shared" si="17"/>
        <v>0</v>
      </c>
      <c r="L91" s="433"/>
      <c r="M91" s="433"/>
      <c r="N91" s="434"/>
      <c r="O91" s="383" t="str">
        <f t="shared" si="18"/>
        <v/>
      </c>
      <c r="P91" s="434"/>
      <c r="Q91" s="434"/>
      <c r="R91" s="434"/>
      <c r="S91" s="433"/>
      <c r="T91" s="434"/>
      <c r="U91" s="384" t="str">
        <f t="shared" si="20"/>
        <v/>
      </c>
      <c r="V91" s="384" t="str">
        <f t="shared" si="21"/>
        <v/>
      </c>
      <c r="W91" s="384" t="str">
        <f t="shared" si="22"/>
        <v/>
      </c>
      <c r="X91" s="384" t="str">
        <f t="shared" si="23"/>
        <v/>
      </c>
      <c r="Y91" s="384" t="str">
        <f t="shared" si="24"/>
        <v/>
      </c>
      <c r="Z91" s="384" t="str">
        <f t="shared" si="25"/>
        <v/>
      </c>
      <c r="AA91" s="384">
        <f t="shared" si="19"/>
        <v>0</v>
      </c>
      <c r="AB91" s="385" t="b">
        <f t="shared" si="26"/>
        <v>1</v>
      </c>
      <c r="AC91" s="384" t="str">
        <f>IF($N91="","",IF($C$7="Northern Ireland",INDEX('Fixed inputs'!$H$18:$H$58,MATCH($N91,'Fixed inputs'!$C$18:$C$58,0)),INDEX('Fixed inputs'!$I$18:$I$58,MATCH($N91,'Fixed inputs'!$C$18:$C$58,0))))</f>
        <v/>
      </c>
      <c r="AD91" s="384" t="str">
        <f>IF($C91="","",INDEX('Fixed inputs'!$C$8:$E$10,MATCH($C91,'Fixed inputs'!$B$8:$B$10,0),MATCH(IF($C$7="Northern Ireland","GBP","EUR"),'Fixed inputs'!$C$7:$E$7,0)))</f>
        <v/>
      </c>
      <c r="AE91" s="386"/>
      <c r="AF91" s="386"/>
      <c r="AG91" s="386"/>
      <c r="AH91" s="386"/>
      <c r="AI91" s="386"/>
      <c r="AJ91" s="387">
        <f t="shared" si="27"/>
        <v>0</v>
      </c>
      <c r="AK91" s="386"/>
      <c r="AL91" s="387">
        <f t="shared" si="28"/>
        <v>0</v>
      </c>
      <c r="AM91" s="386"/>
      <c r="AN91" s="387">
        <f t="shared" si="29"/>
        <v>0</v>
      </c>
      <c r="AO91" s="386"/>
      <c r="AP91" s="387">
        <f t="shared" si="30"/>
        <v>0</v>
      </c>
      <c r="AQ91" s="386"/>
      <c r="AR91" s="387">
        <f t="shared" si="31"/>
        <v>0</v>
      </c>
      <c r="AS91" s="386"/>
      <c r="AT91" s="387">
        <f t="shared" si="32"/>
        <v>0</v>
      </c>
    </row>
    <row r="92" spans="2:46">
      <c r="B92" s="430"/>
      <c r="C92" s="430"/>
      <c r="D92" s="431"/>
      <c r="E92" s="432"/>
      <c r="F92" s="432"/>
      <c r="G92" s="432"/>
      <c r="H92" s="432"/>
      <c r="I92" s="432"/>
      <c r="J92" s="432"/>
      <c r="K92" s="465">
        <f t="shared" si="17"/>
        <v>0</v>
      </c>
      <c r="L92" s="433"/>
      <c r="M92" s="433"/>
      <c r="N92" s="434"/>
      <c r="O92" s="383" t="str">
        <f t="shared" si="18"/>
        <v/>
      </c>
      <c r="P92" s="434"/>
      <c r="Q92" s="434"/>
      <c r="R92" s="434"/>
      <c r="S92" s="433"/>
      <c r="T92" s="434"/>
      <c r="U92" s="384" t="str">
        <f t="shared" si="20"/>
        <v/>
      </c>
      <c r="V92" s="384" t="str">
        <f t="shared" si="21"/>
        <v/>
      </c>
      <c r="W92" s="384" t="str">
        <f t="shared" si="22"/>
        <v/>
      </c>
      <c r="X92" s="384" t="str">
        <f t="shared" si="23"/>
        <v/>
      </c>
      <c r="Y92" s="384" t="str">
        <f t="shared" si="24"/>
        <v/>
      </c>
      <c r="Z92" s="384" t="str">
        <f t="shared" si="25"/>
        <v/>
      </c>
      <c r="AA92" s="384">
        <f t="shared" si="19"/>
        <v>0</v>
      </c>
      <c r="AB92" s="385" t="b">
        <f t="shared" si="26"/>
        <v>1</v>
      </c>
      <c r="AC92" s="384" t="str">
        <f>IF($N92="","",IF($C$7="Northern Ireland",INDEX('Fixed inputs'!$H$18:$H$58,MATCH($N92,'Fixed inputs'!$C$18:$C$58,0)),INDEX('Fixed inputs'!$I$18:$I$58,MATCH($N92,'Fixed inputs'!$C$18:$C$58,0))))</f>
        <v/>
      </c>
      <c r="AD92" s="384" t="str">
        <f>IF($C92="","",INDEX('Fixed inputs'!$C$8:$E$10,MATCH($C92,'Fixed inputs'!$B$8:$B$10,0),MATCH(IF($C$7="Northern Ireland","GBP","EUR"),'Fixed inputs'!$C$7:$E$7,0)))</f>
        <v/>
      </c>
      <c r="AE92" s="386"/>
      <c r="AF92" s="386"/>
      <c r="AG92" s="386"/>
      <c r="AH92" s="386"/>
      <c r="AI92" s="386"/>
      <c r="AJ92" s="387">
        <f t="shared" si="27"/>
        <v>0</v>
      </c>
      <c r="AK92" s="386"/>
      <c r="AL92" s="387">
        <f t="shared" si="28"/>
        <v>0</v>
      </c>
      <c r="AM92" s="386"/>
      <c r="AN92" s="387">
        <f t="shared" si="29"/>
        <v>0</v>
      </c>
      <c r="AO92" s="386"/>
      <c r="AP92" s="387">
        <f t="shared" si="30"/>
        <v>0</v>
      </c>
      <c r="AQ92" s="386"/>
      <c r="AR92" s="387">
        <f t="shared" si="31"/>
        <v>0</v>
      </c>
      <c r="AS92" s="386"/>
      <c r="AT92" s="387">
        <f t="shared" si="32"/>
        <v>0</v>
      </c>
    </row>
    <row r="93" spans="2:46">
      <c r="B93" s="430"/>
      <c r="C93" s="430"/>
      <c r="D93" s="431"/>
      <c r="E93" s="432"/>
      <c r="F93" s="432"/>
      <c r="G93" s="432"/>
      <c r="H93" s="432"/>
      <c r="I93" s="432"/>
      <c r="J93" s="432"/>
      <c r="K93" s="465">
        <f t="shared" si="17"/>
        <v>0</v>
      </c>
      <c r="L93" s="433"/>
      <c r="M93" s="433"/>
      <c r="N93" s="434"/>
      <c r="O93" s="383" t="str">
        <f t="shared" si="18"/>
        <v/>
      </c>
      <c r="P93" s="434"/>
      <c r="Q93" s="434"/>
      <c r="R93" s="434"/>
      <c r="S93" s="433"/>
      <c r="T93" s="434"/>
      <c r="U93" s="384" t="str">
        <f t="shared" si="20"/>
        <v/>
      </c>
      <c r="V93" s="384" t="str">
        <f t="shared" si="21"/>
        <v/>
      </c>
      <c r="W93" s="384" t="str">
        <f t="shared" si="22"/>
        <v/>
      </c>
      <c r="X93" s="384" t="str">
        <f t="shared" si="23"/>
        <v/>
      </c>
      <c r="Y93" s="384" t="str">
        <f t="shared" si="24"/>
        <v/>
      </c>
      <c r="Z93" s="384" t="str">
        <f t="shared" si="25"/>
        <v/>
      </c>
      <c r="AA93" s="384">
        <f t="shared" si="19"/>
        <v>0</v>
      </c>
      <c r="AB93" s="385" t="b">
        <f t="shared" si="26"/>
        <v>1</v>
      </c>
      <c r="AC93" s="384" t="str">
        <f>IF($N93="","",IF($C$7="Northern Ireland",INDEX('Fixed inputs'!$H$18:$H$58,MATCH($N93,'Fixed inputs'!$C$18:$C$58,0)),INDEX('Fixed inputs'!$I$18:$I$58,MATCH($N93,'Fixed inputs'!$C$18:$C$58,0))))</f>
        <v/>
      </c>
      <c r="AD93" s="384" t="str">
        <f>IF($C93="","",INDEX('Fixed inputs'!$C$8:$E$10,MATCH($C93,'Fixed inputs'!$B$8:$B$10,0),MATCH(IF($C$7="Northern Ireland","GBP","EUR"),'Fixed inputs'!$C$7:$E$7,0)))</f>
        <v/>
      </c>
      <c r="AE93" s="386"/>
      <c r="AF93" s="386"/>
      <c r="AG93" s="386"/>
      <c r="AH93" s="386"/>
      <c r="AI93" s="386"/>
      <c r="AJ93" s="387">
        <f t="shared" si="27"/>
        <v>0</v>
      </c>
      <c r="AK93" s="386"/>
      <c r="AL93" s="387">
        <f t="shared" si="28"/>
        <v>0</v>
      </c>
      <c r="AM93" s="386"/>
      <c r="AN93" s="387">
        <f t="shared" si="29"/>
        <v>0</v>
      </c>
      <c r="AO93" s="386"/>
      <c r="AP93" s="387">
        <f t="shared" si="30"/>
        <v>0</v>
      </c>
      <c r="AQ93" s="386"/>
      <c r="AR93" s="387">
        <f t="shared" si="31"/>
        <v>0</v>
      </c>
      <c r="AS93" s="386"/>
      <c r="AT93" s="387">
        <f t="shared" si="32"/>
        <v>0</v>
      </c>
    </row>
    <row r="94" spans="2:46">
      <c r="B94" s="430"/>
      <c r="C94" s="430"/>
      <c r="D94" s="431"/>
      <c r="E94" s="432"/>
      <c r="F94" s="432"/>
      <c r="G94" s="432"/>
      <c r="H94" s="432"/>
      <c r="I94" s="432"/>
      <c r="J94" s="432"/>
      <c r="K94" s="465">
        <f t="shared" si="17"/>
        <v>0</v>
      </c>
      <c r="L94" s="433"/>
      <c r="M94" s="433"/>
      <c r="N94" s="434"/>
      <c r="O94" s="383" t="str">
        <f t="shared" si="18"/>
        <v/>
      </c>
      <c r="P94" s="434"/>
      <c r="Q94" s="434"/>
      <c r="R94" s="434"/>
      <c r="S94" s="433"/>
      <c r="T94" s="434"/>
      <c r="U94" s="384" t="str">
        <f t="shared" si="20"/>
        <v/>
      </c>
      <c r="V94" s="384" t="str">
        <f t="shared" si="21"/>
        <v/>
      </c>
      <c r="W94" s="384" t="str">
        <f t="shared" si="22"/>
        <v/>
      </c>
      <c r="X94" s="384" t="str">
        <f t="shared" si="23"/>
        <v/>
      </c>
      <c r="Y94" s="384" t="str">
        <f t="shared" si="24"/>
        <v/>
      </c>
      <c r="Z94" s="384" t="str">
        <f t="shared" si="25"/>
        <v/>
      </c>
      <c r="AA94" s="384">
        <f t="shared" si="19"/>
        <v>0</v>
      </c>
      <c r="AB94" s="385" t="b">
        <f t="shared" si="26"/>
        <v>1</v>
      </c>
      <c r="AC94" s="384" t="str">
        <f>IF($N94="","",IF($C$7="Northern Ireland",INDEX('Fixed inputs'!$H$18:$H$58,MATCH($N94,'Fixed inputs'!$C$18:$C$58,0)),INDEX('Fixed inputs'!$I$18:$I$58,MATCH($N94,'Fixed inputs'!$C$18:$C$58,0))))</f>
        <v/>
      </c>
      <c r="AD94" s="384" t="str">
        <f>IF($C94="","",INDEX('Fixed inputs'!$C$8:$E$10,MATCH($C94,'Fixed inputs'!$B$8:$B$10,0),MATCH(IF($C$7="Northern Ireland","GBP","EUR"),'Fixed inputs'!$C$7:$E$7,0)))</f>
        <v/>
      </c>
      <c r="AE94" s="386"/>
      <c r="AF94" s="386"/>
      <c r="AG94" s="386"/>
      <c r="AH94" s="386"/>
      <c r="AI94" s="386"/>
      <c r="AJ94" s="387">
        <f t="shared" si="27"/>
        <v>0</v>
      </c>
      <c r="AK94" s="386"/>
      <c r="AL94" s="387">
        <f t="shared" si="28"/>
        <v>0</v>
      </c>
      <c r="AM94" s="386"/>
      <c r="AN94" s="387">
        <f t="shared" si="29"/>
        <v>0</v>
      </c>
      <c r="AO94" s="386"/>
      <c r="AP94" s="387">
        <f t="shared" si="30"/>
        <v>0</v>
      </c>
      <c r="AQ94" s="386"/>
      <c r="AR94" s="387">
        <f t="shared" si="31"/>
        <v>0</v>
      </c>
      <c r="AS94" s="386"/>
      <c r="AT94" s="387">
        <f t="shared" si="32"/>
        <v>0</v>
      </c>
    </row>
    <row r="95" spans="2:46">
      <c r="B95" s="430"/>
      <c r="C95" s="430"/>
      <c r="D95" s="431"/>
      <c r="E95" s="432"/>
      <c r="F95" s="432"/>
      <c r="G95" s="432"/>
      <c r="H95" s="432"/>
      <c r="I95" s="432"/>
      <c r="J95" s="432"/>
      <c r="K95" s="465">
        <f t="shared" si="17"/>
        <v>0</v>
      </c>
      <c r="L95" s="433"/>
      <c r="M95" s="433"/>
      <c r="N95" s="434"/>
      <c r="O95" s="383" t="str">
        <f t="shared" si="18"/>
        <v/>
      </c>
      <c r="P95" s="434"/>
      <c r="Q95" s="434"/>
      <c r="R95" s="434"/>
      <c r="S95" s="433"/>
      <c r="T95" s="434"/>
      <c r="U95" s="384" t="str">
        <f t="shared" si="20"/>
        <v/>
      </c>
      <c r="V95" s="384" t="str">
        <f t="shared" si="21"/>
        <v/>
      </c>
      <c r="W95" s="384" t="str">
        <f t="shared" si="22"/>
        <v/>
      </c>
      <c r="X95" s="384" t="str">
        <f t="shared" si="23"/>
        <v/>
      </c>
      <c r="Y95" s="384" t="str">
        <f t="shared" si="24"/>
        <v/>
      </c>
      <c r="Z95" s="384" t="str">
        <f t="shared" si="25"/>
        <v/>
      </c>
      <c r="AA95" s="384">
        <f t="shared" si="19"/>
        <v>0</v>
      </c>
      <c r="AB95" s="385" t="b">
        <f t="shared" si="26"/>
        <v>1</v>
      </c>
      <c r="AC95" s="384" t="str">
        <f>IF($N95="","",IF($C$7="Northern Ireland",INDEX('Fixed inputs'!$H$18:$H$58,MATCH($N95,'Fixed inputs'!$C$18:$C$58,0)),INDEX('Fixed inputs'!$I$18:$I$58,MATCH($N95,'Fixed inputs'!$C$18:$C$58,0))))</f>
        <v/>
      </c>
      <c r="AD95" s="384" t="str">
        <f>IF($C95="","",INDEX('Fixed inputs'!$C$8:$E$10,MATCH($C95,'Fixed inputs'!$B$8:$B$10,0),MATCH(IF($C$7="Northern Ireland","GBP","EUR"),'Fixed inputs'!$C$7:$E$7,0)))</f>
        <v/>
      </c>
      <c r="AE95" s="386"/>
      <c r="AF95" s="386"/>
      <c r="AG95" s="386"/>
      <c r="AH95" s="386"/>
      <c r="AI95" s="386"/>
      <c r="AJ95" s="387">
        <f t="shared" si="27"/>
        <v>0</v>
      </c>
      <c r="AK95" s="386"/>
      <c r="AL95" s="387">
        <f t="shared" si="28"/>
        <v>0</v>
      </c>
      <c r="AM95" s="386"/>
      <c r="AN95" s="387">
        <f t="shared" si="29"/>
        <v>0</v>
      </c>
      <c r="AO95" s="386"/>
      <c r="AP95" s="387">
        <f t="shared" si="30"/>
        <v>0</v>
      </c>
      <c r="AQ95" s="386"/>
      <c r="AR95" s="387">
        <f t="shared" si="31"/>
        <v>0</v>
      </c>
      <c r="AS95" s="386"/>
      <c r="AT95" s="387">
        <f t="shared" si="32"/>
        <v>0</v>
      </c>
    </row>
    <row r="96" spans="2:46">
      <c r="B96" s="430"/>
      <c r="C96" s="430"/>
      <c r="D96" s="431"/>
      <c r="E96" s="432"/>
      <c r="F96" s="432"/>
      <c r="G96" s="432"/>
      <c r="H96" s="432"/>
      <c r="I96" s="432"/>
      <c r="J96" s="432"/>
      <c r="K96" s="465">
        <f t="shared" si="17"/>
        <v>0</v>
      </c>
      <c r="L96" s="433"/>
      <c r="M96" s="433"/>
      <c r="N96" s="434"/>
      <c r="O96" s="383" t="str">
        <f t="shared" si="18"/>
        <v/>
      </c>
      <c r="P96" s="434"/>
      <c r="Q96" s="434"/>
      <c r="R96" s="434"/>
      <c r="S96" s="433"/>
      <c r="T96" s="434"/>
      <c r="U96" s="384" t="str">
        <f t="shared" si="20"/>
        <v/>
      </c>
      <c r="V96" s="384" t="str">
        <f t="shared" si="21"/>
        <v/>
      </c>
      <c r="W96" s="384" t="str">
        <f t="shared" si="22"/>
        <v/>
      </c>
      <c r="X96" s="384" t="str">
        <f t="shared" si="23"/>
        <v/>
      </c>
      <c r="Y96" s="384" t="str">
        <f t="shared" si="24"/>
        <v/>
      </c>
      <c r="Z96" s="384" t="str">
        <f t="shared" si="25"/>
        <v/>
      </c>
      <c r="AA96" s="384">
        <f t="shared" si="19"/>
        <v>0</v>
      </c>
      <c r="AB96" s="385" t="b">
        <f t="shared" si="26"/>
        <v>1</v>
      </c>
      <c r="AC96" s="384" t="str">
        <f>IF($N96="","",IF($C$7="Northern Ireland",INDEX('Fixed inputs'!$H$18:$H$58,MATCH($N96,'Fixed inputs'!$C$18:$C$58,0)),INDEX('Fixed inputs'!$I$18:$I$58,MATCH($N96,'Fixed inputs'!$C$18:$C$58,0))))</f>
        <v/>
      </c>
      <c r="AD96" s="384" t="str">
        <f>IF($C96="","",INDEX('Fixed inputs'!$C$8:$E$10,MATCH($C96,'Fixed inputs'!$B$8:$B$10,0),MATCH(IF($C$7="Northern Ireland","GBP","EUR"),'Fixed inputs'!$C$7:$E$7,0)))</f>
        <v/>
      </c>
      <c r="AE96" s="386"/>
      <c r="AF96" s="386"/>
      <c r="AG96" s="386"/>
      <c r="AH96" s="386"/>
      <c r="AI96" s="386"/>
      <c r="AJ96" s="387">
        <f t="shared" si="27"/>
        <v>0</v>
      </c>
      <c r="AK96" s="386"/>
      <c r="AL96" s="387">
        <f t="shared" si="28"/>
        <v>0</v>
      </c>
      <c r="AM96" s="386"/>
      <c r="AN96" s="387">
        <f t="shared" si="29"/>
        <v>0</v>
      </c>
      <c r="AO96" s="386"/>
      <c r="AP96" s="387">
        <f t="shared" si="30"/>
        <v>0</v>
      </c>
      <c r="AQ96" s="386"/>
      <c r="AR96" s="387">
        <f t="shared" si="31"/>
        <v>0</v>
      </c>
      <c r="AS96" s="386"/>
      <c r="AT96" s="387">
        <f t="shared" si="32"/>
        <v>0</v>
      </c>
    </row>
    <row r="97" spans="2:46">
      <c r="B97" s="430"/>
      <c r="C97" s="430"/>
      <c r="D97" s="431"/>
      <c r="E97" s="432"/>
      <c r="F97" s="432"/>
      <c r="G97" s="432"/>
      <c r="H97" s="432"/>
      <c r="I97" s="432"/>
      <c r="J97" s="432"/>
      <c r="K97" s="465">
        <f t="shared" si="17"/>
        <v>0</v>
      </c>
      <c r="L97" s="433"/>
      <c r="M97" s="433"/>
      <c r="N97" s="434"/>
      <c r="O97" s="383" t="str">
        <f t="shared" si="18"/>
        <v/>
      </c>
      <c r="P97" s="434"/>
      <c r="Q97" s="434"/>
      <c r="R97" s="434"/>
      <c r="S97" s="433"/>
      <c r="T97" s="434"/>
      <c r="U97" s="384" t="str">
        <f t="shared" si="20"/>
        <v/>
      </c>
      <c r="V97" s="384" t="str">
        <f t="shared" si="21"/>
        <v/>
      </c>
      <c r="W97" s="384" t="str">
        <f t="shared" si="22"/>
        <v/>
      </c>
      <c r="X97" s="384" t="str">
        <f t="shared" si="23"/>
        <v/>
      </c>
      <c r="Y97" s="384" t="str">
        <f t="shared" si="24"/>
        <v/>
      </c>
      <c r="Z97" s="384" t="str">
        <f t="shared" si="25"/>
        <v/>
      </c>
      <c r="AA97" s="384">
        <f t="shared" si="19"/>
        <v>0</v>
      </c>
      <c r="AB97" s="385" t="b">
        <f t="shared" si="26"/>
        <v>1</v>
      </c>
      <c r="AC97" s="384" t="str">
        <f>IF($N97="","",IF($C$7="Northern Ireland",INDEX('Fixed inputs'!$H$18:$H$58,MATCH($N97,'Fixed inputs'!$C$18:$C$58,0)),INDEX('Fixed inputs'!$I$18:$I$58,MATCH($N97,'Fixed inputs'!$C$18:$C$58,0))))</f>
        <v/>
      </c>
      <c r="AD97" s="384" t="str">
        <f>IF($C97="","",INDEX('Fixed inputs'!$C$8:$E$10,MATCH($C97,'Fixed inputs'!$B$8:$B$10,0),MATCH(IF($C$7="Northern Ireland","GBP","EUR"),'Fixed inputs'!$C$7:$E$7,0)))</f>
        <v/>
      </c>
      <c r="AE97" s="386"/>
      <c r="AF97" s="386"/>
      <c r="AG97" s="386"/>
      <c r="AH97" s="386"/>
      <c r="AI97" s="386"/>
      <c r="AJ97" s="387">
        <f t="shared" si="27"/>
        <v>0</v>
      </c>
      <c r="AK97" s="386"/>
      <c r="AL97" s="387">
        <f t="shared" si="28"/>
        <v>0</v>
      </c>
      <c r="AM97" s="386"/>
      <c r="AN97" s="387">
        <f t="shared" si="29"/>
        <v>0</v>
      </c>
      <c r="AO97" s="386"/>
      <c r="AP97" s="387">
        <f t="shared" si="30"/>
        <v>0</v>
      </c>
      <c r="AQ97" s="386"/>
      <c r="AR97" s="387">
        <f t="shared" si="31"/>
        <v>0</v>
      </c>
      <c r="AS97" s="386"/>
      <c r="AT97" s="387">
        <f t="shared" si="32"/>
        <v>0</v>
      </c>
    </row>
    <row r="98" spans="2:46">
      <c r="B98" s="430"/>
      <c r="C98" s="430"/>
      <c r="D98" s="431"/>
      <c r="E98" s="432"/>
      <c r="F98" s="432"/>
      <c r="G98" s="432"/>
      <c r="H98" s="432"/>
      <c r="I98" s="432"/>
      <c r="J98" s="432"/>
      <c r="K98" s="465">
        <f t="shared" si="17"/>
        <v>0</v>
      </c>
      <c r="L98" s="433"/>
      <c r="M98" s="433"/>
      <c r="N98" s="434"/>
      <c r="O98" s="383" t="str">
        <f t="shared" si="18"/>
        <v/>
      </c>
      <c r="P98" s="434"/>
      <c r="Q98" s="434"/>
      <c r="R98" s="434"/>
      <c r="S98" s="433"/>
      <c r="T98" s="434"/>
      <c r="U98" s="384" t="str">
        <f t="shared" si="20"/>
        <v/>
      </c>
      <c r="V98" s="384" t="str">
        <f t="shared" si="21"/>
        <v/>
      </c>
      <c r="W98" s="384" t="str">
        <f t="shared" si="22"/>
        <v/>
      </c>
      <c r="X98" s="384" t="str">
        <f t="shared" si="23"/>
        <v/>
      </c>
      <c r="Y98" s="384" t="str">
        <f t="shared" si="24"/>
        <v/>
      </c>
      <c r="Z98" s="384" t="str">
        <f t="shared" si="25"/>
        <v/>
      </c>
      <c r="AA98" s="384">
        <f t="shared" si="19"/>
        <v>0</v>
      </c>
      <c r="AB98" s="385" t="b">
        <f t="shared" si="26"/>
        <v>1</v>
      </c>
      <c r="AC98" s="384" t="str">
        <f>IF($N98="","",IF($C$7="Northern Ireland",INDEX('Fixed inputs'!$H$18:$H$58,MATCH($N98,'Fixed inputs'!$C$18:$C$58,0)),INDEX('Fixed inputs'!$I$18:$I$58,MATCH($N98,'Fixed inputs'!$C$18:$C$58,0))))</f>
        <v/>
      </c>
      <c r="AD98" s="384" t="str">
        <f>IF($C98="","",INDEX('Fixed inputs'!$C$8:$E$10,MATCH($C98,'Fixed inputs'!$B$8:$B$10,0),MATCH(IF($C$7="Northern Ireland","GBP","EUR"),'Fixed inputs'!$C$7:$E$7,0)))</f>
        <v/>
      </c>
      <c r="AE98" s="386"/>
      <c r="AF98" s="386"/>
      <c r="AG98" s="386"/>
      <c r="AH98" s="386"/>
      <c r="AI98" s="386"/>
      <c r="AJ98" s="387">
        <f t="shared" si="27"/>
        <v>0</v>
      </c>
      <c r="AK98" s="386"/>
      <c r="AL98" s="387">
        <f t="shared" si="28"/>
        <v>0</v>
      </c>
      <c r="AM98" s="386"/>
      <c r="AN98" s="387">
        <f t="shared" si="29"/>
        <v>0</v>
      </c>
      <c r="AO98" s="386"/>
      <c r="AP98" s="387">
        <f t="shared" si="30"/>
        <v>0</v>
      </c>
      <c r="AQ98" s="386"/>
      <c r="AR98" s="387">
        <f t="shared" si="31"/>
        <v>0</v>
      </c>
      <c r="AS98" s="386"/>
      <c r="AT98" s="387">
        <f t="shared" si="32"/>
        <v>0</v>
      </c>
    </row>
    <row r="99" spans="2:46">
      <c r="B99" s="430"/>
      <c r="C99" s="430"/>
      <c r="D99" s="431"/>
      <c r="E99" s="432"/>
      <c r="F99" s="432"/>
      <c r="G99" s="432"/>
      <c r="H99" s="432"/>
      <c r="I99" s="432"/>
      <c r="J99" s="432"/>
      <c r="K99" s="465">
        <f t="shared" si="17"/>
        <v>0</v>
      </c>
      <c r="L99" s="433"/>
      <c r="M99" s="433"/>
      <c r="N99" s="434"/>
      <c r="O99" s="383" t="str">
        <f t="shared" si="18"/>
        <v/>
      </c>
      <c r="P99" s="434"/>
      <c r="Q99" s="434"/>
      <c r="R99" s="434"/>
      <c r="S99" s="433"/>
      <c r="T99" s="434"/>
      <c r="U99" s="384" t="str">
        <f t="shared" si="20"/>
        <v/>
      </c>
      <c r="V99" s="384" t="str">
        <f t="shared" si="21"/>
        <v/>
      </c>
      <c r="W99" s="384" t="str">
        <f t="shared" si="22"/>
        <v/>
      </c>
      <c r="X99" s="384" t="str">
        <f t="shared" si="23"/>
        <v/>
      </c>
      <c r="Y99" s="384" t="str">
        <f t="shared" si="24"/>
        <v/>
      </c>
      <c r="Z99" s="384" t="str">
        <f t="shared" si="25"/>
        <v/>
      </c>
      <c r="AA99" s="384">
        <f t="shared" si="19"/>
        <v>0</v>
      </c>
      <c r="AB99" s="385" t="b">
        <f t="shared" si="26"/>
        <v>1</v>
      </c>
      <c r="AC99" s="384" t="str">
        <f>IF($N99="","",IF($C$7="Northern Ireland",INDEX('Fixed inputs'!$H$18:$H$58,MATCH($N99,'Fixed inputs'!$C$18:$C$58,0)),INDEX('Fixed inputs'!$I$18:$I$58,MATCH($N99,'Fixed inputs'!$C$18:$C$58,0))))</f>
        <v/>
      </c>
      <c r="AD99" s="384" t="str">
        <f>IF($C99="","",INDEX('Fixed inputs'!$C$8:$E$10,MATCH($C99,'Fixed inputs'!$B$8:$B$10,0),MATCH(IF($C$7="Northern Ireland","GBP","EUR"),'Fixed inputs'!$C$7:$E$7,0)))</f>
        <v/>
      </c>
      <c r="AE99" s="386"/>
      <c r="AF99" s="386"/>
      <c r="AG99" s="386"/>
      <c r="AH99" s="386"/>
      <c r="AI99" s="386"/>
      <c r="AJ99" s="387">
        <f t="shared" si="27"/>
        <v>0</v>
      </c>
      <c r="AK99" s="386"/>
      <c r="AL99" s="387">
        <f t="shared" si="28"/>
        <v>0</v>
      </c>
      <c r="AM99" s="386"/>
      <c r="AN99" s="387">
        <f t="shared" si="29"/>
        <v>0</v>
      </c>
      <c r="AO99" s="386"/>
      <c r="AP99" s="387">
        <f t="shared" si="30"/>
        <v>0</v>
      </c>
      <c r="AQ99" s="386"/>
      <c r="AR99" s="387">
        <f t="shared" si="31"/>
        <v>0</v>
      </c>
      <c r="AS99" s="386"/>
      <c r="AT99" s="387">
        <f t="shared" si="32"/>
        <v>0</v>
      </c>
    </row>
    <row r="100" spans="2:46">
      <c r="B100" s="430"/>
      <c r="C100" s="430"/>
      <c r="D100" s="431"/>
      <c r="E100" s="432"/>
      <c r="F100" s="432"/>
      <c r="G100" s="432"/>
      <c r="H100" s="432"/>
      <c r="I100" s="432"/>
      <c r="J100" s="432"/>
      <c r="K100" s="465">
        <f t="shared" si="17"/>
        <v>0</v>
      </c>
      <c r="L100" s="433"/>
      <c r="M100" s="433"/>
      <c r="N100" s="434"/>
      <c r="O100" s="383" t="str">
        <f t="shared" si="18"/>
        <v/>
      </c>
      <c r="P100" s="434"/>
      <c r="Q100" s="434"/>
      <c r="R100" s="434"/>
      <c r="S100" s="433"/>
      <c r="T100" s="434"/>
      <c r="U100" s="384" t="str">
        <f t="shared" si="20"/>
        <v/>
      </c>
      <c r="V100" s="384" t="str">
        <f t="shared" si="21"/>
        <v/>
      </c>
      <c r="W100" s="384" t="str">
        <f t="shared" si="22"/>
        <v/>
      </c>
      <c r="X100" s="384" t="str">
        <f t="shared" si="23"/>
        <v/>
      </c>
      <c r="Y100" s="384" t="str">
        <f t="shared" si="24"/>
        <v/>
      </c>
      <c r="Z100" s="384" t="str">
        <f t="shared" si="25"/>
        <v/>
      </c>
      <c r="AA100" s="384">
        <f t="shared" si="19"/>
        <v>0</v>
      </c>
      <c r="AB100" s="385" t="b">
        <f t="shared" si="26"/>
        <v>1</v>
      </c>
      <c r="AC100" s="384" t="str">
        <f>IF($N100="","",IF($C$7="Northern Ireland",INDEX('Fixed inputs'!$H$18:$H$58,MATCH($N100,'Fixed inputs'!$C$18:$C$58,0)),INDEX('Fixed inputs'!$I$18:$I$58,MATCH($N100,'Fixed inputs'!$C$18:$C$58,0))))</f>
        <v/>
      </c>
      <c r="AD100" s="384" t="str">
        <f>IF($C100="","",INDEX('Fixed inputs'!$C$8:$E$10,MATCH($C100,'Fixed inputs'!$B$8:$B$10,0),MATCH(IF($C$7="Northern Ireland","GBP","EUR"),'Fixed inputs'!$C$7:$E$7,0)))</f>
        <v/>
      </c>
      <c r="AE100" s="386"/>
      <c r="AF100" s="386"/>
      <c r="AG100" s="386"/>
      <c r="AH100" s="386"/>
      <c r="AI100" s="386"/>
      <c r="AJ100" s="387">
        <f t="shared" si="27"/>
        <v>0</v>
      </c>
      <c r="AK100" s="386"/>
      <c r="AL100" s="387">
        <f t="shared" si="28"/>
        <v>0</v>
      </c>
      <c r="AM100" s="386"/>
      <c r="AN100" s="387">
        <f t="shared" si="29"/>
        <v>0</v>
      </c>
      <c r="AO100" s="386"/>
      <c r="AP100" s="387">
        <f t="shared" si="30"/>
        <v>0</v>
      </c>
      <c r="AQ100" s="386"/>
      <c r="AR100" s="387">
        <f t="shared" si="31"/>
        <v>0</v>
      </c>
      <c r="AS100" s="386"/>
      <c r="AT100" s="387">
        <f t="shared" si="32"/>
        <v>0</v>
      </c>
    </row>
    <row r="101" spans="2:46">
      <c r="B101" s="430"/>
      <c r="C101" s="430"/>
      <c r="D101" s="431"/>
      <c r="E101" s="432"/>
      <c r="F101" s="432"/>
      <c r="G101" s="432"/>
      <c r="H101" s="432"/>
      <c r="I101" s="432"/>
      <c r="J101" s="432"/>
      <c r="K101" s="465">
        <f t="shared" si="17"/>
        <v>0</v>
      </c>
      <c r="L101" s="433"/>
      <c r="M101" s="433"/>
      <c r="N101" s="434"/>
      <c r="O101" s="383" t="str">
        <f t="shared" si="18"/>
        <v/>
      </c>
      <c r="P101" s="434"/>
      <c r="Q101" s="434"/>
      <c r="R101" s="434"/>
      <c r="S101" s="433"/>
      <c r="T101" s="434"/>
      <c r="U101" s="384" t="str">
        <f t="shared" si="20"/>
        <v/>
      </c>
      <c r="V101" s="384" t="str">
        <f t="shared" si="21"/>
        <v/>
      </c>
      <c r="W101" s="384" t="str">
        <f t="shared" si="22"/>
        <v/>
      </c>
      <c r="X101" s="384" t="str">
        <f t="shared" si="23"/>
        <v/>
      </c>
      <c r="Y101" s="384" t="str">
        <f t="shared" si="24"/>
        <v/>
      </c>
      <c r="Z101" s="384" t="str">
        <f t="shared" si="25"/>
        <v/>
      </c>
      <c r="AA101" s="384">
        <f t="shared" si="19"/>
        <v>0</v>
      </c>
      <c r="AB101" s="385" t="b">
        <f t="shared" si="26"/>
        <v>1</v>
      </c>
      <c r="AC101" s="384" t="str">
        <f>IF($N101="","",IF($C$7="Northern Ireland",INDEX('Fixed inputs'!$H$18:$H$58,MATCH($N101,'Fixed inputs'!$C$18:$C$58,0)),INDEX('Fixed inputs'!$I$18:$I$58,MATCH($N101,'Fixed inputs'!$C$18:$C$58,0))))</f>
        <v/>
      </c>
      <c r="AD101" s="384" t="str">
        <f>IF($C101="","",INDEX('Fixed inputs'!$C$8:$E$10,MATCH($C101,'Fixed inputs'!$B$8:$B$10,0),MATCH(IF($C$7="Northern Ireland","GBP","EUR"),'Fixed inputs'!$C$7:$E$7,0)))</f>
        <v/>
      </c>
      <c r="AE101" s="386"/>
      <c r="AF101" s="386"/>
      <c r="AG101" s="386"/>
      <c r="AH101" s="386"/>
      <c r="AI101" s="386"/>
      <c r="AJ101" s="387">
        <f t="shared" si="27"/>
        <v>0</v>
      </c>
      <c r="AK101" s="386"/>
      <c r="AL101" s="387">
        <f t="shared" si="28"/>
        <v>0</v>
      </c>
      <c r="AM101" s="386"/>
      <c r="AN101" s="387">
        <f t="shared" si="29"/>
        <v>0</v>
      </c>
      <c r="AO101" s="386"/>
      <c r="AP101" s="387">
        <f t="shared" si="30"/>
        <v>0</v>
      </c>
      <c r="AQ101" s="386"/>
      <c r="AR101" s="387">
        <f t="shared" si="31"/>
        <v>0</v>
      </c>
      <c r="AS101" s="386"/>
      <c r="AT101" s="387">
        <f t="shared" si="32"/>
        <v>0</v>
      </c>
    </row>
    <row r="102" spans="2:46">
      <c r="B102" s="430"/>
      <c r="C102" s="430"/>
      <c r="D102" s="431"/>
      <c r="E102" s="432"/>
      <c r="F102" s="432"/>
      <c r="G102" s="432"/>
      <c r="H102" s="432"/>
      <c r="I102" s="432"/>
      <c r="J102" s="432"/>
      <c r="K102" s="465">
        <f t="shared" si="17"/>
        <v>0</v>
      </c>
      <c r="L102" s="433"/>
      <c r="M102" s="433"/>
      <c r="N102" s="434"/>
      <c r="O102" s="383" t="str">
        <f t="shared" si="18"/>
        <v/>
      </c>
      <c r="P102" s="434"/>
      <c r="Q102" s="434"/>
      <c r="R102" s="434"/>
      <c r="S102" s="433"/>
      <c r="T102" s="434"/>
      <c r="U102" s="384" t="str">
        <f t="shared" si="20"/>
        <v/>
      </c>
      <c r="V102" s="384" t="str">
        <f t="shared" si="21"/>
        <v/>
      </c>
      <c r="W102" s="384" t="str">
        <f t="shared" si="22"/>
        <v/>
      </c>
      <c r="X102" s="384" t="str">
        <f t="shared" si="23"/>
        <v/>
      </c>
      <c r="Y102" s="384" t="str">
        <f t="shared" si="24"/>
        <v/>
      </c>
      <c r="Z102" s="384" t="str">
        <f t="shared" si="25"/>
        <v/>
      </c>
      <c r="AA102" s="384">
        <f t="shared" si="19"/>
        <v>0</v>
      </c>
      <c r="AB102" s="385" t="b">
        <f t="shared" si="26"/>
        <v>1</v>
      </c>
      <c r="AC102" s="384" t="str">
        <f>IF($N102="","",IF($C$7="Northern Ireland",INDEX('Fixed inputs'!$H$18:$H$58,MATCH($N102,'Fixed inputs'!$C$18:$C$58,0)),INDEX('Fixed inputs'!$I$18:$I$58,MATCH($N102,'Fixed inputs'!$C$18:$C$58,0))))</f>
        <v/>
      </c>
      <c r="AD102" s="384" t="str">
        <f>IF($C102="","",INDEX('Fixed inputs'!$C$8:$E$10,MATCH($C102,'Fixed inputs'!$B$8:$B$10,0),MATCH(IF($C$7="Northern Ireland","GBP","EUR"),'Fixed inputs'!$C$7:$E$7,0)))</f>
        <v/>
      </c>
      <c r="AE102" s="386"/>
      <c r="AF102" s="386"/>
      <c r="AG102" s="386"/>
      <c r="AH102" s="386"/>
      <c r="AI102" s="386"/>
      <c r="AJ102" s="387">
        <f t="shared" si="27"/>
        <v>0</v>
      </c>
      <c r="AK102" s="386"/>
      <c r="AL102" s="387">
        <f t="shared" si="28"/>
        <v>0</v>
      </c>
      <c r="AM102" s="386"/>
      <c r="AN102" s="387">
        <f t="shared" si="29"/>
        <v>0</v>
      </c>
      <c r="AO102" s="386"/>
      <c r="AP102" s="387">
        <f t="shared" si="30"/>
        <v>0</v>
      </c>
      <c r="AQ102" s="386"/>
      <c r="AR102" s="387">
        <f t="shared" si="31"/>
        <v>0</v>
      </c>
      <c r="AS102" s="386"/>
      <c r="AT102" s="387">
        <f t="shared" si="32"/>
        <v>0</v>
      </c>
    </row>
    <row r="103" spans="2:46">
      <c r="B103" s="430"/>
      <c r="C103" s="430"/>
      <c r="D103" s="431"/>
      <c r="E103" s="432"/>
      <c r="F103" s="432"/>
      <c r="G103" s="432"/>
      <c r="H103" s="432"/>
      <c r="I103" s="432"/>
      <c r="J103" s="432"/>
      <c r="K103" s="465">
        <f t="shared" si="17"/>
        <v>0</v>
      </c>
      <c r="L103" s="433"/>
      <c r="M103" s="433"/>
      <c r="N103" s="434"/>
      <c r="O103" s="383" t="str">
        <f t="shared" si="18"/>
        <v/>
      </c>
      <c r="P103" s="434"/>
      <c r="Q103" s="434"/>
      <c r="R103" s="434"/>
      <c r="S103" s="433"/>
      <c r="T103" s="434"/>
      <c r="U103" s="384" t="str">
        <f t="shared" si="20"/>
        <v/>
      </c>
      <c r="V103" s="384" t="str">
        <f t="shared" si="21"/>
        <v/>
      </c>
      <c r="W103" s="384" t="str">
        <f t="shared" si="22"/>
        <v/>
      </c>
      <c r="X103" s="384" t="str">
        <f t="shared" si="23"/>
        <v/>
      </c>
      <c r="Y103" s="384" t="str">
        <f t="shared" si="24"/>
        <v/>
      </c>
      <c r="Z103" s="384" t="str">
        <f t="shared" si="25"/>
        <v/>
      </c>
      <c r="AA103" s="384">
        <f t="shared" si="19"/>
        <v>0</v>
      </c>
      <c r="AB103" s="385" t="b">
        <f t="shared" si="26"/>
        <v>1</v>
      </c>
      <c r="AC103" s="384" t="str">
        <f>IF($N103="","",IF($C$7="Northern Ireland",INDEX('Fixed inputs'!$H$18:$H$58,MATCH($N103,'Fixed inputs'!$C$18:$C$58,0)),INDEX('Fixed inputs'!$I$18:$I$58,MATCH($N103,'Fixed inputs'!$C$18:$C$58,0))))</f>
        <v/>
      </c>
      <c r="AD103" s="384" t="str">
        <f>IF($C103="","",INDEX('Fixed inputs'!$C$8:$E$10,MATCH($C103,'Fixed inputs'!$B$8:$B$10,0),MATCH(IF($C$7="Northern Ireland","GBP","EUR"),'Fixed inputs'!$C$7:$E$7,0)))</f>
        <v/>
      </c>
      <c r="AE103" s="386"/>
      <c r="AF103" s="386"/>
      <c r="AG103" s="386"/>
      <c r="AH103" s="386"/>
      <c r="AI103" s="386"/>
      <c r="AJ103" s="387">
        <f t="shared" si="27"/>
        <v>0</v>
      </c>
      <c r="AK103" s="386"/>
      <c r="AL103" s="387">
        <f t="shared" si="28"/>
        <v>0</v>
      </c>
      <c r="AM103" s="386"/>
      <c r="AN103" s="387">
        <f t="shared" si="29"/>
        <v>0</v>
      </c>
      <c r="AO103" s="386"/>
      <c r="AP103" s="387">
        <f t="shared" si="30"/>
        <v>0</v>
      </c>
      <c r="AQ103" s="386"/>
      <c r="AR103" s="387">
        <f t="shared" si="31"/>
        <v>0</v>
      </c>
      <c r="AS103" s="386"/>
      <c r="AT103" s="387">
        <f t="shared" si="32"/>
        <v>0</v>
      </c>
    </row>
    <row r="104" spans="2:46">
      <c r="B104" s="430"/>
      <c r="C104" s="430"/>
      <c r="D104" s="431"/>
      <c r="E104" s="432"/>
      <c r="F104" s="432"/>
      <c r="G104" s="432"/>
      <c r="H104" s="432"/>
      <c r="I104" s="432"/>
      <c r="J104" s="432"/>
      <c r="K104" s="465">
        <f t="shared" si="17"/>
        <v>0</v>
      </c>
      <c r="L104" s="433"/>
      <c r="M104" s="433"/>
      <c r="N104" s="434"/>
      <c r="O104" s="383" t="str">
        <f t="shared" si="18"/>
        <v/>
      </c>
      <c r="P104" s="434"/>
      <c r="Q104" s="434"/>
      <c r="R104" s="434"/>
      <c r="S104" s="433"/>
      <c r="T104" s="434"/>
      <c r="U104" s="384" t="str">
        <f t="shared" si="20"/>
        <v/>
      </c>
      <c r="V104" s="384" t="str">
        <f t="shared" si="21"/>
        <v/>
      </c>
      <c r="W104" s="384" t="str">
        <f t="shared" si="22"/>
        <v/>
      </c>
      <c r="X104" s="384" t="str">
        <f t="shared" si="23"/>
        <v/>
      </c>
      <c r="Y104" s="384" t="str">
        <f t="shared" si="24"/>
        <v/>
      </c>
      <c r="Z104" s="384" t="str">
        <f t="shared" si="25"/>
        <v/>
      </c>
      <c r="AA104" s="384">
        <f t="shared" si="19"/>
        <v>0</v>
      </c>
      <c r="AB104" s="385" t="b">
        <f t="shared" si="26"/>
        <v>1</v>
      </c>
      <c r="AC104" s="384" t="str">
        <f>IF($N104="","",IF($C$7="Northern Ireland",INDEX('Fixed inputs'!$H$18:$H$58,MATCH($N104,'Fixed inputs'!$C$18:$C$58,0)),INDEX('Fixed inputs'!$I$18:$I$58,MATCH($N104,'Fixed inputs'!$C$18:$C$58,0))))</f>
        <v/>
      </c>
      <c r="AD104" s="384" t="str">
        <f>IF($C104="","",INDEX('Fixed inputs'!$C$8:$E$10,MATCH($C104,'Fixed inputs'!$B$8:$B$10,0),MATCH(IF($C$7="Northern Ireland","GBP","EUR"),'Fixed inputs'!$C$7:$E$7,0)))</f>
        <v/>
      </c>
      <c r="AE104" s="386"/>
      <c r="AF104" s="386"/>
      <c r="AG104" s="386"/>
      <c r="AH104" s="386"/>
      <c r="AI104" s="386"/>
      <c r="AJ104" s="387">
        <f t="shared" si="27"/>
        <v>0</v>
      </c>
      <c r="AK104" s="386"/>
      <c r="AL104" s="387">
        <f t="shared" si="28"/>
        <v>0</v>
      </c>
      <c r="AM104" s="386"/>
      <c r="AN104" s="387">
        <f t="shared" si="29"/>
        <v>0</v>
      </c>
      <c r="AO104" s="386"/>
      <c r="AP104" s="387">
        <f t="shared" si="30"/>
        <v>0</v>
      </c>
      <c r="AQ104" s="386"/>
      <c r="AR104" s="387">
        <f t="shared" si="31"/>
        <v>0</v>
      </c>
      <c r="AS104" s="386"/>
      <c r="AT104" s="387">
        <f t="shared" si="32"/>
        <v>0</v>
      </c>
    </row>
    <row r="105" spans="2:46">
      <c r="B105" s="430"/>
      <c r="C105" s="430"/>
      <c r="D105" s="431"/>
      <c r="E105" s="432"/>
      <c r="F105" s="432"/>
      <c r="G105" s="432"/>
      <c r="H105" s="432"/>
      <c r="I105" s="432"/>
      <c r="J105" s="432"/>
      <c r="K105" s="465">
        <f t="shared" si="17"/>
        <v>0</v>
      </c>
      <c r="L105" s="433"/>
      <c r="M105" s="433"/>
      <c r="N105" s="434"/>
      <c r="O105" s="383" t="str">
        <f t="shared" si="18"/>
        <v/>
      </c>
      <c r="P105" s="434"/>
      <c r="Q105" s="434"/>
      <c r="R105" s="434"/>
      <c r="S105" s="433"/>
      <c r="T105" s="434"/>
      <c r="U105" s="384" t="str">
        <f t="shared" si="20"/>
        <v/>
      </c>
      <c r="V105" s="384" t="str">
        <f t="shared" si="21"/>
        <v/>
      </c>
      <c r="W105" s="384" t="str">
        <f t="shared" si="22"/>
        <v/>
      </c>
      <c r="X105" s="384" t="str">
        <f t="shared" si="23"/>
        <v/>
      </c>
      <c r="Y105" s="384" t="str">
        <f t="shared" si="24"/>
        <v/>
      </c>
      <c r="Z105" s="384" t="str">
        <f t="shared" si="25"/>
        <v/>
      </c>
      <c r="AA105" s="384">
        <f t="shared" si="19"/>
        <v>0</v>
      </c>
      <c r="AB105" s="385" t="b">
        <f t="shared" si="26"/>
        <v>1</v>
      </c>
      <c r="AC105" s="384" t="str">
        <f>IF($N105="","",IF($C$7="Northern Ireland",INDEX('Fixed inputs'!$H$18:$H$58,MATCH($N105,'Fixed inputs'!$C$18:$C$58,0)),INDEX('Fixed inputs'!$I$18:$I$58,MATCH($N105,'Fixed inputs'!$C$18:$C$58,0))))</f>
        <v/>
      </c>
      <c r="AD105" s="384" t="str">
        <f>IF($C105="","",INDEX('Fixed inputs'!$C$8:$E$10,MATCH($C105,'Fixed inputs'!$B$8:$B$10,0),MATCH(IF($C$7="Northern Ireland","GBP","EUR"),'Fixed inputs'!$C$7:$E$7,0)))</f>
        <v/>
      </c>
      <c r="AE105" s="386"/>
      <c r="AF105" s="386"/>
      <c r="AG105" s="386"/>
      <c r="AH105" s="386"/>
      <c r="AI105" s="386"/>
      <c r="AJ105" s="387">
        <f t="shared" si="27"/>
        <v>0</v>
      </c>
      <c r="AK105" s="386"/>
      <c r="AL105" s="387">
        <f t="shared" si="28"/>
        <v>0</v>
      </c>
      <c r="AM105" s="386"/>
      <c r="AN105" s="387">
        <f t="shared" si="29"/>
        <v>0</v>
      </c>
      <c r="AO105" s="386"/>
      <c r="AP105" s="387">
        <f t="shared" si="30"/>
        <v>0</v>
      </c>
      <c r="AQ105" s="386"/>
      <c r="AR105" s="387">
        <f t="shared" si="31"/>
        <v>0</v>
      </c>
      <c r="AS105" s="386"/>
      <c r="AT105" s="387">
        <f t="shared" si="32"/>
        <v>0</v>
      </c>
    </row>
    <row r="106" spans="2:46">
      <c r="B106" s="435"/>
      <c r="C106" s="435"/>
      <c r="D106" s="436"/>
      <c r="E106" s="437"/>
      <c r="F106" s="437"/>
      <c r="G106" s="437"/>
      <c r="H106" s="437"/>
      <c r="I106" s="437"/>
      <c r="J106" s="437"/>
      <c r="K106" s="465">
        <f t="shared" si="17"/>
        <v>0</v>
      </c>
      <c r="L106" s="433"/>
      <c r="M106" s="433"/>
      <c r="N106" s="434"/>
      <c r="O106" s="383" t="str">
        <f t="shared" si="18"/>
        <v/>
      </c>
      <c r="P106" s="434"/>
      <c r="Q106" s="434"/>
      <c r="R106" s="434"/>
      <c r="S106" s="433"/>
      <c r="T106" s="434"/>
      <c r="U106" s="384" t="str">
        <f t="shared" si="20"/>
        <v/>
      </c>
      <c r="V106" s="384" t="str">
        <f t="shared" si="21"/>
        <v/>
      </c>
      <c r="W106" s="384" t="str">
        <f t="shared" si="22"/>
        <v/>
      </c>
      <c r="X106" s="384" t="str">
        <f t="shared" si="23"/>
        <v/>
      </c>
      <c r="Y106" s="384" t="str">
        <f t="shared" si="24"/>
        <v/>
      </c>
      <c r="Z106" s="384" t="str">
        <f t="shared" si="25"/>
        <v/>
      </c>
      <c r="AA106" s="384">
        <f t="shared" si="19"/>
        <v>0</v>
      </c>
      <c r="AB106" s="385" t="b">
        <f t="shared" si="26"/>
        <v>1</v>
      </c>
      <c r="AC106" s="384" t="str">
        <f>IF($N106="","",IF($C$7="Northern Ireland",INDEX('Fixed inputs'!$H$18:$H$58,MATCH($N106,'Fixed inputs'!$C$18:$C$58,0)),INDEX('Fixed inputs'!$I$18:$I$58,MATCH($N106,'Fixed inputs'!$C$18:$C$58,0))))</f>
        <v/>
      </c>
      <c r="AD106" s="384" t="str">
        <f>IF($C106="","",INDEX('Fixed inputs'!$C$8:$E$10,MATCH($C106,'Fixed inputs'!$B$8:$B$10,0),MATCH(IF($C$7="Northern Ireland","GBP","EUR"),'Fixed inputs'!$C$7:$E$7,0)))</f>
        <v/>
      </c>
      <c r="AE106" s="386"/>
      <c r="AF106" s="386"/>
      <c r="AG106" s="386"/>
      <c r="AH106" s="386"/>
      <c r="AI106" s="386"/>
      <c r="AJ106" s="387">
        <f t="shared" si="27"/>
        <v>0</v>
      </c>
      <c r="AK106" s="386"/>
      <c r="AL106" s="387">
        <f t="shared" si="28"/>
        <v>0</v>
      </c>
      <c r="AM106" s="386"/>
      <c r="AN106" s="387">
        <f t="shared" si="29"/>
        <v>0</v>
      </c>
      <c r="AO106" s="386"/>
      <c r="AP106" s="387">
        <f t="shared" si="30"/>
        <v>0</v>
      </c>
      <c r="AQ106" s="386"/>
      <c r="AR106" s="387">
        <f t="shared" si="31"/>
        <v>0</v>
      </c>
      <c r="AS106" s="386"/>
      <c r="AT106" s="387">
        <f t="shared" si="32"/>
        <v>0</v>
      </c>
    </row>
    <row r="107" spans="2:46">
      <c r="B107" s="435"/>
      <c r="C107" s="435"/>
      <c r="D107" s="436"/>
      <c r="E107" s="437"/>
      <c r="F107" s="437"/>
      <c r="G107" s="437"/>
      <c r="H107" s="437"/>
      <c r="I107" s="437"/>
      <c r="J107" s="437"/>
      <c r="K107" s="465">
        <f t="shared" si="17"/>
        <v>0</v>
      </c>
      <c r="L107" s="433"/>
      <c r="M107" s="433"/>
      <c r="N107" s="434"/>
      <c r="O107" s="383" t="str">
        <f t="shared" si="18"/>
        <v/>
      </c>
      <c r="P107" s="434"/>
      <c r="Q107" s="434"/>
      <c r="R107" s="434"/>
      <c r="S107" s="433"/>
      <c r="T107" s="434"/>
      <c r="U107" s="384" t="str">
        <f t="shared" si="20"/>
        <v/>
      </c>
      <c r="V107" s="384" t="str">
        <f t="shared" si="21"/>
        <v/>
      </c>
      <c r="W107" s="384" t="str">
        <f t="shared" si="22"/>
        <v/>
      </c>
      <c r="X107" s="384" t="str">
        <f t="shared" si="23"/>
        <v/>
      </c>
      <c r="Y107" s="384" t="str">
        <f t="shared" si="24"/>
        <v/>
      </c>
      <c r="Z107" s="384" t="str">
        <f t="shared" si="25"/>
        <v/>
      </c>
      <c r="AA107" s="384">
        <f t="shared" si="19"/>
        <v>0</v>
      </c>
      <c r="AB107" s="385" t="b">
        <f t="shared" si="26"/>
        <v>1</v>
      </c>
      <c r="AC107" s="384" t="str">
        <f>IF($N107="","",IF($C$7="Northern Ireland",INDEX('Fixed inputs'!$H$18:$H$58,MATCH($N107,'Fixed inputs'!$C$18:$C$58,0)),INDEX('Fixed inputs'!$I$18:$I$58,MATCH($N107,'Fixed inputs'!$C$18:$C$58,0))))</f>
        <v/>
      </c>
      <c r="AD107" s="384" t="str">
        <f>IF($C107="","",INDEX('Fixed inputs'!$C$8:$E$10,MATCH($C107,'Fixed inputs'!$B$8:$B$10,0),MATCH(IF($C$7="Northern Ireland","GBP","EUR"),'Fixed inputs'!$C$7:$E$7,0)))</f>
        <v/>
      </c>
      <c r="AE107" s="386"/>
      <c r="AF107" s="386"/>
      <c r="AG107" s="386"/>
      <c r="AH107" s="386"/>
      <c r="AI107" s="386"/>
      <c r="AJ107" s="387">
        <f t="shared" si="27"/>
        <v>0</v>
      </c>
      <c r="AK107" s="386"/>
      <c r="AL107" s="387">
        <f t="shared" si="28"/>
        <v>0</v>
      </c>
      <c r="AM107" s="386"/>
      <c r="AN107" s="387">
        <f t="shared" si="29"/>
        <v>0</v>
      </c>
      <c r="AO107" s="386"/>
      <c r="AP107" s="387">
        <f t="shared" si="30"/>
        <v>0</v>
      </c>
      <c r="AQ107" s="386"/>
      <c r="AR107" s="387">
        <f t="shared" si="31"/>
        <v>0</v>
      </c>
      <c r="AS107" s="386"/>
      <c r="AT107" s="387">
        <f t="shared" si="32"/>
        <v>0</v>
      </c>
    </row>
    <row r="108" spans="2:46">
      <c r="B108" s="435"/>
      <c r="C108" s="435"/>
      <c r="D108" s="436"/>
      <c r="E108" s="437"/>
      <c r="F108" s="437"/>
      <c r="G108" s="437"/>
      <c r="H108" s="437"/>
      <c r="I108" s="437"/>
      <c r="J108" s="437"/>
      <c r="K108" s="465">
        <f t="shared" si="17"/>
        <v>0</v>
      </c>
      <c r="L108" s="433"/>
      <c r="M108" s="433"/>
      <c r="N108" s="434"/>
      <c r="O108" s="383" t="str">
        <f t="shared" si="18"/>
        <v/>
      </c>
      <c r="P108" s="434"/>
      <c r="Q108" s="434"/>
      <c r="R108" s="434"/>
      <c r="S108" s="433"/>
      <c r="T108" s="434"/>
      <c r="U108" s="384" t="str">
        <f t="shared" si="20"/>
        <v/>
      </c>
      <c r="V108" s="384" t="str">
        <f t="shared" si="21"/>
        <v/>
      </c>
      <c r="W108" s="384" t="str">
        <f t="shared" si="22"/>
        <v/>
      </c>
      <c r="X108" s="384" t="str">
        <f t="shared" si="23"/>
        <v/>
      </c>
      <c r="Y108" s="384" t="str">
        <f t="shared" si="24"/>
        <v/>
      </c>
      <c r="Z108" s="384" t="str">
        <f t="shared" si="25"/>
        <v/>
      </c>
      <c r="AA108" s="384">
        <f t="shared" si="19"/>
        <v>0</v>
      </c>
      <c r="AB108" s="385" t="b">
        <f t="shared" si="26"/>
        <v>1</v>
      </c>
      <c r="AC108" s="384" t="str">
        <f>IF($N108="","",IF($C$7="Northern Ireland",INDEX('Fixed inputs'!$H$18:$H$58,MATCH($N108,'Fixed inputs'!$C$18:$C$58,0)),INDEX('Fixed inputs'!$I$18:$I$58,MATCH($N108,'Fixed inputs'!$C$18:$C$58,0))))</f>
        <v/>
      </c>
      <c r="AD108" s="384" t="str">
        <f>IF($C108="","",INDEX('Fixed inputs'!$C$8:$E$10,MATCH($C108,'Fixed inputs'!$B$8:$B$10,0),MATCH(IF($C$7="Northern Ireland","GBP","EUR"),'Fixed inputs'!$C$7:$E$7,0)))</f>
        <v/>
      </c>
      <c r="AE108" s="386"/>
      <c r="AF108" s="386"/>
      <c r="AG108" s="386"/>
      <c r="AH108" s="386"/>
      <c r="AI108" s="386"/>
      <c r="AJ108" s="387">
        <f t="shared" si="27"/>
        <v>0</v>
      </c>
      <c r="AK108" s="386"/>
      <c r="AL108" s="387">
        <f t="shared" si="28"/>
        <v>0</v>
      </c>
      <c r="AM108" s="386"/>
      <c r="AN108" s="387">
        <f t="shared" si="29"/>
        <v>0</v>
      </c>
      <c r="AO108" s="386"/>
      <c r="AP108" s="387">
        <f t="shared" si="30"/>
        <v>0</v>
      </c>
      <c r="AQ108" s="386"/>
      <c r="AR108" s="387">
        <f t="shared" si="31"/>
        <v>0</v>
      </c>
      <c r="AS108" s="386"/>
      <c r="AT108" s="387">
        <f t="shared" si="32"/>
        <v>0</v>
      </c>
    </row>
    <row r="109" spans="2:46">
      <c r="B109" s="435"/>
      <c r="C109" s="435"/>
      <c r="D109" s="436"/>
      <c r="E109" s="437"/>
      <c r="F109" s="437"/>
      <c r="G109" s="437"/>
      <c r="H109" s="437"/>
      <c r="I109" s="437"/>
      <c r="J109" s="437"/>
      <c r="K109" s="465">
        <f t="shared" si="17"/>
        <v>0</v>
      </c>
      <c r="L109" s="433"/>
      <c r="M109" s="433"/>
      <c r="N109" s="434"/>
      <c r="O109" s="383" t="str">
        <f t="shared" si="18"/>
        <v/>
      </c>
      <c r="P109" s="434"/>
      <c r="Q109" s="434"/>
      <c r="R109" s="434"/>
      <c r="S109" s="433"/>
      <c r="T109" s="434"/>
      <c r="U109" s="384" t="str">
        <f t="shared" si="20"/>
        <v/>
      </c>
      <c r="V109" s="384" t="str">
        <f t="shared" si="21"/>
        <v/>
      </c>
      <c r="W109" s="384" t="str">
        <f t="shared" si="22"/>
        <v/>
      </c>
      <c r="X109" s="384" t="str">
        <f t="shared" si="23"/>
        <v/>
      </c>
      <c r="Y109" s="384" t="str">
        <f t="shared" si="24"/>
        <v/>
      </c>
      <c r="Z109" s="384" t="str">
        <f t="shared" si="25"/>
        <v/>
      </c>
      <c r="AA109" s="384">
        <f t="shared" si="19"/>
        <v>0</v>
      </c>
      <c r="AB109" s="385" t="b">
        <f t="shared" si="26"/>
        <v>1</v>
      </c>
      <c r="AC109" s="384" t="str">
        <f>IF($N109="","",IF($C$7="Northern Ireland",INDEX('Fixed inputs'!$H$18:$H$58,MATCH($N109,'Fixed inputs'!$C$18:$C$58,0)),INDEX('Fixed inputs'!$I$18:$I$58,MATCH($N109,'Fixed inputs'!$C$18:$C$58,0))))</f>
        <v/>
      </c>
      <c r="AD109" s="384" t="str">
        <f>IF($C109="","",INDEX('Fixed inputs'!$C$8:$E$10,MATCH($C109,'Fixed inputs'!$B$8:$B$10,0),MATCH(IF($C$7="Northern Ireland","GBP","EUR"),'Fixed inputs'!$C$7:$E$7,0)))</f>
        <v/>
      </c>
      <c r="AE109" s="386"/>
      <c r="AF109" s="386"/>
      <c r="AG109" s="386"/>
      <c r="AH109" s="386"/>
      <c r="AI109" s="386"/>
      <c r="AJ109" s="387">
        <f t="shared" si="27"/>
        <v>0</v>
      </c>
      <c r="AK109" s="386"/>
      <c r="AL109" s="387">
        <f t="shared" si="28"/>
        <v>0</v>
      </c>
      <c r="AM109" s="386"/>
      <c r="AN109" s="387">
        <f t="shared" si="29"/>
        <v>0</v>
      </c>
      <c r="AO109" s="386"/>
      <c r="AP109" s="387">
        <f t="shared" si="30"/>
        <v>0</v>
      </c>
      <c r="AQ109" s="386"/>
      <c r="AR109" s="387">
        <f t="shared" si="31"/>
        <v>0</v>
      </c>
      <c r="AS109" s="386"/>
      <c r="AT109" s="387">
        <f t="shared" si="32"/>
        <v>0</v>
      </c>
    </row>
    <row r="110" spans="2:46">
      <c r="B110" s="435"/>
      <c r="C110" s="435"/>
      <c r="D110" s="436"/>
      <c r="E110" s="437"/>
      <c r="F110" s="437"/>
      <c r="G110" s="437"/>
      <c r="H110" s="437"/>
      <c r="I110" s="437"/>
      <c r="J110" s="437"/>
      <c r="K110" s="465">
        <f t="shared" si="17"/>
        <v>0</v>
      </c>
      <c r="L110" s="433"/>
      <c r="M110" s="433"/>
      <c r="N110" s="434"/>
      <c r="O110" s="383" t="str">
        <f t="shared" si="18"/>
        <v/>
      </c>
      <c r="P110" s="434"/>
      <c r="Q110" s="434"/>
      <c r="R110" s="434"/>
      <c r="S110" s="433"/>
      <c r="T110" s="434"/>
      <c r="U110" s="384" t="str">
        <f t="shared" si="20"/>
        <v/>
      </c>
      <c r="V110" s="384" t="str">
        <f t="shared" si="21"/>
        <v/>
      </c>
      <c r="W110" s="384" t="str">
        <f t="shared" si="22"/>
        <v/>
      </c>
      <c r="X110" s="384" t="str">
        <f t="shared" si="23"/>
        <v/>
      </c>
      <c r="Y110" s="384" t="str">
        <f t="shared" si="24"/>
        <v/>
      </c>
      <c r="Z110" s="384" t="str">
        <f t="shared" si="25"/>
        <v/>
      </c>
      <c r="AA110" s="384">
        <f t="shared" si="19"/>
        <v>0</v>
      </c>
      <c r="AB110" s="385" t="b">
        <f t="shared" si="26"/>
        <v>1</v>
      </c>
      <c r="AC110" s="384" t="str">
        <f>IF($N110="","",IF($C$7="Northern Ireland",INDEX('Fixed inputs'!$H$18:$H$58,MATCH($N110,'Fixed inputs'!$C$18:$C$58,0)),INDEX('Fixed inputs'!$I$18:$I$58,MATCH($N110,'Fixed inputs'!$C$18:$C$58,0))))</f>
        <v/>
      </c>
      <c r="AD110" s="384" t="str">
        <f>IF($C110="","",INDEX('Fixed inputs'!$C$8:$E$10,MATCH($C110,'Fixed inputs'!$B$8:$B$10,0),MATCH(IF($C$7="Northern Ireland","GBP","EUR"),'Fixed inputs'!$C$7:$E$7,0)))</f>
        <v/>
      </c>
      <c r="AE110" s="386"/>
      <c r="AF110" s="386"/>
      <c r="AG110" s="386"/>
      <c r="AH110" s="386"/>
      <c r="AI110" s="386"/>
      <c r="AJ110" s="387">
        <f t="shared" si="27"/>
        <v>0</v>
      </c>
      <c r="AK110" s="386"/>
      <c r="AL110" s="387">
        <f t="shared" si="28"/>
        <v>0</v>
      </c>
      <c r="AM110" s="386"/>
      <c r="AN110" s="387">
        <f t="shared" si="29"/>
        <v>0</v>
      </c>
      <c r="AO110" s="386"/>
      <c r="AP110" s="387">
        <f t="shared" si="30"/>
        <v>0</v>
      </c>
      <c r="AQ110" s="386"/>
      <c r="AR110" s="387">
        <f t="shared" si="31"/>
        <v>0</v>
      </c>
      <c r="AS110" s="386"/>
      <c r="AT110" s="387">
        <f t="shared" si="32"/>
        <v>0</v>
      </c>
    </row>
    <row r="111" spans="2:46">
      <c r="B111" s="435"/>
      <c r="C111" s="435"/>
      <c r="D111" s="436"/>
      <c r="E111" s="437"/>
      <c r="F111" s="437"/>
      <c r="G111" s="437"/>
      <c r="H111" s="437"/>
      <c r="I111" s="437"/>
      <c r="J111" s="437"/>
      <c r="K111" s="465">
        <f t="shared" si="17"/>
        <v>0</v>
      </c>
      <c r="L111" s="433"/>
      <c r="M111" s="433"/>
      <c r="N111" s="434"/>
      <c r="O111" s="383" t="str">
        <f t="shared" si="18"/>
        <v/>
      </c>
      <c r="P111" s="434"/>
      <c r="Q111" s="434"/>
      <c r="R111" s="434"/>
      <c r="S111" s="433"/>
      <c r="T111" s="434"/>
      <c r="U111" s="384" t="str">
        <f t="shared" si="20"/>
        <v/>
      </c>
      <c r="V111" s="384" t="str">
        <f t="shared" si="21"/>
        <v/>
      </c>
      <c r="W111" s="384" t="str">
        <f t="shared" si="22"/>
        <v/>
      </c>
      <c r="X111" s="384" t="str">
        <f t="shared" si="23"/>
        <v/>
      </c>
      <c r="Y111" s="384" t="str">
        <f t="shared" si="24"/>
        <v/>
      </c>
      <c r="Z111" s="384" t="str">
        <f t="shared" si="25"/>
        <v/>
      </c>
      <c r="AA111" s="384">
        <f t="shared" si="19"/>
        <v>0</v>
      </c>
      <c r="AB111" s="385" t="b">
        <f t="shared" si="26"/>
        <v>1</v>
      </c>
      <c r="AC111" s="384" t="str">
        <f>IF($N111="","",IF($C$7="Northern Ireland",INDEX('Fixed inputs'!$H$18:$H$58,MATCH($N111,'Fixed inputs'!$C$18:$C$58,0)),INDEX('Fixed inputs'!$I$18:$I$58,MATCH($N111,'Fixed inputs'!$C$18:$C$58,0))))</f>
        <v/>
      </c>
      <c r="AD111" s="384" t="str">
        <f>IF($C111="","",INDEX('Fixed inputs'!$C$8:$E$10,MATCH($C111,'Fixed inputs'!$B$8:$B$10,0),MATCH(IF($C$7="Northern Ireland","GBP","EUR"),'Fixed inputs'!$C$7:$E$7,0)))</f>
        <v/>
      </c>
      <c r="AE111" s="386"/>
      <c r="AF111" s="386"/>
      <c r="AG111" s="386"/>
      <c r="AH111" s="386"/>
      <c r="AI111" s="386"/>
      <c r="AJ111" s="387">
        <f t="shared" si="27"/>
        <v>0</v>
      </c>
      <c r="AK111" s="386"/>
      <c r="AL111" s="387">
        <f t="shared" si="28"/>
        <v>0</v>
      </c>
      <c r="AM111" s="386"/>
      <c r="AN111" s="387">
        <f t="shared" si="29"/>
        <v>0</v>
      </c>
      <c r="AO111" s="386"/>
      <c r="AP111" s="387">
        <f t="shared" si="30"/>
        <v>0</v>
      </c>
      <c r="AQ111" s="386"/>
      <c r="AR111" s="387">
        <f t="shared" si="31"/>
        <v>0</v>
      </c>
      <c r="AS111" s="386"/>
      <c r="AT111" s="387">
        <f t="shared" si="32"/>
        <v>0</v>
      </c>
    </row>
    <row r="112" spans="2:46">
      <c r="B112" s="435"/>
      <c r="C112" s="435"/>
      <c r="D112" s="436"/>
      <c r="E112" s="437"/>
      <c r="F112" s="437"/>
      <c r="G112" s="437"/>
      <c r="H112" s="437"/>
      <c r="I112" s="437"/>
      <c r="J112" s="437"/>
      <c r="K112" s="465">
        <f t="shared" si="17"/>
        <v>0</v>
      </c>
      <c r="L112" s="433"/>
      <c r="M112" s="433"/>
      <c r="N112" s="434"/>
      <c r="O112" s="383" t="str">
        <f t="shared" si="18"/>
        <v/>
      </c>
      <c r="P112" s="434"/>
      <c r="Q112" s="434"/>
      <c r="R112" s="434"/>
      <c r="S112" s="433"/>
      <c r="T112" s="434"/>
      <c r="U112" s="384" t="str">
        <f t="shared" si="20"/>
        <v/>
      </c>
      <c r="V112" s="384" t="str">
        <f t="shared" si="21"/>
        <v/>
      </c>
      <c r="W112" s="384" t="str">
        <f t="shared" si="22"/>
        <v/>
      </c>
      <c r="X112" s="384" t="str">
        <f t="shared" si="23"/>
        <v/>
      </c>
      <c r="Y112" s="384" t="str">
        <f t="shared" si="24"/>
        <v/>
      </c>
      <c r="Z112" s="384" t="str">
        <f t="shared" si="25"/>
        <v/>
      </c>
      <c r="AA112" s="384">
        <f t="shared" si="19"/>
        <v>0</v>
      </c>
      <c r="AB112" s="385" t="b">
        <f t="shared" si="26"/>
        <v>1</v>
      </c>
      <c r="AC112" s="384" t="str">
        <f>IF($N112="","",IF($C$7="Northern Ireland",INDEX('Fixed inputs'!$H$18:$H$58,MATCH($N112,'Fixed inputs'!$C$18:$C$58,0)),INDEX('Fixed inputs'!$I$18:$I$58,MATCH($N112,'Fixed inputs'!$C$18:$C$58,0))))</f>
        <v/>
      </c>
      <c r="AD112" s="384" t="str">
        <f>IF($C112="","",INDEX('Fixed inputs'!$C$8:$E$10,MATCH($C112,'Fixed inputs'!$B$8:$B$10,0),MATCH(IF($C$7="Northern Ireland","GBP","EUR"),'Fixed inputs'!$C$7:$E$7,0)))</f>
        <v/>
      </c>
      <c r="AE112" s="386"/>
      <c r="AF112" s="386"/>
      <c r="AG112" s="386"/>
      <c r="AH112" s="386"/>
      <c r="AI112" s="386"/>
      <c r="AJ112" s="387">
        <f t="shared" si="27"/>
        <v>0</v>
      </c>
      <c r="AK112" s="386"/>
      <c r="AL112" s="387">
        <f t="shared" si="28"/>
        <v>0</v>
      </c>
      <c r="AM112" s="386"/>
      <c r="AN112" s="387">
        <f t="shared" si="29"/>
        <v>0</v>
      </c>
      <c r="AO112" s="386"/>
      <c r="AP112" s="387">
        <f t="shared" si="30"/>
        <v>0</v>
      </c>
      <c r="AQ112" s="386"/>
      <c r="AR112" s="387">
        <f t="shared" si="31"/>
        <v>0</v>
      </c>
      <c r="AS112" s="386"/>
      <c r="AT112" s="387">
        <f t="shared" si="32"/>
        <v>0</v>
      </c>
    </row>
    <row r="113" spans="2:46">
      <c r="B113" s="435"/>
      <c r="C113" s="435"/>
      <c r="D113" s="436"/>
      <c r="E113" s="437"/>
      <c r="F113" s="437"/>
      <c r="G113" s="437"/>
      <c r="H113" s="437"/>
      <c r="I113" s="437"/>
      <c r="J113" s="437"/>
      <c r="K113" s="465">
        <f t="shared" si="17"/>
        <v>0</v>
      </c>
      <c r="L113" s="433"/>
      <c r="M113" s="433"/>
      <c r="N113" s="434"/>
      <c r="O113" s="383" t="str">
        <f t="shared" si="18"/>
        <v/>
      </c>
      <c r="P113" s="434"/>
      <c r="Q113" s="434"/>
      <c r="R113" s="434"/>
      <c r="S113" s="433"/>
      <c r="T113" s="434"/>
      <c r="U113" s="384" t="str">
        <f t="shared" si="20"/>
        <v/>
      </c>
      <c r="V113" s="384" t="str">
        <f t="shared" si="21"/>
        <v/>
      </c>
      <c r="W113" s="384" t="str">
        <f t="shared" si="22"/>
        <v/>
      </c>
      <c r="X113" s="384" t="str">
        <f t="shared" si="23"/>
        <v/>
      </c>
      <c r="Y113" s="384" t="str">
        <f t="shared" si="24"/>
        <v/>
      </c>
      <c r="Z113" s="384" t="str">
        <f t="shared" si="25"/>
        <v/>
      </c>
      <c r="AA113" s="384">
        <f t="shared" si="19"/>
        <v>0</v>
      </c>
      <c r="AB113" s="385" t="b">
        <f t="shared" si="26"/>
        <v>1</v>
      </c>
      <c r="AC113" s="384" t="str">
        <f>IF($N113="","",IF($C$7="Northern Ireland",INDEX('Fixed inputs'!$H$18:$H$58,MATCH($N113,'Fixed inputs'!$C$18:$C$58,0)),INDEX('Fixed inputs'!$I$18:$I$58,MATCH($N113,'Fixed inputs'!$C$18:$C$58,0))))</f>
        <v/>
      </c>
      <c r="AD113" s="384" t="str">
        <f>IF($C113="","",INDEX('Fixed inputs'!$C$8:$E$10,MATCH($C113,'Fixed inputs'!$B$8:$B$10,0),MATCH(IF($C$7="Northern Ireland","GBP","EUR"),'Fixed inputs'!$C$7:$E$7,0)))</f>
        <v/>
      </c>
      <c r="AE113" s="386"/>
      <c r="AF113" s="386"/>
      <c r="AG113" s="386"/>
      <c r="AH113" s="386"/>
      <c r="AI113" s="386"/>
      <c r="AJ113" s="387">
        <f t="shared" si="27"/>
        <v>0</v>
      </c>
      <c r="AK113" s="386"/>
      <c r="AL113" s="387">
        <f t="shared" si="28"/>
        <v>0</v>
      </c>
      <c r="AM113" s="386"/>
      <c r="AN113" s="387">
        <f t="shared" si="29"/>
        <v>0</v>
      </c>
      <c r="AO113" s="386"/>
      <c r="AP113" s="387">
        <f t="shared" si="30"/>
        <v>0</v>
      </c>
      <c r="AQ113" s="386"/>
      <c r="AR113" s="387">
        <f t="shared" si="31"/>
        <v>0</v>
      </c>
      <c r="AS113" s="386"/>
      <c r="AT113" s="387">
        <f t="shared" si="32"/>
        <v>0</v>
      </c>
    </row>
    <row r="114" spans="2:46">
      <c r="B114" s="435"/>
      <c r="C114" s="435"/>
      <c r="D114" s="436"/>
      <c r="E114" s="437"/>
      <c r="F114" s="437"/>
      <c r="G114" s="437"/>
      <c r="H114" s="437"/>
      <c r="I114" s="437"/>
      <c r="J114" s="437"/>
      <c r="K114" s="465">
        <f t="shared" si="17"/>
        <v>0</v>
      </c>
      <c r="L114" s="433"/>
      <c r="M114" s="433"/>
      <c r="N114" s="434"/>
      <c r="O114" s="383" t="str">
        <f t="shared" si="18"/>
        <v/>
      </c>
      <c r="P114" s="434"/>
      <c r="Q114" s="434"/>
      <c r="R114" s="434"/>
      <c r="S114" s="433"/>
      <c r="T114" s="434"/>
      <c r="U114" s="384" t="str">
        <f t="shared" si="20"/>
        <v/>
      </c>
      <c r="V114" s="384" t="str">
        <f t="shared" si="21"/>
        <v/>
      </c>
      <c r="W114" s="384" t="str">
        <f t="shared" si="22"/>
        <v/>
      </c>
      <c r="X114" s="384" t="str">
        <f t="shared" si="23"/>
        <v/>
      </c>
      <c r="Y114" s="384" t="str">
        <f t="shared" si="24"/>
        <v/>
      </c>
      <c r="Z114" s="384" t="str">
        <f t="shared" si="25"/>
        <v/>
      </c>
      <c r="AA114" s="384">
        <f t="shared" si="19"/>
        <v>0</v>
      </c>
      <c r="AB114" s="385" t="b">
        <f t="shared" si="26"/>
        <v>1</v>
      </c>
      <c r="AC114" s="384" t="str">
        <f>IF($N114="","",IF($C$7="Northern Ireland",INDEX('Fixed inputs'!$H$18:$H$58,MATCH($N114,'Fixed inputs'!$C$18:$C$58,0)),INDEX('Fixed inputs'!$I$18:$I$58,MATCH($N114,'Fixed inputs'!$C$18:$C$58,0))))</f>
        <v/>
      </c>
      <c r="AD114" s="384" t="str">
        <f>IF($C114="","",INDEX('Fixed inputs'!$C$8:$E$10,MATCH($C114,'Fixed inputs'!$B$8:$B$10,0),MATCH(IF($C$7="Northern Ireland","GBP","EUR"),'Fixed inputs'!$C$7:$E$7,0)))</f>
        <v/>
      </c>
      <c r="AE114" s="386"/>
      <c r="AF114" s="386"/>
      <c r="AG114" s="386"/>
      <c r="AH114" s="386"/>
      <c r="AI114" s="386"/>
      <c r="AJ114" s="387">
        <f t="shared" si="27"/>
        <v>0</v>
      </c>
      <c r="AK114" s="386"/>
      <c r="AL114" s="387">
        <f t="shared" si="28"/>
        <v>0</v>
      </c>
      <c r="AM114" s="386"/>
      <c r="AN114" s="387">
        <f t="shared" si="29"/>
        <v>0</v>
      </c>
      <c r="AO114" s="386"/>
      <c r="AP114" s="387">
        <f t="shared" si="30"/>
        <v>0</v>
      </c>
      <c r="AQ114" s="386"/>
      <c r="AR114" s="387">
        <f t="shared" si="31"/>
        <v>0</v>
      </c>
      <c r="AS114" s="386"/>
      <c r="AT114" s="387">
        <f t="shared" si="32"/>
        <v>0</v>
      </c>
    </row>
    <row r="115" spans="2:46">
      <c r="B115" s="435"/>
      <c r="C115" s="435"/>
      <c r="D115" s="436"/>
      <c r="E115" s="437"/>
      <c r="F115" s="437"/>
      <c r="G115" s="437"/>
      <c r="H115" s="437"/>
      <c r="I115" s="437"/>
      <c r="J115" s="437"/>
      <c r="K115" s="465">
        <f t="shared" si="17"/>
        <v>0</v>
      </c>
      <c r="L115" s="433"/>
      <c r="M115" s="433"/>
      <c r="N115" s="434"/>
      <c r="O115" s="383" t="str">
        <f t="shared" si="18"/>
        <v/>
      </c>
      <c r="P115" s="434"/>
      <c r="Q115" s="434"/>
      <c r="R115" s="434"/>
      <c r="S115" s="433"/>
      <c r="T115" s="434"/>
      <c r="U115" s="384" t="str">
        <f t="shared" si="20"/>
        <v/>
      </c>
      <c r="V115" s="384" t="str">
        <f t="shared" si="21"/>
        <v/>
      </c>
      <c r="W115" s="384" t="str">
        <f t="shared" si="22"/>
        <v/>
      </c>
      <c r="X115" s="384" t="str">
        <f t="shared" si="23"/>
        <v/>
      </c>
      <c r="Y115" s="384" t="str">
        <f t="shared" si="24"/>
        <v/>
      </c>
      <c r="Z115" s="384" t="str">
        <f t="shared" si="25"/>
        <v/>
      </c>
      <c r="AA115" s="384">
        <f t="shared" si="19"/>
        <v>0</v>
      </c>
      <c r="AB115" s="385" t="b">
        <f t="shared" si="26"/>
        <v>1</v>
      </c>
      <c r="AC115" s="384" t="str">
        <f>IF($N115="","",IF($C$7="Northern Ireland",INDEX('Fixed inputs'!$H$18:$H$58,MATCH($N115,'Fixed inputs'!$C$18:$C$58,0)),INDEX('Fixed inputs'!$I$18:$I$58,MATCH($N115,'Fixed inputs'!$C$18:$C$58,0))))</f>
        <v/>
      </c>
      <c r="AD115" s="384" t="str">
        <f>IF($C115="","",INDEX('Fixed inputs'!$C$8:$E$10,MATCH($C115,'Fixed inputs'!$B$8:$B$10,0),MATCH(IF($C$7="Northern Ireland","GBP","EUR"),'Fixed inputs'!$C$7:$E$7,0)))</f>
        <v/>
      </c>
      <c r="AE115" s="386"/>
      <c r="AF115" s="386"/>
      <c r="AG115" s="386"/>
      <c r="AH115" s="386"/>
      <c r="AI115" s="386"/>
      <c r="AJ115" s="387">
        <f t="shared" si="27"/>
        <v>0</v>
      </c>
      <c r="AK115" s="386"/>
      <c r="AL115" s="387">
        <f t="shared" si="28"/>
        <v>0</v>
      </c>
      <c r="AM115" s="386"/>
      <c r="AN115" s="387">
        <f t="shared" si="29"/>
        <v>0</v>
      </c>
      <c r="AO115" s="386"/>
      <c r="AP115" s="387">
        <f t="shared" si="30"/>
        <v>0</v>
      </c>
      <c r="AQ115" s="386"/>
      <c r="AR115" s="387">
        <f t="shared" si="31"/>
        <v>0</v>
      </c>
      <c r="AS115" s="386"/>
      <c r="AT115" s="387">
        <f t="shared" si="32"/>
        <v>0</v>
      </c>
    </row>
    <row r="116" spans="2:46">
      <c r="B116" s="435"/>
      <c r="C116" s="435"/>
      <c r="D116" s="436"/>
      <c r="E116" s="437"/>
      <c r="F116" s="437"/>
      <c r="G116" s="437"/>
      <c r="H116" s="437"/>
      <c r="I116" s="437"/>
      <c r="J116" s="437"/>
      <c r="K116" s="465">
        <f t="shared" si="17"/>
        <v>0</v>
      </c>
      <c r="L116" s="433"/>
      <c r="M116" s="433"/>
      <c r="N116" s="434"/>
      <c r="O116" s="383" t="str">
        <f t="shared" si="18"/>
        <v/>
      </c>
      <c r="P116" s="434"/>
      <c r="Q116" s="434"/>
      <c r="R116" s="434"/>
      <c r="S116" s="433"/>
      <c r="T116" s="434"/>
      <c r="U116" s="384" t="str">
        <f t="shared" si="20"/>
        <v/>
      </c>
      <c r="V116" s="384" t="str">
        <f t="shared" si="21"/>
        <v/>
      </c>
      <c r="W116" s="384" t="str">
        <f t="shared" si="22"/>
        <v/>
      </c>
      <c r="X116" s="384" t="str">
        <f t="shared" si="23"/>
        <v/>
      </c>
      <c r="Y116" s="384" t="str">
        <f t="shared" si="24"/>
        <v/>
      </c>
      <c r="Z116" s="384" t="str">
        <f t="shared" si="25"/>
        <v/>
      </c>
      <c r="AA116" s="384">
        <f t="shared" si="19"/>
        <v>0</v>
      </c>
      <c r="AB116" s="385" t="b">
        <f t="shared" si="26"/>
        <v>1</v>
      </c>
      <c r="AC116" s="384" t="str">
        <f>IF($N116="","",IF($C$7="Northern Ireland",INDEX('Fixed inputs'!$H$18:$H$58,MATCH($N116,'Fixed inputs'!$C$18:$C$58,0)),INDEX('Fixed inputs'!$I$18:$I$58,MATCH($N116,'Fixed inputs'!$C$18:$C$58,0))))</f>
        <v/>
      </c>
      <c r="AD116" s="384" t="str">
        <f>IF($C116="","",INDEX('Fixed inputs'!$C$8:$E$10,MATCH($C116,'Fixed inputs'!$B$8:$B$10,0),MATCH(IF($C$7="Northern Ireland","GBP","EUR"),'Fixed inputs'!$C$7:$E$7,0)))</f>
        <v/>
      </c>
      <c r="AE116" s="386"/>
      <c r="AF116" s="386"/>
      <c r="AG116" s="386"/>
      <c r="AH116" s="386"/>
      <c r="AI116" s="386"/>
      <c r="AJ116" s="387">
        <f t="shared" si="27"/>
        <v>0</v>
      </c>
      <c r="AK116" s="386"/>
      <c r="AL116" s="387">
        <f t="shared" si="28"/>
        <v>0</v>
      </c>
      <c r="AM116" s="386"/>
      <c r="AN116" s="387">
        <f t="shared" si="29"/>
        <v>0</v>
      </c>
      <c r="AO116" s="386"/>
      <c r="AP116" s="387">
        <f t="shared" si="30"/>
        <v>0</v>
      </c>
      <c r="AQ116" s="386"/>
      <c r="AR116" s="387">
        <f t="shared" si="31"/>
        <v>0</v>
      </c>
      <c r="AS116" s="386"/>
      <c r="AT116" s="387">
        <f t="shared" si="32"/>
        <v>0</v>
      </c>
    </row>
    <row r="117" spans="2:46">
      <c r="B117" s="435"/>
      <c r="C117" s="435"/>
      <c r="D117" s="436"/>
      <c r="E117" s="437"/>
      <c r="F117" s="437"/>
      <c r="G117" s="437"/>
      <c r="H117" s="437"/>
      <c r="I117" s="437"/>
      <c r="J117" s="437"/>
      <c r="K117" s="465">
        <f t="shared" si="17"/>
        <v>0</v>
      </c>
      <c r="L117" s="433"/>
      <c r="M117" s="433"/>
      <c r="N117" s="434"/>
      <c r="O117" s="383" t="str">
        <f t="shared" si="18"/>
        <v/>
      </c>
      <c r="P117" s="434"/>
      <c r="Q117" s="434"/>
      <c r="R117" s="434"/>
      <c r="S117" s="433"/>
      <c r="T117" s="434"/>
      <c r="U117" s="384" t="str">
        <f t="shared" si="20"/>
        <v/>
      </c>
      <c r="V117" s="384" t="str">
        <f t="shared" si="21"/>
        <v/>
      </c>
      <c r="W117" s="384" t="str">
        <f t="shared" si="22"/>
        <v/>
      </c>
      <c r="X117" s="384" t="str">
        <f t="shared" si="23"/>
        <v/>
      </c>
      <c r="Y117" s="384" t="str">
        <f t="shared" si="24"/>
        <v/>
      </c>
      <c r="Z117" s="384" t="str">
        <f t="shared" si="25"/>
        <v/>
      </c>
      <c r="AA117" s="384">
        <f t="shared" si="19"/>
        <v>0</v>
      </c>
      <c r="AB117" s="385" t="b">
        <f t="shared" si="26"/>
        <v>1</v>
      </c>
      <c r="AC117" s="384" t="str">
        <f>IF($N117="","",IF($C$7="Northern Ireland",INDEX('Fixed inputs'!$H$18:$H$58,MATCH($N117,'Fixed inputs'!$C$18:$C$58,0)),INDEX('Fixed inputs'!$I$18:$I$58,MATCH($N117,'Fixed inputs'!$C$18:$C$58,0))))</f>
        <v/>
      </c>
      <c r="AD117" s="384" t="str">
        <f>IF($C117="","",INDEX('Fixed inputs'!$C$8:$E$10,MATCH($C117,'Fixed inputs'!$B$8:$B$10,0),MATCH(IF($C$7="Northern Ireland","GBP","EUR"),'Fixed inputs'!$C$7:$E$7,0)))</f>
        <v/>
      </c>
      <c r="AE117" s="386"/>
      <c r="AF117" s="386"/>
      <c r="AG117" s="386"/>
      <c r="AH117" s="386"/>
      <c r="AI117" s="386"/>
      <c r="AJ117" s="387">
        <f t="shared" si="27"/>
        <v>0</v>
      </c>
      <c r="AK117" s="386"/>
      <c r="AL117" s="387">
        <f t="shared" si="28"/>
        <v>0</v>
      </c>
      <c r="AM117" s="386"/>
      <c r="AN117" s="387">
        <f t="shared" si="29"/>
        <v>0</v>
      </c>
      <c r="AO117" s="386"/>
      <c r="AP117" s="387">
        <f t="shared" si="30"/>
        <v>0</v>
      </c>
      <c r="AQ117" s="386"/>
      <c r="AR117" s="387">
        <f t="shared" si="31"/>
        <v>0</v>
      </c>
      <c r="AS117" s="386"/>
      <c r="AT117" s="387">
        <f t="shared" si="32"/>
        <v>0</v>
      </c>
    </row>
    <row r="118" spans="2:46">
      <c r="B118" s="435"/>
      <c r="C118" s="435"/>
      <c r="D118" s="436"/>
      <c r="E118" s="437"/>
      <c r="F118" s="437"/>
      <c r="G118" s="437"/>
      <c r="H118" s="437"/>
      <c r="I118" s="437"/>
      <c r="J118" s="437"/>
      <c r="K118" s="465">
        <f t="shared" si="17"/>
        <v>0</v>
      </c>
      <c r="L118" s="433"/>
      <c r="M118" s="433"/>
      <c r="N118" s="434"/>
      <c r="O118" s="383" t="str">
        <f t="shared" si="18"/>
        <v/>
      </c>
      <c r="P118" s="434"/>
      <c r="Q118" s="434"/>
      <c r="R118" s="434"/>
      <c r="S118" s="433"/>
      <c r="T118" s="434"/>
      <c r="U118" s="384" t="str">
        <f t="shared" si="20"/>
        <v/>
      </c>
      <c r="V118" s="384" t="str">
        <f t="shared" si="21"/>
        <v/>
      </c>
      <c r="W118" s="384" t="str">
        <f t="shared" si="22"/>
        <v/>
      </c>
      <c r="X118" s="384" t="str">
        <f t="shared" si="23"/>
        <v/>
      </c>
      <c r="Y118" s="384" t="str">
        <f t="shared" si="24"/>
        <v/>
      </c>
      <c r="Z118" s="384" t="str">
        <f t="shared" si="25"/>
        <v/>
      </c>
      <c r="AA118" s="384">
        <f t="shared" si="19"/>
        <v>0</v>
      </c>
      <c r="AB118" s="385" t="b">
        <f t="shared" si="26"/>
        <v>1</v>
      </c>
      <c r="AC118" s="384" t="str">
        <f>IF($N118="","",IF($C$7="Northern Ireland",INDEX('Fixed inputs'!$H$18:$H$58,MATCH($N118,'Fixed inputs'!$C$18:$C$58,0)),INDEX('Fixed inputs'!$I$18:$I$58,MATCH($N118,'Fixed inputs'!$C$18:$C$58,0))))</f>
        <v/>
      </c>
      <c r="AD118" s="384" t="str">
        <f>IF($C118="","",INDEX('Fixed inputs'!$C$8:$E$10,MATCH($C118,'Fixed inputs'!$B$8:$B$10,0),MATCH(IF($C$7="Northern Ireland","GBP","EUR"),'Fixed inputs'!$C$7:$E$7,0)))</f>
        <v/>
      </c>
      <c r="AE118" s="386"/>
      <c r="AF118" s="386"/>
      <c r="AG118" s="386"/>
      <c r="AH118" s="386"/>
      <c r="AI118" s="386"/>
      <c r="AJ118" s="387">
        <f t="shared" si="27"/>
        <v>0</v>
      </c>
      <c r="AK118" s="386"/>
      <c r="AL118" s="387">
        <f t="shared" si="28"/>
        <v>0</v>
      </c>
      <c r="AM118" s="386"/>
      <c r="AN118" s="387">
        <f t="shared" si="29"/>
        <v>0</v>
      </c>
      <c r="AO118" s="386"/>
      <c r="AP118" s="387">
        <f t="shared" si="30"/>
        <v>0</v>
      </c>
      <c r="AQ118" s="386"/>
      <c r="AR118" s="387">
        <f t="shared" si="31"/>
        <v>0</v>
      </c>
      <c r="AS118" s="386"/>
      <c r="AT118" s="387">
        <f t="shared" si="32"/>
        <v>0</v>
      </c>
    </row>
    <row r="119" spans="2:46">
      <c r="B119" s="435"/>
      <c r="C119" s="435"/>
      <c r="D119" s="436"/>
      <c r="E119" s="437"/>
      <c r="F119" s="437"/>
      <c r="G119" s="437"/>
      <c r="H119" s="437"/>
      <c r="I119" s="437"/>
      <c r="J119" s="437"/>
      <c r="K119" s="465">
        <f t="shared" si="17"/>
        <v>0</v>
      </c>
      <c r="L119" s="433"/>
      <c r="M119" s="433"/>
      <c r="N119" s="434"/>
      <c r="O119" s="383" t="str">
        <f t="shared" si="18"/>
        <v/>
      </c>
      <c r="P119" s="434"/>
      <c r="Q119" s="434"/>
      <c r="R119" s="434"/>
      <c r="S119" s="433"/>
      <c r="T119" s="434"/>
      <c r="U119" s="384" t="str">
        <f t="shared" si="20"/>
        <v/>
      </c>
      <c r="V119" s="384" t="str">
        <f t="shared" si="21"/>
        <v/>
      </c>
      <c r="W119" s="384" t="str">
        <f t="shared" si="22"/>
        <v/>
      </c>
      <c r="X119" s="384" t="str">
        <f t="shared" si="23"/>
        <v/>
      </c>
      <c r="Y119" s="384" t="str">
        <f t="shared" si="24"/>
        <v/>
      </c>
      <c r="Z119" s="384" t="str">
        <f t="shared" si="25"/>
        <v/>
      </c>
      <c r="AA119" s="384">
        <f t="shared" si="19"/>
        <v>0</v>
      </c>
      <c r="AB119" s="385" t="b">
        <f t="shared" si="26"/>
        <v>1</v>
      </c>
      <c r="AC119" s="384" t="str">
        <f>IF($N119="","",IF($C$7="Northern Ireland",INDEX('Fixed inputs'!$H$18:$H$58,MATCH($N119,'Fixed inputs'!$C$18:$C$58,0)),INDEX('Fixed inputs'!$I$18:$I$58,MATCH($N119,'Fixed inputs'!$C$18:$C$58,0))))</f>
        <v/>
      </c>
      <c r="AD119" s="384" t="str">
        <f>IF($C119="","",INDEX('Fixed inputs'!$C$8:$E$10,MATCH($C119,'Fixed inputs'!$B$8:$B$10,0),MATCH(IF($C$7="Northern Ireland","GBP","EUR"),'Fixed inputs'!$C$7:$E$7,0)))</f>
        <v/>
      </c>
      <c r="AE119" s="386"/>
      <c r="AF119" s="386"/>
      <c r="AG119" s="386"/>
      <c r="AH119" s="386"/>
      <c r="AI119" s="386"/>
      <c r="AJ119" s="387">
        <f t="shared" si="27"/>
        <v>0</v>
      </c>
      <c r="AK119" s="386"/>
      <c r="AL119" s="387">
        <f t="shared" si="28"/>
        <v>0</v>
      </c>
      <c r="AM119" s="386"/>
      <c r="AN119" s="387">
        <f t="shared" si="29"/>
        <v>0</v>
      </c>
      <c r="AO119" s="386"/>
      <c r="AP119" s="387">
        <f t="shared" si="30"/>
        <v>0</v>
      </c>
      <c r="AQ119" s="386"/>
      <c r="AR119" s="387">
        <f t="shared" si="31"/>
        <v>0</v>
      </c>
      <c r="AS119" s="386"/>
      <c r="AT119" s="387">
        <f t="shared" si="32"/>
        <v>0</v>
      </c>
    </row>
    <row r="120" spans="2:46">
      <c r="B120" s="435"/>
      <c r="C120" s="435"/>
      <c r="D120" s="436"/>
      <c r="E120" s="437"/>
      <c r="F120" s="437"/>
      <c r="G120" s="437"/>
      <c r="H120" s="437"/>
      <c r="I120" s="437"/>
      <c r="J120" s="437"/>
      <c r="K120" s="465">
        <f t="shared" si="17"/>
        <v>0</v>
      </c>
      <c r="L120" s="433"/>
      <c r="M120" s="433"/>
      <c r="N120" s="434"/>
      <c r="O120" s="383" t="str">
        <f t="shared" si="18"/>
        <v/>
      </c>
      <c r="P120" s="434"/>
      <c r="Q120" s="434"/>
      <c r="R120" s="434"/>
      <c r="S120" s="433"/>
      <c r="T120" s="434"/>
      <c r="U120" s="384" t="str">
        <f t="shared" si="20"/>
        <v/>
      </c>
      <c r="V120" s="384" t="str">
        <f t="shared" si="21"/>
        <v/>
      </c>
      <c r="W120" s="384" t="str">
        <f t="shared" si="22"/>
        <v/>
      </c>
      <c r="X120" s="384" t="str">
        <f t="shared" si="23"/>
        <v/>
      </c>
      <c r="Y120" s="384" t="str">
        <f t="shared" si="24"/>
        <v/>
      </c>
      <c r="Z120" s="384" t="str">
        <f t="shared" si="25"/>
        <v/>
      </c>
      <c r="AA120" s="384">
        <f t="shared" si="19"/>
        <v>0</v>
      </c>
      <c r="AB120" s="385" t="b">
        <f t="shared" si="26"/>
        <v>1</v>
      </c>
      <c r="AC120" s="384" t="str">
        <f>IF($N120="","",IF($C$7="Northern Ireland",INDEX('Fixed inputs'!$H$18:$H$58,MATCH($N120,'Fixed inputs'!$C$18:$C$58,0)),INDEX('Fixed inputs'!$I$18:$I$58,MATCH($N120,'Fixed inputs'!$C$18:$C$58,0))))</f>
        <v/>
      </c>
      <c r="AD120" s="384" t="str">
        <f>IF($C120="","",INDEX('Fixed inputs'!$C$8:$E$10,MATCH($C120,'Fixed inputs'!$B$8:$B$10,0),MATCH(IF($C$7="Northern Ireland","GBP","EUR"),'Fixed inputs'!$C$7:$E$7,0)))</f>
        <v/>
      </c>
      <c r="AE120" s="386"/>
      <c r="AF120" s="386"/>
      <c r="AG120" s="386"/>
      <c r="AH120" s="386"/>
      <c r="AI120" s="386"/>
      <c r="AJ120" s="387">
        <f t="shared" si="27"/>
        <v>0</v>
      </c>
      <c r="AK120" s="386"/>
      <c r="AL120" s="387">
        <f t="shared" si="28"/>
        <v>0</v>
      </c>
      <c r="AM120" s="386"/>
      <c r="AN120" s="387">
        <f t="shared" si="29"/>
        <v>0</v>
      </c>
      <c r="AO120" s="386"/>
      <c r="AP120" s="387">
        <f t="shared" si="30"/>
        <v>0</v>
      </c>
      <c r="AQ120" s="386"/>
      <c r="AR120" s="387">
        <f t="shared" si="31"/>
        <v>0</v>
      </c>
      <c r="AS120" s="386"/>
      <c r="AT120" s="387">
        <f t="shared" si="32"/>
        <v>0</v>
      </c>
    </row>
    <row r="121" spans="2:46">
      <c r="B121" s="435"/>
      <c r="C121" s="435"/>
      <c r="D121" s="436"/>
      <c r="E121" s="437"/>
      <c r="F121" s="437"/>
      <c r="G121" s="437"/>
      <c r="H121" s="437"/>
      <c r="I121" s="437"/>
      <c r="J121" s="437"/>
      <c r="K121" s="465">
        <f t="shared" si="17"/>
        <v>0</v>
      </c>
      <c r="L121" s="433"/>
      <c r="M121" s="433"/>
      <c r="N121" s="434"/>
      <c r="O121" s="383" t="str">
        <f t="shared" si="18"/>
        <v/>
      </c>
      <c r="P121" s="434"/>
      <c r="Q121" s="434"/>
      <c r="R121" s="434"/>
      <c r="S121" s="433"/>
      <c r="T121" s="434"/>
      <c r="U121" s="384" t="str">
        <f t="shared" si="20"/>
        <v/>
      </c>
      <c r="V121" s="384" t="str">
        <f t="shared" si="21"/>
        <v/>
      </c>
      <c r="W121" s="384" t="str">
        <f t="shared" si="22"/>
        <v/>
      </c>
      <c r="X121" s="384" t="str">
        <f t="shared" si="23"/>
        <v/>
      </c>
      <c r="Y121" s="384" t="str">
        <f t="shared" si="24"/>
        <v/>
      </c>
      <c r="Z121" s="384" t="str">
        <f t="shared" si="25"/>
        <v/>
      </c>
      <c r="AA121" s="384">
        <f t="shared" si="19"/>
        <v>0</v>
      </c>
      <c r="AB121" s="385" t="b">
        <f t="shared" si="26"/>
        <v>1</v>
      </c>
      <c r="AC121" s="384" t="str">
        <f>IF($N121="","",IF($C$7="Northern Ireland",INDEX('Fixed inputs'!$H$18:$H$58,MATCH($N121,'Fixed inputs'!$C$18:$C$58,0)),INDEX('Fixed inputs'!$I$18:$I$58,MATCH($N121,'Fixed inputs'!$C$18:$C$58,0))))</f>
        <v/>
      </c>
      <c r="AD121" s="384" t="str">
        <f>IF($C121="","",INDEX('Fixed inputs'!$C$8:$E$10,MATCH($C121,'Fixed inputs'!$B$8:$B$10,0),MATCH(IF($C$7="Northern Ireland","GBP","EUR"),'Fixed inputs'!$C$7:$E$7,0)))</f>
        <v/>
      </c>
      <c r="AE121" s="386"/>
      <c r="AF121" s="386"/>
      <c r="AG121" s="386"/>
      <c r="AH121" s="386"/>
      <c r="AI121" s="386"/>
      <c r="AJ121" s="387">
        <f t="shared" si="27"/>
        <v>0</v>
      </c>
      <c r="AK121" s="386"/>
      <c r="AL121" s="387">
        <f t="shared" si="28"/>
        <v>0</v>
      </c>
      <c r="AM121" s="386"/>
      <c r="AN121" s="387">
        <f t="shared" si="29"/>
        <v>0</v>
      </c>
      <c r="AO121" s="386"/>
      <c r="AP121" s="387">
        <f t="shared" si="30"/>
        <v>0</v>
      </c>
      <c r="AQ121" s="386"/>
      <c r="AR121" s="387">
        <f t="shared" si="31"/>
        <v>0</v>
      </c>
      <c r="AS121" s="386"/>
      <c r="AT121" s="387">
        <f t="shared" si="32"/>
        <v>0</v>
      </c>
    </row>
    <row r="122" spans="2:46">
      <c r="B122" s="435"/>
      <c r="C122" s="435"/>
      <c r="D122" s="436"/>
      <c r="E122" s="437"/>
      <c r="F122" s="437"/>
      <c r="G122" s="437"/>
      <c r="H122" s="437"/>
      <c r="I122" s="437"/>
      <c r="J122" s="437"/>
      <c r="K122" s="465">
        <f t="shared" si="17"/>
        <v>0</v>
      </c>
      <c r="L122" s="433"/>
      <c r="M122" s="433"/>
      <c r="N122" s="434"/>
      <c r="O122" s="383" t="str">
        <f t="shared" si="18"/>
        <v/>
      </c>
      <c r="P122" s="434"/>
      <c r="Q122" s="434"/>
      <c r="R122" s="434"/>
      <c r="S122" s="433"/>
      <c r="T122" s="434"/>
      <c r="U122" s="384" t="str">
        <f t="shared" si="20"/>
        <v/>
      </c>
      <c r="V122" s="384" t="str">
        <f t="shared" si="21"/>
        <v/>
      </c>
      <c r="W122" s="384" t="str">
        <f t="shared" si="22"/>
        <v/>
      </c>
      <c r="X122" s="384" t="str">
        <f t="shared" si="23"/>
        <v/>
      </c>
      <c r="Y122" s="384" t="str">
        <f t="shared" si="24"/>
        <v/>
      </c>
      <c r="Z122" s="384" t="str">
        <f t="shared" si="25"/>
        <v/>
      </c>
      <c r="AA122" s="384">
        <f t="shared" si="19"/>
        <v>0</v>
      </c>
      <c r="AB122" s="385" t="b">
        <f t="shared" si="26"/>
        <v>1</v>
      </c>
      <c r="AC122" s="384" t="str">
        <f>IF($N122="","",IF($C$7="Northern Ireland",INDEX('Fixed inputs'!$H$18:$H$58,MATCH($N122,'Fixed inputs'!$C$18:$C$58,0)),INDEX('Fixed inputs'!$I$18:$I$58,MATCH($N122,'Fixed inputs'!$C$18:$C$58,0))))</f>
        <v/>
      </c>
      <c r="AD122" s="384" t="str">
        <f>IF($C122="","",INDEX('Fixed inputs'!$C$8:$E$10,MATCH($C122,'Fixed inputs'!$B$8:$B$10,0),MATCH(IF($C$7="Northern Ireland","GBP","EUR"),'Fixed inputs'!$C$7:$E$7,0)))</f>
        <v/>
      </c>
      <c r="AE122" s="386"/>
      <c r="AF122" s="386"/>
      <c r="AG122" s="386"/>
      <c r="AH122" s="386"/>
      <c r="AI122" s="386"/>
      <c r="AJ122" s="387">
        <f t="shared" si="27"/>
        <v>0</v>
      </c>
      <c r="AK122" s="386"/>
      <c r="AL122" s="387">
        <f t="shared" si="28"/>
        <v>0</v>
      </c>
      <c r="AM122" s="386"/>
      <c r="AN122" s="387">
        <f t="shared" si="29"/>
        <v>0</v>
      </c>
      <c r="AO122" s="386"/>
      <c r="AP122" s="387">
        <f t="shared" si="30"/>
        <v>0</v>
      </c>
      <c r="AQ122" s="386"/>
      <c r="AR122" s="387">
        <f t="shared" si="31"/>
        <v>0</v>
      </c>
      <c r="AS122" s="386"/>
      <c r="AT122" s="387">
        <f t="shared" si="32"/>
        <v>0</v>
      </c>
    </row>
    <row r="123" spans="2:46">
      <c r="B123" s="435"/>
      <c r="C123" s="435"/>
      <c r="D123" s="436"/>
      <c r="E123" s="437"/>
      <c r="F123" s="437"/>
      <c r="G123" s="437"/>
      <c r="H123" s="437"/>
      <c r="I123" s="437"/>
      <c r="J123" s="437"/>
      <c r="K123" s="465">
        <f t="shared" si="17"/>
        <v>0</v>
      </c>
      <c r="L123" s="433"/>
      <c r="M123" s="433"/>
      <c r="N123" s="434"/>
      <c r="O123" s="383" t="str">
        <f t="shared" si="18"/>
        <v/>
      </c>
      <c r="P123" s="434"/>
      <c r="Q123" s="434"/>
      <c r="R123" s="434"/>
      <c r="S123" s="433"/>
      <c r="T123" s="434"/>
      <c r="U123" s="384" t="str">
        <f t="shared" si="20"/>
        <v/>
      </c>
      <c r="V123" s="384" t="str">
        <f t="shared" si="21"/>
        <v/>
      </c>
      <c r="W123" s="384" t="str">
        <f t="shared" si="22"/>
        <v/>
      </c>
      <c r="X123" s="384" t="str">
        <f t="shared" si="23"/>
        <v/>
      </c>
      <c r="Y123" s="384" t="str">
        <f t="shared" si="24"/>
        <v/>
      </c>
      <c r="Z123" s="384" t="str">
        <f t="shared" si="25"/>
        <v/>
      </c>
      <c r="AA123" s="384">
        <f t="shared" si="19"/>
        <v>0</v>
      </c>
      <c r="AB123" s="385" t="b">
        <f t="shared" si="26"/>
        <v>1</v>
      </c>
      <c r="AC123" s="384" t="str">
        <f>IF($N123="","",IF($C$7="Northern Ireland",INDEX('Fixed inputs'!$H$18:$H$58,MATCH($N123,'Fixed inputs'!$C$18:$C$58,0)),INDEX('Fixed inputs'!$I$18:$I$58,MATCH($N123,'Fixed inputs'!$C$18:$C$58,0))))</f>
        <v/>
      </c>
      <c r="AD123" s="384" t="str">
        <f>IF($C123="","",INDEX('Fixed inputs'!$C$8:$E$10,MATCH($C123,'Fixed inputs'!$B$8:$B$10,0),MATCH(IF($C$7="Northern Ireland","GBP","EUR"),'Fixed inputs'!$C$7:$E$7,0)))</f>
        <v/>
      </c>
      <c r="AE123" s="386"/>
      <c r="AF123" s="386"/>
      <c r="AG123" s="386"/>
      <c r="AH123" s="386"/>
      <c r="AI123" s="386"/>
      <c r="AJ123" s="387">
        <f t="shared" si="27"/>
        <v>0</v>
      </c>
      <c r="AK123" s="386"/>
      <c r="AL123" s="387">
        <f t="shared" si="28"/>
        <v>0</v>
      </c>
      <c r="AM123" s="386"/>
      <c r="AN123" s="387">
        <f t="shared" si="29"/>
        <v>0</v>
      </c>
      <c r="AO123" s="386"/>
      <c r="AP123" s="387">
        <f t="shared" si="30"/>
        <v>0</v>
      </c>
      <c r="AQ123" s="386"/>
      <c r="AR123" s="387">
        <f t="shared" si="31"/>
        <v>0</v>
      </c>
      <c r="AS123" s="386"/>
      <c r="AT123" s="387">
        <f t="shared" si="32"/>
        <v>0</v>
      </c>
    </row>
    <row r="124" spans="2:46">
      <c r="B124" s="435"/>
      <c r="C124" s="435"/>
      <c r="D124" s="436"/>
      <c r="E124" s="437"/>
      <c r="F124" s="437"/>
      <c r="G124" s="437"/>
      <c r="H124" s="437"/>
      <c r="I124" s="437"/>
      <c r="J124" s="437"/>
      <c r="K124" s="465">
        <f t="shared" si="17"/>
        <v>0</v>
      </c>
      <c r="L124" s="433"/>
      <c r="M124" s="433"/>
      <c r="N124" s="434"/>
      <c r="O124" s="383" t="str">
        <f t="shared" si="18"/>
        <v/>
      </c>
      <c r="P124" s="434"/>
      <c r="Q124" s="434"/>
      <c r="R124" s="434"/>
      <c r="S124" s="433"/>
      <c r="T124" s="434"/>
      <c r="U124" s="384" t="str">
        <f t="shared" si="20"/>
        <v/>
      </c>
      <c r="V124" s="384" t="str">
        <f t="shared" si="21"/>
        <v/>
      </c>
      <c r="W124" s="384" t="str">
        <f t="shared" si="22"/>
        <v/>
      </c>
      <c r="X124" s="384" t="str">
        <f t="shared" si="23"/>
        <v/>
      </c>
      <c r="Y124" s="384" t="str">
        <f t="shared" si="24"/>
        <v/>
      </c>
      <c r="Z124" s="384" t="str">
        <f t="shared" si="25"/>
        <v/>
      </c>
      <c r="AA124" s="384">
        <f t="shared" si="19"/>
        <v>0</v>
      </c>
      <c r="AB124" s="385" t="b">
        <f t="shared" si="26"/>
        <v>1</v>
      </c>
      <c r="AC124" s="384" t="str">
        <f>IF($N124="","",IF($C$7="Northern Ireland",INDEX('Fixed inputs'!$H$18:$H$58,MATCH($N124,'Fixed inputs'!$C$18:$C$58,0)),INDEX('Fixed inputs'!$I$18:$I$58,MATCH($N124,'Fixed inputs'!$C$18:$C$58,0))))</f>
        <v/>
      </c>
      <c r="AD124" s="384" t="str">
        <f>IF($C124="","",INDEX('Fixed inputs'!$C$8:$E$10,MATCH($C124,'Fixed inputs'!$B$8:$B$10,0),MATCH(IF($C$7="Northern Ireland","GBP","EUR"),'Fixed inputs'!$C$7:$E$7,0)))</f>
        <v/>
      </c>
      <c r="AE124" s="386"/>
      <c r="AF124" s="386"/>
      <c r="AG124" s="386"/>
      <c r="AH124" s="386"/>
      <c r="AI124" s="386"/>
      <c r="AJ124" s="387">
        <f t="shared" si="27"/>
        <v>0</v>
      </c>
      <c r="AK124" s="386"/>
      <c r="AL124" s="387">
        <f t="shared" si="28"/>
        <v>0</v>
      </c>
      <c r="AM124" s="386"/>
      <c r="AN124" s="387">
        <f t="shared" si="29"/>
        <v>0</v>
      </c>
      <c r="AO124" s="386"/>
      <c r="AP124" s="387">
        <f t="shared" si="30"/>
        <v>0</v>
      </c>
      <c r="AQ124" s="386"/>
      <c r="AR124" s="387">
        <f t="shared" si="31"/>
        <v>0</v>
      </c>
      <c r="AS124" s="386"/>
      <c r="AT124" s="387">
        <f t="shared" si="32"/>
        <v>0</v>
      </c>
    </row>
    <row r="125" spans="2:46">
      <c r="B125" s="435"/>
      <c r="C125" s="435"/>
      <c r="D125" s="436"/>
      <c r="E125" s="437"/>
      <c r="F125" s="437"/>
      <c r="G125" s="437"/>
      <c r="H125" s="437"/>
      <c r="I125" s="437"/>
      <c r="J125" s="437"/>
      <c r="K125" s="465">
        <f t="shared" si="17"/>
        <v>0</v>
      </c>
      <c r="L125" s="433"/>
      <c r="M125" s="433"/>
      <c r="N125" s="434"/>
      <c r="O125" s="383" t="str">
        <f t="shared" si="18"/>
        <v/>
      </c>
      <c r="P125" s="434"/>
      <c r="Q125" s="434"/>
      <c r="R125" s="434"/>
      <c r="S125" s="433"/>
      <c r="T125" s="434"/>
      <c r="U125" s="384" t="str">
        <f t="shared" si="20"/>
        <v/>
      </c>
      <c r="V125" s="384" t="str">
        <f t="shared" si="21"/>
        <v/>
      </c>
      <c r="W125" s="384" t="str">
        <f t="shared" si="22"/>
        <v/>
      </c>
      <c r="X125" s="384" t="str">
        <f t="shared" si="23"/>
        <v/>
      </c>
      <c r="Y125" s="384" t="str">
        <f t="shared" si="24"/>
        <v/>
      </c>
      <c r="Z125" s="384" t="str">
        <f t="shared" si="25"/>
        <v/>
      </c>
      <c r="AA125" s="384">
        <f t="shared" si="19"/>
        <v>0</v>
      </c>
      <c r="AB125" s="385" t="b">
        <f t="shared" si="26"/>
        <v>1</v>
      </c>
      <c r="AC125" s="384" t="str">
        <f>IF($N125="","",IF($C$7="Northern Ireland",INDEX('Fixed inputs'!$H$18:$H$58,MATCH($N125,'Fixed inputs'!$C$18:$C$58,0)),INDEX('Fixed inputs'!$I$18:$I$58,MATCH($N125,'Fixed inputs'!$C$18:$C$58,0))))</f>
        <v/>
      </c>
      <c r="AD125" s="384" t="str">
        <f>IF($C125="","",INDEX('Fixed inputs'!$C$8:$E$10,MATCH($C125,'Fixed inputs'!$B$8:$B$10,0),MATCH(IF($C$7="Northern Ireland","GBP","EUR"),'Fixed inputs'!$C$7:$E$7,0)))</f>
        <v/>
      </c>
      <c r="AE125" s="386"/>
      <c r="AF125" s="386"/>
      <c r="AG125" s="386"/>
      <c r="AH125" s="386"/>
      <c r="AI125" s="386"/>
      <c r="AJ125" s="387">
        <f t="shared" si="27"/>
        <v>0</v>
      </c>
      <c r="AK125" s="386"/>
      <c r="AL125" s="387">
        <f t="shared" si="28"/>
        <v>0</v>
      </c>
      <c r="AM125" s="386"/>
      <c r="AN125" s="387">
        <f t="shared" si="29"/>
        <v>0</v>
      </c>
      <c r="AO125" s="386"/>
      <c r="AP125" s="387">
        <f t="shared" si="30"/>
        <v>0</v>
      </c>
      <c r="AQ125" s="386"/>
      <c r="AR125" s="387">
        <f t="shared" si="31"/>
        <v>0</v>
      </c>
      <c r="AS125" s="386"/>
      <c r="AT125" s="387">
        <f t="shared" si="32"/>
        <v>0</v>
      </c>
    </row>
    <row r="126" spans="2:46">
      <c r="B126" s="435"/>
      <c r="C126" s="435"/>
      <c r="D126" s="436"/>
      <c r="E126" s="437"/>
      <c r="F126" s="437"/>
      <c r="G126" s="437"/>
      <c r="H126" s="437"/>
      <c r="I126" s="437"/>
      <c r="J126" s="437"/>
      <c r="K126" s="465">
        <f t="shared" si="17"/>
        <v>0</v>
      </c>
      <c r="L126" s="433"/>
      <c r="M126" s="433"/>
      <c r="N126" s="434"/>
      <c r="O126" s="383" t="str">
        <f t="shared" si="18"/>
        <v/>
      </c>
      <c r="P126" s="434"/>
      <c r="Q126" s="434"/>
      <c r="R126" s="434"/>
      <c r="S126" s="433"/>
      <c r="T126" s="434"/>
      <c r="U126" s="384" t="str">
        <f t="shared" si="20"/>
        <v/>
      </c>
      <c r="V126" s="384" t="str">
        <f t="shared" si="21"/>
        <v/>
      </c>
      <c r="W126" s="384" t="str">
        <f t="shared" si="22"/>
        <v/>
      </c>
      <c r="X126" s="384" t="str">
        <f t="shared" si="23"/>
        <v/>
      </c>
      <c r="Y126" s="384" t="str">
        <f t="shared" si="24"/>
        <v/>
      </c>
      <c r="Z126" s="384" t="str">
        <f t="shared" si="25"/>
        <v/>
      </c>
      <c r="AA126" s="384">
        <f t="shared" si="19"/>
        <v>0</v>
      </c>
      <c r="AB126" s="385" t="b">
        <f t="shared" si="26"/>
        <v>1</v>
      </c>
      <c r="AC126" s="384" t="str">
        <f>IF($N126="","",IF($C$7="Northern Ireland",INDEX('Fixed inputs'!$H$18:$H$58,MATCH($N126,'Fixed inputs'!$C$18:$C$58,0)),INDEX('Fixed inputs'!$I$18:$I$58,MATCH($N126,'Fixed inputs'!$C$18:$C$58,0))))</f>
        <v/>
      </c>
      <c r="AD126" s="384" t="str">
        <f>IF($C126="","",INDEX('Fixed inputs'!$C$8:$E$10,MATCH($C126,'Fixed inputs'!$B$8:$B$10,0),MATCH(IF($C$7="Northern Ireland","GBP","EUR"),'Fixed inputs'!$C$7:$E$7,0)))</f>
        <v/>
      </c>
      <c r="AE126" s="386"/>
      <c r="AF126" s="386"/>
      <c r="AG126" s="386"/>
      <c r="AH126" s="386"/>
      <c r="AI126" s="386"/>
      <c r="AJ126" s="387">
        <f t="shared" si="27"/>
        <v>0</v>
      </c>
      <c r="AK126" s="386"/>
      <c r="AL126" s="387">
        <f t="shared" si="28"/>
        <v>0</v>
      </c>
      <c r="AM126" s="386"/>
      <c r="AN126" s="387">
        <f t="shared" si="29"/>
        <v>0</v>
      </c>
      <c r="AO126" s="386"/>
      <c r="AP126" s="387">
        <f t="shared" si="30"/>
        <v>0</v>
      </c>
      <c r="AQ126" s="386"/>
      <c r="AR126" s="387">
        <f t="shared" si="31"/>
        <v>0</v>
      </c>
      <c r="AS126" s="386"/>
      <c r="AT126" s="387">
        <f t="shared" si="32"/>
        <v>0</v>
      </c>
    </row>
    <row r="127" spans="2:46">
      <c r="B127" s="435"/>
      <c r="C127" s="435"/>
      <c r="D127" s="436"/>
      <c r="E127" s="437"/>
      <c r="F127" s="437"/>
      <c r="G127" s="437"/>
      <c r="H127" s="437"/>
      <c r="I127" s="437"/>
      <c r="J127" s="437"/>
      <c r="K127" s="465">
        <f t="shared" si="17"/>
        <v>0</v>
      </c>
      <c r="L127" s="433"/>
      <c r="M127" s="433"/>
      <c r="N127" s="434"/>
      <c r="O127" s="383" t="str">
        <f t="shared" si="18"/>
        <v/>
      </c>
      <c r="P127" s="434"/>
      <c r="Q127" s="434"/>
      <c r="R127" s="434"/>
      <c r="S127" s="433"/>
      <c r="T127" s="434"/>
      <c r="U127" s="384" t="str">
        <f t="shared" si="20"/>
        <v/>
      </c>
      <c r="V127" s="384" t="str">
        <f t="shared" si="21"/>
        <v/>
      </c>
      <c r="W127" s="384" t="str">
        <f t="shared" si="22"/>
        <v/>
      </c>
      <c r="X127" s="384" t="str">
        <f t="shared" si="23"/>
        <v/>
      </c>
      <c r="Y127" s="384" t="str">
        <f t="shared" si="24"/>
        <v/>
      </c>
      <c r="Z127" s="384" t="str">
        <f t="shared" si="25"/>
        <v/>
      </c>
      <c r="AA127" s="384">
        <f t="shared" si="19"/>
        <v>0</v>
      </c>
      <c r="AB127" s="385" t="b">
        <f t="shared" si="26"/>
        <v>1</v>
      </c>
      <c r="AC127" s="384" t="str">
        <f>IF($N127="","",IF($C$7="Northern Ireland",INDEX('Fixed inputs'!$H$18:$H$58,MATCH($N127,'Fixed inputs'!$C$18:$C$58,0)),INDEX('Fixed inputs'!$I$18:$I$58,MATCH($N127,'Fixed inputs'!$C$18:$C$58,0))))</f>
        <v/>
      </c>
      <c r="AD127" s="384" t="str">
        <f>IF($C127="","",INDEX('Fixed inputs'!$C$8:$E$10,MATCH($C127,'Fixed inputs'!$B$8:$B$10,0),MATCH(IF($C$7="Northern Ireland","GBP","EUR"),'Fixed inputs'!$C$7:$E$7,0)))</f>
        <v/>
      </c>
      <c r="AE127" s="386"/>
      <c r="AF127" s="386"/>
      <c r="AG127" s="386"/>
      <c r="AH127" s="386"/>
      <c r="AI127" s="386"/>
      <c r="AJ127" s="387">
        <f t="shared" si="27"/>
        <v>0</v>
      </c>
      <c r="AK127" s="386"/>
      <c r="AL127" s="387">
        <f t="shared" si="28"/>
        <v>0</v>
      </c>
      <c r="AM127" s="386"/>
      <c r="AN127" s="387">
        <f t="shared" si="29"/>
        <v>0</v>
      </c>
      <c r="AO127" s="386"/>
      <c r="AP127" s="387">
        <f t="shared" si="30"/>
        <v>0</v>
      </c>
      <c r="AQ127" s="386"/>
      <c r="AR127" s="387">
        <f t="shared" si="31"/>
        <v>0</v>
      </c>
      <c r="AS127" s="386"/>
      <c r="AT127" s="387">
        <f t="shared" si="32"/>
        <v>0</v>
      </c>
    </row>
    <row r="128" spans="2:46">
      <c r="B128" s="435"/>
      <c r="C128" s="435"/>
      <c r="D128" s="436"/>
      <c r="E128" s="437"/>
      <c r="F128" s="437"/>
      <c r="G128" s="437"/>
      <c r="H128" s="437"/>
      <c r="I128" s="437"/>
      <c r="J128" s="437"/>
      <c r="K128" s="465">
        <f t="shared" si="17"/>
        <v>0</v>
      </c>
      <c r="L128" s="433"/>
      <c r="M128" s="433"/>
      <c r="N128" s="434"/>
      <c r="O128" s="383" t="str">
        <f t="shared" si="18"/>
        <v/>
      </c>
      <c r="P128" s="434"/>
      <c r="Q128" s="434"/>
      <c r="R128" s="434"/>
      <c r="S128" s="433"/>
      <c r="T128" s="434"/>
      <c r="U128" s="384" t="str">
        <f t="shared" si="20"/>
        <v/>
      </c>
      <c r="V128" s="384" t="str">
        <f t="shared" si="21"/>
        <v/>
      </c>
      <c r="W128" s="384" t="str">
        <f t="shared" si="22"/>
        <v/>
      </c>
      <c r="X128" s="384" t="str">
        <f t="shared" si="23"/>
        <v/>
      </c>
      <c r="Y128" s="384" t="str">
        <f t="shared" si="24"/>
        <v/>
      </c>
      <c r="Z128" s="384" t="str">
        <f t="shared" si="25"/>
        <v/>
      </c>
      <c r="AA128" s="384">
        <f t="shared" si="19"/>
        <v>0</v>
      </c>
      <c r="AB128" s="385" t="b">
        <f t="shared" si="26"/>
        <v>1</v>
      </c>
      <c r="AC128" s="384" t="str">
        <f>IF($N128="","",IF($C$7="Northern Ireland",INDEX('Fixed inputs'!$H$18:$H$58,MATCH($N128,'Fixed inputs'!$C$18:$C$58,0)),INDEX('Fixed inputs'!$I$18:$I$58,MATCH($N128,'Fixed inputs'!$C$18:$C$58,0))))</f>
        <v/>
      </c>
      <c r="AD128" s="384" t="str">
        <f>IF($C128="","",INDEX('Fixed inputs'!$C$8:$E$10,MATCH($C128,'Fixed inputs'!$B$8:$B$10,0),MATCH(IF($C$7="Northern Ireland","GBP","EUR"),'Fixed inputs'!$C$7:$E$7,0)))</f>
        <v/>
      </c>
      <c r="AE128" s="386"/>
      <c r="AF128" s="386"/>
      <c r="AG128" s="386"/>
      <c r="AH128" s="386"/>
      <c r="AI128" s="386"/>
      <c r="AJ128" s="387">
        <f t="shared" si="27"/>
        <v>0</v>
      </c>
      <c r="AK128" s="386"/>
      <c r="AL128" s="387">
        <f t="shared" si="28"/>
        <v>0</v>
      </c>
      <c r="AM128" s="386"/>
      <c r="AN128" s="387">
        <f t="shared" si="29"/>
        <v>0</v>
      </c>
      <c r="AO128" s="386"/>
      <c r="AP128" s="387">
        <f t="shared" si="30"/>
        <v>0</v>
      </c>
      <c r="AQ128" s="386"/>
      <c r="AR128" s="387">
        <f t="shared" si="31"/>
        <v>0</v>
      </c>
      <c r="AS128" s="386"/>
      <c r="AT128" s="387">
        <f t="shared" si="32"/>
        <v>0</v>
      </c>
    </row>
    <row r="129" spans="2:46">
      <c r="B129" s="435"/>
      <c r="C129" s="435"/>
      <c r="D129" s="436"/>
      <c r="E129" s="437"/>
      <c r="F129" s="437"/>
      <c r="G129" s="437"/>
      <c r="H129" s="437"/>
      <c r="I129" s="437"/>
      <c r="J129" s="437"/>
      <c r="K129" s="465">
        <f t="shared" si="17"/>
        <v>0</v>
      </c>
      <c r="L129" s="433"/>
      <c r="M129" s="433"/>
      <c r="N129" s="434"/>
      <c r="O129" s="383" t="str">
        <f t="shared" si="18"/>
        <v/>
      </c>
      <c r="P129" s="434"/>
      <c r="Q129" s="434"/>
      <c r="R129" s="434"/>
      <c r="S129" s="433"/>
      <c r="T129" s="434"/>
      <c r="U129" s="384" t="str">
        <f t="shared" si="20"/>
        <v/>
      </c>
      <c r="V129" s="384" t="str">
        <f t="shared" si="21"/>
        <v/>
      </c>
      <c r="W129" s="384" t="str">
        <f t="shared" si="22"/>
        <v/>
      </c>
      <c r="X129" s="384" t="str">
        <f t="shared" si="23"/>
        <v/>
      </c>
      <c r="Y129" s="384" t="str">
        <f t="shared" si="24"/>
        <v/>
      </c>
      <c r="Z129" s="384" t="str">
        <f t="shared" si="25"/>
        <v/>
      </c>
      <c r="AA129" s="384">
        <f t="shared" si="19"/>
        <v>0</v>
      </c>
      <c r="AB129" s="385" t="b">
        <f t="shared" si="26"/>
        <v>1</v>
      </c>
      <c r="AC129" s="384" t="str">
        <f>IF($N129="","",IF($C$7="Northern Ireland",INDEX('Fixed inputs'!$H$18:$H$58,MATCH($N129,'Fixed inputs'!$C$18:$C$58,0)),INDEX('Fixed inputs'!$I$18:$I$58,MATCH($N129,'Fixed inputs'!$C$18:$C$58,0))))</f>
        <v/>
      </c>
      <c r="AD129" s="384" t="str">
        <f>IF($C129="","",INDEX('Fixed inputs'!$C$8:$E$10,MATCH($C129,'Fixed inputs'!$B$8:$B$10,0),MATCH(IF($C$7="Northern Ireland","GBP","EUR"),'Fixed inputs'!$C$7:$E$7,0)))</f>
        <v/>
      </c>
      <c r="AE129" s="386"/>
      <c r="AF129" s="386"/>
      <c r="AG129" s="386"/>
      <c r="AH129" s="386"/>
      <c r="AI129" s="386"/>
      <c r="AJ129" s="387">
        <f t="shared" si="27"/>
        <v>0</v>
      </c>
      <c r="AK129" s="386"/>
      <c r="AL129" s="387">
        <f t="shared" si="28"/>
        <v>0</v>
      </c>
      <c r="AM129" s="386"/>
      <c r="AN129" s="387">
        <f t="shared" si="29"/>
        <v>0</v>
      </c>
      <c r="AO129" s="386"/>
      <c r="AP129" s="387">
        <f t="shared" si="30"/>
        <v>0</v>
      </c>
      <c r="AQ129" s="386"/>
      <c r="AR129" s="387">
        <f t="shared" si="31"/>
        <v>0</v>
      </c>
      <c r="AS129" s="386"/>
      <c r="AT129" s="387">
        <f t="shared" si="32"/>
        <v>0</v>
      </c>
    </row>
    <row r="130" spans="2:46">
      <c r="B130" s="435"/>
      <c r="C130" s="435"/>
      <c r="D130" s="436"/>
      <c r="E130" s="437"/>
      <c r="F130" s="437"/>
      <c r="G130" s="437"/>
      <c r="H130" s="437"/>
      <c r="I130" s="437"/>
      <c r="J130" s="437"/>
      <c r="K130" s="465">
        <f t="shared" si="17"/>
        <v>0</v>
      </c>
      <c r="L130" s="433"/>
      <c r="M130" s="433"/>
      <c r="N130" s="434"/>
      <c r="O130" s="383" t="str">
        <f t="shared" si="18"/>
        <v/>
      </c>
      <c r="P130" s="434"/>
      <c r="Q130" s="434"/>
      <c r="R130" s="434"/>
      <c r="S130" s="433"/>
      <c r="T130" s="434"/>
      <c r="U130" s="384" t="str">
        <f t="shared" si="20"/>
        <v/>
      </c>
      <c r="V130" s="384" t="str">
        <f t="shared" si="21"/>
        <v/>
      </c>
      <c r="W130" s="384" t="str">
        <f t="shared" si="22"/>
        <v/>
      </c>
      <c r="X130" s="384" t="str">
        <f t="shared" si="23"/>
        <v/>
      </c>
      <c r="Y130" s="384" t="str">
        <f t="shared" si="24"/>
        <v/>
      </c>
      <c r="Z130" s="384" t="str">
        <f t="shared" si="25"/>
        <v/>
      </c>
      <c r="AA130" s="384">
        <f t="shared" si="19"/>
        <v>0</v>
      </c>
      <c r="AB130" s="385" t="b">
        <f t="shared" si="26"/>
        <v>1</v>
      </c>
      <c r="AC130" s="384" t="str">
        <f>IF($N130="","",IF($C$7="Northern Ireland",INDEX('Fixed inputs'!$H$18:$H$58,MATCH($N130,'Fixed inputs'!$C$18:$C$58,0)),INDEX('Fixed inputs'!$I$18:$I$58,MATCH($N130,'Fixed inputs'!$C$18:$C$58,0))))</f>
        <v/>
      </c>
      <c r="AD130" s="384" t="str">
        <f>IF($C130="","",INDEX('Fixed inputs'!$C$8:$E$10,MATCH($C130,'Fixed inputs'!$B$8:$B$10,0),MATCH(IF($C$7="Northern Ireland","GBP","EUR"),'Fixed inputs'!$C$7:$E$7,0)))</f>
        <v/>
      </c>
      <c r="AE130" s="386"/>
      <c r="AF130" s="386"/>
      <c r="AG130" s="386"/>
      <c r="AH130" s="386"/>
      <c r="AI130" s="386"/>
      <c r="AJ130" s="387">
        <f t="shared" si="27"/>
        <v>0</v>
      </c>
      <c r="AK130" s="386"/>
      <c r="AL130" s="387">
        <f t="shared" si="28"/>
        <v>0</v>
      </c>
      <c r="AM130" s="386"/>
      <c r="AN130" s="387">
        <f t="shared" si="29"/>
        <v>0</v>
      </c>
      <c r="AO130" s="386"/>
      <c r="AP130" s="387">
        <f t="shared" si="30"/>
        <v>0</v>
      </c>
      <c r="AQ130" s="386"/>
      <c r="AR130" s="387">
        <f t="shared" si="31"/>
        <v>0</v>
      </c>
      <c r="AS130" s="386"/>
      <c r="AT130" s="387">
        <f t="shared" si="32"/>
        <v>0</v>
      </c>
    </row>
    <row r="131" spans="2:46">
      <c r="B131" s="435"/>
      <c r="C131" s="435"/>
      <c r="D131" s="436"/>
      <c r="E131" s="437"/>
      <c r="F131" s="437"/>
      <c r="G131" s="437"/>
      <c r="H131" s="437"/>
      <c r="I131" s="437"/>
      <c r="J131" s="437"/>
      <c r="K131" s="465">
        <f t="shared" si="17"/>
        <v>0</v>
      </c>
      <c r="L131" s="433"/>
      <c r="M131" s="433"/>
      <c r="N131" s="434"/>
      <c r="O131" s="383" t="str">
        <f t="shared" si="18"/>
        <v/>
      </c>
      <c r="P131" s="434"/>
      <c r="Q131" s="434"/>
      <c r="R131" s="434"/>
      <c r="S131" s="433"/>
      <c r="T131" s="434"/>
      <c r="U131" s="384" t="str">
        <f t="shared" si="20"/>
        <v/>
      </c>
      <c r="V131" s="384" t="str">
        <f t="shared" si="21"/>
        <v/>
      </c>
      <c r="W131" s="384" t="str">
        <f t="shared" si="22"/>
        <v/>
      </c>
      <c r="X131" s="384" t="str">
        <f t="shared" si="23"/>
        <v/>
      </c>
      <c r="Y131" s="384" t="str">
        <f t="shared" si="24"/>
        <v/>
      </c>
      <c r="Z131" s="384" t="str">
        <f t="shared" si="25"/>
        <v/>
      </c>
      <c r="AA131" s="384">
        <f t="shared" si="19"/>
        <v>0</v>
      </c>
      <c r="AB131" s="385" t="b">
        <f t="shared" si="26"/>
        <v>1</v>
      </c>
      <c r="AC131" s="384" t="str">
        <f>IF($N131="","",IF($C$7="Northern Ireland",INDEX('Fixed inputs'!$H$18:$H$58,MATCH($N131,'Fixed inputs'!$C$18:$C$58,0)),INDEX('Fixed inputs'!$I$18:$I$58,MATCH($N131,'Fixed inputs'!$C$18:$C$58,0))))</f>
        <v/>
      </c>
      <c r="AD131" s="384" t="str">
        <f>IF($C131="","",INDEX('Fixed inputs'!$C$8:$E$10,MATCH($C131,'Fixed inputs'!$B$8:$B$10,0),MATCH(IF($C$7="Northern Ireland","GBP","EUR"),'Fixed inputs'!$C$7:$E$7,0)))</f>
        <v/>
      </c>
      <c r="AE131" s="386"/>
      <c r="AF131" s="386"/>
      <c r="AG131" s="386"/>
      <c r="AH131" s="386"/>
      <c r="AI131" s="386"/>
      <c r="AJ131" s="387">
        <f t="shared" si="27"/>
        <v>0</v>
      </c>
      <c r="AK131" s="386"/>
      <c r="AL131" s="387">
        <f t="shared" si="28"/>
        <v>0</v>
      </c>
      <c r="AM131" s="386"/>
      <c r="AN131" s="387">
        <f t="shared" si="29"/>
        <v>0</v>
      </c>
      <c r="AO131" s="386"/>
      <c r="AP131" s="387">
        <f t="shared" si="30"/>
        <v>0</v>
      </c>
      <c r="AQ131" s="386"/>
      <c r="AR131" s="387">
        <f t="shared" si="31"/>
        <v>0</v>
      </c>
      <c r="AS131" s="386"/>
      <c r="AT131" s="387">
        <f t="shared" si="32"/>
        <v>0</v>
      </c>
    </row>
    <row r="132" spans="2:46">
      <c r="B132" s="435"/>
      <c r="C132" s="435"/>
      <c r="D132" s="436"/>
      <c r="E132" s="437"/>
      <c r="F132" s="437"/>
      <c r="G132" s="437"/>
      <c r="H132" s="437"/>
      <c r="I132" s="437"/>
      <c r="J132" s="437"/>
      <c r="K132" s="465">
        <f t="shared" si="17"/>
        <v>0</v>
      </c>
      <c r="L132" s="433"/>
      <c r="M132" s="433"/>
      <c r="N132" s="434"/>
      <c r="O132" s="383" t="str">
        <f t="shared" si="18"/>
        <v/>
      </c>
      <c r="P132" s="434"/>
      <c r="Q132" s="434"/>
      <c r="R132" s="434"/>
      <c r="S132" s="433"/>
      <c r="T132" s="434"/>
      <c r="U132" s="384" t="str">
        <f t="shared" si="20"/>
        <v/>
      </c>
      <c r="V132" s="384" t="str">
        <f t="shared" si="21"/>
        <v/>
      </c>
      <c r="W132" s="384" t="str">
        <f t="shared" si="22"/>
        <v/>
      </c>
      <c r="X132" s="384" t="str">
        <f t="shared" si="23"/>
        <v/>
      </c>
      <c r="Y132" s="384" t="str">
        <f t="shared" si="24"/>
        <v/>
      </c>
      <c r="Z132" s="384" t="str">
        <f t="shared" si="25"/>
        <v/>
      </c>
      <c r="AA132" s="384">
        <f t="shared" si="19"/>
        <v>0</v>
      </c>
      <c r="AB132" s="385" t="b">
        <f t="shared" si="26"/>
        <v>1</v>
      </c>
      <c r="AC132" s="384" t="str">
        <f>IF($N132="","",IF($C$7="Northern Ireland",INDEX('Fixed inputs'!$H$18:$H$58,MATCH($N132,'Fixed inputs'!$C$18:$C$58,0)),INDEX('Fixed inputs'!$I$18:$I$58,MATCH($N132,'Fixed inputs'!$C$18:$C$58,0))))</f>
        <v/>
      </c>
      <c r="AD132" s="384" t="str">
        <f>IF($C132="","",INDEX('Fixed inputs'!$C$8:$E$10,MATCH($C132,'Fixed inputs'!$B$8:$B$10,0),MATCH(IF($C$7="Northern Ireland","GBP","EUR"),'Fixed inputs'!$C$7:$E$7,0)))</f>
        <v/>
      </c>
      <c r="AE132" s="386"/>
      <c r="AF132" s="386"/>
      <c r="AG132" s="386"/>
      <c r="AH132" s="386"/>
      <c r="AI132" s="386"/>
      <c r="AJ132" s="387">
        <f t="shared" si="27"/>
        <v>0</v>
      </c>
      <c r="AK132" s="386"/>
      <c r="AL132" s="387">
        <f t="shared" si="28"/>
        <v>0</v>
      </c>
      <c r="AM132" s="386"/>
      <c r="AN132" s="387">
        <f t="shared" si="29"/>
        <v>0</v>
      </c>
      <c r="AO132" s="386"/>
      <c r="AP132" s="387">
        <f t="shared" si="30"/>
        <v>0</v>
      </c>
      <c r="AQ132" s="386"/>
      <c r="AR132" s="387">
        <f t="shared" si="31"/>
        <v>0</v>
      </c>
      <c r="AS132" s="386"/>
      <c r="AT132" s="387">
        <f t="shared" si="32"/>
        <v>0</v>
      </c>
    </row>
    <row r="133" spans="2:46">
      <c r="B133" s="435"/>
      <c r="C133" s="435"/>
      <c r="D133" s="436"/>
      <c r="E133" s="437"/>
      <c r="F133" s="437"/>
      <c r="G133" s="437"/>
      <c r="H133" s="437"/>
      <c r="I133" s="437"/>
      <c r="J133" s="437"/>
      <c r="K133" s="465">
        <f t="shared" si="17"/>
        <v>0</v>
      </c>
      <c r="L133" s="433"/>
      <c r="M133" s="433"/>
      <c r="N133" s="434"/>
      <c r="O133" s="383" t="str">
        <f t="shared" si="18"/>
        <v/>
      </c>
      <c r="P133" s="434"/>
      <c r="Q133" s="434"/>
      <c r="R133" s="434"/>
      <c r="S133" s="433"/>
      <c r="T133" s="434"/>
      <c r="U133" s="384" t="str">
        <f t="shared" si="20"/>
        <v/>
      </c>
      <c r="V133" s="384" t="str">
        <f t="shared" si="21"/>
        <v/>
      </c>
      <c r="W133" s="384" t="str">
        <f t="shared" si="22"/>
        <v/>
      </c>
      <c r="X133" s="384" t="str">
        <f t="shared" si="23"/>
        <v/>
      </c>
      <c r="Y133" s="384" t="str">
        <f t="shared" si="24"/>
        <v/>
      </c>
      <c r="Z133" s="384" t="str">
        <f t="shared" si="25"/>
        <v/>
      </c>
      <c r="AA133" s="384">
        <f t="shared" si="19"/>
        <v>0</v>
      </c>
      <c r="AB133" s="385" t="b">
        <f t="shared" si="26"/>
        <v>1</v>
      </c>
      <c r="AC133" s="384" t="str">
        <f>IF($N133="","",IF($C$7="Northern Ireland",INDEX('Fixed inputs'!$H$18:$H$58,MATCH($N133,'Fixed inputs'!$C$18:$C$58,0)),INDEX('Fixed inputs'!$I$18:$I$58,MATCH($N133,'Fixed inputs'!$C$18:$C$58,0))))</f>
        <v/>
      </c>
      <c r="AD133" s="384" t="str">
        <f>IF($C133="","",INDEX('Fixed inputs'!$C$8:$E$10,MATCH($C133,'Fixed inputs'!$B$8:$B$10,0),MATCH(IF($C$7="Northern Ireland","GBP","EUR"),'Fixed inputs'!$C$7:$E$7,0)))</f>
        <v/>
      </c>
      <c r="AE133" s="386"/>
      <c r="AF133" s="386"/>
      <c r="AG133" s="386"/>
      <c r="AH133" s="386"/>
      <c r="AI133" s="386"/>
      <c r="AJ133" s="387">
        <f t="shared" si="27"/>
        <v>0</v>
      </c>
      <c r="AK133" s="386"/>
      <c r="AL133" s="387">
        <f t="shared" si="28"/>
        <v>0</v>
      </c>
      <c r="AM133" s="386"/>
      <c r="AN133" s="387">
        <f t="shared" si="29"/>
        <v>0</v>
      </c>
      <c r="AO133" s="386"/>
      <c r="AP133" s="387">
        <f t="shared" si="30"/>
        <v>0</v>
      </c>
      <c r="AQ133" s="386"/>
      <c r="AR133" s="387">
        <f t="shared" si="31"/>
        <v>0</v>
      </c>
      <c r="AS133" s="386"/>
      <c r="AT133" s="387">
        <f t="shared" si="32"/>
        <v>0</v>
      </c>
    </row>
    <row r="134" spans="2:46">
      <c r="B134" s="435"/>
      <c r="C134" s="435"/>
      <c r="D134" s="436"/>
      <c r="E134" s="437"/>
      <c r="F134" s="437"/>
      <c r="G134" s="437"/>
      <c r="H134" s="437"/>
      <c r="I134" s="437"/>
      <c r="J134" s="437"/>
      <c r="K134" s="465">
        <f t="shared" si="17"/>
        <v>0</v>
      </c>
      <c r="L134" s="433"/>
      <c r="M134" s="433"/>
      <c r="N134" s="434"/>
      <c r="O134" s="383" t="str">
        <f t="shared" si="18"/>
        <v/>
      </c>
      <c r="P134" s="434"/>
      <c r="Q134" s="434"/>
      <c r="R134" s="434"/>
      <c r="S134" s="433"/>
      <c r="T134" s="434"/>
      <c r="U134" s="384" t="str">
        <f t="shared" si="20"/>
        <v/>
      </c>
      <c r="V134" s="384" t="str">
        <f t="shared" si="21"/>
        <v/>
      </c>
      <c r="W134" s="384" t="str">
        <f t="shared" si="22"/>
        <v/>
      </c>
      <c r="X134" s="384" t="str">
        <f t="shared" si="23"/>
        <v/>
      </c>
      <c r="Y134" s="384" t="str">
        <f t="shared" si="24"/>
        <v/>
      </c>
      <c r="Z134" s="384" t="str">
        <f t="shared" si="25"/>
        <v/>
      </c>
      <c r="AA134" s="384">
        <f t="shared" si="19"/>
        <v>0</v>
      </c>
      <c r="AB134" s="385" t="b">
        <f t="shared" si="26"/>
        <v>1</v>
      </c>
      <c r="AC134" s="384" t="str">
        <f>IF($N134="","",IF($C$7="Northern Ireland",INDEX('Fixed inputs'!$H$18:$H$58,MATCH($N134,'Fixed inputs'!$C$18:$C$58,0)),INDEX('Fixed inputs'!$I$18:$I$58,MATCH($N134,'Fixed inputs'!$C$18:$C$58,0))))</f>
        <v/>
      </c>
      <c r="AD134" s="384" t="str">
        <f>IF($C134="","",INDEX('Fixed inputs'!$C$8:$E$10,MATCH($C134,'Fixed inputs'!$B$8:$B$10,0),MATCH(IF($C$7="Northern Ireland","GBP","EUR"),'Fixed inputs'!$C$7:$E$7,0)))</f>
        <v/>
      </c>
      <c r="AE134" s="386"/>
      <c r="AF134" s="386"/>
      <c r="AG134" s="386"/>
      <c r="AH134" s="386"/>
      <c r="AI134" s="386"/>
      <c r="AJ134" s="387">
        <f t="shared" si="27"/>
        <v>0</v>
      </c>
      <c r="AK134" s="386"/>
      <c r="AL134" s="387">
        <f t="shared" si="28"/>
        <v>0</v>
      </c>
      <c r="AM134" s="386"/>
      <c r="AN134" s="387">
        <f t="shared" si="29"/>
        <v>0</v>
      </c>
      <c r="AO134" s="386"/>
      <c r="AP134" s="387">
        <f t="shared" si="30"/>
        <v>0</v>
      </c>
      <c r="AQ134" s="386"/>
      <c r="AR134" s="387">
        <f t="shared" si="31"/>
        <v>0</v>
      </c>
      <c r="AS134" s="386"/>
      <c r="AT134" s="387">
        <f t="shared" si="32"/>
        <v>0</v>
      </c>
    </row>
    <row r="135" spans="2:46">
      <c r="B135" s="435"/>
      <c r="C135" s="435"/>
      <c r="D135" s="436"/>
      <c r="E135" s="437"/>
      <c r="F135" s="437"/>
      <c r="G135" s="437"/>
      <c r="H135" s="437"/>
      <c r="I135" s="437"/>
      <c r="J135" s="437"/>
      <c r="K135" s="465">
        <f t="shared" si="17"/>
        <v>0</v>
      </c>
      <c r="L135" s="433"/>
      <c r="M135" s="433"/>
      <c r="N135" s="434"/>
      <c r="O135" s="383" t="str">
        <f t="shared" si="18"/>
        <v/>
      </c>
      <c r="P135" s="434"/>
      <c r="Q135" s="434"/>
      <c r="R135" s="434"/>
      <c r="S135" s="433"/>
      <c r="T135" s="434"/>
      <c r="U135" s="384" t="str">
        <f t="shared" si="20"/>
        <v/>
      </c>
      <c r="V135" s="384" t="str">
        <f t="shared" si="21"/>
        <v/>
      </c>
      <c r="W135" s="384" t="str">
        <f t="shared" si="22"/>
        <v/>
      </c>
      <c r="X135" s="384" t="str">
        <f t="shared" si="23"/>
        <v/>
      </c>
      <c r="Y135" s="384" t="str">
        <f t="shared" si="24"/>
        <v/>
      </c>
      <c r="Z135" s="384" t="str">
        <f t="shared" si="25"/>
        <v/>
      </c>
      <c r="AA135" s="384">
        <f t="shared" si="19"/>
        <v>0</v>
      </c>
      <c r="AB135" s="385" t="b">
        <f t="shared" si="26"/>
        <v>1</v>
      </c>
      <c r="AC135" s="384" t="str">
        <f>IF($N135="","",IF($C$7="Northern Ireland",INDEX('Fixed inputs'!$H$18:$H$58,MATCH($N135,'Fixed inputs'!$C$18:$C$58,0)),INDEX('Fixed inputs'!$I$18:$I$58,MATCH($N135,'Fixed inputs'!$C$18:$C$58,0))))</f>
        <v/>
      </c>
      <c r="AD135" s="384" t="str">
        <f>IF($C135="","",INDEX('Fixed inputs'!$C$8:$E$10,MATCH($C135,'Fixed inputs'!$B$8:$B$10,0),MATCH(IF($C$7="Northern Ireland","GBP","EUR"),'Fixed inputs'!$C$7:$E$7,0)))</f>
        <v/>
      </c>
      <c r="AE135" s="386"/>
      <c r="AF135" s="386"/>
      <c r="AG135" s="386"/>
      <c r="AH135" s="386"/>
      <c r="AI135" s="386"/>
      <c r="AJ135" s="387">
        <f t="shared" si="27"/>
        <v>0</v>
      </c>
      <c r="AK135" s="386"/>
      <c r="AL135" s="387">
        <f t="shared" si="28"/>
        <v>0</v>
      </c>
      <c r="AM135" s="386"/>
      <c r="AN135" s="387">
        <f t="shared" si="29"/>
        <v>0</v>
      </c>
      <c r="AO135" s="386"/>
      <c r="AP135" s="387">
        <f t="shared" si="30"/>
        <v>0</v>
      </c>
      <c r="AQ135" s="386"/>
      <c r="AR135" s="387">
        <f t="shared" si="31"/>
        <v>0</v>
      </c>
      <c r="AS135" s="386"/>
      <c r="AT135" s="387">
        <f t="shared" si="32"/>
        <v>0</v>
      </c>
    </row>
    <row r="136" spans="2:46">
      <c r="B136" s="435"/>
      <c r="C136" s="435"/>
      <c r="D136" s="436"/>
      <c r="E136" s="437"/>
      <c r="F136" s="437"/>
      <c r="G136" s="437"/>
      <c r="H136" s="437"/>
      <c r="I136" s="437"/>
      <c r="J136" s="437"/>
      <c r="K136" s="465">
        <f t="shared" si="17"/>
        <v>0</v>
      </c>
      <c r="L136" s="433"/>
      <c r="M136" s="433"/>
      <c r="N136" s="434"/>
      <c r="O136" s="383" t="str">
        <f t="shared" si="18"/>
        <v/>
      </c>
      <c r="P136" s="434"/>
      <c r="Q136" s="434"/>
      <c r="R136" s="434"/>
      <c r="S136" s="433"/>
      <c r="T136" s="434"/>
      <c r="U136" s="384" t="str">
        <f t="shared" si="20"/>
        <v/>
      </c>
      <c r="V136" s="384" t="str">
        <f t="shared" si="21"/>
        <v/>
      </c>
      <c r="W136" s="384" t="str">
        <f t="shared" si="22"/>
        <v/>
      </c>
      <c r="X136" s="384" t="str">
        <f t="shared" si="23"/>
        <v/>
      </c>
      <c r="Y136" s="384" t="str">
        <f t="shared" si="24"/>
        <v/>
      </c>
      <c r="Z136" s="384" t="str">
        <f t="shared" si="25"/>
        <v/>
      </c>
      <c r="AA136" s="384">
        <f t="shared" si="19"/>
        <v>0</v>
      </c>
      <c r="AB136" s="385" t="b">
        <f t="shared" si="26"/>
        <v>1</v>
      </c>
      <c r="AC136" s="384" t="str">
        <f>IF($N136="","",IF($C$7="Northern Ireland",INDEX('Fixed inputs'!$H$18:$H$58,MATCH($N136,'Fixed inputs'!$C$18:$C$58,0)),INDEX('Fixed inputs'!$I$18:$I$58,MATCH($N136,'Fixed inputs'!$C$18:$C$58,0))))</f>
        <v/>
      </c>
      <c r="AD136" s="384" t="str">
        <f>IF($C136="","",INDEX('Fixed inputs'!$C$8:$E$10,MATCH($C136,'Fixed inputs'!$B$8:$B$10,0),MATCH(IF($C$7="Northern Ireland","GBP","EUR"),'Fixed inputs'!$C$7:$E$7,0)))</f>
        <v/>
      </c>
      <c r="AE136" s="386"/>
      <c r="AF136" s="386"/>
      <c r="AG136" s="386"/>
      <c r="AH136" s="386"/>
      <c r="AI136" s="386"/>
      <c r="AJ136" s="387">
        <f t="shared" si="27"/>
        <v>0</v>
      </c>
      <c r="AK136" s="386"/>
      <c r="AL136" s="387">
        <f t="shared" si="28"/>
        <v>0</v>
      </c>
      <c r="AM136" s="386"/>
      <c r="AN136" s="387">
        <f t="shared" si="29"/>
        <v>0</v>
      </c>
      <c r="AO136" s="386"/>
      <c r="AP136" s="387">
        <f t="shared" si="30"/>
        <v>0</v>
      </c>
      <c r="AQ136" s="386"/>
      <c r="AR136" s="387">
        <f t="shared" si="31"/>
        <v>0</v>
      </c>
      <c r="AS136" s="386"/>
      <c r="AT136" s="387">
        <f t="shared" si="32"/>
        <v>0</v>
      </c>
    </row>
    <row r="137" spans="2:46">
      <c r="B137" s="435"/>
      <c r="C137" s="435"/>
      <c r="D137" s="436"/>
      <c r="E137" s="437"/>
      <c r="F137" s="437"/>
      <c r="G137" s="437"/>
      <c r="H137" s="437"/>
      <c r="I137" s="437"/>
      <c r="J137" s="437"/>
      <c r="K137" s="465">
        <f t="shared" si="17"/>
        <v>0</v>
      </c>
      <c r="L137" s="433"/>
      <c r="M137" s="433"/>
      <c r="N137" s="434"/>
      <c r="O137" s="383" t="str">
        <f t="shared" si="18"/>
        <v/>
      </c>
      <c r="P137" s="434"/>
      <c r="Q137" s="434"/>
      <c r="R137" s="434"/>
      <c r="S137" s="433"/>
      <c r="T137" s="434"/>
      <c r="U137" s="384" t="str">
        <f t="shared" si="20"/>
        <v/>
      </c>
      <c r="V137" s="384" t="str">
        <f t="shared" si="21"/>
        <v/>
      </c>
      <c r="W137" s="384" t="str">
        <f t="shared" si="22"/>
        <v/>
      </c>
      <c r="X137" s="384" t="str">
        <f t="shared" si="23"/>
        <v/>
      </c>
      <c r="Y137" s="384" t="str">
        <f t="shared" si="24"/>
        <v/>
      </c>
      <c r="Z137" s="384" t="str">
        <f t="shared" si="25"/>
        <v/>
      </c>
      <c r="AA137" s="384">
        <f t="shared" si="19"/>
        <v>0</v>
      </c>
      <c r="AB137" s="385" t="b">
        <f t="shared" si="26"/>
        <v>1</v>
      </c>
      <c r="AC137" s="384" t="str">
        <f>IF($N137="","",IF($C$7="Northern Ireland",INDEX('Fixed inputs'!$H$18:$H$58,MATCH($N137,'Fixed inputs'!$C$18:$C$58,0)),INDEX('Fixed inputs'!$I$18:$I$58,MATCH($N137,'Fixed inputs'!$C$18:$C$58,0))))</f>
        <v/>
      </c>
      <c r="AD137" s="384" t="str">
        <f>IF($C137="","",INDEX('Fixed inputs'!$C$8:$E$10,MATCH($C137,'Fixed inputs'!$B$8:$B$10,0),MATCH(IF($C$7="Northern Ireland","GBP","EUR"),'Fixed inputs'!$C$7:$E$7,0)))</f>
        <v/>
      </c>
      <c r="AE137" s="386"/>
      <c r="AF137" s="386"/>
      <c r="AG137" s="386"/>
      <c r="AH137" s="386"/>
      <c r="AI137" s="386"/>
      <c r="AJ137" s="387">
        <f t="shared" si="27"/>
        <v>0</v>
      </c>
      <c r="AK137" s="386"/>
      <c r="AL137" s="387">
        <f t="shared" si="28"/>
        <v>0</v>
      </c>
      <c r="AM137" s="386"/>
      <c r="AN137" s="387">
        <f t="shared" si="29"/>
        <v>0</v>
      </c>
      <c r="AO137" s="386"/>
      <c r="AP137" s="387">
        <f t="shared" si="30"/>
        <v>0</v>
      </c>
      <c r="AQ137" s="386"/>
      <c r="AR137" s="387">
        <f t="shared" si="31"/>
        <v>0</v>
      </c>
      <c r="AS137" s="386"/>
      <c r="AT137" s="387">
        <f t="shared" si="32"/>
        <v>0</v>
      </c>
    </row>
    <row r="138" spans="2:46">
      <c r="B138" s="435"/>
      <c r="C138" s="435"/>
      <c r="D138" s="436"/>
      <c r="E138" s="437"/>
      <c r="F138" s="437"/>
      <c r="G138" s="437"/>
      <c r="H138" s="437"/>
      <c r="I138" s="437"/>
      <c r="J138" s="437"/>
      <c r="K138" s="465">
        <f t="shared" si="17"/>
        <v>0</v>
      </c>
      <c r="L138" s="433"/>
      <c r="M138" s="433"/>
      <c r="N138" s="434"/>
      <c r="O138" s="383" t="str">
        <f t="shared" si="18"/>
        <v/>
      </c>
      <c r="P138" s="434"/>
      <c r="Q138" s="434"/>
      <c r="R138" s="434"/>
      <c r="S138" s="433"/>
      <c r="T138" s="434"/>
      <c r="U138" s="384" t="str">
        <f t="shared" si="20"/>
        <v/>
      </c>
      <c r="V138" s="384" t="str">
        <f t="shared" si="21"/>
        <v/>
      </c>
      <c r="W138" s="384" t="str">
        <f t="shared" si="22"/>
        <v/>
      </c>
      <c r="X138" s="384" t="str">
        <f t="shared" si="23"/>
        <v/>
      </c>
      <c r="Y138" s="384" t="str">
        <f t="shared" si="24"/>
        <v/>
      </c>
      <c r="Z138" s="384" t="str">
        <f t="shared" si="25"/>
        <v/>
      </c>
      <c r="AA138" s="384">
        <f t="shared" si="19"/>
        <v>0</v>
      </c>
      <c r="AB138" s="385" t="b">
        <f t="shared" si="26"/>
        <v>1</v>
      </c>
      <c r="AC138" s="384" t="str">
        <f>IF($N138="","",IF($C$7="Northern Ireland",INDEX('Fixed inputs'!$H$18:$H$58,MATCH($N138,'Fixed inputs'!$C$18:$C$58,0)),INDEX('Fixed inputs'!$I$18:$I$58,MATCH($N138,'Fixed inputs'!$C$18:$C$58,0))))</f>
        <v/>
      </c>
      <c r="AD138" s="384" t="str">
        <f>IF($C138="","",INDEX('Fixed inputs'!$C$8:$E$10,MATCH($C138,'Fixed inputs'!$B$8:$B$10,0),MATCH(IF($C$7="Northern Ireland","GBP","EUR"),'Fixed inputs'!$C$7:$E$7,0)))</f>
        <v/>
      </c>
      <c r="AE138" s="386"/>
      <c r="AF138" s="386"/>
      <c r="AG138" s="386"/>
      <c r="AH138" s="386"/>
      <c r="AI138" s="386"/>
      <c r="AJ138" s="387">
        <f t="shared" si="27"/>
        <v>0</v>
      </c>
      <c r="AK138" s="386"/>
      <c r="AL138" s="387">
        <f t="shared" si="28"/>
        <v>0</v>
      </c>
      <c r="AM138" s="386"/>
      <c r="AN138" s="387">
        <f t="shared" si="29"/>
        <v>0</v>
      </c>
      <c r="AO138" s="386"/>
      <c r="AP138" s="387">
        <f t="shared" si="30"/>
        <v>0</v>
      </c>
      <c r="AQ138" s="386"/>
      <c r="AR138" s="387">
        <f t="shared" si="31"/>
        <v>0</v>
      </c>
      <c r="AS138" s="386"/>
      <c r="AT138" s="387">
        <f t="shared" si="32"/>
        <v>0</v>
      </c>
    </row>
    <row r="139" spans="2:46">
      <c r="B139" s="435"/>
      <c r="C139" s="435"/>
      <c r="D139" s="436"/>
      <c r="E139" s="437"/>
      <c r="F139" s="437"/>
      <c r="G139" s="437"/>
      <c r="H139" s="437"/>
      <c r="I139" s="437"/>
      <c r="J139" s="437"/>
      <c r="K139" s="465">
        <f t="shared" si="17"/>
        <v>0</v>
      </c>
      <c r="L139" s="433"/>
      <c r="M139" s="433"/>
      <c r="N139" s="434"/>
      <c r="O139" s="383" t="str">
        <f t="shared" si="18"/>
        <v/>
      </c>
      <c r="P139" s="434"/>
      <c r="Q139" s="434"/>
      <c r="R139" s="434"/>
      <c r="S139" s="433"/>
      <c r="T139" s="434"/>
      <c r="U139" s="384" t="str">
        <f t="shared" si="20"/>
        <v/>
      </c>
      <c r="V139" s="384" t="str">
        <f t="shared" si="21"/>
        <v/>
      </c>
      <c r="W139" s="384" t="str">
        <f t="shared" si="22"/>
        <v/>
      </c>
      <c r="X139" s="384" t="str">
        <f t="shared" si="23"/>
        <v/>
      </c>
      <c r="Y139" s="384" t="str">
        <f t="shared" si="24"/>
        <v/>
      </c>
      <c r="Z139" s="384" t="str">
        <f t="shared" si="25"/>
        <v/>
      </c>
      <c r="AA139" s="384">
        <f t="shared" si="19"/>
        <v>0</v>
      </c>
      <c r="AB139" s="385" t="b">
        <f t="shared" si="26"/>
        <v>1</v>
      </c>
      <c r="AC139" s="384" t="str">
        <f>IF($N139="","",IF($C$7="Northern Ireland",INDEX('Fixed inputs'!$H$18:$H$58,MATCH($N139,'Fixed inputs'!$C$18:$C$58,0)),INDEX('Fixed inputs'!$I$18:$I$58,MATCH($N139,'Fixed inputs'!$C$18:$C$58,0))))</f>
        <v/>
      </c>
      <c r="AD139" s="384" t="str">
        <f>IF($C139="","",INDEX('Fixed inputs'!$C$8:$E$10,MATCH($C139,'Fixed inputs'!$B$8:$B$10,0),MATCH(IF($C$7="Northern Ireland","GBP","EUR"),'Fixed inputs'!$C$7:$E$7,0)))</f>
        <v/>
      </c>
      <c r="AE139" s="386"/>
      <c r="AF139" s="386"/>
      <c r="AG139" s="386"/>
      <c r="AH139" s="386"/>
      <c r="AI139" s="386"/>
      <c r="AJ139" s="387">
        <f t="shared" si="27"/>
        <v>0</v>
      </c>
      <c r="AK139" s="386"/>
      <c r="AL139" s="387">
        <f t="shared" si="28"/>
        <v>0</v>
      </c>
      <c r="AM139" s="386"/>
      <c r="AN139" s="387">
        <f t="shared" si="29"/>
        <v>0</v>
      </c>
      <c r="AO139" s="386"/>
      <c r="AP139" s="387">
        <f t="shared" si="30"/>
        <v>0</v>
      </c>
      <c r="AQ139" s="386"/>
      <c r="AR139" s="387">
        <f t="shared" si="31"/>
        <v>0</v>
      </c>
      <c r="AS139" s="386"/>
      <c r="AT139" s="387">
        <f t="shared" si="32"/>
        <v>0</v>
      </c>
    </row>
    <row r="140" spans="2:46">
      <c r="B140" s="435"/>
      <c r="C140" s="435"/>
      <c r="D140" s="436"/>
      <c r="E140" s="437"/>
      <c r="F140" s="437"/>
      <c r="G140" s="437"/>
      <c r="H140" s="437"/>
      <c r="I140" s="437"/>
      <c r="J140" s="437"/>
      <c r="K140" s="465">
        <f t="shared" ref="K140:K203" si="33">SUM(E140:J140)</f>
        <v>0</v>
      </c>
      <c r="L140" s="433"/>
      <c r="M140" s="433"/>
      <c r="N140" s="434"/>
      <c r="O140" s="383" t="str">
        <f t="shared" ref="O140:O203" si="34">IF($N140="","",IF($N140&lt;2024,"Yes","No"))</f>
        <v/>
      </c>
      <c r="P140" s="434"/>
      <c r="Q140" s="434"/>
      <c r="R140" s="434"/>
      <c r="S140" s="433"/>
      <c r="T140" s="434"/>
      <c r="U140" s="384" t="str">
        <f t="shared" si="20"/>
        <v/>
      </c>
      <c r="V140" s="384" t="str">
        <f t="shared" si="21"/>
        <v/>
      </c>
      <c r="W140" s="384" t="str">
        <f t="shared" si="22"/>
        <v/>
      </c>
      <c r="X140" s="384" t="str">
        <f t="shared" si="23"/>
        <v/>
      </c>
      <c r="Y140" s="384" t="str">
        <f t="shared" si="24"/>
        <v/>
      </c>
      <c r="Z140" s="384" t="str">
        <f t="shared" si="25"/>
        <v/>
      </c>
      <c r="AA140" s="384">
        <f t="shared" ref="AA140:AA203" si="35">SUM(U140:Z140)</f>
        <v>0</v>
      </c>
      <c r="AB140" s="385" t="b">
        <f t="shared" si="26"/>
        <v>1</v>
      </c>
      <c r="AC140" s="384" t="str">
        <f>IF($N140="","",IF($C$7="Northern Ireland",INDEX('Fixed inputs'!$H$18:$H$58,MATCH($N140,'Fixed inputs'!$C$18:$C$58,0)),INDEX('Fixed inputs'!$I$18:$I$58,MATCH($N140,'Fixed inputs'!$C$18:$C$58,0))))</f>
        <v/>
      </c>
      <c r="AD140" s="384" t="str">
        <f>IF($C140="","",INDEX('Fixed inputs'!$C$8:$E$10,MATCH($C140,'Fixed inputs'!$B$8:$B$10,0),MATCH(IF($C$7="Northern Ireland","GBP","EUR"),'Fixed inputs'!$C$7:$E$7,0)))</f>
        <v/>
      </c>
      <c r="AE140" s="386"/>
      <c r="AF140" s="386"/>
      <c r="AG140" s="386"/>
      <c r="AH140" s="386"/>
      <c r="AI140" s="386"/>
      <c r="AJ140" s="387">
        <f t="shared" si="27"/>
        <v>0</v>
      </c>
      <c r="AK140" s="386"/>
      <c r="AL140" s="387">
        <f t="shared" si="28"/>
        <v>0</v>
      </c>
      <c r="AM140" s="386"/>
      <c r="AN140" s="387">
        <f t="shared" si="29"/>
        <v>0</v>
      </c>
      <c r="AO140" s="386"/>
      <c r="AP140" s="387">
        <f t="shared" si="30"/>
        <v>0</v>
      </c>
      <c r="AQ140" s="386"/>
      <c r="AR140" s="387">
        <f t="shared" si="31"/>
        <v>0</v>
      </c>
      <c r="AS140" s="386"/>
      <c r="AT140" s="387">
        <f t="shared" si="32"/>
        <v>0</v>
      </c>
    </row>
    <row r="141" spans="2:46">
      <c r="B141" s="435"/>
      <c r="C141" s="435"/>
      <c r="D141" s="436"/>
      <c r="E141" s="437"/>
      <c r="F141" s="437"/>
      <c r="G141" s="437"/>
      <c r="H141" s="437"/>
      <c r="I141" s="437"/>
      <c r="J141" s="437"/>
      <c r="K141" s="465">
        <f t="shared" si="33"/>
        <v>0</v>
      </c>
      <c r="L141" s="433"/>
      <c r="M141" s="433"/>
      <c r="N141" s="434"/>
      <c r="O141" s="383" t="str">
        <f t="shared" si="34"/>
        <v/>
      </c>
      <c r="P141" s="434"/>
      <c r="Q141" s="434"/>
      <c r="R141" s="434"/>
      <c r="S141" s="433"/>
      <c r="T141" s="434"/>
      <c r="U141" s="384" t="str">
        <f t="shared" ref="U141:U204" si="36">IF($B141="","",IFERROR(E141*$AC141*$AD141,0))</f>
        <v/>
      </c>
      <c r="V141" s="384" t="str">
        <f t="shared" ref="V141:V204" si="37">IF($B141="","",IFERROR(F141*$AC141*$AD141,0))</f>
        <v/>
      </c>
      <c r="W141" s="384" t="str">
        <f t="shared" ref="W141:W204" si="38">IF($B141="","",IFERROR(G141*$AC141*$AD141,0))</f>
        <v/>
      </c>
      <c r="X141" s="384" t="str">
        <f t="shared" ref="X141:X204" si="39">IF($B141="","",IFERROR(H141*$AC141*$AD141,0))</f>
        <v/>
      </c>
      <c r="Y141" s="384" t="str">
        <f t="shared" ref="Y141:Y204" si="40">IF($B141="","",IFERROR(I141*$AC141*$AD141,0))</f>
        <v/>
      </c>
      <c r="Z141" s="384" t="str">
        <f t="shared" ref="Z141:Z204" si="41">IF($B141="","",IFERROR(J141*$AC141*$AD141,0))</f>
        <v/>
      </c>
      <c r="AA141" s="384">
        <f t="shared" si="35"/>
        <v>0</v>
      </c>
      <c r="AB141" s="385" t="b">
        <f t="shared" ref="AB141:AB204" si="42">IF(COUNTA($B141:$J141)=0,TRUE,AND($B141&lt;&gt;"",$C141&lt;&gt;"",$D141&lt;&gt;"",$N141&lt;&gt;"",$L141&lt;&gt;"",$M141&lt;&gt;"",$Q141&lt;&gt;"",$R141&lt;&gt;"",$S141&lt;&gt;"",IF($O141="Yes",$P141&lt;&gt;"",TRUE)))</f>
        <v>1</v>
      </c>
      <c r="AC141" s="384" t="str">
        <f>IF($N141="","",IF($C$7="Northern Ireland",INDEX('Fixed inputs'!$H$18:$H$58,MATCH($N141,'Fixed inputs'!$C$18:$C$58,0)),INDEX('Fixed inputs'!$I$18:$I$58,MATCH($N141,'Fixed inputs'!$C$18:$C$58,0))))</f>
        <v/>
      </c>
      <c r="AD141" s="384" t="str">
        <f>IF($C141="","",INDEX('Fixed inputs'!$C$8:$E$10,MATCH($C141,'Fixed inputs'!$B$8:$B$10,0),MATCH(IF($C$7="Northern Ireland","GBP","EUR"),'Fixed inputs'!$C$7:$E$7,0)))</f>
        <v/>
      </c>
      <c r="AE141" s="386"/>
      <c r="AF141" s="386"/>
      <c r="AG141" s="386"/>
      <c r="AH141" s="386"/>
      <c r="AI141" s="386"/>
      <c r="AJ141" s="387">
        <f t="shared" ref="AJ141:AJ204" si="43">IF(AI141&lt;&gt;"",AI141,IF(AND($AE141="Yes",$AF141="Yes",$AG141="Yes",$AH141="Yes"),U141,0))</f>
        <v>0</v>
      </c>
      <c r="AK141" s="386"/>
      <c r="AL141" s="387">
        <f t="shared" ref="AL141:AL204" si="44">IF(AK141&lt;&gt;"",AK141,IF(AND($AE141="Yes",$AF141="Yes",$AG141="Yes",$AH141="Yes"),V141,0))</f>
        <v>0</v>
      </c>
      <c r="AM141" s="386"/>
      <c r="AN141" s="387">
        <f t="shared" ref="AN141:AN204" si="45">IF(AM141&lt;&gt;"",AM141,IF(AND($AE141="Yes",$AF141="Yes",$AG141="Yes",$AH141="Yes"),W141,0))</f>
        <v>0</v>
      </c>
      <c r="AO141" s="386"/>
      <c r="AP141" s="387">
        <f t="shared" ref="AP141:AP204" si="46">IF(AO141&lt;&gt;"",AO141,IF(AND($AE141="Yes",$AF141="Yes",$AG141="Yes",$AH141="Yes"),X141,0))</f>
        <v>0</v>
      </c>
      <c r="AQ141" s="386"/>
      <c r="AR141" s="387">
        <f t="shared" ref="AR141:AR204" si="47">IF(AQ141&lt;&gt;"",AQ141,IF(AND($AE141="Yes",$AF141="Yes",$AG141="Yes",$AH141="Yes"),Y141,0))</f>
        <v>0</v>
      </c>
      <c r="AS141" s="386"/>
      <c r="AT141" s="387">
        <f t="shared" ref="AT141:AT204" si="48">IF(AS141&lt;&gt;"",AS141,IF(AND($AE141="Yes",$AF141="Yes",$AG141="Yes",$AH141="Yes"),Z141,0))</f>
        <v>0</v>
      </c>
    </row>
    <row r="142" spans="2:46">
      <c r="B142" s="435"/>
      <c r="C142" s="435"/>
      <c r="D142" s="436"/>
      <c r="E142" s="437"/>
      <c r="F142" s="437"/>
      <c r="G142" s="437"/>
      <c r="H142" s="437"/>
      <c r="I142" s="437"/>
      <c r="J142" s="437"/>
      <c r="K142" s="465">
        <f t="shared" si="33"/>
        <v>0</v>
      </c>
      <c r="L142" s="433"/>
      <c r="M142" s="433"/>
      <c r="N142" s="434"/>
      <c r="O142" s="383" t="str">
        <f t="shared" si="34"/>
        <v/>
      </c>
      <c r="P142" s="434"/>
      <c r="Q142" s="434"/>
      <c r="R142" s="434"/>
      <c r="S142" s="433"/>
      <c r="T142" s="434"/>
      <c r="U142" s="384" t="str">
        <f t="shared" si="36"/>
        <v/>
      </c>
      <c r="V142" s="384" t="str">
        <f t="shared" si="37"/>
        <v/>
      </c>
      <c r="W142" s="384" t="str">
        <f t="shared" si="38"/>
        <v/>
      </c>
      <c r="X142" s="384" t="str">
        <f t="shared" si="39"/>
        <v/>
      </c>
      <c r="Y142" s="384" t="str">
        <f t="shared" si="40"/>
        <v/>
      </c>
      <c r="Z142" s="384" t="str">
        <f t="shared" si="41"/>
        <v/>
      </c>
      <c r="AA142" s="384">
        <f t="shared" si="35"/>
        <v>0</v>
      </c>
      <c r="AB142" s="385" t="b">
        <f t="shared" si="42"/>
        <v>1</v>
      </c>
      <c r="AC142" s="384" t="str">
        <f>IF($N142="","",IF($C$7="Northern Ireland",INDEX('Fixed inputs'!$H$18:$H$58,MATCH($N142,'Fixed inputs'!$C$18:$C$58,0)),INDEX('Fixed inputs'!$I$18:$I$58,MATCH($N142,'Fixed inputs'!$C$18:$C$58,0))))</f>
        <v/>
      </c>
      <c r="AD142" s="384" t="str">
        <f>IF($C142="","",INDEX('Fixed inputs'!$C$8:$E$10,MATCH($C142,'Fixed inputs'!$B$8:$B$10,0),MATCH(IF($C$7="Northern Ireland","GBP","EUR"),'Fixed inputs'!$C$7:$E$7,0)))</f>
        <v/>
      </c>
      <c r="AE142" s="386"/>
      <c r="AF142" s="386"/>
      <c r="AG142" s="386"/>
      <c r="AH142" s="386"/>
      <c r="AI142" s="386"/>
      <c r="AJ142" s="387">
        <f t="shared" si="43"/>
        <v>0</v>
      </c>
      <c r="AK142" s="386"/>
      <c r="AL142" s="387">
        <f t="shared" si="44"/>
        <v>0</v>
      </c>
      <c r="AM142" s="386"/>
      <c r="AN142" s="387">
        <f t="shared" si="45"/>
        <v>0</v>
      </c>
      <c r="AO142" s="386"/>
      <c r="AP142" s="387">
        <f t="shared" si="46"/>
        <v>0</v>
      </c>
      <c r="AQ142" s="386"/>
      <c r="AR142" s="387">
        <f t="shared" si="47"/>
        <v>0</v>
      </c>
      <c r="AS142" s="386"/>
      <c r="AT142" s="387">
        <f t="shared" si="48"/>
        <v>0</v>
      </c>
    </row>
    <row r="143" spans="2:46">
      <c r="B143" s="435"/>
      <c r="C143" s="435"/>
      <c r="D143" s="436"/>
      <c r="E143" s="437"/>
      <c r="F143" s="437"/>
      <c r="G143" s="437"/>
      <c r="H143" s="437"/>
      <c r="I143" s="437"/>
      <c r="J143" s="437"/>
      <c r="K143" s="465">
        <f t="shared" si="33"/>
        <v>0</v>
      </c>
      <c r="L143" s="433"/>
      <c r="M143" s="433"/>
      <c r="N143" s="434"/>
      <c r="O143" s="383" t="str">
        <f t="shared" si="34"/>
        <v/>
      </c>
      <c r="P143" s="434"/>
      <c r="Q143" s="434"/>
      <c r="R143" s="434"/>
      <c r="S143" s="433"/>
      <c r="T143" s="434"/>
      <c r="U143" s="384" t="str">
        <f t="shared" si="36"/>
        <v/>
      </c>
      <c r="V143" s="384" t="str">
        <f t="shared" si="37"/>
        <v/>
      </c>
      <c r="W143" s="384" t="str">
        <f t="shared" si="38"/>
        <v/>
      </c>
      <c r="X143" s="384" t="str">
        <f t="shared" si="39"/>
        <v/>
      </c>
      <c r="Y143" s="384" t="str">
        <f t="shared" si="40"/>
        <v/>
      </c>
      <c r="Z143" s="384" t="str">
        <f t="shared" si="41"/>
        <v/>
      </c>
      <c r="AA143" s="384">
        <f t="shared" si="35"/>
        <v>0</v>
      </c>
      <c r="AB143" s="385" t="b">
        <f t="shared" si="42"/>
        <v>1</v>
      </c>
      <c r="AC143" s="384" t="str">
        <f>IF($N143="","",IF($C$7="Northern Ireland",INDEX('Fixed inputs'!$H$18:$H$58,MATCH($N143,'Fixed inputs'!$C$18:$C$58,0)),INDEX('Fixed inputs'!$I$18:$I$58,MATCH($N143,'Fixed inputs'!$C$18:$C$58,0))))</f>
        <v/>
      </c>
      <c r="AD143" s="384" t="str">
        <f>IF($C143="","",INDEX('Fixed inputs'!$C$8:$E$10,MATCH($C143,'Fixed inputs'!$B$8:$B$10,0),MATCH(IF($C$7="Northern Ireland","GBP","EUR"),'Fixed inputs'!$C$7:$E$7,0)))</f>
        <v/>
      </c>
      <c r="AE143" s="386"/>
      <c r="AF143" s="386"/>
      <c r="AG143" s="386"/>
      <c r="AH143" s="386"/>
      <c r="AI143" s="386"/>
      <c r="AJ143" s="387">
        <f t="shared" si="43"/>
        <v>0</v>
      </c>
      <c r="AK143" s="386"/>
      <c r="AL143" s="387">
        <f t="shared" si="44"/>
        <v>0</v>
      </c>
      <c r="AM143" s="386"/>
      <c r="AN143" s="387">
        <f t="shared" si="45"/>
        <v>0</v>
      </c>
      <c r="AO143" s="386"/>
      <c r="AP143" s="387">
        <f t="shared" si="46"/>
        <v>0</v>
      </c>
      <c r="AQ143" s="386"/>
      <c r="AR143" s="387">
        <f t="shared" si="47"/>
        <v>0</v>
      </c>
      <c r="AS143" s="386"/>
      <c r="AT143" s="387">
        <f t="shared" si="48"/>
        <v>0</v>
      </c>
    </row>
    <row r="144" spans="2:46">
      <c r="B144" s="435"/>
      <c r="C144" s="435"/>
      <c r="D144" s="436"/>
      <c r="E144" s="437"/>
      <c r="F144" s="437"/>
      <c r="G144" s="437"/>
      <c r="H144" s="437"/>
      <c r="I144" s="437"/>
      <c r="J144" s="437"/>
      <c r="K144" s="465">
        <f t="shared" si="33"/>
        <v>0</v>
      </c>
      <c r="L144" s="433"/>
      <c r="M144" s="433"/>
      <c r="N144" s="434"/>
      <c r="O144" s="383" t="str">
        <f t="shared" si="34"/>
        <v/>
      </c>
      <c r="P144" s="434"/>
      <c r="Q144" s="434"/>
      <c r="R144" s="434"/>
      <c r="S144" s="433"/>
      <c r="T144" s="434"/>
      <c r="U144" s="384" t="str">
        <f t="shared" si="36"/>
        <v/>
      </c>
      <c r="V144" s="384" t="str">
        <f t="shared" si="37"/>
        <v/>
      </c>
      <c r="W144" s="384" t="str">
        <f t="shared" si="38"/>
        <v/>
      </c>
      <c r="X144" s="384" t="str">
        <f t="shared" si="39"/>
        <v/>
      </c>
      <c r="Y144" s="384" t="str">
        <f t="shared" si="40"/>
        <v/>
      </c>
      <c r="Z144" s="384" t="str">
        <f t="shared" si="41"/>
        <v/>
      </c>
      <c r="AA144" s="384">
        <f t="shared" si="35"/>
        <v>0</v>
      </c>
      <c r="AB144" s="385" t="b">
        <f t="shared" si="42"/>
        <v>1</v>
      </c>
      <c r="AC144" s="384" t="str">
        <f>IF($N144="","",IF($C$7="Northern Ireland",INDEX('Fixed inputs'!$H$18:$H$58,MATCH($N144,'Fixed inputs'!$C$18:$C$58,0)),INDEX('Fixed inputs'!$I$18:$I$58,MATCH($N144,'Fixed inputs'!$C$18:$C$58,0))))</f>
        <v/>
      </c>
      <c r="AD144" s="384" t="str">
        <f>IF($C144="","",INDEX('Fixed inputs'!$C$8:$E$10,MATCH($C144,'Fixed inputs'!$B$8:$B$10,0),MATCH(IF($C$7="Northern Ireland","GBP","EUR"),'Fixed inputs'!$C$7:$E$7,0)))</f>
        <v/>
      </c>
      <c r="AE144" s="386"/>
      <c r="AF144" s="386"/>
      <c r="AG144" s="386"/>
      <c r="AH144" s="386"/>
      <c r="AI144" s="386"/>
      <c r="AJ144" s="387">
        <f t="shared" si="43"/>
        <v>0</v>
      </c>
      <c r="AK144" s="386"/>
      <c r="AL144" s="387">
        <f t="shared" si="44"/>
        <v>0</v>
      </c>
      <c r="AM144" s="386"/>
      <c r="AN144" s="387">
        <f t="shared" si="45"/>
        <v>0</v>
      </c>
      <c r="AO144" s="386"/>
      <c r="AP144" s="387">
        <f t="shared" si="46"/>
        <v>0</v>
      </c>
      <c r="AQ144" s="386"/>
      <c r="AR144" s="387">
        <f t="shared" si="47"/>
        <v>0</v>
      </c>
      <c r="AS144" s="386"/>
      <c r="AT144" s="387">
        <f t="shared" si="48"/>
        <v>0</v>
      </c>
    </row>
    <row r="145" spans="2:46">
      <c r="B145" s="435"/>
      <c r="C145" s="435"/>
      <c r="D145" s="436"/>
      <c r="E145" s="437"/>
      <c r="F145" s="437"/>
      <c r="G145" s="437"/>
      <c r="H145" s="437"/>
      <c r="I145" s="437"/>
      <c r="J145" s="437"/>
      <c r="K145" s="465">
        <f t="shared" si="33"/>
        <v>0</v>
      </c>
      <c r="L145" s="433"/>
      <c r="M145" s="433"/>
      <c r="N145" s="434"/>
      <c r="O145" s="383" t="str">
        <f t="shared" si="34"/>
        <v/>
      </c>
      <c r="P145" s="434"/>
      <c r="Q145" s="434"/>
      <c r="R145" s="434"/>
      <c r="S145" s="433"/>
      <c r="T145" s="434"/>
      <c r="U145" s="384" t="str">
        <f t="shared" si="36"/>
        <v/>
      </c>
      <c r="V145" s="384" t="str">
        <f t="shared" si="37"/>
        <v/>
      </c>
      <c r="W145" s="384" t="str">
        <f t="shared" si="38"/>
        <v/>
      </c>
      <c r="X145" s="384" t="str">
        <f t="shared" si="39"/>
        <v/>
      </c>
      <c r="Y145" s="384" t="str">
        <f t="shared" si="40"/>
        <v/>
      </c>
      <c r="Z145" s="384" t="str">
        <f t="shared" si="41"/>
        <v/>
      </c>
      <c r="AA145" s="384">
        <f t="shared" si="35"/>
        <v>0</v>
      </c>
      <c r="AB145" s="385" t="b">
        <f t="shared" si="42"/>
        <v>1</v>
      </c>
      <c r="AC145" s="384" t="str">
        <f>IF($N145="","",IF($C$7="Northern Ireland",INDEX('Fixed inputs'!$H$18:$H$58,MATCH($N145,'Fixed inputs'!$C$18:$C$58,0)),INDEX('Fixed inputs'!$I$18:$I$58,MATCH($N145,'Fixed inputs'!$C$18:$C$58,0))))</f>
        <v/>
      </c>
      <c r="AD145" s="384" t="str">
        <f>IF($C145="","",INDEX('Fixed inputs'!$C$8:$E$10,MATCH($C145,'Fixed inputs'!$B$8:$B$10,0),MATCH(IF($C$7="Northern Ireland","GBP","EUR"),'Fixed inputs'!$C$7:$E$7,0)))</f>
        <v/>
      </c>
      <c r="AE145" s="386"/>
      <c r="AF145" s="386"/>
      <c r="AG145" s="386"/>
      <c r="AH145" s="386"/>
      <c r="AI145" s="386"/>
      <c r="AJ145" s="387">
        <f t="shared" si="43"/>
        <v>0</v>
      </c>
      <c r="AK145" s="386"/>
      <c r="AL145" s="387">
        <f t="shared" si="44"/>
        <v>0</v>
      </c>
      <c r="AM145" s="386"/>
      <c r="AN145" s="387">
        <f t="shared" si="45"/>
        <v>0</v>
      </c>
      <c r="AO145" s="386"/>
      <c r="AP145" s="387">
        <f t="shared" si="46"/>
        <v>0</v>
      </c>
      <c r="AQ145" s="386"/>
      <c r="AR145" s="387">
        <f t="shared" si="47"/>
        <v>0</v>
      </c>
      <c r="AS145" s="386"/>
      <c r="AT145" s="387">
        <f t="shared" si="48"/>
        <v>0</v>
      </c>
    </row>
    <row r="146" spans="2:46">
      <c r="B146" s="435"/>
      <c r="C146" s="435"/>
      <c r="D146" s="436"/>
      <c r="E146" s="437"/>
      <c r="F146" s="437"/>
      <c r="G146" s="437"/>
      <c r="H146" s="437"/>
      <c r="I146" s="437"/>
      <c r="J146" s="437"/>
      <c r="K146" s="465">
        <f t="shared" si="33"/>
        <v>0</v>
      </c>
      <c r="L146" s="433"/>
      <c r="M146" s="433"/>
      <c r="N146" s="434"/>
      <c r="O146" s="383" t="str">
        <f t="shared" si="34"/>
        <v/>
      </c>
      <c r="P146" s="434"/>
      <c r="Q146" s="434"/>
      <c r="R146" s="434"/>
      <c r="S146" s="433"/>
      <c r="T146" s="434"/>
      <c r="U146" s="384" t="str">
        <f t="shared" si="36"/>
        <v/>
      </c>
      <c r="V146" s="384" t="str">
        <f t="shared" si="37"/>
        <v/>
      </c>
      <c r="W146" s="384" t="str">
        <f t="shared" si="38"/>
        <v/>
      </c>
      <c r="X146" s="384" t="str">
        <f t="shared" si="39"/>
        <v/>
      </c>
      <c r="Y146" s="384" t="str">
        <f t="shared" si="40"/>
        <v/>
      </c>
      <c r="Z146" s="384" t="str">
        <f t="shared" si="41"/>
        <v/>
      </c>
      <c r="AA146" s="384">
        <f t="shared" si="35"/>
        <v>0</v>
      </c>
      <c r="AB146" s="385" t="b">
        <f t="shared" si="42"/>
        <v>1</v>
      </c>
      <c r="AC146" s="384" t="str">
        <f>IF($N146="","",IF($C$7="Northern Ireland",INDEX('Fixed inputs'!$H$18:$H$58,MATCH($N146,'Fixed inputs'!$C$18:$C$58,0)),INDEX('Fixed inputs'!$I$18:$I$58,MATCH($N146,'Fixed inputs'!$C$18:$C$58,0))))</f>
        <v/>
      </c>
      <c r="AD146" s="384" t="str">
        <f>IF($C146="","",INDEX('Fixed inputs'!$C$8:$E$10,MATCH($C146,'Fixed inputs'!$B$8:$B$10,0),MATCH(IF($C$7="Northern Ireland","GBP","EUR"),'Fixed inputs'!$C$7:$E$7,0)))</f>
        <v/>
      </c>
      <c r="AE146" s="386"/>
      <c r="AF146" s="386"/>
      <c r="AG146" s="386"/>
      <c r="AH146" s="386"/>
      <c r="AI146" s="386"/>
      <c r="AJ146" s="387">
        <f t="shared" si="43"/>
        <v>0</v>
      </c>
      <c r="AK146" s="386"/>
      <c r="AL146" s="387">
        <f t="shared" si="44"/>
        <v>0</v>
      </c>
      <c r="AM146" s="386"/>
      <c r="AN146" s="387">
        <f t="shared" si="45"/>
        <v>0</v>
      </c>
      <c r="AO146" s="386"/>
      <c r="AP146" s="387">
        <f t="shared" si="46"/>
        <v>0</v>
      </c>
      <c r="AQ146" s="386"/>
      <c r="AR146" s="387">
        <f t="shared" si="47"/>
        <v>0</v>
      </c>
      <c r="AS146" s="386"/>
      <c r="AT146" s="387">
        <f t="shared" si="48"/>
        <v>0</v>
      </c>
    </row>
    <row r="147" spans="2:46">
      <c r="B147" s="435"/>
      <c r="C147" s="435"/>
      <c r="D147" s="436"/>
      <c r="E147" s="437"/>
      <c r="F147" s="437"/>
      <c r="G147" s="437"/>
      <c r="H147" s="437"/>
      <c r="I147" s="437"/>
      <c r="J147" s="437"/>
      <c r="K147" s="465">
        <f t="shared" si="33"/>
        <v>0</v>
      </c>
      <c r="L147" s="433"/>
      <c r="M147" s="433"/>
      <c r="N147" s="434"/>
      <c r="O147" s="383" t="str">
        <f t="shared" si="34"/>
        <v/>
      </c>
      <c r="P147" s="434"/>
      <c r="Q147" s="434"/>
      <c r="R147" s="434"/>
      <c r="S147" s="433"/>
      <c r="T147" s="434"/>
      <c r="U147" s="384" t="str">
        <f t="shared" si="36"/>
        <v/>
      </c>
      <c r="V147" s="384" t="str">
        <f t="shared" si="37"/>
        <v/>
      </c>
      <c r="W147" s="384" t="str">
        <f t="shared" si="38"/>
        <v/>
      </c>
      <c r="X147" s="384" t="str">
        <f t="shared" si="39"/>
        <v/>
      </c>
      <c r="Y147" s="384" t="str">
        <f t="shared" si="40"/>
        <v/>
      </c>
      <c r="Z147" s="384" t="str">
        <f t="shared" si="41"/>
        <v/>
      </c>
      <c r="AA147" s="384">
        <f t="shared" si="35"/>
        <v>0</v>
      </c>
      <c r="AB147" s="385" t="b">
        <f t="shared" si="42"/>
        <v>1</v>
      </c>
      <c r="AC147" s="384" t="str">
        <f>IF($N147="","",IF($C$7="Northern Ireland",INDEX('Fixed inputs'!$H$18:$H$58,MATCH($N147,'Fixed inputs'!$C$18:$C$58,0)),INDEX('Fixed inputs'!$I$18:$I$58,MATCH($N147,'Fixed inputs'!$C$18:$C$58,0))))</f>
        <v/>
      </c>
      <c r="AD147" s="384" t="str">
        <f>IF($C147="","",INDEX('Fixed inputs'!$C$8:$E$10,MATCH($C147,'Fixed inputs'!$B$8:$B$10,0),MATCH(IF($C$7="Northern Ireland","GBP","EUR"),'Fixed inputs'!$C$7:$E$7,0)))</f>
        <v/>
      </c>
      <c r="AE147" s="386"/>
      <c r="AF147" s="386"/>
      <c r="AG147" s="386"/>
      <c r="AH147" s="386"/>
      <c r="AI147" s="386"/>
      <c r="AJ147" s="387">
        <f t="shared" si="43"/>
        <v>0</v>
      </c>
      <c r="AK147" s="386"/>
      <c r="AL147" s="387">
        <f t="shared" si="44"/>
        <v>0</v>
      </c>
      <c r="AM147" s="386"/>
      <c r="AN147" s="387">
        <f t="shared" si="45"/>
        <v>0</v>
      </c>
      <c r="AO147" s="386"/>
      <c r="AP147" s="387">
        <f t="shared" si="46"/>
        <v>0</v>
      </c>
      <c r="AQ147" s="386"/>
      <c r="AR147" s="387">
        <f t="shared" si="47"/>
        <v>0</v>
      </c>
      <c r="AS147" s="386"/>
      <c r="AT147" s="387">
        <f t="shared" si="48"/>
        <v>0</v>
      </c>
    </row>
    <row r="148" spans="2:46">
      <c r="B148" s="435"/>
      <c r="C148" s="435"/>
      <c r="D148" s="436"/>
      <c r="E148" s="437"/>
      <c r="F148" s="437"/>
      <c r="G148" s="437"/>
      <c r="H148" s="437"/>
      <c r="I148" s="437"/>
      <c r="J148" s="437"/>
      <c r="K148" s="465">
        <f t="shared" si="33"/>
        <v>0</v>
      </c>
      <c r="L148" s="433"/>
      <c r="M148" s="433"/>
      <c r="N148" s="434"/>
      <c r="O148" s="383" t="str">
        <f t="shared" si="34"/>
        <v/>
      </c>
      <c r="P148" s="434"/>
      <c r="Q148" s="434"/>
      <c r="R148" s="434"/>
      <c r="S148" s="433"/>
      <c r="T148" s="434"/>
      <c r="U148" s="384" t="str">
        <f t="shared" si="36"/>
        <v/>
      </c>
      <c r="V148" s="384" t="str">
        <f t="shared" si="37"/>
        <v/>
      </c>
      <c r="W148" s="384" t="str">
        <f t="shared" si="38"/>
        <v/>
      </c>
      <c r="X148" s="384" t="str">
        <f t="shared" si="39"/>
        <v/>
      </c>
      <c r="Y148" s="384" t="str">
        <f t="shared" si="40"/>
        <v/>
      </c>
      <c r="Z148" s="384" t="str">
        <f t="shared" si="41"/>
        <v/>
      </c>
      <c r="AA148" s="384">
        <f t="shared" si="35"/>
        <v>0</v>
      </c>
      <c r="AB148" s="385" t="b">
        <f t="shared" si="42"/>
        <v>1</v>
      </c>
      <c r="AC148" s="384" t="str">
        <f>IF($N148="","",IF($C$7="Northern Ireland",INDEX('Fixed inputs'!$H$18:$H$58,MATCH($N148,'Fixed inputs'!$C$18:$C$58,0)),INDEX('Fixed inputs'!$I$18:$I$58,MATCH($N148,'Fixed inputs'!$C$18:$C$58,0))))</f>
        <v/>
      </c>
      <c r="AD148" s="384" t="str">
        <f>IF($C148="","",INDEX('Fixed inputs'!$C$8:$E$10,MATCH($C148,'Fixed inputs'!$B$8:$B$10,0),MATCH(IF($C$7="Northern Ireland","GBP","EUR"),'Fixed inputs'!$C$7:$E$7,0)))</f>
        <v/>
      </c>
      <c r="AE148" s="386"/>
      <c r="AF148" s="386"/>
      <c r="AG148" s="386"/>
      <c r="AH148" s="386"/>
      <c r="AI148" s="386"/>
      <c r="AJ148" s="387">
        <f t="shared" si="43"/>
        <v>0</v>
      </c>
      <c r="AK148" s="386"/>
      <c r="AL148" s="387">
        <f t="shared" si="44"/>
        <v>0</v>
      </c>
      <c r="AM148" s="386"/>
      <c r="AN148" s="387">
        <f t="shared" si="45"/>
        <v>0</v>
      </c>
      <c r="AO148" s="386"/>
      <c r="AP148" s="387">
        <f t="shared" si="46"/>
        <v>0</v>
      </c>
      <c r="AQ148" s="386"/>
      <c r="AR148" s="387">
        <f t="shared" si="47"/>
        <v>0</v>
      </c>
      <c r="AS148" s="386"/>
      <c r="AT148" s="387">
        <f t="shared" si="48"/>
        <v>0</v>
      </c>
    </row>
    <row r="149" spans="2:46">
      <c r="B149" s="435"/>
      <c r="C149" s="435"/>
      <c r="D149" s="436"/>
      <c r="E149" s="437"/>
      <c r="F149" s="437"/>
      <c r="G149" s="437"/>
      <c r="H149" s="437"/>
      <c r="I149" s="437"/>
      <c r="J149" s="437"/>
      <c r="K149" s="465">
        <f t="shared" si="33"/>
        <v>0</v>
      </c>
      <c r="L149" s="433"/>
      <c r="M149" s="433"/>
      <c r="N149" s="434"/>
      <c r="O149" s="383" t="str">
        <f t="shared" si="34"/>
        <v/>
      </c>
      <c r="P149" s="434"/>
      <c r="Q149" s="434"/>
      <c r="R149" s="434"/>
      <c r="S149" s="433"/>
      <c r="T149" s="434"/>
      <c r="U149" s="384" t="str">
        <f t="shared" si="36"/>
        <v/>
      </c>
      <c r="V149" s="384" t="str">
        <f t="shared" si="37"/>
        <v/>
      </c>
      <c r="W149" s="384" t="str">
        <f t="shared" si="38"/>
        <v/>
      </c>
      <c r="X149" s="384" t="str">
        <f t="shared" si="39"/>
        <v/>
      </c>
      <c r="Y149" s="384" t="str">
        <f t="shared" si="40"/>
        <v/>
      </c>
      <c r="Z149" s="384" t="str">
        <f t="shared" si="41"/>
        <v/>
      </c>
      <c r="AA149" s="384">
        <f t="shared" si="35"/>
        <v>0</v>
      </c>
      <c r="AB149" s="385" t="b">
        <f t="shared" si="42"/>
        <v>1</v>
      </c>
      <c r="AC149" s="384" t="str">
        <f>IF($N149="","",IF($C$7="Northern Ireland",INDEX('Fixed inputs'!$H$18:$H$58,MATCH($N149,'Fixed inputs'!$C$18:$C$58,0)),INDEX('Fixed inputs'!$I$18:$I$58,MATCH($N149,'Fixed inputs'!$C$18:$C$58,0))))</f>
        <v/>
      </c>
      <c r="AD149" s="384" t="str">
        <f>IF($C149="","",INDEX('Fixed inputs'!$C$8:$E$10,MATCH($C149,'Fixed inputs'!$B$8:$B$10,0),MATCH(IF($C$7="Northern Ireland","GBP","EUR"),'Fixed inputs'!$C$7:$E$7,0)))</f>
        <v/>
      </c>
      <c r="AE149" s="386"/>
      <c r="AF149" s="386"/>
      <c r="AG149" s="386"/>
      <c r="AH149" s="386"/>
      <c r="AI149" s="386"/>
      <c r="AJ149" s="387">
        <f t="shared" si="43"/>
        <v>0</v>
      </c>
      <c r="AK149" s="386"/>
      <c r="AL149" s="387">
        <f t="shared" si="44"/>
        <v>0</v>
      </c>
      <c r="AM149" s="386"/>
      <c r="AN149" s="387">
        <f t="shared" si="45"/>
        <v>0</v>
      </c>
      <c r="AO149" s="386"/>
      <c r="AP149" s="387">
        <f t="shared" si="46"/>
        <v>0</v>
      </c>
      <c r="AQ149" s="386"/>
      <c r="AR149" s="387">
        <f t="shared" si="47"/>
        <v>0</v>
      </c>
      <c r="AS149" s="386"/>
      <c r="AT149" s="387">
        <f t="shared" si="48"/>
        <v>0</v>
      </c>
    </row>
    <row r="150" spans="2:46">
      <c r="B150" s="435"/>
      <c r="C150" s="435"/>
      <c r="D150" s="436"/>
      <c r="E150" s="437"/>
      <c r="F150" s="437"/>
      <c r="G150" s="437"/>
      <c r="H150" s="437"/>
      <c r="I150" s="437"/>
      <c r="J150" s="437"/>
      <c r="K150" s="465">
        <f t="shared" si="33"/>
        <v>0</v>
      </c>
      <c r="L150" s="433"/>
      <c r="M150" s="433"/>
      <c r="N150" s="434"/>
      <c r="O150" s="383" t="str">
        <f t="shared" si="34"/>
        <v/>
      </c>
      <c r="P150" s="434"/>
      <c r="Q150" s="434"/>
      <c r="R150" s="434"/>
      <c r="S150" s="433"/>
      <c r="T150" s="434"/>
      <c r="U150" s="384" t="str">
        <f t="shared" si="36"/>
        <v/>
      </c>
      <c r="V150" s="384" t="str">
        <f t="shared" si="37"/>
        <v/>
      </c>
      <c r="W150" s="384" t="str">
        <f t="shared" si="38"/>
        <v/>
      </c>
      <c r="X150" s="384" t="str">
        <f t="shared" si="39"/>
        <v/>
      </c>
      <c r="Y150" s="384" t="str">
        <f t="shared" si="40"/>
        <v/>
      </c>
      <c r="Z150" s="384" t="str">
        <f t="shared" si="41"/>
        <v/>
      </c>
      <c r="AA150" s="384">
        <f t="shared" si="35"/>
        <v>0</v>
      </c>
      <c r="AB150" s="385" t="b">
        <f t="shared" si="42"/>
        <v>1</v>
      </c>
      <c r="AC150" s="384" t="str">
        <f>IF($N150="","",IF($C$7="Northern Ireland",INDEX('Fixed inputs'!$H$18:$H$58,MATCH($N150,'Fixed inputs'!$C$18:$C$58,0)),INDEX('Fixed inputs'!$I$18:$I$58,MATCH($N150,'Fixed inputs'!$C$18:$C$58,0))))</f>
        <v/>
      </c>
      <c r="AD150" s="384" t="str">
        <f>IF($C150="","",INDEX('Fixed inputs'!$C$8:$E$10,MATCH($C150,'Fixed inputs'!$B$8:$B$10,0),MATCH(IF($C$7="Northern Ireland","GBP","EUR"),'Fixed inputs'!$C$7:$E$7,0)))</f>
        <v/>
      </c>
      <c r="AE150" s="386"/>
      <c r="AF150" s="386"/>
      <c r="AG150" s="386"/>
      <c r="AH150" s="386"/>
      <c r="AI150" s="386"/>
      <c r="AJ150" s="387">
        <f t="shared" si="43"/>
        <v>0</v>
      </c>
      <c r="AK150" s="386"/>
      <c r="AL150" s="387">
        <f t="shared" si="44"/>
        <v>0</v>
      </c>
      <c r="AM150" s="386"/>
      <c r="AN150" s="387">
        <f t="shared" si="45"/>
        <v>0</v>
      </c>
      <c r="AO150" s="386"/>
      <c r="AP150" s="387">
        <f t="shared" si="46"/>
        <v>0</v>
      </c>
      <c r="AQ150" s="386"/>
      <c r="AR150" s="387">
        <f t="shared" si="47"/>
        <v>0</v>
      </c>
      <c r="AS150" s="386"/>
      <c r="AT150" s="387">
        <f t="shared" si="48"/>
        <v>0</v>
      </c>
    </row>
    <row r="151" spans="2:46">
      <c r="B151" s="435"/>
      <c r="C151" s="435"/>
      <c r="D151" s="436"/>
      <c r="E151" s="437"/>
      <c r="F151" s="437"/>
      <c r="G151" s="437"/>
      <c r="H151" s="437"/>
      <c r="I151" s="437"/>
      <c r="J151" s="437"/>
      <c r="K151" s="465">
        <f t="shared" si="33"/>
        <v>0</v>
      </c>
      <c r="L151" s="433"/>
      <c r="M151" s="433"/>
      <c r="N151" s="434"/>
      <c r="O151" s="383" t="str">
        <f t="shared" si="34"/>
        <v/>
      </c>
      <c r="P151" s="434"/>
      <c r="Q151" s="434"/>
      <c r="R151" s="434"/>
      <c r="S151" s="433"/>
      <c r="T151" s="434"/>
      <c r="U151" s="384" t="str">
        <f t="shared" si="36"/>
        <v/>
      </c>
      <c r="V151" s="384" t="str">
        <f t="shared" si="37"/>
        <v/>
      </c>
      <c r="W151" s="384" t="str">
        <f t="shared" si="38"/>
        <v/>
      </c>
      <c r="X151" s="384" t="str">
        <f t="shared" si="39"/>
        <v/>
      </c>
      <c r="Y151" s="384" t="str">
        <f t="shared" si="40"/>
        <v/>
      </c>
      <c r="Z151" s="384" t="str">
        <f t="shared" si="41"/>
        <v/>
      </c>
      <c r="AA151" s="384">
        <f t="shared" si="35"/>
        <v>0</v>
      </c>
      <c r="AB151" s="385" t="b">
        <f t="shared" si="42"/>
        <v>1</v>
      </c>
      <c r="AC151" s="384" t="str">
        <f>IF($N151="","",IF($C$7="Northern Ireland",INDEX('Fixed inputs'!$H$18:$H$58,MATCH($N151,'Fixed inputs'!$C$18:$C$58,0)),INDEX('Fixed inputs'!$I$18:$I$58,MATCH($N151,'Fixed inputs'!$C$18:$C$58,0))))</f>
        <v/>
      </c>
      <c r="AD151" s="384" t="str">
        <f>IF($C151="","",INDEX('Fixed inputs'!$C$8:$E$10,MATCH($C151,'Fixed inputs'!$B$8:$B$10,0),MATCH(IF($C$7="Northern Ireland","GBP","EUR"),'Fixed inputs'!$C$7:$E$7,0)))</f>
        <v/>
      </c>
      <c r="AE151" s="386"/>
      <c r="AF151" s="386"/>
      <c r="AG151" s="386"/>
      <c r="AH151" s="386"/>
      <c r="AI151" s="386"/>
      <c r="AJ151" s="387">
        <f t="shared" si="43"/>
        <v>0</v>
      </c>
      <c r="AK151" s="386"/>
      <c r="AL151" s="387">
        <f t="shared" si="44"/>
        <v>0</v>
      </c>
      <c r="AM151" s="386"/>
      <c r="AN151" s="387">
        <f t="shared" si="45"/>
        <v>0</v>
      </c>
      <c r="AO151" s="386"/>
      <c r="AP151" s="387">
        <f t="shared" si="46"/>
        <v>0</v>
      </c>
      <c r="AQ151" s="386"/>
      <c r="AR151" s="387">
        <f t="shared" si="47"/>
        <v>0</v>
      </c>
      <c r="AS151" s="386"/>
      <c r="AT151" s="387">
        <f t="shared" si="48"/>
        <v>0</v>
      </c>
    </row>
    <row r="152" spans="2:46">
      <c r="B152" s="435"/>
      <c r="C152" s="435"/>
      <c r="D152" s="436"/>
      <c r="E152" s="437"/>
      <c r="F152" s="437"/>
      <c r="G152" s="437"/>
      <c r="H152" s="437"/>
      <c r="I152" s="437"/>
      <c r="J152" s="437"/>
      <c r="K152" s="465">
        <f t="shared" si="33"/>
        <v>0</v>
      </c>
      <c r="L152" s="433"/>
      <c r="M152" s="433"/>
      <c r="N152" s="434"/>
      <c r="O152" s="383" t="str">
        <f t="shared" si="34"/>
        <v/>
      </c>
      <c r="P152" s="434"/>
      <c r="Q152" s="434"/>
      <c r="R152" s="434"/>
      <c r="S152" s="433"/>
      <c r="T152" s="434"/>
      <c r="U152" s="384" t="str">
        <f t="shared" si="36"/>
        <v/>
      </c>
      <c r="V152" s="384" t="str">
        <f t="shared" si="37"/>
        <v/>
      </c>
      <c r="W152" s="384" t="str">
        <f t="shared" si="38"/>
        <v/>
      </c>
      <c r="X152" s="384" t="str">
        <f t="shared" si="39"/>
        <v/>
      </c>
      <c r="Y152" s="384" t="str">
        <f t="shared" si="40"/>
        <v/>
      </c>
      <c r="Z152" s="384" t="str">
        <f t="shared" si="41"/>
        <v/>
      </c>
      <c r="AA152" s="384">
        <f t="shared" si="35"/>
        <v>0</v>
      </c>
      <c r="AB152" s="385" t="b">
        <f t="shared" si="42"/>
        <v>1</v>
      </c>
      <c r="AC152" s="384" t="str">
        <f>IF($N152="","",IF($C$7="Northern Ireland",INDEX('Fixed inputs'!$H$18:$H$58,MATCH($N152,'Fixed inputs'!$C$18:$C$58,0)),INDEX('Fixed inputs'!$I$18:$I$58,MATCH($N152,'Fixed inputs'!$C$18:$C$58,0))))</f>
        <v/>
      </c>
      <c r="AD152" s="384" t="str">
        <f>IF($C152="","",INDEX('Fixed inputs'!$C$8:$E$10,MATCH($C152,'Fixed inputs'!$B$8:$B$10,0),MATCH(IF($C$7="Northern Ireland","GBP","EUR"),'Fixed inputs'!$C$7:$E$7,0)))</f>
        <v/>
      </c>
      <c r="AE152" s="386"/>
      <c r="AF152" s="386"/>
      <c r="AG152" s="386"/>
      <c r="AH152" s="386"/>
      <c r="AI152" s="386"/>
      <c r="AJ152" s="387">
        <f t="shared" si="43"/>
        <v>0</v>
      </c>
      <c r="AK152" s="386"/>
      <c r="AL152" s="387">
        <f t="shared" si="44"/>
        <v>0</v>
      </c>
      <c r="AM152" s="386"/>
      <c r="AN152" s="387">
        <f t="shared" si="45"/>
        <v>0</v>
      </c>
      <c r="AO152" s="386"/>
      <c r="AP152" s="387">
        <f t="shared" si="46"/>
        <v>0</v>
      </c>
      <c r="AQ152" s="386"/>
      <c r="AR152" s="387">
        <f t="shared" si="47"/>
        <v>0</v>
      </c>
      <c r="AS152" s="386"/>
      <c r="AT152" s="387">
        <f t="shared" si="48"/>
        <v>0</v>
      </c>
    </row>
    <row r="153" spans="2:46">
      <c r="B153" s="435"/>
      <c r="C153" s="435"/>
      <c r="D153" s="436"/>
      <c r="E153" s="437"/>
      <c r="F153" s="437"/>
      <c r="G153" s="437"/>
      <c r="H153" s="437"/>
      <c r="I153" s="437"/>
      <c r="J153" s="437"/>
      <c r="K153" s="465">
        <f t="shared" si="33"/>
        <v>0</v>
      </c>
      <c r="L153" s="433"/>
      <c r="M153" s="433"/>
      <c r="N153" s="434"/>
      <c r="O153" s="383" t="str">
        <f t="shared" si="34"/>
        <v/>
      </c>
      <c r="P153" s="434"/>
      <c r="Q153" s="434"/>
      <c r="R153" s="434"/>
      <c r="S153" s="433"/>
      <c r="T153" s="434"/>
      <c r="U153" s="384" t="str">
        <f t="shared" si="36"/>
        <v/>
      </c>
      <c r="V153" s="384" t="str">
        <f t="shared" si="37"/>
        <v/>
      </c>
      <c r="W153" s="384" t="str">
        <f t="shared" si="38"/>
        <v/>
      </c>
      <c r="X153" s="384" t="str">
        <f t="shared" si="39"/>
        <v/>
      </c>
      <c r="Y153" s="384" t="str">
        <f t="shared" si="40"/>
        <v/>
      </c>
      <c r="Z153" s="384" t="str">
        <f t="shared" si="41"/>
        <v/>
      </c>
      <c r="AA153" s="384">
        <f t="shared" si="35"/>
        <v>0</v>
      </c>
      <c r="AB153" s="385" t="b">
        <f t="shared" si="42"/>
        <v>1</v>
      </c>
      <c r="AC153" s="384" t="str">
        <f>IF($N153="","",IF($C$7="Northern Ireland",INDEX('Fixed inputs'!$H$18:$H$58,MATCH($N153,'Fixed inputs'!$C$18:$C$58,0)),INDEX('Fixed inputs'!$I$18:$I$58,MATCH($N153,'Fixed inputs'!$C$18:$C$58,0))))</f>
        <v/>
      </c>
      <c r="AD153" s="384" t="str">
        <f>IF($C153="","",INDEX('Fixed inputs'!$C$8:$E$10,MATCH($C153,'Fixed inputs'!$B$8:$B$10,0),MATCH(IF($C$7="Northern Ireland","GBP","EUR"),'Fixed inputs'!$C$7:$E$7,0)))</f>
        <v/>
      </c>
      <c r="AE153" s="386"/>
      <c r="AF153" s="386"/>
      <c r="AG153" s="386"/>
      <c r="AH153" s="386"/>
      <c r="AI153" s="386"/>
      <c r="AJ153" s="387">
        <f t="shared" si="43"/>
        <v>0</v>
      </c>
      <c r="AK153" s="386"/>
      <c r="AL153" s="387">
        <f t="shared" si="44"/>
        <v>0</v>
      </c>
      <c r="AM153" s="386"/>
      <c r="AN153" s="387">
        <f t="shared" si="45"/>
        <v>0</v>
      </c>
      <c r="AO153" s="386"/>
      <c r="AP153" s="387">
        <f t="shared" si="46"/>
        <v>0</v>
      </c>
      <c r="AQ153" s="386"/>
      <c r="AR153" s="387">
        <f t="shared" si="47"/>
        <v>0</v>
      </c>
      <c r="AS153" s="386"/>
      <c r="AT153" s="387">
        <f t="shared" si="48"/>
        <v>0</v>
      </c>
    </row>
    <row r="154" spans="2:46">
      <c r="B154" s="435"/>
      <c r="C154" s="435"/>
      <c r="D154" s="436"/>
      <c r="E154" s="437"/>
      <c r="F154" s="437"/>
      <c r="G154" s="437"/>
      <c r="H154" s="437"/>
      <c r="I154" s="437"/>
      <c r="J154" s="437"/>
      <c r="K154" s="465">
        <f t="shared" si="33"/>
        <v>0</v>
      </c>
      <c r="L154" s="433"/>
      <c r="M154" s="433"/>
      <c r="N154" s="434"/>
      <c r="O154" s="383" t="str">
        <f t="shared" si="34"/>
        <v/>
      </c>
      <c r="P154" s="434"/>
      <c r="Q154" s="434"/>
      <c r="R154" s="434"/>
      <c r="S154" s="433"/>
      <c r="T154" s="434"/>
      <c r="U154" s="384" t="str">
        <f t="shared" si="36"/>
        <v/>
      </c>
      <c r="V154" s="384" t="str">
        <f t="shared" si="37"/>
        <v/>
      </c>
      <c r="W154" s="384" t="str">
        <f t="shared" si="38"/>
        <v/>
      </c>
      <c r="X154" s="384" t="str">
        <f t="shared" si="39"/>
        <v/>
      </c>
      <c r="Y154" s="384" t="str">
        <f t="shared" si="40"/>
        <v/>
      </c>
      <c r="Z154" s="384" t="str">
        <f t="shared" si="41"/>
        <v/>
      </c>
      <c r="AA154" s="384">
        <f t="shared" si="35"/>
        <v>0</v>
      </c>
      <c r="AB154" s="385" t="b">
        <f t="shared" si="42"/>
        <v>1</v>
      </c>
      <c r="AC154" s="384" t="str">
        <f>IF($N154="","",IF($C$7="Northern Ireland",INDEX('Fixed inputs'!$H$18:$H$58,MATCH($N154,'Fixed inputs'!$C$18:$C$58,0)),INDEX('Fixed inputs'!$I$18:$I$58,MATCH($N154,'Fixed inputs'!$C$18:$C$58,0))))</f>
        <v/>
      </c>
      <c r="AD154" s="384" t="str">
        <f>IF($C154="","",INDEX('Fixed inputs'!$C$8:$E$10,MATCH($C154,'Fixed inputs'!$B$8:$B$10,0),MATCH(IF($C$7="Northern Ireland","GBP","EUR"),'Fixed inputs'!$C$7:$E$7,0)))</f>
        <v/>
      </c>
      <c r="AE154" s="386"/>
      <c r="AF154" s="386"/>
      <c r="AG154" s="386"/>
      <c r="AH154" s="386"/>
      <c r="AI154" s="386"/>
      <c r="AJ154" s="387">
        <f t="shared" si="43"/>
        <v>0</v>
      </c>
      <c r="AK154" s="386"/>
      <c r="AL154" s="387">
        <f t="shared" si="44"/>
        <v>0</v>
      </c>
      <c r="AM154" s="386"/>
      <c r="AN154" s="387">
        <f t="shared" si="45"/>
        <v>0</v>
      </c>
      <c r="AO154" s="386"/>
      <c r="AP154" s="387">
        <f t="shared" si="46"/>
        <v>0</v>
      </c>
      <c r="AQ154" s="386"/>
      <c r="AR154" s="387">
        <f t="shared" si="47"/>
        <v>0</v>
      </c>
      <c r="AS154" s="386"/>
      <c r="AT154" s="387">
        <f t="shared" si="48"/>
        <v>0</v>
      </c>
    </row>
    <row r="155" spans="2:46">
      <c r="B155" s="435"/>
      <c r="C155" s="435"/>
      <c r="D155" s="436"/>
      <c r="E155" s="437"/>
      <c r="F155" s="437"/>
      <c r="G155" s="437"/>
      <c r="H155" s="437"/>
      <c r="I155" s="437"/>
      <c r="J155" s="437"/>
      <c r="K155" s="465">
        <f t="shared" si="33"/>
        <v>0</v>
      </c>
      <c r="L155" s="433"/>
      <c r="M155" s="433"/>
      <c r="N155" s="434"/>
      <c r="O155" s="383" t="str">
        <f t="shared" si="34"/>
        <v/>
      </c>
      <c r="P155" s="434"/>
      <c r="Q155" s="434"/>
      <c r="R155" s="434"/>
      <c r="S155" s="433"/>
      <c r="T155" s="434"/>
      <c r="U155" s="384" t="str">
        <f t="shared" si="36"/>
        <v/>
      </c>
      <c r="V155" s="384" t="str">
        <f t="shared" si="37"/>
        <v/>
      </c>
      <c r="W155" s="384" t="str">
        <f t="shared" si="38"/>
        <v/>
      </c>
      <c r="X155" s="384" t="str">
        <f t="shared" si="39"/>
        <v/>
      </c>
      <c r="Y155" s="384" t="str">
        <f t="shared" si="40"/>
        <v/>
      </c>
      <c r="Z155" s="384" t="str">
        <f t="shared" si="41"/>
        <v/>
      </c>
      <c r="AA155" s="384">
        <f t="shared" si="35"/>
        <v>0</v>
      </c>
      <c r="AB155" s="385" t="b">
        <f t="shared" si="42"/>
        <v>1</v>
      </c>
      <c r="AC155" s="384" t="str">
        <f>IF($N155="","",IF($C$7="Northern Ireland",INDEX('Fixed inputs'!$H$18:$H$58,MATCH($N155,'Fixed inputs'!$C$18:$C$58,0)),INDEX('Fixed inputs'!$I$18:$I$58,MATCH($N155,'Fixed inputs'!$C$18:$C$58,0))))</f>
        <v/>
      </c>
      <c r="AD155" s="384" t="str">
        <f>IF($C155="","",INDEX('Fixed inputs'!$C$8:$E$10,MATCH($C155,'Fixed inputs'!$B$8:$B$10,0),MATCH(IF($C$7="Northern Ireland","GBP","EUR"),'Fixed inputs'!$C$7:$E$7,0)))</f>
        <v/>
      </c>
      <c r="AE155" s="386"/>
      <c r="AF155" s="386"/>
      <c r="AG155" s="386"/>
      <c r="AH155" s="386"/>
      <c r="AI155" s="386"/>
      <c r="AJ155" s="387">
        <f t="shared" si="43"/>
        <v>0</v>
      </c>
      <c r="AK155" s="386"/>
      <c r="AL155" s="387">
        <f t="shared" si="44"/>
        <v>0</v>
      </c>
      <c r="AM155" s="386"/>
      <c r="AN155" s="387">
        <f t="shared" si="45"/>
        <v>0</v>
      </c>
      <c r="AO155" s="386"/>
      <c r="AP155" s="387">
        <f t="shared" si="46"/>
        <v>0</v>
      </c>
      <c r="AQ155" s="386"/>
      <c r="AR155" s="387">
        <f t="shared" si="47"/>
        <v>0</v>
      </c>
      <c r="AS155" s="386"/>
      <c r="AT155" s="387">
        <f t="shared" si="48"/>
        <v>0</v>
      </c>
    </row>
    <row r="156" spans="2:46">
      <c r="B156" s="435"/>
      <c r="C156" s="435"/>
      <c r="D156" s="436"/>
      <c r="E156" s="437"/>
      <c r="F156" s="437"/>
      <c r="G156" s="437"/>
      <c r="H156" s="437"/>
      <c r="I156" s="437"/>
      <c r="J156" s="437"/>
      <c r="K156" s="465">
        <f t="shared" si="33"/>
        <v>0</v>
      </c>
      <c r="L156" s="433"/>
      <c r="M156" s="433"/>
      <c r="N156" s="434"/>
      <c r="O156" s="383" t="str">
        <f t="shared" si="34"/>
        <v/>
      </c>
      <c r="P156" s="434"/>
      <c r="Q156" s="434"/>
      <c r="R156" s="434"/>
      <c r="S156" s="433"/>
      <c r="T156" s="434"/>
      <c r="U156" s="384" t="str">
        <f t="shared" si="36"/>
        <v/>
      </c>
      <c r="V156" s="384" t="str">
        <f t="shared" si="37"/>
        <v/>
      </c>
      <c r="W156" s="384" t="str">
        <f t="shared" si="38"/>
        <v/>
      </c>
      <c r="X156" s="384" t="str">
        <f t="shared" si="39"/>
        <v/>
      </c>
      <c r="Y156" s="384" t="str">
        <f t="shared" si="40"/>
        <v/>
      </c>
      <c r="Z156" s="384" t="str">
        <f t="shared" si="41"/>
        <v/>
      </c>
      <c r="AA156" s="384">
        <f t="shared" si="35"/>
        <v>0</v>
      </c>
      <c r="AB156" s="385" t="b">
        <f t="shared" si="42"/>
        <v>1</v>
      </c>
      <c r="AC156" s="384" t="str">
        <f>IF($N156="","",IF($C$7="Northern Ireland",INDEX('Fixed inputs'!$H$18:$H$58,MATCH($N156,'Fixed inputs'!$C$18:$C$58,0)),INDEX('Fixed inputs'!$I$18:$I$58,MATCH($N156,'Fixed inputs'!$C$18:$C$58,0))))</f>
        <v/>
      </c>
      <c r="AD156" s="384" t="str">
        <f>IF($C156="","",INDEX('Fixed inputs'!$C$8:$E$10,MATCH($C156,'Fixed inputs'!$B$8:$B$10,0),MATCH(IF($C$7="Northern Ireland","GBP","EUR"),'Fixed inputs'!$C$7:$E$7,0)))</f>
        <v/>
      </c>
      <c r="AE156" s="386"/>
      <c r="AF156" s="386"/>
      <c r="AG156" s="386"/>
      <c r="AH156" s="386"/>
      <c r="AI156" s="386"/>
      <c r="AJ156" s="387">
        <f t="shared" si="43"/>
        <v>0</v>
      </c>
      <c r="AK156" s="386"/>
      <c r="AL156" s="387">
        <f t="shared" si="44"/>
        <v>0</v>
      </c>
      <c r="AM156" s="386"/>
      <c r="AN156" s="387">
        <f t="shared" si="45"/>
        <v>0</v>
      </c>
      <c r="AO156" s="386"/>
      <c r="AP156" s="387">
        <f t="shared" si="46"/>
        <v>0</v>
      </c>
      <c r="AQ156" s="386"/>
      <c r="AR156" s="387">
        <f t="shared" si="47"/>
        <v>0</v>
      </c>
      <c r="AS156" s="386"/>
      <c r="AT156" s="387">
        <f t="shared" si="48"/>
        <v>0</v>
      </c>
    </row>
    <row r="157" spans="2:46">
      <c r="B157" s="435"/>
      <c r="C157" s="435"/>
      <c r="D157" s="436"/>
      <c r="E157" s="437"/>
      <c r="F157" s="437"/>
      <c r="G157" s="437"/>
      <c r="H157" s="437"/>
      <c r="I157" s="437"/>
      <c r="J157" s="437"/>
      <c r="K157" s="465">
        <f t="shared" si="33"/>
        <v>0</v>
      </c>
      <c r="L157" s="433"/>
      <c r="M157" s="433"/>
      <c r="N157" s="434"/>
      <c r="O157" s="383" t="str">
        <f t="shared" si="34"/>
        <v/>
      </c>
      <c r="P157" s="434"/>
      <c r="Q157" s="434"/>
      <c r="R157" s="434"/>
      <c r="S157" s="433"/>
      <c r="T157" s="434"/>
      <c r="U157" s="384" t="str">
        <f t="shared" si="36"/>
        <v/>
      </c>
      <c r="V157" s="384" t="str">
        <f t="shared" si="37"/>
        <v/>
      </c>
      <c r="W157" s="384" t="str">
        <f t="shared" si="38"/>
        <v/>
      </c>
      <c r="X157" s="384" t="str">
        <f t="shared" si="39"/>
        <v/>
      </c>
      <c r="Y157" s="384" t="str">
        <f t="shared" si="40"/>
        <v/>
      </c>
      <c r="Z157" s="384" t="str">
        <f t="shared" si="41"/>
        <v/>
      </c>
      <c r="AA157" s="384">
        <f t="shared" si="35"/>
        <v>0</v>
      </c>
      <c r="AB157" s="385" t="b">
        <f t="shared" si="42"/>
        <v>1</v>
      </c>
      <c r="AC157" s="384" t="str">
        <f>IF($N157="","",IF($C$7="Northern Ireland",INDEX('Fixed inputs'!$H$18:$H$58,MATCH($N157,'Fixed inputs'!$C$18:$C$58,0)),INDEX('Fixed inputs'!$I$18:$I$58,MATCH($N157,'Fixed inputs'!$C$18:$C$58,0))))</f>
        <v/>
      </c>
      <c r="AD157" s="384" t="str">
        <f>IF($C157="","",INDEX('Fixed inputs'!$C$8:$E$10,MATCH($C157,'Fixed inputs'!$B$8:$B$10,0),MATCH(IF($C$7="Northern Ireland","GBP","EUR"),'Fixed inputs'!$C$7:$E$7,0)))</f>
        <v/>
      </c>
      <c r="AE157" s="386"/>
      <c r="AF157" s="386"/>
      <c r="AG157" s="386"/>
      <c r="AH157" s="386"/>
      <c r="AI157" s="386"/>
      <c r="AJ157" s="387">
        <f t="shared" si="43"/>
        <v>0</v>
      </c>
      <c r="AK157" s="386"/>
      <c r="AL157" s="387">
        <f t="shared" si="44"/>
        <v>0</v>
      </c>
      <c r="AM157" s="386"/>
      <c r="AN157" s="387">
        <f t="shared" si="45"/>
        <v>0</v>
      </c>
      <c r="AO157" s="386"/>
      <c r="AP157" s="387">
        <f t="shared" si="46"/>
        <v>0</v>
      </c>
      <c r="AQ157" s="386"/>
      <c r="AR157" s="387">
        <f t="shared" si="47"/>
        <v>0</v>
      </c>
      <c r="AS157" s="386"/>
      <c r="AT157" s="387">
        <f t="shared" si="48"/>
        <v>0</v>
      </c>
    </row>
    <row r="158" spans="2:46">
      <c r="B158" s="435"/>
      <c r="C158" s="435"/>
      <c r="D158" s="436"/>
      <c r="E158" s="437"/>
      <c r="F158" s="437"/>
      <c r="G158" s="437"/>
      <c r="H158" s="437"/>
      <c r="I158" s="437"/>
      <c r="J158" s="437"/>
      <c r="K158" s="465">
        <f t="shared" si="33"/>
        <v>0</v>
      </c>
      <c r="L158" s="433"/>
      <c r="M158" s="433"/>
      <c r="N158" s="434"/>
      <c r="O158" s="383" t="str">
        <f t="shared" si="34"/>
        <v/>
      </c>
      <c r="P158" s="434"/>
      <c r="Q158" s="434"/>
      <c r="R158" s="434"/>
      <c r="S158" s="433"/>
      <c r="T158" s="434"/>
      <c r="U158" s="384" t="str">
        <f t="shared" si="36"/>
        <v/>
      </c>
      <c r="V158" s="384" t="str">
        <f t="shared" si="37"/>
        <v/>
      </c>
      <c r="W158" s="384" t="str">
        <f t="shared" si="38"/>
        <v/>
      </c>
      <c r="X158" s="384" t="str">
        <f t="shared" si="39"/>
        <v/>
      </c>
      <c r="Y158" s="384" t="str">
        <f t="shared" si="40"/>
        <v/>
      </c>
      <c r="Z158" s="384" t="str">
        <f t="shared" si="41"/>
        <v/>
      </c>
      <c r="AA158" s="384">
        <f t="shared" si="35"/>
        <v>0</v>
      </c>
      <c r="AB158" s="385" t="b">
        <f t="shared" si="42"/>
        <v>1</v>
      </c>
      <c r="AC158" s="384" t="str">
        <f>IF($N158="","",IF($C$7="Northern Ireland",INDEX('Fixed inputs'!$H$18:$H$58,MATCH($N158,'Fixed inputs'!$C$18:$C$58,0)),INDEX('Fixed inputs'!$I$18:$I$58,MATCH($N158,'Fixed inputs'!$C$18:$C$58,0))))</f>
        <v/>
      </c>
      <c r="AD158" s="384" t="str">
        <f>IF($C158="","",INDEX('Fixed inputs'!$C$8:$E$10,MATCH($C158,'Fixed inputs'!$B$8:$B$10,0),MATCH(IF($C$7="Northern Ireland","GBP","EUR"),'Fixed inputs'!$C$7:$E$7,0)))</f>
        <v/>
      </c>
      <c r="AE158" s="386"/>
      <c r="AF158" s="386"/>
      <c r="AG158" s="386"/>
      <c r="AH158" s="386"/>
      <c r="AI158" s="386"/>
      <c r="AJ158" s="387">
        <f t="shared" si="43"/>
        <v>0</v>
      </c>
      <c r="AK158" s="386"/>
      <c r="AL158" s="387">
        <f t="shared" si="44"/>
        <v>0</v>
      </c>
      <c r="AM158" s="386"/>
      <c r="AN158" s="387">
        <f t="shared" si="45"/>
        <v>0</v>
      </c>
      <c r="AO158" s="386"/>
      <c r="AP158" s="387">
        <f t="shared" si="46"/>
        <v>0</v>
      </c>
      <c r="AQ158" s="386"/>
      <c r="AR158" s="387">
        <f t="shared" si="47"/>
        <v>0</v>
      </c>
      <c r="AS158" s="386"/>
      <c r="AT158" s="387">
        <f t="shared" si="48"/>
        <v>0</v>
      </c>
    </row>
    <row r="159" spans="2:46">
      <c r="B159" s="435"/>
      <c r="C159" s="435"/>
      <c r="D159" s="436"/>
      <c r="E159" s="437"/>
      <c r="F159" s="437"/>
      <c r="G159" s="437"/>
      <c r="H159" s="437"/>
      <c r="I159" s="437"/>
      <c r="J159" s="437"/>
      <c r="K159" s="465">
        <f t="shared" si="33"/>
        <v>0</v>
      </c>
      <c r="L159" s="433"/>
      <c r="M159" s="433"/>
      <c r="N159" s="434"/>
      <c r="O159" s="383" t="str">
        <f t="shared" si="34"/>
        <v/>
      </c>
      <c r="P159" s="434"/>
      <c r="Q159" s="434"/>
      <c r="R159" s="434"/>
      <c r="S159" s="433"/>
      <c r="T159" s="434"/>
      <c r="U159" s="384" t="str">
        <f t="shared" si="36"/>
        <v/>
      </c>
      <c r="V159" s="384" t="str">
        <f t="shared" si="37"/>
        <v/>
      </c>
      <c r="W159" s="384" t="str">
        <f t="shared" si="38"/>
        <v/>
      </c>
      <c r="X159" s="384" t="str">
        <f t="shared" si="39"/>
        <v/>
      </c>
      <c r="Y159" s="384" t="str">
        <f t="shared" si="40"/>
        <v/>
      </c>
      <c r="Z159" s="384" t="str">
        <f t="shared" si="41"/>
        <v/>
      </c>
      <c r="AA159" s="384">
        <f t="shared" si="35"/>
        <v>0</v>
      </c>
      <c r="AB159" s="385" t="b">
        <f t="shared" si="42"/>
        <v>1</v>
      </c>
      <c r="AC159" s="384" t="str">
        <f>IF($N159="","",IF($C$7="Northern Ireland",INDEX('Fixed inputs'!$H$18:$H$58,MATCH($N159,'Fixed inputs'!$C$18:$C$58,0)),INDEX('Fixed inputs'!$I$18:$I$58,MATCH($N159,'Fixed inputs'!$C$18:$C$58,0))))</f>
        <v/>
      </c>
      <c r="AD159" s="384" t="str">
        <f>IF($C159="","",INDEX('Fixed inputs'!$C$8:$E$10,MATCH($C159,'Fixed inputs'!$B$8:$B$10,0),MATCH(IF($C$7="Northern Ireland","GBP","EUR"),'Fixed inputs'!$C$7:$E$7,0)))</f>
        <v/>
      </c>
      <c r="AE159" s="386"/>
      <c r="AF159" s="386"/>
      <c r="AG159" s="386"/>
      <c r="AH159" s="386"/>
      <c r="AI159" s="386"/>
      <c r="AJ159" s="387">
        <f t="shared" si="43"/>
        <v>0</v>
      </c>
      <c r="AK159" s="386"/>
      <c r="AL159" s="387">
        <f t="shared" si="44"/>
        <v>0</v>
      </c>
      <c r="AM159" s="386"/>
      <c r="AN159" s="387">
        <f t="shared" si="45"/>
        <v>0</v>
      </c>
      <c r="AO159" s="386"/>
      <c r="AP159" s="387">
        <f t="shared" si="46"/>
        <v>0</v>
      </c>
      <c r="AQ159" s="386"/>
      <c r="AR159" s="387">
        <f t="shared" si="47"/>
        <v>0</v>
      </c>
      <c r="AS159" s="386"/>
      <c r="AT159" s="387">
        <f t="shared" si="48"/>
        <v>0</v>
      </c>
    </row>
    <row r="160" spans="2:46">
      <c r="B160" s="435"/>
      <c r="C160" s="435"/>
      <c r="D160" s="436"/>
      <c r="E160" s="437"/>
      <c r="F160" s="437"/>
      <c r="G160" s="437"/>
      <c r="H160" s="437"/>
      <c r="I160" s="437"/>
      <c r="J160" s="437"/>
      <c r="K160" s="465">
        <f t="shared" si="33"/>
        <v>0</v>
      </c>
      <c r="L160" s="433"/>
      <c r="M160" s="433"/>
      <c r="N160" s="434"/>
      <c r="O160" s="383" t="str">
        <f t="shared" si="34"/>
        <v/>
      </c>
      <c r="P160" s="434"/>
      <c r="Q160" s="434"/>
      <c r="R160" s="434"/>
      <c r="S160" s="433"/>
      <c r="T160" s="434"/>
      <c r="U160" s="384" t="str">
        <f t="shared" si="36"/>
        <v/>
      </c>
      <c r="V160" s="384" t="str">
        <f t="shared" si="37"/>
        <v/>
      </c>
      <c r="W160" s="384" t="str">
        <f t="shared" si="38"/>
        <v/>
      </c>
      <c r="X160" s="384" t="str">
        <f t="shared" si="39"/>
        <v/>
      </c>
      <c r="Y160" s="384" t="str">
        <f t="shared" si="40"/>
        <v/>
      </c>
      <c r="Z160" s="384" t="str">
        <f t="shared" si="41"/>
        <v/>
      </c>
      <c r="AA160" s="384">
        <f t="shared" si="35"/>
        <v>0</v>
      </c>
      <c r="AB160" s="385" t="b">
        <f t="shared" si="42"/>
        <v>1</v>
      </c>
      <c r="AC160" s="384" t="str">
        <f>IF($N160="","",IF($C$7="Northern Ireland",INDEX('Fixed inputs'!$H$18:$H$58,MATCH($N160,'Fixed inputs'!$C$18:$C$58,0)),INDEX('Fixed inputs'!$I$18:$I$58,MATCH($N160,'Fixed inputs'!$C$18:$C$58,0))))</f>
        <v/>
      </c>
      <c r="AD160" s="384" t="str">
        <f>IF($C160="","",INDEX('Fixed inputs'!$C$8:$E$10,MATCH($C160,'Fixed inputs'!$B$8:$B$10,0),MATCH(IF($C$7="Northern Ireland","GBP","EUR"),'Fixed inputs'!$C$7:$E$7,0)))</f>
        <v/>
      </c>
      <c r="AE160" s="386"/>
      <c r="AF160" s="386"/>
      <c r="AG160" s="386"/>
      <c r="AH160" s="386"/>
      <c r="AI160" s="386"/>
      <c r="AJ160" s="387">
        <f t="shared" si="43"/>
        <v>0</v>
      </c>
      <c r="AK160" s="386"/>
      <c r="AL160" s="387">
        <f t="shared" si="44"/>
        <v>0</v>
      </c>
      <c r="AM160" s="386"/>
      <c r="AN160" s="387">
        <f t="shared" si="45"/>
        <v>0</v>
      </c>
      <c r="AO160" s="386"/>
      <c r="AP160" s="387">
        <f t="shared" si="46"/>
        <v>0</v>
      </c>
      <c r="AQ160" s="386"/>
      <c r="AR160" s="387">
        <f t="shared" si="47"/>
        <v>0</v>
      </c>
      <c r="AS160" s="386"/>
      <c r="AT160" s="387">
        <f t="shared" si="48"/>
        <v>0</v>
      </c>
    </row>
    <row r="161" spans="2:46">
      <c r="B161" s="435"/>
      <c r="C161" s="435"/>
      <c r="D161" s="436"/>
      <c r="E161" s="437"/>
      <c r="F161" s="437"/>
      <c r="G161" s="437"/>
      <c r="H161" s="437"/>
      <c r="I161" s="437"/>
      <c r="J161" s="437"/>
      <c r="K161" s="465">
        <f t="shared" si="33"/>
        <v>0</v>
      </c>
      <c r="L161" s="433"/>
      <c r="M161" s="433"/>
      <c r="N161" s="434"/>
      <c r="O161" s="383" t="str">
        <f t="shared" si="34"/>
        <v/>
      </c>
      <c r="P161" s="434"/>
      <c r="Q161" s="434"/>
      <c r="R161" s="434"/>
      <c r="S161" s="433"/>
      <c r="T161" s="434"/>
      <c r="U161" s="384" t="str">
        <f t="shared" si="36"/>
        <v/>
      </c>
      <c r="V161" s="384" t="str">
        <f t="shared" si="37"/>
        <v/>
      </c>
      <c r="W161" s="384" t="str">
        <f t="shared" si="38"/>
        <v/>
      </c>
      <c r="X161" s="384" t="str">
        <f t="shared" si="39"/>
        <v/>
      </c>
      <c r="Y161" s="384" t="str">
        <f t="shared" si="40"/>
        <v/>
      </c>
      <c r="Z161" s="384" t="str">
        <f t="shared" si="41"/>
        <v/>
      </c>
      <c r="AA161" s="384">
        <f t="shared" si="35"/>
        <v>0</v>
      </c>
      <c r="AB161" s="385" t="b">
        <f t="shared" si="42"/>
        <v>1</v>
      </c>
      <c r="AC161" s="384" t="str">
        <f>IF($N161="","",IF($C$7="Northern Ireland",INDEX('Fixed inputs'!$H$18:$H$58,MATCH($N161,'Fixed inputs'!$C$18:$C$58,0)),INDEX('Fixed inputs'!$I$18:$I$58,MATCH($N161,'Fixed inputs'!$C$18:$C$58,0))))</f>
        <v/>
      </c>
      <c r="AD161" s="384" t="str">
        <f>IF($C161="","",INDEX('Fixed inputs'!$C$8:$E$10,MATCH($C161,'Fixed inputs'!$B$8:$B$10,0),MATCH(IF($C$7="Northern Ireland","GBP","EUR"),'Fixed inputs'!$C$7:$E$7,0)))</f>
        <v/>
      </c>
      <c r="AE161" s="386"/>
      <c r="AF161" s="386"/>
      <c r="AG161" s="386"/>
      <c r="AH161" s="386"/>
      <c r="AI161" s="386"/>
      <c r="AJ161" s="387">
        <f t="shared" si="43"/>
        <v>0</v>
      </c>
      <c r="AK161" s="386"/>
      <c r="AL161" s="387">
        <f t="shared" si="44"/>
        <v>0</v>
      </c>
      <c r="AM161" s="386"/>
      <c r="AN161" s="387">
        <f t="shared" si="45"/>
        <v>0</v>
      </c>
      <c r="AO161" s="386"/>
      <c r="AP161" s="387">
        <f t="shared" si="46"/>
        <v>0</v>
      </c>
      <c r="AQ161" s="386"/>
      <c r="AR161" s="387">
        <f t="shared" si="47"/>
        <v>0</v>
      </c>
      <c r="AS161" s="386"/>
      <c r="AT161" s="387">
        <f t="shared" si="48"/>
        <v>0</v>
      </c>
    </row>
    <row r="162" spans="2:46">
      <c r="B162" s="435"/>
      <c r="C162" s="435"/>
      <c r="D162" s="436"/>
      <c r="E162" s="437"/>
      <c r="F162" s="437"/>
      <c r="G162" s="437"/>
      <c r="H162" s="437"/>
      <c r="I162" s="437"/>
      <c r="J162" s="437"/>
      <c r="K162" s="465">
        <f t="shared" si="33"/>
        <v>0</v>
      </c>
      <c r="L162" s="433"/>
      <c r="M162" s="433"/>
      <c r="N162" s="434"/>
      <c r="O162" s="383" t="str">
        <f t="shared" si="34"/>
        <v/>
      </c>
      <c r="P162" s="434"/>
      <c r="Q162" s="434"/>
      <c r="R162" s="434"/>
      <c r="S162" s="433"/>
      <c r="T162" s="434"/>
      <c r="U162" s="384" t="str">
        <f t="shared" si="36"/>
        <v/>
      </c>
      <c r="V162" s="384" t="str">
        <f t="shared" si="37"/>
        <v/>
      </c>
      <c r="W162" s="384" t="str">
        <f t="shared" si="38"/>
        <v/>
      </c>
      <c r="X162" s="384" t="str">
        <f t="shared" si="39"/>
        <v/>
      </c>
      <c r="Y162" s="384" t="str">
        <f t="shared" si="40"/>
        <v/>
      </c>
      <c r="Z162" s="384" t="str">
        <f t="shared" si="41"/>
        <v/>
      </c>
      <c r="AA162" s="384">
        <f t="shared" si="35"/>
        <v>0</v>
      </c>
      <c r="AB162" s="385" t="b">
        <f t="shared" si="42"/>
        <v>1</v>
      </c>
      <c r="AC162" s="384" t="str">
        <f>IF($N162="","",IF($C$7="Northern Ireland",INDEX('Fixed inputs'!$H$18:$H$58,MATCH($N162,'Fixed inputs'!$C$18:$C$58,0)),INDEX('Fixed inputs'!$I$18:$I$58,MATCH($N162,'Fixed inputs'!$C$18:$C$58,0))))</f>
        <v/>
      </c>
      <c r="AD162" s="384" t="str">
        <f>IF($C162="","",INDEX('Fixed inputs'!$C$8:$E$10,MATCH($C162,'Fixed inputs'!$B$8:$B$10,0),MATCH(IF($C$7="Northern Ireland","GBP","EUR"),'Fixed inputs'!$C$7:$E$7,0)))</f>
        <v/>
      </c>
      <c r="AE162" s="386"/>
      <c r="AF162" s="386"/>
      <c r="AG162" s="386"/>
      <c r="AH162" s="386"/>
      <c r="AI162" s="386"/>
      <c r="AJ162" s="387">
        <f t="shared" si="43"/>
        <v>0</v>
      </c>
      <c r="AK162" s="386"/>
      <c r="AL162" s="387">
        <f t="shared" si="44"/>
        <v>0</v>
      </c>
      <c r="AM162" s="386"/>
      <c r="AN162" s="387">
        <f t="shared" si="45"/>
        <v>0</v>
      </c>
      <c r="AO162" s="386"/>
      <c r="AP162" s="387">
        <f t="shared" si="46"/>
        <v>0</v>
      </c>
      <c r="AQ162" s="386"/>
      <c r="AR162" s="387">
        <f t="shared" si="47"/>
        <v>0</v>
      </c>
      <c r="AS162" s="386"/>
      <c r="AT162" s="387">
        <f t="shared" si="48"/>
        <v>0</v>
      </c>
    </row>
    <row r="163" spans="2:46">
      <c r="B163" s="435"/>
      <c r="C163" s="435"/>
      <c r="D163" s="436"/>
      <c r="E163" s="437"/>
      <c r="F163" s="437"/>
      <c r="G163" s="437"/>
      <c r="H163" s="437"/>
      <c r="I163" s="437"/>
      <c r="J163" s="437"/>
      <c r="K163" s="465">
        <f t="shared" si="33"/>
        <v>0</v>
      </c>
      <c r="L163" s="433"/>
      <c r="M163" s="433"/>
      <c r="N163" s="434"/>
      <c r="O163" s="383" t="str">
        <f t="shared" si="34"/>
        <v/>
      </c>
      <c r="P163" s="434"/>
      <c r="Q163" s="434"/>
      <c r="R163" s="434"/>
      <c r="S163" s="433"/>
      <c r="T163" s="434"/>
      <c r="U163" s="384" t="str">
        <f t="shared" si="36"/>
        <v/>
      </c>
      <c r="V163" s="384" t="str">
        <f t="shared" si="37"/>
        <v/>
      </c>
      <c r="W163" s="384" t="str">
        <f t="shared" si="38"/>
        <v/>
      </c>
      <c r="X163" s="384" t="str">
        <f t="shared" si="39"/>
        <v/>
      </c>
      <c r="Y163" s="384" t="str">
        <f t="shared" si="40"/>
        <v/>
      </c>
      <c r="Z163" s="384" t="str">
        <f t="shared" si="41"/>
        <v/>
      </c>
      <c r="AA163" s="384">
        <f t="shared" si="35"/>
        <v>0</v>
      </c>
      <c r="AB163" s="385" t="b">
        <f t="shared" si="42"/>
        <v>1</v>
      </c>
      <c r="AC163" s="384" t="str">
        <f>IF($N163="","",IF($C$7="Northern Ireland",INDEX('Fixed inputs'!$H$18:$H$58,MATCH($N163,'Fixed inputs'!$C$18:$C$58,0)),INDEX('Fixed inputs'!$I$18:$I$58,MATCH($N163,'Fixed inputs'!$C$18:$C$58,0))))</f>
        <v/>
      </c>
      <c r="AD163" s="384" t="str">
        <f>IF($C163="","",INDEX('Fixed inputs'!$C$8:$E$10,MATCH($C163,'Fixed inputs'!$B$8:$B$10,0),MATCH(IF($C$7="Northern Ireland","GBP","EUR"),'Fixed inputs'!$C$7:$E$7,0)))</f>
        <v/>
      </c>
      <c r="AE163" s="386"/>
      <c r="AF163" s="386"/>
      <c r="AG163" s="386"/>
      <c r="AH163" s="386"/>
      <c r="AI163" s="386"/>
      <c r="AJ163" s="387">
        <f t="shared" si="43"/>
        <v>0</v>
      </c>
      <c r="AK163" s="386"/>
      <c r="AL163" s="387">
        <f t="shared" si="44"/>
        <v>0</v>
      </c>
      <c r="AM163" s="386"/>
      <c r="AN163" s="387">
        <f t="shared" si="45"/>
        <v>0</v>
      </c>
      <c r="AO163" s="386"/>
      <c r="AP163" s="387">
        <f t="shared" si="46"/>
        <v>0</v>
      </c>
      <c r="AQ163" s="386"/>
      <c r="AR163" s="387">
        <f t="shared" si="47"/>
        <v>0</v>
      </c>
      <c r="AS163" s="386"/>
      <c r="AT163" s="387">
        <f t="shared" si="48"/>
        <v>0</v>
      </c>
    </row>
    <row r="164" spans="2:46">
      <c r="B164" s="435"/>
      <c r="C164" s="435"/>
      <c r="D164" s="436"/>
      <c r="E164" s="437"/>
      <c r="F164" s="437"/>
      <c r="G164" s="437"/>
      <c r="H164" s="437"/>
      <c r="I164" s="437"/>
      <c r="J164" s="437"/>
      <c r="K164" s="465">
        <f t="shared" si="33"/>
        <v>0</v>
      </c>
      <c r="L164" s="433"/>
      <c r="M164" s="433"/>
      <c r="N164" s="434"/>
      <c r="O164" s="383" t="str">
        <f t="shared" si="34"/>
        <v/>
      </c>
      <c r="P164" s="434"/>
      <c r="Q164" s="434"/>
      <c r="R164" s="434"/>
      <c r="S164" s="433"/>
      <c r="T164" s="434"/>
      <c r="U164" s="384" t="str">
        <f t="shared" si="36"/>
        <v/>
      </c>
      <c r="V164" s="384" t="str">
        <f t="shared" si="37"/>
        <v/>
      </c>
      <c r="W164" s="384" t="str">
        <f t="shared" si="38"/>
        <v/>
      </c>
      <c r="X164" s="384" t="str">
        <f t="shared" si="39"/>
        <v/>
      </c>
      <c r="Y164" s="384" t="str">
        <f t="shared" si="40"/>
        <v/>
      </c>
      <c r="Z164" s="384" t="str">
        <f t="shared" si="41"/>
        <v/>
      </c>
      <c r="AA164" s="384">
        <f t="shared" si="35"/>
        <v>0</v>
      </c>
      <c r="AB164" s="385" t="b">
        <f t="shared" si="42"/>
        <v>1</v>
      </c>
      <c r="AC164" s="384" t="str">
        <f>IF($N164="","",IF($C$7="Northern Ireland",INDEX('Fixed inputs'!$H$18:$H$58,MATCH($N164,'Fixed inputs'!$C$18:$C$58,0)),INDEX('Fixed inputs'!$I$18:$I$58,MATCH($N164,'Fixed inputs'!$C$18:$C$58,0))))</f>
        <v/>
      </c>
      <c r="AD164" s="384" t="str">
        <f>IF($C164="","",INDEX('Fixed inputs'!$C$8:$E$10,MATCH($C164,'Fixed inputs'!$B$8:$B$10,0),MATCH(IF($C$7="Northern Ireland","GBP","EUR"),'Fixed inputs'!$C$7:$E$7,0)))</f>
        <v/>
      </c>
      <c r="AE164" s="386"/>
      <c r="AF164" s="386"/>
      <c r="AG164" s="386"/>
      <c r="AH164" s="386"/>
      <c r="AI164" s="386"/>
      <c r="AJ164" s="387">
        <f t="shared" si="43"/>
        <v>0</v>
      </c>
      <c r="AK164" s="386"/>
      <c r="AL164" s="387">
        <f t="shared" si="44"/>
        <v>0</v>
      </c>
      <c r="AM164" s="386"/>
      <c r="AN164" s="387">
        <f t="shared" si="45"/>
        <v>0</v>
      </c>
      <c r="AO164" s="386"/>
      <c r="AP164" s="387">
        <f t="shared" si="46"/>
        <v>0</v>
      </c>
      <c r="AQ164" s="386"/>
      <c r="AR164" s="387">
        <f t="shared" si="47"/>
        <v>0</v>
      </c>
      <c r="AS164" s="386"/>
      <c r="AT164" s="387">
        <f t="shared" si="48"/>
        <v>0</v>
      </c>
    </row>
    <row r="165" spans="2:46">
      <c r="B165" s="435"/>
      <c r="C165" s="435"/>
      <c r="D165" s="436"/>
      <c r="E165" s="437"/>
      <c r="F165" s="437"/>
      <c r="G165" s="437"/>
      <c r="H165" s="437"/>
      <c r="I165" s="437"/>
      <c r="J165" s="437"/>
      <c r="K165" s="465">
        <f t="shared" si="33"/>
        <v>0</v>
      </c>
      <c r="L165" s="433"/>
      <c r="M165" s="433"/>
      <c r="N165" s="434"/>
      <c r="O165" s="383" t="str">
        <f t="shared" si="34"/>
        <v/>
      </c>
      <c r="P165" s="434"/>
      <c r="Q165" s="434"/>
      <c r="R165" s="434"/>
      <c r="S165" s="433"/>
      <c r="T165" s="434"/>
      <c r="U165" s="384" t="str">
        <f t="shared" si="36"/>
        <v/>
      </c>
      <c r="V165" s="384" t="str">
        <f t="shared" si="37"/>
        <v/>
      </c>
      <c r="W165" s="384" t="str">
        <f t="shared" si="38"/>
        <v/>
      </c>
      <c r="X165" s="384" t="str">
        <f t="shared" si="39"/>
        <v/>
      </c>
      <c r="Y165" s="384" t="str">
        <f t="shared" si="40"/>
        <v/>
      </c>
      <c r="Z165" s="384" t="str">
        <f t="shared" si="41"/>
        <v/>
      </c>
      <c r="AA165" s="384">
        <f t="shared" si="35"/>
        <v>0</v>
      </c>
      <c r="AB165" s="385" t="b">
        <f t="shared" si="42"/>
        <v>1</v>
      </c>
      <c r="AC165" s="384" t="str">
        <f>IF($N165="","",IF($C$7="Northern Ireland",INDEX('Fixed inputs'!$H$18:$H$58,MATCH($N165,'Fixed inputs'!$C$18:$C$58,0)),INDEX('Fixed inputs'!$I$18:$I$58,MATCH($N165,'Fixed inputs'!$C$18:$C$58,0))))</f>
        <v/>
      </c>
      <c r="AD165" s="384" t="str">
        <f>IF($C165="","",INDEX('Fixed inputs'!$C$8:$E$10,MATCH($C165,'Fixed inputs'!$B$8:$B$10,0),MATCH(IF($C$7="Northern Ireland","GBP","EUR"),'Fixed inputs'!$C$7:$E$7,0)))</f>
        <v/>
      </c>
      <c r="AE165" s="386"/>
      <c r="AF165" s="386"/>
      <c r="AG165" s="386"/>
      <c r="AH165" s="386"/>
      <c r="AI165" s="386"/>
      <c r="AJ165" s="387">
        <f t="shared" si="43"/>
        <v>0</v>
      </c>
      <c r="AK165" s="386"/>
      <c r="AL165" s="387">
        <f t="shared" si="44"/>
        <v>0</v>
      </c>
      <c r="AM165" s="386"/>
      <c r="AN165" s="387">
        <f t="shared" si="45"/>
        <v>0</v>
      </c>
      <c r="AO165" s="386"/>
      <c r="AP165" s="387">
        <f t="shared" si="46"/>
        <v>0</v>
      </c>
      <c r="AQ165" s="386"/>
      <c r="AR165" s="387">
        <f t="shared" si="47"/>
        <v>0</v>
      </c>
      <c r="AS165" s="386"/>
      <c r="AT165" s="387">
        <f t="shared" si="48"/>
        <v>0</v>
      </c>
    </row>
    <row r="166" spans="2:46">
      <c r="B166" s="435"/>
      <c r="C166" s="435"/>
      <c r="D166" s="436"/>
      <c r="E166" s="437"/>
      <c r="F166" s="437"/>
      <c r="G166" s="437"/>
      <c r="H166" s="437"/>
      <c r="I166" s="437"/>
      <c r="J166" s="437"/>
      <c r="K166" s="465">
        <f t="shared" si="33"/>
        <v>0</v>
      </c>
      <c r="L166" s="433"/>
      <c r="M166" s="433"/>
      <c r="N166" s="434"/>
      <c r="O166" s="383" t="str">
        <f t="shared" si="34"/>
        <v/>
      </c>
      <c r="P166" s="434"/>
      <c r="Q166" s="434"/>
      <c r="R166" s="434"/>
      <c r="S166" s="433"/>
      <c r="T166" s="434"/>
      <c r="U166" s="384" t="str">
        <f t="shared" si="36"/>
        <v/>
      </c>
      <c r="V166" s="384" t="str">
        <f t="shared" si="37"/>
        <v/>
      </c>
      <c r="W166" s="384" t="str">
        <f t="shared" si="38"/>
        <v/>
      </c>
      <c r="X166" s="384" t="str">
        <f t="shared" si="39"/>
        <v/>
      </c>
      <c r="Y166" s="384" t="str">
        <f t="shared" si="40"/>
        <v/>
      </c>
      <c r="Z166" s="384" t="str">
        <f t="shared" si="41"/>
        <v/>
      </c>
      <c r="AA166" s="384">
        <f t="shared" si="35"/>
        <v>0</v>
      </c>
      <c r="AB166" s="385" t="b">
        <f t="shared" si="42"/>
        <v>1</v>
      </c>
      <c r="AC166" s="384" t="str">
        <f>IF($N166="","",IF($C$7="Northern Ireland",INDEX('Fixed inputs'!$H$18:$H$58,MATCH($N166,'Fixed inputs'!$C$18:$C$58,0)),INDEX('Fixed inputs'!$I$18:$I$58,MATCH($N166,'Fixed inputs'!$C$18:$C$58,0))))</f>
        <v/>
      </c>
      <c r="AD166" s="384" t="str">
        <f>IF($C166="","",INDEX('Fixed inputs'!$C$8:$E$10,MATCH($C166,'Fixed inputs'!$B$8:$B$10,0),MATCH(IF($C$7="Northern Ireland","GBP","EUR"),'Fixed inputs'!$C$7:$E$7,0)))</f>
        <v/>
      </c>
      <c r="AE166" s="386"/>
      <c r="AF166" s="386"/>
      <c r="AG166" s="386"/>
      <c r="AH166" s="386"/>
      <c r="AI166" s="386"/>
      <c r="AJ166" s="387">
        <f t="shared" si="43"/>
        <v>0</v>
      </c>
      <c r="AK166" s="386"/>
      <c r="AL166" s="387">
        <f t="shared" si="44"/>
        <v>0</v>
      </c>
      <c r="AM166" s="386"/>
      <c r="AN166" s="387">
        <f t="shared" si="45"/>
        <v>0</v>
      </c>
      <c r="AO166" s="386"/>
      <c r="AP166" s="387">
        <f t="shared" si="46"/>
        <v>0</v>
      </c>
      <c r="AQ166" s="386"/>
      <c r="AR166" s="387">
        <f t="shared" si="47"/>
        <v>0</v>
      </c>
      <c r="AS166" s="386"/>
      <c r="AT166" s="387">
        <f t="shared" si="48"/>
        <v>0</v>
      </c>
    </row>
    <row r="167" spans="2:46">
      <c r="B167" s="435"/>
      <c r="C167" s="435"/>
      <c r="D167" s="436"/>
      <c r="E167" s="437"/>
      <c r="F167" s="437"/>
      <c r="G167" s="437"/>
      <c r="H167" s="437"/>
      <c r="I167" s="437"/>
      <c r="J167" s="437"/>
      <c r="K167" s="465">
        <f t="shared" si="33"/>
        <v>0</v>
      </c>
      <c r="L167" s="433"/>
      <c r="M167" s="433"/>
      <c r="N167" s="434"/>
      <c r="O167" s="383" t="str">
        <f t="shared" si="34"/>
        <v/>
      </c>
      <c r="P167" s="434"/>
      <c r="Q167" s="434"/>
      <c r="R167" s="434"/>
      <c r="S167" s="433"/>
      <c r="T167" s="434"/>
      <c r="U167" s="384" t="str">
        <f t="shared" si="36"/>
        <v/>
      </c>
      <c r="V167" s="384" t="str">
        <f t="shared" si="37"/>
        <v/>
      </c>
      <c r="W167" s="384" t="str">
        <f t="shared" si="38"/>
        <v/>
      </c>
      <c r="X167" s="384" t="str">
        <f t="shared" si="39"/>
        <v/>
      </c>
      <c r="Y167" s="384" t="str">
        <f t="shared" si="40"/>
        <v/>
      </c>
      <c r="Z167" s="384" t="str">
        <f t="shared" si="41"/>
        <v/>
      </c>
      <c r="AA167" s="384">
        <f t="shared" si="35"/>
        <v>0</v>
      </c>
      <c r="AB167" s="385" t="b">
        <f t="shared" si="42"/>
        <v>1</v>
      </c>
      <c r="AC167" s="384" t="str">
        <f>IF($N167="","",IF($C$7="Northern Ireland",INDEX('Fixed inputs'!$H$18:$H$58,MATCH($N167,'Fixed inputs'!$C$18:$C$58,0)),INDEX('Fixed inputs'!$I$18:$I$58,MATCH($N167,'Fixed inputs'!$C$18:$C$58,0))))</f>
        <v/>
      </c>
      <c r="AD167" s="384" t="str">
        <f>IF($C167="","",INDEX('Fixed inputs'!$C$8:$E$10,MATCH($C167,'Fixed inputs'!$B$8:$B$10,0),MATCH(IF($C$7="Northern Ireland","GBP","EUR"),'Fixed inputs'!$C$7:$E$7,0)))</f>
        <v/>
      </c>
      <c r="AE167" s="386"/>
      <c r="AF167" s="386"/>
      <c r="AG167" s="386"/>
      <c r="AH167" s="386"/>
      <c r="AI167" s="386"/>
      <c r="AJ167" s="387">
        <f t="shared" si="43"/>
        <v>0</v>
      </c>
      <c r="AK167" s="386"/>
      <c r="AL167" s="387">
        <f t="shared" si="44"/>
        <v>0</v>
      </c>
      <c r="AM167" s="386"/>
      <c r="AN167" s="387">
        <f t="shared" si="45"/>
        <v>0</v>
      </c>
      <c r="AO167" s="386"/>
      <c r="AP167" s="387">
        <f t="shared" si="46"/>
        <v>0</v>
      </c>
      <c r="AQ167" s="386"/>
      <c r="AR167" s="387">
        <f t="shared" si="47"/>
        <v>0</v>
      </c>
      <c r="AS167" s="386"/>
      <c r="AT167" s="387">
        <f t="shared" si="48"/>
        <v>0</v>
      </c>
    </row>
    <row r="168" spans="2:46">
      <c r="B168" s="435"/>
      <c r="C168" s="435"/>
      <c r="D168" s="436"/>
      <c r="E168" s="437"/>
      <c r="F168" s="437"/>
      <c r="G168" s="437"/>
      <c r="H168" s="437"/>
      <c r="I168" s="437"/>
      <c r="J168" s="437"/>
      <c r="K168" s="465">
        <f t="shared" si="33"/>
        <v>0</v>
      </c>
      <c r="L168" s="433"/>
      <c r="M168" s="433"/>
      <c r="N168" s="434"/>
      <c r="O168" s="383" t="str">
        <f t="shared" si="34"/>
        <v/>
      </c>
      <c r="P168" s="434"/>
      <c r="Q168" s="434"/>
      <c r="R168" s="434"/>
      <c r="S168" s="433"/>
      <c r="T168" s="434"/>
      <c r="U168" s="384" t="str">
        <f t="shared" si="36"/>
        <v/>
      </c>
      <c r="V168" s="384" t="str">
        <f t="shared" si="37"/>
        <v/>
      </c>
      <c r="W168" s="384" t="str">
        <f t="shared" si="38"/>
        <v/>
      </c>
      <c r="X168" s="384" t="str">
        <f t="shared" si="39"/>
        <v/>
      </c>
      <c r="Y168" s="384" t="str">
        <f t="shared" si="40"/>
        <v/>
      </c>
      <c r="Z168" s="384" t="str">
        <f t="shared" si="41"/>
        <v/>
      </c>
      <c r="AA168" s="384">
        <f t="shared" si="35"/>
        <v>0</v>
      </c>
      <c r="AB168" s="385" t="b">
        <f t="shared" si="42"/>
        <v>1</v>
      </c>
      <c r="AC168" s="384" t="str">
        <f>IF($N168="","",IF($C$7="Northern Ireland",INDEX('Fixed inputs'!$H$18:$H$58,MATCH($N168,'Fixed inputs'!$C$18:$C$58,0)),INDEX('Fixed inputs'!$I$18:$I$58,MATCH($N168,'Fixed inputs'!$C$18:$C$58,0))))</f>
        <v/>
      </c>
      <c r="AD168" s="384" t="str">
        <f>IF($C168="","",INDEX('Fixed inputs'!$C$8:$E$10,MATCH($C168,'Fixed inputs'!$B$8:$B$10,0),MATCH(IF($C$7="Northern Ireland","GBP","EUR"),'Fixed inputs'!$C$7:$E$7,0)))</f>
        <v/>
      </c>
      <c r="AE168" s="386"/>
      <c r="AF168" s="386"/>
      <c r="AG168" s="386"/>
      <c r="AH168" s="386"/>
      <c r="AI168" s="386"/>
      <c r="AJ168" s="387">
        <f t="shared" si="43"/>
        <v>0</v>
      </c>
      <c r="AK168" s="386"/>
      <c r="AL168" s="387">
        <f t="shared" si="44"/>
        <v>0</v>
      </c>
      <c r="AM168" s="386"/>
      <c r="AN168" s="387">
        <f t="shared" si="45"/>
        <v>0</v>
      </c>
      <c r="AO168" s="386"/>
      <c r="AP168" s="387">
        <f t="shared" si="46"/>
        <v>0</v>
      </c>
      <c r="AQ168" s="386"/>
      <c r="AR168" s="387">
        <f t="shared" si="47"/>
        <v>0</v>
      </c>
      <c r="AS168" s="386"/>
      <c r="AT168" s="387">
        <f t="shared" si="48"/>
        <v>0</v>
      </c>
    </row>
    <row r="169" spans="2:46">
      <c r="B169" s="435"/>
      <c r="C169" s="435"/>
      <c r="D169" s="436"/>
      <c r="E169" s="437"/>
      <c r="F169" s="437"/>
      <c r="G169" s="437"/>
      <c r="H169" s="437"/>
      <c r="I169" s="437"/>
      <c r="J169" s="437"/>
      <c r="K169" s="465">
        <f t="shared" si="33"/>
        <v>0</v>
      </c>
      <c r="L169" s="433"/>
      <c r="M169" s="433"/>
      <c r="N169" s="434"/>
      <c r="O169" s="383" t="str">
        <f t="shared" si="34"/>
        <v/>
      </c>
      <c r="P169" s="434"/>
      <c r="Q169" s="434"/>
      <c r="R169" s="434"/>
      <c r="S169" s="433"/>
      <c r="T169" s="434"/>
      <c r="U169" s="384" t="str">
        <f t="shared" si="36"/>
        <v/>
      </c>
      <c r="V169" s="384" t="str">
        <f t="shared" si="37"/>
        <v/>
      </c>
      <c r="W169" s="384" t="str">
        <f t="shared" si="38"/>
        <v/>
      </c>
      <c r="X169" s="384" t="str">
        <f t="shared" si="39"/>
        <v/>
      </c>
      <c r="Y169" s="384" t="str">
        <f t="shared" si="40"/>
        <v/>
      </c>
      <c r="Z169" s="384" t="str">
        <f t="shared" si="41"/>
        <v/>
      </c>
      <c r="AA169" s="384">
        <f t="shared" si="35"/>
        <v>0</v>
      </c>
      <c r="AB169" s="385" t="b">
        <f t="shared" si="42"/>
        <v>1</v>
      </c>
      <c r="AC169" s="384" t="str">
        <f>IF($N169="","",IF($C$7="Northern Ireland",INDEX('Fixed inputs'!$H$18:$H$58,MATCH($N169,'Fixed inputs'!$C$18:$C$58,0)),INDEX('Fixed inputs'!$I$18:$I$58,MATCH($N169,'Fixed inputs'!$C$18:$C$58,0))))</f>
        <v/>
      </c>
      <c r="AD169" s="384" t="str">
        <f>IF($C169="","",INDEX('Fixed inputs'!$C$8:$E$10,MATCH($C169,'Fixed inputs'!$B$8:$B$10,0),MATCH(IF($C$7="Northern Ireland","GBP","EUR"),'Fixed inputs'!$C$7:$E$7,0)))</f>
        <v/>
      </c>
      <c r="AE169" s="386"/>
      <c r="AF169" s="386"/>
      <c r="AG169" s="386"/>
      <c r="AH169" s="386"/>
      <c r="AI169" s="386"/>
      <c r="AJ169" s="387">
        <f t="shared" si="43"/>
        <v>0</v>
      </c>
      <c r="AK169" s="386"/>
      <c r="AL169" s="387">
        <f t="shared" si="44"/>
        <v>0</v>
      </c>
      <c r="AM169" s="386"/>
      <c r="AN169" s="387">
        <f t="shared" si="45"/>
        <v>0</v>
      </c>
      <c r="AO169" s="386"/>
      <c r="AP169" s="387">
        <f t="shared" si="46"/>
        <v>0</v>
      </c>
      <c r="AQ169" s="386"/>
      <c r="AR169" s="387">
        <f t="shared" si="47"/>
        <v>0</v>
      </c>
      <c r="AS169" s="386"/>
      <c r="AT169" s="387">
        <f t="shared" si="48"/>
        <v>0</v>
      </c>
    </row>
    <row r="170" spans="2:46">
      <c r="B170" s="435"/>
      <c r="C170" s="435"/>
      <c r="D170" s="436"/>
      <c r="E170" s="437"/>
      <c r="F170" s="437"/>
      <c r="G170" s="437"/>
      <c r="H170" s="437"/>
      <c r="I170" s="437"/>
      <c r="J170" s="437"/>
      <c r="K170" s="465">
        <f t="shared" si="33"/>
        <v>0</v>
      </c>
      <c r="L170" s="433"/>
      <c r="M170" s="433"/>
      <c r="N170" s="434"/>
      <c r="O170" s="383" t="str">
        <f t="shared" si="34"/>
        <v/>
      </c>
      <c r="P170" s="434"/>
      <c r="Q170" s="434"/>
      <c r="R170" s="434"/>
      <c r="S170" s="433"/>
      <c r="T170" s="434"/>
      <c r="U170" s="384" t="str">
        <f t="shared" si="36"/>
        <v/>
      </c>
      <c r="V170" s="384" t="str">
        <f t="shared" si="37"/>
        <v/>
      </c>
      <c r="W170" s="384" t="str">
        <f t="shared" si="38"/>
        <v/>
      </c>
      <c r="X170" s="384" t="str">
        <f t="shared" si="39"/>
        <v/>
      </c>
      <c r="Y170" s="384" t="str">
        <f t="shared" si="40"/>
        <v/>
      </c>
      <c r="Z170" s="384" t="str">
        <f t="shared" si="41"/>
        <v/>
      </c>
      <c r="AA170" s="384">
        <f t="shared" si="35"/>
        <v>0</v>
      </c>
      <c r="AB170" s="385" t="b">
        <f t="shared" si="42"/>
        <v>1</v>
      </c>
      <c r="AC170" s="384" t="str">
        <f>IF($N170="","",IF($C$7="Northern Ireland",INDEX('Fixed inputs'!$H$18:$H$58,MATCH($N170,'Fixed inputs'!$C$18:$C$58,0)),INDEX('Fixed inputs'!$I$18:$I$58,MATCH($N170,'Fixed inputs'!$C$18:$C$58,0))))</f>
        <v/>
      </c>
      <c r="AD170" s="384" t="str">
        <f>IF($C170="","",INDEX('Fixed inputs'!$C$8:$E$10,MATCH($C170,'Fixed inputs'!$B$8:$B$10,0),MATCH(IF($C$7="Northern Ireland","GBP","EUR"),'Fixed inputs'!$C$7:$E$7,0)))</f>
        <v/>
      </c>
      <c r="AE170" s="386"/>
      <c r="AF170" s="386"/>
      <c r="AG170" s="386"/>
      <c r="AH170" s="386"/>
      <c r="AI170" s="386"/>
      <c r="AJ170" s="387">
        <f t="shared" si="43"/>
        <v>0</v>
      </c>
      <c r="AK170" s="386"/>
      <c r="AL170" s="387">
        <f t="shared" si="44"/>
        <v>0</v>
      </c>
      <c r="AM170" s="386"/>
      <c r="AN170" s="387">
        <f t="shared" si="45"/>
        <v>0</v>
      </c>
      <c r="AO170" s="386"/>
      <c r="AP170" s="387">
        <f t="shared" si="46"/>
        <v>0</v>
      </c>
      <c r="AQ170" s="386"/>
      <c r="AR170" s="387">
        <f t="shared" si="47"/>
        <v>0</v>
      </c>
      <c r="AS170" s="386"/>
      <c r="AT170" s="387">
        <f t="shared" si="48"/>
        <v>0</v>
      </c>
    </row>
    <row r="171" spans="2:46">
      <c r="B171" s="435"/>
      <c r="C171" s="435"/>
      <c r="D171" s="436"/>
      <c r="E171" s="437"/>
      <c r="F171" s="437"/>
      <c r="G171" s="437"/>
      <c r="H171" s="437"/>
      <c r="I171" s="437"/>
      <c r="J171" s="437"/>
      <c r="K171" s="465">
        <f t="shared" si="33"/>
        <v>0</v>
      </c>
      <c r="L171" s="433"/>
      <c r="M171" s="433"/>
      <c r="N171" s="434"/>
      <c r="O171" s="383" t="str">
        <f t="shared" si="34"/>
        <v/>
      </c>
      <c r="P171" s="434"/>
      <c r="Q171" s="434"/>
      <c r="R171" s="434"/>
      <c r="S171" s="433"/>
      <c r="T171" s="434"/>
      <c r="U171" s="384" t="str">
        <f t="shared" si="36"/>
        <v/>
      </c>
      <c r="V171" s="384" t="str">
        <f t="shared" si="37"/>
        <v/>
      </c>
      <c r="W171" s="384" t="str">
        <f t="shared" si="38"/>
        <v/>
      </c>
      <c r="X171" s="384" t="str">
        <f t="shared" si="39"/>
        <v/>
      </c>
      <c r="Y171" s="384" t="str">
        <f t="shared" si="40"/>
        <v/>
      </c>
      <c r="Z171" s="384" t="str">
        <f t="shared" si="41"/>
        <v/>
      </c>
      <c r="AA171" s="384">
        <f t="shared" si="35"/>
        <v>0</v>
      </c>
      <c r="AB171" s="385" t="b">
        <f t="shared" si="42"/>
        <v>1</v>
      </c>
      <c r="AC171" s="384" t="str">
        <f>IF($N171="","",IF($C$7="Northern Ireland",INDEX('Fixed inputs'!$H$18:$H$58,MATCH($N171,'Fixed inputs'!$C$18:$C$58,0)),INDEX('Fixed inputs'!$I$18:$I$58,MATCH($N171,'Fixed inputs'!$C$18:$C$58,0))))</f>
        <v/>
      </c>
      <c r="AD171" s="384" t="str">
        <f>IF($C171="","",INDEX('Fixed inputs'!$C$8:$E$10,MATCH($C171,'Fixed inputs'!$B$8:$B$10,0),MATCH(IF($C$7="Northern Ireland","GBP","EUR"),'Fixed inputs'!$C$7:$E$7,0)))</f>
        <v/>
      </c>
      <c r="AE171" s="386"/>
      <c r="AF171" s="386"/>
      <c r="AG171" s="386"/>
      <c r="AH171" s="386"/>
      <c r="AI171" s="386"/>
      <c r="AJ171" s="387">
        <f t="shared" si="43"/>
        <v>0</v>
      </c>
      <c r="AK171" s="386"/>
      <c r="AL171" s="387">
        <f t="shared" si="44"/>
        <v>0</v>
      </c>
      <c r="AM171" s="386"/>
      <c r="AN171" s="387">
        <f t="shared" si="45"/>
        <v>0</v>
      </c>
      <c r="AO171" s="386"/>
      <c r="AP171" s="387">
        <f t="shared" si="46"/>
        <v>0</v>
      </c>
      <c r="AQ171" s="386"/>
      <c r="AR171" s="387">
        <f t="shared" si="47"/>
        <v>0</v>
      </c>
      <c r="AS171" s="386"/>
      <c r="AT171" s="387">
        <f t="shared" si="48"/>
        <v>0</v>
      </c>
    </row>
    <row r="172" spans="2:46">
      <c r="B172" s="435"/>
      <c r="C172" s="435"/>
      <c r="D172" s="436"/>
      <c r="E172" s="437"/>
      <c r="F172" s="437"/>
      <c r="G172" s="437"/>
      <c r="H172" s="437"/>
      <c r="I172" s="437"/>
      <c r="J172" s="437"/>
      <c r="K172" s="465">
        <f t="shared" si="33"/>
        <v>0</v>
      </c>
      <c r="L172" s="433"/>
      <c r="M172" s="433"/>
      <c r="N172" s="434"/>
      <c r="O172" s="383" t="str">
        <f t="shared" si="34"/>
        <v/>
      </c>
      <c r="P172" s="434"/>
      <c r="Q172" s="434"/>
      <c r="R172" s="434"/>
      <c r="S172" s="433"/>
      <c r="T172" s="434"/>
      <c r="U172" s="384" t="str">
        <f t="shared" si="36"/>
        <v/>
      </c>
      <c r="V172" s="384" t="str">
        <f t="shared" si="37"/>
        <v/>
      </c>
      <c r="W172" s="384" t="str">
        <f t="shared" si="38"/>
        <v/>
      </c>
      <c r="X172" s="384" t="str">
        <f t="shared" si="39"/>
        <v/>
      </c>
      <c r="Y172" s="384" t="str">
        <f t="shared" si="40"/>
        <v/>
      </c>
      <c r="Z172" s="384" t="str">
        <f t="shared" si="41"/>
        <v/>
      </c>
      <c r="AA172" s="384">
        <f t="shared" si="35"/>
        <v>0</v>
      </c>
      <c r="AB172" s="385" t="b">
        <f t="shared" si="42"/>
        <v>1</v>
      </c>
      <c r="AC172" s="384" t="str">
        <f>IF($N172="","",IF($C$7="Northern Ireland",INDEX('Fixed inputs'!$H$18:$H$58,MATCH($N172,'Fixed inputs'!$C$18:$C$58,0)),INDEX('Fixed inputs'!$I$18:$I$58,MATCH($N172,'Fixed inputs'!$C$18:$C$58,0))))</f>
        <v/>
      </c>
      <c r="AD172" s="384" t="str">
        <f>IF($C172="","",INDEX('Fixed inputs'!$C$8:$E$10,MATCH($C172,'Fixed inputs'!$B$8:$B$10,0),MATCH(IF($C$7="Northern Ireland","GBP","EUR"),'Fixed inputs'!$C$7:$E$7,0)))</f>
        <v/>
      </c>
      <c r="AE172" s="386"/>
      <c r="AF172" s="386"/>
      <c r="AG172" s="386"/>
      <c r="AH172" s="386"/>
      <c r="AI172" s="386"/>
      <c r="AJ172" s="387">
        <f t="shared" si="43"/>
        <v>0</v>
      </c>
      <c r="AK172" s="386"/>
      <c r="AL172" s="387">
        <f t="shared" si="44"/>
        <v>0</v>
      </c>
      <c r="AM172" s="386"/>
      <c r="AN172" s="387">
        <f t="shared" si="45"/>
        <v>0</v>
      </c>
      <c r="AO172" s="386"/>
      <c r="AP172" s="387">
        <f t="shared" si="46"/>
        <v>0</v>
      </c>
      <c r="AQ172" s="386"/>
      <c r="AR172" s="387">
        <f t="shared" si="47"/>
        <v>0</v>
      </c>
      <c r="AS172" s="386"/>
      <c r="AT172" s="387">
        <f t="shared" si="48"/>
        <v>0</v>
      </c>
    </row>
    <row r="173" spans="2:46">
      <c r="B173" s="435"/>
      <c r="C173" s="435"/>
      <c r="D173" s="436"/>
      <c r="E173" s="437"/>
      <c r="F173" s="437"/>
      <c r="G173" s="437"/>
      <c r="H173" s="437"/>
      <c r="I173" s="437"/>
      <c r="J173" s="437"/>
      <c r="K173" s="465">
        <f t="shared" si="33"/>
        <v>0</v>
      </c>
      <c r="L173" s="433"/>
      <c r="M173" s="433"/>
      <c r="N173" s="434"/>
      <c r="O173" s="383" t="str">
        <f t="shared" si="34"/>
        <v/>
      </c>
      <c r="P173" s="434"/>
      <c r="Q173" s="434"/>
      <c r="R173" s="434"/>
      <c r="S173" s="433"/>
      <c r="T173" s="434"/>
      <c r="U173" s="384" t="str">
        <f t="shared" si="36"/>
        <v/>
      </c>
      <c r="V173" s="384" t="str">
        <f t="shared" si="37"/>
        <v/>
      </c>
      <c r="W173" s="384" t="str">
        <f t="shared" si="38"/>
        <v/>
      </c>
      <c r="X173" s="384" t="str">
        <f t="shared" si="39"/>
        <v/>
      </c>
      <c r="Y173" s="384" t="str">
        <f t="shared" si="40"/>
        <v/>
      </c>
      <c r="Z173" s="384" t="str">
        <f t="shared" si="41"/>
        <v/>
      </c>
      <c r="AA173" s="384">
        <f t="shared" si="35"/>
        <v>0</v>
      </c>
      <c r="AB173" s="385" t="b">
        <f t="shared" si="42"/>
        <v>1</v>
      </c>
      <c r="AC173" s="384" t="str">
        <f>IF($N173="","",IF($C$7="Northern Ireland",INDEX('Fixed inputs'!$H$18:$H$58,MATCH($N173,'Fixed inputs'!$C$18:$C$58,0)),INDEX('Fixed inputs'!$I$18:$I$58,MATCH($N173,'Fixed inputs'!$C$18:$C$58,0))))</f>
        <v/>
      </c>
      <c r="AD173" s="384" t="str">
        <f>IF($C173="","",INDEX('Fixed inputs'!$C$8:$E$10,MATCH($C173,'Fixed inputs'!$B$8:$B$10,0),MATCH(IF($C$7="Northern Ireland","GBP","EUR"),'Fixed inputs'!$C$7:$E$7,0)))</f>
        <v/>
      </c>
      <c r="AE173" s="386"/>
      <c r="AF173" s="386"/>
      <c r="AG173" s="386"/>
      <c r="AH173" s="386"/>
      <c r="AI173" s="386"/>
      <c r="AJ173" s="387">
        <f t="shared" si="43"/>
        <v>0</v>
      </c>
      <c r="AK173" s="386"/>
      <c r="AL173" s="387">
        <f t="shared" si="44"/>
        <v>0</v>
      </c>
      <c r="AM173" s="386"/>
      <c r="AN173" s="387">
        <f t="shared" si="45"/>
        <v>0</v>
      </c>
      <c r="AO173" s="386"/>
      <c r="AP173" s="387">
        <f t="shared" si="46"/>
        <v>0</v>
      </c>
      <c r="AQ173" s="386"/>
      <c r="AR173" s="387">
        <f t="shared" si="47"/>
        <v>0</v>
      </c>
      <c r="AS173" s="386"/>
      <c r="AT173" s="387">
        <f t="shared" si="48"/>
        <v>0</v>
      </c>
    </row>
    <row r="174" spans="2:46">
      <c r="B174" s="435"/>
      <c r="C174" s="435"/>
      <c r="D174" s="436"/>
      <c r="E174" s="437"/>
      <c r="F174" s="437"/>
      <c r="G174" s="437"/>
      <c r="H174" s="437"/>
      <c r="I174" s="437"/>
      <c r="J174" s="437"/>
      <c r="K174" s="465">
        <f t="shared" si="33"/>
        <v>0</v>
      </c>
      <c r="L174" s="433"/>
      <c r="M174" s="433"/>
      <c r="N174" s="434"/>
      <c r="O174" s="383" t="str">
        <f t="shared" si="34"/>
        <v/>
      </c>
      <c r="P174" s="434"/>
      <c r="Q174" s="434"/>
      <c r="R174" s="434"/>
      <c r="S174" s="433"/>
      <c r="T174" s="434"/>
      <c r="U174" s="384" t="str">
        <f t="shared" si="36"/>
        <v/>
      </c>
      <c r="V174" s="384" t="str">
        <f t="shared" si="37"/>
        <v/>
      </c>
      <c r="W174" s="384" t="str">
        <f t="shared" si="38"/>
        <v/>
      </c>
      <c r="X174" s="384" t="str">
        <f t="shared" si="39"/>
        <v/>
      </c>
      <c r="Y174" s="384" t="str">
        <f t="shared" si="40"/>
        <v/>
      </c>
      <c r="Z174" s="384" t="str">
        <f t="shared" si="41"/>
        <v/>
      </c>
      <c r="AA174" s="384">
        <f t="shared" si="35"/>
        <v>0</v>
      </c>
      <c r="AB174" s="385" t="b">
        <f t="shared" si="42"/>
        <v>1</v>
      </c>
      <c r="AC174" s="384" t="str">
        <f>IF($N174="","",IF($C$7="Northern Ireland",INDEX('Fixed inputs'!$H$18:$H$58,MATCH($N174,'Fixed inputs'!$C$18:$C$58,0)),INDEX('Fixed inputs'!$I$18:$I$58,MATCH($N174,'Fixed inputs'!$C$18:$C$58,0))))</f>
        <v/>
      </c>
      <c r="AD174" s="384" t="str">
        <f>IF($C174="","",INDEX('Fixed inputs'!$C$8:$E$10,MATCH($C174,'Fixed inputs'!$B$8:$B$10,0),MATCH(IF($C$7="Northern Ireland","GBP","EUR"),'Fixed inputs'!$C$7:$E$7,0)))</f>
        <v/>
      </c>
      <c r="AE174" s="386"/>
      <c r="AF174" s="386"/>
      <c r="AG174" s="386"/>
      <c r="AH174" s="386"/>
      <c r="AI174" s="386"/>
      <c r="AJ174" s="387">
        <f t="shared" si="43"/>
        <v>0</v>
      </c>
      <c r="AK174" s="386"/>
      <c r="AL174" s="387">
        <f t="shared" si="44"/>
        <v>0</v>
      </c>
      <c r="AM174" s="386"/>
      <c r="AN174" s="387">
        <f t="shared" si="45"/>
        <v>0</v>
      </c>
      <c r="AO174" s="386"/>
      <c r="AP174" s="387">
        <f t="shared" si="46"/>
        <v>0</v>
      </c>
      <c r="AQ174" s="386"/>
      <c r="AR174" s="387">
        <f t="shared" si="47"/>
        <v>0</v>
      </c>
      <c r="AS174" s="386"/>
      <c r="AT174" s="387">
        <f t="shared" si="48"/>
        <v>0</v>
      </c>
    </row>
    <row r="175" spans="2:46">
      <c r="B175" s="435"/>
      <c r="C175" s="435"/>
      <c r="D175" s="436"/>
      <c r="E175" s="437"/>
      <c r="F175" s="437"/>
      <c r="G175" s="437"/>
      <c r="H175" s="437"/>
      <c r="I175" s="437"/>
      <c r="J175" s="437"/>
      <c r="K175" s="465">
        <f t="shared" si="33"/>
        <v>0</v>
      </c>
      <c r="L175" s="433"/>
      <c r="M175" s="433"/>
      <c r="N175" s="434"/>
      <c r="O175" s="383" t="str">
        <f t="shared" si="34"/>
        <v/>
      </c>
      <c r="P175" s="434"/>
      <c r="Q175" s="434"/>
      <c r="R175" s="434"/>
      <c r="S175" s="433"/>
      <c r="T175" s="434"/>
      <c r="U175" s="384" t="str">
        <f t="shared" si="36"/>
        <v/>
      </c>
      <c r="V175" s="384" t="str">
        <f t="shared" si="37"/>
        <v/>
      </c>
      <c r="W175" s="384" t="str">
        <f t="shared" si="38"/>
        <v/>
      </c>
      <c r="X175" s="384" t="str">
        <f t="shared" si="39"/>
        <v/>
      </c>
      <c r="Y175" s="384" t="str">
        <f t="shared" si="40"/>
        <v/>
      </c>
      <c r="Z175" s="384" t="str">
        <f t="shared" si="41"/>
        <v/>
      </c>
      <c r="AA175" s="384">
        <f t="shared" si="35"/>
        <v>0</v>
      </c>
      <c r="AB175" s="385" t="b">
        <f t="shared" si="42"/>
        <v>1</v>
      </c>
      <c r="AC175" s="384" t="str">
        <f>IF($N175="","",IF($C$7="Northern Ireland",INDEX('Fixed inputs'!$H$18:$H$58,MATCH($N175,'Fixed inputs'!$C$18:$C$58,0)),INDEX('Fixed inputs'!$I$18:$I$58,MATCH($N175,'Fixed inputs'!$C$18:$C$58,0))))</f>
        <v/>
      </c>
      <c r="AD175" s="384" t="str">
        <f>IF($C175="","",INDEX('Fixed inputs'!$C$8:$E$10,MATCH($C175,'Fixed inputs'!$B$8:$B$10,0),MATCH(IF($C$7="Northern Ireland","GBP","EUR"),'Fixed inputs'!$C$7:$E$7,0)))</f>
        <v/>
      </c>
      <c r="AE175" s="386"/>
      <c r="AF175" s="386"/>
      <c r="AG175" s="386"/>
      <c r="AH175" s="386"/>
      <c r="AI175" s="386"/>
      <c r="AJ175" s="387">
        <f t="shared" si="43"/>
        <v>0</v>
      </c>
      <c r="AK175" s="386"/>
      <c r="AL175" s="387">
        <f t="shared" si="44"/>
        <v>0</v>
      </c>
      <c r="AM175" s="386"/>
      <c r="AN175" s="387">
        <f t="shared" si="45"/>
        <v>0</v>
      </c>
      <c r="AO175" s="386"/>
      <c r="AP175" s="387">
        <f t="shared" si="46"/>
        <v>0</v>
      </c>
      <c r="AQ175" s="386"/>
      <c r="AR175" s="387">
        <f t="shared" si="47"/>
        <v>0</v>
      </c>
      <c r="AS175" s="386"/>
      <c r="AT175" s="387">
        <f t="shared" si="48"/>
        <v>0</v>
      </c>
    </row>
    <row r="176" spans="2:46">
      <c r="B176" s="435"/>
      <c r="C176" s="435"/>
      <c r="D176" s="436"/>
      <c r="E176" s="437"/>
      <c r="F176" s="437"/>
      <c r="G176" s="437"/>
      <c r="H176" s="437"/>
      <c r="I176" s="437"/>
      <c r="J176" s="437"/>
      <c r="K176" s="465">
        <f t="shared" si="33"/>
        <v>0</v>
      </c>
      <c r="L176" s="433"/>
      <c r="M176" s="433"/>
      <c r="N176" s="434"/>
      <c r="O176" s="383" t="str">
        <f t="shared" si="34"/>
        <v/>
      </c>
      <c r="P176" s="434"/>
      <c r="Q176" s="434"/>
      <c r="R176" s="434"/>
      <c r="S176" s="433"/>
      <c r="T176" s="434"/>
      <c r="U176" s="384" t="str">
        <f t="shared" si="36"/>
        <v/>
      </c>
      <c r="V176" s="384" t="str">
        <f t="shared" si="37"/>
        <v/>
      </c>
      <c r="W176" s="384" t="str">
        <f t="shared" si="38"/>
        <v/>
      </c>
      <c r="X176" s="384" t="str">
        <f t="shared" si="39"/>
        <v/>
      </c>
      <c r="Y176" s="384" t="str">
        <f t="shared" si="40"/>
        <v/>
      </c>
      <c r="Z176" s="384" t="str">
        <f t="shared" si="41"/>
        <v/>
      </c>
      <c r="AA176" s="384">
        <f t="shared" si="35"/>
        <v>0</v>
      </c>
      <c r="AB176" s="385" t="b">
        <f t="shared" si="42"/>
        <v>1</v>
      </c>
      <c r="AC176" s="384" t="str">
        <f>IF($N176="","",IF($C$7="Northern Ireland",INDEX('Fixed inputs'!$H$18:$H$58,MATCH($N176,'Fixed inputs'!$C$18:$C$58,0)),INDEX('Fixed inputs'!$I$18:$I$58,MATCH($N176,'Fixed inputs'!$C$18:$C$58,0))))</f>
        <v/>
      </c>
      <c r="AD176" s="384" t="str">
        <f>IF($C176="","",INDEX('Fixed inputs'!$C$8:$E$10,MATCH($C176,'Fixed inputs'!$B$8:$B$10,0),MATCH(IF($C$7="Northern Ireland","GBP","EUR"),'Fixed inputs'!$C$7:$E$7,0)))</f>
        <v/>
      </c>
      <c r="AE176" s="386"/>
      <c r="AF176" s="386"/>
      <c r="AG176" s="386"/>
      <c r="AH176" s="386"/>
      <c r="AI176" s="386"/>
      <c r="AJ176" s="387">
        <f t="shared" si="43"/>
        <v>0</v>
      </c>
      <c r="AK176" s="386"/>
      <c r="AL176" s="387">
        <f t="shared" si="44"/>
        <v>0</v>
      </c>
      <c r="AM176" s="386"/>
      <c r="AN176" s="387">
        <f t="shared" si="45"/>
        <v>0</v>
      </c>
      <c r="AO176" s="386"/>
      <c r="AP176" s="387">
        <f t="shared" si="46"/>
        <v>0</v>
      </c>
      <c r="AQ176" s="386"/>
      <c r="AR176" s="387">
        <f t="shared" si="47"/>
        <v>0</v>
      </c>
      <c r="AS176" s="386"/>
      <c r="AT176" s="387">
        <f t="shared" si="48"/>
        <v>0</v>
      </c>
    </row>
    <row r="177" spans="2:46">
      <c r="B177" s="435"/>
      <c r="C177" s="435"/>
      <c r="D177" s="436"/>
      <c r="E177" s="437"/>
      <c r="F177" s="437"/>
      <c r="G177" s="437"/>
      <c r="H177" s="437"/>
      <c r="I177" s="437"/>
      <c r="J177" s="437"/>
      <c r="K177" s="465">
        <f t="shared" si="33"/>
        <v>0</v>
      </c>
      <c r="L177" s="433"/>
      <c r="M177" s="433"/>
      <c r="N177" s="434"/>
      <c r="O177" s="383" t="str">
        <f t="shared" si="34"/>
        <v/>
      </c>
      <c r="P177" s="434"/>
      <c r="Q177" s="434"/>
      <c r="R177" s="434"/>
      <c r="S177" s="433"/>
      <c r="T177" s="434"/>
      <c r="U177" s="384" t="str">
        <f t="shared" si="36"/>
        <v/>
      </c>
      <c r="V177" s="384" t="str">
        <f t="shared" si="37"/>
        <v/>
      </c>
      <c r="W177" s="384" t="str">
        <f t="shared" si="38"/>
        <v/>
      </c>
      <c r="X177" s="384" t="str">
        <f t="shared" si="39"/>
        <v/>
      </c>
      <c r="Y177" s="384" t="str">
        <f t="shared" si="40"/>
        <v/>
      </c>
      <c r="Z177" s="384" t="str">
        <f t="shared" si="41"/>
        <v/>
      </c>
      <c r="AA177" s="384">
        <f t="shared" si="35"/>
        <v>0</v>
      </c>
      <c r="AB177" s="385" t="b">
        <f t="shared" si="42"/>
        <v>1</v>
      </c>
      <c r="AC177" s="384" t="str">
        <f>IF($N177="","",IF($C$7="Northern Ireland",INDEX('Fixed inputs'!$H$18:$H$58,MATCH($N177,'Fixed inputs'!$C$18:$C$58,0)),INDEX('Fixed inputs'!$I$18:$I$58,MATCH($N177,'Fixed inputs'!$C$18:$C$58,0))))</f>
        <v/>
      </c>
      <c r="AD177" s="384" t="str">
        <f>IF($C177="","",INDEX('Fixed inputs'!$C$8:$E$10,MATCH($C177,'Fixed inputs'!$B$8:$B$10,0),MATCH(IF($C$7="Northern Ireland","GBP","EUR"),'Fixed inputs'!$C$7:$E$7,0)))</f>
        <v/>
      </c>
      <c r="AE177" s="386"/>
      <c r="AF177" s="386"/>
      <c r="AG177" s="386"/>
      <c r="AH177" s="386"/>
      <c r="AI177" s="386"/>
      <c r="AJ177" s="387">
        <f t="shared" si="43"/>
        <v>0</v>
      </c>
      <c r="AK177" s="386"/>
      <c r="AL177" s="387">
        <f t="shared" si="44"/>
        <v>0</v>
      </c>
      <c r="AM177" s="386"/>
      <c r="AN177" s="387">
        <f t="shared" si="45"/>
        <v>0</v>
      </c>
      <c r="AO177" s="386"/>
      <c r="AP177" s="387">
        <f t="shared" si="46"/>
        <v>0</v>
      </c>
      <c r="AQ177" s="386"/>
      <c r="AR177" s="387">
        <f t="shared" si="47"/>
        <v>0</v>
      </c>
      <c r="AS177" s="386"/>
      <c r="AT177" s="387">
        <f t="shared" si="48"/>
        <v>0</v>
      </c>
    </row>
    <row r="178" spans="2:46">
      <c r="B178" s="435"/>
      <c r="C178" s="435"/>
      <c r="D178" s="436"/>
      <c r="E178" s="437"/>
      <c r="F178" s="437"/>
      <c r="G178" s="437"/>
      <c r="H178" s="437"/>
      <c r="I178" s="437"/>
      <c r="J178" s="437"/>
      <c r="K178" s="465">
        <f t="shared" si="33"/>
        <v>0</v>
      </c>
      <c r="L178" s="433"/>
      <c r="M178" s="433"/>
      <c r="N178" s="434"/>
      <c r="O178" s="383" t="str">
        <f t="shared" si="34"/>
        <v/>
      </c>
      <c r="P178" s="434"/>
      <c r="Q178" s="434"/>
      <c r="R178" s="434"/>
      <c r="S178" s="433"/>
      <c r="T178" s="434"/>
      <c r="U178" s="384" t="str">
        <f t="shared" si="36"/>
        <v/>
      </c>
      <c r="V178" s="384" t="str">
        <f t="shared" si="37"/>
        <v/>
      </c>
      <c r="W178" s="384" t="str">
        <f t="shared" si="38"/>
        <v/>
      </c>
      <c r="X178" s="384" t="str">
        <f t="shared" si="39"/>
        <v/>
      </c>
      <c r="Y178" s="384" t="str">
        <f t="shared" si="40"/>
        <v/>
      </c>
      <c r="Z178" s="384" t="str">
        <f t="shared" si="41"/>
        <v/>
      </c>
      <c r="AA178" s="384">
        <f t="shared" si="35"/>
        <v>0</v>
      </c>
      <c r="AB178" s="385" t="b">
        <f t="shared" si="42"/>
        <v>1</v>
      </c>
      <c r="AC178" s="384" t="str">
        <f>IF($N178="","",IF($C$7="Northern Ireland",INDEX('Fixed inputs'!$H$18:$H$58,MATCH($N178,'Fixed inputs'!$C$18:$C$58,0)),INDEX('Fixed inputs'!$I$18:$I$58,MATCH($N178,'Fixed inputs'!$C$18:$C$58,0))))</f>
        <v/>
      </c>
      <c r="AD178" s="384" t="str">
        <f>IF($C178="","",INDEX('Fixed inputs'!$C$8:$E$10,MATCH($C178,'Fixed inputs'!$B$8:$B$10,0),MATCH(IF($C$7="Northern Ireland","GBP","EUR"),'Fixed inputs'!$C$7:$E$7,0)))</f>
        <v/>
      </c>
      <c r="AE178" s="386"/>
      <c r="AF178" s="386"/>
      <c r="AG178" s="386"/>
      <c r="AH178" s="386"/>
      <c r="AI178" s="386"/>
      <c r="AJ178" s="387">
        <f t="shared" si="43"/>
        <v>0</v>
      </c>
      <c r="AK178" s="386"/>
      <c r="AL178" s="387">
        <f t="shared" si="44"/>
        <v>0</v>
      </c>
      <c r="AM178" s="386"/>
      <c r="AN178" s="387">
        <f t="shared" si="45"/>
        <v>0</v>
      </c>
      <c r="AO178" s="386"/>
      <c r="AP178" s="387">
        <f t="shared" si="46"/>
        <v>0</v>
      </c>
      <c r="AQ178" s="386"/>
      <c r="AR178" s="387">
        <f t="shared" si="47"/>
        <v>0</v>
      </c>
      <c r="AS178" s="386"/>
      <c r="AT178" s="387">
        <f t="shared" si="48"/>
        <v>0</v>
      </c>
    </row>
    <row r="179" spans="2:46">
      <c r="B179" s="435"/>
      <c r="C179" s="435"/>
      <c r="D179" s="436"/>
      <c r="E179" s="437"/>
      <c r="F179" s="437"/>
      <c r="G179" s="437"/>
      <c r="H179" s="437"/>
      <c r="I179" s="437"/>
      <c r="J179" s="437"/>
      <c r="K179" s="465">
        <f t="shared" si="33"/>
        <v>0</v>
      </c>
      <c r="L179" s="433"/>
      <c r="M179" s="433"/>
      <c r="N179" s="434"/>
      <c r="O179" s="383" t="str">
        <f t="shared" si="34"/>
        <v/>
      </c>
      <c r="P179" s="434"/>
      <c r="Q179" s="434"/>
      <c r="R179" s="434"/>
      <c r="S179" s="433"/>
      <c r="T179" s="434"/>
      <c r="U179" s="384" t="str">
        <f t="shared" si="36"/>
        <v/>
      </c>
      <c r="V179" s="384" t="str">
        <f t="shared" si="37"/>
        <v/>
      </c>
      <c r="W179" s="384" t="str">
        <f t="shared" si="38"/>
        <v/>
      </c>
      <c r="X179" s="384" t="str">
        <f t="shared" si="39"/>
        <v/>
      </c>
      <c r="Y179" s="384" t="str">
        <f t="shared" si="40"/>
        <v/>
      </c>
      <c r="Z179" s="384" t="str">
        <f t="shared" si="41"/>
        <v/>
      </c>
      <c r="AA179" s="384">
        <f t="shared" si="35"/>
        <v>0</v>
      </c>
      <c r="AB179" s="385" t="b">
        <f t="shared" si="42"/>
        <v>1</v>
      </c>
      <c r="AC179" s="384" t="str">
        <f>IF($N179="","",IF($C$7="Northern Ireland",INDEX('Fixed inputs'!$H$18:$H$58,MATCH($N179,'Fixed inputs'!$C$18:$C$58,0)),INDEX('Fixed inputs'!$I$18:$I$58,MATCH($N179,'Fixed inputs'!$C$18:$C$58,0))))</f>
        <v/>
      </c>
      <c r="AD179" s="384" t="str">
        <f>IF($C179="","",INDEX('Fixed inputs'!$C$8:$E$10,MATCH($C179,'Fixed inputs'!$B$8:$B$10,0),MATCH(IF($C$7="Northern Ireland","GBP","EUR"),'Fixed inputs'!$C$7:$E$7,0)))</f>
        <v/>
      </c>
      <c r="AE179" s="386"/>
      <c r="AF179" s="386"/>
      <c r="AG179" s="386"/>
      <c r="AH179" s="386"/>
      <c r="AI179" s="386"/>
      <c r="AJ179" s="387">
        <f t="shared" si="43"/>
        <v>0</v>
      </c>
      <c r="AK179" s="386"/>
      <c r="AL179" s="387">
        <f t="shared" si="44"/>
        <v>0</v>
      </c>
      <c r="AM179" s="386"/>
      <c r="AN179" s="387">
        <f t="shared" si="45"/>
        <v>0</v>
      </c>
      <c r="AO179" s="386"/>
      <c r="AP179" s="387">
        <f t="shared" si="46"/>
        <v>0</v>
      </c>
      <c r="AQ179" s="386"/>
      <c r="AR179" s="387">
        <f t="shared" si="47"/>
        <v>0</v>
      </c>
      <c r="AS179" s="386"/>
      <c r="AT179" s="387">
        <f t="shared" si="48"/>
        <v>0</v>
      </c>
    </row>
    <row r="180" spans="2:46">
      <c r="B180" s="435"/>
      <c r="C180" s="435"/>
      <c r="D180" s="436"/>
      <c r="E180" s="437"/>
      <c r="F180" s="437"/>
      <c r="G180" s="437"/>
      <c r="H180" s="437"/>
      <c r="I180" s="437"/>
      <c r="J180" s="437"/>
      <c r="K180" s="465">
        <f t="shared" si="33"/>
        <v>0</v>
      </c>
      <c r="L180" s="433"/>
      <c r="M180" s="433"/>
      <c r="N180" s="434"/>
      <c r="O180" s="383" t="str">
        <f t="shared" si="34"/>
        <v/>
      </c>
      <c r="P180" s="434"/>
      <c r="Q180" s="434"/>
      <c r="R180" s="434"/>
      <c r="S180" s="433"/>
      <c r="T180" s="434"/>
      <c r="U180" s="384" t="str">
        <f t="shared" si="36"/>
        <v/>
      </c>
      <c r="V180" s="384" t="str">
        <f t="shared" si="37"/>
        <v/>
      </c>
      <c r="W180" s="384" t="str">
        <f t="shared" si="38"/>
        <v/>
      </c>
      <c r="X180" s="384" t="str">
        <f t="shared" si="39"/>
        <v/>
      </c>
      <c r="Y180" s="384" t="str">
        <f t="shared" si="40"/>
        <v/>
      </c>
      <c r="Z180" s="384" t="str">
        <f t="shared" si="41"/>
        <v/>
      </c>
      <c r="AA180" s="384">
        <f t="shared" si="35"/>
        <v>0</v>
      </c>
      <c r="AB180" s="385" t="b">
        <f t="shared" si="42"/>
        <v>1</v>
      </c>
      <c r="AC180" s="384" t="str">
        <f>IF($N180="","",IF($C$7="Northern Ireland",INDEX('Fixed inputs'!$H$18:$H$58,MATCH($N180,'Fixed inputs'!$C$18:$C$58,0)),INDEX('Fixed inputs'!$I$18:$I$58,MATCH($N180,'Fixed inputs'!$C$18:$C$58,0))))</f>
        <v/>
      </c>
      <c r="AD180" s="384" t="str">
        <f>IF($C180="","",INDEX('Fixed inputs'!$C$8:$E$10,MATCH($C180,'Fixed inputs'!$B$8:$B$10,0),MATCH(IF($C$7="Northern Ireland","GBP","EUR"),'Fixed inputs'!$C$7:$E$7,0)))</f>
        <v/>
      </c>
      <c r="AE180" s="386"/>
      <c r="AF180" s="386"/>
      <c r="AG180" s="386"/>
      <c r="AH180" s="386"/>
      <c r="AI180" s="386"/>
      <c r="AJ180" s="387">
        <f t="shared" si="43"/>
        <v>0</v>
      </c>
      <c r="AK180" s="386"/>
      <c r="AL180" s="387">
        <f t="shared" si="44"/>
        <v>0</v>
      </c>
      <c r="AM180" s="386"/>
      <c r="AN180" s="387">
        <f t="shared" si="45"/>
        <v>0</v>
      </c>
      <c r="AO180" s="386"/>
      <c r="AP180" s="387">
        <f t="shared" si="46"/>
        <v>0</v>
      </c>
      <c r="AQ180" s="386"/>
      <c r="AR180" s="387">
        <f t="shared" si="47"/>
        <v>0</v>
      </c>
      <c r="AS180" s="386"/>
      <c r="AT180" s="387">
        <f t="shared" si="48"/>
        <v>0</v>
      </c>
    </row>
    <row r="181" spans="2:46">
      <c r="B181" s="435"/>
      <c r="C181" s="435"/>
      <c r="D181" s="436"/>
      <c r="E181" s="437"/>
      <c r="F181" s="437"/>
      <c r="G181" s="437"/>
      <c r="H181" s="437"/>
      <c r="I181" s="437"/>
      <c r="J181" s="437"/>
      <c r="K181" s="465">
        <f t="shared" si="33"/>
        <v>0</v>
      </c>
      <c r="L181" s="433"/>
      <c r="M181" s="433"/>
      <c r="N181" s="434"/>
      <c r="O181" s="383" t="str">
        <f t="shared" si="34"/>
        <v/>
      </c>
      <c r="P181" s="434"/>
      <c r="Q181" s="434"/>
      <c r="R181" s="434"/>
      <c r="S181" s="433"/>
      <c r="T181" s="434"/>
      <c r="U181" s="384" t="str">
        <f t="shared" si="36"/>
        <v/>
      </c>
      <c r="V181" s="384" t="str">
        <f t="shared" si="37"/>
        <v/>
      </c>
      <c r="W181" s="384" t="str">
        <f t="shared" si="38"/>
        <v/>
      </c>
      <c r="X181" s="384" t="str">
        <f t="shared" si="39"/>
        <v/>
      </c>
      <c r="Y181" s="384" t="str">
        <f t="shared" si="40"/>
        <v/>
      </c>
      <c r="Z181" s="384" t="str">
        <f t="shared" si="41"/>
        <v/>
      </c>
      <c r="AA181" s="384">
        <f t="shared" si="35"/>
        <v>0</v>
      </c>
      <c r="AB181" s="385" t="b">
        <f t="shared" si="42"/>
        <v>1</v>
      </c>
      <c r="AC181" s="384" t="str">
        <f>IF($N181="","",IF($C$7="Northern Ireland",INDEX('Fixed inputs'!$H$18:$H$58,MATCH($N181,'Fixed inputs'!$C$18:$C$58,0)),INDEX('Fixed inputs'!$I$18:$I$58,MATCH($N181,'Fixed inputs'!$C$18:$C$58,0))))</f>
        <v/>
      </c>
      <c r="AD181" s="384" t="str">
        <f>IF($C181="","",INDEX('Fixed inputs'!$C$8:$E$10,MATCH($C181,'Fixed inputs'!$B$8:$B$10,0),MATCH(IF($C$7="Northern Ireland","GBP","EUR"),'Fixed inputs'!$C$7:$E$7,0)))</f>
        <v/>
      </c>
      <c r="AE181" s="386"/>
      <c r="AF181" s="386"/>
      <c r="AG181" s="386"/>
      <c r="AH181" s="386"/>
      <c r="AI181" s="386"/>
      <c r="AJ181" s="387">
        <f t="shared" si="43"/>
        <v>0</v>
      </c>
      <c r="AK181" s="386"/>
      <c r="AL181" s="387">
        <f t="shared" si="44"/>
        <v>0</v>
      </c>
      <c r="AM181" s="386"/>
      <c r="AN181" s="387">
        <f t="shared" si="45"/>
        <v>0</v>
      </c>
      <c r="AO181" s="386"/>
      <c r="AP181" s="387">
        <f t="shared" si="46"/>
        <v>0</v>
      </c>
      <c r="AQ181" s="386"/>
      <c r="AR181" s="387">
        <f t="shared" si="47"/>
        <v>0</v>
      </c>
      <c r="AS181" s="386"/>
      <c r="AT181" s="387">
        <f t="shared" si="48"/>
        <v>0</v>
      </c>
    </row>
    <row r="182" spans="2:46">
      <c r="B182" s="435"/>
      <c r="C182" s="435"/>
      <c r="D182" s="436"/>
      <c r="E182" s="437"/>
      <c r="F182" s="437"/>
      <c r="G182" s="437"/>
      <c r="H182" s="437"/>
      <c r="I182" s="437"/>
      <c r="J182" s="437"/>
      <c r="K182" s="465">
        <f t="shared" si="33"/>
        <v>0</v>
      </c>
      <c r="L182" s="433"/>
      <c r="M182" s="433"/>
      <c r="N182" s="434"/>
      <c r="O182" s="383" t="str">
        <f t="shared" si="34"/>
        <v/>
      </c>
      <c r="P182" s="434"/>
      <c r="Q182" s="434"/>
      <c r="R182" s="434"/>
      <c r="S182" s="433"/>
      <c r="T182" s="434"/>
      <c r="U182" s="384" t="str">
        <f t="shared" si="36"/>
        <v/>
      </c>
      <c r="V182" s="384" t="str">
        <f t="shared" si="37"/>
        <v/>
      </c>
      <c r="W182" s="384" t="str">
        <f t="shared" si="38"/>
        <v/>
      </c>
      <c r="X182" s="384" t="str">
        <f t="shared" si="39"/>
        <v/>
      </c>
      <c r="Y182" s="384" t="str">
        <f t="shared" si="40"/>
        <v/>
      </c>
      <c r="Z182" s="384" t="str">
        <f t="shared" si="41"/>
        <v/>
      </c>
      <c r="AA182" s="384">
        <f t="shared" si="35"/>
        <v>0</v>
      </c>
      <c r="AB182" s="385" t="b">
        <f t="shared" si="42"/>
        <v>1</v>
      </c>
      <c r="AC182" s="384" t="str">
        <f>IF($N182="","",IF($C$7="Northern Ireland",INDEX('Fixed inputs'!$H$18:$H$58,MATCH($N182,'Fixed inputs'!$C$18:$C$58,0)),INDEX('Fixed inputs'!$I$18:$I$58,MATCH($N182,'Fixed inputs'!$C$18:$C$58,0))))</f>
        <v/>
      </c>
      <c r="AD182" s="384" t="str">
        <f>IF($C182="","",INDEX('Fixed inputs'!$C$8:$E$10,MATCH($C182,'Fixed inputs'!$B$8:$B$10,0),MATCH(IF($C$7="Northern Ireland","GBP","EUR"),'Fixed inputs'!$C$7:$E$7,0)))</f>
        <v/>
      </c>
      <c r="AE182" s="386"/>
      <c r="AF182" s="386"/>
      <c r="AG182" s="386"/>
      <c r="AH182" s="386"/>
      <c r="AI182" s="386"/>
      <c r="AJ182" s="387">
        <f t="shared" si="43"/>
        <v>0</v>
      </c>
      <c r="AK182" s="386"/>
      <c r="AL182" s="387">
        <f t="shared" si="44"/>
        <v>0</v>
      </c>
      <c r="AM182" s="386"/>
      <c r="AN182" s="387">
        <f t="shared" si="45"/>
        <v>0</v>
      </c>
      <c r="AO182" s="386"/>
      <c r="AP182" s="387">
        <f t="shared" si="46"/>
        <v>0</v>
      </c>
      <c r="AQ182" s="386"/>
      <c r="AR182" s="387">
        <f t="shared" si="47"/>
        <v>0</v>
      </c>
      <c r="AS182" s="386"/>
      <c r="AT182" s="387">
        <f t="shared" si="48"/>
        <v>0</v>
      </c>
    </row>
    <row r="183" spans="2:46">
      <c r="B183" s="435"/>
      <c r="C183" s="435"/>
      <c r="D183" s="436"/>
      <c r="E183" s="437"/>
      <c r="F183" s="437"/>
      <c r="G183" s="437"/>
      <c r="H183" s="437"/>
      <c r="I183" s="437"/>
      <c r="J183" s="437"/>
      <c r="K183" s="465">
        <f t="shared" si="33"/>
        <v>0</v>
      </c>
      <c r="L183" s="433"/>
      <c r="M183" s="433"/>
      <c r="N183" s="434"/>
      <c r="O183" s="383" t="str">
        <f t="shared" si="34"/>
        <v/>
      </c>
      <c r="P183" s="434"/>
      <c r="Q183" s="434"/>
      <c r="R183" s="434"/>
      <c r="S183" s="433"/>
      <c r="T183" s="434"/>
      <c r="U183" s="384" t="str">
        <f t="shared" si="36"/>
        <v/>
      </c>
      <c r="V183" s="384" t="str">
        <f t="shared" si="37"/>
        <v/>
      </c>
      <c r="W183" s="384" t="str">
        <f t="shared" si="38"/>
        <v/>
      </c>
      <c r="X183" s="384" t="str">
        <f t="shared" si="39"/>
        <v/>
      </c>
      <c r="Y183" s="384" t="str">
        <f t="shared" si="40"/>
        <v/>
      </c>
      <c r="Z183" s="384" t="str">
        <f t="shared" si="41"/>
        <v/>
      </c>
      <c r="AA183" s="384">
        <f t="shared" si="35"/>
        <v>0</v>
      </c>
      <c r="AB183" s="385" t="b">
        <f t="shared" si="42"/>
        <v>1</v>
      </c>
      <c r="AC183" s="384" t="str">
        <f>IF($N183="","",IF($C$7="Northern Ireland",INDEX('Fixed inputs'!$H$18:$H$58,MATCH($N183,'Fixed inputs'!$C$18:$C$58,0)),INDEX('Fixed inputs'!$I$18:$I$58,MATCH($N183,'Fixed inputs'!$C$18:$C$58,0))))</f>
        <v/>
      </c>
      <c r="AD183" s="384" t="str">
        <f>IF($C183="","",INDEX('Fixed inputs'!$C$8:$E$10,MATCH($C183,'Fixed inputs'!$B$8:$B$10,0),MATCH(IF($C$7="Northern Ireland","GBP","EUR"),'Fixed inputs'!$C$7:$E$7,0)))</f>
        <v/>
      </c>
      <c r="AE183" s="386"/>
      <c r="AF183" s="386"/>
      <c r="AG183" s="386"/>
      <c r="AH183" s="386"/>
      <c r="AI183" s="386"/>
      <c r="AJ183" s="387">
        <f t="shared" si="43"/>
        <v>0</v>
      </c>
      <c r="AK183" s="386"/>
      <c r="AL183" s="387">
        <f t="shared" si="44"/>
        <v>0</v>
      </c>
      <c r="AM183" s="386"/>
      <c r="AN183" s="387">
        <f t="shared" si="45"/>
        <v>0</v>
      </c>
      <c r="AO183" s="386"/>
      <c r="AP183" s="387">
        <f t="shared" si="46"/>
        <v>0</v>
      </c>
      <c r="AQ183" s="386"/>
      <c r="AR183" s="387">
        <f t="shared" si="47"/>
        <v>0</v>
      </c>
      <c r="AS183" s="386"/>
      <c r="AT183" s="387">
        <f t="shared" si="48"/>
        <v>0</v>
      </c>
    </row>
    <row r="184" spans="2:46">
      <c r="B184" s="435"/>
      <c r="C184" s="435"/>
      <c r="D184" s="436"/>
      <c r="E184" s="437"/>
      <c r="F184" s="437"/>
      <c r="G184" s="437"/>
      <c r="H184" s="437"/>
      <c r="I184" s="437"/>
      <c r="J184" s="437"/>
      <c r="K184" s="465">
        <f t="shared" si="33"/>
        <v>0</v>
      </c>
      <c r="L184" s="433"/>
      <c r="M184" s="433"/>
      <c r="N184" s="434"/>
      <c r="O184" s="383" t="str">
        <f t="shared" si="34"/>
        <v/>
      </c>
      <c r="P184" s="434"/>
      <c r="Q184" s="434"/>
      <c r="R184" s="434"/>
      <c r="S184" s="433"/>
      <c r="T184" s="434"/>
      <c r="U184" s="384" t="str">
        <f t="shared" si="36"/>
        <v/>
      </c>
      <c r="V184" s="384" t="str">
        <f t="shared" si="37"/>
        <v/>
      </c>
      <c r="W184" s="384" t="str">
        <f t="shared" si="38"/>
        <v/>
      </c>
      <c r="X184" s="384" t="str">
        <f t="shared" si="39"/>
        <v/>
      </c>
      <c r="Y184" s="384" t="str">
        <f t="shared" si="40"/>
        <v/>
      </c>
      <c r="Z184" s="384" t="str">
        <f t="shared" si="41"/>
        <v/>
      </c>
      <c r="AA184" s="384">
        <f t="shared" si="35"/>
        <v>0</v>
      </c>
      <c r="AB184" s="385" t="b">
        <f t="shared" si="42"/>
        <v>1</v>
      </c>
      <c r="AC184" s="384" t="str">
        <f>IF($N184="","",IF($C$7="Northern Ireland",INDEX('Fixed inputs'!$H$18:$H$58,MATCH($N184,'Fixed inputs'!$C$18:$C$58,0)),INDEX('Fixed inputs'!$I$18:$I$58,MATCH($N184,'Fixed inputs'!$C$18:$C$58,0))))</f>
        <v/>
      </c>
      <c r="AD184" s="384" t="str">
        <f>IF($C184="","",INDEX('Fixed inputs'!$C$8:$E$10,MATCH($C184,'Fixed inputs'!$B$8:$B$10,0),MATCH(IF($C$7="Northern Ireland","GBP","EUR"),'Fixed inputs'!$C$7:$E$7,0)))</f>
        <v/>
      </c>
      <c r="AE184" s="386"/>
      <c r="AF184" s="386"/>
      <c r="AG184" s="386"/>
      <c r="AH184" s="386"/>
      <c r="AI184" s="386"/>
      <c r="AJ184" s="387">
        <f t="shared" si="43"/>
        <v>0</v>
      </c>
      <c r="AK184" s="386"/>
      <c r="AL184" s="387">
        <f t="shared" si="44"/>
        <v>0</v>
      </c>
      <c r="AM184" s="386"/>
      <c r="AN184" s="387">
        <f t="shared" si="45"/>
        <v>0</v>
      </c>
      <c r="AO184" s="386"/>
      <c r="AP184" s="387">
        <f t="shared" si="46"/>
        <v>0</v>
      </c>
      <c r="AQ184" s="386"/>
      <c r="AR184" s="387">
        <f t="shared" si="47"/>
        <v>0</v>
      </c>
      <c r="AS184" s="386"/>
      <c r="AT184" s="387">
        <f t="shared" si="48"/>
        <v>0</v>
      </c>
    </row>
    <row r="185" spans="2:46">
      <c r="B185" s="435"/>
      <c r="C185" s="435"/>
      <c r="D185" s="436"/>
      <c r="E185" s="437"/>
      <c r="F185" s="437"/>
      <c r="G185" s="437"/>
      <c r="H185" s="437"/>
      <c r="I185" s="437"/>
      <c r="J185" s="437"/>
      <c r="K185" s="465">
        <f t="shared" si="33"/>
        <v>0</v>
      </c>
      <c r="L185" s="433"/>
      <c r="M185" s="433"/>
      <c r="N185" s="434"/>
      <c r="O185" s="383" t="str">
        <f t="shared" si="34"/>
        <v/>
      </c>
      <c r="P185" s="434"/>
      <c r="Q185" s="434"/>
      <c r="R185" s="434"/>
      <c r="S185" s="433"/>
      <c r="T185" s="434"/>
      <c r="U185" s="384" t="str">
        <f t="shared" si="36"/>
        <v/>
      </c>
      <c r="V185" s="384" t="str">
        <f t="shared" si="37"/>
        <v/>
      </c>
      <c r="W185" s="384" t="str">
        <f t="shared" si="38"/>
        <v/>
      </c>
      <c r="X185" s="384" t="str">
        <f t="shared" si="39"/>
        <v/>
      </c>
      <c r="Y185" s="384" t="str">
        <f t="shared" si="40"/>
        <v/>
      </c>
      <c r="Z185" s="384" t="str">
        <f t="shared" si="41"/>
        <v/>
      </c>
      <c r="AA185" s="384">
        <f t="shared" si="35"/>
        <v>0</v>
      </c>
      <c r="AB185" s="385" t="b">
        <f t="shared" si="42"/>
        <v>1</v>
      </c>
      <c r="AC185" s="384" t="str">
        <f>IF($N185="","",IF($C$7="Northern Ireland",INDEX('Fixed inputs'!$H$18:$H$58,MATCH($N185,'Fixed inputs'!$C$18:$C$58,0)),INDEX('Fixed inputs'!$I$18:$I$58,MATCH($N185,'Fixed inputs'!$C$18:$C$58,0))))</f>
        <v/>
      </c>
      <c r="AD185" s="384" t="str">
        <f>IF($C185="","",INDEX('Fixed inputs'!$C$8:$E$10,MATCH($C185,'Fixed inputs'!$B$8:$B$10,0),MATCH(IF($C$7="Northern Ireland","GBP","EUR"),'Fixed inputs'!$C$7:$E$7,0)))</f>
        <v/>
      </c>
      <c r="AE185" s="386"/>
      <c r="AF185" s="386"/>
      <c r="AG185" s="386"/>
      <c r="AH185" s="386"/>
      <c r="AI185" s="386"/>
      <c r="AJ185" s="387">
        <f t="shared" si="43"/>
        <v>0</v>
      </c>
      <c r="AK185" s="386"/>
      <c r="AL185" s="387">
        <f t="shared" si="44"/>
        <v>0</v>
      </c>
      <c r="AM185" s="386"/>
      <c r="AN185" s="387">
        <f t="shared" si="45"/>
        <v>0</v>
      </c>
      <c r="AO185" s="386"/>
      <c r="AP185" s="387">
        <f t="shared" si="46"/>
        <v>0</v>
      </c>
      <c r="AQ185" s="386"/>
      <c r="AR185" s="387">
        <f t="shared" si="47"/>
        <v>0</v>
      </c>
      <c r="AS185" s="386"/>
      <c r="AT185" s="387">
        <f t="shared" si="48"/>
        <v>0</v>
      </c>
    </row>
    <row r="186" spans="2:46">
      <c r="B186" s="435"/>
      <c r="C186" s="435"/>
      <c r="D186" s="436"/>
      <c r="E186" s="437"/>
      <c r="F186" s="437"/>
      <c r="G186" s="437"/>
      <c r="H186" s="437"/>
      <c r="I186" s="437"/>
      <c r="J186" s="437"/>
      <c r="K186" s="465">
        <f t="shared" si="33"/>
        <v>0</v>
      </c>
      <c r="L186" s="433"/>
      <c r="M186" s="433"/>
      <c r="N186" s="434"/>
      <c r="O186" s="383" t="str">
        <f t="shared" si="34"/>
        <v/>
      </c>
      <c r="P186" s="434"/>
      <c r="Q186" s="434"/>
      <c r="R186" s="434"/>
      <c r="S186" s="433"/>
      <c r="T186" s="434"/>
      <c r="U186" s="384" t="str">
        <f t="shared" si="36"/>
        <v/>
      </c>
      <c r="V186" s="384" t="str">
        <f t="shared" si="37"/>
        <v/>
      </c>
      <c r="W186" s="384" t="str">
        <f t="shared" si="38"/>
        <v/>
      </c>
      <c r="X186" s="384" t="str">
        <f t="shared" si="39"/>
        <v/>
      </c>
      <c r="Y186" s="384" t="str">
        <f t="shared" si="40"/>
        <v/>
      </c>
      <c r="Z186" s="384" t="str">
        <f t="shared" si="41"/>
        <v/>
      </c>
      <c r="AA186" s="384">
        <f t="shared" si="35"/>
        <v>0</v>
      </c>
      <c r="AB186" s="385" t="b">
        <f t="shared" si="42"/>
        <v>1</v>
      </c>
      <c r="AC186" s="384" t="str">
        <f>IF($N186="","",IF($C$7="Northern Ireland",INDEX('Fixed inputs'!$H$18:$H$58,MATCH($N186,'Fixed inputs'!$C$18:$C$58,0)),INDEX('Fixed inputs'!$I$18:$I$58,MATCH($N186,'Fixed inputs'!$C$18:$C$58,0))))</f>
        <v/>
      </c>
      <c r="AD186" s="384" t="str">
        <f>IF($C186="","",INDEX('Fixed inputs'!$C$8:$E$10,MATCH($C186,'Fixed inputs'!$B$8:$B$10,0),MATCH(IF($C$7="Northern Ireland","GBP","EUR"),'Fixed inputs'!$C$7:$E$7,0)))</f>
        <v/>
      </c>
      <c r="AE186" s="386"/>
      <c r="AF186" s="386"/>
      <c r="AG186" s="386"/>
      <c r="AH186" s="386"/>
      <c r="AI186" s="386"/>
      <c r="AJ186" s="387">
        <f t="shared" si="43"/>
        <v>0</v>
      </c>
      <c r="AK186" s="386"/>
      <c r="AL186" s="387">
        <f t="shared" si="44"/>
        <v>0</v>
      </c>
      <c r="AM186" s="386"/>
      <c r="AN186" s="387">
        <f t="shared" si="45"/>
        <v>0</v>
      </c>
      <c r="AO186" s="386"/>
      <c r="AP186" s="387">
        <f t="shared" si="46"/>
        <v>0</v>
      </c>
      <c r="AQ186" s="386"/>
      <c r="AR186" s="387">
        <f t="shared" si="47"/>
        <v>0</v>
      </c>
      <c r="AS186" s="386"/>
      <c r="AT186" s="387">
        <f t="shared" si="48"/>
        <v>0</v>
      </c>
    </row>
    <row r="187" spans="2:46">
      <c r="B187" s="435"/>
      <c r="C187" s="435"/>
      <c r="D187" s="436"/>
      <c r="E187" s="437"/>
      <c r="F187" s="437"/>
      <c r="G187" s="437"/>
      <c r="H187" s="437"/>
      <c r="I187" s="437"/>
      <c r="J187" s="437"/>
      <c r="K187" s="465">
        <f t="shared" si="33"/>
        <v>0</v>
      </c>
      <c r="L187" s="433"/>
      <c r="M187" s="433"/>
      <c r="N187" s="434"/>
      <c r="O187" s="383" t="str">
        <f t="shared" si="34"/>
        <v/>
      </c>
      <c r="P187" s="434"/>
      <c r="Q187" s="434"/>
      <c r="R187" s="434"/>
      <c r="S187" s="433"/>
      <c r="T187" s="434"/>
      <c r="U187" s="384" t="str">
        <f t="shared" si="36"/>
        <v/>
      </c>
      <c r="V187" s="384" t="str">
        <f t="shared" si="37"/>
        <v/>
      </c>
      <c r="W187" s="384" t="str">
        <f t="shared" si="38"/>
        <v/>
      </c>
      <c r="X187" s="384" t="str">
        <f t="shared" si="39"/>
        <v/>
      </c>
      <c r="Y187" s="384" t="str">
        <f t="shared" si="40"/>
        <v/>
      </c>
      <c r="Z187" s="384" t="str">
        <f t="shared" si="41"/>
        <v/>
      </c>
      <c r="AA187" s="384">
        <f t="shared" si="35"/>
        <v>0</v>
      </c>
      <c r="AB187" s="385" t="b">
        <f t="shared" si="42"/>
        <v>1</v>
      </c>
      <c r="AC187" s="384" t="str">
        <f>IF($N187="","",IF($C$7="Northern Ireland",INDEX('Fixed inputs'!$H$18:$H$58,MATCH($N187,'Fixed inputs'!$C$18:$C$58,0)),INDEX('Fixed inputs'!$I$18:$I$58,MATCH($N187,'Fixed inputs'!$C$18:$C$58,0))))</f>
        <v/>
      </c>
      <c r="AD187" s="384" t="str">
        <f>IF($C187="","",INDEX('Fixed inputs'!$C$8:$E$10,MATCH($C187,'Fixed inputs'!$B$8:$B$10,0),MATCH(IF($C$7="Northern Ireland","GBP","EUR"),'Fixed inputs'!$C$7:$E$7,0)))</f>
        <v/>
      </c>
      <c r="AE187" s="386"/>
      <c r="AF187" s="386"/>
      <c r="AG187" s="386"/>
      <c r="AH187" s="386"/>
      <c r="AI187" s="386"/>
      <c r="AJ187" s="387">
        <f t="shared" si="43"/>
        <v>0</v>
      </c>
      <c r="AK187" s="386"/>
      <c r="AL187" s="387">
        <f t="shared" si="44"/>
        <v>0</v>
      </c>
      <c r="AM187" s="386"/>
      <c r="AN187" s="387">
        <f t="shared" si="45"/>
        <v>0</v>
      </c>
      <c r="AO187" s="386"/>
      <c r="AP187" s="387">
        <f t="shared" si="46"/>
        <v>0</v>
      </c>
      <c r="AQ187" s="386"/>
      <c r="AR187" s="387">
        <f t="shared" si="47"/>
        <v>0</v>
      </c>
      <c r="AS187" s="386"/>
      <c r="AT187" s="387">
        <f t="shared" si="48"/>
        <v>0</v>
      </c>
    </row>
    <row r="188" spans="2:46">
      <c r="B188" s="435"/>
      <c r="C188" s="435"/>
      <c r="D188" s="436"/>
      <c r="E188" s="437"/>
      <c r="F188" s="437"/>
      <c r="G188" s="437"/>
      <c r="H188" s="437"/>
      <c r="I188" s="437"/>
      <c r="J188" s="437"/>
      <c r="K188" s="465">
        <f t="shared" si="33"/>
        <v>0</v>
      </c>
      <c r="L188" s="433"/>
      <c r="M188" s="433"/>
      <c r="N188" s="434"/>
      <c r="O188" s="383" t="str">
        <f t="shared" si="34"/>
        <v/>
      </c>
      <c r="P188" s="434"/>
      <c r="Q188" s="434"/>
      <c r="R188" s="434"/>
      <c r="S188" s="433"/>
      <c r="T188" s="434"/>
      <c r="U188" s="384" t="str">
        <f t="shared" si="36"/>
        <v/>
      </c>
      <c r="V188" s="384" t="str">
        <f t="shared" si="37"/>
        <v/>
      </c>
      <c r="W188" s="384" t="str">
        <f t="shared" si="38"/>
        <v/>
      </c>
      <c r="X188" s="384" t="str">
        <f t="shared" si="39"/>
        <v/>
      </c>
      <c r="Y188" s="384" t="str">
        <f t="shared" si="40"/>
        <v/>
      </c>
      <c r="Z188" s="384" t="str">
        <f t="shared" si="41"/>
        <v/>
      </c>
      <c r="AA188" s="384">
        <f t="shared" si="35"/>
        <v>0</v>
      </c>
      <c r="AB188" s="385" t="b">
        <f t="shared" si="42"/>
        <v>1</v>
      </c>
      <c r="AC188" s="384" t="str">
        <f>IF($N188="","",IF($C$7="Northern Ireland",INDEX('Fixed inputs'!$H$18:$H$58,MATCH($N188,'Fixed inputs'!$C$18:$C$58,0)),INDEX('Fixed inputs'!$I$18:$I$58,MATCH($N188,'Fixed inputs'!$C$18:$C$58,0))))</f>
        <v/>
      </c>
      <c r="AD188" s="384" t="str">
        <f>IF($C188="","",INDEX('Fixed inputs'!$C$8:$E$10,MATCH($C188,'Fixed inputs'!$B$8:$B$10,0),MATCH(IF($C$7="Northern Ireland","GBP","EUR"),'Fixed inputs'!$C$7:$E$7,0)))</f>
        <v/>
      </c>
      <c r="AE188" s="386"/>
      <c r="AF188" s="386"/>
      <c r="AG188" s="386"/>
      <c r="AH188" s="386"/>
      <c r="AI188" s="386"/>
      <c r="AJ188" s="387">
        <f t="shared" si="43"/>
        <v>0</v>
      </c>
      <c r="AK188" s="386"/>
      <c r="AL188" s="387">
        <f t="shared" si="44"/>
        <v>0</v>
      </c>
      <c r="AM188" s="386"/>
      <c r="AN188" s="387">
        <f t="shared" si="45"/>
        <v>0</v>
      </c>
      <c r="AO188" s="386"/>
      <c r="AP188" s="387">
        <f t="shared" si="46"/>
        <v>0</v>
      </c>
      <c r="AQ188" s="386"/>
      <c r="AR188" s="387">
        <f t="shared" si="47"/>
        <v>0</v>
      </c>
      <c r="AS188" s="386"/>
      <c r="AT188" s="387">
        <f t="shared" si="48"/>
        <v>0</v>
      </c>
    </row>
    <row r="189" spans="2:46">
      <c r="B189" s="435"/>
      <c r="C189" s="435"/>
      <c r="D189" s="436"/>
      <c r="E189" s="437"/>
      <c r="F189" s="437"/>
      <c r="G189" s="437"/>
      <c r="H189" s="437"/>
      <c r="I189" s="437"/>
      <c r="J189" s="437"/>
      <c r="K189" s="465">
        <f t="shared" si="33"/>
        <v>0</v>
      </c>
      <c r="L189" s="433"/>
      <c r="M189" s="433"/>
      <c r="N189" s="434"/>
      <c r="O189" s="383" t="str">
        <f t="shared" si="34"/>
        <v/>
      </c>
      <c r="P189" s="434"/>
      <c r="Q189" s="434"/>
      <c r="R189" s="434"/>
      <c r="S189" s="433"/>
      <c r="T189" s="434"/>
      <c r="U189" s="384" t="str">
        <f t="shared" si="36"/>
        <v/>
      </c>
      <c r="V189" s="384" t="str">
        <f t="shared" si="37"/>
        <v/>
      </c>
      <c r="W189" s="384" t="str">
        <f t="shared" si="38"/>
        <v/>
      </c>
      <c r="X189" s="384" t="str">
        <f t="shared" si="39"/>
        <v/>
      </c>
      <c r="Y189" s="384" t="str">
        <f t="shared" si="40"/>
        <v/>
      </c>
      <c r="Z189" s="384" t="str">
        <f t="shared" si="41"/>
        <v/>
      </c>
      <c r="AA189" s="384">
        <f t="shared" si="35"/>
        <v>0</v>
      </c>
      <c r="AB189" s="385" t="b">
        <f t="shared" si="42"/>
        <v>1</v>
      </c>
      <c r="AC189" s="384" t="str">
        <f>IF($N189="","",IF($C$7="Northern Ireland",INDEX('Fixed inputs'!$H$18:$H$58,MATCH($N189,'Fixed inputs'!$C$18:$C$58,0)),INDEX('Fixed inputs'!$I$18:$I$58,MATCH($N189,'Fixed inputs'!$C$18:$C$58,0))))</f>
        <v/>
      </c>
      <c r="AD189" s="384" t="str">
        <f>IF($C189="","",INDEX('Fixed inputs'!$C$8:$E$10,MATCH($C189,'Fixed inputs'!$B$8:$B$10,0),MATCH(IF($C$7="Northern Ireland","GBP","EUR"),'Fixed inputs'!$C$7:$E$7,0)))</f>
        <v/>
      </c>
      <c r="AE189" s="386"/>
      <c r="AF189" s="386"/>
      <c r="AG189" s="386"/>
      <c r="AH189" s="386"/>
      <c r="AI189" s="386"/>
      <c r="AJ189" s="387">
        <f t="shared" si="43"/>
        <v>0</v>
      </c>
      <c r="AK189" s="386"/>
      <c r="AL189" s="387">
        <f t="shared" si="44"/>
        <v>0</v>
      </c>
      <c r="AM189" s="386"/>
      <c r="AN189" s="387">
        <f t="shared" si="45"/>
        <v>0</v>
      </c>
      <c r="AO189" s="386"/>
      <c r="AP189" s="387">
        <f t="shared" si="46"/>
        <v>0</v>
      </c>
      <c r="AQ189" s="386"/>
      <c r="AR189" s="387">
        <f t="shared" si="47"/>
        <v>0</v>
      </c>
      <c r="AS189" s="386"/>
      <c r="AT189" s="387">
        <f t="shared" si="48"/>
        <v>0</v>
      </c>
    </row>
    <row r="190" spans="2:46">
      <c r="B190" s="435"/>
      <c r="C190" s="435"/>
      <c r="D190" s="436"/>
      <c r="E190" s="437"/>
      <c r="F190" s="437"/>
      <c r="G190" s="437"/>
      <c r="H190" s="437"/>
      <c r="I190" s="437"/>
      <c r="J190" s="437"/>
      <c r="K190" s="465">
        <f t="shared" si="33"/>
        <v>0</v>
      </c>
      <c r="L190" s="433"/>
      <c r="M190" s="433"/>
      <c r="N190" s="434"/>
      <c r="O190" s="383" t="str">
        <f t="shared" si="34"/>
        <v/>
      </c>
      <c r="P190" s="434"/>
      <c r="Q190" s="434"/>
      <c r="R190" s="434"/>
      <c r="S190" s="433"/>
      <c r="T190" s="434"/>
      <c r="U190" s="384" t="str">
        <f t="shared" si="36"/>
        <v/>
      </c>
      <c r="V190" s="384" t="str">
        <f t="shared" si="37"/>
        <v/>
      </c>
      <c r="W190" s="384" t="str">
        <f t="shared" si="38"/>
        <v/>
      </c>
      <c r="X190" s="384" t="str">
        <f t="shared" si="39"/>
        <v/>
      </c>
      <c r="Y190" s="384" t="str">
        <f t="shared" si="40"/>
        <v/>
      </c>
      <c r="Z190" s="384" t="str">
        <f t="shared" si="41"/>
        <v/>
      </c>
      <c r="AA190" s="384">
        <f t="shared" si="35"/>
        <v>0</v>
      </c>
      <c r="AB190" s="385" t="b">
        <f t="shared" si="42"/>
        <v>1</v>
      </c>
      <c r="AC190" s="384" t="str">
        <f>IF($N190="","",IF($C$7="Northern Ireland",INDEX('Fixed inputs'!$H$18:$H$58,MATCH($N190,'Fixed inputs'!$C$18:$C$58,0)),INDEX('Fixed inputs'!$I$18:$I$58,MATCH($N190,'Fixed inputs'!$C$18:$C$58,0))))</f>
        <v/>
      </c>
      <c r="AD190" s="384" t="str">
        <f>IF($C190="","",INDEX('Fixed inputs'!$C$8:$E$10,MATCH($C190,'Fixed inputs'!$B$8:$B$10,0),MATCH(IF($C$7="Northern Ireland","GBP","EUR"),'Fixed inputs'!$C$7:$E$7,0)))</f>
        <v/>
      </c>
      <c r="AE190" s="386"/>
      <c r="AF190" s="386"/>
      <c r="AG190" s="386"/>
      <c r="AH190" s="386"/>
      <c r="AI190" s="386"/>
      <c r="AJ190" s="387">
        <f t="shared" si="43"/>
        <v>0</v>
      </c>
      <c r="AK190" s="386"/>
      <c r="AL190" s="387">
        <f t="shared" si="44"/>
        <v>0</v>
      </c>
      <c r="AM190" s="386"/>
      <c r="AN190" s="387">
        <f t="shared" si="45"/>
        <v>0</v>
      </c>
      <c r="AO190" s="386"/>
      <c r="AP190" s="387">
        <f t="shared" si="46"/>
        <v>0</v>
      </c>
      <c r="AQ190" s="386"/>
      <c r="AR190" s="387">
        <f t="shared" si="47"/>
        <v>0</v>
      </c>
      <c r="AS190" s="386"/>
      <c r="AT190" s="387">
        <f t="shared" si="48"/>
        <v>0</v>
      </c>
    </row>
    <row r="191" spans="2:46">
      <c r="B191" s="435"/>
      <c r="C191" s="435"/>
      <c r="D191" s="436"/>
      <c r="E191" s="437"/>
      <c r="F191" s="437"/>
      <c r="G191" s="437"/>
      <c r="H191" s="437"/>
      <c r="I191" s="437"/>
      <c r="J191" s="437"/>
      <c r="K191" s="465">
        <f t="shared" si="33"/>
        <v>0</v>
      </c>
      <c r="L191" s="433"/>
      <c r="M191" s="433"/>
      <c r="N191" s="434"/>
      <c r="O191" s="383" t="str">
        <f t="shared" si="34"/>
        <v/>
      </c>
      <c r="P191" s="434"/>
      <c r="Q191" s="434"/>
      <c r="R191" s="434"/>
      <c r="S191" s="433"/>
      <c r="T191" s="434"/>
      <c r="U191" s="384" t="str">
        <f t="shared" si="36"/>
        <v/>
      </c>
      <c r="V191" s="384" t="str">
        <f t="shared" si="37"/>
        <v/>
      </c>
      <c r="W191" s="384" t="str">
        <f t="shared" si="38"/>
        <v/>
      </c>
      <c r="X191" s="384" t="str">
        <f t="shared" si="39"/>
        <v/>
      </c>
      <c r="Y191" s="384" t="str">
        <f t="shared" si="40"/>
        <v/>
      </c>
      <c r="Z191" s="384" t="str">
        <f t="shared" si="41"/>
        <v/>
      </c>
      <c r="AA191" s="384">
        <f t="shared" si="35"/>
        <v>0</v>
      </c>
      <c r="AB191" s="385" t="b">
        <f t="shared" si="42"/>
        <v>1</v>
      </c>
      <c r="AC191" s="384" t="str">
        <f>IF($N191="","",IF($C$7="Northern Ireland",INDEX('Fixed inputs'!$H$18:$H$58,MATCH($N191,'Fixed inputs'!$C$18:$C$58,0)),INDEX('Fixed inputs'!$I$18:$I$58,MATCH($N191,'Fixed inputs'!$C$18:$C$58,0))))</f>
        <v/>
      </c>
      <c r="AD191" s="384" t="str">
        <f>IF($C191="","",INDEX('Fixed inputs'!$C$8:$E$10,MATCH($C191,'Fixed inputs'!$B$8:$B$10,0),MATCH(IF($C$7="Northern Ireland","GBP","EUR"),'Fixed inputs'!$C$7:$E$7,0)))</f>
        <v/>
      </c>
      <c r="AE191" s="386"/>
      <c r="AF191" s="386"/>
      <c r="AG191" s="386"/>
      <c r="AH191" s="386"/>
      <c r="AI191" s="386"/>
      <c r="AJ191" s="387">
        <f t="shared" si="43"/>
        <v>0</v>
      </c>
      <c r="AK191" s="386"/>
      <c r="AL191" s="387">
        <f t="shared" si="44"/>
        <v>0</v>
      </c>
      <c r="AM191" s="386"/>
      <c r="AN191" s="387">
        <f t="shared" si="45"/>
        <v>0</v>
      </c>
      <c r="AO191" s="386"/>
      <c r="AP191" s="387">
        <f t="shared" si="46"/>
        <v>0</v>
      </c>
      <c r="AQ191" s="386"/>
      <c r="AR191" s="387">
        <f t="shared" si="47"/>
        <v>0</v>
      </c>
      <c r="AS191" s="386"/>
      <c r="AT191" s="387">
        <f t="shared" si="48"/>
        <v>0</v>
      </c>
    </row>
    <row r="192" spans="2:46">
      <c r="B192" s="435"/>
      <c r="C192" s="435"/>
      <c r="D192" s="436"/>
      <c r="E192" s="437"/>
      <c r="F192" s="437"/>
      <c r="G192" s="437"/>
      <c r="H192" s="437"/>
      <c r="I192" s="437"/>
      <c r="J192" s="437"/>
      <c r="K192" s="465">
        <f t="shared" si="33"/>
        <v>0</v>
      </c>
      <c r="L192" s="433"/>
      <c r="M192" s="433"/>
      <c r="N192" s="434"/>
      <c r="O192" s="383" t="str">
        <f t="shared" si="34"/>
        <v/>
      </c>
      <c r="P192" s="434"/>
      <c r="Q192" s="434"/>
      <c r="R192" s="434"/>
      <c r="S192" s="433"/>
      <c r="T192" s="434"/>
      <c r="U192" s="384" t="str">
        <f t="shared" si="36"/>
        <v/>
      </c>
      <c r="V192" s="384" t="str">
        <f t="shared" si="37"/>
        <v/>
      </c>
      <c r="W192" s="384" t="str">
        <f t="shared" si="38"/>
        <v/>
      </c>
      <c r="X192" s="384" t="str">
        <f t="shared" si="39"/>
        <v/>
      </c>
      <c r="Y192" s="384" t="str">
        <f t="shared" si="40"/>
        <v/>
      </c>
      <c r="Z192" s="384" t="str">
        <f t="shared" si="41"/>
        <v/>
      </c>
      <c r="AA192" s="384">
        <f t="shared" si="35"/>
        <v>0</v>
      </c>
      <c r="AB192" s="385" t="b">
        <f t="shared" si="42"/>
        <v>1</v>
      </c>
      <c r="AC192" s="384" t="str">
        <f>IF($N192="","",IF($C$7="Northern Ireland",INDEX('Fixed inputs'!$H$18:$H$58,MATCH($N192,'Fixed inputs'!$C$18:$C$58,0)),INDEX('Fixed inputs'!$I$18:$I$58,MATCH($N192,'Fixed inputs'!$C$18:$C$58,0))))</f>
        <v/>
      </c>
      <c r="AD192" s="384" t="str">
        <f>IF($C192="","",INDEX('Fixed inputs'!$C$8:$E$10,MATCH($C192,'Fixed inputs'!$B$8:$B$10,0),MATCH(IF($C$7="Northern Ireland","GBP","EUR"),'Fixed inputs'!$C$7:$E$7,0)))</f>
        <v/>
      </c>
      <c r="AE192" s="386"/>
      <c r="AF192" s="386"/>
      <c r="AG192" s="386"/>
      <c r="AH192" s="386"/>
      <c r="AI192" s="386"/>
      <c r="AJ192" s="387">
        <f t="shared" si="43"/>
        <v>0</v>
      </c>
      <c r="AK192" s="386"/>
      <c r="AL192" s="387">
        <f t="shared" si="44"/>
        <v>0</v>
      </c>
      <c r="AM192" s="386"/>
      <c r="AN192" s="387">
        <f t="shared" si="45"/>
        <v>0</v>
      </c>
      <c r="AO192" s="386"/>
      <c r="AP192" s="387">
        <f t="shared" si="46"/>
        <v>0</v>
      </c>
      <c r="AQ192" s="386"/>
      <c r="AR192" s="387">
        <f t="shared" si="47"/>
        <v>0</v>
      </c>
      <c r="AS192" s="386"/>
      <c r="AT192" s="387">
        <f t="shared" si="48"/>
        <v>0</v>
      </c>
    </row>
    <row r="193" spans="2:46">
      <c r="B193" s="435"/>
      <c r="C193" s="435"/>
      <c r="D193" s="436"/>
      <c r="E193" s="437"/>
      <c r="F193" s="437"/>
      <c r="G193" s="437"/>
      <c r="H193" s="437"/>
      <c r="I193" s="437"/>
      <c r="J193" s="437"/>
      <c r="K193" s="465">
        <f t="shared" si="33"/>
        <v>0</v>
      </c>
      <c r="L193" s="433"/>
      <c r="M193" s="433"/>
      <c r="N193" s="434"/>
      <c r="O193" s="383" t="str">
        <f t="shared" si="34"/>
        <v/>
      </c>
      <c r="P193" s="434"/>
      <c r="Q193" s="434"/>
      <c r="R193" s="434"/>
      <c r="S193" s="433"/>
      <c r="T193" s="434"/>
      <c r="U193" s="384" t="str">
        <f t="shared" si="36"/>
        <v/>
      </c>
      <c r="V193" s="384" t="str">
        <f t="shared" si="37"/>
        <v/>
      </c>
      <c r="W193" s="384" t="str">
        <f t="shared" si="38"/>
        <v/>
      </c>
      <c r="X193" s="384" t="str">
        <f t="shared" si="39"/>
        <v/>
      </c>
      <c r="Y193" s="384" t="str">
        <f t="shared" si="40"/>
        <v/>
      </c>
      <c r="Z193" s="384" t="str">
        <f t="shared" si="41"/>
        <v/>
      </c>
      <c r="AA193" s="384">
        <f t="shared" si="35"/>
        <v>0</v>
      </c>
      <c r="AB193" s="385" t="b">
        <f t="shared" si="42"/>
        <v>1</v>
      </c>
      <c r="AC193" s="384" t="str">
        <f>IF($N193="","",IF($C$7="Northern Ireland",INDEX('Fixed inputs'!$H$18:$H$58,MATCH($N193,'Fixed inputs'!$C$18:$C$58,0)),INDEX('Fixed inputs'!$I$18:$I$58,MATCH($N193,'Fixed inputs'!$C$18:$C$58,0))))</f>
        <v/>
      </c>
      <c r="AD193" s="384" t="str">
        <f>IF($C193="","",INDEX('Fixed inputs'!$C$8:$E$10,MATCH($C193,'Fixed inputs'!$B$8:$B$10,0),MATCH(IF($C$7="Northern Ireland","GBP","EUR"),'Fixed inputs'!$C$7:$E$7,0)))</f>
        <v/>
      </c>
      <c r="AE193" s="386"/>
      <c r="AF193" s="386"/>
      <c r="AG193" s="386"/>
      <c r="AH193" s="386"/>
      <c r="AI193" s="386"/>
      <c r="AJ193" s="387">
        <f t="shared" si="43"/>
        <v>0</v>
      </c>
      <c r="AK193" s="386"/>
      <c r="AL193" s="387">
        <f t="shared" si="44"/>
        <v>0</v>
      </c>
      <c r="AM193" s="386"/>
      <c r="AN193" s="387">
        <f t="shared" si="45"/>
        <v>0</v>
      </c>
      <c r="AO193" s="386"/>
      <c r="AP193" s="387">
        <f t="shared" si="46"/>
        <v>0</v>
      </c>
      <c r="AQ193" s="386"/>
      <c r="AR193" s="387">
        <f t="shared" si="47"/>
        <v>0</v>
      </c>
      <c r="AS193" s="386"/>
      <c r="AT193" s="387">
        <f t="shared" si="48"/>
        <v>0</v>
      </c>
    </row>
    <row r="194" spans="2:46">
      <c r="B194" s="435"/>
      <c r="C194" s="435"/>
      <c r="D194" s="436"/>
      <c r="E194" s="437"/>
      <c r="F194" s="437"/>
      <c r="G194" s="437"/>
      <c r="H194" s="437"/>
      <c r="I194" s="437"/>
      <c r="J194" s="437"/>
      <c r="K194" s="465">
        <f t="shared" si="33"/>
        <v>0</v>
      </c>
      <c r="L194" s="433"/>
      <c r="M194" s="433"/>
      <c r="N194" s="434"/>
      <c r="O194" s="383" t="str">
        <f t="shared" si="34"/>
        <v/>
      </c>
      <c r="P194" s="434"/>
      <c r="Q194" s="434"/>
      <c r="R194" s="434"/>
      <c r="S194" s="433"/>
      <c r="T194" s="434"/>
      <c r="U194" s="384" t="str">
        <f t="shared" si="36"/>
        <v/>
      </c>
      <c r="V194" s="384" t="str">
        <f t="shared" si="37"/>
        <v/>
      </c>
      <c r="W194" s="384" t="str">
        <f t="shared" si="38"/>
        <v/>
      </c>
      <c r="X194" s="384" t="str">
        <f t="shared" si="39"/>
        <v/>
      </c>
      <c r="Y194" s="384" t="str">
        <f t="shared" si="40"/>
        <v/>
      </c>
      <c r="Z194" s="384" t="str">
        <f t="shared" si="41"/>
        <v/>
      </c>
      <c r="AA194" s="384">
        <f t="shared" si="35"/>
        <v>0</v>
      </c>
      <c r="AB194" s="385" t="b">
        <f t="shared" si="42"/>
        <v>1</v>
      </c>
      <c r="AC194" s="384" t="str">
        <f>IF($N194="","",IF($C$7="Northern Ireland",INDEX('Fixed inputs'!$H$18:$H$58,MATCH($N194,'Fixed inputs'!$C$18:$C$58,0)),INDEX('Fixed inputs'!$I$18:$I$58,MATCH($N194,'Fixed inputs'!$C$18:$C$58,0))))</f>
        <v/>
      </c>
      <c r="AD194" s="384" t="str">
        <f>IF($C194="","",INDEX('Fixed inputs'!$C$8:$E$10,MATCH($C194,'Fixed inputs'!$B$8:$B$10,0),MATCH(IF($C$7="Northern Ireland","GBP","EUR"),'Fixed inputs'!$C$7:$E$7,0)))</f>
        <v/>
      </c>
      <c r="AE194" s="386"/>
      <c r="AF194" s="386"/>
      <c r="AG194" s="386"/>
      <c r="AH194" s="386"/>
      <c r="AI194" s="386"/>
      <c r="AJ194" s="387">
        <f t="shared" si="43"/>
        <v>0</v>
      </c>
      <c r="AK194" s="386"/>
      <c r="AL194" s="387">
        <f t="shared" si="44"/>
        <v>0</v>
      </c>
      <c r="AM194" s="386"/>
      <c r="AN194" s="387">
        <f t="shared" si="45"/>
        <v>0</v>
      </c>
      <c r="AO194" s="386"/>
      <c r="AP194" s="387">
        <f t="shared" si="46"/>
        <v>0</v>
      </c>
      <c r="AQ194" s="386"/>
      <c r="AR194" s="387">
        <f t="shared" si="47"/>
        <v>0</v>
      </c>
      <c r="AS194" s="386"/>
      <c r="AT194" s="387">
        <f t="shared" si="48"/>
        <v>0</v>
      </c>
    </row>
    <row r="195" spans="2:46">
      <c r="B195" s="435"/>
      <c r="C195" s="435"/>
      <c r="D195" s="436"/>
      <c r="E195" s="437"/>
      <c r="F195" s="437"/>
      <c r="G195" s="437"/>
      <c r="H195" s="437"/>
      <c r="I195" s="437"/>
      <c r="J195" s="437"/>
      <c r="K195" s="465">
        <f t="shared" si="33"/>
        <v>0</v>
      </c>
      <c r="L195" s="433"/>
      <c r="M195" s="433"/>
      <c r="N195" s="434"/>
      <c r="O195" s="383" t="str">
        <f t="shared" si="34"/>
        <v/>
      </c>
      <c r="P195" s="434"/>
      <c r="Q195" s="434"/>
      <c r="R195" s="434"/>
      <c r="S195" s="433"/>
      <c r="T195" s="434"/>
      <c r="U195" s="384" t="str">
        <f t="shared" si="36"/>
        <v/>
      </c>
      <c r="V195" s="384" t="str">
        <f t="shared" si="37"/>
        <v/>
      </c>
      <c r="W195" s="384" t="str">
        <f t="shared" si="38"/>
        <v/>
      </c>
      <c r="X195" s="384" t="str">
        <f t="shared" si="39"/>
        <v/>
      </c>
      <c r="Y195" s="384" t="str">
        <f t="shared" si="40"/>
        <v/>
      </c>
      <c r="Z195" s="384" t="str">
        <f t="shared" si="41"/>
        <v/>
      </c>
      <c r="AA195" s="384">
        <f t="shared" si="35"/>
        <v>0</v>
      </c>
      <c r="AB195" s="385" t="b">
        <f t="shared" si="42"/>
        <v>1</v>
      </c>
      <c r="AC195" s="384" t="str">
        <f>IF($N195="","",IF($C$7="Northern Ireland",INDEX('Fixed inputs'!$H$18:$H$58,MATCH($N195,'Fixed inputs'!$C$18:$C$58,0)),INDEX('Fixed inputs'!$I$18:$I$58,MATCH($N195,'Fixed inputs'!$C$18:$C$58,0))))</f>
        <v/>
      </c>
      <c r="AD195" s="384" t="str">
        <f>IF($C195="","",INDEX('Fixed inputs'!$C$8:$E$10,MATCH($C195,'Fixed inputs'!$B$8:$B$10,0),MATCH(IF($C$7="Northern Ireland","GBP","EUR"),'Fixed inputs'!$C$7:$E$7,0)))</f>
        <v/>
      </c>
      <c r="AE195" s="386"/>
      <c r="AF195" s="386"/>
      <c r="AG195" s="386"/>
      <c r="AH195" s="386"/>
      <c r="AI195" s="386"/>
      <c r="AJ195" s="387">
        <f t="shared" si="43"/>
        <v>0</v>
      </c>
      <c r="AK195" s="386"/>
      <c r="AL195" s="387">
        <f t="shared" si="44"/>
        <v>0</v>
      </c>
      <c r="AM195" s="386"/>
      <c r="AN195" s="387">
        <f t="shared" si="45"/>
        <v>0</v>
      </c>
      <c r="AO195" s="386"/>
      <c r="AP195" s="387">
        <f t="shared" si="46"/>
        <v>0</v>
      </c>
      <c r="AQ195" s="386"/>
      <c r="AR195" s="387">
        <f t="shared" si="47"/>
        <v>0</v>
      </c>
      <c r="AS195" s="386"/>
      <c r="AT195" s="387">
        <f t="shared" si="48"/>
        <v>0</v>
      </c>
    </row>
    <row r="196" spans="2:46">
      <c r="B196" s="435"/>
      <c r="C196" s="435"/>
      <c r="D196" s="436"/>
      <c r="E196" s="437"/>
      <c r="F196" s="437"/>
      <c r="G196" s="437"/>
      <c r="H196" s="437"/>
      <c r="I196" s="437"/>
      <c r="J196" s="437"/>
      <c r="K196" s="465">
        <f t="shared" si="33"/>
        <v>0</v>
      </c>
      <c r="L196" s="433"/>
      <c r="M196" s="433"/>
      <c r="N196" s="434"/>
      <c r="O196" s="383" t="str">
        <f t="shared" si="34"/>
        <v/>
      </c>
      <c r="P196" s="434"/>
      <c r="Q196" s="434"/>
      <c r="R196" s="434"/>
      <c r="S196" s="433"/>
      <c r="T196" s="434"/>
      <c r="U196" s="384" t="str">
        <f t="shared" si="36"/>
        <v/>
      </c>
      <c r="V196" s="384" t="str">
        <f t="shared" si="37"/>
        <v/>
      </c>
      <c r="W196" s="384" t="str">
        <f t="shared" si="38"/>
        <v/>
      </c>
      <c r="X196" s="384" t="str">
        <f t="shared" si="39"/>
        <v/>
      </c>
      <c r="Y196" s="384" t="str">
        <f t="shared" si="40"/>
        <v/>
      </c>
      <c r="Z196" s="384" t="str">
        <f t="shared" si="41"/>
        <v/>
      </c>
      <c r="AA196" s="384">
        <f t="shared" si="35"/>
        <v>0</v>
      </c>
      <c r="AB196" s="385" t="b">
        <f t="shared" si="42"/>
        <v>1</v>
      </c>
      <c r="AC196" s="384" t="str">
        <f>IF($N196="","",IF($C$7="Northern Ireland",INDEX('Fixed inputs'!$H$18:$H$58,MATCH($N196,'Fixed inputs'!$C$18:$C$58,0)),INDEX('Fixed inputs'!$I$18:$I$58,MATCH($N196,'Fixed inputs'!$C$18:$C$58,0))))</f>
        <v/>
      </c>
      <c r="AD196" s="384" t="str">
        <f>IF($C196="","",INDEX('Fixed inputs'!$C$8:$E$10,MATCH($C196,'Fixed inputs'!$B$8:$B$10,0),MATCH(IF($C$7="Northern Ireland","GBP","EUR"),'Fixed inputs'!$C$7:$E$7,0)))</f>
        <v/>
      </c>
      <c r="AE196" s="386"/>
      <c r="AF196" s="386"/>
      <c r="AG196" s="386"/>
      <c r="AH196" s="386"/>
      <c r="AI196" s="386"/>
      <c r="AJ196" s="387">
        <f t="shared" si="43"/>
        <v>0</v>
      </c>
      <c r="AK196" s="386"/>
      <c r="AL196" s="387">
        <f t="shared" si="44"/>
        <v>0</v>
      </c>
      <c r="AM196" s="386"/>
      <c r="AN196" s="387">
        <f t="shared" si="45"/>
        <v>0</v>
      </c>
      <c r="AO196" s="386"/>
      <c r="AP196" s="387">
        <f t="shared" si="46"/>
        <v>0</v>
      </c>
      <c r="AQ196" s="386"/>
      <c r="AR196" s="387">
        <f t="shared" si="47"/>
        <v>0</v>
      </c>
      <c r="AS196" s="386"/>
      <c r="AT196" s="387">
        <f t="shared" si="48"/>
        <v>0</v>
      </c>
    </row>
    <row r="197" spans="2:46">
      <c r="B197" s="435"/>
      <c r="C197" s="435"/>
      <c r="D197" s="436"/>
      <c r="E197" s="437"/>
      <c r="F197" s="437"/>
      <c r="G197" s="437"/>
      <c r="H197" s="437"/>
      <c r="I197" s="437"/>
      <c r="J197" s="437"/>
      <c r="K197" s="465">
        <f t="shared" si="33"/>
        <v>0</v>
      </c>
      <c r="L197" s="433"/>
      <c r="M197" s="433"/>
      <c r="N197" s="434"/>
      <c r="O197" s="383" t="str">
        <f t="shared" si="34"/>
        <v/>
      </c>
      <c r="P197" s="434"/>
      <c r="Q197" s="434"/>
      <c r="R197" s="434"/>
      <c r="S197" s="433"/>
      <c r="T197" s="434"/>
      <c r="U197" s="384" t="str">
        <f t="shared" si="36"/>
        <v/>
      </c>
      <c r="V197" s="384" t="str">
        <f t="shared" si="37"/>
        <v/>
      </c>
      <c r="W197" s="384" t="str">
        <f t="shared" si="38"/>
        <v/>
      </c>
      <c r="X197" s="384" t="str">
        <f t="shared" si="39"/>
        <v/>
      </c>
      <c r="Y197" s="384" t="str">
        <f t="shared" si="40"/>
        <v/>
      </c>
      <c r="Z197" s="384" t="str">
        <f t="shared" si="41"/>
        <v/>
      </c>
      <c r="AA197" s="384">
        <f t="shared" si="35"/>
        <v>0</v>
      </c>
      <c r="AB197" s="385" t="b">
        <f t="shared" si="42"/>
        <v>1</v>
      </c>
      <c r="AC197" s="384" t="str">
        <f>IF($N197="","",IF($C$7="Northern Ireland",INDEX('Fixed inputs'!$H$18:$H$58,MATCH($N197,'Fixed inputs'!$C$18:$C$58,0)),INDEX('Fixed inputs'!$I$18:$I$58,MATCH($N197,'Fixed inputs'!$C$18:$C$58,0))))</f>
        <v/>
      </c>
      <c r="AD197" s="384" t="str">
        <f>IF($C197="","",INDEX('Fixed inputs'!$C$8:$E$10,MATCH($C197,'Fixed inputs'!$B$8:$B$10,0),MATCH(IF($C$7="Northern Ireland","GBP","EUR"),'Fixed inputs'!$C$7:$E$7,0)))</f>
        <v/>
      </c>
      <c r="AE197" s="386"/>
      <c r="AF197" s="386"/>
      <c r="AG197" s="386"/>
      <c r="AH197" s="386"/>
      <c r="AI197" s="386"/>
      <c r="AJ197" s="387">
        <f t="shared" si="43"/>
        <v>0</v>
      </c>
      <c r="AK197" s="386"/>
      <c r="AL197" s="387">
        <f t="shared" si="44"/>
        <v>0</v>
      </c>
      <c r="AM197" s="386"/>
      <c r="AN197" s="387">
        <f t="shared" si="45"/>
        <v>0</v>
      </c>
      <c r="AO197" s="386"/>
      <c r="AP197" s="387">
        <f t="shared" si="46"/>
        <v>0</v>
      </c>
      <c r="AQ197" s="386"/>
      <c r="AR197" s="387">
        <f t="shared" si="47"/>
        <v>0</v>
      </c>
      <c r="AS197" s="386"/>
      <c r="AT197" s="387">
        <f t="shared" si="48"/>
        <v>0</v>
      </c>
    </row>
    <row r="198" spans="2:46">
      <c r="B198" s="435"/>
      <c r="C198" s="435"/>
      <c r="D198" s="436"/>
      <c r="E198" s="437"/>
      <c r="F198" s="437"/>
      <c r="G198" s="437"/>
      <c r="H198" s="437"/>
      <c r="I198" s="437"/>
      <c r="J198" s="437"/>
      <c r="K198" s="465">
        <f t="shared" si="33"/>
        <v>0</v>
      </c>
      <c r="L198" s="433"/>
      <c r="M198" s="433"/>
      <c r="N198" s="434"/>
      <c r="O198" s="383" t="str">
        <f t="shared" si="34"/>
        <v/>
      </c>
      <c r="P198" s="434"/>
      <c r="Q198" s="434"/>
      <c r="R198" s="434"/>
      <c r="S198" s="433"/>
      <c r="T198" s="434"/>
      <c r="U198" s="384" t="str">
        <f t="shared" si="36"/>
        <v/>
      </c>
      <c r="V198" s="384" t="str">
        <f t="shared" si="37"/>
        <v/>
      </c>
      <c r="W198" s="384" t="str">
        <f t="shared" si="38"/>
        <v/>
      </c>
      <c r="X198" s="384" t="str">
        <f t="shared" si="39"/>
        <v/>
      </c>
      <c r="Y198" s="384" t="str">
        <f t="shared" si="40"/>
        <v/>
      </c>
      <c r="Z198" s="384" t="str">
        <f t="shared" si="41"/>
        <v/>
      </c>
      <c r="AA198" s="384">
        <f t="shared" si="35"/>
        <v>0</v>
      </c>
      <c r="AB198" s="385" t="b">
        <f t="shared" si="42"/>
        <v>1</v>
      </c>
      <c r="AC198" s="384" t="str">
        <f>IF($N198="","",IF($C$7="Northern Ireland",INDEX('Fixed inputs'!$H$18:$H$58,MATCH($N198,'Fixed inputs'!$C$18:$C$58,0)),INDEX('Fixed inputs'!$I$18:$I$58,MATCH($N198,'Fixed inputs'!$C$18:$C$58,0))))</f>
        <v/>
      </c>
      <c r="AD198" s="384" t="str">
        <f>IF($C198="","",INDEX('Fixed inputs'!$C$8:$E$10,MATCH($C198,'Fixed inputs'!$B$8:$B$10,0),MATCH(IF($C$7="Northern Ireland","GBP","EUR"),'Fixed inputs'!$C$7:$E$7,0)))</f>
        <v/>
      </c>
      <c r="AE198" s="386"/>
      <c r="AF198" s="386"/>
      <c r="AG198" s="386"/>
      <c r="AH198" s="386"/>
      <c r="AI198" s="386"/>
      <c r="AJ198" s="387">
        <f t="shared" si="43"/>
        <v>0</v>
      </c>
      <c r="AK198" s="386"/>
      <c r="AL198" s="387">
        <f t="shared" si="44"/>
        <v>0</v>
      </c>
      <c r="AM198" s="386"/>
      <c r="AN198" s="387">
        <f t="shared" si="45"/>
        <v>0</v>
      </c>
      <c r="AO198" s="386"/>
      <c r="AP198" s="387">
        <f t="shared" si="46"/>
        <v>0</v>
      </c>
      <c r="AQ198" s="386"/>
      <c r="AR198" s="387">
        <f t="shared" si="47"/>
        <v>0</v>
      </c>
      <c r="AS198" s="386"/>
      <c r="AT198" s="387">
        <f t="shared" si="48"/>
        <v>0</v>
      </c>
    </row>
    <row r="199" spans="2:46">
      <c r="B199" s="435"/>
      <c r="C199" s="435"/>
      <c r="D199" s="436"/>
      <c r="E199" s="437"/>
      <c r="F199" s="437"/>
      <c r="G199" s="437"/>
      <c r="H199" s="437"/>
      <c r="I199" s="437"/>
      <c r="J199" s="437"/>
      <c r="K199" s="465">
        <f t="shared" si="33"/>
        <v>0</v>
      </c>
      <c r="L199" s="433"/>
      <c r="M199" s="433"/>
      <c r="N199" s="434"/>
      <c r="O199" s="383" t="str">
        <f t="shared" si="34"/>
        <v/>
      </c>
      <c r="P199" s="434"/>
      <c r="Q199" s="434"/>
      <c r="R199" s="434"/>
      <c r="S199" s="433"/>
      <c r="T199" s="434"/>
      <c r="U199" s="384" t="str">
        <f t="shared" si="36"/>
        <v/>
      </c>
      <c r="V199" s="384" t="str">
        <f t="shared" si="37"/>
        <v/>
      </c>
      <c r="W199" s="384" t="str">
        <f t="shared" si="38"/>
        <v/>
      </c>
      <c r="X199" s="384" t="str">
        <f t="shared" si="39"/>
        <v/>
      </c>
      <c r="Y199" s="384" t="str">
        <f t="shared" si="40"/>
        <v/>
      </c>
      <c r="Z199" s="384" t="str">
        <f t="shared" si="41"/>
        <v/>
      </c>
      <c r="AA199" s="384">
        <f t="shared" si="35"/>
        <v>0</v>
      </c>
      <c r="AB199" s="385" t="b">
        <f t="shared" si="42"/>
        <v>1</v>
      </c>
      <c r="AC199" s="384" t="str">
        <f>IF($N199="","",IF($C$7="Northern Ireland",INDEX('Fixed inputs'!$H$18:$H$58,MATCH($N199,'Fixed inputs'!$C$18:$C$58,0)),INDEX('Fixed inputs'!$I$18:$I$58,MATCH($N199,'Fixed inputs'!$C$18:$C$58,0))))</f>
        <v/>
      </c>
      <c r="AD199" s="384" t="str">
        <f>IF($C199="","",INDEX('Fixed inputs'!$C$8:$E$10,MATCH($C199,'Fixed inputs'!$B$8:$B$10,0),MATCH(IF($C$7="Northern Ireland","GBP","EUR"),'Fixed inputs'!$C$7:$E$7,0)))</f>
        <v/>
      </c>
      <c r="AE199" s="386"/>
      <c r="AF199" s="386"/>
      <c r="AG199" s="386"/>
      <c r="AH199" s="386"/>
      <c r="AI199" s="386"/>
      <c r="AJ199" s="387">
        <f t="shared" si="43"/>
        <v>0</v>
      </c>
      <c r="AK199" s="386"/>
      <c r="AL199" s="387">
        <f t="shared" si="44"/>
        <v>0</v>
      </c>
      <c r="AM199" s="386"/>
      <c r="AN199" s="387">
        <f t="shared" si="45"/>
        <v>0</v>
      </c>
      <c r="AO199" s="386"/>
      <c r="AP199" s="387">
        <f t="shared" si="46"/>
        <v>0</v>
      </c>
      <c r="AQ199" s="386"/>
      <c r="AR199" s="387">
        <f t="shared" si="47"/>
        <v>0</v>
      </c>
      <c r="AS199" s="386"/>
      <c r="AT199" s="387">
        <f t="shared" si="48"/>
        <v>0</v>
      </c>
    </row>
    <row r="200" spans="2:46">
      <c r="B200" s="435"/>
      <c r="C200" s="435"/>
      <c r="D200" s="436"/>
      <c r="E200" s="437"/>
      <c r="F200" s="437"/>
      <c r="G200" s="437"/>
      <c r="H200" s="437"/>
      <c r="I200" s="437"/>
      <c r="J200" s="437"/>
      <c r="K200" s="465">
        <f t="shared" si="33"/>
        <v>0</v>
      </c>
      <c r="L200" s="433"/>
      <c r="M200" s="433"/>
      <c r="N200" s="434"/>
      <c r="O200" s="383" t="str">
        <f t="shared" si="34"/>
        <v/>
      </c>
      <c r="P200" s="434"/>
      <c r="Q200" s="434"/>
      <c r="R200" s="434"/>
      <c r="S200" s="433"/>
      <c r="T200" s="434"/>
      <c r="U200" s="384" t="str">
        <f t="shared" si="36"/>
        <v/>
      </c>
      <c r="V200" s="384" t="str">
        <f t="shared" si="37"/>
        <v/>
      </c>
      <c r="W200" s="384" t="str">
        <f t="shared" si="38"/>
        <v/>
      </c>
      <c r="X200" s="384" t="str">
        <f t="shared" si="39"/>
        <v/>
      </c>
      <c r="Y200" s="384" t="str">
        <f t="shared" si="40"/>
        <v/>
      </c>
      <c r="Z200" s="384" t="str">
        <f t="shared" si="41"/>
        <v/>
      </c>
      <c r="AA200" s="384">
        <f t="shared" si="35"/>
        <v>0</v>
      </c>
      <c r="AB200" s="385" t="b">
        <f t="shared" si="42"/>
        <v>1</v>
      </c>
      <c r="AC200" s="384" t="str">
        <f>IF($N200="","",IF($C$7="Northern Ireland",INDEX('Fixed inputs'!$H$18:$H$58,MATCH($N200,'Fixed inputs'!$C$18:$C$58,0)),INDEX('Fixed inputs'!$I$18:$I$58,MATCH($N200,'Fixed inputs'!$C$18:$C$58,0))))</f>
        <v/>
      </c>
      <c r="AD200" s="384" t="str">
        <f>IF($C200="","",INDEX('Fixed inputs'!$C$8:$E$10,MATCH($C200,'Fixed inputs'!$B$8:$B$10,0),MATCH(IF($C$7="Northern Ireland","GBP","EUR"),'Fixed inputs'!$C$7:$E$7,0)))</f>
        <v/>
      </c>
      <c r="AE200" s="386"/>
      <c r="AF200" s="386"/>
      <c r="AG200" s="386"/>
      <c r="AH200" s="386"/>
      <c r="AI200" s="386"/>
      <c r="AJ200" s="387">
        <f t="shared" si="43"/>
        <v>0</v>
      </c>
      <c r="AK200" s="386"/>
      <c r="AL200" s="387">
        <f t="shared" si="44"/>
        <v>0</v>
      </c>
      <c r="AM200" s="386"/>
      <c r="AN200" s="387">
        <f t="shared" si="45"/>
        <v>0</v>
      </c>
      <c r="AO200" s="386"/>
      <c r="AP200" s="387">
        <f t="shared" si="46"/>
        <v>0</v>
      </c>
      <c r="AQ200" s="386"/>
      <c r="AR200" s="387">
        <f t="shared" si="47"/>
        <v>0</v>
      </c>
      <c r="AS200" s="386"/>
      <c r="AT200" s="387">
        <f t="shared" si="48"/>
        <v>0</v>
      </c>
    </row>
    <row r="201" spans="2:46">
      <c r="B201" s="435"/>
      <c r="C201" s="435"/>
      <c r="D201" s="436"/>
      <c r="E201" s="437"/>
      <c r="F201" s="437"/>
      <c r="G201" s="437"/>
      <c r="H201" s="437"/>
      <c r="I201" s="437"/>
      <c r="J201" s="437"/>
      <c r="K201" s="465">
        <f t="shared" si="33"/>
        <v>0</v>
      </c>
      <c r="L201" s="433"/>
      <c r="M201" s="433"/>
      <c r="N201" s="434"/>
      <c r="O201" s="383" t="str">
        <f t="shared" si="34"/>
        <v/>
      </c>
      <c r="P201" s="434"/>
      <c r="Q201" s="434"/>
      <c r="R201" s="434"/>
      <c r="S201" s="433"/>
      <c r="T201" s="434"/>
      <c r="U201" s="384" t="str">
        <f t="shared" si="36"/>
        <v/>
      </c>
      <c r="V201" s="384" t="str">
        <f t="shared" si="37"/>
        <v/>
      </c>
      <c r="W201" s="384" t="str">
        <f t="shared" si="38"/>
        <v/>
      </c>
      <c r="X201" s="384" t="str">
        <f t="shared" si="39"/>
        <v/>
      </c>
      <c r="Y201" s="384" t="str">
        <f t="shared" si="40"/>
        <v/>
      </c>
      <c r="Z201" s="384" t="str">
        <f t="shared" si="41"/>
        <v/>
      </c>
      <c r="AA201" s="384">
        <f t="shared" si="35"/>
        <v>0</v>
      </c>
      <c r="AB201" s="385" t="b">
        <f t="shared" si="42"/>
        <v>1</v>
      </c>
      <c r="AC201" s="384" t="str">
        <f>IF($N201="","",IF($C$7="Northern Ireland",INDEX('Fixed inputs'!$H$18:$H$58,MATCH($N201,'Fixed inputs'!$C$18:$C$58,0)),INDEX('Fixed inputs'!$I$18:$I$58,MATCH($N201,'Fixed inputs'!$C$18:$C$58,0))))</f>
        <v/>
      </c>
      <c r="AD201" s="384" t="str">
        <f>IF($C201="","",INDEX('Fixed inputs'!$C$8:$E$10,MATCH($C201,'Fixed inputs'!$B$8:$B$10,0),MATCH(IF($C$7="Northern Ireland","GBP","EUR"),'Fixed inputs'!$C$7:$E$7,0)))</f>
        <v/>
      </c>
      <c r="AE201" s="386"/>
      <c r="AF201" s="386"/>
      <c r="AG201" s="386"/>
      <c r="AH201" s="386"/>
      <c r="AI201" s="386"/>
      <c r="AJ201" s="387">
        <f t="shared" si="43"/>
        <v>0</v>
      </c>
      <c r="AK201" s="386"/>
      <c r="AL201" s="387">
        <f t="shared" si="44"/>
        <v>0</v>
      </c>
      <c r="AM201" s="386"/>
      <c r="AN201" s="387">
        <f t="shared" si="45"/>
        <v>0</v>
      </c>
      <c r="AO201" s="386"/>
      <c r="AP201" s="387">
        <f t="shared" si="46"/>
        <v>0</v>
      </c>
      <c r="AQ201" s="386"/>
      <c r="AR201" s="387">
        <f t="shared" si="47"/>
        <v>0</v>
      </c>
      <c r="AS201" s="386"/>
      <c r="AT201" s="387">
        <f t="shared" si="48"/>
        <v>0</v>
      </c>
    </row>
    <row r="202" spans="2:46">
      <c r="B202" s="435"/>
      <c r="C202" s="435"/>
      <c r="D202" s="436"/>
      <c r="E202" s="437"/>
      <c r="F202" s="437"/>
      <c r="G202" s="437"/>
      <c r="H202" s="437"/>
      <c r="I202" s="437"/>
      <c r="J202" s="437"/>
      <c r="K202" s="465">
        <f t="shared" si="33"/>
        <v>0</v>
      </c>
      <c r="L202" s="433"/>
      <c r="M202" s="433"/>
      <c r="N202" s="434"/>
      <c r="O202" s="383" t="str">
        <f t="shared" si="34"/>
        <v/>
      </c>
      <c r="P202" s="434"/>
      <c r="Q202" s="434"/>
      <c r="R202" s="434"/>
      <c r="S202" s="433"/>
      <c r="T202" s="434"/>
      <c r="U202" s="384" t="str">
        <f t="shared" si="36"/>
        <v/>
      </c>
      <c r="V202" s="384" t="str">
        <f t="shared" si="37"/>
        <v/>
      </c>
      <c r="W202" s="384" t="str">
        <f t="shared" si="38"/>
        <v/>
      </c>
      <c r="X202" s="384" t="str">
        <f t="shared" si="39"/>
        <v/>
      </c>
      <c r="Y202" s="384" t="str">
        <f t="shared" si="40"/>
        <v/>
      </c>
      <c r="Z202" s="384" t="str">
        <f t="shared" si="41"/>
        <v/>
      </c>
      <c r="AA202" s="384">
        <f t="shared" si="35"/>
        <v>0</v>
      </c>
      <c r="AB202" s="385" t="b">
        <f t="shared" si="42"/>
        <v>1</v>
      </c>
      <c r="AC202" s="384" t="str">
        <f>IF($N202="","",IF($C$7="Northern Ireland",INDEX('Fixed inputs'!$H$18:$H$58,MATCH($N202,'Fixed inputs'!$C$18:$C$58,0)),INDEX('Fixed inputs'!$I$18:$I$58,MATCH($N202,'Fixed inputs'!$C$18:$C$58,0))))</f>
        <v/>
      </c>
      <c r="AD202" s="384" t="str">
        <f>IF($C202="","",INDEX('Fixed inputs'!$C$8:$E$10,MATCH($C202,'Fixed inputs'!$B$8:$B$10,0),MATCH(IF($C$7="Northern Ireland","GBP","EUR"),'Fixed inputs'!$C$7:$E$7,0)))</f>
        <v/>
      </c>
      <c r="AE202" s="386"/>
      <c r="AF202" s="386"/>
      <c r="AG202" s="386"/>
      <c r="AH202" s="386"/>
      <c r="AI202" s="386"/>
      <c r="AJ202" s="387">
        <f t="shared" si="43"/>
        <v>0</v>
      </c>
      <c r="AK202" s="386"/>
      <c r="AL202" s="387">
        <f t="shared" si="44"/>
        <v>0</v>
      </c>
      <c r="AM202" s="386"/>
      <c r="AN202" s="387">
        <f t="shared" si="45"/>
        <v>0</v>
      </c>
      <c r="AO202" s="386"/>
      <c r="AP202" s="387">
        <f t="shared" si="46"/>
        <v>0</v>
      </c>
      <c r="AQ202" s="386"/>
      <c r="AR202" s="387">
        <f t="shared" si="47"/>
        <v>0</v>
      </c>
      <c r="AS202" s="386"/>
      <c r="AT202" s="387">
        <f t="shared" si="48"/>
        <v>0</v>
      </c>
    </row>
    <row r="203" spans="2:46">
      <c r="B203" s="435"/>
      <c r="C203" s="435"/>
      <c r="D203" s="436"/>
      <c r="E203" s="437"/>
      <c r="F203" s="437"/>
      <c r="G203" s="437"/>
      <c r="H203" s="437"/>
      <c r="I203" s="437"/>
      <c r="J203" s="437"/>
      <c r="K203" s="465">
        <f t="shared" si="33"/>
        <v>0</v>
      </c>
      <c r="L203" s="433"/>
      <c r="M203" s="433"/>
      <c r="N203" s="434"/>
      <c r="O203" s="383" t="str">
        <f t="shared" si="34"/>
        <v/>
      </c>
      <c r="P203" s="434"/>
      <c r="Q203" s="434"/>
      <c r="R203" s="434"/>
      <c r="S203" s="433"/>
      <c r="T203" s="434"/>
      <c r="U203" s="384" t="str">
        <f t="shared" si="36"/>
        <v/>
      </c>
      <c r="V203" s="384" t="str">
        <f t="shared" si="37"/>
        <v/>
      </c>
      <c r="W203" s="384" t="str">
        <f t="shared" si="38"/>
        <v/>
      </c>
      <c r="X203" s="384" t="str">
        <f t="shared" si="39"/>
        <v/>
      </c>
      <c r="Y203" s="384" t="str">
        <f t="shared" si="40"/>
        <v/>
      </c>
      <c r="Z203" s="384" t="str">
        <f t="shared" si="41"/>
        <v/>
      </c>
      <c r="AA203" s="384">
        <f t="shared" si="35"/>
        <v>0</v>
      </c>
      <c r="AB203" s="385" t="b">
        <f t="shared" si="42"/>
        <v>1</v>
      </c>
      <c r="AC203" s="384" t="str">
        <f>IF($N203="","",IF($C$7="Northern Ireland",INDEX('Fixed inputs'!$H$18:$H$58,MATCH($N203,'Fixed inputs'!$C$18:$C$58,0)),INDEX('Fixed inputs'!$I$18:$I$58,MATCH($N203,'Fixed inputs'!$C$18:$C$58,0))))</f>
        <v/>
      </c>
      <c r="AD203" s="384" t="str">
        <f>IF($C203="","",INDEX('Fixed inputs'!$C$8:$E$10,MATCH($C203,'Fixed inputs'!$B$8:$B$10,0),MATCH(IF($C$7="Northern Ireland","GBP","EUR"),'Fixed inputs'!$C$7:$E$7,0)))</f>
        <v/>
      </c>
      <c r="AE203" s="386"/>
      <c r="AF203" s="386"/>
      <c r="AG203" s="386"/>
      <c r="AH203" s="386"/>
      <c r="AI203" s="386"/>
      <c r="AJ203" s="387">
        <f t="shared" si="43"/>
        <v>0</v>
      </c>
      <c r="AK203" s="386"/>
      <c r="AL203" s="387">
        <f t="shared" si="44"/>
        <v>0</v>
      </c>
      <c r="AM203" s="386"/>
      <c r="AN203" s="387">
        <f t="shared" si="45"/>
        <v>0</v>
      </c>
      <c r="AO203" s="386"/>
      <c r="AP203" s="387">
        <f t="shared" si="46"/>
        <v>0</v>
      </c>
      <c r="AQ203" s="386"/>
      <c r="AR203" s="387">
        <f t="shared" si="47"/>
        <v>0</v>
      </c>
      <c r="AS203" s="386"/>
      <c r="AT203" s="387">
        <f t="shared" si="48"/>
        <v>0</v>
      </c>
    </row>
    <row r="204" spans="2:46">
      <c r="B204" s="435"/>
      <c r="C204" s="435"/>
      <c r="D204" s="436"/>
      <c r="E204" s="437"/>
      <c r="F204" s="437"/>
      <c r="G204" s="437"/>
      <c r="H204" s="437"/>
      <c r="I204" s="437"/>
      <c r="J204" s="437"/>
      <c r="K204" s="465">
        <f t="shared" ref="K204:K267" si="49">SUM(E204:J204)</f>
        <v>0</v>
      </c>
      <c r="L204" s="433"/>
      <c r="M204" s="433"/>
      <c r="N204" s="434"/>
      <c r="O204" s="383" t="str">
        <f t="shared" ref="O204:O267" si="50">IF($N204="","",IF($N204&lt;2024,"Yes","No"))</f>
        <v/>
      </c>
      <c r="P204" s="434"/>
      <c r="Q204" s="434"/>
      <c r="R204" s="434"/>
      <c r="S204" s="433"/>
      <c r="T204" s="434"/>
      <c r="U204" s="384" t="str">
        <f t="shared" si="36"/>
        <v/>
      </c>
      <c r="V204" s="384" t="str">
        <f t="shared" si="37"/>
        <v/>
      </c>
      <c r="W204" s="384" t="str">
        <f t="shared" si="38"/>
        <v/>
      </c>
      <c r="X204" s="384" t="str">
        <f t="shared" si="39"/>
        <v/>
      </c>
      <c r="Y204" s="384" t="str">
        <f t="shared" si="40"/>
        <v/>
      </c>
      <c r="Z204" s="384" t="str">
        <f t="shared" si="41"/>
        <v/>
      </c>
      <c r="AA204" s="384">
        <f t="shared" ref="AA204:AA267" si="51">SUM(U204:Z204)</f>
        <v>0</v>
      </c>
      <c r="AB204" s="385" t="b">
        <f t="shared" si="42"/>
        <v>1</v>
      </c>
      <c r="AC204" s="384" t="str">
        <f>IF($N204="","",IF($C$7="Northern Ireland",INDEX('Fixed inputs'!$H$18:$H$58,MATCH($N204,'Fixed inputs'!$C$18:$C$58,0)),INDEX('Fixed inputs'!$I$18:$I$58,MATCH($N204,'Fixed inputs'!$C$18:$C$58,0))))</f>
        <v/>
      </c>
      <c r="AD204" s="384" t="str">
        <f>IF($C204="","",INDEX('Fixed inputs'!$C$8:$E$10,MATCH($C204,'Fixed inputs'!$B$8:$B$10,0),MATCH(IF($C$7="Northern Ireland","GBP","EUR"),'Fixed inputs'!$C$7:$E$7,0)))</f>
        <v/>
      </c>
      <c r="AE204" s="386"/>
      <c r="AF204" s="386"/>
      <c r="AG204" s="386"/>
      <c r="AH204" s="386"/>
      <c r="AI204" s="386"/>
      <c r="AJ204" s="387">
        <f t="shared" si="43"/>
        <v>0</v>
      </c>
      <c r="AK204" s="386"/>
      <c r="AL204" s="387">
        <f t="shared" si="44"/>
        <v>0</v>
      </c>
      <c r="AM204" s="386"/>
      <c r="AN204" s="387">
        <f t="shared" si="45"/>
        <v>0</v>
      </c>
      <c r="AO204" s="386"/>
      <c r="AP204" s="387">
        <f t="shared" si="46"/>
        <v>0</v>
      </c>
      <c r="AQ204" s="386"/>
      <c r="AR204" s="387">
        <f t="shared" si="47"/>
        <v>0</v>
      </c>
      <c r="AS204" s="386"/>
      <c r="AT204" s="387">
        <f t="shared" si="48"/>
        <v>0</v>
      </c>
    </row>
    <row r="205" spans="2:46">
      <c r="B205" s="435"/>
      <c r="C205" s="435"/>
      <c r="D205" s="436"/>
      <c r="E205" s="437"/>
      <c r="F205" s="437"/>
      <c r="G205" s="437"/>
      <c r="H205" s="437"/>
      <c r="I205" s="437"/>
      <c r="J205" s="437"/>
      <c r="K205" s="465">
        <f t="shared" si="49"/>
        <v>0</v>
      </c>
      <c r="L205" s="433"/>
      <c r="M205" s="433"/>
      <c r="N205" s="434"/>
      <c r="O205" s="383" t="str">
        <f t="shared" si="50"/>
        <v/>
      </c>
      <c r="P205" s="434"/>
      <c r="Q205" s="434"/>
      <c r="R205" s="434"/>
      <c r="S205" s="433"/>
      <c r="T205" s="434"/>
      <c r="U205" s="384" t="str">
        <f t="shared" ref="U205:U268" si="52">IF($B205="","",IFERROR(E205*$AC205*$AD205,0))</f>
        <v/>
      </c>
      <c r="V205" s="384" t="str">
        <f t="shared" ref="V205:V268" si="53">IF($B205="","",IFERROR(F205*$AC205*$AD205,0))</f>
        <v/>
      </c>
      <c r="W205" s="384" t="str">
        <f t="shared" ref="W205:W268" si="54">IF($B205="","",IFERROR(G205*$AC205*$AD205,0))</f>
        <v/>
      </c>
      <c r="X205" s="384" t="str">
        <f t="shared" ref="X205:X268" si="55">IF($B205="","",IFERROR(H205*$AC205*$AD205,0))</f>
        <v/>
      </c>
      <c r="Y205" s="384" t="str">
        <f t="shared" ref="Y205:Y268" si="56">IF($B205="","",IFERROR(I205*$AC205*$AD205,0))</f>
        <v/>
      </c>
      <c r="Z205" s="384" t="str">
        <f t="shared" ref="Z205:Z268" si="57">IF($B205="","",IFERROR(J205*$AC205*$AD205,0))</f>
        <v/>
      </c>
      <c r="AA205" s="384">
        <f t="shared" si="51"/>
        <v>0</v>
      </c>
      <c r="AB205" s="385" t="b">
        <f t="shared" ref="AB205:AB268" si="58">IF(COUNTA($B205:$J205)=0,TRUE,AND($B205&lt;&gt;"",$C205&lt;&gt;"",$D205&lt;&gt;"",$N205&lt;&gt;"",$L205&lt;&gt;"",$M205&lt;&gt;"",$Q205&lt;&gt;"",$R205&lt;&gt;"",$S205&lt;&gt;"",IF($O205="Yes",$P205&lt;&gt;"",TRUE)))</f>
        <v>1</v>
      </c>
      <c r="AC205" s="384" t="str">
        <f>IF($N205="","",IF($C$7="Northern Ireland",INDEX('Fixed inputs'!$H$18:$H$58,MATCH($N205,'Fixed inputs'!$C$18:$C$58,0)),INDEX('Fixed inputs'!$I$18:$I$58,MATCH($N205,'Fixed inputs'!$C$18:$C$58,0))))</f>
        <v/>
      </c>
      <c r="AD205" s="384" t="str">
        <f>IF($C205="","",INDEX('Fixed inputs'!$C$8:$E$10,MATCH($C205,'Fixed inputs'!$B$8:$B$10,0),MATCH(IF($C$7="Northern Ireland","GBP","EUR"),'Fixed inputs'!$C$7:$E$7,0)))</f>
        <v/>
      </c>
      <c r="AE205" s="386"/>
      <c r="AF205" s="386"/>
      <c r="AG205" s="386"/>
      <c r="AH205" s="386"/>
      <c r="AI205" s="386"/>
      <c r="AJ205" s="387">
        <f t="shared" ref="AJ205:AJ268" si="59">IF(AI205&lt;&gt;"",AI205,IF(AND($AE205="Yes",$AF205="Yes",$AG205="Yes",$AH205="Yes"),U205,0))</f>
        <v>0</v>
      </c>
      <c r="AK205" s="386"/>
      <c r="AL205" s="387">
        <f t="shared" ref="AL205:AL268" si="60">IF(AK205&lt;&gt;"",AK205,IF(AND($AE205="Yes",$AF205="Yes",$AG205="Yes",$AH205="Yes"),V205,0))</f>
        <v>0</v>
      </c>
      <c r="AM205" s="386"/>
      <c r="AN205" s="387">
        <f t="shared" ref="AN205:AN268" si="61">IF(AM205&lt;&gt;"",AM205,IF(AND($AE205="Yes",$AF205="Yes",$AG205="Yes",$AH205="Yes"),W205,0))</f>
        <v>0</v>
      </c>
      <c r="AO205" s="386"/>
      <c r="AP205" s="387">
        <f t="shared" ref="AP205:AP268" si="62">IF(AO205&lt;&gt;"",AO205,IF(AND($AE205="Yes",$AF205="Yes",$AG205="Yes",$AH205="Yes"),X205,0))</f>
        <v>0</v>
      </c>
      <c r="AQ205" s="386"/>
      <c r="AR205" s="387">
        <f t="shared" ref="AR205:AR268" si="63">IF(AQ205&lt;&gt;"",AQ205,IF(AND($AE205="Yes",$AF205="Yes",$AG205="Yes",$AH205="Yes"),Y205,0))</f>
        <v>0</v>
      </c>
      <c r="AS205" s="386"/>
      <c r="AT205" s="387">
        <f t="shared" ref="AT205:AT268" si="64">IF(AS205&lt;&gt;"",AS205,IF(AND($AE205="Yes",$AF205="Yes",$AG205="Yes",$AH205="Yes"),Z205,0))</f>
        <v>0</v>
      </c>
    </row>
    <row r="206" spans="2:46">
      <c r="B206" s="435"/>
      <c r="C206" s="435"/>
      <c r="D206" s="436"/>
      <c r="E206" s="437"/>
      <c r="F206" s="437"/>
      <c r="G206" s="437"/>
      <c r="H206" s="437"/>
      <c r="I206" s="437"/>
      <c r="J206" s="437"/>
      <c r="K206" s="465">
        <f t="shared" si="49"/>
        <v>0</v>
      </c>
      <c r="L206" s="433"/>
      <c r="M206" s="433"/>
      <c r="N206" s="434"/>
      <c r="O206" s="383" t="str">
        <f t="shared" si="50"/>
        <v/>
      </c>
      <c r="P206" s="434"/>
      <c r="Q206" s="434"/>
      <c r="R206" s="434"/>
      <c r="S206" s="433"/>
      <c r="T206" s="434"/>
      <c r="U206" s="384" t="str">
        <f t="shared" si="52"/>
        <v/>
      </c>
      <c r="V206" s="384" t="str">
        <f t="shared" si="53"/>
        <v/>
      </c>
      <c r="W206" s="384" t="str">
        <f t="shared" si="54"/>
        <v/>
      </c>
      <c r="X206" s="384" t="str">
        <f t="shared" si="55"/>
        <v/>
      </c>
      <c r="Y206" s="384" t="str">
        <f t="shared" si="56"/>
        <v/>
      </c>
      <c r="Z206" s="384" t="str">
        <f t="shared" si="57"/>
        <v/>
      </c>
      <c r="AA206" s="384">
        <f t="shared" si="51"/>
        <v>0</v>
      </c>
      <c r="AB206" s="385" t="b">
        <f t="shared" si="58"/>
        <v>1</v>
      </c>
      <c r="AC206" s="384" t="str">
        <f>IF($N206="","",IF($C$7="Northern Ireland",INDEX('Fixed inputs'!$H$18:$H$58,MATCH($N206,'Fixed inputs'!$C$18:$C$58,0)),INDEX('Fixed inputs'!$I$18:$I$58,MATCH($N206,'Fixed inputs'!$C$18:$C$58,0))))</f>
        <v/>
      </c>
      <c r="AD206" s="384" t="str">
        <f>IF($C206="","",INDEX('Fixed inputs'!$C$8:$E$10,MATCH($C206,'Fixed inputs'!$B$8:$B$10,0),MATCH(IF($C$7="Northern Ireland","GBP","EUR"),'Fixed inputs'!$C$7:$E$7,0)))</f>
        <v/>
      </c>
      <c r="AE206" s="386"/>
      <c r="AF206" s="386"/>
      <c r="AG206" s="386"/>
      <c r="AH206" s="386"/>
      <c r="AI206" s="386"/>
      <c r="AJ206" s="387">
        <f t="shared" si="59"/>
        <v>0</v>
      </c>
      <c r="AK206" s="386"/>
      <c r="AL206" s="387">
        <f t="shared" si="60"/>
        <v>0</v>
      </c>
      <c r="AM206" s="386"/>
      <c r="AN206" s="387">
        <f t="shared" si="61"/>
        <v>0</v>
      </c>
      <c r="AO206" s="386"/>
      <c r="AP206" s="387">
        <f t="shared" si="62"/>
        <v>0</v>
      </c>
      <c r="AQ206" s="386"/>
      <c r="AR206" s="387">
        <f t="shared" si="63"/>
        <v>0</v>
      </c>
      <c r="AS206" s="386"/>
      <c r="AT206" s="387">
        <f t="shared" si="64"/>
        <v>0</v>
      </c>
    </row>
    <row r="207" spans="2:46">
      <c r="B207" s="435"/>
      <c r="C207" s="435"/>
      <c r="D207" s="436"/>
      <c r="E207" s="437"/>
      <c r="F207" s="437"/>
      <c r="G207" s="437"/>
      <c r="H207" s="437"/>
      <c r="I207" s="437"/>
      <c r="J207" s="437"/>
      <c r="K207" s="465">
        <f t="shared" si="49"/>
        <v>0</v>
      </c>
      <c r="L207" s="433"/>
      <c r="M207" s="433"/>
      <c r="N207" s="434"/>
      <c r="O207" s="383" t="str">
        <f t="shared" si="50"/>
        <v/>
      </c>
      <c r="P207" s="434"/>
      <c r="Q207" s="434"/>
      <c r="R207" s="434"/>
      <c r="S207" s="433"/>
      <c r="T207" s="434"/>
      <c r="U207" s="384" t="str">
        <f t="shared" si="52"/>
        <v/>
      </c>
      <c r="V207" s="384" t="str">
        <f t="shared" si="53"/>
        <v/>
      </c>
      <c r="W207" s="384" t="str">
        <f t="shared" si="54"/>
        <v/>
      </c>
      <c r="X207" s="384" t="str">
        <f t="shared" si="55"/>
        <v/>
      </c>
      <c r="Y207" s="384" t="str">
        <f t="shared" si="56"/>
        <v/>
      </c>
      <c r="Z207" s="384" t="str">
        <f t="shared" si="57"/>
        <v/>
      </c>
      <c r="AA207" s="384">
        <f t="shared" si="51"/>
        <v>0</v>
      </c>
      <c r="AB207" s="385" t="b">
        <f t="shared" si="58"/>
        <v>1</v>
      </c>
      <c r="AC207" s="384" t="str">
        <f>IF($N207="","",IF($C$7="Northern Ireland",INDEX('Fixed inputs'!$H$18:$H$58,MATCH($N207,'Fixed inputs'!$C$18:$C$58,0)),INDEX('Fixed inputs'!$I$18:$I$58,MATCH($N207,'Fixed inputs'!$C$18:$C$58,0))))</f>
        <v/>
      </c>
      <c r="AD207" s="384" t="str">
        <f>IF($C207="","",INDEX('Fixed inputs'!$C$8:$E$10,MATCH($C207,'Fixed inputs'!$B$8:$B$10,0),MATCH(IF($C$7="Northern Ireland","GBP","EUR"),'Fixed inputs'!$C$7:$E$7,0)))</f>
        <v/>
      </c>
      <c r="AE207" s="386"/>
      <c r="AF207" s="386"/>
      <c r="AG207" s="386"/>
      <c r="AH207" s="386"/>
      <c r="AI207" s="386"/>
      <c r="AJ207" s="387">
        <f t="shared" si="59"/>
        <v>0</v>
      </c>
      <c r="AK207" s="386"/>
      <c r="AL207" s="387">
        <f t="shared" si="60"/>
        <v>0</v>
      </c>
      <c r="AM207" s="386"/>
      <c r="AN207" s="387">
        <f t="shared" si="61"/>
        <v>0</v>
      </c>
      <c r="AO207" s="386"/>
      <c r="AP207" s="387">
        <f t="shared" si="62"/>
        <v>0</v>
      </c>
      <c r="AQ207" s="386"/>
      <c r="AR207" s="387">
        <f t="shared" si="63"/>
        <v>0</v>
      </c>
      <c r="AS207" s="386"/>
      <c r="AT207" s="387">
        <f t="shared" si="64"/>
        <v>0</v>
      </c>
    </row>
    <row r="208" spans="2:46">
      <c r="B208" s="435"/>
      <c r="C208" s="435"/>
      <c r="D208" s="436"/>
      <c r="E208" s="437"/>
      <c r="F208" s="437"/>
      <c r="G208" s="437"/>
      <c r="H208" s="437"/>
      <c r="I208" s="437"/>
      <c r="J208" s="437"/>
      <c r="K208" s="465">
        <f t="shared" si="49"/>
        <v>0</v>
      </c>
      <c r="L208" s="433"/>
      <c r="M208" s="433"/>
      <c r="N208" s="434"/>
      <c r="O208" s="383" t="str">
        <f t="shared" si="50"/>
        <v/>
      </c>
      <c r="P208" s="434"/>
      <c r="Q208" s="434"/>
      <c r="R208" s="434"/>
      <c r="S208" s="433"/>
      <c r="T208" s="434"/>
      <c r="U208" s="384" t="str">
        <f t="shared" si="52"/>
        <v/>
      </c>
      <c r="V208" s="384" t="str">
        <f t="shared" si="53"/>
        <v/>
      </c>
      <c r="W208" s="384" t="str">
        <f t="shared" si="54"/>
        <v/>
      </c>
      <c r="X208" s="384" t="str">
        <f t="shared" si="55"/>
        <v/>
      </c>
      <c r="Y208" s="384" t="str">
        <f t="shared" si="56"/>
        <v/>
      </c>
      <c r="Z208" s="384" t="str">
        <f t="shared" si="57"/>
        <v/>
      </c>
      <c r="AA208" s="384">
        <f t="shared" si="51"/>
        <v>0</v>
      </c>
      <c r="AB208" s="385" t="b">
        <f t="shared" si="58"/>
        <v>1</v>
      </c>
      <c r="AC208" s="384" t="str">
        <f>IF($N208="","",IF($C$7="Northern Ireland",INDEX('Fixed inputs'!$H$18:$H$58,MATCH($N208,'Fixed inputs'!$C$18:$C$58,0)),INDEX('Fixed inputs'!$I$18:$I$58,MATCH($N208,'Fixed inputs'!$C$18:$C$58,0))))</f>
        <v/>
      </c>
      <c r="AD208" s="384" t="str">
        <f>IF($C208="","",INDEX('Fixed inputs'!$C$8:$E$10,MATCH($C208,'Fixed inputs'!$B$8:$B$10,0),MATCH(IF($C$7="Northern Ireland","GBP","EUR"),'Fixed inputs'!$C$7:$E$7,0)))</f>
        <v/>
      </c>
      <c r="AE208" s="386"/>
      <c r="AF208" s="386"/>
      <c r="AG208" s="386"/>
      <c r="AH208" s="386"/>
      <c r="AI208" s="386"/>
      <c r="AJ208" s="387">
        <f t="shared" si="59"/>
        <v>0</v>
      </c>
      <c r="AK208" s="386"/>
      <c r="AL208" s="387">
        <f t="shared" si="60"/>
        <v>0</v>
      </c>
      <c r="AM208" s="386"/>
      <c r="AN208" s="387">
        <f t="shared" si="61"/>
        <v>0</v>
      </c>
      <c r="AO208" s="386"/>
      <c r="AP208" s="387">
        <f t="shared" si="62"/>
        <v>0</v>
      </c>
      <c r="AQ208" s="386"/>
      <c r="AR208" s="387">
        <f t="shared" si="63"/>
        <v>0</v>
      </c>
      <c r="AS208" s="386"/>
      <c r="AT208" s="387">
        <f t="shared" si="64"/>
        <v>0</v>
      </c>
    </row>
    <row r="209" spans="2:46">
      <c r="B209" s="435"/>
      <c r="C209" s="435"/>
      <c r="D209" s="436"/>
      <c r="E209" s="437"/>
      <c r="F209" s="437"/>
      <c r="G209" s="437"/>
      <c r="H209" s="437"/>
      <c r="I209" s="437"/>
      <c r="J209" s="437"/>
      <c r="K209" s="465">
        <f t="shared" si="49"/>
        <v>0</v>
      </c>
      <c r="L209" s="433"/>
      <c r="M209" s="433"/>
      <c r="N209" s="434"/>
      <c r="O209" s="383" t="str">
        <f t="shared" si="50"/>
        <v/>
      </c>
      <c r="P209" s="434"/>
      <c r="Q209" s="434"/>
      <c r="R209" s="434"/>
      <c r="S209" s="433"/>
      <c r="T209" s="434"/>
      <c r="U209" s="384" t="str">
        <f t="shared" si="52"/>
        <v/>
      </c>
      <c r="V209" s="384" t="str">
        <f t="shared" si="53"/>
        <v/>
      </c>
      <c r="W209" s="384" t="str">
        <f t="shared" si="54"/>
        <v/>
      </c>
      <c r="X209" s="384" t="str">
        <f t="shared" si="55"/>
        <v/>
      </c>
      <c r="Y209" s="384" t="str">
        <f t="shared" si="56"/>
        <v/>
      </c>
      <c r="Z209" s="384" t="str">
        <f t="shared" si="57"/>
        <v/>
      </c>
      <c r="AA209" s="384">
        <f t="shared" si="51"/>
        <v>0</v>
      </c>
      <c r="AB209" s="385" t="b">
        <f t="shared" si="58"/>
        <v>1</v>
      </c>
      <c r="AC209" s="384" t="str">
        <f>IF($N209="","",IF($C$7="Northern Ireland",INDEX('Fixed inputs'!$H$18:$H$58,MATCH($N209,'Fixed inputs'!$C$18:$C$58,0)),INDEX('Fixed inputs'!$I$18:$I$58,MATCH($N209,'Fixed inputs'!$C$18:$C$58,0))))</f>
        <v/>
      </c>
      <c r="AD209" s="384" t="str">
        <f>IF($C209="","",INDEX('Fixed inputs'!$C$8:$E$10,MATCH($C209,'Fixed inputs'!$B$8:$B$10,0),MATCH(IF($C$7="Northern Ireland","GBP","EUR"),'Fixed inputs'!$C$7:$E$7,0)))</f>
        <v/>
      </c>
      <c r="AE209" s="386"/>
      <c r="AF209" s="386"/>
      <c r="AG209" s="386"/>
      <c r="AH209" s="386"/>
      <c r="AI209" s="386"/>
      <c r="AJ209" s="387">
        <f t="shared" si="59"/>
        <v>0</v>
      </c>
      <c r="AK209" s="386"/>
      <c r="AL209" s="387">
        <f t="shared" si="60"/>
        <v>0</v>
      </c>
      <c r="AM209" s="386"/>
      <c r="AN209" s="387">
        <f t="shared" si="61"/>
        <v>0</v>
      </c>
      <c r="AO209" s="386"/>
      <c r="AP209" s="387">
        <f t="shared" si="62"/>
        <v>0</v>
      </c>
      <c r="AQ209" s="386"/>
      <c r="AR209" s="387">
        <f t="shared" si="63"/>
        <v>0</v>
      </c>
      <c r="AS209" s="386"/>
      <c r="AT209" s="387">
        <f t="shared" si="64"/>
        <v>0</v>
      </c>
    </row>
    <row r="210" spans="2:46">
      <c r="B210" s="435"/>
      <c r="C210" s="435"/>
      <c r="D210" s="436"/>
      <c r="E210" s="437"/>
      <c r="F210" s="437"/>
      <c r="G210" s="437"/>
      <c r="H210" s="437"/>
      <c r="I210" s="437"/>
      <c r="J210" s="437"/>
      <c r="K210" s="465">
        <f t="shared" si="49"/>
        <v>0</v>
      </c>
      <c r="L210" s="433"/>
      <c r="M210" s="433"/>
      <c r="N210" s="434"/>
      <c r="O210" s="383" t="str">
        <f t="shared" si="50"/>
        <v/>
      </c>
      <c r="P210" s="434"/>
      <c r="Q210" s="434"/>
      <c r="R210" s="434"/>
      <c r="S210" s="433"/>
      <c r="T210" s="434"/>
      <c r="U210" s="384" t="str">
        <f t="shared" si="52"/>
        <v/>
      </c>
      <c r="V210" s="384" t="str">
        <f t="shared" si="53"/>
        <v/>
      </c>
      <c r="W210" s="384" t="str">
        <f t="shared" si="54"/>
        <v/>
      </c>
      <c r="X210" s="384" t="str">
        <f t="shared" si="55"/>
        <v/>
      </c>
      <c r="Y210" s="384" t="str">
        <f t="shared" si="56"/>
        <v/>
      </c>
      <c r="Z210" s="384" t="str">
        <f t="shared" si="57"/>
        <v/>
      </c>
      <c r="AA210" s="384">
        <f t="shared" si="51"/>
        <v>0</v>
      </c>
      <c r="AB210" s="385" t="b">
        <f t="shared" si="58"/>
        <v>1</v>
      </c>
      <c r="AC210" s="384" t="str">
        <f>IF($N210="","",IF($C$7="Northern Ireland",INDEX('Fixed inputs'!$H$18:$H$58,MATCH($N210,'Fixed inputs'!$C$18:$C$58,0)),INDEX('Fixed inputs'!$I$18:$I$58,MATCH($N210,'Fixed inputs'!$C$18:$C$58,0))))</f>
        <v/>
      </c>
      <c r="AD210" s="384" t="str">
        <f>IF($C210="","",INDEX('Fixed inputs'!$C$8:$E$10,MATCH($C210,'Fixed inputs'!$B$8:$B$10,0),MATCH(IF($C$7="Northern Ireland","GBP","EUR"),'Fixed inputs'!$C$7:$E$7,0)))</f>
        <v/>
      </c>
      <c r="AE210" s="386"/>
      <c r="AF210" s="386"/>
      <c r="AG210" s="386"/>
      <c r="AH210" s="386"/>
      <c r="AI210" s="386"/>
      <c r="AJ210" s="387">
        <f t="shared" si="59"/>
        <v>0</v>
      </c>
      <c r="AK210" s="386"/>
      <c r="AL210" s="387">
        <f t="shared" si="60"/>
        <v>0</v>
      </c>
      <c r="AM210" s="386"/>
      <c r="AN210" s="387">
        <f t="shared" si="61"/>
        <v>0</v>
      </c>
      <c r="AO210" s="386"/>
      <c r="AP210" s="387">
        <f t="shared" si="62"/>
        <v>0</v>
      </c>
      <c r="AQ210" s="386"/>
      <c r="AR210" s="387">
        <f t="shared" si="63"/>
        <v>0</v>
      </c>
      <c r="AS210" s="386"/>
      <c r="AT210" s="387">
        <f t="shared" si="64"/>
        <v>0</v>
      </c>
    </row>
    <row r="211" spans="2:46">
      <c r="B211" s="435"/>
      <c r="C211" s="435"/>
      <c r="D211" s="436"/>
      <c r="E211" s="437"/>
      <c r="F211" s="437"/>
      <c r="G211" s="437"/>
      <c r="H211" s="437"/>
      <c r="I211" s="437"/>
      <c r="J211" s="437"/>
      <c r="K211" s="465">
        <f t="shared" si="49"/>
        <v>0</v>
      </c>
      <c r="L211" s="433"/>
      <c r="M211" s="433"/>
      <c r="N211" s="434"/>
      <c r="O211" s="383" t="str">
        <f t="shared" si="50"/>
        <v/>
      </c>
      <c r="P211" s="434"/>
      <c r="Q211" s="434"/>
      <c r="R211" s="434"/>
      <c r="S211" s="433"/>
      <c r="T211" s="434"/>
      <c r="U211" s="384" t="str">
        <f t="shared" si="52"/>
        <v/>
      </c>
      <c r="V211" s="384" t="str">
        <f t="shared" si="53"/>
        <v/>
      </c>
      <c r="W211" s="384" t="str">
        <f t="shared" si="54"/>
        <v/>
      </c>
      <c r="X211" s="384" t="str">
        <f t="shared" si="55"/>
        <v/>
      </c>
      <c r="Y211" s="384" t="str">
        <f t="shared" si="56"/>
        <v/>
      </c>
      <c r="Z211" s="384" t="str">
        <f t="shared" si="57"/>
        <v/>
      </c>
      <c r="AA211" s="384">
        <f t="shared" si="51"/>
        <v>0</v>
      </c>
      <c r="AB211" s="385" t="b">
        <f t="shared" si="58"/>
        <v>1</v>
      </c>
      <c r="AC211" s="384" t="str">
        <f>IF($N211="","",IF($C$7="Northern Ireland",INDEX('Fixed inputs'!$H$18:$H$58,MATCH($N211,'Fixed inputs'!$C$18:$C$58,0)),INDEX('Fixed inputs'!$I$18:$I$58,MATCH($N211,'Fixed inputs'!$C$18:$C$58,0))))</f>
        <v/>
      </c>
      <c r="AD211" s="384" t="str">
        <f>IF($C211="","",INDEX('Fixed inputs'!$C$8:$E$10,MATCH($C211,'Fixed inputs'!$B$8:$B$10,0),MATCH(IF($C$7="Northern Ireland","GBP","EUR"),'Fixed inputs'!$C$7:$E$7,0)))</f>
        <v/>
      </c>
      <c r="AE211" s="386"/>
      <c r="AF211" s="386"/>
      <c r="AG211" s="386"/>
      <c r="AH211" s="386"/>
      <c r="AI211" s="386"/>
      <c r="AJ211" s="387">
        <f t="shared" si="59"/>
        <v>0</v>
      </c>
      <c r="AK211" s="386"/>
      <c r="AL211" s="387">
        <f t="shared" si="60"/>
        <v>0</v>
      </c>
      <c r="AM211" s="386"/>
      <c r="AN211" s="387">
        <f t="shared" si="61"/>
        <v>0</v>
      </c>
      <c r="AO211" s="386"/>
      <c r="AP211" s="387">
        <f t="shared" si="62"/>
        <v>0</v>
      </c>
      <c r="AQ211" s="386"/>
      <c r="AR211" s="387">
        <f t="shared" si="63"/>
        <v>0</v>
      </c>
      <c r="AS211" s="386"/>
      <c r="AT211" s="387">
        <f t="shared" si="64"/>
        <v>0</v>
      </c>
    </row>
    <row r="212" spans="2:46">
      <c r="B212" s="435"/>
      <c r="C212" s="435"/>
      <c r="D212" s="436"/>
      <c r="E212" s="437"/>
      <c r="F212" s="437"/>
      <c r="G212" s="437"/>
      <c r="H212" s="437"/>
      <c r="I212" s="437"/>
      <c r="J212" s="437"/>
      <c r="K212" s="465">
        <f t="shared" si="49"/>
        <v>0</v>
      </c>
      <c r="L212" s="433"/>
      <c r="M212" s="433"/>
      <c r="N212" s="434"/>
      <c r="O212" s="383" t="str">
        <f t="shared" si="50"/>
        <v/>
      </c>
      <c r="P212" s="434"/>
      <c r="Q212" s="434"/>
      <c r="R212" s="434"/>
      <c r="S212" s="433"/>
      <c r="T212" s="434"/>
      <c r="U212" s="384" t="str">
        <f t="shared" si="52"/>
        <v/>
      </c>
      <c r="V212" s="384" t="str">
        <f t="shared" si="53"/>
        <v/>
      </c>
      <c r="W212" s="384" t="str">
        <f t="shared" si="54"/>
        <v/>
      </c>
      <c r="X212" s="384" t="str">
        <f t="shared" si="55"/>
        <v/>
      </c>
      <c r="Y212" s="384" t="str">
        <f t="shared" si="56"/>
        <v/>
      </c>
      <c r="Z212" s="384" t="str">
        <f t="shared" si="57"/>
        <v/>
      </c>
      <c r="AA212" s="384">
        <f t="shared" si="51"/>
        <v>0</v>
      </c>
      <c r="AB212" s="385" t="b">
        <f t="shared" si="58"/>
        <v>1</v>
      </c>
      <c r="AC212" s="384" t="str">
        <f>IF($N212="","",IF($C$7="Northern Ireland",INDEX('Fixed inputs'!$H$18:$H$58,MATCH($N212,'Fixed inputs'!$C$18:$C$58,0)),INDEX('Fixed inputs'!$I$18:$I$58,MATCH($N212,'Fixed inputs'!$C$18:$C$58,0))))</f>
        <v/>
      </c>
      <c r="AD212" s="384" t="str">
        <f>IF($C212="","",INDEX('Fixed inputs'!$C$8:$E$10,MATCH($C212,'Fixed inputs'!$B$8:$B$10,0),MATCH(IF($C$7="Northern Ireland","GBP","EUR"),'Fixed inputs'!$C$7:$E$7,0)))</f>
        <v/>
      </c>
      <c r="AE212" s="386"/>
      <c r="AF212" s="386"/>
      <c r="AG212" s="386"/>
      <c r="AH212" s="386"/>
      <c r="AI212" s="386"/>
      <c r="AJ212" s="387">
        <f t="shared" si="59"/>
        <v>0</v>
      </c>
      <c r="AK212" s="386"/>
      <c r="AL212" s="387">
        <f t="shared" si="60"/>
        <v>0</v>
      </c>
      <c r="AM212" s="386"/>
      <c r="AN212" s="387">
        <f t="shared" si="61"/>
        <v>0</v>
      </c>
      <c r="AO212" s="386"/>
      <c r="AP212" s="387">
        <f t="shared" si="62"/>
        <v>0</v>
      </c>
      <c r="AQ212" s="386"/>
      <c r="AR212" s="387">
        <f t="shared" si="63"/>
        <v>0</v>
      </c>
      <c r="AS212" s="386"/>
      <c r="AT212" s="387">
        <f t="shared" si="64"/>
        <v>0</v>
      </c>
    </row>
    <row r="213" spans="2:46">
      <c r="B213" s="435"/>
      <c r="C213" s="435"/>
      <c r="D213" s="436"/>
      <c r="E213" s="437"/>
      <c r="F213" s="437"/>
      <c r="G213" s="437"/>
      <c r="H213" s="437"/>
      <c r="I213" s="437"/>
      <c r="J213" s="437"/>
      <c r="K213" s="465">
        <f t="shared" si="49"/>
        <v>0</v>
      </c>
      <c r="L213" s="433"/>
      <c r="M213" s="433"/>
      <c r="N213" s="434"/>
      <c r="O213" s="383" t="str">
        <f t="shared" si="50"/>
        <v/>
      </c>
      <c r="P213" s="434"/>
      <c r="Q213" s="434"/>
      <c r="R213" s="434"/>
      <c r="S213" s="433"/>
      <c r="T213" s="434"/>
      <c r="U213" s="384" t="str">
        <f t="shared" si="52"/>
        <v/>
      </c>
      <c r="V213" s="384" t="str">
        <f t="shared" si="53"/>
        <v/>
      </c>
      <c r="W213" s="384" t="str">
        <f t="shared" si="54"/>
        <v/>
      </c>
      <c r="X213" s="384" t="str">
        <f t="shared" si="55"/>
        <v/>
      </c>
      <c r="Y213" s="384" t="str">
        <f t="shared" si="56"/>
        <v/>
      </c>
      <c r="Z213" s="384" t="str">
        <f t="shared" si="57"/>
        <v/>
      </c>
      <c r="AA213" s="384">
        <f t="shared" si="51"/>
        <v>0</v>
      </c>
      <c r="AB213" s="385" t="b">
        <f t="shared" si="58"/>
        <v>1</v>
      </c>
      <c r="AC213" s="384" t="str">
        <f>IF($N213="","",IF($C$7="Northern Ireland",INDEX('Fixed inputs'!$H$18:$H$58,MATCH($N213,'Fixed inputs'!$C$18:$C$58,0)),INDEX('Fixed inputs'!$I$18:$I$58,MATCH($N213,'Fixed inputs'!$C$18:$C$58,0))))</f>
        <v/>
      </c>
      <c r="AD213" s="384" t="str">
        <f>IF($C213="","",INDEX('Fixed inputs'!$C$8:$E$10,MATCH($C213,'Fixed inputs'!$B$8:$B$10,0),MATCH(IF($C$7="Northern Ireland","GBP","EUR"),'Fixed inputs'!$C$7:$E$7,0)))</f>
        <v/>
      </c>
      <c r="AE213" s="386"/>
      <c r="AF213" s="386"/>
      <c r="AG213" s="386"/>
      <c r="AH213" s="386"/>
      <c r="AI213" s="386"/>
      <c r="AJ213" s="387">
        <f t="shared" si="59"/>
        <v>0</v>
      </c>
      <c r="AK213" s="386"/>
      <c r="AL213" s="387">
        <f t="shared" si="60"/>
        <v>0</v>
      </c>
      <c r="AM213" s="386"/>
      <c r="AN213" s="387">
        <f t="shared" si="61"/>
        <v>0</v>
      </c>
      <c r="AO213" s="386"/>
      <c r="AP213" s="387">
        <f t="shared" si="62"/>
        <v>0</v>
      </c>
      <c r="AQ213" s="386"/>
      <c r="AR213" s="387">
        <f t="shared" si="63"/>
        <v>0</v>
      </c>
      <c r="AS213" s="386"/>
      <c r="AT213" s="387">
        <f t="shared" si="64"/>
        <v>0</v>
      </c>
    </row>
    <row r="214" spans="2:46">
      <c r="B214" s="435"/>
      <c r="C214" s="435"/>
      <c r="D214" s="436"/>
      <c r="E214" s="437"/>
      <c r="F214" s="437"/>
      <c r="G214" s="437"/>
      <c r="H214" s="437"/>
      <c r="I214" s="437"/>
      <c r="J214" s="437"/>
      <c r="K214" s="465">
        <f t="shared" si="49"/>
        <v>0</v>
      </c>
      <c r="L214" s="433"/>
      <c r="M214" s="433"/>
      <c r="N214" s="434"/>
      <c r="O214" s="383" t="str">
        <f t="shared" si="50"/>
        <v/>
      </c>
      <c r="P214" s="434"/>
      <c r="Q214" s="434"/>
      <c r="R214" s="434"/>
      <c r="S214" s="433"/>
      <c r="T214" s="434"/>
      <c r="U214" s="384" t="str">
        <f t="shared" si="52"/>
        <v/>
      </c>
      <c r="V214" s="384" t="str">
        <f t="shared" si="53"/>
        <v/>
      </c>
      <c r="W214" s="384" t="str">
        <f t="shared" si="54"/>
        <v/>
      </c>
      <c r="X214" s="384" t="str">
        <f t="shared" si="55"/>
        <v/>
      </c>
      <c r="Y214" s="384" t="str">
        <f t="shared" si="56"/>
        <v/>
      </c>
      <c r="Z214" s="384" t="str">
        <f t="shared" si="57"/>
        <v/>
      </c>
      <c r="AA214" s="384">
        <f t="shared" si="51"/>
        <v>0</v>
      </c>
      <c r="AB214" s="385" t="b">
        <f t="shared" si="58"/>
        <v>1</v>
      </c>
      <c r="AC214" s="384" t="str">
        <f>IF($N214="","",IF($C$7="Northern Ireland",INDEX('Fixed inputs'!$H$18:$H$58,MATCH($N214,'Fixed inputs'!$C$18:$C$58,0)),INDEX('Fixed inputs'!$I$18:$I$58,MATCH($N214,'Fixed inputs'!$C$18:$C$58,0))))</f>
        <v/>
      </c>
      <c r="AD214" s="384" t="str">
        <f>IF($C214="","",INDEX('Fixed inputs'!$C$8:$E$10,MATCH($C214,'Fixed inputs'!$B$8:$B$10,0),MATCH(IF($C$7="Northern Ireland","GBP","EUR"),'Fixed inputs'!$C$7:$E$7,0)))</f>
        <v/>
      </c>
      <c r="AE214" s="386"/>
      <c r="AF214" s="386"/>
      <c r="AG214" s="386"/>
      <c r="AH214" s="386"/>
      <c r="AI214" s="386"/>
      <c r="AJ214" s="387">
        <f t="shared" si="59"/>
        <v>0</v>
      </c>
      <c r="AK214" s="386"/>
      <c r="AL214" s="387">
        <f t="shared" si="60"/>
        <v>0</v>
      </c>
      <c r="AM214" s="386"/>
      <c r="AN214" s="387">
        <f t="shared" si="61"/>
        <v>0</v>
      </c>
      <c r="AO214" s="386"/>
      <c r="AP214" s="387">
        <f t="shared" si="62"/>
        <v>0</v>
      </c>
      <c r="AQ214" s="386"/>
      <c r="AR214" s="387">
        <f t="shared" si="63"/>
        <v>0</v>
      </c>
      <c r="AS214" s="386"/>
      <c r="AT214" s="387">
        <f t="shared" si="64"/>
        <v>0</v>
      </c>
    </row>
    <row r="215" spans="2:46">
      <c r="B215" s="435"/>
      <c r="C215" s="435"/>
      <c r="D215" s="436"/>
      <c r="E215" s="437"/>
      <c r="F215" s="437"/>
      <c r="G215" s="437"/>
      <c r="H215" s="437"/>
      <c r="I215" s="437"/>
      <c r="J215" s="437"/>
      <c r="K215" s="465">
        <f t="shared" si="49"/>
        <v>0</v>
      </c>
      <c r="L215" s="433"/>
      <c r="M215" s="433"/>
      <c r="N215" s="434"/>
      <c r="O215" s="383" t="str">
        <f t="shared" si="50"/>
        <v/>
      </c>
      <c r="P215" s="434"/>
      <c r="Q215" s="434"/>
      <c r="R215" s="434"/>
      <c r="S215" s="433"/>
      <c r="T215" s="434"/>
      <c r="U215" s="384" t="str">
        <f t="shared" si="52"/>
        <v/>
      </c>
      <c r="V215" s="384" t="str">
        <f t="shared" si="53"/>
        <v/>
      </c>
      <c r="W215" s="384" t="str">
        <f t="shared" si="54"/>
        <v/>
      </c>
      <c r="X215" s="384" t="str">
        <f t="shared" si="55"/>
        <v/>
      </c>
      <c r="Y215" s="384" t="str">
        <f t="shared" si="56"/>
        <v/>
      </c>
      <c r="Z215" s="384" t="str">
        <f t="shared" si="57"/>
        <v/>
      </c>
      <c r="AA215" s="384">
        <f t="shared" si="51"/>
        <v>0</v>
      </c>
      <c r="AB215" s="385" t="b">
        <f t="shared" si="58"/>
        <v>1</v>
      </c>
      <c r="AC215" s="384" t="str">
        <f>IF($N215="","",IF($C$7="Northern Ireland",INDEX('Fixed inputs'!$H$18:$H$58,MATCH($N215,'Fixed inputs'!$C$18:$C$58,0)),INDEX('Fixed inputs'!$I$18:$I$58,MATCH($N215,'Fixed inputs'!$C$18:$C$58,0))))</f>
        <v/>
      </c>
      <c r="AD215" s="384" t="str">
        <f>IF($C215="","",INDEX('Fixed inputs'!$C$8:$E$10,MATCH($C215,'Fixed inputs'!$B$8:$B$10,0),MATCH(IF($C$7="Northern Ireland","GBP","EUR"),'Fixed inputs'!$C$7:$E$7,0)))</f>
        <v/>
      </c>
      <c r="AE215" s="386"/>
      <c r="AF215" s="386"/>
      <c r="AG215" s="386"/>
      <c r="AH215" s="386"/>
      <c r="AI215" s="386"/>
      <c r="AJ215" s="387">
        <f t="shared" si="59"/>
        <v>0</v>
      </c>
      <c r="AK215" s="386"/>
      <c r="AL215" s="387">
        <f t="shared" si="60"/>
        <v>0</v>
      </c>
      <c r="AM215" s="386"/>
      <c r="AN215" s="387">
        <f t="shared" si="61"/>
        <v>0</v>
      </c>
      <c r="AO215" s="386"/>
      <c r="AP215" s="387">
        <f t="shared" si="62"/>
        <v>0</v>
      </c>
      <c r="AQ215" s="386"/>
      <c r="AR215" s="387">
        <f t="shared" si="63"/>
        <v>0</v>
      </c>
      <c r="AS215" s="386"/>
      <c r="AT215" s="387">
        <f t="shared" si="64"/>
        <v>0</v>
      </c>
    </row>
    <row r="216" spans="2:46">
      <c r="B216" s="435"/>
      <c r="C216" s="435"/>
      <c r="D216" s="436"/>
      <c r="E216" s="437"/>
      <c r="F216" s="437"/>
      <c r="G216" s="437"/>
      <c r="H216" s="437"/>
      <c r="I216" s="437"/>
      <c r="J216" s="437"/>
      <c r="K216" s="465">
        <f t="shared" si="49"/>
        <v>0</v>
      </c>
      <c r="L216" s="433"/>
      <c r="M216" s="433"/>
      <c r="N216" s="434"/>
      <c r="O216" s="383" t="str">
        <f t="shared" si="50"/>
        <v/>
      </c>
      <c r="P216" s="434"/>
      <c r="Q216" s="434"/>
      <c r="R216" s="434"/>
      <c r="S216" s="433"/>
      <c r="T216" s="434"/>
      <c r="U216" s="384" t="str">
        <f t="shared" si="52"/>
        <v/>
      </c>
      <c r="V216" s="384" t="str">
        <f t="shared" si="53"/>
        <v/>
      </c>
      <c r="W216" s="384" t="str">
        <f t="shared" si="54"/>
        <v/>
      </c>
      <c r="X216" s="384" t="str">
        <f t="shared" si="55"/>
        <v/>
      </c>
      <c r="Y216" s="384" t="str">
        <f t="shared" si="56"/>
        <v/>
      </c>
      <c r="Z216" s="384" t="str">
        <f t="shared" si="57"/>
        <v/>
      </c>
      <c r="AA216" s="384">
        <f t="shared" si="51"/>
        <v>0</v>
      </c>
      <c r="AB216" s="385" t="b">
        <f t="shared" si="58"/>
        <v>1</v>
      </c>
      <c r="AC216" s="384" t="str">
        <f>IF($N216="","",IF($C$7="Northern Ireland",INDEX('Fixed inputs'!$H$18:$H$58,MATCH($N216,'Fixed inputs'!$C$18:$C$58,0)),INDEX('Fixed inputs'!$I$18:$I$58,MATCH($N216,'Fixed inputs'!$C$18:$C$58,0))))</f>
        <v/>
      </c>
      <c r="AD216" s="384" t="str">
        <f>IF($C216="","",INDEX('Fixed inputs'!$C$8:$E$10,MATCH($C216,'Fixed inputs'!$B$8:$B$10,0),MATCH(IF($C$7="Northern Ireland","GBP","EUR"),'Fixed inputs'!$C$7:$E$7,0)))</f>
        <v/>
      </c>
      <c r="AE216" s="386"/>
      <c r="AF216" s="386"/>
      <c r="AG216" s="386"/>
      <c r="AH216" s="386"/>
      <c r="AI216" s="386"/>
      <c r="AJ216" s="387">
        <f t="shared" si="59"/>
        <v>0</v>
      </c>
      <c r="AK216" s="386"/>
      <c r="AL216" s="387">
        <f t="shared" si="60"/>
        <v>0</v>
      </c>
      <c r="AM216" s="386"/>
      <c r="AN216" s="387">
        <f t="shared" si="61"/>
        <v>0</v>
      </c>
      <c r="AO216" s="386"/>
      <c r="AP216" s="387">
        <f t="shared" si="62"/>
        <v>0</v>
      </c>
      <c r="AQ216" s="386"/>
      <c r="AR216" s="387">
        <f t="shared" si="63"/>
        <v>0</v>
      </c>
      <c r="AS216" s="386"/>
      <c r="AT216" s="387">
        <f t="shared" si="64"/>
        <v>0</v>
      </c>
    </row>
    <row r="217" spans="2:46">
      <c r="B217" s="435"/>
      <c r="C217" s="435"/>
      <c r="D217" s="436"/>
      <c r="E217" s="437"/>
      <c r="F217" s="437"/>
      <c r="G217" s="437"/>
      <c r="H217" s="437"/>
      <c r="I217" s="437"/>
      <c r="J217" s="437"/>
      <c r="K217" s="465">
        <f t="shared" si="49"/>
        <v>0</v>
      </c>
      <c r="L217" s="433"/>
      <c r="M217" s="433"/>
      <c r="N217" s="434"/>
      <c r="O217" s="383" t="str">
        <f t="shared" si="50"/>
        <v/>
      </c>
      <c r="P217" s="434"/>
      <c r="Q217" s="434"/>
      <c r="R217" s="434"/>
      <c r="S217" s="433"/>
      <c r="T217" s="434"/>
      <c r="U217" s="384" t="str">
        <f t="shared" si="52"/>
        <v/>
      </c>
      <c r="V217" s="384" t="str">
        <f t="shared" si="53"/>
        <v/>
      </c>
      <c r="W217" s="384" t="str">
        <f t="shared" si="54"/>
        <v/>
      </c>
      <c r="X217" s="384" t="str">
        <f t="shared" si="55"/>
        <v/>
      </c>
      <c r="Y217" s="384" t="str">
        <f t="shared" si="56"/>
        <v/>
      </c>
      <c r="Z217" s="384" t="str">
        <f t="shared" si="57"/>
        <v/>
      </c>
      <c r="AA217" s="384">
        <f t="shared" si="51"/>
        <v>0</v>
      </c>
      <c r="AB217" s="385" t="b">
        <f t="shared" si="58"/>
        <v>1</v>
      </c>
      <c r="AC217" s="384" t="str">
        <f>IF($N217="","",IF($C$7="Northern Ireland",INDEX('Fixed inputs'!$H$18:$H$58,MATCH($N217,'Fixed inputs'!$C$18:$C$58,0)),INDEX('Fixed inputs'!$I$18:$I$58,MATCH($N217,'Fixed inputs'!$C$18:$C$58,0))))</f>
        <v/>
      </c>
      <c r="AD217" s="384" t="str">
        <f>IF($C217="","",INDEX('Fixed inputs'!$C$8:$E$10,MATCH($C217,'Fixed inputs'!$B$8:$B$10,0),MATCH(IF($C$7="Northern Ireland","GBP","EUR"),'Fixed inputs'!$C$7:$E$7,0)))</f>
        <v/>
      </c>
      <c r="AE217" s="386"/>
      <c r="AF217" s="386"/>
      <c r="AG217" s="386"/>
      <c r="AH217" s="386"/>
      <c r="AI217" s="386"/>
      <c r="AJ217" s="387">
        <f t="shared" si="59"/>
        <v>0</v>
      </c>
      <c r="AK217" s="386"/>
      <c r="AL217" s="387">
        <f t="shared" si="60"/>
        <v>0</v>
      </c>
      <c r="AM217" s="386"/>
      <c r="AN217" s="387">
        <f t="shared" si="61"/>
        <v>0</v>
      </c>
      <c r="AO217" s="386"/>
      <c r="AP217" s="387">
        <f t="shared" si="62"/>
        <v>0</v>
      </c>
      <c r="AQ217" s="386"/>
      <c r="AR217" s="387">
        <f t="shared" si="63"/>
        <v>0</v>
      </c>
      <c r="AS217" s="386"/>
      <c r="AT217" s="387">
        <f t="shared" si="64"/>
        <v>0</v>
      </c>
    </row>
    <row r="218" spans="2:46">
      <c r="B218" s="435"/>
      <c r="C218" s="435"/>
      <c r="D218" s="436"/>
      <c r="E218" s="437"/>
      <c r="F218" s="437"/>
      <c r="G218" s="437"/>
      <c r="H218" s="437"/>
      <c r="I218" s="437"/>
      <c r="J218" s="437"/>
      <c r="K218" s="465">
        <f t="shared" si="49"/>
        <v>0</v>
      </c>
      <c r="L218" s="433"/>
      <c r="M218" s="433"/>
      <c r="N218" s="434"/>
      <c r="O218" s="383" t="str">
        <f t="shared" si="50"/>
        <v/>
      </c>
      <c r="P218" s="434"/>
      <c r="Q218" s="434"/>
      <c r="R218" s="434"/>
      <c r="S218" s="433"/>
      <c r="T218" s="434"/>
      <c r="U218" s="384" t="str">
        <f t="shared" si="52"/>
        <v/>
      </c>
      <c r="V218" s="384" t="str">
        <f t="shared" si="53"/>
        <v/>
      </c>
      <c r="W218" s="384" t="str">
        <f t="shared" si="54"/>
        <v/>
      </c>
      <c r="X218" s="384" t="str">
        <f t="shared" si="55"/>
        <v/>
      </c>
      <c r="Y218" s="384" t="str">
        <f t="shared" si="56"/>
        <v/>
      </c>
      <c r="Z218" s="384" t="str">
        <f t="shared" si="57"/>
        <v/>
      </c>
      <c r="AA218" s="384">
        <f t="shared" si="51"/>
        <v>0</v>
      </c>
      <c r="AB218" s="385" t="b">
        <f t="shared" si="58"/>
        <v>1</v>
      </c>
      <c r="AC218" s="384" t="str">
        <f>IF($N218="","",IF($C$7="Northern Ireland",INDEX('Fixed inputs'!$H$18:$H$58,MATCH($N218,'Fixed inputs'!$C$18:$C$58,0)),INDEX('Fixed inputs'!$I$18:$I$58,MATCH($N218,'Fixed inputs'!$C$18:$C$58,0))))</f>
        <v/>
      </c>
      <c r="AD218" s="384" t="str">
        <f>IF($C218="","",INDEX('Fixed inputs'!$C$8:$E$10,MATCH($C218,'Fixed inputs'!$B$8:$B$10,0),MATCH(IF($C$7="Northern Ireland","GBP","EUR"),'Fixed inputs'!$C$7:$E$7,0)))</f>
        <v/>
      </c>
      <c r="AE218" s="386"/>
      <c r="AF218" s="386"/>
      <c r="AG218" s="386"/>
      <c r="AH218" s="386"/>
      <c r="AI218" s="386"/>
      <c r="AJ218" s="387">
        <f t="shared" si="59"/>
        <v>0</v>
      </c>
      <c r="AK218" s="386"/>
      <c r="AL218" s="387">
        <f t="shared" si="60"/>
        <v>0</v>
      </c>
      <c r="AM218" s="386"/>
      <c r="AN218" s="387">
        <f t="shared" si="61"/>
        <v>0</v>
      </c>
      <c r="AO218" s="386"/>
      <c r="AP218" s="387">
        <f t="shared" si="62"/>
        <v>0</v>
      </c>
      <c r="AQ218" s="386"/>
      <c r="AR218" s="387">
        <f t="shared" si="63"/>
        <v>0</v>
      </c>
      <c r="AS218" s="386"/>
      <c r="AT218" s="387">
        <f t="shared" si="64"/>
        <v>0</v>
      </c>
    </row>
    <row r="219" spans="2:46">
      <c r="B219" s="435"/>
      <c r="C219" s="435"/>
      <c r="D219" s="436"/>
      <c r="E219" s="437"/>
      <c r="F219" s="437"/>
      <c r="G219" s="437"/>
      <c r="H219" s="437"/>
      <c r="I219" s="437"/>
      <c r="J219" s="437"/>
      <c r="K219" s="465">
        <f t="shared" si="49"/>
        <v>0</v>
      </c>
      <c r="L219" s="433"/>
      <c r="M219" s="433"/>
      <c r="N219" s="434"/>
      <c r="O219" s="383" t="str">
        <f t="shared" si="50"/>
        <v/>
      </c>
      <c r="P219" s="434"/>
      <c r="Q219" s="434"/>
      <c r="R219" s="434"/>
      <c r="S219" s="433"/>
      <c r="T219" s="434"/>
      <c r="U219" s="384" t="str">
        <f t="shared" si="52"/>
        <v/>
      </c>
      <c r="V219" s="384" t="str">
        <f t="shared" si="53"/>
        <v/>
      </c>
      <c r="W219" s="384" t="str">
        <f t="shared" si="54"/>
        <v/>
      </c>
      <c r="X219" s="384" t="str">
        <f t="shared" si="55"/>
        <v/>
      </c>
      <c r="Y219" s="384" t="str">
        <f t="shared" si="56"/>
        <v/>
      </c>
      <c r="Z219" s="384" t="str">
        <f t="shared" si="57"/>
        <v/>
      </c>
      <c r="AA219" s="384">
        <f t="shared" si="51"/>
        <v>0</v>
      </c>
      <c r="AB219" s="385" t="b">
        <f t="shared" si="58"/>
        <v>1</v>
      </c>
      <c r="AC219" s="384" t="str">
        <f>IF($N219="","",IF($C$7="Northern Ireland",INDEX('Fixed inputs'!$H$18:$H$58,MATCH($N219,'Fixed inputs'!$C$18:$C$58,0)),INDEX('Fixed inputs'!$I$18:$I$58,MATCH($N219,'Fixed inputs'!$C$18:$C$58,0))))</f>
        <v/>
      </c>
      <c r="AD219" s="384" t="str">
        <f>IF($C219="","",INDEX('Fixed inputs'!$C$8:$E$10,MATCH($C219,'Fixed inputs'!$B$8:$B$10,0),MATCH(IF($C$7="Northern Ireland","GBP","EUR"),'Fixed inputs'!$C$7:$E$7,0)))</f>
        <v/>
      </c>
      <c r="AE219" s="386"/>
      <c r="AF219" s="386"/>
      <c r="AG219" s="386"/>
      <c r="AH219" s="386"/>
      <c r="AI219" s="386"/>
      <c r="AJ219" s="387">
        <f t="shared" si="59"/>
        <v>0</v>
      </c>
      <c r="AK219" s="386"/>
      <c r="AL219" s="387">
        <f t="shared" si="60"/>
        <v>0</v>
      </c>
      <c r="AM219" s="386"/>
      <c r="AN219" s="387">
        <f t="shared" si="61"/>
        <v>0</v>
      </c>
      <c r="AO219" s="386"/>
      <c r="AP219" s="387">
        <f t="shared" si="62"/>
        <v>0</v>
      </c>
      <c r="AQ219" s="386"/>
      <c r="AR219" s="387">
        <f t="shared" si="63"/>
        <v>0</v>
      </c>
      <c r="AS219" s="386"/>
      <c r="AT219" s="387">
        <f t="shared" si="64"/>
        <v>0</v>
      </c>
    </row>
    <row r="220" spans="2:46">
      <c r="B220" s="435"/>
      <c r="C220" s="435"/>
      <c r="D220" s="436"/>
      <c r="E220" s="437"/>
      <c r="F220" s="437"/>
      <c r="G220" s="437"/>
      <c r="H220" s="437"/>
      <c r="I220" s="437"/>
      <c r="J220" s="437"/>
      <c r="K220" s="465">
        <f t="shared" si="49"/>
        <v>0</v>
      </c>
      <c r="L220" s="433"/>
      <c r="M220" s="433"/>
      <c r="N220" s="434"/>
      <c r="O220" s="383" t="str">
        <f t="shared" si="50"/>
        <v/>
      </c>
      <c r="P220" s="434"/>
      <c r="Q220" s="434"/>
      <c r="R220" s="434"/>
      <c r="S220" s="433"/>
      <c r="T220" s="434"/>
      <c r="U220" s="384" t="str">
        <f t="shared" si="52"/>
        <v/>
      </c>
      <c r="V220" s="384" t="str">
        <f t="shared" si="53"/>
        <v/>
      </c>
      <c r="W220" s="384" t="str">
        <f t="shared" si="54"/>
        <v/>
      </c>
      <c r="X220" s="384" t="str">
        <f t="shared" si="55"/>
        <v/>
      </c>
      <c r="Y220" s="384" t="str">
        <f t="shared" si="56"/>
        <v/>
      </c>
      <c r="Z220" s="384" t="str">
        <f t="shared" si="57"/>
        <v/>
      </c>
      <c r="AA220" s="384">
        <f t="shared" si="51"/>
        <v>0</v>
      </c>
      <c r="AB220" s="385" t="b">
        <f t="shared" si="58"/>
        <v>1</v>
      </c>
      <c r="AC220" s="384" t="str">
        <f>IF($N220="","",IF($C$7="Northern Ireland",INDEX('Fixed inputs'!$H$18:$H$58,MATCH($N220,'Fixed inputs'!$C$18:$C$58,0)),INDEX('Fixed inputs'!$I$18:$I$58,MATCH($N220,'Fixed inputs'!$C$18:$C$58,0))))</f>
        <v/>
      </c>
      <c r="AD220" s="384" t="str">
        <f>IF($C220="","",INDEX('Fixed inputs'!$C$8:$E$10,MATCH($C220,'Fixed inputs'!$B$8:$B$10,0),MATCH(IF($C$7="Northern Ireland","GBP","EUR"),'Fixed inputs'!$C$7:$E$7,0)))</f>
        <v/>
      </c>
      <c r="AE220" s="386"/>
      <c r="AF220" s="386"/>
      <c r="AG220" s="386"/>
      <c r="AH220" s="386"/>
      <c r="AI220" s="386"/>
      <c r="AJ220" s="387">
        <f t="shared" si="59"/>
        <v>0</v>
      </c>
      <c r="AK220" s="386"/>
      <c r="AL220" s="387">
        <f t="shared" si="60"/>
        <v>0</v>
      </c>
      <c r="AM220" s="386"/>
      <c r="AN220" s="387">
        <f t="shared" si="61"/>
        <v>0</v>
      </c>
      <c r="AO220" s="386"/>
      <c r="AP220" s="387">
        <f t="shared" si="62"/>
        <v>0</v>
      </c>
      <c r="AQ220" s="386"/>
      <c r="AR220" s="387">
        <f t="shared" si="63"/>
        <v>0</v>
      </c>
      <c r="AS220" s="386"/>
      <c r="AT220" s="387">
        <f t="shared" si="64"/>
        <v>0</v>
      </c>
    </row>
    <row r="221" spans="2:46">
      <c r="B221" s="435"/>
      <c r="C221" s="435"/>
      <c r="D221" s="436"/>
      <c r="E221" s="437"/>
      <c r="F221" s="437"/>
      <c r="G221" s="437"/>
      <c r="H221" s="437"/>
      <c r="I221" s="437"/>
      <c r="J221" s="437"/>
      <c r="K221" s="465">
        <f t="shared" si="49"/>
        <v>0</v>
      </c>
      <c r="L221" s="433"/>
      <c r="M221" s="433"/>
      <c r="N221" s="434"/>
      <c r="O221" s="383" t="str">
        <f t="shared" si="50"/>
        <v/>
      </c>
      <c r="P221" s="434"/>
      <c r="Q221" s="434"/>
      <c r="R221" s="434"/>
      <c r="S221" s="433"/>
      <c r="T221" s="434"/>
      <c r="U221" s="384" t="str">
        <f t="shared" si="52"/>
        <v/>
      </c>
      <c r="V221" s="384" t="str">
        <f t="shared" si="53"/>
        <v/>
      </c>
      <c r="W221" s="384" t="str">
        <f t="shared" si="54"/>
        <v/>
      </c>
      <c r="X221" s="384" t="str">
        <f t="shared" si="55"/>
        <v/>
      </c>
      <c r="Y221" s="384" t="str">
        <f t="shared" si="56"/>
        <v/>
      </c>
      <c r="Z221" s="384" t="str">
        <f t="shared" si="57"/>
        <v/>
      </c>
      <c r="AA221" s="384">
        <f t="shared" si="51"/>
        <v>0</v>
      </c>
      <c r="AB221" s="385" t="b">
        <f t="shared" si="58"/>
        <v>1</v>
      </c>
      <c r="AC221" s="384" t="str">
        <f>IF($N221="","",IF($C$7="Northern Ireland",INDEX('Fixed inputs'!$H$18:$H$58,MATCH($N221,'Fixed inputs'!$C$18:$C$58,0)),INDEX('Fixed inputs'!$I$18:$I$58,MATCH($N221,'Fixed inputs'!$C$18:$C$58,0))))</f>
        <v/>
      </c>
      <c r="AD221" s="384" t="str">
        <f>IF($C221="","",INDEX('Fixed inputs'!$C$8:$E$10,MATCH($C221,'Fixed inputs'!$B$8:$B$10,0),MATCH(IF($C$7="Northern Ireland","GBP","EUR"),'Fixed inputs'!$C$7:$E$7,0)))</f>
        <v/>
      </c>
      <c r="AE221" s="386"/>
      <c r="AF221" s="386"/>
      <c r="AG221" s="386"/>
      <c r="AH221" s="386"/>
      <c r="AI221" s="386"/>
      <c r="AJ221" s="387">
        <f t="shared" si="59"/>
        <v>0</v>
      </c>
      <c r="AK221" s="386"/>
      <c r="AL221" s="387">
        <f t="shared" si="60"/>
        <v>0</v>
      </c>
      <c r="AM221" s="386"/>
      <c r="AN221" s="387">
        <f t="shared" si="61"/>
        <v>0</v>
      </c>
      <c r="AO221" s="386"/>
      <c r="AP221" s="387">
        <f t="shared" si="62"/>
        <v>0</v>
      </c>
      <c r="AQ221" s="386"/>
      <c r="AR221" s="387">
        <f t="shared" si="63"/>
        <v>0</v>
      </c>
      <c r="AS221" s="386"/>
      <c r="AT221" s="387">
        <f t="shared" si="64"/>
        <v>0</v>
      </c>
    </row>
    <row r="222" spans="2:46">
      <c r="B222" s="435"/>
      <c r="C222" s="435"/>
      <c r="D222" s="436"/>
      <c r="E222" s="437"/>
      <c r="F222" s="437"/>
      <c r="G222" s="437"/>
      <c r="H222" s="437"/>
      <c r="I222" s="437"/>
      <c r="J222" s="437"/>
      <c r="K222" s="465">
        <f t="shared" si="49"/>
        <v>0</v>
      </c>
      <c r="L222" s="433"/>
      <c r="M222" s="433"/>
      <c r="N222" s="434"/>
      <c r="O222" s="383" t="str">
        <f t="shared" si="50"/>
        <v/>
      </c>
      <c r="P222" s="434"/>
      <c r="Q222" s="434"/>
      <c r="R222" s="434"/>
      <c r="S222" s="433"/>
      <c r="T222" s="434"/>
      <c r="U222" s="384" t="str">
        <f t="shared" si="52"/>
        <v/>
      </c>
      <c r="V222" s="384" t="str">
        <f t="shared" si="53"/>
        <v/>
      </c>
      <c r="W222" s="384" t="str">
        <f t="shared" si="54"/>
        <v/>
      </c>
      <c r="X222" s="384" t="str">
        <f t="shared" si="55"/>
        <v/>
      </c>
      <c r="Y222" s="384" t="str">
        <f t="shared" si="56"/>
        <v/>
      </c>
      <c r="Z222" s="384" t="str">
        <f t="shared" si="57"/>
        <v/>
      </c>
      <c r="AA222" s="384">
        <f t="shared" si="51"/>
        <v>0</v>
      </c>
      <c r="AB222" s="385" t="b">
        <f t="shared" si="58"/>
        <v>1</v>
      </c>
      <c r="AC222" s="384" t="str">
        <f>IF($N222="","",IF($C$7="Northern Ireland",INDEX('Fixed inputs'!$H$18:$H$58,MATCH($N222,'Fixed inputs'!$C$18:$C$58,0)),INDEX('Fixed inputs'!$I$18:$I$58,MATCH($N222,'Fixed inputs'!$C$18:$C$58,0))))</f>
        <v/>
      </c>
      <c r="AD222" s="384" t="str">
        <f>IF($C222="","",INDEX('Fixed inputs'!$C$8:$E$10,MATCH($C222,'Fixed inputs'!$B$8:$B$10,0),MATCH(IF($C$7="Northern Ireland","GBP","EUR"),'Fixed inputs'!$C$7:$E$7,0)))</f>
        <v/>
      </c>
      <c r="AE222" s="386"/>
      <c r="AF222" s="386"/>
      <c r="AG222" s="386"/>
      <c r="AH222" s="386"/>
      <c r="AI222" s="386"/>
      <c r="AJ222" s="387">
        <f t="shared" si="59"/>
        <v>0</v>
      </c>
      <c r="AK222" s="386"/>
      <c r="AL222" s="387">
        <f t="shared" si="60"/>
        <v>0</v>
      </c>
      <c r="AM222" s="386"/>
      <c r="AN222" s="387">
        <f t="shared" si="61"/>
        <v>0</v>
      </c>
      <c r="AO222" s="386"/>
      <c r="AP222" s="387">
        <f t="shared" si="62"/>
        <v>0</v>
      </c>
      <c r="AQ222" s="386"/>
      <c r="AR222" s="387">
        <f t="shared" si="63"/>
        <v>0</v>
      </c>
      <c r="AS222" s="386"/>
      <c r="AT222" s="387">
        <f t="shared" si="64"/>
        <v>0</v>
      </c>
    </row>
    <row r="223" spans="2:46">
      <c r="B223" s="435"/>
      <c r="C223" s="435"/>
      <c r="D223" s="436"/>
      <c r="E223" s="437"/>
      <c r="F223" s="437"/>
      <c r="G223" s="437"/>
      <c r="H223" s="437"/>
      <c r="I223" s="437"/>
      <c r="J223" s="437"/>
      <c r="K223" s="465">
        <f t="shared" si="49"/>
        <v>0</v>
      </c>
      <c r="L223" s="433"/>
      <c r="M223" s="433"/>
      <c r="N223" s="434"/>
      <c r="O223" s="383" t="str">
        <f t="shared" si="50"/>
        <v/>
      </c>
      <c r="P223" s="434"/>
      <c r="Q223" s="434"/>
      <c r="R223" s="434"/>
      <c r="S223" s="433"/>
      <c r="T223" s="434"/>
      <c r="U223" s="384" t="str">
        <f t="shared" si="52"/>
        <v/>
      </c>
      <c r="V223" s="384" t="str">
        <f t="shared" si="53"/>
        <v/>
      </c>
      <c r="W223" s="384" t="str">
        <f t="shared" si="54"/>
        <v/>
      </c>
      <c r="X223" s="384" t="str">
        <f t="shared" si="55"/>
        <v/>
      </c>
      <c r="Y223" s="384" t="str">
        <f t="shared" si="56"/>
        <v/>
      </c>
      <c r="Z223" s="384" t="str">
        <f t="shared" si="57"/>
        <v/>
      </c>
      <c r="AA223" s="384">
        <f t="shared" si="51"/>
        <v>0</v>
      </c>
      <c r="AB223" s="385" t="b">
        <f t="shared" si="58"/>
        <v>1</v>
      </c>
      <c r="AC223" s="384" t="str">
        <f>IF($N223="","",IF($C$7="Northern Ireland",INDEX('Fixed inputs'!$H$18:$H$58,MATCH($N223,'Fixed inputs'!$C$18:$C$58,0)),INDEX('Fixed inputs'!$I$18:$I$58,MATCH($N223,'Fixed inputs'!$C$18:$C$58,0))))</f>
        <v/>
      </c>
      <c r="AD223" s="384" t="str">
        <f>IF($C223="","",INDEX('Fixed inputs'!$C$8:$E$10,MATCH($C223,'Fixed inputs'!$B$8:$B$10,0),MATCH(IF($C$7="Northern Ireland","GBP","EUR"),'Fixed inputs'!$C$7:$E$7,0)))</f>
        <v/>
      </c>
      <c r="AE223" s="386"/>
      <c r="AF223" s="386"/>
      <c r="AG223" s="386"/>
      <c r="AH223" s="386"/>
      <c r="AI223" s="386"/>
      <c r="AJ223" s="387">
        <f t="shared" si="59"/>
        <v>0</v>
      </c>
      <c r="AK223" s="386"/>
      <c r="AL223" s="387">
        <f t="shared" si="60"/>
        <v>0</v>
      </c>
      <c r="AM223" s="386"/>
      <c r="AN223" s="387">
        <f t="shared" si="61"/>
        <v>0</v>
      </c>
      <c r="AO223" s="386"/>
      <c r="AP223" s="387">
        <f t="shared" si="62"/>
        <v>0</v>
      </c>
      <c r="AQ223" s="386"/>
      <c r="AR223" s="387">
        <f t="shared" si="63"/>
        <v>0</v>
      </c>
      <c r="AS223" s="386"/>
      <c r="AT223" s="387">
        <f t="shared" si="64"/>
        <v>0</v>
      </c>
    </row>
    <row r="224" spans="2:46">
      <c r="B224" s="435"/>
      <c r="C224" s="435"/>
      <c r="D224" s="436"/>
      <c r="E224" s="437"/>
      <c r="F224" s="437"/>
      <c r="G224" s="437"/>
      <c r="H224" s="437"/>
      <c r="I224" s="437"/>
      <c r="J224" s="437"/>
      <c r="K224" s="465">
        <f t="shared" si="49"/>
        <v>0</v>
      </c>
      <c r="L224" s="433"/>
      <c r="M224" s="433"/>
      <c r="N224" s="434"/>
      <c r="O224" s="383" t="str">
        <f t="shared" si="50"/>
        <v/>
      </c>
      <c r="P224" s="434"/>
      <c r="Q224" s="434"/>
      <c r="R224" s="434"/>
      <c r="S224" s="433"/>
      <c r="T224" s="434"/>
      <c r="U224" s="384" t="str">
        <f t="shared" si="52"/>
        <v/>
      </c>
      <c r="V224" s="384" t="str">
        <f t="shared" si="53"/>
        <v/>
      </c>
      <c r="W224" s="384" t="str">
        <f t="shared" si="54"/>
        <v/>
      </c>
      <c r="X224" s="384" t="str">
        <f t="shared" si="55"/>
        <v/>
      </c>
      <c r="Y224" s="384" t="str">
        <f t="shared" si="56"/>
        <v/>
      </c>
      <c r="Z224" s="384" t="str">
        <f t="shared" si="57"/>
        <v/>
      </c>
      <c r="AA224" s="384">
        <f t="shared" si="51"/>
        <v>0</v>
      </c>
      <c r="AB224" s="385" t="b">
        <f t="shared" si="58"/>
        <v>1</v>
      </c>
      <c r="AC224" s="384" t="str">
        <f>IF($N224="","",IF($C$7="Northern Ireland",INDEX('Fixed inputs'!$H$18:$H$58,MATCH($N224,'Fixed inputs'!$C$18:$C$58,0)),INDEX('Fixed inputs'!$I$18:$I$58,MATCH($N224,'Fixed inputs'!$C$18:$C$58,0))))</f>
        <v/>
      </c>
      <c r="AD224" s="384" t="str">
        <f>IF($C224="","",INDEX('Fixed inputs'!$C$8:$E$10,MATCH($C224,'Fixed inputs'!$B$8:$B$10,0),MATCH(IF($C$7="Northern Ireland","GBP","EUR"),'Fixed inputs'!$C$7:$E$7,0)))</f>
        <v/>
      </c>
      <c r="AE224" s="386"/>
      <c r="AF224" s="386"/>
      <c r="AG224" s="386"/>
      <c r="AH224" s="386"/>
      <c r="AI224" s="386"/>
      <c r="AJ224" s="387">
        <f t="shared" si="59"/>
        <v>0</v>
      </c>
      <c r="AK224" s="386"/>
      <c r="AL224" s="387">
        <f t="shared" si="60"/>
        <v>0</v>
      </c>
      <c r="AM224" s="386"/>
      <c r="AN224" s="387">
        <f t="shared" si="61"/>
        <v>0</v>
      </c>
      <c r="AO224" s="386"/>
      <c r="AP224" s="387">
        <f t="shared" si="62"/>
        <v>0</v>
      </c>
      <c r="AQ224" s="386"/>
      <c r="AR224" s="387">
        <f t="shared" si="63"/>
        <v>0</v>
      </c>
      <c r="AS224" s="386"/>
      <c r="AT224" s="387">
        <f t="shared" si="64"/>
        <v>0</v>
      </c>
    </row>
    <row r="225" spans="2:46">
      <c r="B225" s="435"/>
      <c r="C225" s="435"/>
      <c r="D225" s="436"/>
      <c r="E225" s="437"/>
      <c r="F225" s="437"/>
      <c r="G225" s="437"/>
      <c r="H225" s="437"/>
      <c r="I225" s="437"/>
      <c r="J225" s="437"/>
      <c r="K225" s="465">
        <f t="shared" si="49"/>
        <v>0</v>
      </c>
      <c r="L225" s="433"/>
      <c r="M225" s="433"/>
      <c r="N225" s="434"/>
      <c r="O225" s="383" t="str">
        <f t="shared" si="50"/>
        <v/>
      </c>
      <c r="P225" s="434"/>
      <c r="Q225" s="434"/>
      <c r="R225" s="434"/>
      <c r="S225" s="433"/>
      <c r="T225" s="434"/>
      <c r="U225" s="384" t="str">
        <f t="shared" si="52"/>
        <v/>
      </c>
      <c r="V225" s="384" t="str">
        <f t="shared" si="53"/>
        <v/>
      </c>
      <c r="W225" s="384" t="str">
        <f t="shared" si="54"/>
        <v/>
      </c>
      <c r="X225" s="384" t="str">
        <f t="shared" si="55"/>
        <v/>
      </c>
      <c r="Y225" s="384" t="str">
        <f t="shared" si="56"/>
        <v/>
      </c>
      <c r="Z225" s="384" t="str">
        <f t="shared" si="57"/>
        <v/>
      </c>
      <c r="AA225" s="384">
        <f t="shared" si="51"/>
        <v>0</v>
      </c>
      <c r="AB225" s="385" t="b">
        <f t="shared" si="58"/>
        <v>1</v>
      </c>
      <c r="AC225" s="384" t="str">
        <f>IF($N225="","",IF($C$7="Northern Ireland",INDEX('Fixed inputs'!$H$18:$H$58,MATCH($N225,'Fixed inputs'!$C$18:$C$58,0)),INDEX('Fixed inputs'!$I$18:$I$58,MATCH($N225,'Fixed inputs'!$C$18:$C$58,0))))</f>
        <v/>
      </c>
      <c r="AD225" s="384" t="str">
        <f>IF($C225="","",INDEX('Fixed inputs'!$C$8:$E$10,MATCH($C225,'Fixed inputs'!$B$8:$B$10,0),MATCH(IF($C$7="Northern Ireland","GBP","EUR"),'Fixed inputs'!$C$7:$E$7,0)))</f>
        <v/>
      </c>
      <c r="AE225" s="386"/>
      <c r="AF225" s="386"/>
      <c r="AG225" s="386"/>
      <c r="AH225" s="386"/>
      <c r="AI225" s="386"/>
      <c r="AJ225" s="387">
        <f t="shared" si="59"/>
        <v>0</v>
      </c>
      <c r="AK225" s="386"/>
      <c r="AL225" s="387">
        <f t="shared" si="60"/>
        <v>0</v>
      </c>
      <c r="AM225" s="386"/>
      <c r="AN225" s="387">
        <f t="shared" si="61"/>
        <v>0</v>
      </c>
      <c r="AO225" s="386"/>
      <c r="AP225" s="387">
        <f t="shared" si="62"/>
        <v>0</v>
      </c>
      <c r="AQ225" s="386"/>
      <c r="AR225" s="387">
        <f t="shared" si="63"/>
        <v>0</v>
      </c>
      <c r="AS225" s="386"/>
      <c r="AT225" s="387">
        <f t="shared" si="64"/>
        <v>0</v>
      </c>
    </row>
    <row r="226" spans="2:46">
      <c r="B226" s="435"/>
      <c r="C226" s="435"/>
      <c r="D226" s="436"/>
      <c r="E226" s="437"/>
      <c r="F226" s="437"/>
      <c r="G226" s="437"/>
      <c r="H226" s="437"/>
      <c r="I226" s="437"/>
      <c r="J226" s="437"/>
      <c r="K226" s="465">
        <f t="shared" si="49"/>
        <v>0</v>
      </c>
      <c r="L226" s="433"/>
      <c r="M226" s="433"/>
      <c r="N226" s="434"/>
      <c r="O226" s="383" t="str">
        <f t="shared" si="50"/>
        <v/>
      </c>
      <c r="P226" s="434"/>
      <c r="Q226" s="434"/>
      <c r="R226" s="434"/>
      <c r="S226" s="433"/>
      <c r="T226" s="434"/>
      <c r="U226" s="384" t="str">
        <f t="shared" si="52"/>
        <v/>
      </c>
      <c r="V226" s="384" t="str">
        <f t="shared" si="53"/>
        <v/>
      </c>
      <c r="W226" s="384" t="str">
        <f t="shared" si="54"/>
        <v/>
      </c>
      <c r="X226" s="384" t="str">
        <f t="shared" si="55"/>
        <v/>
      </c>
      <c r="Y226" s="384" t="str">
        <f t="shared" si="56"/>
        <v/>
      </c>
      <c r="Z226" s="384" t="str">
        <f t="shared" si="57"/>
        <v/>
      </c>
      <c r="AA226" s="384">
        <f t="shared" si="51"/>
        <v>0</v>
      </c>
      <c r="AB226" s="385" t="b">
        <f t="shared" si="58"/>
        <v>1</v>
      </c>
      <c r="AC226" s="384" t="str">
        <f>IF($N226="","",IF($C$7="Northern Ireland",INDEX('Fixed inputs'!$H$18:$H$58,MATCH($N226,'Fixed inputs'!$C$18:$C$58,0)),INDEX('Fixed inputs'!$I$18:$I$58,MATCH($N226,'Fixed inputs'!$C$18:$C$58,0))))</f>
        <v/>
      </c>
      <c r="AD226" s="384" t="str">
        <f>IF($C226="","",INDEX('Fixed inputs'!$C$8:$E$10,MATCH($C226,'Fixed inputs'!$B$8:$B$10,0),MATCH(IF($C$7="Northern Ireland","GBP","EUR"),'Fixed inputs'!$C$7:$E$7,0)))</f>
        <v/>
      </c>
      <c r="AE226" s="386"/>
      <c r="AF226" s="386"/>
      <c r="AG226" s="386"/>
      <c r="AH226" s="386"/>
      <c r="AI226" s="386"/>
      <c r="AJ226" s="387">
        <f t="shared" si="59"/>
        <v>0</v>
      </c>
      <c r="AK226" s="386"/>
      <c r="AL226" s="387">
        <f t="shared" si="60"/>
        <v>0</v>
      </c>
      <c r="AM226" s="386"/>
      <c r="AN226" s="387">
        <f t="shared" si="61"/>
        <v>0</v>
      </c>
      <c r="AO226" s="386"/>
      <c r="AP226" s="387">
        <f t="shared" si="62"/>
        <v>0</v>
      </c>
      <c r="AQ226" s="386"/>
      <c r="AR226" s="387">
        <f t="shared" si="63"/>
        <v>0</v>
      </c>
      <c r="AS226" s="386"/>
      <c r="AT226" s="387">
        <f t="shared" si="64"/>
        <v>0</v>
      </c>
    </row>
    <row r="227" spans="2:46">
      <c r="B227" s="435"/>
      <c r="C227" s="435"/>
      <c r="D227" s="436"/>
      <c r="E227" s="437"/>
      <c r="F227" s="437"/>
      <c r="G227" s="437"/>
      <c r="H227" s="437"/>
      <c r="I227" s="437"/>
      <c r="J227" s="437"/>
      <c r="K227" s="465">
        <f t="shared" si="49"/>
        <v>0</v>
      </c>
      <c r="L227" s="433"/>
      <c r="M227" s="433"/>
      <c r="N227" s="434"/>
      <c r="O227" s="383" t="str">
        <f t="shared" si="50"/>
        <v/>
      </c>
      <c r="P227" s="434"/>
      <c r="Q227" s="434"/>
      <c r="R227" s="434"/>
      <c r="S227" s="433"/>
      <c r="T227" s="434"/>
      <c r="U227" s="384" t="str">
        <f t="shared" si="52"/>
        <v/>
      </c>
      <c r="V227" s="384" t="str">
        <f t="shared" si="53"/>
        <v/>
      </c>
      <c r="W227" s="384" t="str">
        <f t="shared" si="54"/>
        <v/>
      </c>
      <c r="X227" s="384" t="str">
        <f t="shared" si="55"/>
        <v/>
      </c>
      <c r="Y227" s="384" t="str">
        <f t="shared" si="56"/>
        <v/>
      </c>
      <c r="Z227" s="384" t="str">
        <f t="shared" si="57"/>
        <v/>
      </c>
      <c r="AA227" s="384">
        <f t="shared" si="51"/>
        <v>0</v>
      </c>
      <c r="AB227" s="385" t="b">
        <f t="shared" si="58"/>
        <v>1</v>
      </c>
      <c r="AC227" s="384" t="str">
        <f>IF($N227="","",IF($C$7="Northern Ireland",INDEX('Fixed inputs'!$H$18:$H$58,MATCH($N227,'Fixed inputs'!$C$18:$C$58,0)),INDEX('Fixed inputs'!$I$18:$I$58,MATCH($N227,'Fixed inputs'!$C$18:$C$58,0))))</f>
        <v/>
      </c>
      <c r="AD227" s="384" t="str">
        <f>IF($C227="","",INDEX('Fixed inputs'!$C$8:$E$10,MATCH($C227,'Fixed inputs'!$B$8:$B$10,0),MATCH(IF($C$7="Northern Ireland","GBP","EUR"),'Fixed inputs'!$C$7:$E$7,0)))</f>
        <v/>
      </c>
      <c r="AE227" s="386"/>
      <c r="AF227" s="386"/>
      <c r="AG227" s="386"/>
      <c r="AH227" s="386"/>
      <c r="AI227" s="386"/>
      <c r="AJ227" s="387">
        <f t="shared" si="59"/>
        <v>0</v>
      </c>
      <c r="AK227" s="386"/>
      <c r="AL227" s="387">
        <f t="shared" si="60"/>
        <v>0</v>
      </c>
      <c r="AM227" s="386"/>
      <c r="AN227" s="387">
        <f t="shared" si="61"/>
        <v>0</v>
      </c>
      <c r="AO227" s="386"/>
      <c r="AP227" s="387">
        <f t="shared" si="62"/>
        <v>0</v>
      </c>
      <c r="AQ227" s="386"/>
      <c r="AR227" s="387">
        <f t="shared" si="63"/>
        <v>0</v>
      </c>
      <c r="AS227" s="386"/>
      <c r="AT227" s="387">
        <f t="shared" si="64"/>
        <v>0</v>
      </c>
    </row>
    <row r="228" spans="2:46">
      <c r="B228" s="435"/>
      <c r="C228" s="435"/>
      <c r="D228" s="436"/>
      <c r="E228" s="437"/>
      <c r="F228" s="437"/>
      <c r="G228" s="437"/>
      <c r="H228" s="437"/>
      <c r="I228" s="437"/>
      <c r="J228" s="437"/>
      <c r="K228" s="465">
        <f t="shared" si="49"/>
        <v>0</v>
      </c>
      <c r="L228" s="433"/>
      <c r="M228" s="433"/>
      <c r="N228" s="434"/>
      <c r="O228" s="383" t="str">
        <f t="shared" si="50"/>
        <v/>
      </c>
      <c r="P228" s="434"/>
      <c r="Q228" s="434"/>
      <c r="R228" s="434"/>
      <c r="S228" s="433"/>
      <c r="T228" s="434"/>
      <c r="U228" s="384" t="str">
        <f t="shared" si="52"/>
        <v/>
      </c>
      <c r="V228" s="384" t="str">
        <f t="shared" si="53"/>
        <v/>
      </c>
      <c r="W228" s="384" t="str">
        <f t="shared" si="54"/>
        <v/>
      </c>
      <c r="X228" s="384" t="str">
        <f t="shared" si="55"/>
        <v/>
      </c>
      <c r="Y228" s="384" t="str">
        <f t="shared" si="56"/>
        <v/>
      </c>
      <c r="Z228" s="384" t="str">
        <f t="shared" si="57"/>
        <v/>
      </c>
      <c r="AA228" s="384">
        <f t="shared" si="51"/>
        <v>0</v>
      </c>
      <c r="AB228" s="385" t="b">
        <f t="shared" si="58"/>
        <v>1</v>
      </c>
      <c r="AC228" s="384" t="str">
        <f>IF($N228="","",IF($C$7="Northern Ireland",INDEX('Fixed inputs'!$H$18:$H$58,MATCH($N228,'Fixed inputs'!$C$18:$C$58,0)),INDEX('Fixed inputs'!$I$18:$I$58,MATCH($N228,'Fixed inputs'!$C$18:$C$58,0))))</f>
        <v/>
      </c>
      <c r="AD228" s="384" t="str">
        <f>IF($C228="","",INDEX('Fixed inputs'!$C$8:$E$10,MATCH($C228,'Fixed inputs'!$B$8:$B$10,0),MATCH(IF($C$7="Northern Ireland","GBP","EUR"),'Fixed inputs'!$C$7:$E$7,0)))</f>
        <v/>
      </c>
      <c r="AE228" s="386"/>
      <c r="AF228" s="386"/>
      <c r="AG228" s="386"/>
      <c r="AH228" s="386"/>
      <c r="AI228" s="386"/>
      <c r="AJ228" s="387">
        <f t="shared" si="59"/>
        <v>0</v>
      </c>
      <c r="AK228" s="386"/>
      <c r="AL228" s="387">
        <f t="shared" si="60"/>
        <v>0</v>
      </c>
      <c r="AM228" s="386"/>
      <c r="AN228" s="387">
        <f t="shared" si="61"/>
        <v>0</v>
      </c>
      <c r="AO228" s="386"/>
      <c r="AP228" s="387">
        <f t="shared" si="62"/>
        <v>0</v>
      </c>
      <c r="AQ228" s="386"/>
      <c r="AR228" s="387">
        <f t="shared" si="63"/>
        <v>0</v>
      </c>
      <c r="AS228" s="386"/>
      <c r="AT228" s="387">
        <f t="shared" si="64"/>
        <v>0</v>
      </c>
    </row>
    <row r="229" spans="2:46">
      <c r="B229" s="435"/>
      <c r="C229" s="435"/>
      <c r="D229" s="436"/>
      <c r="E229" s="437"/>
      <c r="F229" s="437"/>
      <c r="G229" s="437"/>
      <c r="H229" s="437"/>
      <c r="I229" s="437"/>
      <c r="J229" s="437"/>
      <c r="K229" s="465">
        <f t="shared" si="49"/>
        <v>0</v>
      </c>
      <c r="L229" s="433"/>
      <c r="M229" s="433"/>
      <c r="N229" s="434"/>
      <c r="O229" s="383" t="str">
        <f t="shared" si="50"/>
        <v/>
      </c>
      <c r="P229" s="434"/>
      <c r="Q229" s="434"/>
      <c r="R229" s="434"/>
      <c r="S229" s="433"/>
      <c r="T229" s="434"/>
      <c r="U229" s="384" t="str">
        <f t="shared" si="52"/>
        <v/>
      </c>
      <c r="V229" s="384" t="str">
        <f t="shared" si="53"/>
        <v/>
      </c>
      <c r="W229" s="384" t="str">
        <f t="shared" si="54"/>
        <v/>
      </c>
      <c r="X229" s="384" t="str">
        <f t="shared" si="55"/>
        <v/>
      </c>
      <c r="Y229" s="384" t="str">
        <f t="shared" si="56"/>
        <v/>
      </c>
      <c r="Z229" s="384" t="str">
        <f t="shared" si="57"/>
        <v/>
      </c>
      <c r="AA229" s="384">
        <f t="shared" si="51"/>
        <v>0</v>
      </c>
      <c r="AB229" s="385" t="b">
        <f t="shared" si="58"/>
        <v>1</v>
      </c>
      <c r="AC229" s="384" t="str">
        <f>IF($N229="","",IF($C$7="Northern Ireland",INDEX('Fixed inputs'!$H$18:$H$58,MATCH($N229,'Fixed inputs'!$C$18:$C$58,0)),INDEX('Fixed inputs'!$I$18:$I$58,MATCH($N229,'Fixed inputs'!$C$18:$C$58,0))))</f>
        <v/>
      </c>
      <c r="AD229" s="384" t="str">
        <f>IF($C229="","",INDEX('Fixed inputs'!$C$8:$E$10,MATCH($C229,'Fixed inputs'!$B$8:$B$10,0),MATCH(IF($C$7="Northern Ireland","GBP","EUR"),'Fixed inputs'!$C$7:$E$7,0)))</f>
        <v/>
      </c>
      <c r="AE229" s="386"/>
      <c r="AF229" s="386"/>
      <c r="AG229" s="386"/>
      <c r="AH229" s="386"/>
      <c r="AI229" s="386"/>
      <c r="AJ229" s="387">
        <f t="shared" si="59"/>
        <v>0</v>
      </c>
      <c r="AK229" s="386"/>
      <c r="AL229" s="387">
        <f t="shared" si="60"/>
        <v>0</v>
      </c>
      <c r="AM229" s="386"/>
      <c r="AN229" s="387">
        <f t="shared" si="61"/>
        <v>0</v>
      </c>
      <c r="AO229" s="386"/>
      <c r="AP229" s="387">
        <f t="shared" si="62"/>
        <v>0</v>
      </c>
      <c r="AQ229" s="386"/>
      <c r="AR229" s="387">
        <f t="shared" si="63"/>
        <v>0</v>
      </c>
      <c r="AS229" s="386"/>
      <c r="AT229" s="387">
        <f t="shared" si="64"/>
        <v>0</v>
      </c>
    </row>
    <row r="230" spans="2:46">
      <c r="B230" s="435"/>
      <c r="C230" s="435"/>
      <c r="D230" s="436"/>
      <c r="E230" s="437"/>
      <c r="F230" s="437"/>
      <c r="G230" s="437"/>
      <c r="H230" s="437"/>
      <c r="I230" s="437"/>
      <c r="J230" s="437"/>
      <c r="K230" s="465">
        <f t="shared" si="49"/>
        <v>0</v>
      </c>
      <c r="L230" s="433"/>
      <c r="M230" s="433"/>
      <c r="N230" s="434"/>
      <c r="O230" s="383" t="str">
        <f t="shared" si="50"/>
        <v/>
      </c>
      <c r="P230" s="434"/>
      <c r="Q230" s="434"/>
      <c r="R230" s="434"/>
      <c r="S230" s="433"/>
      <c r="T230" s="434"/>
      <c r="U230" s="384" t="str">
        <f t="shared" si="52"/>
        <v/>
      </c>
      <c r="V230" s="384" t="str">
        <f t="shared" si="53"/>
        <v/>
      </c>
      <c r="W230" s="384" t="str">
        <f t="shared" si="54"/>
        <v/>
      </c>
      <c r="X230" s="384" t="str">
        <f t="shared" si="55"/>
        <v/>
      </c>
      <c r="Y230" s="384" t="str">
        <f t="shared" si="56"/>
        <v/>
      </c>
      <c r="Z230" s="384" t="str">
        <f t="shared" si="57"/>
        <v/>
      </c>
      <c r="AA230" s="384">
        <f t="shared" si="51"/>
        <v>0</v>
      </c>
      <c r="AB230" s="385" t="b">
        <f t="shared" si="58"/>
        <v>1</v>
      </c>
      <c r="AC230" s="384" t="str">
        <f>IF($N230="","",IF($C$7="Northern Ireland",INDEX('Fixed inputs'!$H$18:$H$58,MATCH($N230,'Fixed inputs'!$C$18:$C$58,0)),INDEX('Fixed inputs'!$I$18:$I$58,MATCH($N230,'Fixed inputs'!$C$18:$C$58,0))))</f>
        <v/>
      </c>
      <c r="AD230" s="384" t="str">
        <f>IF($C230="","",INDEX('Fixed inputs'!$C$8:$E$10,MATCH($C230,'Fixed inputs'!$B$8:$B$10,0),MATCH(IF($C$7="Northern Ireland","GBP","EUR"),'Fixed inputs'!$C$7:$E$7,0)))</f>
        <v/>
      </c>
      <c r="AE230" s="386"/>
      <c r="AF230" s="386"/>
      <c r="AG230" s="386"/>
      <c r="AH230" s="386"/>
      <c r="AI230" s="386"/>
      <c r="AJ230" s="387">
        <f t="shared" si="59"/>
        <v>0</v>
      </c>
      <c r="AK230" s="386"/>
      <c r="AL230" s="387">
        <f t="shared" si="60"/>
        <v>0</v>
      </c>
      <c r="AM230" s="386"/>
      <c r="AN230" s="387">
        <f t="shared" si="61"/>
        <v>0</v>
      </c>
      <c r="AO230" s="386"/>
      <c r="AP230" s="387">
        <f t="shared" si="62"/>
        <v>0</v>
      </c>
      <c r="AQ230" s="386"/>
      <c r="AR230" s="387">
        <f t="shared" si="63"/>
        <v>0</v>
      </c>
      <c r="AS230" s="386"/>
      <c r="AT230" s="387">
        <f t="shared" si="64"/>
        <v>0</v>
      </c>
    </row>
    <row r="231" spans="2:46">
      <c r="B231" s="435"/>
      <c r="C231" s="435"/>
      <c r="D231" s="436"/>
      <c r="E231" s="437"/>
      <c r="F231" s="437"/>
      <c r="G231" s="437"/>
      <c r="H231" s="437"/>
      <c r="I231" s="437"/>
      <c r="J231" s="437"/>
      <c r="K231" s="465">
        <f t="shared" si="49"/>
        <v>0</v>
      </c>
      <c r="L231" s="433"/>
      <c r="M231" s="433"/>
      <c r="N231" s="434"/>
      <c r="O231" s="383" t="str">
        <f t="shared" si="50"/>
        <v/>
      </c>
      <c r="P231" s="434"/>
      <c r="Q231" s="434"/>
      <c r="R231" s="434"/>
      <c r="S231" s="433"/>
      <c r="T231" s="434"/>
      <c r="U231" s="384" t="str">
        <f t="shared" si="52"/>
        <v/>
      </c>
      <c r="V231" s="384" t="str">
        <f t="shared" si="53"/>
        <v/>
      </c>
      <c r="W231" s="384" t="str">
        <f t="shared" si="54"/>
        <v/>
      </c>
      <c r="X231" s="384" t="str">
        <f t="shared" si="55"/>
        <v/>
      </c>
      <c r="Y231" s="384" t="str">
        <f t="shared" si="56"/>
        <v/>
      </c>
      <c r="Z231" s="384" t="str">
        <f t="shared" si="57"/>
        <v/>
      </c>
      <c r="AA231" s="384">
        <f t="shared" si="51"/>
        <v>0</v>
      </c>
      <c r="AB231" s="385" t="b">
        <f t="shared" si="58"/>
        <v>1</v>
      </c>
      <c r="AC231" s="384" t="str">
        <f>IF($N231="","",IF($C$7="Northern Ireland",INDEX('Fixed inputs'!$H$18:$H$58,MATCH($N231,'Fixed inputs'!$C$18:$C$58,0)),INDEX('Fixed inputs'!$I$18:$I$58,MATCH($N231,'Fixed inputs'!$C$18:$C$58,0))))</f>
        <v/>
      </c>
      <c r="AD231" s="384" t="str">
        <f>IF($C231="","",INDEX('Fixed inputs'!$C$8:$E$10,MATCH($C231,'Fixed inputs'!$B$8:$B$10,0),MATCH(IF($C$7="Northern Ireland","GBP","EUR"),'Fixed inputs'!$C$7:$E$7,0)))</f>
        <v/>
      </c>
      <c r="AE231" s="386"/>
      <c r="AF231" s="386"/>
      <c r="AG231" s="386"/>
      <c r="AH231" s="386"/>
      <c r="AI231" s="386"/>
      <c r="AJ231" s="387">
        <f t="shared" si="59"/>
        <v>0</v>
      </c>
      <c r="AK231" s="386"/>
      <c r="AL231" s="387">
        <f t="shared" si="60"/>
        <v>0</v>
      </c>
      <c r="AM231" s="386"/>
      <c r="AN231" s="387">
        <f t="shared" si="61"/>
        <v>0</v>
      </c>
      <c r="AO231" s="386"/>
      <c r="AP231" s="387">
        <f t="shared" si="62"/>
        <v>0</v>
      </c>
      <c r="AQ231" s="386"/>
      <c r="AR231" s="387">
        <f t="shared" si="63"/>
        <v>0</v>
      </c>
      <c r="AS231" s="386"/>
      <c r="AT231" s="387">
        <f t="shared" si="64"/>
        <v>0</v>
      </c>
    </row>
    <row r="232" spans="2:46">
      <c r="B232" s="435"/>
      <c r="C232" s="435"/>
      <c r="D232" s="436"/>
      <c r="E232" s="437"/>
      <c r="F232" s="437"/>
      <c r="G232" s="437"/>
      <c r="H232" s="437"/>
      <c r="I232" s="437"/>
      <c r="J232" s="437"/>
      <c r="K232" s="465">
        <f t="shared" si="49"/>
        <v>0</v>
      </c>
      <c r="L232" s="433"/>
      <c r="M232" s="433"/>
      <c r="N232" s="434"/>
      <c r="O232" s="383" t="str">
        <f t="shared" si="50"/>
        <v/>
      </c>
      <c r="P232" s="434"/>
      <c r="Q232" s="434"/>
      <c r="R232" s="434"/>
      <c r="S232" s="433"/>
      <c r="T232" s="434"/>
      <c r="U232" s="384" t="str">
        <f t="shared" si="52"/>
        <v/>
      </c>
      <c r="V232" s="384" t="str">
        <f t="shared" si="53"/>
        <v/>
      </c>
      <c r="W232" s="384" t="str">
        <f t="shared" si="54"/>
        <v/>
      </c>
      <c r="X232" s="384" t="str">
        <f t="shared" si="55"/>
        <v/>
      </c>
      <c r="Y232" s="384" t="str">
        <f t="shared" si="56"/>
        <v/>
      </c>
      <c r="Z232" s="384" t="str">
        <f t="shared" si="57"/>
        <v/>
      </c>
      <c r="AA232" s="384">
        <f t="shared" si="51"/>
        <v>0</v>
      </c>
      <c r="AB232" s="385" t="b">
        <f t="shared" si="58"/>
        <v>1</v>
      </c>
      <c r="AC232" s="384" t="str">
        <f>IF($N232="","",IF($C$7="Northern Ireland",INDEX('Fixed inputs'!$H$18:$H$58,MATCH($N232,'Fixed inputs'!$C$18:$C$58,0)),INDEX('Fixed inputs'!$I$18:$I$58,MATCH($N232,'Fixed inputs'!$C$18:$C$58,0))))</f>
        <v/>
      </c>
      <c r="AD232" s="384" t="str">
        <f>IF($C232="","",INDEX('Fixed inputs'!$C$8:$E$10,MATCH($C232,'Fixed inputs'!$B$8:$B$10,0),MATCH(IF($C$7="Northern Ireland","GBP","EUR"),'Fixed inputs'!$C$7:$E$7,0)))</f>
        <v/>
      </c>
      <c r="AE232" s="386"/>
      <c r="AF232" s="386"/>
      <c r="AG232" s="386"/>
      <c r="AH232" s="386"/>
      <c r="AI232" s="386"/>
      <c r="AJ232" s="387">
        <f t="shared" si="59"/>
        <v>0</v>
      </c>
      <c r="AK232" s="386"/>
      <c r="AL232" s="387">
        <f t="shared" si="60"/>
        <v>0</v>
      </c>
      <c r="AM232" s="386"/>
      <c r="AN232" s="387">
        <f t="shared" si="61"/>
        <v>0</v>
      </c>
      <c r="AO232" s="386"/>
      <c r="AP232" s="387">
        <f t="shared" si="62"/>
        <v>0</v>
      </c>
      <c r="AQ232" s="386"/>
      <c r="AR232" s="387">
        <f t="shared" si="63"/>
        <v>0</v>
      </c>
      <c r="AS232" s="386"/>
      <c r="AT232" s="387">
        <f t="shared" si="64"/>
        <v>0</v>
      </c>
    </row>
    <row r="233" spans="2:46">
      <c r="B233" s="435"/>
      <c r="C233" s="435"/>
      <c r="D233" s="436"/>
      <c r="E233" s="437"/>
      <c r="F233" s="437"/>
      <c r="G233" s="437"/>
      <c r="H233" s="437"/>
      <c r="I233" s="437"/>
      <c r="J233" s="437"/>
      <c r="K233" s="465">
        <f t="shared" si="49"/>
        <v>0</v>
      </c>
      <c r="L233" s="433"/>
      <c r="M233" s="433"/>
      <c r="N233" s="434"/>
      <c r="O233" s="383" t="str">
        <f t="shared" si="50"/>
        <v/>
      </c>
      <c r="P233" s="434"/>
      <c r="Q233" s="434"/>
      <c r="R233" s="434"/>
      <c r="S233" s="433"/>
      <c r="T233" s="434"/>
      <c r="U233" s="384" t="str">
        <f t="shared" si="52"/>
        <v/>
      </c>
      <c r="V233" s="384" t="str">
        <f t="shared" si="53"/>
        <v/>
      </c>
      <c r="W233" s="384" t="str">
        <f t="shared" si="54"/>
        <v/>
      </c>
      <c r="X233" s="384" t="str">
        <f t="shared" si="55"/>
        <v/>
      </c>
      <c r="Y233" s="384" t="str">
        <f t="shared" si="56"/>
        <v/>
      </c>
      <c r="Z233" s="384" t="str">
        <f t="shared" si="57"/>
        <v/>
      </c>
      <c r="AA233" s="384">
        <f t="shared" si="51"/>
        <v>0</v>
      </c>
      <c r="AB233" s="385" t="b">
        <f t="shared" si="58"/>
        <v>1</v>
      </c>
      <c r="AC233" s="384" t="str">
        <f>IF($N233="","",IF($C$7="Northern Ireland",INDEX('Fixed inputs'!$H$18:$H$58,MATCH($N233,'Fixed inputs'!$C$18:$C$58,0)),INDEX('Fixed inputs'!$I$18:$I$58,MATCH($N233,'Fixed inputs'!$C$18:$C$58,0))))</f>
        <v/>
      </c>
      <c r="AD233" s="384" t="str">
        <f>IF($C233="","",INDEX('Fixed inputs'!$C$8:$E$10,MATCH($C233,'Fixed inputs'!$B$8:$B$10,0),MATCH(IF($C$7="Northern Ireland","GBP","EUR"),'Fixed inputs'!$C$7:$E$7,0)))</f>
        <v/>
      </c>
      <c r="AE233" s="386"/>
      <c r="AF233" s="386"/>
      <c r="AG233" s="386"/>
      <c r="AH233" s="386"/>
      <c r="AI233" s="386"/>
      <c r="AJ233" s="387">
        <f t="shared" si="59"/>
        <v>0</v>
      </c>
      <c r="AK233" s="386"/>
      <c r="AL233" s="387">
        <f t="shared" si="60"/>
        <v>0</v>
      </c>
      <c r="AM233" s="386"/>
      <c r="AN233" s="387">
        <f t="shared" si="61"/>
        <v>0</v>
      </c>
      <c r="AO233" s="386"/>
      <c r="AP233" s="387">
        <f t="shared" si="62"/>
        <v>0</v>
      </c>
      <c r="AQ233" s="386"/>
      <c r="AR233" s="387">
        <f t="shared" si="63"/>
        <v>0</v>
      </c>
      <c r="AS233" s="386"/>
      <c r="AT233" s="387">
        <f t="shared" si="64"/>
        <v>0</v>
      </c>
    </row>
    <row r="234" spans="2:46">
      <c r="B234" s="435"/>
      <c r="C234" s="435"/>
      <c r="D234" s="436"/>
      <c r="E234" s="437"/>
      <c r="F234" s="437"/>
      <c r="G234" s="437"/>
      <c r="H234" s="437"/>
      <c r="I234" s="437"/>
      <c r="J234" s="437"/>
      <c r="K234" s="465">
        <f t="shared" si="49"/>
        <v>0</v>
      </c>
      <c r="L234" s="433"/>
      <c r="M234" s="433"/>
      <c r="N234" s="434"/>
      <c r="O234" s="383" t="str">
        <f t="shared" si="50"/>
        <v/>
      </c>
      <c r="P234" s="434"/>
      <c r="Q234" s="434"/>
      <c r="R234" s="434"/>
      <c r="S234" s="433"/>
      <c r="T234" s="434"/>
      <c r="U234" s="384" t="str">
        <f t="shared" si="52"/>
        <v/>
      </c>
      <c r="V234" s="384" t="str">
        <f t="shared" si="53"/>
        <v/>
      </c>
      <c r="W234" s="384" t="str">
        <f t="shared" si="54"/>
        <v/>
      </c>
      <c r="X234" s="384" t="str">
        <f t="shared" si="55"/>
        <v/>
      </c>
      <c r="Y234" s="384" t="str">
        <f t="shared" si="56"/>
        <v/>
      </c>
      <c r="Z234" s="384" t="str">
        <f t="shared" si="57"/>
        <v/>
      </c>
      <c r="AA234" s="384">
        <f t="shared" si="51"/>
        <v>0</v>
      </c>
      <c r="AB234" s="385" t="b">
        <f t="shared" si="58"/>
        <v>1</v>
      </c>
      <c r="AC234" s="384" t="str">
        <f>IF($N234="","",IF($C$7="Northern Ireland",INDEX('Fixed inputs'!$H$18:$H$58,MATCH($N234,'Fixed inputs'!$C$18:$C$58,0)),INDEX('Fixed inputs'!$I$18:$I$58,MATCH($N234,'Fixed inputs'!$C$18:$C$58,0))))</f>
        <v/>
      </c>
      <c r="AD234" s="384" t="str">
        <f>IF($C234="","",INDEX('Fixed inputs'!$C$8:$E$10,MATCH($C234,'Fixed inputs'!$B$8:$B$10,0),MATCH(IF($C$7="Northern Ireland","GBP","EUR"),'Fixed inputs'!$C$7:$E$7,0)))</f>
        <v/>
      </c>
      <c r="AE234" s="386"/>
      <c r="AF234" s="386"/>
      <c r="AG234" s="386"/>
      <c r="AH234" s="386"/>
      <c r="AI234" s="386"/>
      <c r="AJ234" s="387">
        <f t="shared" si="59"/>
        <v>0</v>
      </c>
      <c r="AK234" s="386"/>
      <c r="AL234" s="387">
        <f t="shared" si="60"/>
        <v>0</v>
      </c>
      <c r="AM234" s="386"/>
      <c r="AN234" s="387">
        <f t="shared" si="61"/>
        <v>0</v>
      </c>
      <c r="AO234" s="386"/>
      <c r="AP234" s="387">
        <f t="shared" si="62"/>
        <v>0</v>
      </c>
      <c r="AQ234" s="386"/>
      <c r="AR234" s="387">
        <f t="shared" si="63"/>
        <v>0</v>
      </c>
      <c r="AS234" s="386"/>
      <c r="AT234" s="387">
        <f t="shared" si="64"/>
        <v>0</v>
      </c>
    </row>
    <row r="235" spans="2:46">
      <c r="B235" s="435"/>
      <c r="C235" s="435"/>
      <c r="D235" s="436"/>
      <c r="E235" s="437"/>
      <c r="F235" s="437"/>
      <c r="G235" s="437"/>
      <c r="H235" s="437"/>
      <c r="I235" s="437"/>
      <c r="J235" s="437"/>
      <c r="K235" s="465">
        <f t="shared" si="49"/>
        <v>0</v>
      </c>
      <c r="L235" s="433"/>
      <c r="M235" s="433"/>
      <c r="N235" s="434"/>
      <c r="O235" s="383" t="str">
        <f t="shared" si="50"/>
        <v/>
      </c>
      <c r="P235" s="434"/>
      <c r="Q235" s="434"/>
      <c r="R235" s="434"/>
      <c r="S235" s="433"/>
      <c r="T235" s="434"/>
      <c r="U235" s="384" t="str">
        <f t="shared" si="52"/>
        <v/>
      </c>
      <c r="V235" s="384" t="str">
        <f t="shared" si="53"/>
        <v/>
      </c>
      <c r="W235" s="384" t="str">
        <f t="shared" si="54"/>
        <v/>
      </c>
      <c r="X235" s="384" t="str">
        <f t="shared" si="55"/>
        <v/>
      </c>
      <c r="Y235" s="384" t="str">
        <f t="shared" si="56"/>
        <v/>
      </c>
      <c r="Z235" s="384" t="str">
        <f t="shared" si="57"/>
        <v/>
      </c>
      <c r="AA235" s="384">
        <f t="shared" si="51"/>
        <v>0</v>
      </c>
      <c r="AB235" s="385" t="b">
        <f t="shared" si="58"/>
        <v>1</v>
      </c>
      <c r="AC235" s="384" t="str">
        <f>IF($N235="","",IF($C$7="Northern Ireland",INDEX('Fixed inputs'!$H$18:$H$58,MATCH($N235,'Fixed inputs'!$C$18:$C$58,0)),INDEX('Fixed inputs'!$I$18:$I$58,MATCH($N235,'Fixed inputs'!$C$18:$C$58,0))))</f>
        <v/>
      </c>
      <c r="AD235" s="384" t="str">
        <f>IF($C235="","",INDEX('Fixed inputs'!$C$8:$E$10,MATCH($C235,'Fixed inputs'!$B$8:$B$10,0),MATCH(IF($C$7="Northern Ireland","GBP","EUR"),'Fixed inputs'!$C$7:$E$7,0)))</f>
        <v/>
      </c>
      <c r="AE235" s="386"/>
      <c r="AF235" s="386"/>
      <c r="AG235" s="386"/>
      <c r="AH235" s="386"/>
      <c r="AI235" s="386"/>
      <c r="AJ235" s="387">
        <f t="shared" si="59"/>
        <v>0</v>
      </c>
      <c r="AK235" s="386"/>
      <c r="AL235" s="387">
        <f t="shared" si="60"/>
        <v>0</v>
      </c>
      <c r="AM235" s="386"/>
      <c r="AN235" s="387">
        <f t="shared" si="61"/>
        <v>0</v>
      </c>
      <c r="AO235" s="386"/>
      <c r="AP235" s="387">
        <f t="shared" si="62"/>
        <v>0</v>
      </c>
      <c r="AQ235" s="386"/>
      <c r="AR235" s="387">
        <f t="shared" si="63"/>
        <v>0</v>
      </c>
      <c r="AS235" s="386"/>
      <c r="AT235" s="387">
        <f t="shared" si="64"/>
        <v>0</v>
      </c>
    </row>
    <row r="236" spans="2:46">
      <c r="B236" s="435"/>
      <c r="C236" s="435"/>
      <c r="D236" s="436"/>
      <c r="E236" s="437"/>
      <c r="F236" s="437"/>
      <c r="G236" s="437"/>
      <c r="H236" s="437"/>
      <c r="I236" s="437"/>
      <c r="J236" s="437"/>
      <c r="K236" s="465">
        <f t="shared" si="49"/>
        <v>0</v>
      </c>
      <c r="L236" s="433"/>
      <c r="M236" s="433"/>
      <c r="N236" s="434"/>
      <c r="O236" s="383" t="str">
        <f t="shared" si="50"/>
        <v/>
      </c>
      <c r="P236" s="434"/>
      <c r="Q236" s="434"/>
      <c r="R236" s="434"/>
      <c r="S236" s="433"/>
      <c r="T236" s="434"/>
      <c r="U236" s="384" t="str">
        <f t="shared" si="52"/>
        <v/>
      </c>
      <c r="V236" s="384" t="str">
        <f t="shared" si="53"/>
        <v/>
      </c>
      <c r="W236" s="384" t="str">
        <f t="shared" si="54"/>
        <v/>
      </c>
      <c r="X236" s="384" t="str">
        <f t="shared" si="55"/>
        <v/>
      </c>
      <c r="Y236" s="384" t="str">
        <f t="shared" si="56"/>
        <v/>
      </c>
      <c r="Z236" s="384" t="str">
        <f t="shared" si="57"/>
        <v/>
      </c>
      <c r="AA236" s="384">
        <f t="shared" si="51"/>
        <v>0</v>
      </c>
      <c r="AB236" s="385" t="b">
        <f t="shared" si="58"/>
        <v>1</v>
      </c>
      <c r="AC236" s="384" t="str">
        <f>IF($N236="","",IF($C$7="Northern Ireland",INDEX('Fixed inputs'!$H$18:$H$58,MATCH($N236,'Fixed inputs'!$C$18:$C$58,0)),INDEX('Fixed inputs'!$I$18:$I$58,MATCH($N236,'Fixed inputs'!$C$18:$C$58,0))))</f>
        <v/>
      </c>
      <c r="AD236" s="384" t="str">
        <f>IF($C236="","",INDEX('Fixed inputs'!$C$8:$E$10,MATCH($C236,'Fixed inputs'!$B$8:$B$10,0),MATCH(IF($C$7="Northern Ireland","GBP","EUR"),'Fixed inputs'!$C$7:$E$7,0)))</f>
        <v/>
      </c>
      <c r="AE236" s="386"/>
      <c r="AF236" s="386"/>
      <c r="AG236" s="386"/>
      <c r="AH236" s="386"/>
      <c r="AI236" s="386"/>
      <c r="AJ236" s="387">
        <f t="shared" si="59"/>
        <v>0</v>
      </c>
      <c r="AK236" s="386"/>
      <c r="AL236" s="387">
        <f t="shared" si="60"/>
        <v>0</v>
      </c>
      <c r="AM236" s="386"/>
      <c r="AN236" s="387">
        <f t="shared" si="61"/>
        <v>0</v>
      </c>
      <c r="AO236" s="386"/>
      <c r="AP236" s="387">
        <f t="shared" si="62"/>
        <v>0</v>
      </c>
      <c r="AQ236" s="386"/>
      <c r="AR236" s="387">
        <f t="shared" si="63"/>
        <v>0</v>
      </c>
      <c r="AS236" s="386"/>
      <c r="AT236" s="387">
        <f t="shared" si="64"/>
        <v>0</v>
      </c>
    </row>
    <row r="237" spans="2:46">
      <c r="B237" s="435"/>
      <c r="C237" s="435"/>
      <c r="D237" s="436"/>
      <c r="E237" s="437"/>
      <c r="F237" s="437"/>
      <c r="G237" s="437"/>
      <c r="H237" s="437"/>
      <c r="I237" s="437"/>
      <c r="J237" s="437"/>
      <c r="K237" s="465">
        <f t="shared" si="49"/>
        <v>0</v>
      </c>
      <c r="L237" s="433"/>
      <c r="M237" s="433"/>
      <c r="N237" s="434"/>
      <c r="O237" s="383" t="str">
        <f t="shared" si="50"/>
        <v/>
      </c>
      <c r="P237" s="434"/>
      <c r="Q237" s="434"/>
      <c r="R237" s="434"/>
      <c r="S237" s="433"/>
      <c r="T237" s="434"/>
      <c r="U237" s="384" t="str">
        <f t="shared" si="52"/>
        <v/>
      </c>
      <c r="V237" s="384" t="str">
        <f t="shared" si="53"/>
        <v/>
      </c>
      <c r="W237" s="384" t="str">
        <f t="shared" si="54"/>
        <v/>
      </c>
      <c r="X237" s="384" t="str">
        <f t="shared" si="55"/>
        <v/>
      </c>
      <c r="Y237" s="384" t="str">
        <f t="shared" si="56"/>
        <v/>
      </c>
      <c r="Z237" s="384" t="str">
        <f t="shared" si="57"/>
        <v/>
      </c>
      <c r="AA237" s="384">
        <f t="shared" si="51"/>
        <v>0</v>
      </c>
      <c r="AB237" s="385" t="b">
        <f t="shared" si="58"/>
        <v>1</v>
      </c>
      <c r="AC237" s="384" t="str">
        <f>IF($N237="","",IF($C$7="Northern Ireland",INDEX('Fixed inputs'!$H$18:$H$58,MATCH($N237,'Fixed inputs'!$C$18:$C$58,0)),INDEX('Fixed inputs'!$I$18:$I$58,MATCH($N237,'Fixed inputs'!$C$18:$C$58,0))))</f>
        <v/>
      </c>
      <c r="AD237" s="384" t="str">
        <f>IF($C237="","",INDEX('Fixed inputs'!$C$8:$E$10,MATCH($C237,'Fixed inputs'!$B$8:$B$10,0),MATCH(IF($C$7="Northern Ireland","GBP","EUR"),'Fixed inputs'!$C$7:$E$7,0)))</f>
        <v/>
      </c>
      <c r="AE237" s="386"/>
      <c r="AF237" s="386"/>
      <c r="AG237" s="386"/>
      <c r="AH237" s="386"/>
      <c r="AI237" s="386"/>
      <c r="AJ237" s="387">
        <f t="shared" si="59"/>
        <v>0</v>
      </c>
      <c r="AK237" s="386"/>
      <c r="AL237" s="387">
        <f t="shared" si="60"/>
        <v>0</v>
      </c>
      <c r="AM237" s="386"/>
      <c r="AN237" s="387">
        <f t="shared" si="61"/>
        <v>0</v>
      </c>
      <c r="AO237" s="386"/>
      <c r="AP237" s="387">
        <f t="shared" si="62"/>
        <v>0</v>
      </c>
      <c r="AQ237" s="386"/>
      <c r="AR237" s="387">
        <f t="shared" si="63"/>
        <v>0</v>
      </c>
      <c r="AS237" s="386"/>
      <c r="AT237" s="387">
        <f t="shared" si="64"/>
        <v>0</v>
      </c>
    </row>
    <row r="238" spans="2:46">
      <c r="B238" s="435"/>
      <c r="C238" s="435"/>
      <c r="D238" s="436"/>
      <c r="E238" s="437"/>
      <c r="F238" s="437"/>
      <c r="G238" s="437"/>
      <c r="H238" s="437"/>
      <c r="I238" s="437"/>
      <c r="J238" s="437"/>
      <c r="K238" s="465">
        <f t="shared" si="49"/>
        <v>0</v>
      </c>
      <c r="L238" s="433"/>
      <c r="M238" s="433"/>
      <c r="N238" s="434"/>
      <c r="O238" s="383" t="str">
        <f t="shared" si="50"/>
        <v/>
      </c>
      <c r="P238" s="434"/>
      <c r="Q238" s="434"/>
      <c r="R238" s="434"/>
      <c r="S238" s="433"/>
      <c r="T238" s="434"/>
      <c r="U238" s="384" t="str">
        <f t="shared" si="52"/>
        <v/>
      </c>
      <c r="V238" s="384" t="str">
        <f t="shared" si="53"/>
        <v/>
      </c>
      <c r="W238" s="384" t="str">
        <f t="shared" si="54"/>
        <v/>
      </c>
      <c r="X238" s="384" t="str">
        <f t="shared" si="55"/>
        <v/>
      </c>
      <c r="Y238" s="384" t="str">
        <f t="shared" si="56"/>
        <v/>
      </c>
      <c r="Z238" s="384" t="str">
        <f t="shared" si="57"/>
        <v/>
      </c>
      <c r="AA238" s="384">
        <f t="shared" si="51"/>
        <v>0</v>
      </c>
      <c r="AB238" s="385" t="b">
        <f t="shared" si="58"/>
        <v>1</v>
      </c>
      <c r="AC238" s="384" t="str">
        <f>IF($N238="","",IF($C$7="Northern Ireland",INDEX('Fixed inputs'!$H$18:$H$58,MATCH($N238,'Fixed inputs'!$C$18:$C$58,0)),INDEX('Fixed inputs'!$I$18:$I$58,MATCH($N238,'Fixed inputs'!$C$18:$C$58,0))))</f>
        <v/>
      </c>
      <c r="AD238" s="384" t="str">
        <f>IF($C238="","",INDEX('Fixed inputs'!$C$8:$E$10,MATCH($C238,'Fixed inputs'!$B$8:$B$10,0),MATCH(IF($C$7="Northern Ireland","GBP","EUR"),'Fixed inputs'!$C$7:$E$7,0)))</f>
        <v/>
      </c>
      <c r="AE238" s="386"/>
      <c r="AF238" s="386"/>
      <c r="AG238" s="386"/>
      <c r="AH238" s="386"/>
      <c r="AI238" s="386"/>
      <c r="AJ238" s="387">
        <f t="shared" si="59"/>
        <v>0</v>
      </c>
      <c r="AK238" s="386"/>
      <c r="AL238" s="387">
        <f t="shared" si="60"/>
        <v>0</v>
      </c>
      <c r="AM238" s="386"/>
      <c r="AN238" s="387">
        <f t="shared" si="61"/>
        <v>0</v>
      </c>
      <c r="AO238" s="386"/>
      <c r="AP238" s="387">
        <f t="shared" si="62"/>
        <v>0</v>
      </c>
      <c r="AQ238" s="386"/>
      <c r="AR238" s="387">
        <f t="shared" si="63"/>
        <v>0</v>
      </c>
      <c r="AS238" s="386"/>
      <c r="AT238" s="387">
        <f t="shared" si="64"/>
        <v>0</v>
      </c>
    </row>
    <row r="239" spans="2:46">
      <c r="B239" s="435"/>
      <c r="C239" s="435"/>
      <c r="D239" s="436"/>
      <c r="E239" s="437"/>
      <c r="F239" s="437"/>
      <c r="G239" s="437"/>
      <c r="H239" s="437"/>
      <c r="I239" s="437"/>
      <c r="J239" s="437"/>
      <c r="K239" s="465">
        <f t="shared" si="49"/>
        <v>0</v>
      </c>
      <c r="L239" s="433"/>
      <c r="M239" s="433"/>
      <c r="N239" s="434"/>
      <c r="O239" s="383" t="str">
        <f t="shared" si="50"/>
        <v/>
      </c>
      <c r="P239" s="434"/>
      <c r="Q239" s="434"/>
      <c r="R239" s="434"/>
      <c r="S239" s="433"/>
      <c r="T239" s="434"/>
      <c r="U239" s="384" t="str">
        <f t="shared" si="52"/>
        <v/>
      </c>
      <c r="V239" s="384" t="str">
        <f t="shared" si="53"/>
        <v/>
      </c>
      <c r="W239" s="384" t="str">
        <f t="shared" si="54"/>
        <v/>
      </c>
      <c r="X239" s="384" t="str">
        <f t="shared" si="55"/>
        <v/>
      </c>
      <c r="Y239" s="384" t="str">
        <f t="shared" si="56"/>
        <v/>
      </c>
      <c r="Z239" s="384" t="str">
        <f t="shared" si="57"/>
        <v/>
      </c>
      <c r="AA239" s="384">
        <f t="shared" si="51"/>
        <v>0</v>
      </c>
      <c r="AB239" s="385" t="b">
        <f t="shared" si="58"/>
        <v>1</v>
      </c>
      <c r="AC239" s="384" t="str">
        <f>IF($N239="","",IF($C$7="Northern Ireland",INDEX('Fixed inputs'!$H$18:$H$58,MATCH($N239,'Fixed inputs'!$C$18:$C$58,0)),INDEX('Fixed inputs'!$I$18:$I$58,MATCH($N239,'Fixed inputs'!$C$18:$C$58,0))))</f>
        <v/>
      </c>
      <c r="AD239" s="384" t="str">
        <f>IF($C239="","",INDEX('Fixed inputs'!$C$8:$E$10,MATCH($C239,'Fixed inputs'!$B$8:$B$10,0),MATCH(IF($C$7="Northern Ireland","GBP","EUR"),'Fixed inputs'!$C$7:$E$7,0)))</f>
        <v/>
      </c>
      <c r="AE239" s="386"/>
      <c r="AF239" s="386"/>
      <c r="AG239" s="386"/>
      <c r="AH239" s="386"/>
      <c r="AI239" s="386"/>
      <c r="AJ239" s="387">
        <f t="shared" si="59"/>
        <v>0</v>
      </c>
      <c r="AK239" s="386"/>
      <c r="AL239" s="387">
        <f t="shared" si="60"/>
        <v>0</v>
      </c>
      <c r="AM239" s="386"/>
      <c r="AN239" s="387">
        <f t="shared" si="61"/>
        <v>0</v>
      </c>
      <c r="AO239" s="386"/>
      <c r="AP239" s="387">
        <f t="shared" si="62"/>
        <v>0</v>
      </c>
      <c r="AQ239" s="386"/>
      <c r="AR239" s="387">
        <f t="shared" si="63"/>
        <v>0</v>
      </c>
      <c r="AS239" s="386"/>
      <c r="AT239" s="387">
        <f t="shared" si="64"/>
        <v>0</v>
      </c>
    </row>
    <row r="240" spans="2:46">
      <c r="B240" s="435"/>
      <c r="C240" s="435"/>
      <c r="D240" s="436"/>
      <c r="E240" s="437"/>
      <c r="F240" s="437"/>
      <c r="G240" s="437"/>
      <c r="H240" s="437"/>
      <c r="I240" s="437"/>
      <c r="J240" s="437"/>
      <c r="K240" s="465">
        <f t="shared" si="49"/>
        <v>0</v>
      </c>
      <c r="L240" s="433"/>
      <c r="M240" s="433"/>
      <c r="N240" s="434"/>
      <c r="O240" s="383" t="str">
        <f t="shared" si="50"/>
        <v/>
      </c>
      <c r="P240" s="434"/>
      <c r="Q240" s="434"/>
      <c r="R240" s="434"/>
      <c r="S240" s="433"/>
      <c r="T240" s="434"/>
      <c r="U240" s="384" t="str">
        <f t="shared" si="52"/>
        <v/>
      </c>
      <c r="V240" s="384" t="str">
        <f t="shared" si="53"/>
        <v/>
      </c>
      <c r="W240" s="384" t="str">
        <f t="shared" si="54"/>
        <v/>
      </c>
      <c r="X240" s="384" t="str">
        <f t="shared" si="55"/>
        <v/>
      </c>
      <c r="Y240" s="384" t="str">
        <f t="shared" si="56"/>
        <v/>
      </c>
      <c r="Z240" s="384" t="str">
        <f t="shared" si="57"/>
        <v/>
      </c>
      <c r="AA240" s="384">
        <f t="shared" si="51"/>
        <v>0</v>
      </c>
      <c r="AB240" s="385" t="b">
        <f t="shared" si="58"/>
        <v>1</v>
      </c>
      <c r="AC240" s="384" t="str">
        <f>IF($N240="","",IF($C$7="Northern Ireland",INDEX('Fixed inputs'!$H$18:$H$58,MATCH($N240,'Fixed inputs'!$C$18:$C$58,0)),INDEX('Fixed inputs'!$I$18:$I$58,MATCH($N240,'Fixed inputs'!$C$18:$C$58,0))))</f>
        <v/>
      </c>
      <c r="AD240" s="384" t="str">
        <f>IF($C240="","",INDEX('Fixed inputs'!$C$8:$E$10,MATCH($C240,'Fixed inputs'!$B$8:$B$10,0),MATCH(IF($C$7="Northern Ireland","GBP","EUR"),'Fixed inputs'!$C$7:$E$7,0)))</f>
        <v/>
      </c>
      <c r="AE240" s="386"/>
      <c r="AF240" s="386"/>
      <c r="AG240" s="386"/>
      <c r="AH240" s="386"/>
      <c r="AI240" s="386"/>
      <c r="AJ240" s="387">
        <f t="shared" si="59"/>
        <v>0</v>
      </c>
      <c r="AK240" s="386"/>
      <c r="AL240" s="387">
        <f t="shared" si="60"/>
        <v>0</v>
      </c>
      <c r="AM240" s="386"/>
      <c r="AN240" s="387">
        <f t="shared" si="61"/>
        <v>0</v>
      </c>
      <c r="AO240" s="386"/>
      <c r="AP240" s="387">
        <f t="shared" si="62"/>
        <v>0</v>
      </c>
      <c r="AQ240" s="386"/>
      <c r="AR240" s="387">
        <f t="shared" si="63"/>
        <v>0</v>
      </c>
      <c r="AS240" s="386"/>
      <c r="AT240" s="387">
        <f t="shared" si="64"/>
        <v>0</v>
      </c>
    </row>
    <row r="241" spans="2:46">
      <c r="B241" s="435"/>
      <c r="C241" s="435"/>
      <c r="D241" s="436"/>
      <c r="E241" s="437"/>
      <c r="F241" s="437"/>
      <c r="G241" s="437"/>
      <c r="H241" s="437"/>
      <c r="I241" s="437"/>
      <c r="J241" s="437"/>
      <c r="K241" s="465">
        <f t="shared" si="49"/>
        <v>0</v>
      </c>
      <c r="L241" s="433"/>
      <c r="M241" s="433"/>
      <c r="N241" s="434"/>
      <c r="O241" s="383" t="str">
        <f t="shared" si="50"/>
        <v/>
      </c>
      <c r="P241" s="434"/>
      <c r="Q241" s="434"/>
      <c r="R241" s="434"/>
      <c r="S241" s="433"/>
      <c r="T241" s="434"/>
      <c r="U241" s="384" t="str">
        <f t="shared" si="52"/>
        <v/>
      </c>
      <c r="V241" s="384" t="str">
        <f t="shared" si="53"/>
        <v/>
      </c>
      <c r="W241" s="384" t="str">
        <f t="shared" si="54"/>
        <v/>
      </c>
      <c r="X241" s="384" t="str">
        <f t="shared" si="55"/>
        <v/>
      </c>
      <c r="Y241" s="384" t="str">
        <f t="shared" si="56"/>
        <v/>
      </c>
      <c r="Z241" s="384" t="str">
        <f t="shared" si="57"/>
        <v/>
      </c>
      <c r="AA241" s="384">
        <f t="shared" si="51"/>
        <v>0</v>
      </c>
      <c r="AB241" s="385" t="b">
        <f t="shared" si="58"/>
        <v>1</v>
      </c>
      <c r="AC241" s="384" t="str">
        <f>IF($N241="","",IF($C$7="Northern Ireland",INDEX('Fixed inputs'!$H$18:$H$58,MATCH($N241,'Fixed inputs'!$C$18:$C$58,0)),INDEX('Fixed inputs'!$I$18:$I$58,MATCH($N241,'Fixed inputs'!$C$18:$C$58,0))))</f>
        <v/>
      </c>
      <c r="AD241" s="384" t="str">
        <f>IF($C241="","",INDEX('Fixed inputs'!$C$8:$E$10,MATCH($C241,'Fixed inputs'!$B$8:$B$10,0),MATCH(IF($C$7="Northern Ireland","GBP","EUR"),'Fixed inputs'!$C$7:$E$7,0)))</f>
        <v/>
      </c>
      <c r="AE241" s="386"/>
      <c r="AF241" s="386"/>
      <c r="AG241" s="386"/>
      <c r="AH241" s="386"/>
      <c r="AI241" s="386"/>
      <c r="AJ241" s="387">
        <f t="shared" si="59"/>
        <v>0</v>
      </c>
      <c r="AK241" s="386"/>
      <c r="AL241" s="387">
        <f t="shared" si="60"/>
        <v>0</v>
      </c>
      <c r="AM241" s="386"/>
      <c r="AN241" s="387">
        <f t="shared" si="61"/>
        <v>0</v>
      </c>
      <c r="AO241" s="386"/>
      <c r="AP241" s="387">
        <f t="shared" si="62"/>
        <v>0</v>
      </c>
      <c r="AQ241" s="386"/>
      <c r="AR241" s="387">
        <f t="shared" si="63"/>
        <v>0</v>
      </c>
      <c r="AS241" s="386"/>
      <c r="AT241" s="387">
        <f t="shared" si="64"/>
        <v>0</v>
      </c>
    </row>
    <row r="242" spans="2:46">
      <c r="B242" s="435"/>
      <c r="C242" s="435"/>
      <c r="D242" s="436"/>
      <c r="E242" s="437"/>
      <c r="F242" s="437"/>
      <c r="G242" s="437"/>
      <c r="H242" s="437"/>
      <c r="I242" s="437"/>
      <c r="J242" s="437"/>
      <c r="K242" s="465">
        <f t="shared" si="49"/>
        <v>0</v>
      </c>
      <c r="L242" s="433"/>
      <c r="M242" s="433"/>
      <c r="N242" s="434"/>
      <c r="O242" s="383" t="str">
        <f t="shared" si="50"/>
        <v/>
      </c>
      <c r="P242" s="434"/>
      <c r="Q242" s="434"/>
      <c r="R242" s="434"/>
      <c r="S242" s="433"/>
      <c r="T242" s="434"/>
      <c r="U242" s="384" t="str">
        <f t="shared" si="52"/>
        <v/>
      </c>
      <c r="V242" s="384" t="str">
        <f t="shared" si="53"/>
        <v/>
      </c>
      <c r="W242" s="384" t="str">
        <f t="shared" si="54"/>
        <v/>
      </c>
      <c r="X242" s="384" t="str">
        <f t="shared" si="55"/>
        <v/>
      </c>
      <c r="Y242" s="384" t="str">
        <f t="shared" si="56"/>
        <v/>
      </c>
      <c r="Z242" s="384" t="str">
        <f t="shared" si="57"/>
        <v/>
      </c>
      <c r="AA242" s="384">
        <f t="shared" si="51"/>
        <v>0</v>
      </c>
      <c r="AB242" s="385" t="b">
        <f t="shared" si="58"/>
        <v>1</v>
      </c>
      <c r="AC242" s="384" t="str">
        <f>IF($N242="","",IF($C$7="Northern Ireland",INDEX('Fixed inputs'!$H$18:$H$58,MATCH($N242,'Fixed inputs'!$C$18:$C$58,0)),INDEX('Fixed inputs'!$I$18:$I$58,MATCH($N242,'Fixed inputs'!$C$18:$C$58,0))))</f>
        <v/>
      </c>
      <c r="AD242" s="384" t="str">
        <f>IF($C242="","",INDEX('Fixed inputs'!$C$8:$E$10,MATCH($C242,'Fixed inputs'!$B$8:$B$10,0),MATCH(IF($C$7="Northern Ireland","GBP","EUR"),'Fixed inputs'!$C$7:$E$7,0)))</f>
        <v/>
      </c>
      <c r="AE242" s="386"/>
      <c r="AF242" s="386"/>
      <c r="AG242" s="386"/>
      <c r="AH242" s="386"/>
      <c r="AI242" s="386"/>
      <c r="AJ242" s="387">
        <f t="shared" si="59"/>
        <v>0</v>
      </c>
      <c r="AK242" s="386"/>
      <c r="AL242" s="387">
        <f t="shared" si="60"/>
        <v>0</v>
      </c>
      <c r="AM242" s="386"/>
      <c r="AN242" s="387">
        <f t="shared" si="61"/>
        <v>0</v>
      </c>
      <c r="AO242" s="386"/>
      <c r="AP242" s="387">
        <f t="shared" si="62"/>
        <v>0</v>
      </c>
      <c r="AQ242" s="386"/>
      <c r="AR242" s="387">
        <f t="shared" si="63"/>
        <v>0</v>
      </c>
      <c r="AS242" s="386"/>
      <c r="AT242" s="387">
        <f t="shared" si="64"/>
        <v>0</v>
      </c>
    </row>
    <row r="243" spans="2:46">
      <c r="B243" s="435"/>
      <c r="C243" s="435"/>
      <c r="D243" s="436"/>
      <c r="E243" s="437"/>
      <c r="F243" s="437"/>
      <c r="G243" s="437"/>
      <c r="H243" s="437"/>
      <c r="I243" s="437"/>
      <c r="J243" s="437"/>
      <c r="K243" s="465">
        <f t="shared" si="49"/>
        <v>0</v>
      </c>
      <c r="L243" s="433"/>
      <c r="M243" s="433"/>
      <c r="N243" s="434"/>
      <c r="O243" s="383" t="str">
        <f t="shared" si="50"/>
        <v/>
      </c>
      <c r="P243" s="434"/>
      <c r="Q243" s="434"/>
      <c r="R243" s="434"/>
      <c r="S243" s="433"/>
      <c r="T243" s="434"/>
      <c r="U243" s="384" t="str">
        <f t="shared" si="52"/>
        <v/>
      </c>
      <c r="V243" s="384" t="str">
        <f t="shared" si="53"/>
        <v/>
      </c>
      <c r="W243" s="384" t="str">
        <f t="shared" si="54"/>
        <v/>
      </c>
      <c r="X243" s="384" t="str">
        <f t="shared" si="55"/>
        <v/>
      </c>
      <c r="Y243" s="384" t="str">
        <f t="shared" si="56"/>
        <v/>
      </c>
      <c r="Z243" s="384" t="str">
        <f t="shared" si="57"/>
        <v/>
      </c>
      <c r="AA243" s="384">
        <f t="shared" si="51"/>
        <v>0</v>
      </c>
      <c r="AB243" s="385" t="b">
        <f t="shared" si="58"/>
        <v>1</v>
      </c>
      <c r="AC243" s="384" t="str">
        <f>IF($N243="","",IF($C$7="Northern Ireland",INDEX('Fixed inputs'!$H$18:$H$58,MATCH($N243,'Fixed inputs'!$C$18:$C$58,0)),INDEX('Fixed inputs'!$I$18:$I$58,MATCH($N243,'Fixed inputs'!$C$18:$C$58,0))))</f>
        <v/>
      </c>
      <c r="AD243" s="384" t="str">
        <f>IF($C243="","",INDEX('Fixed inputs'!$C$8:$E$10,MATCH($C243,'Fixed inputs'!$B$8:$B$10,0),MATCH(IF($C$7="Northern Ireland","GBP","EUR"),'Fixed inputs'!$C$7:$E$7,0)))</f>
        <v/>
      </c>
      <c r="AE243" s="386"/>
      <c r="AF243" s="386"/>
      <c r="AG243" s="386"/>
      <c r="AH243" s="386"/>
      <c r="AI243" s="386"/>
      <c r="AJ243" s="387">
        <f t="shared" si="59"/>
        <v>0</v>
      </c>
      <c r="AK243" s="386"/>
      <c r="AL243" s="387">
        <f t="shared" si="60"/>
        <v>0</v>
      </c>
      <c r="AM243" s="386"/>
      <c r="AN243" s="387">
        <f t="shared" si="61"/>
        <v>0</v>
      </c>
      <c r="AO243" s="386"/>
      <c r="AP243" s="387">
        <f t="shared" si="62"/>
        <v>0</v>
      </c>
      <c r="AQ243" s="386"/>
      <c r="AR243" s="387">
        <f t="shared" si="63"/>
        <v>0</v>
      </c>
      <c r="AS243" s="386"/>
      <c r="AT243" s="387">
        <f t="shared" si="64"/>
        <v>0</v>
      </c>
    </row>
    <row r="244" spans="2:46">
      <c r="B244" s="435"/>
      <c r="C244" s="435"/>
      <c r="D244" s="436"/>
      <c r="E244" s="437"/>
      <c r="F244" s="437"/>
      <c r="G244" s="437"/>
      <c r="H244" s="437"/>
      <c r="I244" s="437"/>
      <c r="J244" s="437"/>
      <c r="K244" s="465">
        <f t="shared" si="49"/>
        <v>0</v>
      </c>
      <c r="L244" s="433"/>
      <c r="M244" s="433"/>
      <c r="N244" s="434"/>
      <c r="O244" s="383" t="str">
        <f t="shared" si="50"/>
        <v/>
      </c>
      <c r="P244" s="434"/>
      <c r="Q244" s="434"/>
      <c r="R244" s="434"/>
      <c r="S244" s="433"/>
      <c r="T244" s="434"/>
      <c r="U244" s="384" t="str">
        <f t="shared" si="52"/>
        <v/>
      </c>
      <c r="V244" s="384" t="str">
        <f t="shared" si="53"/>
        <v/>
      </c>
      <c r="W244" s="384" t="str">
        <f t="shared" si="54"/>
        <v/>
      </c>
      <c r="X244" s="384" t="str">
        <f t="shared" si="55"/>
        <v/>
      </c>
      <c r="Y244" s="384" t="str">
        <f t="shared" si="56"/>
        <v/>
      </c>
      <c r="Z244" s="384" t="str">
        <f t="shared" si="57"/>
        <v/>
      </c>
      <c r="AA244" s="384">
        <f t="shared" si="51"/>
        <v>0</v>
      </c>
      <c r="AB244" s="385" t="b">
        <f t="shared" si="58"/>
        <v>1</v>
      </c>
      <c r="AC244" s="384" t="str">
        <f>IF($N244="","",IF($C$7="Northern Ireland",INDEX('Fixed inputs'!$H$18:$H$58,MATCH($N244,'Fixed inputs'!$C$18:$C$58,0)),INDEX('Fixed inputs'!$I$18:$I$58,MATCH($N244,'Fixed inputs'!$C$18:$C$58,0))))</f>
        <v/>
      </c>
      <c r="AD244" s="384" t="str">
        <f>IF($C244="","",INDEX('Fixed inputs'!$C$8:$E$10,MATCH($C244,'Fixed inputs'!$B$8:$B$10,0),MATCH(IF($C$7="Northern Ireland","GBP","EUR"),'Fixed inputs'!$C$7:$E$7,0)))</f>
        <v/>
      </c>
      <c r="AE244" s="386"/>
      <c r="AF244" s="386"/>
      <c r="AG244" s="386"/>
      <c r="AH244" s="386"/>
      <c r="AI244" s="386"/>
      <c r="AJ244" s="387">
        <f t="shared" si="59"/>
        <v>0</v>
      </c>
      <c r="AK244" s="386"/>
      <c r="AL244" s="387">
        <f t="shared" si="60"/>
        <v>0</v>
      </c>
      <c r="AM244" s="386"/>
      <c r="AN244" s="387">
        <f t="shared" si="61"/>
        <v>0</v>
      </c>
      <c r="AO244" s="386"/>
      <c r="AP244" s="387">
        <f t="shared" si="62"/>
        <v>0</v>
      </c>
      <c r="AQ244" s="386"/>
      <c r="AR244" s="387">
        <f t="shared" si="63"/>
        <v>0</v>
      </c>
      <c r="AS244" s="386"/>
      <c r="AT244" s="387">
        <f t="shared" si="64"/>
        <v>0</v>
      </c>
    </row>
    <row r="245" spans="2:46">
      <c r="B245" s="435"/>
      <c r="C245" s="435"/>
      <c r="D245" s="436"/>
      <c r="E245" s="437"/>
      <c r="F245" s="437"/>
      <c r="G245" s="437"/>
      <c r="H245" s="437"/>
      <c r="I245" s="437"/>
      <c r="J245" s="437"/>
      <c r="K245" s="465">
        <f t="shared" si="49"/>
        <v>0</v>
      </c>
      <c r="L245" s="433"/>
      <c r="M245" s="433"/>
      <c r="N245" s="434"/>
      <c r="O245" s="383" t="str">
        <f t="shared" si="50"/>
        <v/>
      </c>
      <c r="P245" s="434"/>
      <c r="Q245" s="434"/>
      <c r="R245" s="434"/>
      <c r="S245" s="433"/>
      <c r="T245" s="434"/>
      <c r="U245" s="384" t="str">
        <f t="shared" si="52"/>
        <v/>
      </c>
      <c r="V245" s="384" t="str">
        <f t="shared" si="53"/>
        <v/>
      </c>
      <c r="W245" s="384" t="str">
        <f t="shared" si="54"/>
        <v/>
      </c>
      <c r="X245" s="384" t="str">
        <f t="shared" si="55"/>
        <v/>
      </c>
      <c r="Y245" s="384" t="str">
        <f t="shared" si="56"/>
        <v/>
      </c>
      <c r="Z245" s="384" t="str">
        <f t="shared" si="57"/>
        <v/>
      </c>
      <c r="AA245" s="384">
        <f t="shared" si="51"/>
        <v>0</v>
      </c>
      <c r="AB245" s="385" t="b">
        <f t="shared" si="58"/>
        <v>1</v>
      </c>
      <c r="AC245" s="384" t="str">
        <f>IF($N245="","",IF($C$7="Northern Ireland",INDEX('Fixed inputs'!$H$18:$H$58,MATCH($N245,'Fixed inputs'!$C$18:$C$58,0)),INDEX('Fixed inputs'!$I$18:$I$58,MATCH($N245,'Fixed inputs'!$C$18:$C$58,0))))</f>
        <v/>
      </c>
      <c r="AD245" s="384" t="str">
        <f>IF($C245="","",INDEX('Fixed inputs'!$C$8:$E$10,MATCH($C245,'Fixed inputs'!$B$8:$B$10,0),MATCH(IF($C$7="Northern Ireland","GBP","EUR"),'Fixed inputs'!$C$7:$E$7,0)))</f>
        <v/>
      </c>
      <c r="AE245" s="386"/>
      <c r="AF245" s="386"/>
      <c r="AG245" s="386"/>
      <c r="AH245" s="386"/>
      <c r="AI245" s="386"/>
      <c r="AJ245" s="387">
        <f t="shared" si="59"/>
        <v>0</v>
      </c>
      <c r="AK245" s="386"/>
      <c r="AL245" s="387">
        <f t="shared" si="60"/>
        <v>0</v>
      </c>
      <c r="AM245" s="386"/>
      <c r="AN245" s="387">
        <f t="shared" si="61"/>
        <v>0</v>
      </c>
      <c r="AO245" s="386"/>
      <c r="AP245" s="387">
        <f t="shared" si="62"/>
        <v>0</v>
      </c>
      <c r="AQ245" s="386"/>
      <c r="AR245" s="387">
        <f t="shared" si="63"/>
        <v>0</v>
      </c>
      <c r="AS245" s="386"/>
      <c r="AT245" s="387">
        <f t="shared" si="64"/>
        <v>0</v>
      </c>
    </row>
    <row r="246" spans="2:46">
      <c r="B246" s="435"/>
      <c r="C246" s="435"/>
      <c r="D246" s="436"/>
      <c r="E246" s="437"/>
      <c r="F246" s="437"/>
      <c r="G246" s="437"/>
      <c r="H246" s="437"/>
      <c r="I246" s="437"/>
      <c r="J246" s="437"/>
      <c r="K246" s="465">
        <f t="shared" si="49"/>
        <v>0</v>
      </c>
      <c r="L246" s="433"/>
      <c r="M246" s="433"/>
      <c r="N246" s="434"/>
      <c r="O246" s="383" t="str">
        <f t="shared" si="50"/>
        <v/>
      </c>
      <c r="P246" s="434"/>
      <c r="Q246" s="434"/>
      <c r="R246" s="434"/>
      <c r="S246" s="433"/>
      <c r="T246" s="434"/>
      <c r="U246" s="384" t="str">
        <f t="shared" si="52"/>
        <v/>
      </c>
      <c r="V246" s="384" t="str">
        <f t="shared" si="53"/>
        <v/>
      </c>
      <c r="W246" s="384" t="str">
        <f t="shared" si="54"/>
        <v/>
      </c>
      <c r="X246" s="384" t="str">
        <f t="shared" si="55"/>
        <v/>
      </c>
      <c r="Y246" s="384" t="str">
        <f t="shared" si="56"/>
        <v/>
      </c>
      <c r="Z246" s="384" t="str">
        <f t="shared" si="57"/>
        <v/>
      </c>
      <c r="AA246" s="384">
        <f t="shared" si="51"/>
        <v>0</v>
      </c>
      <c r="AB246" s="385" t="b">
        <f t="shared" si="58"/>
        <v>1</v>
      </c>
      <c r="AC246" s="384" t="str">
        <f>IF($N246="","",IF($C$7="Northern Ireland",INDEX('Fixed inputs'!$H$18:$H$58,MATCH($N246,'Fixed inputs'!$C$18:$C$58,0)),INDEX('Fixed inputs'!$I$18:$I$58,MATCH($N246,'Fixed inputs'!$C$18:$C$58,0))))</f>
        <v/>
      </c>
      <c r="AD246" s="384" t="str">
        <f>IF($C246="","",INDEX('Fixed inputs'!$C$8:$E$10,MATCH($C246,'Fixed inputs'!$B$8:$B$10,0),MATCH(IF($C$7="Northern Ireland","GBP","EUR"),'Fixed inputs'!$C$7:$E$7,0)))</f>
        <v/>
      </c>
      <c r="AE246" s="386"/>
      <c r="AF246" s="386"/>
      <c r="AG246" s="386"/>
      <c r="AH246" s="386"/>
      <c r="AI246" s="386"/>
      <c r="AJ246" s="387">
        <f t="shared" si="59"/>
        <v>0</v>
      </c>
      <c r="AK246" s="386"/>
      <c r="AL246" s="387">
        <f t="shared" si="60"/>
        <v>0</v>
      </c>
      <c r="AM246" s="386"/>
      <c r="AN246" s="387">
        <f t="shared" si="61"/>
        <v>0</v>
      </c>
      <c r="AO246" s="386"/>
      <c r="AP246" s="387">
        <f t="shared" si="62"/>
        <v>0</v>
      </c>
      <c r="AQ246" s="386"/>
      <c r="AR246" s="387">
        <f t="shared" si="63"/>
        <v>0</v>
      </c>
      <c r="AS246" s="386"/>
      <c r="AT246" s="387">
        <f t="shared" si="64"/>
        <v>0</v>
      </c>
    </row>
    <row r="247" spans="2:46">
      <c r="B247" s="435"/>
      <c r="C247" s="435"/>
      <c r="D247" s="436"/>
      <c r="E247" s="437"/>
      <c r="F247" s="437"/>
      <c r="G247" s="437"/>
      <c r="H247" s="437"/>
      <c r="I247" s="437"/>
      <c r="J247" s="437"/>
      <c r="K247" s="465">
        <f t="shared" si="49"/>
        <v>0</v>
      </c>
      <c r="L247" s="433"/>
      <c r="M247" s="433"/>
      <c r="N247" s="434"/>
      <c r="O247" s="383" t="str">
        <f t="shared" si="50"/>
        <v/>
      </c>
      <c r="P247" s="434"/>
      <c r="Q247" s="434"/>
      <c r="R247" s="434"/>
      <c r="S247" s="433"/>
      <c r="T247" s="434"/>
      <c r="U247" s="384" t="str">
        <f t="shared" si="52"/>
        <v/>
      </c>
      <c r="V247" s="384" t="str">
        <f t="shared" si="53"/>
        <v/>
      </c>
      <c r="W247" s="384" t="str">
        <f t="shared" si="54"/>
        <v/>
      </c>
      <c r="X247" s="384" t="str">
        <f t="shared" si="55"/>
        <v/>
      </c>
      <c r="Y247" s="384" t="str">
        <f t="shared" si="56"/>
        <v/>
      </c>
      <c r="Z247" s="384" t="str">
        <f t="shared" si="57"/>
        <v/>
      </c>
      <c r="AA247" s="384">
        <f t="shared" si="51"/>
        <v>0</v>
      </c>
      <c r="AB247" s="385" t="b">
        <f t="shared" si="58"/>
        <v>1</v>
      </c>
      <c r="AC247" s="384" t="str">
        <f>IF($N247="","",IF($C$7="Northern Ireland",INDEX('Fixed inputs'!$H$18:$H$58,MATCH($N247,'Fixed inputs'!$C$18:$C$58,0)),INDEX('Fixed inputs'!$I$18:$I$58,MATCH($N247,'Fixed inputs'!$C$18:$C$58,0))))</f>
        <v/>
      </c>
      <c r="AD247" s="384" t="str">
        <f>IF($C247="","",INDEX('Fixed inputs'!$C$8:$E$10,MATCH($C247,'Fixed inputs'!$B$8:$B$10,0),MATCH(IF($C$7="Northern Ireland","GBP","EUR"),'Fixed inputs'!$C$7:$E$7,0)))</f>
        <v/>
      </c>
      <c r="AE247" s="386"/>
      <c r="AF247" s="386"/>
      <c r="AG247" s="386"/>
      <c r="AH247" s="386"/>
      <c r="AI247" s="386"/>
      <c r="AJ247" s="387">
        <f t="shared" si="59"/>
        <v>0</v>
      </c>
      <c r="AK247" s="386"/>
      <c r="AL247" s="387">
        <f t="shared" si="60"/>
        <v>0</v>
      </c>
      <c r="AM247" s="386"/>
      <c r="AN247" s="387">
        <f t="shared" si="61"/>
        <v>0</v>
      </c>
      <c r="AO247" s="386"/>
      <c r="AP247" s="387">
        <f t="shared" si="62"/>
        <v>0</v>
      </c>
      <c r="AQ247" s="386"/>
      <c r="AR247" s="387">
        <f t="shared" si="63"/>
        <v>0</v>
      </c>
      <c r="AS247" s="386"/>
      <c r="AT247" s="387">
        <f t="shared" si="64"/>
        <v>0</v>
      </c>
    </row>
    <row r="248" spans="2:46">
      <c r="B248" s="435"/>
      <c r="C248" s="435"/>
      <c r="D248" s="436"/>
      <c r="E248" s="437"/>
      <c r="F248" s="437"/>
      <c r="G248" s="437"/>
      <c r="H248" s="437"/>
      <c r="I248" s="437"/>
      <c r="J248" s="437"/>
      <c r="K248" s="465">
        <f t="shared" si="49"/>
        <v>0</v>
      </c>
      <c r="L248" s="433"/>
      <c r="M248" s="433"/>
      <c r="N248" s="434"/>
      <c r="O248" s="383" t="str">
        <f t="shared" si="50"/>
        <v/>
      </c>
      <c r="P248" s="434"/>
      <c r="Q248" s="434"/>
      <c r="R248" s="434"/>
      <c r="S248" s="433"/>
      <c r="T248" s="434"/>
      <c r="U248" s="384" t="str">
        <f t="shared" si="52"/>
        <v/>
      </c>
      <c r="V248" s="384" t="str">
        <f t="shared" si="53"/>
        <v/>
      </c>
      <c r="W248" s="384" t="str">
        <f t="shared" si="54"/>
        <v/>
      </c>
      <c r="X248" s="384" t="str">
        <f t="shared" si="55"/>
        <v/>
      </c>
      <c r="Y248" s="384" t="str">
        <f t="shared" si="56"/>
        <v/>
      </c>
      <c r="Z248" s="384" t="str">
        <f t="shared" si="57"/>
        <v/>
      </c>
      <c r="AA248" s="384">
        <f t="shared" si="51"/>
        <v>0</v>
      </c>
      <c r="AB248" s="385" t="b">
        <f t="shared" si="58"/>
        <v>1</v>
      </c>
      <c r="AC248" s="384" t="str">
        <f>IF($N248="","",IF($C$7="Northern Ireland",INDEX('Fixed inputs'!$H$18:$H$58,MATCH($N248,'Fixed inputs'!$C$18:$C$58,0)),INDEX('Fixed inputs'!$I$18:$I$58,MATCH($N248,'Fixed inputs'!$C$18:$C$58,0))))</f>
        <v/>
      </c>
      <c r="AD248" s="384" t="str">
        <f>IF($C248="","",INDEX('Fixed inputs'!$C$8:$E$10,MATCH($C248,'Fixed inputs'!$B$8:$B$10,0),MATCH(IF($C$7="Northern Ireland","GBP","EUR"),'Fixed inputs'!$C$7:$E$7,0)))</f>
        <v/>
      </c>
      <c r="AE248" s="386"/>
      <c r="AF248" s="386"/>
      <c r="AG248" s="386"/>
      <c r="AH248" s="386"/>
      <c r="AI248" s="386"/>
      <c r="AJ248" s="387">
        <f t="shared" si="59"/>
        <v>0</v>
      </c>
      <c r="AK248" s="386"/>
      <c r="AL248" s="387">
        <f t="shared" si="60"/>
        <v>0</v>
      </c>
      <c r="AM248" s="386"/>
      <c r="AN248" s="387">
        <f t="shared" si="61"/>
        <v>0</v>
      </c>
      <c r="AO248" s="386"/>
      <c r="AP248" s="387">
        <f t="shared" si="62"/>
        <v>0</v>
      </c>
      <c r="AQ248" s="386"/>
      <c r="AR248" s="387">
        <f t="shared" si="63"/>
        <v>0</v>
      </c>
      <c r="AS248" s="386"/>
      <c r="AT248" s="387">
        <f t="shared" si="64"/>
        <v>0</v>
      </c>
    </row>
    <row r="249" spans="2:46">
      <c r="B249" s="435"/>
      <c r="C249" s="435"/>
      <c r="D249" s="436"/>
      <c r="E249" s="437"/>
      <c r="F249" s="437"/>
      <c r="G249" s="437"/>
      <c r="H249" s="437"/>
      <c r="I249" s="437"/>
      <c r="J249" s="437"/>
      <c r="K249" s="465">
        <f t="shared" si="49"/>
        <v>0</v>
      </c>
      <c r="L249" s="433"/>
      <c r="M249" s="433"/>
      <c r="N249" s="434"/>
      <c r="O249" s="383" t="str">
        <f t="shared" si="50"/>
        <v/>
      </c>
      <c r="P249" s="434"/>
      <c r="Q249" s="434"/>
      <c r="R249" s="434"/>
      <c r="S249" s="433"/>
      <c r="T249" s="434"/>
      <c r="U249" s="384" t="str">
        <f t="shared" si="52"/>
        <v/>
      </c>
      <c r="V249" s="384" t="str">
        <f t="shared" si="53"/>
        <v/>
      </c>
      <c r="W249" s="384" t="str">
        <f t="shared" si="54"/>
        <v/>
      </c>
      <c r="X249" s="384" t="str">
        <f t="shared" si="55"/>
        <v/>
      </c>
      <c r="Y249" s="384" t="str">
        <f t="shared" si="56"/>
        <v/>
      </c>
      <c r="Z249" s="384" t="str">
        <f t="shared" si="57"/>
        <v/>
      </c>
      <c r="AA249" s="384">
        <f t="shared" si="51"/>
        <v>0</v>
      </c>
      <c r="AB249" s="385" t="b">
        <f t="shared" si="58"/>
        <v>1</v>
      </c>
      <c r="AC249" s="384" t="str">
        <f>IF($N249="","",IF($C$7="Northern Ireland",INDEX('Fixed inputs'!$H$18:$H$58,MATCH($N249,'Fixed inputs'!$C$18:$C$58,0)),INDEX('Fixed inputs'!$I$18:$I$58,MATCH($N249,'Fixed inputs'!$C$18:$C$58,0))))</f>
        <v/>
      </c>
      <c r="AD249" s="384" t="str">
        <f>IF($C249="","",INDEX('Fixed inputs'!$C$8:$E$10,MATCH($C249,'Fixed inputs'!$B$8:$B$10,0),MATCH(IF($C$7="Northern Ireland","GBP","EUR"),'Fixed inputs'!$C$7:$E$7,0)))</f>
        <v/>
      </c>
      <c r="AE249" s="386"/>
      <c r="AF249" s="386"/>
      <c r="AG249" s="386"/>
      <c r="AH249" s="386"/>
      <c r="AI249" s="386"/>
      <c r="AJ249" s="387">
        <f t="shared" si="59"/>
        <v>0</v>
      </c>
      <c r="AK249" s="386"/>
      <c r="AL249" s="387">
        <f t="shared" si="60"/>
        <v>0</v>
      </c>
      <c r="AM249" s="386"/>
      <c r="AN249" s="387">
        <f t="shared" si="61"/>
        <v>0</v>
      </c>
      <c r="AO249" s="386"/>
      <c r="AP249" s="387">
        <f t="shared" si="62"/>
        <v>0</v>
      </c>
      <c r="AQ249" s="386"/>
      <c r="AR249" s="387">
        <f t="shared" si="63"/>
        <v>0</v>
      </c>
      <c r="AS249" s="386"/>
      <c r="AT249" s="387">
        <f t="shared" si="64"/>
        <v>0</v>
      </c>
    </row>
    <row r="250" spans="2:46">
      <c r="B250" s="435"/>
      <c r="C250" s="435"/>
      <c r="D250" s="436"/>
      <c r="E250" s="437"/>
      <c r="F250" s="437"/>
      <c r="G250" s="437"/>
      <c r="H250" s="437"/>
      <c r="I250" s="437"/>
      <c r="J250" s="437"/>
      <c r="K250" s="465">
        <f t="shared" si="49"/>
        <v>0</v>
      </c>
      <c r="L250" s="433"/>
      <c r="M250" s="433"/>
      <c r="N250" s="434"/>
      <c r="O250" s="383" t="str">
        <f t="shared" si="50"/>
        <v/>
      </c>
      <c r="P250" s="434"/>
      <c r="Q250" s="434"/>
      <c r="R250" s="434"/>
      <c r="S250" s="433"/>
      <c r="T250" s="434"/>
      <c r="U250" s="384" t="str">
        <f t="shared" si="52"/>
        <v/>
      </c>
      <c r="V250" s="384" t="str">
        <f t="shared" si="53"/>
        <v/>
      </c>
      <c r="W250" s="384" t="str">
        <f t="shared" si="54"/>
        <v/>
      </c>
      <c r="X250" s="384" t="str">
        <f t="shared" si="55"/>
        <v/>
      </c>
      <c r="Y250" s="384" t="str">
        <f t="shared" si="56"/>
        <v/>
      </c>
      <c r="Z250" s="384" t="str">
        <f t="shared" si="57"/>
        <v/>
      </c>
      <c r="AA250" s="384">
        <f t="shared" si="51"/>
        <v>0</v>
      </c>
      <c r="AB250" s="385" t="b">
        <f t="shared" si="58"/>
        <v>1</v>
      </c>
      <c r="AC250" s="384" t="str">
        <f>IF($N250="","",IF($C$7="Northern Ireland",INDEX('Fixed inputs'!$H$18:$H$58,MATCH($N250,'Fixed inputs'!$C$18:$C$58,0)),INDEX('Fixed inputs'!$I$18:$I$58,MATCH($N250,'Fixed inputs'!$C$18:$C$58,0))))</f>
        <v/>
      </c>
      <c r="AD250" s="384" t="str">
        <f>IF($C250="","",INDEX('Fixed inputs'!$C$8:$E$10,MATCH($C250,'Fixed inputs'!$B$8:$B$10,0),MATCH(IF($C$7="Northern Ireland","GBP","EUR"),'Fixed inputs'!$C$7:$E$7,0)))</f>
        <v/>
      </c>
      <c r="AE250" s="386"/>
      <c r="AF250" s="386"/>
      <c r="AG250" s="386"/>
      <c r="AH250" s="386"/>
      <c r="AI250" s="386"/>
      <c r="AJ250" s="387">
        <f t="shared" si="59"/>
        <v>0</v>
      </c>
      <c r="AK250" s="386"/>
      <c r="AL250" s="387">
        <f t="shared" si="60"/>
        <v>0</v>
      </c>
      <c r="AM250" s="386"/>
      <c r="AN250" s="387">
        <f t="shared" si="61"/>
        <v>0</v>
      </c>
      <c r="AO250" s="386"/>
      <c r="AP250" s="387">
        <f t="shared" si="62"/>
        <v>0</v>
      </c>
      <c r="AQ250" s="386"/>
      <c r="AR250" s="387">
        <f t="shared" si="63"/>
        <v>0</v>
      </c>
      <c r="AS250" s="386"/>
      <c r="AT250" s="387">
        <f t="shared" si="64"/>
        <v>0</v>
      </c>
    </row>
    <row r="251" spans="2:46">
      <c r="B251" s="435"/>
      <c r="C251" s="435"/>
      <c r="D251" s="436"/>
      <c r="E251" s="437"/>
      <c r="F251" s="437"/>
      <c r="G251" s="437"/>
      <c r="H251" s="437"/>
      <c r="I251" s="437"/>
      <c r="J251" s="437"/>
      <c r="K251" s="465">
        <f t="shared" si="49"/>
        <v>0</v>
      </c>
      <c r="L251" s="433"/>
      <c r="M251" s="433"/>
      <c r="N251" s="434"/>
      <c r="O251" s="383" t="str">
        <f t="shared" si="50"/>
        <v/>
      </c>
      <c r="P251" s="434"/>
      <c r="Q251" s="434"/>
      <c r="R251" s="434"/>
      <c r="S251" s="433"/>
      <c r="T251" s="434"/>
      <c r="U251" s="384" t="str">
        <f t="shared" si="52"/>
        <v/>
      </c>
      <c r="V251" s="384" t="str">
        <f t="shared" si="53"/>
        <v/>
      </c>
      <c r="W251" s="384" t="str">
        <f t="shared" si="54"/>
        <v/>
      </c>
      <c r="X251" s="384" t="str">
        <f t="shared" si="55"/>
        <v/>
      </c>
      <c r="Y251" s="384" t="str">
        <f t="shared" si="56"/>
        <v/>
      </c>
      <c r="Z251" s="384" t="str">
        <f t="shared" si="57"/>
        <v/>
      </c>
      <c r="AA251" s="384">
        <f t="shared" si="51"/>
        <v>0</v>
      </c>
      <c r="AB251" s="385" t="b">
        <f t="shared" si="58"/>
        <v>1</v>
      </c>
      <c r="AC251" s="384" t="str">
        <f>IF($N251="","",IF($C$7="Northern Ireland",INDEX('Fixed inputs'!$H$18:$H$58,MATCH($N251,'Fixed inputs'!$C$18:$C$58,0)),INDEX('Fixed inputs'!$I$18:$I$58,MATCH($N251,'Fixed inputs'!$C$18:$C$58,0))))</f>
        <v/>
      </c>
      <c r="AD251" s="384" t="str">
        <f>IF($C251="","",INDEX('Fixed inputs'!$C$8:$E$10,MATCH($C251,'Fixed inputs'!$B$8:$B$10,0),MATCH(IF($C$7="Northern Ireland","GBP","EUR"),'Fixed inputs'!$C$7:$E$7,0)))</f>
        <v/>
      </c>
      <c r="AE251" s="386"/>
      <c r="AF251" s="386"/>
      <c r="AG251" s="386"/>
      <c r="AH251" s="386"/>
      <c r="AI251" s="386"/>
      <c r="AJ251" s="387">
        <f t="shared" si="59"/>
        <v>0</v>
      </c>
      <c r="AK251" s="386"/>
      <c r="AL251" s="387">
        <f t="shared" si="60"/>
        <v>0</v>
      </c>
      <c r="AM251" s="386"/>
      <c r="AN251" s="387">
        <f t="shared" si="61"/>
        <v>0</v>
      </c>
      <c r="AO251" s="386"/>
      <c r="AP251" s="387">
        <f t="shared" si="62"/>
        <v>0</v>
      </c>
      <c r="AQ251" s="386"/>
      <c r="AR251" s="387">
        <f t="shared" si="63"/>
        <v>0</v>
      </c>
      <c r="AS251" s="386"/>
      <c r="AT251" s="387">
        <f t="shared" si="64"/>
        <v>0</v>
      </c>
    </row>
    <row r="252" spans="2:46">
      <c r="B252" s="435"/>
      <c r="C252" s="435"/>
      <c r="D252" s="436"/>
      <c r="E252" s="437"/>
      <c r="F252" s="437"/>
      <c r="G252" s="437"/>
      <c r="H252" s="437"/>
      <c r="I252" s="437"/>
      <c r="J252" s="437"/>
      <c r="K252" s="465">
        <f t="shared" si="49"/>
        <v>0</v>
      </c>
      <c r="L252" s="433"/>
      <c r="M252" s="433"/>
      <c r="N252" s="434"/>
      <c r="O252" s="383" t="str">
        <f t="shared" si="50"/>
        <v/>
      </c>
      <c r="P252" s="434"/>
      <c r="Q252" s="434"/>
      <c r="R252" s="434"/>
      <c r="S252" s="433"/>
      <c r="T252" s="434"/>
      <c r="U252" s="384" t="str">
        <f t="shared" si="52"/>
        <v/>
      </c>
      <c r="V252" s="384" t="str">
        <f t="shared" si="53"/>
        <v/>
      </c>
      <c r="W252" s="384" t="str">
        <f t="shared" si="54"/>
        <v/>
      </c>
      <c r="X252" s="384" t="str">
        <f t="shared" si="55"/>
        <v/>
      </c>
      <c r="Y252" s="384" t="str">
        <f t="shared" si="56"/>
        <v/>
      </c>
      <c r="Z252" s="384" t="str">
        <f t="shared" si="57"/>
        <v/>
      </c>
      <c r="AA252" s="384">
        <f t="shared" si="51"/>
        <v>0</v>
      </c>
      <c r="AB252" s="385" t="b">
        <f t="shared" si="58"/>
        <v>1</v>
      </c>
      <c r="AC252" s="384" t="str">
        <f>IF($N252="","",IF($C$7="Northern Ireland",INDEX('Fixed inputs'!$H$18:$H$58,MATCH($N252,'Fixed inputs'!$C$18:$C$58,0)),INDEX('Fixed inputs'!$I$18:$I$58,MATCH($N252,'Fixed inputs'!$C$18:$C$58,0))))</f>
        <v/>
      </c>
      <c r="AD252" s="384" t="str">
        <f>IF($C252="","",INDEX('Fixed inputs'!$C$8:$E$10,MATCH($C252,'Fixed inputs'!$B$8:$B$10,0),MATCH(IF($C$7="Northern Ireland","GBP","EUR"),'Fixed inputs'!$C$7:$E$7,0)))</f>
        <v/>
      </c>
      <c r="AE252" s="386"/>
      <c r="AF252" s="386"/>
      <c r="AG252" s="386"/>
      <c r="AH252" s="386"/>
      <c r="AI252" s="386"/>
      <c r="AJ252" s="387">
        <f t="shared" si="59"/>
        <v>0</v>
      </c>
      <c r="AK252" s="386"/>
      <c r="AL252" s="387">
        <f t="shared" si="60"/>
        <v>0</v>
      </c>
      <c r="AM252" s="386"/>
      <c r="AN252" s="387">
        <f t="shared" si="61"/>
        <v>0</v>
      </c>
      <c r="AO252" s="386"/>
      <c r="AP252" s="387">
        <f t="shared" si="62"/>
        <v>0</v>
      </c>
      <c r="AQ252" s="386"/>
      <c r="AR252" s="387">
        <f t="shared" si="63"/>
        <v>0</v>
      </c>
      <c r="AS252" s="386"/>
      <c r="AT252" s="387">
        <f t="shared" si="64"/>
        <v>0</v>
      </c>
    </row>
    <row r="253" spans="2:46">
      <c r="B253" s="435"/>
      <c r="C253" s="435"/>
      <c r="D253" s="436"/>
      <c r="E253" s="437"/>
      <c r="F253" s="437"/>
      <c r="G253" s="437"/>
      <c r="H253" s="437"/>
      <c r="I253" s="437"/>
      <c r="J253" s="437"/>
      <c r="K253" s="465">
        <f t="shared" si="49"/>
        <v>0</v>
      </c>
      <c r="L253" s="433"/>
      <c r="M253" s="433"/>
      <c r="N253" s="434"/>
      <c r="O253" s="383" t="str">
        <f t="shared" si="50"/>
        <v/>
      </c>
      <c r="P253" s="434"/>
      <c r="Q253" s="434"/>
      <c r="R253" s="434"/>
      <c r="S253" s="433"/>
      <c r="T253" s="434"/>
      <c r="U253" s="384" t="str">
        <f t="shared" si="52"/>
        <v/>
      </c>
      <c r="V253" s="384" t="str">
        <f t="shared" si="53"/>
        <v/>
      </c>
      <c r="W253" s="384" t="str">
        <f t="shared" si="54"/>
        <v/>
      </c>
      <c r="X253" s="384" t="str">
        <f t="shared" si="55"/>
        <v/>
      </c>
      <c r="Y253" s="384" t="str">
        <f t="shared" si="56"/>
        <v/>
      </c>
      <c r="Z253" s="384" t="str">
        <f t="shared" si="57"/>
        <v/>
      </c>
      <c r="AA253" s="384">
        <f t="shared" si="51"/>
        <v>0</v>
      </c>
      <c r="AB253" s="385" t="b">
        <f t="shared" si="58"/>
        <v>1</v>
      </c>
      <c r="AC253" s="384" t="str">
        <f>IF($N253="","",IF($C$7="Northern Ireland",INDEX('Fixed inputs'!$H$18:$H$58,MATCH($N253,'Fixed inputs'!$C$18:$C$58,0)),INDEX('Fixed inputs'!$I$18:$I$58,MATCH($N253,'Fixed inputs'!$C$18:$C$58,0))))</f>
        <v/>
      </c>
      <c r="AD253" s="384" t="str">
        <f>IF($C253="","",INDEX('Fixed inputs'!$C$8:$E$10,MATCH($C253,'Fixed inputs'!$B$8:$B$10,0),MATCH(IF($C$7="Northern Ireland","GBP","EUR"),'Fixed inputs'!$C$7:$E$7,0)))</f>
        <v/>
      </c>
      <c r="AE253" s="386"/>
      <c r="AF253" s="386"/>
      <c r="AG253" s="386"/>
      <c r="AH253" s="386"/>
      <c r="AI253" s="386"/>
      <c r="AJ253" s="387">
        <f t="shared" si="59"/>
        <v>0</v>
      </c>
      <c r="AK253" s="386"/>
      <c r="AL253" s="387">
        <f t="shared" si="60"/>
        <v>0</v>
      </c>
      <c r="AM253" s="386"/>
      <c r="AN253" s="387">
        <f t="shared" si="61"/>
        <v>0</v>
      </c>
      <c r="AO253" s="386"/>
      <c r="AP253" s="387">
        <f t="shared" si="62"/>
        <v>0</v>
      </c>
      <c r="AQ253" s="386"/>
      <c r="AR253" s="387">
        <f t="shared" si="63"/>
        <v>0</v>
      </c>
      <c r="AS253" s="386"/>
      <c r="AT253" s="387">
        <f t="shared" si="64"/>
        <v>0</v>
      </c>
    </row>
    <row r="254" spans="2:46">
      <c r="B254" s="435"/>
      <c r="C254" s="435"/>
      <c r="D254" s="436"/>
      <c r="E254" s="437"/>
      <c r="F254" s="437"/>
      <c r="G254" s="437"/>
      <c r="H254" s="437"/>
      <c r="I254" s="437"/>
      <c r="J254" s="437"/>
      <c r="K254" s="465">
        <f t="shared" si="49"/>
        <v>0</v>
      </c>
      <c r="L254" s="433"/>
      <c r="M254" s="433"/>
      <c r="N254" s="434"/>
      <c r="O254" s="383" t="str">
        <f t="shared" si="50"/>
        <v/>
      </c>
      <c r="P254" s="434"/>
      <c r="Q254" s="434"/>
      <c r="R254" s="434"/>
      <c r="S254" s="433"/>
      <c r="T254" s="434"/>
      <c r="U254" s="384" t="str">
        <f t="shared" si="52"/>
        <v/>
      </c>
      <c r="V254" s="384" t="str">
        <f t="shared" si="53"/>
        <v/>
      </c>
      <c r="W254" s="384" t="str">
        <f t="shared" si="54"/>
        <v/>
      </c>
      <c r="X254" s="384" t="str">
        <f t="shared" si="55"/>
        <v/>
      </c>
      <c r="Y254" s="384" t="str">
        <f t="shared" si="56"/>
        <v/>
      </c>
      <c r="Z254" s="384" t="str">
        <f t="shared" si="57"/>
        <v/>
      </c>
      <c r="AA254" s="384">
        <f t="shared" si="51"/>
        <v>0</v>
      </c>
      <c r="AB254" s="385" t="b">
        <f t="shared" si="58"/>
        <v>1</v>
      </c>
      <c r="AC254" s="384" t="str">
        <f>IF($N254="","",IF($C$7="Northern Ireland",INDEX('Fixed inputs'!$H$18:$H$58,MATCH($N254,'Fixed inputs'!$C$18:$C$58,0)),INDEX('Fixed inputs'!$I$18:$I$58,MATCH($N254,'Fixed inputs'!$C$18:$C$58,0))))</f>
        <v/>
      </c>
      <c r="AD254" s="384" t="str">
        <f>IF($C254="","",INDEX('Fixed inputs'!$C$8:$E$10,MATCH($C254,'Fixed inputs'!$B$8:$B$10,0),MATCH(IF($C$7="Northern Ireland","GBP","EUR"),'Fixed inputs'!$C$7:$E$7,0)))</f>
        <v/>
      </c>
      <c r="AE254" s="386"/>
      <c r="AF254" s="386"/>
      <c r="AG254" s="386"/>
      <c r="AH254" s="386"/>
      <c r="AI254" s="386"/>
      <c r="AJ254" s="387">
        <f t="shared" si="59"/>
        <v>0</v>
      </c>
      <c r="AK254" s="386"/>
      <c r="AL254" s="387">
        <f t="shared" si="60"/>
        <v>0</v>
      </c>
      <c r="AM254" s="386"/>
      <c r="AN254" s="387">
        <f t="shared" si="61"/>
        <v>0</v>
      </c>
      <c r="AO254" s="386"/>
      <c r="AP254" s="387">
        <f t="shared" si="62"/>
        <v>0</v>
      </c>
      <c r="AQ254" s="386"/>
      <c r="AR254" s="387">
        <f t="shared" si="63"/>
        <v>0</v>
      </c>
      <c r="AS254" s="386"/>
      <c r="AT254" s="387">
        <f t="shared" si="64"/>
        <v>0</v>
      </c>
    </row>
    <row r="255" spans="2:46">
      <c r="B255" s="435"/>
      <c r="C255" s="435"/>
      <c r="D255" s="436"/>
      <c r="E255" s="437"/>
      <c r="F255" s="437"/>
      <c r="G255" s="437"/>
      <c r="H255" s="437"/>
      <c r="I255" s="437"/>
      <c r="J255" s="437"/>
      <c r="K255" s="465">
        <f t="shared" si="49"/>
        <v>0</v>
      </c>
      <c r="L255" s="433"/>
      <c r="M255" s="433"/>
      <c r="N255" s="434"/>
      <c r="O255" s="383" t="str">
        <f t="shared" si="50"/>
        <v/>
      </c>
      <c r="P255" s="434"/>
      <c r="Q255" s="434"/>
      <c r="R255" s="434"/>
      <c r="S255" s="433"/>
      <c r="T255" s="434"/>
      <c r="U255" s="384" t="str">
        <f t="shared" si="52"/>
        <v/>
      </c>
      <c r="V255" s="384" t="str">
        <f t="shared" si="53"/>
        <v/>
      </c>
      <c r="W255" s="384" t="str">
        <f t="shared" si="54"/>
        <v/>
      </c>
      <c r="X255" s="384" t="str">
        <f t="shared" si="55"/>
        <v/>
      </c>
      <c r="Y255" s="384" t="str">
        <f t="shared" si="56"/>
        <v/>
      </c>
      <c r="Z255" s="384" t="str">
        <f t="shared" si="57"/>
        <v/>
      </c>
      <c r="AA255" s="384">
        <f t="shared" si="51"/>
        <v>0</v>
      </c>
      <c r="AB255" s="385" t="b">
        <f t="shared" si="58"/>
        <v>1</v>
      </c>
      <c r="AC255" s="384" t="str">
        <f>IF($N255="","",IF($C$7="Northern Ireland",INDEX('Fixed inputs'!$H$18:$H$58,MATCH($N255,'Fixed inputs'!$C$18:$C$58,0)),INDEX('Fixed inputs'!$I$18:$I$58,MATCH($N255,'Fixed inputs'!$C$18:$C$58,0))))</f>
        <v/>
      </c>
      <c r="AD255" s="384" t="str">
        <f>IF($C255="","",INDEX('Fixed inputs'!$C$8:$E$10,MATCH($C255,'Fixed inputs'!$B$8:$B$10,0),MATCH(IF($C$7="Northern Ireland","GBP","EUR"),'Fixed inputs'!$C$7:$E$7,0)))</f>
        <v/>
      </c>
      <c r="AE255" s="386"/>
      <c r="AF255" s="386"/>
      <c r="AG255" s="386"/>
      <c r="AH255" s="386"/>
      <c r="AI255" s="386"/>
      <c r="AJ255" s="387">
        <f t="shared" si="59"/>
        <v>0</v>
      </c>
      <c r="AK255" s="386"/>
      <c r="AL255" s="387">
        <f t="shared" si="60"/>
        <v>0</v>
      </c>
      <c r="AM255" s="386"/>
      <c r="AN255" s="387">
        <f t="shared" si="61"/>
        <v>0</v>
      </c>
      <c r="AO255" s="386"/>
      <c r="AP255" s="387">
        <f t="shared" si="62"/>
        <v>0</v>
      </c>
      <c r="AQ255" s="386"/>
      <c r="AR255" s="387">
        <f t="shared" si="63"/>
        <v>0</v>
      </c>
      <c r="AS255" s="386"/>
      <c r="AT255" s="387">
        <f t="shared" si="64"/>
        <v>0</v>
      </c>
    </row>
    <row r="256" spans="2:46">
      <c r="B256" s="435"/>
      <c r="C256" s="435"/>
      <c r="D256" s="436"/>
      <c r="E256" s="437"/>
      <c r="F256" s="437"/>
      <c r="G256" s="437"/>
      <c r="H256" s="437"/>
      <c r="I256" s="437"/>
      <c r="J256" s="437"/>
      <c r="K256" s="465">
        <f t="shared" si="49"/>
        <v>0</v>
      </c>
      <c r="L256" s="433"/>
      <c r="M256" s="433"/>
      <c r="N256" s="434"/>
      <c r="O256" s="383" t="str">
        <f t="shared" si="50"/>
        <v/>
      </c>
      <c r="P256" s="434"/>
      <c r="Q256" s="434"/>
      <c r="R256" s="434"/>
      <c r="S256" s="433"/>
      <c r="T256" s="434"/>
      <c r="U256" s="384" t="str">
        <f t="shared" si="52"/>
        <v/>
      </c>
      <c r="V256" s="384" t="str">
        <f t="shared" si="53"/>
        <v/>
      </c>
      <c r="W256" s="384" t="str">
        <f t="shared" si="54"/>
        <v/>
      </c>
      <c r="X256" s="384" t="str">
        <f t="shared" si="55"/>
        <v/>
      </c>
      <c r="Y256" s="384" t="str">
        <f t="shared" si="56"/>
        <v/>
      </c>
      <c r="Z256" s="384" t="str">
        <f t="shared" si="57"/>
        <v/>
      </c>
      <c r="AA256" s="384">
        <f t="shared" si="51"/>
        <v>0</v>
      </c>
      <c r="AB256" s="385" t="b">
        <f t="shared" si="58"/>
        <v>1</v>
      </c>
      <c r="AC256" s="384" t="str">
        <f>IF($N256="","",IF($C$7="Northern Ireland",INDEX('Fixed inputs'!$H$18:$H$58,MATCH($N256,'Fixed inputs'!$C$18:$C$58,0)),INDEX('Fixed inputs'!$I$18:$I$58,MATCH($N256,'Fixed inputs'!$C$18:$C$58,0))))</f>
        <v/>
      </c>
      <c r="AD256" s="384" t="str">
        <f>IF($C256="","",INDEX('Fixed inputs'!$C$8:$E$10,MATCH($C256,'Fixed inputs'!$B$8:$B$10,0),MATCH(IF($C$7="Northern Ireland","GBP","EUR"),'Fixed inputs'!$C$7:$E$7,0)))</f>
        <v/>
      </c>
      <c r="AE256" s="386"/>
      <c r="AF256" s="386"/>
      <c r="AG256" s="386"/>
      <c r="AH256" s="386"/>
      <c r="AI256" s="386"/>
      <c r="AJ256" s="387">
        <f t="shared" si="59"/>
        <v>0</v>
      </c>
      <c r="AK256" s="386"/>
      <c r="AL256" s="387">
        <f t="shared" si="60"/>
        <v>0</v>
      </c>
      <c r="AM256" s="386"/>
      <c r="AN256" s="387">
        <f t="shared" si="61"/>
        <v>0</v>
      </c>
      <c r="AO256" s="386"/>
      <c r="AP256" s="387">
        <f t="shared" si="62"/>
        <v>0</v>
      </c>
      <c r="AQ256" s="386"/>
      <c r="AR256" s="387">
        <f t="shared" si="63"/>
        <v>0</v>
      </c>
      <c r="AS256" s="386"/>
      <c r="AT256" s="387">
        <f t="shared" si="64"/>
        <v>0</v>
      </c>
    </row>
    <row r="257" spans="2:46">
      <c r="B257" s="435"/>
      <c r="C257" s="435"/>
      <c r="D257" s="436"/>
      <c r="E257" s="437"/>
      <c r="F257" s="437"/>
      <c r="G257" s="437"/>
      <c r="H257" s="437"/>
      <c r="I257" s="437"/>
      <c r="J257" s="437"/>
      <c r="K257" s="465">
        <f t="shared" si="49"/>
        <v>0</v>
      </c>
      <c r="L257" s="433"/>
      <c r="M257" s="433"/>
      <c r="N257" s="434"/>
      <c r="O257" s="383" t="str">
        <f t="shared" si="50"/>
        <v/>
      </c>
      <c r="P257" s="434"/>
      <c r="Q257" s="434"/>
      <c r="R257" s="434"/>
      <c r="S257" s="433"/>
      <c r="T257" s="434"/>
      <c r="U257" s="384" t="str">
        <f t="shared" si="52"/>
        <v/>
      </c>
      <c r="V257" s="384" t="str">
        <f t="shared" si="53"/>
        <v/>
      </c>
      <c r="W257" s="384" t="str">
        <f t="shared" si="54"/>
        <v/>
      </c>
      <c r="X257" s="384" t="str">
        <f t="shared" si="55"/>
        <v/>
      </c>
      <c r="Y257" s="384" t="str">
        <f t="shared" si="56"/>
        <v/>
      </c>
      <c r="Z257" s="384" t="str">
        <f t="shared" si="57"/>
        <v/>
      </c>
      <c r="AA257" s="384">
        <f t="shared" si="51"/>
        <v>0</v>
      </c>
      <c r="AB257" s="385" t="b">
        <f t="shared" si="58"/>
        <v>1</v>
      </c>
      <c r="AC257" s="384" t="str">
        <f>IF($N257="","",IF($C$7="Northern Ireland",INDEX('Fixed inputs'!$H$18:$H$58,MATCH($N257,'Fixed inputs'!$C$18:$C$58,0)),INDEX('Fixed inputs'!$I$18:$I$58,MATCH($N257,'Fixed inputs'!$C$18:$C$58,0))))</f>
        <v/>
      </c>
      <c r="AD257" s="384" t="str">
        <f>IF($C257="","",INDEX('Fixed inputs'!$C$8:$E$10,MATCH($C257,'Fixed inputs'!$B$8:$B$10,0),MATCH(IF($C$7="Northern Ireland","GBP","EUR"),'Fixed inputs'!$C$7:$E$7,0)))</f>
        <v/>
      </c>
      <c r="AE257" s="386"/>
      <c r="AF257" s="386"/>
      <c r="AG257" s="386"/>
      <c r="AH257" s="386"/>
      <c r="AI257" s="386"/>
      <c r="AJ257" s="387">
        <f t="shared" si="59"/>
        <v>0</v>
      </c>
      <c r="AK257" s="386"/>
      <c r="AL257" s="387">
        <f t="shared" si="60"/>
        <v>0</v>
      </c>
      <c r="AM257" s="386"/>
      <c r="AN257" s="387">
        <f t="shared" si="61"/>
        <v>0</v>
      </c>
      <c r="AO257" s="386"/>
      <c r="AP257" s="387">
        <f t="shared" si="62"/>
        <v>0</v>
      </c>
      <c r="AQ257" s="386"/>
      <c r="AR257" s="387">
        <f t="shared" si="63"/>
        <v>0</v>
      </c>
      <c r="AS257" s="386"/>
      <c r="AT257" s="387">
        <f t="shared" si="64"/>
        <v>0</v>
      </c>
    </row>
    <row r="258" spans="2:46">
      <c r="B258" s="435"/>
      <c r="C258" s="435"/>
      <c r="D258" s="436"/>
      <c r="E258" s="437"/>
      <c r="F258" s="437"/>
      <c r="G258" s="437"/>
      <c r="H258" s="437"/>
      <c r="I258" s="437"/>
      <c r="J258" s="437"/>
      <c r="K258" s="465">
        <f t="shared" si="49"/>
        <v>0</v>
      </c>
      <c r="L258" s="433"/>
      <c r="M258" s="433"/>
      <c r="N258" s="434"/>
      <c r="O258" s="383" t="str">
        <f t="shared" si="50"/>
        <v/>
      </c>
      <c r="P258" s="434"/>
      <c r="Q258" s="434"/>
      <c r="R258" s="434"/>
      <c r="S258" s="433"/>
      <c r="T258" s="434"/>
      <c r="U258" s="384" t="str">
        <f t="shared" si="52"/>
        <v/>
      </c>
      <c r="V258" s="384" t="str">
        <f t="shared" si="53"/>
        <v/>
      </c>
      <c r="W258" s="384" t="str">
        <f t="shared" si="54"/>
        <v/>
      </c>
      <c r="X258" s="384" t="str">
        <f t="shared" si="55"/>
        <v/>
      </c>
      <c r="Y258" s="384" t="str">
        <f t="shared" si="56"/>
        <v/>
      </c>
      <c r="Z258" s="384" t="str">
        <f t="shared" si="57"/>
        <v/>
      </c>
      <c r="AA258" s="384">
        <f t="shared" si="51"/>
        <v>0</v>
      </c>
      <c r="AB258" s="385" t="b">
        <f t="shared" si="58"/>
        <v>1</v>
      </c>
      <c r="AC258" s="384" t="str">
        <f>IF($N258="","",IF($C$7="Northern Ireland",INDEX('Fixed inputs'!$H$18:$H$58,MATCH($N258,'Fixed inputs'!$C$18:$C$58,0)),INDEX('Fixed inputs'!$I$18:$I$58,MATCH($N258,'Fixed inputs'!$C$18:$C$58,0))))</f>
        <v/>
      </c>
      <c r="AD258" s="384" t="str">
        <f>IF($C258="","",INDEX('Fixed inputs'!$C$8:$E$10,MATCH($C258,'Fixed inputs'!$B$8:$B$10,0),MATCH(IF($C$7="Northern Ireland","GBP","EUR"),'Fixed inputs'!$C$7:$E$7,0)))</f>
        <v/>
      </c>
      <c r="AE258" s="386"/>
      <c r="AF258" s="386"/>
      <c r="AG258" s="386"/>
      <c r="AH258" s="386"/>
      <c r="AI258" s="386"/>
      <c r="AJ258" s="387">
        <f t="shared" si="59"/>
        <v>0</v>
      </c>
      <c r="AK258" s="386"/>
      <c r="AL258" s="387">
        <f t="shared" si="60"/>
        <v>0</v>
      </c>
      <c r="AM258" s="386"/>
      <c r="AN258" s="387">
        <f t="shared" si="61"/>
        <v>0</v>
      </c>
      <c r="AO258" s="386"/>
      <c r="AP258" s="387">
        <f t="shared" si="62"/>
        <v>0</v>
      </c>
      <c r="AQ258" s="386"/>
      <c r="AR258" s="387">
        <f t="shared" si="63"/>
        <v>0</v>
      </c>
      <c r="AS258" s="386"/>
      <c r="AT258" s="387">
        <f t="shared" si="64"/>
        <v>0</v>
      </c>
    </row>
    <row r="259" spans="2:46">
      <c r="B259" s="435"/>
      <c r="C259" s="435"/>
      <c r="D259" s="436"/>
      <c r="E259" s="437"/>
      <c r="F259" s="437"/>
      <c r="G259" s="437"/>
      <c r="H259" s="437"/>
      <c r="I259" s="437"/>
      <c r="J259" s="437"/>
      <c r="K259" s="465">
        <f t="shared" si="49"/>
        <v>0</v>
      </c>
      <c r="L259" s="433"/>
      <c r="M259" s="433"/>
      <c r="N259" s="434"/>
      <c r="O259" s="383" t="str">
        <f t="shared" si="50"/>
        <v/>
      </c>
      <c r="P259" s="434"/>
      <c r="Q259" s="434"/>
      <c r="R259" s="434"/>
      <c r="S259" s="433"/>
      <c r="T259" s="434"/>
      <c r="U259" s="384" t="str">
        <f t="shared" si="52"/>
        <v/>
      </c>
      <c r="V259" s="384" t="str">
        <f t="shared" si="53"/>
        <v/>
      </c>
      <c r="W259" s="384" t="str">
        <f t="shared" si="54"/>
        <v/>
      </c>
      <c r="X259" s="384" t="str">
        <f t="shared" si="55"/>
        <v/>
      </c>
      <c r="Y259" s="384" t="str">
        <f t="shared" si="56"/>
        <v/>
      </c>
      <c r="Z259" s="384" t="str">
        <f t="shared" si="57"/>
        <v/>
      </c>
      <c r="AA259" s="384">
        <f t="shared" si="51"/>
        <v>0</v>
      </c>
      <c r="AB259" s="385" t="b">
        <f t="shared" si="58"/>
        <v>1</v>
      </c>
      <c r="AC259" s="384" t="str">
        <f>IF($N259="","",IF($C$7="Northern Ireland",INDEX('Fixed inputs'!$H$18:$H$58,MATCH($N259,'Fixed inputs'!$C$18:$C$58,0)),INDEX('Fixed inputs'!$I$18:$I$58,MATCH($N259,'Fixed inputs'!$C$18:$C$58,0))))</f>
        <v/>
      </c>
      <c r="AD259" s="384" t="str">
        <f>IF($C259="","",INDEX('Fixed inputs'!$C$8:$E$10,MATCH($C259,'Fixed inputs'!$B$8:$B$10,0),MATCH(IF($C$7="Northern Ireland","GBP","EUR"),'Fixed inputs'!$C$7:$E$7,0)))</f>
        <v/>
      </c>
      <c r="AE259" s="386"/>
      <c r="AF259" s="386"/>
      <c r="AG259" s="386"/>
      <c r="AH259" s="386"/>
      <c r="AI259" s="386"/>
      <c r="AJ259" s="387">
        <f t="shared" si="59"/>
        <v>0</v>
      </c>
      <c r="AK259" s="386"/>
      <c r="AL259" s="387">
        <f t="shared" si="60"/>
        <v>0</v>
      </c>
      <c r="AM259" s="386"/>
      <c r="AN259" s="387">
        <f t="shared" si="61"/>
        <v>0</v>
      </c>
      <c r="AO259" s="386"/>
      <c r="AP259" s="387">
        <f t="shared" si="62"/>
        <v>0</v>
      </c>
      <c r="AQ259" s="386"/>
      <c r="AR259" s="387">
        <f t="shared" si="63"/>
        <v>0</v>
      </c>
      <c r="AS259" s="386"/>
      <c r="AT259" s="387">
        <f t="shared" si="64"/>
        <v>0</v>
      </c>
    </row>
    <row r="260" spans="2:46">
      <c r="B260" s="435"/>
      <c r="C260" s="435"/>
      <c r="D260" s="436"/>
      <c r="E260" s="437"/>
      <c r="F260" s="437"/>
      <c r="G260" s="437"/>
      <c r="H260" s="437"/>
      <c r="I260" s="437"/>
      <c r="J260" s="437"/>
      <c r="K260" s="465">
        <f t="shared" si="49"/>
        <v>0</v>
      </c>
      <c r="L260" s="433"/>
      <c r="M260" s="433"/>
      <c r="N260" s="434"/>
      <c r="O260" s="383" t="str">
        <f t="shared" si="50"/>
        <v/>
      </c>
      <c r="P260" s="434"/>
      <c r="Q260" s="434"/>
      <c r="R260" s="434"/>
      <c r="S260" s="433"/>
      <c r="T260" s="434"/>
      <c r="U260" s="384" t="str">
        <f t="shared" si="52"/>
        <v/>
      </c>
      <c r="V260" s="384" t="str">
        <f t="shared" si="53"/>
        <v/>
      </c>
      <c r="W260" s="384" t="str">
        <f t="shared" si="54"/>
        <v/>
      </c>
      <c r="X260" s="384" t="str">
        <f t="shared" si="55"/>
        <v/>
      </c>
      <c r="Y260" s="384" t="str">
        <f t="shared" si="56"/>
        <v/>
      </c>
      <c r="Z260" s="384" t="str">
        <f t="shared" si="57"/>
        <v/>
      </c>
      <c r="AA260" s="384">
        <f t="shared" si="51"/>
        <v>0</v>
      </c>
      <c r="AB260" s="385" t="b">
        <f t="shared" si="58"/>
        <v>1</v>
      </c>
      <c r="AC260" s="384" t="str">
        <f>IF($N260="","",IF($C$7="Northern Ireland",INDEX('Fixed inputs'!$H$18:$H$58,MATCH($N260,'Fixed inputs'!$C$18:$C$58,0)),INDEX('Fixed inputs'!$I$18:$I$58,MATCH($N260,'Fixed inputs'!$C$18:$C$58,0))))</f>
        <v/>
      </c>
      <c r="AD260" s="384" t="str">
        <f>IF($C260="","",INDEX('Fixed inputs'!$C$8:$E$10,MATCH($C260,'Fixed inputs'!$B$8:$B$10,0),MATCH(IF($C$7="Northern Ireland","GBP","EUR"),'Fixed inputs'!$C$7:$E$7,0)))</f>
        <v/>
      </c>
      <c r="AE260" s="386"/>
      <c r="AF260" s="386"/>
      <c r="AG260" s="386"/>
      <c r="AH260" s="386"/>
      <c r="AI260" s="386"/>
      <c r="AJ260" s="387">
        <f t="shared" si="59"/>
        <v>0</v>
      </c>
      <c r="AK260" s="386"/>
      <c r="AL260" s="387">
        <f t="shared" si="60"/>
        <v>0</v>
      </c>
      <c r="AM260" s="386"/>
      <c r="AN260" s="387">
        <f t="shared" si="61"/>
        <v>0</v>
      </c>
      <c r="AO260" s="386"/>
      <c r="AP260" s="387">
        <f t="shared" si="62"/>
        <v>0</v>
      </c>
      <c r="AQ260" s="386"/>
      <c r="AR260" s="387">
        <f t="shared" si="63"/>
        <v>0</v>
      </c>
      <c r="AS260" s="386"/>
      <c r="AT260" s="387">
        <f t="shared" si="64"/>
        <v>0</v>
      </c>
    </row>
    <row r="261" spans="2:46">
      <c r="B261" s="435"/>
      <c r="C261" s="435"/>
      <c r="D261" s="436"/>
      <c r="E261" s="437"/>
      <c r="F261" s="437"/>
      <c r="G261" s="437"/>
      <c r="H261" s="437"/>
      <c r="I261" s="437"/>
      <c r="J261" s="437"/>
      <c r="K261" s="465">
        <f t="shared" si="49"/>
        <v>0</v>
      </c>
      <c r="L261" s="433"/>
      <c r="M261" s="433"/>
      <c r="N261" s="434"/>
      <c r="O261" s="383" t="str">
        <f t="shared" si="50"/>
        <v/>
      </c>
      <c r="P261" s="434"/>
      <c r="Q261" s="434"/>
      <c r="R261" s="434"/>
      <c r="S261" s="433"/>
      <c r="T261" s="434"/>
      <c r="U261" s="384" t="str">
        <f t="shared" si="52"/>
        <v/>
      </c>
      <c r="V261" s="384" t="str">
        <f t="shared" si="53"/>
        <v/>
      </c>
      <c r="W261" s="384" t="str">
        <f t="shared" si="54"/>
        <v/>
      </c>
      <c r="X261" s="384" t="str">
        <f t="shared" si="55"/>
        <v/>
      </c>
      <c r="Y261" s="384" t="str">
        <f t="shared" si="56"/>
        <v/>
      </c>
      <c r="Z261" s="384" t="str">
        <f t="shared" si="57"/>
        <v/>
      </c>
      <c r="AA261" s="384">
        <f t="shared" si="51"/>
        <v>0</v>
      </c>
      <c r="AB261" s="385" t="b">
        <f t="shared" si="58"/>
        <v>1</v>
      </c>
      <c r="AC261" s="384" t="str">
        <f>IF($N261="","",IF($C$7="Northern Ireland",INDEX('Fixed inputs'!$H$18:$H$58,MATCH($N261,'Fixed inputs'!$C$18:$C$58,0)),INDEX('Fixed inputs'!$I$18:$I$58,MATCH($N261,'Fixed inputs'!$C$18:$C$58,0))))</f>
        <v/>
      </c>
      <c r="AD261" s="384" t="str">
        <f>IF($C261="","",INDEX('Fixed inputs'!$C$8:$E$10,MATCH($C261,'Fixed inputs'!$B$8:$B$10,0),MATCH(IF($C$7="Northern Ireland","GBP","EUR"),'Fixed inputs'!$C$7:$E$7,0)))</f>
        <v/>
      </c>
      <c r="AE261" s="386"/>
      <c r="AF261" s="386"/>
      <c r="AG261" s="386"/>
      <c r="AH261" s="386"/>
      <c r="AI261" s="386"/>
      <c r="AJ261" s="387">
        <f t="shared" si="59"/>
        <v>0</v>
      </c>
      <c r="AK261" s="386"/>
      <c r="AL261" s="387">
        <f t="shared" si="60"/>
        <v>0</v>
      </c>
      <c r="AM261" s="386"/>
      <c r="AN261" s="387">
        <f t="shared" si="61"/>
        <v>0</v>
      </c>
      <c r="AO261" s="386"/>
      <c r="AP261" s="387">
        <f t="shared" si="62"/>
        <v>0</v>
      </c>
      <c r="AQ261" s="386"/>
      <c r="AR261" s="387">
        <f t="shared" si="63"/>
        <v>0</v>
      </c>
      <c r="AS261" s="386"/>
      <c r="AT261" s="387">
        <f t="shared" si="64"/>
        <v>0</v>
      </c>
    </row>
    <row r="262" spans="2:46">
      <c r="B262" s="435"/>
      <c r="C262" s="435"/>
      <c r="D262" s="436"/>
      <c r="E262" s="437"/>
      <c r="F262" s="437"/>
      <c r="G262" s="437"/>
      <c r="H262" s="437"/>
      <c r="I262" s="437"/>
      <c r="J262" s="437"/>
      <c r="K262" s="465">
        <f t="shared" si="49"/>
        <v>0</v>
      </c>
      <c r="L262" s="433"/>
      <c r="M262" s="433"/>
      <c r="N262" s="434"/>
      <c r="O262" s="383" t="str">
        <f t="shared" si="50"/>
        <v/>
      </c>
      <c r="P262" s="434"/>
      <c r="Q262" s="434"/>
      <c r="R262" s="434"/>
      <c r="S262" s="433"/>
      <c r="T262" s="434"/>
      <c r="U262" s="384" t="str">
        <f t="shared" si="52"/>
        <v/>
      </c>
      <c r="V262" s="384" t="str">
        <f t="shared" si="53"/>
        <v/>
      </c>
      <c r="W262" s="384" t="str">
        <f t="shared" si="54"/>
        <v/>
      </c>
      <c r="X262" s="384" t="str">
        <f t="shared" si="55"/>
        <v/>
      </c>
      <c r="Y262" s="384" t="str">
        <f t="shared" si="56"/>
        <v/>
      </c>
      <c r="Z262" s="384" t="str">
        <f t="shared" si="57"/>
        <v/>
      </c>
      <c r="AA262" s="384">
        <f t="shared" si="51"/>
        <v>0</v>
      </c>
      <c r="AB262" s="385" t="b">
        <f t="shared" si="58"/>
        <v>1</v>
      </c>
      <c r="AC262" s="384" t="str">
        <f>IF($N262="","",IF($C$7="Northern Ireland",INDEX('Fixed inputs'!$H$18:$H$58,MATCH($N262,'Fixed inputs'!$C$18:$C$58,0)),INDEX('Fixed inputs'!$I$18:$I$58,MATCH($N262,'Fixed inputs'!$C$18:$C$58,0))))</f>
        <v/>
      </c>
      <c r="AD262" s="384" t="str">
        <f>IF($C262="","",INDEX('Fixed inputs'!$C$8:$E$10,MATCH($C262,'Fixed inputs'!$B$8:$B$10,0),MATCH(IF($C$7="Northern Ireland","GBP","EUR"),'Fixed inputs'!$C$7:$E$7,0)))</f>
        <v/>
      </c>
      <c r="AE262" s="386"/>
      <c r="AF262" s="386"/>
      <c r="AG262" s="386"/>
      <c r="AH262" s="386"/>
      <c r="AI262" s="386"/>
      <c r="AJ262" s="387">
        <f t="shared" si="59"/>
        <v>0</v>
      </c>
      <c r="AK262" s="386"/>
      <c r="AL262" s="387">
        <f t="shared" si="60"/>
        <v>0</v>
      </c>
      <c r="AM262" s="386"/>
      <c r="AN262" s="387">
        <f t="shared" si="61"/>
        <v>0</v>
      </c>
      <c r="AO262" s="386"/>
      <c r="AP262" s="387">
        <f t="shared" si="62"/>
        <v>0</v>
      </c>
      <c r="AQ262" s="386"/>
      <c r="AR262" s="387">
        <f t="shared" si="63"/>
        <v>0</v>
      </c>
      <c r="AS262" s="386"/>
      <c r="AT262" s="387">
        <f t="shared" si="64"/>
        <v>0</v>
      </c>
    </row>
    <row r="263" spans="2:46">
      <c r="B263" s="435"/>
      <c r="C263" s="435"/>
      <c r="D263" s="436"/>
      <c r="E263" s="437"/>
      <c r="F263" s="437"/>
      <c r="G263" s="437"/>
      <c r="H263" s="437"/>
      <c r="I263" s="437"/>
      <c r="J263" s="437"/>
      <c r="K263" s="465">
        <f t="shared" si="49"/>
        <v>0</v>
      </c>
      <c r="L263" s="433"/>
      <c r="M263" s="433"/>
      <c r="N263" s="434"/>
      <c r="O263" s="383" t="str">
        <f t="shared" si="50"/>
        <v/>
      </c>
      <c r="P263" s="434"/>
      <c r="Q263" s="434"/>
      <c r="R263" s="434"/>
      <c r="S263" s="433"/>
      <c r="T263" s="434"/>
      <c r="U263" s="384" t="str">
        <f t="shared" si="52"/>
        <v/>
      </c>
      <c r="V263" s="384" t="str">
        <f t="shared" si="53"/>
        <v/>
      </c>
      <c r="W263" s="384" t="str">
        <f t="shared" si="54"/>
        <v/>
      </c>
      <c r="X263" s="384" t="str">
        <f t="shared" si="55"/>
        <v/>
      </c>
      <c r="Y263" s="384" t="str">
        <f t="shared" si="56"/>
        <v/>
      </c>
      <c r="Z263" s="384" t="str">
        <f t="shared" si="57"/>
        <v/>
      </c>
      <c r="AA263" s="384">
        <f t="shared" si="51"/>
        <v>0</v>
      </c>
      <c r="AB263" s="385" t="b">
        <f t="shared" si="58"/>
        <v>1</v>
      </c>
      <c r="AC263" s="384" t="str">
        <f>IF($N263="","",IF($C$7="Northern Ireland",INDEX('Fixed inputs'!$H$18:$H$58,MATCH($N263,'Fixed inputs'!$C$18:$C$58,0)),INDEX('Fixed inputs'!$I$18:$I$58,MATCH($N263,'Fixed inputs'!$C$18:$C$58,0))))</f>
        <v/>
      </c>
      <c r="AD263" s="384" t="str">
        <f>IF($C263="","",INDEX('Fixed inputs'!$C$8:$E$10,MATCH($C263,'Fixed inputs'!$B$8:$B$10,0),MATCH(IF($C$7="Northern Ireland","GBP","EUR"),'Fixed inputs'!$C$7:$E$7,0)))</f>
        <v/>
      </c>
      <c r="AE263" s="386"/>
      <c r="AF263" s="386"/>
      <c r="AG263" s="386"/>
      <c r="AH263" s="386"/>
      <c r="AI263" s="386"/>
      <c r="AJ263" s="387">
        <f t="shared" si="59"/>
        <v>0</v>
      </c>
      <c r="AK263" s="386"/>
      <c r="AL263" s="387">
        <f t="shared" si="60"/>
        <v>0</v>
      </c>
      <c r="AM263" s="386"/>
      <c r="AN263" s="387">
        <f t="shared" si="61"/>
        <v>0</v>
      </c>
      <c r="AO263" s="386"/>
      <c r="AP263" s="387">
        <f t="shared" si="62"/>
        <v>0</v>
      </c>
      <c r="AQ263" s="386"/>
      <c r="AR263" s="387">
        <f t="shared" si="63"/>
        <v>0</v>
      </c>
      <c r="AS263" s="386"/>
      <c r="AT263" s="387">
        <f t="shared" si="64"/>
        <v>0</v>
      </c>
    </row>
    <row r="264" spans="2:46">
      <c r="B264" s="435"/>
      <c r="C264" s="435"/>
      <c r="D264" s="436"/>
      <c r="E264" s="437"/>
      <c r="F264" s="437"/>
      <c r="G264" s="437"/>
      <c r="H264" s="437"/>
      <c r="I264" s="437"/>
      <c r="J264" s="437"/>
      <c r="K264" s="465">
        <f t="shared" si="49"/>
        <v>0</v>
      </c>
      <c r="L264" s="433"/>
      <c r="M264" s="433"/>
      <c r="N264" s="434"/>
      <c r="O264" s="383" t="str">
        <f t="shared" si="50"/>
        <v/>
      </c>
      <c r="P264" s="434"/>
      <c r="Q264" s="434"/>
      <c r="R264" s="434"/>
      <c r="S264" s="433"/>
      <c r="T264" s="434"/>
      <c r="U264" s="384" t="str">
        <f t="shared" si="52"/>
        <v/>
      </c>
      <c r="V264" s="384" t="str">
        <f t="shared" si="53"/>
        <v/>
      </c>
      <c r="W264" s="384" t="str">
        <f t="shared" si="54"/>
        <v/>
      </c>
      <c r="X264" s="384" t="str">
        <f t="shared" si="55"/>
        <v/>
      </c>
      <c r="Y264" s="384" t="str">
        <f t="shared" si="56"/>
        <v/>
      </c>
      <c r="Z264" s="384" t="str">
        <f t="shared" si="57"/>
        <v/>
      </c>
      <c r="AA264" s="384">
        <f t="shared" si="51"/>
        <v>0</v>
      </c>
      <c r="AB264" s="385" t="b">
        <f t="shared" si="58"/>
        <v>1</v>
      </c>
      <c r="AC264" s="384" t="str">
        <f>IF($N264="","",IF($C$7="Northern Ireland",INDEX('Fixed inputs'!$H$18:$H$58,MATCH($N264,'Fixed inputs'!$C$18:$C$58,0)),INDEX('Fixed inputs'!$I$18:$I$58,MATCH($N264,'Fixed inputs'!$C$18:$C$58,0))))</f>
        <v/>
      </c>
      <c r="AD264" s="384" t="str">
        <f>IF($C264="","",INDEX('Fixed inputs'!$C$8:$E$10,MATCH($C264,'Fixed inputs'!$B$8:$B$10,0),MATCH(IF($C$7="Northern Ireland","GBP","EUR"),'Fixed inputs'!$C$7:$E$7,0)))</f>
        <v/>
      </c>
      <c r="AE264" s="386"/>
      <c r="AF264" s="386"/>
      <c r="AG264" s="386"/>
      <c r="AH264" s="386"/>
      <c r="AI264" s="386"/>
      <c r="AJ264" s="387">
        <f t="shared" si="59"/>
        <v>0</v>
      </c>
      <c r="AK264" s="386"/>
      <c r="AL264" s="387">
        <f t="shared" si="60"/>
        <v>0</v>
      </c>
      <c r="AM264" s="386"/>
      <c r="AN264" s="387">
        <f t="shared" si="61"/>
        <v>0</v>
      </c>
      <c r="AO264" s="386"/>
      <c r="AP264" s="387">
        <f t="shared" si="62"/>
        <v>0</v>
      </c>
      <c r="AQ264" s="386"/>
      <c r="AR264" s="387">
        <f t="shared" si="63"/>
        <v>0</v>
      </c>
      <c r="AS264" s="386"/>
      <c r="AT264" s="387">
        <f t="shared" si="64"/>
        <v>0</v>
      </c>
    </row>
    <row r="265" spans="2:46">
      <c r="B265" s="435"/>
      <c r="C265" s="435"/>
      <c r="D265" s="436"/>
      <c r="E265" s="437"/>
      <c r="F265" s="437"/>
      <c r="G265" s="437"/>
      <c r="H265" s="437"/>
      <c r="I265" s="437"/>
      <c r="J265" s="437"/>
      <c r="K265" s="465">
        <f t="shared" si="49"/>
        <v>0</v>
      </c>
      <c r="L265" s="433"/>
      <c r="M265" s="433"/>
      <c r="N265" s="434"/>
      <c r="O265" s="383" t="str">
        <f t="shared" si="50"/>
        <v/>
      </c>
      <c r="P265" s="434"/>
      <c r="Q265" s="434"/>
      <c r="R265" s="434"/>
      <c r="S265" s="433"/>
      <c r="T265" s="434"/>
      <c r="U265" s="384" t="str">
        <f t="shared" si="52"/>
        <v/>
      </c>
      <c r="V265" s="384" t="str">
        <f t="shared" si="53"/>
        <v/>
      </c>
      <c r="W265" s="384" t="str">
        <f t="shared" si="54"/>
        <v/>
      </c>
      <c r="X265" s="384" t="str">
        <f t="shared" si="55"/>
        <v/>
      </c>
      <c r="Y265" s="384" t="str">
        <f t="shared" si="56"/>
        <v/>
      </c>
      <c r="Z265" s="384" t="str">
        <f t="shared" si="57"/>
        <v/>
      </c>
      <c r="AA265" s="384">
        <f t="shared" si="51"/>
        <v>0</v>
      </c>
      <c r="AB265" s="385" t="b">
        <f t="shared" si="58"/>
        <v>1</v>
      </c>
      <c r="AC265" s="384" t="str">
        <f>IF($N265="","",IF($C$7="Northern Ireland",INDEX('Fixed inputs'!$H$18:$H$58,MATCH($N265,'Fixed inputs'!$C$18:$C$58,0)),INDEX('Fixed inputs'!$I$18:$I$58,MATCH($N265,'Fixed inputs'!$C$18:$C$58,0))))</f>
        <v/>
      </c>
      <c r="AD265" s="384" t="str">
        <f>IF($C265="","",INDEX('Fixed inputs'!$C$8:$E$10,MATCH($C265,'Fixed inputs'!$B$8:$B$10,0),MATCH(IF($C$7="Northern Ireland","GBP","EUR"),'Fixed inputs'!$C$7:$E$7,0)))</f>
        <v/>
      </c>
      <c r="AE265" s="386"/>
      <c r="AF265" s="386"/>
      <c r="AG265" s="386"/>
      <c r="AH265" s="386"/>
      <c r="AI265" s="386"/>
      <c r="AJ265" s="387">
        <f t="shared" si="59"/>
        <v>0</v>
      </c>
      <c r="AK265" s="386"/>
      <c r="AL265" s="387">
        <f t="shared" si="60"/>
        <v>0</v>
      </c>
      <c r="AM265" s="386"/>
      <c r="AN265" s="387">
        <f t="shared" si="61"/>
        <v>0</v>
      </c>
      <c r="AO265" s="386"/>
      <c r="AP265" s="387">
        <f t="shared" si="62"/>
        <v>0</v>
      </c>
      <c r="AQ265" s="386"/>
      <c r="AR265" s="387">
        <f t="shared" si="63"/>
        <v>0</v>
      </c>
      <c r="AS265" s="386"/>
      <c r="AT265" s="387">
        <f t="shared" si="64"/>
        <v>0</v>
      </c>
    </row>
    <row r="266" spans="2:46">
      <c r="B266" s="435"/>
      <c r="C266" s="435"/>
      <c r="D266" s="436"/>
      <c r="E266" s="437"/>
      <c r="F266" s="437"/>
      <c r="G266" s="437"/>
      <c r="H266" s="437"/>
      <c r="I266" s="437"/>
      <c r="J266" s="437"/>
      <c r="K266" s="465">
        <f t="shared" si="49"/>
        <v>0</v>
      </c>
      <c r="L266" s="433"/>
      <c r="M266" s="433"/>
      <c r="N266" s="434"/>
      <c r="O266" s="383" t="str">
        <f t="shared" si="50"/>
        <v/>
      </c>
      <c r="P266" s="434"/>
      <c r="Q266" s="434"/>
      <c r="R266" s="434"/>
      <c r="S266" s="433"/>
      <c r="T266" s="434"/>
      <c r="U266" s="384" t="str">
        <f t="shared" si="52"/>
        <v/>
      </c>
      <c r="V266" s="384" t="str">
        <f t="shared" si="53"/>
        <v/>
      </c>
      <c r="W266" s="384" t="str">
        <f t="shared" si="54"/>
        <v/>
      </c>
      <c r="X266" s="384" t="str">
        <f t="shared" si="55"/>
        <v/>
      </c>
      <c r="Y266" s="384" t="str">
        <f t="shared" si="56"/>
        <v/>
      </c>
      <c r="Z266" s="384" t="str">
        <f t="shared" si="57"/>
        <v/>
      </c>
      <c r="AA266" s="384">
        <f t="shared" si="51"/>
        <v>0</v>
      </c>
      <c r="AB266" s="385" t="b">
        <f t="shared" si="58"/>
        <v>1</v>
      </c>
      <c r="AC266" s="384" t="str">
        <f>IF($N266="","",IF($C$7="Northern Ireland",INDEX('Fixed inputs'!$H$18:$H$58,MATCH($N266,'Fixed inputs'!$C$18:$C$58,0)),INDEX('Fixed inputs'!$I$18:$I$58,MATCH($N266,'Fixed inputs'!$C$18:$C$58,0))))</f>
        <v/>
      </c>
      <c r="AD266" s="384" t="str">
        <f>IF($C266="","",INDEX('Fixed inputs'!$C$8:$E$10,MATCH($C266,'Fixed inputs'!$B$8:$B$10,0),MATCH(IF($C$7="Northern Ireland","GBP","EUR"),'Fixed inputs'!$C$7:$E$7,0)))</f>
        <v/>
      </c>
      <c r="AE266" s="386"/>
      <c r="AF266" s="386"/>
      <c r="AG266" s="386"/>
      <c r="AH266" s="386"/>
      <c r="AI266" s="386"/>
      <c r="AJ266" s="387">
        <f t="shared" si="59"/>
        <v>0</v>
      </c>
      <c r="AK266" s="386"/>
      <c r="AL266" s="387">
        <f t="shared" si="60"/>
        <v>0</v>
      </c>
      <c r="AM266" s="386"/>
      <c r="AN266" s="387">
        <f t="shared" si="61"/>
        <v>0</v>
      </c>
      <c r="AO266" s="386"/>
      <c r="AP266" s="387">
        <f t="shared" si="62"/>
        <v>0</v>
      </c>
      <c r="AQ266" s="386"/>
      <c r="AR266" s="387">
        <f t="shared" si="63"/>
        <v>0</v>
      </c>
      <c r="AS266" s="386"/>
      <c r="AT266" s="387">
        <f t="shared" si="64"/>
        <v>0</v>
      </c>
    </row>
    <row r="267" spans="2:46">
      <c r="B267" s="435"/>
      <c r="C267" s="435"/>
      <c r="D267" s="436"/>
      <c r="E267" s="437"/>
      <c r="F267" s="437"/>
      <c r="G267" s="437"/>
      <c r="H267" s="437"/>
      <c r="I267" s="437"/>
      <c r="J267" s="437"/>
      <c r="K267" s="465">
        <f t="shared" si="49"/>
        <v>0</v>
      </c>
      <c r="L267" s="433"/>
      <c r="M267" s="433"/>
      <c r="N267" s="434"/>
      <c r="O267" s="383" t="str">
        <f t="shared" si="50"/>
        <v/>
      </c>
      <c r="P267" s="434"/>
      <c r="Q267" s="434"/>
      <c r="R267" s="434"/>
      <c r="S267" s="433"/>
      <c r="T267" s="434"/>
      <c r="U267" s="384" t="str">
        <f t="shared" si="52"/>
        <v/>
      </c>
      <c r="V267" s="384" t="str">
        <f t="shared" si="53"/>
        <v/>
      </c>
      <c r="W267" s="384" t="str">
        <f t="shared" si="54"/>
        <v/>
      </c>
      <c r="X267" s="384" t="str">
        <f t="shared" si="55"/>
        <v/>
      </c>
      <c r="Y267" s="384" t="str">
        <f t="shared" si="56"/>
        <v/>
      </c>
      <c r="Z267" s="384" t="str">
        <f t="shared" si="57"/>
        <v/>
      </c>
      <c r="AA267" s="384">
        <f t="shared" si="51"/>
        <v>0</v>
      </c>
      <c r="AB267" s="385" t="b">
        <f t="shared" si="58"/>
        <v>1</v>
      </c>
      <c r="AC267" s="384" t="str">
        <f>IF($N267="","",IF($C$7="Northern Ireland",INDEX('Fixed inputs'!$H$18:$H$58,MATCH($N267,'Fixed inputs'!$C$18:$C$58,0)),INDEX('Fixed inputs'!$I$18:$I$58,MATCH($N267,'Fixed inputs'!$C$18:$C$58,0))))</f>
        <v/>
      </c>
      <c r="AD267" s="384" t="str">
        <f>IF($C267="","",INDEX('Fixed inputs'!$C$8:$E$10,MATCH($C267,'Fixed inputs'!$B$8:$B$10,0),MATCH(IF($C$7="Northern Ireland","GBP","EUR"),'Fixed inputs'!$C$7:$E$7,0)))</f>
        <v/>
      </c>
      <c r="AE267" s="386"/>
      <c r="AF267" s="386"/>
      <c r="AG267" s="386"/>
      <c r="AH267" s="386"/>
      <c r="AI267" s="386"/>
      <c r="AJ267" s="387">
        <f t="shared" si="59"/>
        <v>0</v>
      </c>
      <c r="AK267" s="386"/>
      <c r="AL267" s="387">
        <f t="shared" si="60"/>
        <v>0</v>
      </c>
      <c r="AM267" s="386"/>
      <c r="AN267" s="387">
        <f t="shared" si="61"/>
        <v>0</v>
      </c>
      <c r="AO267" s="386"/>
      <c r="AP267" s="387">
        <f t="shared" si="62"/>
        <v>0</v>
      </c>
      <c r="AQ267" s="386"/>
      <c r="AR267" s="387">
        <f t="shared" si="63"/>
        <v>0</v>
      </c>
      <c r="AS267" s="386"/>
      <c r="AT267" s="387">
        <f t="shared" si="64"/>
        <v>0</v>
      </c>
    </row>
    <row r="268" spans="2:46">
      <c r="B268" s="435"/>
      <c r="C268" s="435"/>
      <c r="D268" s="436"/>
      <c r="E268" s="437"/>
      <c r="F268" s="437"/>
      <c r="G268" s="437"/>
      <c r="H268" s="437"/>
      <c r="I268" s="437"/>
      <c r="J268" s="437"/>
      <c r="K268" s="465">
        <f t="shared" ref="K268:K331" si="65">SUM(E268:J268)</f>
        <v>0</v>
      </c>
      <c r="L268" s="433"/>
      <c r="M268" s="433"/>
      <c r="N268" s="434"/>
      <c r="O268" s="383" t="str">
        <f t="shared" ref="O268:O331" si="66">IF($N268="","",IF($N268&lt;2024,"Yes","No"))</f>
        <v/>
      </c>
      <c r="P268" s="434"/>
      <c r="Q268" s="434"/>
      <c r="R268" s="434"/>
      <c r="S268" s="433"/>
      <c r="T268" s="434"/>
      <c r="U268" s="384" t="str">
        <f t="shared" si="52"/>
        <v/>
      </c>
      <c r="V268" s="384" t="str">
        <f t="shared" si="53"/>
        <v/>
      </c>
      <c r="W268" s="384" t="str">
        <f t="shared" si="54"/>
        <v/>
      </c>
      <c r="X268" s="384" t="str">
        <f t="shared" si="55"/>
        <v/>
      </c>
      <c r="Y268" s="384" t="str">
        <f t="shared" si="56"/>
        <v/>
      </c>
      <c r="Z268" s="384" t="str">
        <f t="shared" si="57"/>
        <v/>
      </c>
      <c r="AA268" s="384">
        <f t="shared" ref="AA268:AA331" si="67">SUM(U268:Z268)</f>
        <v>0</v>
      </c>
      <c r="AB268" s="385" t="b">
        <f t="shared" si="58"/>
        <v>1</v>
      </c>
      <c r="AC268" s="384" t="str">
        <f>IF($N268="","",IF($C$7="Northern Ireland",INDEX('Fixed inputs'!$H$18:$H$58,MATCH($N268,'Fixed inputs'!$C$18:$C$58,0)),INDEX('Fixed inputs'!$I$18:$I$58,MATCH($N268,'Fixed inputs'!$C$18:$C$58,0))))</f>
        <v/>
      </c>
      <c r="AD268" s="384" t="str">
        <f>IF($C268="","",INDEX('Fixed inputs'!$C$8:$E$10,MATCH($C268,'Fixed inputs'!$B$8:$B$10,0),MATCH(IF($C$7="Northern Ireland","GBP","EUR"),'Fixed inputs'!$C$7:$E$7,0)))</f>
        <v/>
      </c>
      <c r="AE268" s="386"/>
      <c r="AF268" s="386"/>
      <c r="AG268" s="386"/>
      <c r="AH268" s="386"/>
      <c r="AI268" s="386"/>
      <c r="AJ268" s="387">
        <f t="shared" si="59"/>
        <v>0</v>
      </c>
      <c r="AK268" s="386"/>
      <c r="AL268" s="387">
        <f t="shared" si="60"/>
        <v>0</v>
      </c>
      <c r="AM268" s="386"/>
      <c r="AN268" s="387">
        <f t="shared" si="61"/>
        <v>0</v>
      </c>
      <c r="AO268" s="386"/>
      <c r="AP268" s="387">
        <f t="shared" si="62"/>
        <v>0</v>
      </c>
      <c r="AQ268" s="386"/>
      <c r="AR268" s="387">
        <f t="shared" si="63"/>
        <v>0</v>
      </c>
      <c r="AS268" s="386"/>
      <c r="AT268" s="387">
        <f t="shared" si="64"/>
        <v>0</v>
      </c>
    </row>
    <row r="269" spans="2:46">
      <c r="B269" s="435"/>
      <c r="C269" s="435"/>
      <c r="D269" s="436"/>
      <c r="E269" s="437"/>
      <c r="F269" s="437"/>
      <c r="G269" s="437"/>
      <c r="H269" s="437"/>
      <c r="I269" s="437"/>
      <c r="J269" s="437"/>
      <c r="K269" s="465">
        <f t="shared" si="65"/>
        <v>0</v>
      </c>
      <c r="L269" s="433"/>
      <c r="M269" s="433"/>
      <c r="N269" s="434"/>
      <c r="O269" s="383" t="str">
        <f t="shared" si="66"/>
        <v/>
      </c>
      <c r="P269" s="434"/>
      <c r="Q269" s="434"/>
      <c r="R269" s="434"/>
      <c r="S269" s="433"/>
      <c r="T269" s="434"/>
      <c r="U269" s="384" t="str">
        <f t="shared" ref="U269:U332" si="68">IF($B269="","",IFERROR(E269*$AC269*$AD269,0))</f>
        <v/>
      </c>
      <c r="V269" s="384" t="str">
        <f t="shared" ref="V269:V332" si="69">IF($B269="","",IFERROR(F269*$AC269*$AD269,0))</f>
        <v/>
      </c>
      <c r="W269" s="384" t="str">
        <f t="shared" ref="W269:W332" si="70">IF($B269="","",IFERROR(G269*$AC269*$AD269,0))</f>
        <v/>
      </c>
      <c r="X269" s="384" t="str">
        <f t="shared" ref="X269:X332" si="71">IF($B269="","",IFERROR(H269*$AC269*$AD269,0))</f>
        <v/>
      </c>
      <c r="Y269" s="384" t="str">
        <f t="shared" ref="Y269:Y332" si="72">IF($B269="","",IFERROR(I269*$AC269*$AD269,0))</f>
        <v/>
      </c>
      <c r="Z269" s="384" t="str">
        <f t="shared" ref="Z269:Z332" si="73">IF($B269="","",IFERROR(J269*$AC269*$AD269,0))</f>
        <v/>
      </c>
      <c r="AA269" s="384">
        <f t="shared" si="67"/>
        <v>0</v>
      </c>
      <c r="AB269" s="385" t="b">
        <f t="shared" ref="AB269:AB332" si="74">IF(COUNTA($B269:$J269)=0,TRUE,AND($B269&lt;&gt;"",$C269&lt;&gt;"",$D269&lt;&gt;"",$N269&lt;&gt;"",$L269&lt;&gt;"",$M269&lt;&gt;"",$Q269&lt;&gt;"",$R269&lt;&gt;"",$S269&lt;&gt;"",IF($O269="Yes",$P269&lt;&gt;"",TRUE)))</f>
        <v>1</v>
      </c>
      <c r="AC269" s="384" t="str">
        <f>IF($N269="","",IF($C$7="Northern Ireland",INDEX('Fixed inputs'!$H$18:$H$58,MATCH($N269,'Fixed inputs'!$C$18:$C$58,0)),INDEX('Fixed inputs'!$I$18:$I$58,MATCH($N269,'Fixed inputs'!$C$18:$C$58,0))))</f>
        <v/>
      </c>
      <c r="AD269" s="384" t="str">
        <f>IF($C269="","",INDEX('Fixed inputs'!$C$8:$E$10,MATCH($C269,'Fixed inputs'!$B$8:$B$10,0),MATCH(IF($C$7="Northern Ireland","GBP","EUR"),'Fixed inputs'!$C$7:$E$7,0)))</f>
        <v/>
      </c>
      <c r="AE269" s="386"/>
      <c r="AF269" s="386"/>
      <c r="AG269" s="386"/>
      <c r="AH269" s="386"/>
      <c r="AI269" s="386"/>
      <c r="AJ269" s="387">
        <f t="shared" ref="AJ269:AJ332" si="75">IF(AI269&lt;&gt;"",AI269,IF(AND($AE269="Yes",$AF269="Yes",$AG269="Yes",$AH269="Yes"),U269,0))</f>
        <v>0</v>
      </c>
      <c r="AK269" s="386"/>
      <c r="AL269" s="387">
        <f t="shared" ref="AL269:AL332" si="76">IF(AK269&lt;&gt;"",AK269,IF(AND($AE269="Yes",$AF269="Yes",$AG269="Yes",$AH269="Yes"),V269,0))</f>
        <v>0</v>
      </c>
      <c r="AM269" s="386"/>
      <c r="AN269" s="387">
        <f t="shared" ref="AN269:AN332" si="77">IF(AM269&lt;&gt;"",AM269,IF(AND($AE269="Yes",$AF269="Yes",$AG269="Yes",$AH269="Yes"),W269,0))</f>
        <v>0</v>
      </c>
      <c r="AO269" s="386"/>
      <c r="AP269" s="387">
        <f t="shared" ref="AP269:AP332" si="78">IF(AO269&lt;&gt;"",AO269,IF(AND($AE269="Yes",$AF269="Yes",$AG269="Yes",$AH269="Yes"),X269,0))</f>
        <v>0</v>
      </c>
      <c r="AQ269" s="386"/>
      <c r="AR269" s="387">
        <f t="shared" ref="AR269:AR332" si="79">IF(AQ269&lt;&gt;"",AQ269,IF(AND($AE269="Yes",$AF269="Yes",$AG269="Yes",$AH269="Yes"),Y269,0))</f>
        <v>0</v>
      </c>
      <c r="AS269" s="386"/>
      <c r="AT269" s="387">
        <f t="shared" ref="AT269:AT332" si="80">IF(AS269&lt;&gt;"",AS269,IF(AND($AE269="Yes",$AF269="Yes",$AG269="Yes",$AH269="Yes"),Z269,0))</f>
        <v>0</v>
      </c>
    </row>
    <row r="270" spans="2:46">
      <c r="B270" s="435"/>
      <c r="C270" s="435"/>
      <c r="D270" s="436"/>
      <c r="E270" s="437"/>
      <c r="F270" s="437"/>
      <c r="G270" s="437"/>
      <c r="H270" s="437"/>
      <c r="I270" s="437"/>
      <c r="J270" s="437"/>
      <c r="K270" s="465">
        <f t="shared" si="65"/>
        <v>0</v>
      </c>
      <c r="L270" s="433"/>
      <c r="M270" s="433"/>
      <c r="N270" s="434"/>
      <c r="O270" s="383" t="str">
        <f t="shared" si="66"/>
        <v/>
      </c>
      <c r="P270" s="434"/>
      <c r="Q270" s="434"/>
      <c r="R270" s="434"/>
      <c r="S270" s="433"/>
      <c r="T270" s="434"/>
      <c r="U270" s="384" t="str">
        <f t="shared" si="68"/>
        <v/>
      </c>
      <c r="V270" s="384" t="str">
        <f t="shared" si="69"/>
        <v/>
      </c>
      <c r="W270" s="384" t="str">
        <f t="shared" si="70"/>
        <v/>
      </c>
      <c r="X270" s="384" t="str">
        <f t="shared" si="71"/>
        <v/>
      </c>
      <c r="Y270" s="384" t="str">
        <f t="shared" si="72"/>
        <v/>
      </c>
      <c r="Z270" s="384" t="str">
        <f t="shared" si="73"/>
        <v/>
      </c>
      <c r="AA270" s="384">
        <f t="shared" si="67"/>
        <v>0</v>
      </c>
      <c r="AB270" s="385" t="b">
        <f t="shared" si="74"/>
        <v>1</v>
      </c>
      <c r="AC270" s="384" t="str">
        <f>IF($N270="","",IF($C$7="Northern Ireland",INDEX('Fixed inputs'!$H$18:$H$58,MATCH($N270,'Fixed inputs'!$C$18:$C$58,0)),INDEX('Fixed inputs'!$I$18:$I$58,MATCH($N270,'Fixed inputs'!$C$18:$C$58,0))))</f>
        <v/>
      </c>
      <c r="AD270" s="384" t="str">
        <f>IF($C270="","",INDEX('Fixed inputs'!$C$8:$E$10,MATCH($C270,'Fixed inputs'!$B$8:$B$10,0),MATCH(IF($C$7="Northern Ireland","GBP","EUR"),'Fixed inputs'!$C$7:$E$7,0)))</f>
        <v/>
      </c>
      <c r="AE270" s="386"/>
      <c r="AF270" s="386"/>
      <c r="AG270" s="386"/>
      <c r="AH270" s="386"/>
      <c r="AI270" s="386"/>
      <c r="AJ270" s="387">
        <f t="shared" si="75"/>
        <v>0</v>
      </c>
      <c r="AK270" s="386"/>
      <c r="AL270" s="387">
        <f t="shared" si="76"/>
        <v>0</v>
      </c>
      <c r="AM270" s="386"/>
      <c r="AN270" s="387">
        <f t="shared" si="77"/>
        <v>0</v>
      </c>
      <c r="AO270" s="386"/>
      <c r="AP270" s="387">
        <f t="shared" si="78"/>
        <v>0</v>
      </c>
      <c r="AQ270" s="386"/>
      <c r="AR270" s="387">
        <f t="shared" si="79"/>
        <v>0</v>
      </c>
      <c r="AS270" s="386"/>
      <c r="AT270" s="387">
        <f t="shared" si="80"/>
        <v>0</v>
      </c>
    </row>
    <row r="271" spans="2:46">
      <c r="B271" s="435"/>
      <c r="C271" s="435"/>
      <c r="D271" s="436"/>
      <c r="E271" s="437"/>
      <c r="F271" s="437"/>
      <c r="G271" s="437"/>
      <c r="H271" s="437"/>
      <c r="I271" s="437"/>
      <c r="J271" s="437"/>
      <c r="K271" s="465">
        <f t="shared" si="65"/>
        <v>0</v>
      </c>
      <c r="L271" s="433"/>
      <c r="M271" s="433"/>
      <c r="N271" s="434"/>
      <c r="O271" s="383" t="str">
        <f t="shared" si="66"/>
        <v/>
      </c>
      <c r="P271" s="434"/>
      <c r="Q271" s="434"/>
      <c r="R271" s="434"/>
      <c r="S271" s="433"/>
      <c r="T271" s="434"/>
      <c r="U271" s="384" t="str">
        <f t="shared" si="68"/>
        <v/>
      </c>
      <c r="V271" s="384" t="str">
        <f t="shared" si="69"/>
        <v/>
      </c>
      <c r="W271" s="384" t="str">
        <f t="shared" si="70"/>
        <v/>
      </c>
      <c r="X271" s="384" t="str">
        <f t="shared" si="71"/>
        <v/>
      </c>
      <c r="Y271" s="384" t="str">
        <f t="shared" si="72"/>
        <v/>
      </c>
      <c r="Z271" s="384" t="str">
        <f t="shared" si="73"/>
        <v/>
      </c>
      <c r="AA271" s="384">
        <f t="shared" si="67"/>
        <v>0</v>
      </c>
      <c r="AB271" s="385" t="b">
        <f t="shared" si="74"/>
        <v>1</v>
      </c>
      <c r="AC271" s="384" t="str">
        <f>IF($N271="","",IF($C$7="Northern Ireland",INDEX('Fixed inputs'!$H$18:$H$58,MATCH($N271,'Fixed inputs'!$C$18:$C$58,0)),INDEX('Fixed inputs'!$I$18:$I$58,MATCH($N271,'Fixed inputs'!$C$18:$C$58,0))))</f>
        <v/>
      </c>
      <c r="AD271" s="384" t="str">
        <f>IF($C271="","",INDEX('Fixed inputs'!$C$8:$E$10,MATCH($C271,'Fixed inputs'!$B$8:$B$10,0),MATCH(IF($C$7="Northern Ireland","GBP","EUR"),'Fixed inputs'!$C$7:$E$7,0)))</f>
        <v/>
      </c>
      <c r="AE271" s="386"/>
      <c r="AF271" s="386"/>
      <c r="AG271" s="386"/>
      <c r="AH271" s="386"/>
      <c r="AI271" s="386"/>
      <c r="AJ271" s="387">
        <f t="shared" si="75"/>
        <v>0</v>
      </c>
      <c r="AK271" s="386"/>
      <c r="AL271" s="387">
        <f t="shared" si="76"/>
        <v>0</v>
      </c>
      <c r="AM271" s="386"/>
      <c r="AN271" s="387">
        <f t="shared" si="77"/>
        <v>0</v>
      </c>
      <c r="AO271" s="386"/>
      <c r="AP271" s="387">
        <f t="shared" si="78"/>
        <v>0</v>
      </c>
      <c r="AQ271" s="386"/>
      <c r="AR271" s="387">
        <f t="shared" si="79"/>
        <v>0</v>
      </c>
      <c r="AS271" s="386"/>
      <c r="AT271" s="387">
        <f t="shared" si="80"/>
        <v>0</v>
      </c>
    </row>
    <row r="272" spans="2:46">
      <c r="B272" s="435"/>
      <c r="C272" s="435"/>
      <c r="D272" s="436"/>
      <c r="E272" s="437"/>
      <c r="F272" s="437"/>
      <c r="G272" s="437"/>
      <c r="H272" s="437"/>
      <c r="I272" s="437"/>
      <c r="J272" s="437"/>
      <c r="K272" s="465">
        <f t="shared" si="65"/>
        <v>0</v>
      </c>
      <c r="L272" s="433"/>
      <c r="M272" s="433"/>
      <c r="N272" s="434"/>
      <c r="O272" s="383" t="str">
        <f t="shared" si="66"/>
        <v/>
      </c>
      <c r="P272" s="434"/>
      <c r="Q272" s="434"/>
      <c r="R272" s="434"/>
      <c r="S272" s="433"/>
      <c r="T272" s="434"/>
      <c r="U272" s="384" t="str">
        <f t="shared" si="68"/>
        <v/>
      </c>
      <c r="V272" s="384" t="str">
        <f t="shared" si="69"/>
        <v/>
      </c>
      <c r="W272" s="384" t="str">
        <f t="shared" si="70"/>
        <v/>
      </c>
      <c r="X272" s="384" t="str">
        <f t="shared" si="71"/>
        <v/>
      </c>
      <c r="Y272" s="384" t="str">
        <f t="shared" si="72"/>
        <v/>
      </c>
      <c r="Z272" s="384" t="str">
        <f t="shared" si="73"/>
        <v/>
      </c>
      <c r="AA272" s="384">
        <f t="shared" si="67"/>
        <v>0</v>
      </c>
      <c r="AB272" s="385" t="b">
        <f t="shared" si="74"/>
        <v>1</v>
      </c>
      <c r="AC272" s="384" t="str">
        <f>IF($N272="","",IF($C$7="Northern Ireland",INDEX('Fixed inputs'!$H$18:$H$58,MATCH($N272,'Fixed inputs'!$C$18:$C$58,0)),INDEX('Fixed inputs'!$I$18:$I$58,MATCH($N272,'Fixed inputs'!$C$18:$C$58,0))))</f>
        <v/>
      </c>
      <c r="AD272" s="384" t="str">
        <f>IF($C272="","",INDEX('Fixed inputs'!$C$8:$E$10,MATCH($C272,'Fixed inputs'!$B$8:$B$10,0),MATCH(IF($C$7="Northern Ireland","GBP","EUR"),'Fixed inputs'!$C$7:$E$7,0)))</f>
        <v/>
      </c>
      <c r="AE272" s="386"/>
      <c r="AF272" s="386"/>
      <c r="AG272" s="386"/>
      <c r="AH272" s="386"/>
      <c r="AI272" s="386"/>
      <c r="AJ272" s="387">
        <f t="shared" si="75"/>
        <v>0</v>
      </c>
      <c r="AK272" s="386"/>
      <c r="AL272" s="387">
        <f t="shared" si="76"/>
        <v>0</v>
      </c>
      <c r="AM272" s="386"/>
      <c r="AN272" s="387">
        <f t="shared" si="77"/>
        <v>0</v>
      </c>
      <c r="AO272" s="386"/>
      <c r="AP272" s="387">
        <f t="shared" si="78"/>
        <v>0</v>
      </c>
      <c r="AQ272" s="386"/>
      <c r="AR272" s="387">
        <f t="shared" si="79"/>
        <v>0</v>
      </c>
      <c r="AS272" s="386"/>
      <c r="AT272" s="387">
        <f t="shared" si="80"/>
        <v>0</v>
      </c>
    </row>
    <row r="273" spans="2:46">
      <c r="B273" s="435"/>
      <c r="C273" s="435"/>
      <c r="D273" s="436"/>
      <c r="E273" s="437"/>
      <c r="F273" s="437"/>
      <c r="G273" s="437"/>
      <c r="H273" s="437"/>
      <c r="I273" s="437"/>
      <c r="J273" s="437"/>
      <c r="K273" s="465">
        <f t="shared" si="65"/>
        <v>0</v>
      </c>
      <c r="L273" s="433"/>
      <c r="M273" s="433"/>
      <c r="N273" s="434"/>
      <c r="O273" s="383" t="str">
        <f t="shared" si="66"/>
        <v/>
      </c>
      <c r="P273" s="434"/>
      <c r="Q273" s="434"/>
      <c r="R273" s="434"/>
      <c r="S273" s="433"/>
      <c r="T273" s="434"/>
      <c r="U273" s="384" t="str">
        <f t="shared" si="68"/>
        <v/>
      </c>
      <c r="V273" s="384" t="str">
        <f t="shared" si="69"/>
        <v/>
      </c>
      <c r="W273" s="384" t="str">
        <f t="shared" si="70"/>
        <v/>
      </c>
      <c r="X273" s="384" t="str">
        <f t="shared" si="71"/>
        <v/>
      </c>
      <c r="Y273" s="384" t="str">
        <f t="shared" si="72"/>
        <v/>
      </c>
      <c r="Z273" s="384" t="str">
        <f t="shared" si="73"/>
        <v/>
      </c>
      <c r="AA273" s="384">
        <f t="shared" si="67"/>
        <v>0</v>
      </c>
      <c r="AB273" s="385" t="b">
        <f t="shared" si="74"/>
        <v>1</v>
      </c>
      <c r="AC273" s="384" t="str">
        <f>IF($N273="","",IF($C$7="Northern Ireland",INDEX('Fixed inputs'!$H$18:$H$58,MATCH($N273,'Fixed inputs'!$C$18:$C$58,0)),INDEX('Fixed inputs'!$I$18:$I$58,MATCH($N273,'Fixed inputs'!$C$18:$C$58,0))))</f>
        <v/>
      </c>
      <c r="AD273" s="384" t="str">
        <f>IF($C273="","",INDEX('Fixed inputs'!$C$8:$E$10,MATCH($C273,'Fixed inputs'!$B$8:$B$10,0),MATCH(IF($C$7="Northern Ireland","GBP","EUR"),'Fixed inputs'!$C$7:$E$7,0)))</f>
        <v/>
      </c>
      <c r="AE273" s="386"/>
      <c r="AF273" s="386"/>
      <c r="AG273" s="386"/>
      <c r="AH273" s="386"/>
      <c r="AI273" s="386"/>
      <c r="AJ273" s="387">
        <f t="shared" si="75"/>
        <v>0</v>
      </c>
      <c r="AK273" s="386"/>
      <c r="AL273" s="387">
        <f t="shared" si="76"/>
        <v>0</v>
      </c>
      <c r="AM273" s="386"/>
      <c r="AN273" s="387">
        <f t="shared" si="77"/>
        <v>0</v>
      </c>
      <c r="AO273" s="386"/>
      <c r="AP273" s="387">
        <f t="shared" si="78"/>
        <v>0</v>
      </c>
      <c r="AQ273" s="386"/>
      <c r="AR273" s="387">
        <f t="shared" si="79"/>
        <v>0</v>
      </c>
      <c r="AS273" s="386"/>
      <c r="AT273" s="387">
        <f t="shared" si="80"/>
        <v>0</v>
      </c>
    </row>
    <row r="274" spans="2:46">
      <c r="B274" s="435"/>
      <c r="C274" s="435"/>
      <c r="D274" s="436"/>
      <c r="E274" s="437"/>
      <c r="F274" s="437"/>
      <c r="G274" s="437"/>
      <c r="H274" s="437"/>
      <c r="I274" s="437"/>
      <c r="J274" s="437"/>
      <c r="K274" s="465">
        <f t="shared" si="65"/>
        <v>0</v>
      </c>
      <c r="L274" s="433"/>
      <c r="M274" s="433"/>
      <c r="N274" s="434"/>
      <c r="O274" s="383" t="str">
        <f t="shared" si="66"/>
        <v/>
      </c>
      <c r="P274" s="434"/>
      <c r="Q274" s="434"/>
      <c r="R274" s="434"/>
      <c r="S274" s="433"/>
      <c r="T274" s="434"/>
      <c r="U274" s="384" t="str">
        <f t="shared" si="68"/>
        <v/>
      </c>
      <c r="V274" s="384" t="str">
        <f t="shared" si="69"/>
        <v/>
      </c>
      <c r="W274" s="384" t="str">
        <f t="shared" si="70"/>
        <v/>
      </c>
      <c r="X274" s="384" t="str">
        <f t="shared" si="71"/>
        <v/>
      </c>
      <c r="Y274" s="384" t="str">
        <f t="shared" si="72"/>
        <v/>
      </c>
      <c r="Z274" s="384" t="str">
        <f t="shared" si="73"/>
        <v/>
      </c>
      <c r="AA274" s="384">
        <f t="shared" si="67"/>
        <v>0</v>
      </c>
      <c r="AB274" s="385" t="b">
        <f t="shared" si="74"/>
        <v>1</v>
      </c>
      <c r="AC274" s="384" t="str">
        <f>IF($N274="","",IF($C$7="Northern Ireland",INDEX('Fixed inputs'!$H$18:$H$58,MATCH($N274,'Fixed inputs'!$C$18:$C$58,0)),INDEX('Fixed inputs'!$I$18:$I$58,MATCH($N274,'Fixed inputs'!$C$18:$C$58,0))))</f>
        <v/>
      </c>
      <c r="AD274" s="384" t="str">
        <f>IF($C274="","",INDEX('Fixed inputs'!$C$8:$E$10,MATCH($C274,'Fixed inputs'!$B$8:$B$10,0),MATCH(IF($C$7="Northern Ireland","GBP","EUR"),'Fixed inputs'!$C$7:$E$7,0)))</f>
        <v/>
      </c>
      <c r="AE274" s="386"/>
      <c r="AF274" s="386"/>
      <c r="AG274" s="386"/>
      <c r="AH274" s="386"/>
      <c r="AI274" s="386"/>
      <c r="AJ274" s="387">
        <f t="shared" si="75"/>
        <v>0</v>
      </c>
      <c r="AK274" s="386"/>
      <c r="AL274" s="387">
        <f t="shared" si="76"/>
        <v>0</v>
      </c>
      <c r="AM274" s="386"/>
      <c r="AN274" s="387">
        <f t="shared" si="77"/>
        <v>0</v>
      </c>
      <c r="AO274" s="386"/>
      <c r="AP274" s="387">
        <f t="shared" si="78"/>
        <v>0</v>
      </c>
      <c r="AQ274" s="386"/>
      <c r="AR274" s="387">
        <f t="shared" si="79"/>
        <v>0</v>
      </c>
      <c r="AS274" s="386"/>
      <c r="AT274" s="387">
        <f t="shared" si="80"/>
        <v>0</v>
      </c>
    </row>
    <row r="275" spans="2:46">
      <c r="B275" s="435"/>
      <c r="C275" s="435"/>
      <c r="D275" s="436"/>
      <c r="E275" s="437"/>
      <c r="F275" s="437"/>
      <c r="G275" s="437"/>
      <c r="H275" s="437"/>
      <c r="I275" s="437"/>
      <c r="J275" s="437"/>
      <c r="K275" s="465">
        <f t="shared" si="65"/>
        <v>0</v>
      </c>
      <c r="L275" s="433"/>
      <c r="M275" s="433"/>
      <c r="N275" s="434"/>
      <c r="O275" s="383" t="str">
        <f t="shared" si="66"/>
        <v/>
      </c>
      <c r="P275" s="434"/>
      <c r="Q275" s="434"/>
      <c r="R275" s="434"/>
      <c r="S275" s="433"/>
      <c r="T275" s="434"/>
      <c r="U275" s="384" t="str">
        <f t="shared" si="68"/>
        <v/>
      </c>
      <c r="V275" s="384" t="str">
        <f t="shared" si="69"/>
        <v/>
      </c>
      <c r="W275" s="384" t="str">
        <f t="shared" si="70"/>
        <v/>
      </c>
      <c r="X275" s="384" t="str">
        <f t="shared" si="71"/>
        <v/>
      </c>
      <c r="Y275" s="384" t="str">
        <f t="shared" si="72"/>
        <v/>
      </c>
      <c r="Z275" s="384" t="str">
        <f t="shared" si="73"/>
        <v/>
      </c>
      <c r="AA275" s="384">
        <f t="shared" si="67"/>
        <v>0</v>
      </c>
      <c r="AB275" s="385" t="b">
        <f t="shared" si="74"/>
        <v>1</v>
      </c>
      <c r="AC275" s="384" t="str">
        <f>IF($N275="","",IF($C$7="Northern Ireland",INDEX('Fixed inputs'!$H$18:$H$58,MATCH($N275,'Fixed inputs'!$C$18:$C$58,0)),INDEX('Fixed inputs'!$I$18:$I$58,MATCH($N275,'Fixed inputs'!$C$18:$C$58,0))))</f>
        <v/>
      </c>
      <c r="AD275" s="384" t="str">
        <f>IF($C275="","",INDEX('Fixed inputs'!$C$8:$E$10,MATCH($C275,'Fixed inputs'!$B$8:$B$10,0),MATCH(IF($C$7="Northern Ireland","GBP","EUR"),'Fixed inputs'!$C$7:$E$7,0)))</f>
        <v/>
      </c>
      <c r="AE275" s="386"/>
      <c r="AF275" s="386"/>
      <c r="AG275" s="386"/>
      <c r="AH275" s="386"/>
      <c r="AI275" s="386"/>
      <c r="AJ275" s="387">
        <f t="shared" si="75"/>
        <v>0</v>
      </c>
      <c r="AK275" s="386"/>
      <c r="AL275" s="387">
        <f t="shared" si="76"/>
        <v>0</v>
      </c>
      <c r="AM275" s="386"/>
      <c r="AN275" s="387">
        <f t="shared" si="77"/>
        <v>0</v>
      </c>
      <c r="AO275" s="386"/>
      <c r="AP275" s="387">
        <f t="shared" si="78"/>
        <v>0</v>
      </c>
      <c r="AQ275" s="386"/>
      <c r="AR275" s="387">
        <f t="shared" si="79"/>
        <v>0</v>
      </c>
      <c r="AS275" s="386"/>
      <c r="AT275" s="387">
        <f t="shared" si="80"/>
        <v>0</v>
      </c>
    </row>
    <row r="276" spans="2:46">
      <c r="B276" s="435"/>
      <c r="C276" s="435"/>
      <c r="D276" s="436"/>
      <c r="E276" s="437"/>
      <c r="F276" s="437"/>
      <c r="G276" s="437"/>
      <c r="H276" s="437"/>
      <c r="I276" s="437"/>
      <c r="J276" s="437"/>
      <c r="K276" s="465">
        <f t="shared" si="65"/>
        <v>0</v>
      </c>
      <c r="L276" s="433"/>
      <c r="M276" s="433"/>
      <c r="N276" s="434"/>
      <c r="O276" s="383" t="str">
        <f t="shared" si="66"/>
        <v/>
      </c>
      <c r="P276" s="434"/>
      <c r="Q276" s="434"/>
      <c r="R276" s="434"/>
      <c r="S276" s="433"/>
      <c r="T276" s="434"/>
      <c r="U276" s="384" t="str">
        <f t="shared" si="68"/>
        <v/>
      </c>
      <c r="V276" s="384" t="str">
        <f t="shared" si="69"/>
        <v/>
      </c>
      <c r="W276" s="384" t="str">
        <f t="shared" si="70"/>
        <v/>
      </c>
      <c r="X276" s="384" t="str">
        <f t="shared" si="71"/>
        <v/>
      </c>
      <c r="Y276" s="384" t="str">
        <f t="shared" si="72"/>
        <v/>
      </c>
      <c r="Z276" s="384" t="str">
        <f t="shared" si="73"/>
        <v/>
      </c>
      <c r="AA276" s="384">
        <f t="shared" si="67"/>
        <v>0</v>
      </c>
      <c r="AB276" s="385" t="b">
        <f t="shared" si="74"/>
        <v>1</v>
      </c>
      <c r="AC276" s="384" t="str">
        <f>IF($N276="","",IF($C$7="Northern Ireland",INDEX('Fixed inputs'!$H$18:$H$58,MATCH($N276,'Fixed inputs'!$C$18:$C$58,0)),INDEX('Fixed inputs'!$I$18:$I$58,MATCH($N276,'Fixed inputs'!$C$18:$C$58,0))))</f>
        <v/>
      </c>
      <c r="AD276" s="384" t="str">
        <f>IF($C276="","",INDEX('Fixed inputs'!$C$8:$E$10,MATCH($C276,'Fixed inputs'!$B$8:$B$10,0),MATCH(IF($C$7="Northern Ireland","GBP","EUR"),'Fixed inputs'!$C$7:$E$7,0)))</f>
        <v/>
      </c>
      <c r="AE276" s="386"/>
      <c r="AF276" s="386"/>
      <c r="AG276" s="386"/>
      <c r="AH276" s="386"/>
      <c r="AI276" s="386"/>
      <c r="AJ276" s="387">
        <f t="shared" si="75"/>
        <v>0</v>
      </c>
      <c r="AK276" s="386"/>
      <c r="AL276" s="387">
        <f t="shared" si="76"/>
        <v>0</v>
      </c>
      <c r="AM276" s="386"/>
      <c r="AN276" s="387">
        <f t="shared" si="77"/>
        <v>0</v>
      </c>
      <c r="AO276" s="386"/>
      <c r="AP276" s="387">
        <f t="shared" si="78"/>
        <v>0</v>
      </c>
      <c r="AQ276" s="386"/>
      <c r="AR276" s="387">
        <f t="shared" si="79"/>
        <v>0</v>
      </c>
      <c r="AS276" s="386"/>
      <c r="AT276" s="387">
        <f t="shared" si="80"/>
        <v>0</v>
      </c>
    </row>
    <row r="277" spans="2:46">
      <c r="B277" s="435"/>
      <c r="C277" s="435"/>
      <c r="D277" s="436"/>
      <c r="E277" s="437"/>
      <c r="F277" s="437"/>
      <c r="G277" s="437"/>
      <c r="H277" s="437"/>
      <c r="I277" s="437"/>
      <c r="J277" s="437"/>
      <c r="K277" s="465">
        <f t="shared" si="65"/>
        <v>0</v>
      </c>
      <c r="L277" s="433"/>
      <c r="M277" s="433"/>
      <c r="N277" s="434"/>
      <c r="O277" s="383" t="str">
        <f t="shared" si="66"/>
        <v/>
      </c>
      <c r="P277" s="434"/>
      <c r="Q277" s="434"/>
      <c r="R277" s="434"/>
      <c r="S277" s="433"/>
      <c r="T277" s="434"/>
      <c r="U277" s="384" t="str">
        <f t="shared" si="68"/>
        <v/>
      </c>
      <c r="V277" s="384" t="str">
        <f t="shared" si="69"/>
        <v/>
      </c>
      <c r="W277" s="384" t="str">
        <f t="shared" si="70"/>
        <v/>
      </c>
      <c r="X277" s="384" t="str">
        <f t="shared" si="71"/>
        <v/>
      </c>
      <c r="Y277" s="384" t="str">
        <f t="shared" si="72"/>
        <v/>
      </c>
      <c r="Z277" s="384" t="str">
        <f t="shared" si="73"/>
        <v/>
      </c>
      <c r="AA277" s="384">
        <f t="shared" si="67"/>
        <v>0</v>
      </c>
      <c r="AB277" s="385" t="b">
        <f t="shared" si="74"/>
        <v>1</v>
      </c>
      <c r="AC277" s="384" t="str">
        <f>IF($N277="","",IF($C$7="Northern Ireland",INDEX('Fixed inputs'!$H$18:$H$58,MATCH($N277,'Fixed inputs'!$C$18:$C$58,0)),INDEX('Fixed inputs'!$I$18:$I$58,MATCH($N277,'Fixed inputs'!$C$18:$C$58,0))))</f>
        <v/>
      </c>
      <c r="AD277" s="384" t="str">
        <f>IF($C277="","",INDEX('Fixed inputs'!$C$8:$E$10,MATCH($C277,'Fixed inputs'!$B$8:$B$10,0),MATCH(IF($C$7="Northern Ireland","GBP","EUR"),'Fixed inputs'!$C$7:$E$7,0)))</f>
        <v/>
      </c>
      <c r="AE277" s="386"/>
      <c r="AF277" s="386"/>
      <c r="AG277" s="386"/>
      <c r="AH277" s="386"/>
      <c r="AI277" s="386"/>
      <c r="AJ277" s="387">
        <f t="shared" si="75"/>
        <v>0</v>
      </c>
      <c r="AK277" s="386"/>
      <c r="AL277" s="387">
        <f t="shared" si="76"/>
        <v>0</v>
      </c>
      <c r="AM277" s="386"/>
      <c r="AN277" s="387">
        <f t="shared" si="77"/>
        <v>0</v>
      </c>
      <c r="AO277" s="386"/>
      <c r="AP277" s="387">
        <f t="shared" si="78"/>
        <v>0</v>
      </c>
      <c r="AQ277" s="386"/>
      <c r="AR277" s="387">
        <f t="shared" si="79"/>
        <v>0</v>
      </c>
      <c r="AS277" s="386"/>
      <c r="AT277" s="387">
        <f t="shared" si="80"/>
        <v>0</v>
      </c>
    </row>
    <row r="278" spans="2:46">
      <c r="B278" s="435"/>
      <c r="C278" s="435"/>
      <c r="D278" s="436"/>
      <c r="E278" s="437"/>
      <c r="F278" s="437"/>
      <c r="G278" s="437"/>
      <c r="H278" s="437"/>
      <c r="I278" s="437"/>
      <c r="J278" s="437"/>
      <c r="K278" s="465">
        <f t="shared" si="65"/>
        <v>0</v>
      </c>
      <c r="L278" s="433"/>
      <c r="M278" s="433"/>
      <c r="N278" s="434"/>
      <c r="O278" s="383" t="str">
        <f t="shared" si="66"/>
        <v/>
      </c>
      <c r="P278" s="434"/>
      <c r="Q278" s="434"/>
      <c r="R278" s="434"/>
      <c r="S278" s="433"/>
      <c r="T278" s="434"/>
      <c r="U278" s="384" t="str">
        <f t="shared" si="68"/>
        <v/>
      </c>
      <c r="V278" s="384" t="str">
        <f t="shared" si="69"/>
        <v/>
      </c>
      <c r="W278" s="384" t="str">
        <f t="shared" si="70"/>
        <v/>
      </c>
      <c r="X278" s="384" t="str">
        <f t="shared" si="71"/>
        <v/>
      </c>
      <c r="Y278" s="384" t="str">
        <f t="shared" si="72"/>
        <v/>
      </c>
      <c r="Z278" s="384" t="str">
        <f t="shared" si="73"/>
        <v/>
      </c>
      <c r="AA278" s="384">
        <f t="shared" si="67"/>
        <v>0</v>
      </c>
      <c r="AB278" s="385" t="b">
        <f t="shared" si="74"/>
        <v>1</v>
      </c>
      <c r="AC278" s="384" t="str">
        <f>IF($N278="","",IF($C$7="Northern Ireland",INDEX('Fixed inputs'!$H$18:$H$58,MATCH($N278,'Fixed inputs'!$C$18:$C$58,0)),INDEX('Fixed inputs'!$I$18:$I$58,MATCH($N278,'Fixed inputs'!$C$18:$C$58,0))))</f>
        <v/>
      </c>
      <c r="AD278" s="384" t="str">
        <f>IF($C278="","",INDEX('Fixed inputs'!$C$8:$E$10,MATCH($C278,'Fixed inputs'!$B$8:$B$10,0),MATCH(IF($C$7="Northern Ireland","GBP","EUR"),'Fixed inputs'!$C$7:$E$7,0)))</f>
        <v/>
      </c>
      <c r="AE278" s="386"/>
      <c r="AF278" s="386"/>
      <c r="AG278" s="386"/>
      <c r="AH278" s="386"/>
      <c r="AI278" s="386"/>
      <c r="AJ278" s="387">
        <f t="shared" si="75"/>
        <v>0</v>
      </c>
      <c r="AK278" s="386"/>
      <c r="AL278" s="387">
        <f t="shared" si="76"/>
        <v>0</v>
      </c>
      <c r="AM278" s="386"/>
      <c r="AN278" s="387">
        <f t="shared" si="77"/>
        <v>0</v>
      </c>
      <c r="AO278" s="386"/>
      <c r="AP278" s="387">
        <f t="shared" si="78"/>
        <v>0</v>
      </c>
      <c r="AQ278" s="386"/>
      <c r="AR278" s="387">
        <f t="shared" si="79"/>
        <v>0</v>
      </c>
      <c r="AS278" s="386"/>
      <c r="AT278" s="387">
        <f t="shared" si="80"/>
        <v>0</v>
      </c>
    </row>
    <row r="279" spans="2:46">
      <c r="B279" s="435"/>
      <c r="C279" s="435"/>
      <c r="D279" s="436"/>
      <c r="E279" s="437"/>
      <c r="F279" s="437"/>
      <c r="G279" s="437"/>
      <c r="H279" s="437"/>
      <c r="I279" s="437"/>
      <c r="J279" s="437"/>
      <c r="K279" s="465">
        <f t="shared" si="65"/>
        <v>0</v>
      </c>
      <c r="L279" s="433"/>
      <c r="M279" s="433"/>
      <c r="N279" s="434"/>
      <c r="O279" s="383" t="str">
        <f t="shared" si="66"/>
        <v/>
      </c>
      <c r="P279" s="434"/>
      <c r="Q279" s="434"/>
      <c r="R279" s="434"/>
      <c r="S279" s="433"/>
      <c r="T279" s="434"/>
      <c r="U279" s="384" t="str">
        <f t="shared" si="68"/>
        <v/>
      </c>
      <c r="V279" s="384" t="str">
        <f t="shared" si="69"/>
        <v/>
      </c>
      <c r="W279" s="384" t="str">
        <f t="shared" si="70"/>
        <v/>
      </c>
      <c r="X279" s="384" t="str">
        <f t="shared" si="71"/>
        <v/>
      </c>
      <c r="Y279" s="384" t="str">
        <f t="shared" si="72"/>
        <v/>
      </c>
      <c r="Z279" s="384" t="str">
        <f t="shared" si="73"/>
        <v/>
      </c>
      <c r="AA279" s="384">
        <f t="shared" si="67"/>
        <v>0</v>
      </c>
      <c r="AB279" s="385" t="b">
        <f t="shared" si="74"/>
        <v>1</v>
      </c>
      <c r="AC279" s="384" t="str">
        <f>IF($N279="","",IF($C$7="Northern Ireland",INDEX('Fixed inputs'!$H$18:$H$58,MATCH($N279,'Fixed inputs'!$C$18:$C$58,0)),INDEX('Fixed inputs'!$I$18:$I$58,MATCH($N279,'Fixed inputs'!$C$18:$C$58,0))))</f>
        <v/>
      </c>
      <c r="AD279" s="384" t="str">
        <f>IF($C279="","",INDEX('Fixed inputs'!$C$8:$E$10,MATCH($C279,'Fixed inputs'!$B$8:$B$10,0),MATCH(IF($C$7="Northern Ireland","GBP","EUR"),'Fixed inputs'!$C$7:$E$7,0)))</f>
        <v/>
      </c>
      <c r="AE279" s="386"/>
      <c r="AF279" s="386"/>
      <c r="AG279" s="386"/>
      <c r="AH279" s="386"/>
      <c r="AI279" s="386"/>
      <c r="AJ279" s="387">
        <f t="shared" si="75"/>
        <v>0</v>
      </c>
      <c r="AK279" s="386"/>
      <c r="AL279" s="387">
        <f t="shared" si="76"/>
        <v>0</v>
      </c>
      <c r="AM279" s="386"/>
      <c r="AN279" s="387">
        <f t="shared" si="77"/>
        <v>0</v>
      </c>
      <c r="AO279" s="386"/>
      <c r="AP279" s="387">
        <f t="shared" si="78"/>
        <v>0</v>
      </c>
      <c r="AQ279" s="386"/>
      <c r="AR279" s="387">
        <f t="shared" si="79"/>
        <v>0</v>
      </c>
      <c r="AS279" s="386"/>
      <c r="AT279" s="387">
        <f t="shared" si="80"/>
        <v>0</v>
      </c>
    </row>
    <row r="280" spans="2:46">
      <c r="B280" s="435"/>
      <c r="C280" s="435"/>
      <c r="D280" s="436"/>
      <c r="E280" s="437"/>
      <c r="F280" s="437"/>
      <c r="G280" s="437"/>
      <c r="H280" s="437"/>
      <c r="I280" s="437"/>
      <c r="J280" s="437"/>
      <c r="K280" s="465">
        <f t="shared" si="65"/>
        <v>0</v>
      </c>
      <c r="L280" s="433"/>
      <c r="M280" s="433"/>
      <c r="N280" s="434"/>
      <c r="O280" s="383" t="str">
        <f t="shared" si="66"/>
        <v/>
      </c>
      <c r="P280" s="434"/>
      <c r="Q280" s="434"/>
      <c r="R280" s="434"/>
      <c r="S280" s="433"/>
      <c r="T280" s="434"/>
      <c r="U280" s="384" t="str">
        <f t="shared" si="68"/>
        <v/>
      </c>
      <c r="V280" s="384" t="str">
        <f t="shared" si="69"/>
        <v/>
      </c>
      <c r="W280" s="384" t="str">
        <f t="shared" si="70"/>
        <v/>
      </c>
      <c r="X280" s="384" t="str">
        <f t="shared" si="71"/>
        <v/>
      </c>
      <c r="Y280" s="384" t="str">
        <f t="shared" si="72"/>
        <v/>
      </c>
      <c r="Z280" s="384" t="str">
        <f t="shared" si="73"/>
        <v/>
      </c>
      <c r="AA280" s="384">
        <f t="shared" si="67"/>
        <v>0</v>
      </c>
      <c r="AB280" s="385" t="b">
        <f t="shared" si="74"/>
        <v>1</v>
      </c>
      <c r="AC280" s="384" t="str">
        <f>IF($N280="","",IF($C$7="Northern Ireland",INDEX('Fixed inputs'!$H$18:$H$58,MATCH($N280,'Fixed inputs'!$C$18:$C$58,0)),INDEX('Fixed inputs'!$I$18:$I$58,MATCH($N280,'Fixed inputs'!$C$18:$C$58,0))))</f>
        <v/>
      </c>
      <c r="AD280" s="384" t="str">
        <f>IF($C280="","",INDEX('Fixed inputs'!$C$8:$E$10,MATCH($C280,'Fixed inputs'!$B$8:$B$10,0),MATCH(IF($C$7="Northern Ireland","GBP","EUR"),'Fixed inputs'!$C$7:$E$7,0)))</f>
        <v/>
      </c>
      <c r="AE280" s="386"/>
      <c r="AF280" s="386"/>
      <c r="AG280" s="386"/>
      <c r="AH280" s="386"/>
      <c r="AI280" s="386"/>
      <c r="AJ280" s="387">
        <f t="shared" si="75"/>
        <v>0</v>
      </c>
      <c r="AK280" s="386"/>
      <c r="AL280" s="387">
        <f t="shared" si="76"/>
        <v>0</v>
      </c>
      <c r="AM280" s="386"/>
      <c r="AN280" s="387">
        <f t="shared" si="77"/>
        <v>0</v>
      </c>
      <c r="AO280" s="386"/>
      <c r="AP280" s="387">
        <f t="shared" si="78"/>
        <v>0</v>
      </c>
      <c r="AQ280" s="386"/>
      <c r="AR280" s="387">
        <f t="shared" si="79"/>
        <v>0</v>
      </c>
      <c r="AS280" s="386"/>
      <c r="AT280" s="387">
        <f t="shared" si="80"/>
        <v>0</v>
      </c>
    </row>
    <row r="281" spans="2:46">
      <c r="B281" s="435"/>
      <c r="C281" s="435"/>
      <c r="D281" s="436"/>
      <c r="E281" s="437"/>
      <c r="F281" s="437"/>
      <c r="G281" s="437"/>
      <c r="H281" s="437"/>
      <c r="I281" s="437"/>
      <c r="J281" s="437"/>
      <c r="K281" s="465">
        <f t="shared" si="65"/>
        <v>0</v>
      </c>
      <c r="L281" s="433"/>
      <c r="M281" s="433"/>
      <c r="N281" s="434"/>
      <c r="O281" s="383" t="str">
        <f t="shared" si="66"/>
        <v/>
      </c>
      <c r="P281" s="434"/>
      <c r="Q281" s="434"/>
      <c r="R281" s="434"/>
      <c r="S281" s="433"/>
      <c r="T281" s="434"/>
      <c r="U281" s="384" t="str">
        <f t="shared" si="68"/>
        <v/>
      </c>
      <c r="V281" s="384" t="str">
        <f t="shared" si="69"/>
        <v/>
      </c>
      <c r="W281" s="384" t="str">
        <f t="shared" si="70"/>
        <v/>
      </c>
      <c r="X281" s="384" t="str">
        <f t="shared" si="71"/>
        <v/>
      </c>
      <c r="Y281" s="384" t="str">
        <f t="shared" si="72"/>
        <v/>
      </c>
      <c r="Z281" s="384" t="str">
        <f t="shared" si="73"/>
        <v/>
      </c>
      <c r="AA281" s="384">
        <f t="shared" si="67"/>
        <v>0</v>
      </c>
      <c r="AB281" s="385" t="b">
        <f t="shared" si="74"/>
        <v>1</v>
      </c>
      <c r="AC281" s="384" t="str">
        <f>IF($N281="","",IF($C$7="Northern Ireland",INDEX('Fixed inputs'!$H$18:$H$58,MATCH($N281,'Fixed inputs'!$C$18:$C$58,0)),INDEX('Fixed inputs'!$I$18:$I$58,MATCH($N281,'Fixed inputs'!$C$18:$C$58,0))))</f>
        <v/>
      </c>
      <c r="AD281" s="384" t="str">
        <f>IF($C281="","",INDEX('Fixed inputs'!$C$8:$E$10,MATCH($C281,'Fixed inputs'!$B$8:$B$10,0),MATCH(IF($C$7="Northern Ireland","GBP","EUR"),'Fixed inputs'!$C$7:$E$7,0)))</f>
        <v/>
      </c>
      <c r="AE281" s="386"/>
      <c r="AF281" s="386"/>
      <c r="AG281" s="386"/>
      <c r="AH281" s="386"/>
      <c r="AI281" s="386"/>
      <c r="AJ281" s="387">
        <f t="shared" si="75"/>
        <v>0</v>
      </c>
      <c r="AK281" s="386"/>
      <c r="AL281" s="387">
        <f t="shared" si="76"/>
        <v>0</v>
      </c>
      <c r="AM281" s="386"/>
      <c r="AN281" s="387">
        <f t="shared" si="77"/>
        <v>0</v>
      </c>
      <c r="AO281" s="386"/>
      <c r="AP281" s="387">
        <f t="shared" si="78"/>
        <v>0</v>
      </c>
      <c r="AQ281" s="386"/>
      <c r="AR281" s="387">
        <f t="shared" si="79"/>
        <v>0</v>
      </c>
      <c r="AS281" s="386"/>
      <c r="AT281" s="387">
        <f t="shared" si="80"/>
        <v>0</v>
      </c>
    </row>
    <row r="282" spans="2:46">
      <c r="B282" s="435"/>
      <c r="C282" s="435"/>
      <c r="D282" s="436"/>
      <c r="E282" s="437"/>
      <c r="F282" s="437"/>
      <c r="G282" s="437"/>
      <c r="H282" s="437"/>
      <c r="I282" s="437"/>
      <c r="J282" s="437"/>
      <c r="K282" s="465">
        <f t="shared" si="65"/>
        <v>0</v>
      </c>
      <c r="L282" s="433"/>
      <c r="M282" s="433"/>
      <c r="N282" s="434"/>
      <c r="O282" s="383" t="str">
        <f t="shared" si="66"/>
        <v/>
      </c>
      <c r="P282" s="434"/>
      <c r="Q282" s="434"/>
      <c r="R282" s="434"/>
      <c r="S282" s="433"/>
      <c r="T282" s="434"/>
      <c r="U282" s="384" t="str">
        <f t="shared" si="68"/>
        <v/>
      </c>
      <c r="V282" s="384" t="str">
        <f t="shared" si="69"/>
        <v/>
      </c>
      <c r="W282" s="384" t="str">
        <f t="shared" si="70"/>
        <v/>
      </c>
      <c r="X282" s="384" t="str">
        <f t="shared" si="71"/>
        <v/>
      </c>
      <c r="Y282" s="384" t="str">
        <f t="shared" si="72"/>
        <v/>
      </c>
      <c r="Z282" s="384" t="str">
        <f t="shared" si="73"/>
        <v/>
      </c>
      <c r="AA282" s="384">
        <f t="shared" si="67"/>
        <v>0</v>
      </c>
      <c r="AB282" s="385" t="b">
        <f t="shared" si="74"/>
        <v>1</v>
      </c>
      <c r="AC282" s="384" t="str">
        <f>IF($N282="","",IF($C$7="Northern Ireland",INDEX('Fixed inputs'!$H$18:$H$58,MATCH($N282,'Fixed inputs'!$C$18:$C$58,0)),INDEX('Fixed inputs'!$I$18:$I$58,MATCH($N282,'Fixed inputs'!$C$18:$C$58,0))))</f>
        <v/>
      </c>
      <c r="AD282" s="384" t="str">
        <f>IF($C282="","",INDEX('Fixed inputs'!$C$8:$E$10,MATCH($C282,'Fixed inputs'!$B$8:$B$10,0),MATCH(IF($C$7="Northern Ireland","GBP","EUR"),'Fixed inputs'!$C$7:$E$7,0)))</f>
        <v/>
      </c>
      <c r="AE282" s="386"/>
      <c r="AF282" s="386"/>
      <c r="AG282" s="386"/>
      <c r="AH282" s="386"/>
      <c r="AI282" s="386"/>
      <c r="AJ282" s="387">
        <f t="shared" si="75"/>
        <v>0</v>
      </c>
      <c r="AK282" s="386"/>
      <c r="AL282" s="387">
        <f t="shared" si="76"/>
        <v>0</v>
      </c>
      <c r="AM282" s="386"/>
      <c r="AN282" s="387">
        <f t="shared" si="77"/>
        <v>0</v>
      </c>
      <c r="AO282" s="386"/>
      <c r="AP282" s="387">
        <f t="shared" si="78"/>
        <v>0</v>
      </c>
      <c r="AQ282" s="386"/>
      <c r="AR282" s="387">
        <f t="shared" si="79"/>
        <v>0</v>
      </c>
      <c r="AS282" s="386"/>
      <c r="AT282" s="387">
        <f t="shared" si="80"/>
        <v>0</v>
      </c>
    </row>
    <row r="283" spans="2:46">
      <c r="B283" s="435"/>
      <c r="C283" s="435"/>
      <c r="D283" s="436"/>
      <c r="E283" s="437"/>
      <c r="F283" s="437"/>
      <c r="G283" s="437"/>
      <c r="H283" s="437"/>
      <c r="I283" s="437"/>
      <c r="J283" s="437"/>
      <c r="K283" s="465">
        <f t="shared" si="65"/>
        <v>0</v>
      </c>
      <c r="L283" s="433"/>
      <c r="M283" s="433"/>
      <c r="N283" s="434"/>
      <c r="O283" s="383" t="str">
        <f t="shared" si="66"/>
        <v/>
      </c>
      <c r="P283" s="434"/>
      <c r="Q283" s="434"/>
      <c r="R283" s="434"/>
      <c r="S283" s="433"/>
      <c r="T283" s="434"/>
      <c r="U283" s="384" t="str">
        <f t="shared" si="68"/>
        <v/>
      </c>
      <c r="V283" s="384" t="str">
        <f t="shared" si="69"/>
        <v/>
      </c>
      <c r="W283" s="384" t="str">
        <f t="shared" si="70"/>
        <v/>
      </c>
      <c r="X283" s="384" t="str">
        <f t="shared" si="71"/>
        <v/>
      </c>
      <c r="Y283" s="384" t="str">
        <f t="shared" si="72"/>
        <v/>
      </c>
      <c r="Z283" s="384" t="str">
        <f t="shared" si="73"/>
        <v/>
      </c>
      <c r="AA283" s="384">
        <f t="shared" si="67"/>
        <v>0</v>
      </c>
      <c r="AB283" s="385" t="b">
        <f t="shared" si="74"/>
        <v>1</v>
      </c>
      <c r="AC283" s="384" t="str">
        <f>IF($N283="","",IF($C$7="Northern Ireland",INDEX('Fixed inputs'!$H$18:$H$58,MATCH($N283,'Fixed inputs'!$C$18:$C$58,0)),INDEX('Fixed inputs'!$I$18:$I$58,MATCH($N283,'Fixed inputs'!$C$18:$C$58,0))))</f>
        <v/>
      </c>
      <c r="AD283" s="384" t="str">
        <f>IF($C283="","",INDEX('Fixed inputs'!$C$8:$E$10,MATCH($C283,'Fixed inputs'!$B$8:$B$10,0),MATCH(IF($C$7="Northern Ireland","GBP","EUR"),'Fixed inputs'!$C$7:$E$7,0)))</f>
        <v/>
      </c>
      <c r="AE283" s="386"/>
      <c r="AF283" s="386"/>
      <c r="AG283" s="386"/>
      <c r="AH283" s="386"/>
      <c r="AI283" s="386"/>
      <c r="AJ283" s="387">
        <f t="shared" si="75"/>
        <v>0</v>
      </c>
      <c r="AK283" s="386"/>
      <c r="AL283" s="387">
        <f t="shared" si="76"/>
        <v>0</v>
      </c>
      <c r="AM283" s="386"/>
      <c r="AN283" s="387">
        <f t="shared" si="77"/>
        <v>0</v>
      </c>
      <c r="AO283" s="386"/>
      <c r="AP283" s="387">
        <f t="shared" si="78"/>
        <v>0</v>
      </c>
      <c r="AQ283" s="386"/>
      <c r="AR283" s="387">
        <f t="shared" si="79"/>
        <v>0</v>
      </c>
      <c r="AS283" s="386"/>
      <c r="AT283" s="387">
        <f t="shared" si="80"/>
        <v>0</v>
      </c>
    </row>
    <row r="284" spans="2:46">
      <c r="B284" s="435"/>
      <c r="C284" s="435"/>
      <c r="D284" s="436"/>
      <c r="E284" s="437"/>
      <c r="F284" s="437"/>
      <c r="G284" s="437"/>
      <c r="H284" s="437"/>
      <c r="I284" s="437"/>
      <c r="J284" s="437"/>
      <c r="K284" s="465">
        <f t="shared" si="65"/>
        <v>0</v>
      </c>
      <c r="L284" s="433"/>
      <c r="M284" s="433"/>
      <c r="N284" s="434"/>
      <c r="O284" s="383" t="str">
        <f t="shared" si="66"/>
        <v/>
      </c>
      <c r="P284" s="434"/>
      <c r="Q284" s="434"/>
      <c r="R284" s="434"/>
      <c r="S284" s="433"/>
      <c r="T284" s="434"/>
      <c r="U284" s="384" t="str">
        <f t="shared" si="68"/>
        <v/>
      </c>
      <c r="V284" s="384" t="str">
        <f t="shared" si="69"/>
        <v/>
      </c>
      <c r="W284" s="384" t="str">
        <f t="shared" si="70"/>
        <v/>
      </c>
      <c r="X284" s="384" t="str">
        <f t="shared" si="71"/>
        <v/>
      </c>
      <c r="Y284" s="384" t="str">
        <f t="shared" si="72"/>
        <v/>
      </c>
      <c r="Z284" s="384" t="str">
        <f t="shared" si="73"/>
        <v/>
      </c>
      <c r="AA284" s="384">
        <f t="shared" si="67"/>
        <v>0</v>
      </c>
      <c r="AB284" s="385" t="b">
        <f t="shared" si="74"/>
        <v>1</v>
      </c>
      <c r="AC284" s="384" t="str">
        <f>IF($N284="","",IF($C$7="Northern Ireland",INDEX('Fixed inputs'!$H$18:$H$58,MATCH($N284,'Fixed inputs'!$C$18:$C$58,0)),INDEX('Fixed inputs'!$I$18:$I$58,MATCH($N284,'Fixed inputs'!$C$18:$C$58,0))))</f>
        <v/>
      </c>
      <c r="AD284" s="384" t="str">
        <f>IF($C284="","",INDEX('Fixed inputs'!$C$8:$E$10,MATCH($C284,'Fixed inputs'!$B$8:$B$10,0),MATCH(IF($C$7="Northern Ireland","GBP","EUR"),'Fixed inputs'!$C$7:$E$7,0)))</f>
        <v/>
      </c>
      <c r="AE284" s="386"/>
      <c r="AF284" s="386"/>
      <c r="AG284" s="386"/>
      <c r="AH284" s="386"/>
      <c r="AI284" s="386"/>
      <c r="AJ284" s="387">
        <f t="shared" si="75"/>
        <v>0</v>
      </c>
      <c r="AK284" s="386"/>
      <c r="AL284" s="387">
        <f t="shared" si="76"/>
        <v>0</v>
      </c>
      <c r="AM284" s="386"/>
      <c r="AN284" s="387">
        <f t="shared" si="77"/>
        <v>0</v>
      </c>
      <c r="AO284" s="386"/>
      <c r="AP284" s="387">
        <f t="shared" si="78"/>
        <v>0</v>
      </c>
      <c r="AQ284" s="386"/>
      <c r="AR284" s="387">
        <f t="shared" si="79"/>
        <v>0</v>
      </c>
      <c r="AS284" s="386"/>
      <c r="AT284" s="387">
        <f t="shared" si="80"/>
        <v>0</v>
      </c>
    </row>
    <row r="285" spans="2:46">
      <c r="B285" s="435"/>
      <c r="C285" s="435"/>
      <c r="D285" s="436"/>
      <c r="E285" s="437"/>
      <c r="F285" s="437"/>
      <c r="G285" s="437"/>
      <c r="H285" s="437"/>
      <c r="I285" s="437"/>
      <c r="J285" s="437"/>
      <c r="K285" s="465">
        <f t="shared" si="65"/>
        <v>0</v>
      </c>
      <c r="L285" s="433"/>
      <c r="M285" s="433"/>
      <c r="N285" s="434"/>
      <c r="O285" s="383" t="str">
        <f t="shared" si="66"/>
        <v/>
      </c>
      <c r="P285" s="434"/>
      <c r="Q285" s="434"/>
      <c r="R285" s="434"/>
      <c r="S285" s="433"/>
      <c r="T285" s="434"/>
      <c r="U285" s="384" t="str">
        <f t="shared" si="68"/>
        <v/>
      </c>
      <c r="V285" s="384" t="str">
        <f t="shared" si="69"/>
        <v/>
      </c>
      <c r="W285" s="384" t="str">
        <f t="shared" si="70"/>
        <v/>
      </c>
      <c r="X285" s="384" t="str">
        <f t="shared" si="71"/>
        <v/>
      </c>
      <c r="Y285" s="384" t="str">
        <f t="shared" si="72"/>
        <v/>
      </c>
      <c r="Z285" s="384" t="str">
        <f t="shared" si="73"/>
        <v/>
      </c>
      <c r="AA285" s="384">
        <f t="shared" si="67"/>
        <v>0</v>
      </c>
      <c r="AB285" s="385" t="b">
        <f t="shared" si="74"/>
        <v>1</v>
      </c>
      <c r="AC285" s="384" t="str">
        <f>IF($N285="","",IF($C$7="Northern Ireland",INDEX('Fixed inputs'!$H$18:$H$58,MATCH($N285,'Fixed inputs'!$C$18:$C$58,0)),INDEX('Fixed inputs'!$I$18:$I$58,MATCH($N285,'Fixed inputs'!$C$18:$C$58,0))))</f>
        <v/>
      </c>
      <c r="AD285" s="384" t="str">
        <f>IF($C285="","",INDEX('Fixed inputs'!$C$8:$E$10,MATCH($C285,'Fixed inputs'!$B$8:$B$10,0),MATCH(IF($C$7="Northern Ireland","GBP","EUR"),'Fixed inputs'!$C$7:$E$7,0)))</f>
        <v/>
      </c>
      <c r="AE285" s="386"/>
      <c r="AF285" s="386"/>
      <c r="AG285" s="386"/>
      <c r="AH285" s="386"/>
      <c r="AI285" s="386"/>
      <c r="AJ285" s="387">
        <f t="shared" si="75"/>
        <v>0</v>
      </c>
      <c r="AK285" s="386"/>
      <c r="AL285" s="387">
        <f t="shared" si="76"/>
        <v>0</v>
      </c>
      <c r="AM285" s="386"/>
      <c r="AN285" s="387">
        <f t="shared" si="77"/>
        <v>0</v>
      </c>
      <c r="AO285" s="386"/>
      <c r="AP285" s="387">
        <f t="shared" si="78"/>
        <v>0</v>
      </c>
      <c r="AQ285" s="386"/>
      <c r="AR285" s="387">
        <f t="shared" si="79"/>
        <v>0</v>
      </c>
      <c r="AS285" s="386"/>
      <c r="AT285" s="387">
        <f t="shared" si="80"/>
        <v>0</v>
      </c>
    </row>
    <row r="286" spans="2:46">
      <c r="B286" s="435"/>
      <c r="C286" s="435"/>
      <c r="D286" s="436"/>
      <c r="E286" s="437"/>
      <c r="F286" s="437"/>
      <c r="G286" s="437"/>
      <c r="H286" s="437"/>
      <c r="I286" s="437"/>
      <c r="J286" s="437"/>
      <c r="K286" s="465">
        <f t="shared" si="65"/>
        <v>0</v>
      </c>
      <c r="L286" s="433"/>
      <c r="M286" s="433"/>
      <c r="N286" s="434"/>
      <c r="O286" s="383" t="str">
        <f t="shared" si="66"/>
        <v/>
      </c>
      <c r="P286" s="434"/>
      <c r="Q286" s="434"/>
      <c r="R286" s="434"/>
      <c r="S286" s="433"/>
      <c r="T286" s="434"/>
      <c r="U286" s="384" t="str">
        <f t="shared" si="68"/>
        <v/>
      </c>
      <c r="V286" s="384" t="str">
        <f t="shared" si="69"/>
        <v/>
      </c>
      <c r="W286" s="384" t="str">
        <f t="shared" si="70"/>
        <v/>
      </c>
      <c r="X286" s="384" t="str">
        <f t="shared" si="71"/>
        <v/>
      </c>
      <c r="Y286" s="384" t="str">
        <f t="shared" si="72"/>
        <v/>
      </c>
      <c r="Z286" s="384" t="str">
        <f t="shared" si="73"/>
        <v/>
      </c>
      <c r="AA286" s="384">
        <f t="shared" si="67"/>
        <v>0</v>
      </c>
      <c r="AB286" s="385" t="b">
        <f t="shared" si="74"/>
        <v>1</v>
      </c>
      <c r="AC286" s="384" t="str">
        <f>IF($N286="","",IF($C$7="Northern Ireland",INDEX('Fixed inputs'!$H$18:$H$58,MATCH($N286,'Fixed inputs'!$C$18:$C$58,0)),INDEX('Fixed inputs'!$I$18:$I$58,MATCH($N286,'Fixed inputs'!$C$18:$C$58,0))))</f>
        <v/>
      </c>
      <c r="AD286" s="384" t="str">
        <f>IF($C286="","",INDEX('Fixed inputs'!$C$8:$E$10,MATCH($C286,'Fixed inputs'!$B$8:$B$10,0),MATCH(IF($C$7="Northern Ireland","GBP","EUR"),'Fixed inputs'!$C$7:$E$7,0)))</f>
        <v/>
      </c>
      <c r="AE286" s="386"/>
      <c r="AF286" s="386"/>
      <c r="AG286" s="386"/>
      <c r="AH286" s="386"/>
      <c r="AI286" s="386"/>
      <c r="AJ286" s="387">
        <f t="shared" si="75"/>
        <v>0</v>
      </c>
      <c r="AK286" s="386"/>
      <c r="AL286" s="387">
        <f t="shared" si="76"/>
        <v>0</v>
      </c>
      <c r="AM286" s="386"/>
      <c r="AN286" s="387">
        <f t="shared" si="77"/>
        <v>0</v>
      </c>
      <c r="AO286" s="386"/>
      <c r="AP286" s="387">
        <f t="shared" si="78"/>
        <v>0</v>
      </c>
      <c r="AQ286" s="386"/>
      <c r="AR286" s="387">
        <f t="shared" si="79"/>
        <v>0</v>
      </c>
      <c r="AS286" s="386"/>
      <c r="AT286" s="387">
        <f t="shared" si="80"/>
        <v>0</v>
      </c>
    </row>
    <row r="287" spans="2:46">
      <c r="B287" s="435"/>
      <c r="C287" s="435"/>
      <c r="D287" s="436"/>
      <c r="E287" s="437"/>
      <c r="F287" s="437"/>
      <c r="G287" s="437"/>
      <c r="H287" s="437"/>
      <c r="I287" s="437"/>
      <c r="J287" s="437"/>
      <c r="K287" s="465">
        <f t="shared" si="65"/>
        <v>0</v>
      </c>
      <c r="L287" s="433"/>
      <c r="M287" s="433"/>
      <c r="N287" s="434"/>
      <c r="O287" s="383" t="str">
        <f t="shared" si="66"/>
        <v/>
      </c>
      <c r="P287" s="434"/>
      <c r="Q287" s="434"/>
      <c r="R287" s="434"/>
      <c r="S287" s="433"/>
      <c r="T287" s="434"/>
      <c r="U287" s="384" t="str">
        <f t="shared" si="68"/>
        <v/>
      </c>
      <c r="V287" s="384" t="str">
        <f t="shared" si="69"/>
        <v/>
      </c>
      <c r="W287" s="384" t="str">
        <f t="shared" si="70"/>
        <v/>
      </c>
      <c r="X287" s="384" t="str">
        <f t="shared" si="71"/>
        <v/>
      </c>
      <c r="Y287" s="384" t="str">
        <f t="shared" si="72"/>
        <v/>
      </c>
      <c r="Z287" s="384" t="str">
        <f t="shared" si="73"/>
        <v/>
      </c>
      <c r="AA287" s="384">
        <f t="shared" si="67"/>
        <v>0</v>
      </c>
      <c r="AB287" s="385" t="b">
        <f t="shared" si="74"/>
        <v>1</v>
      </c>
      <c r="AC287" s="384" t="str">
        <f>IF($N287="","",IF($C$7="Northern Ireland",INDEX('Fixed inputs'!$H$18:$H$58,MATCH($N287,'Fixed inputs'!$C$18:$C$58,0)),INDEX('Fixed inputs'!$I$18:$I$58,MATCH($N287,'Fixed inputs'!$C$18:$C$58,0))))</f>
        <v/>
      </c>
      <c r="AD287" s="384" t="str">
        <f>IF($C287="","",INDEX('Fixed inputs'!$C$8:$E$10,MATCH($C287,'Fixed inputs'!$B$8:$B$10,0),MATCH(IF($C$7="Northern Ireland","GBP","EUR"),'Fixed inputs'!$C$7:$E$7,0)))</f>
        <v/>
      </c>
      <c r="AE287" s="386"/>
      <c r="AF287" s="386"/>
      <c r="AG287" s="386"/>
      <c r="AH287" s="386"/>
      <c r="AI287" s="386"/>
      <c r="AJ287" s="387">
        <f t="shared" si="75"/>
        <v>0</v>
      </c>
      <c r="AK287" s="386"/>
      <c r="AL287" s="387">
        <f t="shared" si="76"/>
        <v>0</v>
      </c>
      <c r="AM287" s="386"/>
      <c r="AN287" s="387">
        <f t="shared" si="77"/>
        <v>0</v>
      </c>
      <c r="AO287" s="386"/>
      <c r="AP287" s="387">
        <f t="shared" si="78"/>
        <v>0</v>
      </c>
      <c r="AQ287" s="386"/>
      <c r="AR287" s="387">
        <f t="shared" si="79"/>
        <v>0</v>
      </c>
      <c r="AS287" s="386"/>
      <c r="AT287" s="387">
        <f t="shared" si="80"/>
        <v>0</v>
      </c>
    </row>
    <row r="288" spans="2:46">
      <c r="B288" s="435"/>
      <c r="C288" s="435"/>
      <c r="D288" s="436"/>
      <c r="E288" s="437"/>
      <c r="F288" s="437"/>
      <c r="G288" s="437"/>
      <c r="H288" s="437"/>
      <c r="I288" s="437"/>
      <c r="J288" s="437"/>
      <c r="K288" s="465">
        <f t="shared" si="65"/>
        <v>0</v>
      </c>
      <c r="L288" s="433"/>
      <c r="M288" s="433"/>
      <c r="N288" s="434"/>
      <c r="O288" s="383" t="str">
        <f t="shared" si="66"/>
        <v/>
      </c>
      <c r="P288" s="434"/>
      <c r="Q288" s="434"/>
      <c r="R288" s="434"/>
      <c r="S288" s="433"/>
      <c r="T288" s="434"/>
      <c r="U288" s="384" t="str">
        <f t="shared" si="68"/>
        <v/>
      </c>
      <c r="V288" s="384" t="str">
        <f t="shared" si="69"/>
        <v/>
      </c>
      <c r="W288" s="384" t="str">
        <f t="shared" si="70"/>
        <v/>
      </c>
      <c r="X288" s="384" t="str">
        <f t="shared" si="71"/>
        <v/>
      </c>
      <c r="Y288" s="384" t="str">
        <f t="shared" si="72"/>
        <v/>
      </c>
      <c r="Z288" s="384" t="str">
        <f t="shared" si="73"/>
        <v/>
      </c>
      <c r="AA288" s="384">
        <f t="shared" si="67"/>
        <v>0</v>
      </c>
      <c r="AB288" s="385" t="b">
        <f t="shared" si="74"/>
        <v>1</v>
      </c>
      <c r="AC288" s="384" t="str">
        <f>IF($N288="","",IF($C$7="Northern Ireland",INDEX('Fixed inputs'!$H$18:$H$58,MATCH($N288,'Fixed inputs'!$C$18:$C$58,0)),INDEX('Fixed inputs'!$I$18:$I$58,MATCH($N288,'Fixed inputs'!$C$18:$C$58,0))))</f>
        <v/>
      </c>
      <c r="AD288" s="384" t="str">
        <f>IF($C288="","",INDEX('Fixed inputs'!$C$8:$E$10,MATCH($C288,'Fixed inputs'!$B$8:$B$10,0),MATCH(IF($C$7="Northern Ireland","GBP","EUR"),'Fixed inputs'!$C$7:$E$7,0)))</f>
        <v/>
      </c>
      <c r="AE288" s="386"/>
      <c r="AF288" s="386"/>
      <c r="AG288" s="386"/>
      <c r="AH288" s="386"/>
      <c r="AI288" s="386"/>
      <c r="AJ288" s="387">
        <f t="shared" si="75"/>
        <v>0</v>
      </c>
      <c r="AK288" s="386"/>
      <c r="AL288" s="387">
        <f t="shared" si="76"/>
        <v>0</v>
      </c>
      <c r="AM288" s="386"/>
      <c r="AN288" s="387">
        <f t="shared" si="77"/>
        <v>0</v>
      </c>
      <c r="AO288" s="386"/>
      <c r="AP288" s="387">
        <f t="shared" si="78"/>
        <v>0</v>
      </c>
      <c r="AQ288" s="386"/>
      <c r="AR288" s="387">
        <f t="shared" si="79"/>
        <v>0</v>
      </c>
      <c r="AS288" s="386"/>
      <c r="AT288" s="387">
        <f t="shared" si="80"/>
        <v>0</v>
      </c>
    </row>
    <row r="289" spans="2:46">
      <c r="B289" s="435"/>
      <c r="C289" s="435"/>
      <c r="D289" s="436"/>
      <c r="E289" s="437"/>
      <c r="F289" s="437"/>
      <c r="G289" s="437"/>
      <c r="H289" s="437"/>
      <c r="I289" s="437"/>
      <c r="J289" s="437"/>
      <c r="K289" s="465">
        <f t="shared" si="65"/>
        <v>0</v>
      </c>
      <c r="L289" s="433"/>
      <c r="M289" s="433"/>
      <c r="N289" s="434"/>
      <c r="O289" s="383" t="str">
        <f t="shared" si="66"/>
        <v/>
      </c>
      <c r="P289" s="434"/>
      <c r="Q289" s="434"/>
      <c r="R289" s="434"/>
      <c r="S289" s="433"/>
      <c r="T289" s="434"/>
      <c r="U289" s="384" t="str">
        <f t="shared" si="68"/>
        <v/>
      </c>
      <c r="V289" s="384" t="str">
        <f t="shared" si="69"/>
        <v/>
      </c>
      <c r="W289" s="384" t="str">
        <f t="shared" si="70"/>
        <v/>
      </c>
      <c r="X289" s="384" t="str">
        <f t="shared" si="71"/>
        <v/>
      </c>
      <c r="Y289" s="384" t="str">
        <f t="shared" si="72"/>
        <v/>
      </c>
      <c r="Z289" s="384" t="str">
        <f t="shared" si="73"/>
        <v/>
      </c>
      <c r="AA289" s="384">
        <f t="shared" si="67"/>
        <v>0</v>
      </c>
      <c r="AB289" s="385" t="b">
        <f t="shared" si="74"/>
        <v>1</v>
      </c>
      <c r="AC289" s="384" t="str">
        <f>IF($N289="","",IF($C$7="Northern Ireland",INDEX('Fixed inputs'!$H$18:$H$58,MATCH($N289,'Fixed inputs'!$C$18:$C$58,0)),INDEX('Fixed inputs'!$I$18:$I$58,MATCH($N289,'Fixed inputs'!$C$18:$C$58,0))))</f>
        <v/>
      </c>
      <c r="AD289" s="384" t="str">
        <f>IF($C289="","",INDEX('Fixed inputs'!$C$8:$E$10,MATCH($C289,'Fixed inputs'!$B$8:$B$10,0),MATCH(IF($C$7="Northern Ireland","GBP","EUR"),'Fixed inputs'!$C$7:$E$7,0)))</f>
        <v/>
      </c>
      <c r="AE289" s="386"/>
      <c r="AF289" s="386"/>
      <c r="AG289" s="386"/>
      <c r="AH289" s="386"/>
      <c r="AI289" s="386"/>
      <c r="AJ289" s="387">
        <f t="shared" si="75"/>
        <v>0</v>
      </c>
      <c r="AK289" s="386"/>
      <c r="AL289" s="387">
        <f t="shared" si="76"/>
        <v>0</v>
      </c>
      <c r="AM289" s="386"/>
      <c r="AN289" s="387">
        <f t="shared" si="77"/>
        <v>0</v>
      </c>
      <c r="AO289" s="386"/>
      <c r="AP289" s="387">
        <f t="shared" si="78"/>
        <v>0</v>
      </c>
      <c r="AQ289" s="386"/>
      <c r="AR289" s="387">
        <f t="shared" si="79"/>
        <v>0</v>
      </c>
      <c r="AS289" s="386"/>
      <c r="AT289" s="387">
        <f t="shared" si="80"/>
        <v>0</v>
      </c>
    </row>
    <row r="290" spans="2:46">
      <c r="B290" s="435"/>
      <c r="C290" s="435"/>
      <c r="D290" s="436"/>
      <c r="E290" s="437"/>
      <c r="F290" s="437"/>
      <c r="G290" s="437"/>
      <c r="H290" s="437"/>
      <c r="I290" s="437"/>
      <c r="J290" s="437"/>
      <c r="K290" s="465">
        <f t="shared" si="65"/>
        <v>0</v>
      </c>
      <c r="L290" s="433"/>
      <c r="M290" s="433"/>
      <c r="N290" s="434"/>
      <c r="O290" s="383" t="str">
        <f t="shared" si="66"/>
        <v/>
      </c>
      <c r="P290" s="434"/>
      <c r="Q290" s="434"/>
      <c r="R290" s="434"/>
      <c r="S290" s="433"/>
      <c r="T290" s="434"/>
      <c r="U290" s="384" t="str">
        <f t="shared" si="68"/>
        <v/>
      </c>
      <c r="V290" s="384" t="str">
        <f t="shared" si="69"/>
        <v/>
      </c>
      <c r="W290" s="384" t="str">
        <f t="shared" si="70"/>
        <v/>
      </c>
      <c r="X290" s="384" t="str">
        <f t="shared" si="71"/>
        <v/>
      </c>
      <c r="Y290" s="384" t="str">
        <f t="shared" si="72"/>
        <v/>
      </c>
      <c r="Z290" s="384" t="str">
        <f t="shared" si="73"/>
        <v/>
      </c>
      <c r="AA290" s="384">
        <f t="shared" si="67"/>
        <v>0</v>
      </c>
      <c r="AB290" s="385" t="b">
        <f t="shared" si="74"/>
        <v>1</v>
      </c>
      <c r="AC290" s="384" t="str">
        <f>IF($N290="","",IF($C$7="Northern Ireland",INDEX('Fixed inputs'!$H$18:$H$58,MATCH($N290,'Fixed inputs'!$C$18:$C$58,0)),INDEX('Fixed inputs'!$I$18:$I$58,MATCH($N290,'Fixed inputs'!$C$18:$C$58,0))))</f>
        <v/>
      </c>
      <c r="AD290" s="384" t="str">
        <f>IF($C290="","",INDEX('Fixed inputs'!$C$8:$E$10,MATCH($C290,'Fixed inputs'!$B$8:$B$10,0),MATCH(IF($C$7="Northern Ireland","GBP","EUR"),'Fixed inputs'!$C$7:$E$7,0)))</f>
        <v/>
      </c>
      <c r="AE290" s="386"/>
      <c r="AF290" s="386"/>
      <c r="AG290" s="386"/>
      <c r="AH290" s="386"/>
      <c r="AI290" s="386"/>
      <c r="AJ290" s="387">
        <f t="shared" si="75"/>
        <v>0</v>
      </c>
      <c r="AK290" s="386"/>
      <c r="AL290" s="387">
        <f t="shared" si="76"/>
        <v>0</v>
      </c>
      <c r="AM290" s="386"/>
      <c r="AN290" s="387">
        <f t="shared" si="77"/>
        <v>0</v>
      </c>
      <c r="AO290" s="386"/>
      <c r="AP290" s="387">
        <f t="shared" si="78"/>
        <v>0</v>
      </c>
      <c r="AQ290" s="386"/>
      <c r="AR290" s="387">
        <f t="shared" si="79"/>
        <v>0</v>
      </c>
      <c r="AS290" s="386"/>
      <c r="AT290" s="387">
        <f t="shared" si="80"/>
        <v>0</v>
      </c>
    </row>
    <row r="291" spans="2:46">
      <c r="B291" s="435"/>
      <c r="C291" s="435"/>
      <c r="D291" s="436"/>
      <c r="E291" s="437"/>
      <c r="F291" s="437"/>
      <c r="G291" s="437"/>
      <c r="H291" s="437"/>
      <c r="I291" s="437"/>
      <c r="J291" s="437"/>
      <c r="K291" s="465">
        <f t="shared" si="65"/>
        <v>0</v>
      </c>
      <c r="L291" s="433"/>
      <c r="M291" s="433"/>
      <c r="N291" s="434"/>
      <c r="O291" s="383" t="str">
        <f t="shared" si="66"/>
        <v/>
      </c>
      <c r="P291" s="434"/>
      <c r="Q291" s="434"/>
      <c r="R291" s="434"/>
      <c r="S291" s="433"/>
      <c r="T291" s="434"/>
      <c r="U291" s="384" t="str">
        <f t="shared" si="68"/>
        <v/>
      </c>
      <c r="V291" s="384" t="str">
        <f t="shared" si="69"/>
        <v/>
      </c>
      <c r="W291" s="384" t="str">
        <f t="shared" si="70"/>
        <v/>
      </c>
      <c r="X291" s="384" t="str">
        <f t="shared" si="71"/>
        <v/>
      </c>
      <c r="Y291" s="384" t="str">
        <f t="shared" si="72"/>
        <v/>
      </c>
      <c r="Z291" s="384" t="str">
        <f t="shared" si="73"/>
        <v/>
      </c>
      <c r="AA291" s="384">
        <f t="shared" si="67"/>
        <v>0</v>
      </c>
      <c r="AB291" s="385" t="b">
        <f t="shared" si="74"/>
        <v>1</v>
      </c>
      <c r="AC291" s="384" t="str">
        <f>IF($N291="","",IF($C$7="Northern Ireland",INDEX('Fixed inputs'!$H$18:$H$58,MATCH($N291,'Fixed inputs'!$C$18:$C$58,0)),INDEX('Fixed inputs'!$I$18:$I$58,MATCH($N291,'Fixed inputs'!$C$18:$C$58,0))))</f>
        <v/>
      </c>
      <c r="AD291" s="384" t="str">
        <f>IF($C291="","",INDEX('Fixed inputs'!$C$8:$E$10,MATCH($C291,'Fixed inputs'!$B$8:$B$10,0),MATCH(IF($C$7="Northern Ireland","GBP","EUR"),'Fixed inputs'!$C$7:$E$7,0)))</f>
        <v/>
      </c>
      <c r="AE291" s="386"/>
      <c r="AF291" s="386"/>
      <c r="AG291" s="386"/>
      <c r="AH291" s="386"/>
      <c r="AI291" s="386"/>
      <c r="AJ291" s="387">
        <f t="shared" si="75"/>
        <v>0</v>
      </c>
      <c r="AK291" s="386"/>
      <c r="AL291" s="387">
        <f t="shared" si="76"/>
        <v>0</v>
      </c>
      <c r="AM291" s="386"/>
      <c r="AN291" s="387">
        <f t="shared" si="77"/>
        <v>0</v>
      </c>
      <c r="AO291" s="386"/>
      <c r="AP291" s="387">
        <f t="shared" si="78"/>
        <v>0</v>
      </c>
      <c r="AQ291" s="386"/>
      <c r="AR291" s="387">
        <f t="shared" si="79"/>
        <v>0</v>
      </c>
      <c r="AS291" s="386"/>
      <c r="AT291" s="387">
        <f t="shared" si="80"/>
        <v>0</v>
      </c>
    </row>
    <row r="292" spans="2:46">
      <c r="B292" s="435"/>
      <c r="C292" s="435"/>
      <c r="D292" s="436"/>
      <c r="E292" s="437"/>
      <c r="F292" s="437"/>
      <c r="G292" s="437"/>
      <c r="H292" s="437"/>
      <c r="I292" s="437"/>
      <c r="J292" s="437"/>
      <c r="K292" s="465">
        <f t="shared" si="65"/>
        <v>0</v>
      </c>
      <c r="L292" s="433"/>
      <c r="M292" s="433"/>
      <c r="N292" s="434"/>
      <c r="O292" s="383" t="str">
        <f t="shared" si="66"/>
        <v/>
      </c>
      <c r="P292" s="434"/>
      <c r="Q292" s="434"/>
      <c r="R292" s="434"/>
      <c r="S292" s="433"/>
      <c r="T292" s="434"/>
      <c r="U292" s="384" t="str">
        <f t="shared" si="68"/>
        <v/>
      </c>
      <c r="V292" s="384" t="str">
        <f t="shared" si="69"/>
        <v/>
      </c>
      <c r="W292" s="384" t="str">
        <f t="shared" si="70"/>
        <v/>
      </c>
      <c r="X292" s="384" t="str">
        <f t="shared" si="71"/>
        <v/>
      </c>
      <c r="Y292" s="384" t="str">
        <f t="shared" si="72"/>
        <v/>
      </c>
      <c r="Z292" s="384" t="str">
        <f t="shared" si="73"/>
        <v/>
      </c>
      <c r="AA292" s="384">
        <f t="shared" si="67"/>
        <v>0</v>
      </c>
      <c r="AB292" s="385" t="b">
        <f t="shared" si="74"/>
        <v>1</v>
      </c>
      <c r="AC292" s="384" t="str">
        <f>IF($N292="","",IF($C$7="Northern Ireland",INDEX('Fixed inputs'!$H$18:$H$58,MATCH($N292,'Fixed inputs'!$C$18:$C$58,0)),INDEX('Fixed inputs'!$I$18:$I$58,MATCH($N292,'Fixed inputs'!$C$18:$C$58,0))))</f>
        <v/>
      </c>
      <c r="AD292" s="384" t="str">
        <f>IF($C292="","",INDEX('Fixed inputs'!$C$8:$E$10,MATCH($C292,'Fixed inputs'!$B$8:$B$10,0),MATCH(IF($C$7="Northern Ireland","GBP","EUR"),'Fixed inputs'!$C$7:$E$7,0)))</f>
        <v/>
      </c>
      <c r="AE292" s="386"/>
      <c r="AF292" s="386"/>
      <c r="AG292" s="386"/>
      <c r="AH292" s="386"/>
      <c r="AI292" s="386"/>
      <c r="AJ292" s="387">
        <f t="shared" si="75"/>
        <v>0</v>
      </c>
      <c r="AK292" s="386"/>
      <c r="AL292" s="387">
        <f t="shared" si="76"/>
        <v>0</v>
      </c>
      <c r="AM292" s="386"/>
      <c r="AN292" s="387">
        <f t="shared" si="77"/>
        <v>0</v>
      </c>
      <c r="AO292" s="386"/>
      <c r="AP292" s="387">
        <f t="shared" si="78"/>
        <v>0</v>
      </c>
      <c r="AQ292" s="386"/>
      <c r="AR292" s="387">
        <f t="shared" si="79"/>
        <v>0</v>
      </c>
      <c r="AS292" s="386"/>
      <c r="AT292" s="387">
        <f t="shared" si="80"/>
        <v>0</v>
      </c>
    </row>
    <row r="293" spans="2:46">
      <c r="B293" s="435"/>
      <c r="C293" s="435"/>
      <c r="D293" s="436"/>
      <c r="E293" s="437"/>
      <c r="F293" s="437"/>
      <c r="G293" s="437"/>
      <c r="H293" s="437"/>
      <c r="I293" s="437"/>
      <c r="J293" s="437"/>
      <c r="K293" s="465">
        <f t="shared" si="65"/>
        <v>0</v>
      </c>
      <c r="L293" s="433"/>
      <c r="M293" s="433"/>
      <c r="N293" s="434"/>
      <c r="O293" s="383" t="str">
        <f t="shared" si="66"/>
        <v/>
      </c>
      <c r="P293" s="434"/>
      <c r="Q293" s="434"/>
      <c r="R293" s="434"/>
      <c r="S293" s="433"/>
      <c r="T293" s="434"/>
      <c r="U293" s="384" t="str">
        <f t="shared" si="68"/>
        <v/>
      </c>
      <c r="V293" s="384" t="str">
        <f t="shared" si="69"/>
        <v/>
      </c>
      <c r="W293" s="384" t="str">
        <f t="shared" si="70"/>
        <v/>
      </c>
      <c r="X293" s="384" t="str">
        <f t="shared" si="71"/>
        <v/>
      </c>
      <c r="Y293" s="384" t="str">
        <f t="shared" si="72"/>
        <v/>
      </c>
      <c r="Z293" s="384" t="str">
        <f t="shared" si="73"/>
        <v/>
      </c>
      <c r="AA293" s="384">
        <f t="shared" si="67"/>
        <v>0</v>
      </c>
      <c r="AB293" s="385" t="b">
        <f t="shared" si="74"/>
        <v>1</v>
      </c>
      <c r="AC293" s="384" t="str">
        <f>IF($N293="","",IF($C$7="Northern Ireland",INDEX('Fixed inputs'!$H$18:$H$58,MATCH($N293,'Fixed inputs'!$C$18:$C$58,0)),INDEX('Fixed inputs'!$I$18:$I$58,MATCH($N293,'Fixed inputs'!$C$18:$C$58,0))))</f>
        <v/>
      </c>
      <c r="AD293" s="384" t="str">
        <f>IF($C293="","",INDEX('Fixed inputs'!$C$8:$E$10,MATCH($C293,'Fixed inputs'!$B$8:$B$10,0),MATCH(IF($C$7="Northern Ireland","GBP","EUR"),'Fixed inputs'!$C$7:$E$7,0)))</f>
        <v/>
      </c>
      <c r="AE293" s="386"/>
      <c r="AF293" s="386"/>
      <c r="AG293" s="386"/>
      <c r="AH293" s="386"/>
      <c r="AI293" s="386"/>
      <c r="AJ293" s="387">
        <f t="shared" si="75"/>
        <v>0</v>
      </c>
      <c r="AK293" s="386"/>
      <c r="AL293" s="387">
        <f t="shared" si="76"/>
        <v>0</v>
      </c>
      <c r="AM293" s="386"/>
      <c r="AN293" s="387">
        <f t="shared" si="77"/>
        <v>0</v>
      </c>
      <c r="AO293" s="386"/>
      <c r="AP293" s="387">
        <f t="shared" si="78"/>
        <v>0</v>
      </c>
      <c r="AQ293" s="386"/>
      <c r="AR293" s="387">
        <f t="shared" si="79"/>
        <v>0</v>
      </c>
      <c r="AS293" s="386"/>
      <c r="AT293" s="387">
        <f t="shared" si="80"/>
        <v>0</v>
      </c>
    </row>
    <row r="294" spans="2:46">
      <c r="B294" s="435"/>
      <c r="C294" s="435"/>
      <c r="D294" s="436"/>
      <c r="E294" s="437"/>
      <c r="F294" s="437"/>
      <c r="G294" s="437"/>
      <c r="H294" s="437"/>
      <c r="I294" s="437"/>
      <c r="J294" s="437"/>
      <c r="K294" s="465">
        <f t="shared" si="65"/>
        <v>0</v>
      </c>
      <c r="L294" s="433"/>
      <c r="M294" s="433"/>
      <c r="N294" s="434"/>
      <c r="O294" s="383" t="str">
        <f t="shared" si="66"/>
        <v/>
      </c>
      <c r="P294" s="434"/>
      <c r="Q294" s="434"/>
      <c r="R294" s="434"/>
      <c r="S294" s="433"/>
      <c r="T294" s="434"/>
      <c r="U294" s="384" t="str">
        <f t="shared" si="68"/>
        <v/>
      </c>
      <c r="V294" s="384" t="str">
        <f t="shared" si="69"/>
        <v/>
      </c>
      <c r="W294" s="384" t="str">
        <f t="shared" si="70"/>
        <v/>
      </c>
      <c r="X294" s="384" t="str">
        <f t="shared" si="71"/>
        <v/>
      </c>
      <c r="Y294" s="384" t="str">
        <f t="shared" si="72"/>
        <v/>
      </c>
      <c r="Z294" s="384" t="str">
        <f t="shared" si="73"/>
        <v/>
      </c>
      <c r="AA294" s="384">
        <f t="shared" si="67"/>
        <v>0</v>
      </c>
      <c r="AB294" s="385" t="b">
        <f t="shared" si="74"/>
        <v>1</v>
      </c>
      <c r="AC294" s="384" t="str">
        <f>IF($N294="","",IF($C$7="Northern Ireland",INDEX('Fixed inputs'!$H$18:$H$58,MATCH($N294,'Fixed inputs'!$C$18:$C$58,0)),INDEX('Fixed inputs'!$I$18:$I$58,MATCH($N294,'Fixed inputs'!$C$18:$C$58,0))))</f>
        <v/>
      </c>
      <c r="AD294" s="384" t="str">
        <f>IF($C294="","",INDEX('Fixed inputs'!$C$8:$E$10,MATCH($C294,'Fixed inputs'!$B$8:$B$10,0),MATCH(IF($C$7="Northern Ireland","GBP","EUR"),'Fixed inputs'!$C$7:$E$7,0)))</f>
        <v/>
      </c>
      <c r="AE294" s="386"/>
      <c r="AF294" s="386"/>
      <c r="AG294" s="386"/>
      <c r="AH294" s="386"/>
      <c r="AI294" s="386"/>
      <c r="AJ294" s="387">
        <f t="shared" si="75"/>
        <v>0</v>
      </c>
      <c r="AK294" s="386"/>
      <c r="AL294" s="387">
        <f t="shared" si="76"/>
        <v>0</v>
      </c>
      <c r="AM294" s="386"/>
      <c r="AN294" s="387">
        <f t="shared" si="77"/>
        <v>0</v>
      </c>
      <c r="AO294" s="386"/>
      <c r="AP294" s="387">
        <f t="shared" si="78"/>
        <v>0</v>
      </c>
      <c r="AQ294" s="386"/>
      <c r="AR294" s="387">
        <f t="shared" si="79"/>
        <v>0</v>
      </c>
      <c r="AS294" s="386"/>
      <c r="AT294" s="387">
        <f t="shared" si="80"/>
        <v>0</v>
      </c>
    </row>
    <row r="295" spans="2:46">
      <c r="B295" s="435"/>
      <c r="C295" s="435"/>
      <c r="D295" s="436"/>
      <c r="E295" s="437"/>
      <c r="F295" s="437"/>
      <c r="G295" s="437"/>
      <c r="H295" s="437"/>
      <c r="I295" s="437"/>
      <c r="J295" s="437"/>
      <c r="K295" s="465">
        <f t="shared" si="65"/>
        <v>0</v>
      </c>
      <c r="L295" s="433"/>
      <c r="M295" s="433"/>
      <c r="N295" s="434"/>
      <c r="O295" s="383" t="str">
        <f t="shared" si="66"/>
        <v/>
      </c>
      <c r="P295" s="434"/>
      <c r="Q295" s="434"/>
      <c r="R295" s="434"/>
      <c r="S295" s="433"/>
      <c r="T295" s="434"/>
      <c r="U295" s="384" t="str">
        <f t="shared" si="68"/>
        <v/>
      </c>
      <c r="V295" s="384" t="str">
        <f t="shared" si="69"/>
        <v/>
      </c>
      <c r="W295" s="384" t="str">
        <f t="shared" si="70"/>
        <v/>
      </c>
      <c r="X295" s="384" t="str">
        <f t="shared" si="71"/>
        <v/>
      </c>
      <c r="Y295" s="384" t="str">
        <f t="shared" si="72"/>
        <v/>
      </c>
      <c r="Z295" s="384" t="str">
        <f t="shared" si="73"/>
        <v/>
      </c>
      <c r="AA295" s="384">
        <f t="shared" si="67"/>
        <v>0</v>
      </c>
      <c r="AB295" s="385" t="b">
        <f t="shared" si="74"/>
        <v>1</v>
      </c>
      <c r="AC295" s="384" t="str">
        <f>IF($N295="","",IF($C$7="Northern Ireland",INDEX('Fixed inputs'!$H$18:$H$58,MATCH($N295,'Fixed inputs'!$C$18:$C$58,0)),INDEX('Fixed inputs'!$I$18:$I$58,MATCH($N295,'Fixed inputs'!$C$18:$C$58,0))))</f>
        <v/>
      </c>
      <c r="AD295" s="384" t="str">
        <f>IF($C295="","",INDEX('Fixed inputs'!$C$8:$E$10,MATCH($C295,'Fixed inputs'!$B$8:$B$10,0),MATCH(IF($C$7="Northern Ireland","GBP","EUR"),'Fixed inputs'!$C$7:$E$7,0)))</f>
        <v/>
      </c>
      <c r="AE295" s="386"/>
      <c r="AF295" s="386"/>
      <c r="AG295" s="386"/>
      <c r="AH295" s="386"/>
      <c r="AI295" s="386"/>
      <c r="AJ295" s="387">
        <f t="shared" si="75"/>
        <v>0</v>
      </c>
      <c r="AK295" s="386"/>
      <c r="AL295" s="387">
        <f t="shared" si="76"/>
        <v>0</v>
      </c>
      <c r="AM295" s="386"/>
      <c r="AN295" s="387">
        <f t="shared" si="77"/>
        <v>0</v>
      </c>
      <c r="AO295" s="386"/>
      <c r="AP295" s="387">
        <f t="shared" si="78"/>
        <v>0</v>
      </c>
      <c r="AQ295" s="386"/>
      <c r="AR295" s="387">
        <f t="shared" si="79"/>
        <v>0</v>
      </c>
      <c r="AS295" s="386"/>
      <c r="AT295" s="387">
        <f t="shared" si="80"/>
        <v>0</v>
      </c>
    </row>
    <row r="296" spans="2:46">
      <c r="B296" s="435"/>
      <c r="C296" s="435"/>
      <c r="D296" s="436"/>
      <c r="E296" s="437"/>
      <c r="F296" s="437"/>
      <c r="G296" s="437"/>
      <c r="H296" s="437"/>
      <c r="I296" s="437"/>
      <c r="J296" s="437"/>
      <c r="K296" s="465">
        <f t="shared" si="65"/>
        <v>0</v>
      </c>
      <c r="L296" s="433"/>
      <c r="M296" s="433"/>
      <c r="N296" s="434"/>
      <c r="O296" s="383" t="str">
        <f t="shared" si="66"/>
        <v/>
      </c>
      <c r="P296" s="434"/>
      <c r="Q296" s="434"/>
      <c r="R296" s="434"/>
      <c r="S296" s="433"/>
      <c r="T296" s="434"/>
      <c r="U296" s="384" t="str">
        <f t="shared" si="68"/>
        <v/>
      </c>
      <c r="V296" s="384" t="str">
        <f t="shared" si="69"/>
        <v/>
      </c>
      <c r="W296" s="384" t="str">
        <f t="shared" si="70"/>
        <v/>
      </c>
      <c r="X296" s="384" t="str">
        <f t="shared" si="71"/>
        <v/>
      </c>
      <c r="Y296" s="384" t="str">
        <f t="shared" si="72"/>
        <v/>
      </c>
      <c r="Z296" s="384" t="str">
        <f t="shared" si="73"/>
        <v/>
      </c>
      <c r="AA296" s="384">
        <f t="shared" si="67"/>
        <v>0</v>
      </c>
      <c r="AB296" s="385" t="b">
        <f t="shared" si="74"/>
        <v>1</v>
      </c>
      <c r="AC296" s="384" t="str">
        <f>IF($N296="","",IF($C$7="Northern Ireland",INDEX('Fixed inputs'!$H$18:$H$58,MATCH($N296,'Fixed inputs'!$C$18:$C$58,0)),INDEX('Fixed inputs'!$I$18:$I$58,MATCH($N296,'Fixed inputs'!$C$18:$C$58,0))))</f>
        <v/>
      </c>
      <c r="AD296" s="384" t="str">
        <f>IF($C296="","",INDEX('Fixed inputs'!$C$8:$E$10,MATCH($C296,'Fixed inputs'!$B$8:$B$10,0),MATCH(IF($C$7="Northern Ireland","GBP","EUR"),'Fixed inputs'!$C$7:$E$7,0)))</f>
        <v/>
      </c>
      <c r="AE296" s="386"/>
      <c r="AF296" s="386"/>
      <c r="AG296" s="386"/>
      <c r="AH296" s="386"/>
      <c r="AI296" s="386"/>
      <c r="AJ296" s="387">
        <f t="shared" si="75"/>
        <v>0</v>
      </c>
      <c r="AK296" s="386"/>
      <c r="AL296" s="387">
        <f t="shared" si="76"/>
        <v>0</v>
      </c>
      <c r="AM296" s="386"/>
      <c r="AN296" s="387">
        <f t="shared" si="77"/>
        <v>0</v>
      </c>
      <c r="AO296" s="386"/>
      <c r="AP296" s="387">
        <f t="shared" si="78"/>
        <v>0</v>
      </c>
      <c r="AQ296" s="386"/>
      <c r="AR296" s="387">
        <f t="shared" si="79"/>
        <v>0</v>
      </c>
      <c r="AS296" s="386"/>
      <c r="AT296" s="387">
        <f t="shared" si="80"/>
        <v>0</v>
      </c>
    </row>
    <row r="297" spans="2:46">
      <c r="B297" s="435"/>
      <c r="C297" s="435"/>
      <c r="D297" s="436"/>
      <c r="E297" s="437"/>
      <c r="F297" s="437"/>
      <c r="G297" s="437"/>
      <c r="H297" s="437"/>
      <c r="I297" s="437"/>
      <c r="J297" s="437"/>
      <c r="K297" s="465">
        <f t="shared" si="65"/>
        <v>0</v>
      </c>
      <c r="L297" s="433"/>
      <c r="M297" s="433"/>
      <c r="N297" s="434"/>
      <c r="O297" s="383" t="str">
        <f t="shared" si="66"/>
        <v/>
      </c>
      <c r="P297" s="434"/>
      <c r="Q297" s="434"/>
      <c r="R297" s="434"/>
      <c r="S297" s="433"/>
      <c r="T297" s="434"/>
      <c r="U297" s="384" t="str">
        <f t="shared" si="68"/>
        <v/>
      </c>
      <c r="V297" s="384" t="str">
        <f t="shared" si="69"/>
        <v/>
      </c>
      <c r="W297" s="384" t="str">
        <f t="shared" si="70"/>
        <v/>
      </c>
      <c r="X297" s="384" t="str">
        <f t="shared" si="71"/>
        <v/>
      </c>
      <c r="Y297" s="384" t="str">
        <f t="shared" si="72"/>
        <v/>
      </c>
      <c r="Z297" s="384" t="str">
        <f t="shared" si="73"/>
        <v/>
      </c>
      <c r="AA297" s="384">
        <f t="shared" si="67"/>
        <v>0</v>
      </c>
      <c r="AB297" s="385" t="b">
        <f t="shared" si="74"/>
        <v>1</v>
      </c>
      <c r="AC297" s="384" t="str">
        <f>IF($N297="","",IF($C$7="Northern Ireland",INDEX('Fixed inputs'!$H$18:$H$58,MATCH($N297,'Fixed inputs'!$C$18:$C$58,0)),INDEX('Fixed inputs'!$I$18:$I$58,MATCH($N297,'Fixed inputs'!$C$18:$C$58,0))))</f>
        <v/>
      </c>
      <c r="AD297" s="384" t="str">
        <f>IF($C297="","",INDEX('Fixed inputs'!$C$8:$E$10,MATCH($C297,'Fixed inputs'!$B$8:$B$10,0),MATCH(IF($C$7="Northern Ireland","GBP","EUR"),'Fixed inputs'!$C$7:$E$7,0)))</f>
        <v/>
      </c>
      <c r="AE297" s="386"/>
      <c r="AF297" s="386"/>
      <c r="AG297" s="386"/>
      <c r="AH297" s="386"/>
      <c r="AI297" s="386"/>
      <c r="AJ297" s="387">
        <f t="shared" si="75"/>
        <v>0</v>
      </c>
      <c r="AK297" s="386"/>
      <c r="AL297" s="387">
        <f t="shared" si="76"/>
        <v>0</v>
      </c>
      <c r="AM297" s="386"/>
      <c r="AN297" s="387">
        <f t="shared" si="77"/>
        <v>0</v>
      </c>
      <c r="AO297" s="386"/>
      <c r="AP297" s="387">
        <f t="shared" si="78"/>
        <v>0</v>
      </c>
      <c r="AQ297" s="386"/>
      <c r="AR297" s="387">
        <f t="shared" si="79"/>
        <v>0</v>
      </c>
      <c r="AS297" s="386"/>
      <c r="AT297" s="387">
        <f t="shared" si="80"/>
        <v>0</v>
      </c>
    </row>
    <row r="298" spans="2:46">
      <c r="B298" s="435"/>
      <c r="C298" s="435"/>
      <c r="D298" s="436"/>
      <c r="E298" s="437"/>
      <c r="F298" s="437"/>
      <c r="G298" s="437"/>
      <c r="H298" s="437"/>
      <c r="I298" s="437"/>
      <c r="J298" s="437"/>
      <c r="K298" s="465">
        <f t="shared" si="65"/>
        <v>0</v>
      </c>
      <c r="L298" s="433"/>
      <c r="M298" s="433"/>
      <c r="N298" s="434"/>
      <c r="O298" s="383" t="str">
        <f t="shared" si="66"/>
        <v/>
      </c>
      <c r="P298" s="434"/>
      <c r="Q298" s="434"/>
      <c r="R298" s="434"/>
      <c r="S298" s="433"/>
      <c r="T298" s="434"/>
      <c r="U298" s="384" t="str">
        <f t="shared" si="68"/>
        <v/>
      </c>
      <c r="V298" s="384" t="str">
        <f t="shared" si="69"/>
        <v/>
      </c>
      <c r="W298" s="384" t="str">
        <f t="shared" si="70"/>
        <v/>
      </c>
      <c r="X298" s="384" t="str">
        <f t="shared" si="71"/>
        <v/>
      </c>
      <c r="Y298" s="384" t="str">
        <f t="shared" si="72"/>
        <v/>
      </c>
      <c r="Z298" s="384" t="str">
        <f t="shared" si="73"/>
        <v/>
      </c>
      <c r="AA298" s="384">
        <f t="shared" si="67"/>
        <v>0</v>
      </c>
      <c r="AB298" s="385" t="b">
        <f t="shared" si="74"/>
        <v>1</v>
      </c>
      <c r="AC298" s="384" t="str">
        <f>IF($N298="","",IF($C$7="Northern Ireland",INDEX('Fixed inputs'!$H$18:$H$58,MATCH($N298,'Fixed inputs'!$C$18:$C$58,0)),INDEX('Fixed inputs'!$I$18:$I$58,MATCH($N298,'Fixed inputs'!$C$18:$C$58,0))))</f>
        <v/>
      </c>
      <c r="AD298" s="384" t="str">
        <f>IF($C298="","",INDEX('Fixed inputs'!$C$8:$E$10,MATCH($C298,'Fixed inputs'!$B$8:$B$10,0),MATCH(IF($C$7="Northern Ireland","GBP","EUR"),'Fixed inputs'!$C$7:$E$7,0)))</f>
        <v/>
      </c>
      <c r="AE298" s="386"/>
      <c r="AF298" s="386"/>
      <c r="AG298" s="386"/>
      <c r="AH298" s="386"/>
      <c r="AI298" s="386"/>
      <c r="AJ298" s="387">
        <f t="shared" si="75"/>
        <v>0</v>
      </c>
      <c r="AK298" s="386"/>
      <c r="AL298" s="387">
        <f t="shared" si="76"/>
        <v>0</v>
      </c>
      <c r="AM298" s="386"/>
      <c r="AN298" s="387">
        <f t="shared" si="77"/>
        <v>0</v>
      </c>
      <c r="AO298" s="386"/>
      <c r="AP298" s="387">
        <f t="shared" si="78"/>
        <v>0</v>
      </c>
      <c r="AQ298" s="386"/>
      <c r="AR298" s="387">
        <f t="shared" si="79"/>
        <v>0</v>
      </c>
      <c r="AS298" s="386"/>
      <c r="AT298" s="387">
        <f t="shared" si="80"/>
        <v>0</v>
      </c>
    </row>
    <row r="299" spans="2:46">
      <c r="B299" s="435"/>
      <c r="C299" s="435"/>
      <c r="D299" s="436"/>
      <c r="E299" s="437"/>
      <c r="F299" s="437"/>
      <c r="G299" s="437"/>
      <c r="H299" s="437"/>
      <c r="I299" s="437"/>
      <c r="J299" s="437"/>
      <c r="K299" s="465">
        <f t="shared" si="65"/>
        <v>0</v>
      </c>
      <c r="L299" s="433"/>
      <c r="M299" s="433"/>
      <c r="N299" s="434"/>
      <c r="O299" s="383" t="str">
        <f t="shared" si="66"/>
        <v/>
      </c>
      <c r="P299" s="434"/>
      <c r="Q299" s="434"/>
      <c r="R299" s="434"/>
      <c r="S299" s="433"/>
      <c r="T299" s="434"/>
      <c r="U299" s="384" t="str">
        <f t="shared" si="68"/>
        <v/>
      </c>
      <c r="V299" s="384" t="str">
        <f t="shared" si="69"/>
        <v/>
      </c>
      <c r="W299" s="384" t="str">
        <f t="shared" si="70"/>
        <v/>
      </c>
      <c r="X299" s="384" t="str">
        <f t="shared" si="71"/>
        <v/>
      </c>
      <c r="Y299" s="384" t="str">
        <f t="shared" si="72"/>
        <v/>
      </c>
      <c r="Z299" s="384" t="str">
        <f t="shared" si="73"/>
        <v/>
      </c>
      <c r="AA299" s="384">
        <f t="shared" si="67"/>
        <v>0</v>
      </c>
      <c r="AB299" s="385" t="b">
        <f t="shared" si="74"/>
        <v>1</v>
      </c>
      <c r="AC299" s="384" t="str">
        <f>IF($N299="","",IF($C$7="Northern Ireland",INDEX('Fixed inputs'!$H$18:$H$58,MATCH($N299,'Fixed inputs'!$C$18:$C$58,0)),INDEX('Fixed inputs'!$I$18:$I$58,MATCH($N299,'Fixed inputs'!$C$18:$C$58,0))))</f>
        <v/>
      </c>
      <c r="AD299" s="384" t="str">
        <f>IF($C299="","",INDEX('Fixed inputs'!$C$8:$E$10,MATCH($C299,'Fixed inputs'!$B$8:$B$10,0),MATCH(IF($C$7="Northern Ireland","GBP","EUR"),'Fixed inputs'!$C$7:$E$7,0)))</f>
        <v/>
      </c>
      <c r="AE299" s="386"/>
      <c r="AF299" s="386"/>
      <c r="AG299" s="386"/>
      <c r="AH299" s="386"/>
      <c r="AI299" s="386"/>
      <c r="AJ299" s="387">
        <f t="shared" si="75"/>
        <v>0</v>
      </c>
      <c r="AK299" s="386"/>
      <c r="AL299" s="387">
        <f t="shared" si="76"/>
        <v>0</v>
      </c>
      <c r="AM299" s="386"/>
      <c r="AN299" s="387">
        <f t="shared" si="77"/>
        <v>0</v>
      </c>
      <c r="AO299" s="386"/>
      <c r="AP299" s="387">
        <f t="shared" si="78"/>
        <v>0</v>
      </c>
      <c r="AQ299" s="386"/>
      <c r="AR299" s="387">
        <f t="shared" si="79"/>
        <v>0</v>
      </c>
      <c r="AS299" s="386"/>
      <c r="AT299" s="387">
        <f t="shared" si="80"/>
        <v>0</v>
      </c>
    </row>
    <row r="300" spans="2:46">
      <c r="B300" s="435"/>
      <c r="C300" s="435"/>
      <c r="D300" s="436"/>
      <c r="E300" s="437"/>
      <c r="F300" s="437"/>
      <c r="G300" s="437"/>
      <c r="H300" s="437"/>
      <c r="I300" s="437"/>
      <c r="J300" s="437"/>
      <c r="K300" s="465">
        <f t="shared" si="65"/>
        <v>0</v>
      </c>
      <c r="L300" s="433"/>
      <c r="M300" s="433"/>
      <c r="N300" s="434"/>
      <c r="O300" s="383" t="str">
        <f t="shared" si="66"/>
        <v/>
      </c>
      <c r="P300" s="434"/>
      <c r="Q300" s="434"/>
      <c r="R300" s="434"/>
      <c r="S300" s="433"/>
      <c r="T300" s="434"/>
      <c r="U300" s="384" t="str">
        <f t="shared" si="68"/>
        <v/>
      </c>
      <c r="V300" s="384" t="str">
        <f t="shared" si="69"/>
        <v/>
      </c>
      <c r="W300" s="384" t="str">
        <f t="shared" si="70"/>
        <v/>
      </c>
      <c r="X300" s="384" t="str">
        <f t="shared" si="71"/>
        <v/>
      </c>
      <c r="Y300" s="384" t="str">
        <f t="shared" si="72"/>
        <v/>
      </c>
      <c r="Z300" s="384" t="str">
        <f t="shared" si="73"/>
        <v/>
      </c>
      <c r="AA300" s="384">
        <f t="shared" si="67"/>
        <v>0</v>
      </c>
      <c r="AB300" s="385" t="b">
        <f t="shared" si="74"/>
        <v>1</v>
      </c>
      <c r="AC300" s="384" t="str">
        <f>IF($N300="","",IF($C$7="Northern Ireland",INDEX('Fixed inputs'!$H$18:$H$58,MATCH($N300,'Fixed inputs'!$C$18:$C$58,0)),INDEX('Fixed inputs'!$I$18:$I$58,MATCH($N300,'Fixed inputs'!$C$18:$C$58,0))))</f>
        <v/>
      </c>
      <c r="AD300" s="384" t="str">
        <f>IF($C300="","",INDEX('Fixed inputs'!$C$8:$E$10,MATCH($C300,'Fixed inputs'!$B$8:$B$10,0),MATCH(IF($C$7="Northern Ireland","GBP","EUR"),'Fixed inputs'!$C$7:$E$7,0)))</f>
        <v/>
      </c>
      <c r="AE300" s="386"/>
      <c r="AF300" s="386"/>
      <c r="AG300" s="386"/>
      <c r="AH300" s="386"/>
      <c r="AI300" s="386"/>
      <c r="AJ300" s="387">
        <f t="shared" si="75"/>
        <v>0</v>
      </c>
      <c r="AK300" s="386"/>
      <c r="AL300" s="387">
        <f t="shared" si="76"/>
        <v>0</v>
      </c>
      <c r="AM300" s="386"/>
      <c r="AN300" s="387">
        <f t="shared" si="77"/>
        <v>0</v>
      </c>
      <c r="AO300" s="386"/>
      <c r="AP300" s="387">
        <f t="shared" si="78"/>
        <v>0</v>
      </c>
      <c r="AQ300" s="386"/>
      <c r="AR300" s="387">
        <f t="shared" si="79"/>
        <v>0</v>
      </c>
      <c r="AS300" s="386"/>
      <c r="AT300" s="387">
        <f t="shared" si="80"/>
        <v>0</v>
      </c>
    </row>
    <row r="301" spans="2:46">
      <c r="B301" s="435"/>
      <c r="C301" s="435"/>
      <c r="D301" s="436"/>
      <c r="E301" s="437"/>
      <c r="F301" s="437"/>
      <c r="G301" s="437"/>
      <c r="H301" s="437"/>
      <c r="I301" s="437"/>
      <c r="J301" s="437"/>
      <c r="K301" s="465">
        <f t="shared" si="65"/>
        <v>0</v>
      </c>
      <c r="L301" s="433"/>
      <c r="M301" s="433"/>
      <c r="N301" s="434"/>
      <c r="O301" s="383" t="str">
        <f t="shared" si="66"/>
        <v/>
      </c>
      <c r="P301" s="434"/>
      <c r="Q301" s="434"/>
      <c r="R301" s="434"/>
      <c r="S301" s="433"/>
      <c r="T301" s="434"/>
      <c r="U301" s="384" t="str">
        <f t="shared" si="68"/>
        <v/>
      </c>
      <c r="V301" s="384" t="str">
        <f t="shared" si="69"/>
        <v/>
      </c>
      <c r="W301" s="384" t="str">
        <f t="shared" si="70"/>
        <v/>
      </c>
      <c r="X301" s="384" t="str">
        <f t="shared" si="71"/>
        <v/>
      </c>
      <c r="Y301" s="384" t="str">
        <f t="shared" si="72"/>
        <v/>
      </c>
      <c r="Z301" s="384" t="str">
        <f t="shared" si="73"/>
        <v/>
      </c>
      <c r="AA301" s="384">
        <f t="shared" si="67"/>
        <v>0</v>
      </c>
      <c r="AB301" s="385" t="b">
        <f t="shared" si="74"/>
        <v>1</v>
      </c>
      <c r="AC301" s="384" t="str">
        <f>IF($N301="","",IF($C$7="Northern Ireland",INDEX('Fixed inputs'!$H$18:$H$58,MATCH($N301,'Fixed inputs'!$C$18:$C$58,0)),INDEX('Fixed inputs'!$I$18:$I$58,MATCH($N301,'Fixed inputs'!$C$18:$C$58,0))))</f>
        <v/>
      </c>
      <c r="AD301" s="384" t="str">
        <f>IF($C301="","",INDEX('Fixed inputs'!$C$8:$E$10,MATCH($C301,'Fixed inputs'!$B$8:$B$10,0),MATCH(IF($C$7="Northern Ireland","GBP","EUR"),'Fixed inputs'!$C$7:$E$7,0)))</f>
        <v/>
      </c>
      <c r="AE301" s="386"/>
      <c r="AF301" s="386"/>
      <c r="AG301" s="386"/>
      <c r="AH301" s="386"/>
      <c r="AI301" s="386"/>
      <c r="AJ301" s="387">
        <f t="shared" si="75"/>
        <v>0</v>
      </c>
      <c r="AK301" s="386"/>
      <c r="AL301" s="387">
        <f t="shared" si="76"/>
        <v>0</v>
      </c>
      <c r="AM301" s="386"/>
      <c r="AN301" s="387">
        <f t="shared" si="77"/>
        <v>0</v>
      </c>
      <c r="AO301" s="386"/>
      <c r="AP301" s="387">
        <f t="shared" si="78"/>
        <v>0</v>
      </c>
      <c r="AQ301" s="386"/>
      <c r="AR301" s="387">
        <f t="shared" si="79"/>
        <v>0</v>
      </c>
      <c r="AS301" s="386"/>
      <c r="AT301" s="387">
        <f t="shared" si="80"/>
        <v>0</v>
      </c>
    </row>
    <row r="302" spans="2:46">
      <c r="B302" s="435"/>
      <c r="C302" s="435"/>
      <c r="D302" s="436"/>
      <c r="E302" s="437"/>
      <c r="F302" s="437"/>
      <c r="G302" s="437"/>
      <c r="H302" s="437"/>
      <c r="I302" s="437"/>
      <c r="J302" s="437"/>
      <c r="K302" s="465">
        <f t="shared" si="65"/>
        <v>0</v>
      </c>
      <c r="L302" s="433"/>
      <c r="M302" s="433"/>
      <c r="N302" s="434"/>
      <c r="O302" s="383" t="str">
        <f t="shared" si="66"/>
        <v/>
      </c>
      <c r="P302" s="434"/>
      <c r="Q302" s="434"/>
      <c r="R302" s="434"/>
      <c r="S302" s="433"/>
      <c r="T302" s="434"/>
      <c r="U302" s="384" t="str">
        <f t="shared" si="68"/>
        <v/>
      </c>
      <c r="V302" s="384" t="str">
        <f t="shared" si="69"/>
        <v/>
      </c>
      <c r="W302" s="384" t="str">
        <f t="shared" si="70"/>
        <v/>
      </c>
      <c r="X302" s="384" t="str">
        <f t="shared" si="71"/>
        <v/>
      </c>
      <c r="Y302" s="384" t="str">
        <f t="shared" si="72"/>
        <v/>
      </c>
      <c r="Z302" s="384" t="str">
        <f t="shared" si="73"/>
        <v/>
      </c>
      <c r="AA302" s="384">
        <f t="shared" si="67"/>
        <v>0</v>
      </c>
      <c r="AB302" s="385" t="b">
        <f t="shared" si="74"/>
        <v>1</v>
      </c>
      <c r="AC302" s="384" t="str">
        <f>IF($N302="","",IF($C$7="Northern Ireland",INDEX('Fixed inputs'!$H$18:$H$58,MATCH($N302,'Fixed inputs'!$C$18:$C$58,0)),INDEX('Fixed inputs'!$I$18:$I$58,MATCH($N302,'Fixed inputs'!$C$18:$C$58,0))))</f>
        <v/>
      </c>
      <c r="AD302" s="384" t="str">
        <f>IF($C302="","",INDEX('Fixed inputs'!$C$8:$E$10,MATCH($C302,'Fixed inputs'!$B$8:$B$10,0),MATCH(IF($C$7="Northern Ireland","GBP","EUR"),'Fixed inputs'!$C$7:$E$7,0)))</f>
        <v/>
      </c>
      <c r="AE302" s="386"/>
      <c r="AF302" s="386"/>
      <c r="AG302" s="386"/>
      <c r="AH302" s="386"/>
      <c r="AI302" s="386"/>
      <c r="AJ302" s="387">
        <f t="shared" si="75"/>
        <v>0</v>
      </c>
      <c r="AK302" s="386"/>
      <c r="AL302" s="387">
        <f t="shared" si="76"/>
        <v>0</v>
      </c>
      <c r="AM302" s="386"/>
      <c r="AN302" s="387">
        <f t="shared" si="77"/>
        <v>0</v>
      </c>
      <c r="AO302" s="386"/>
      <c r="AP302" s="387">
        <f t="shared" si="78"/>
        <v>0</v>
      </c>
      <c r="AQ302" s="386"/>
      <c r="AR302" s="387">
        <f t="shared" si="79"/>
        <v>0</v>
      </c>
      <c r="AS302" s="386"/>
      <c r="AT302" s="387">
        <f t="shared" si="80"/>
        <v>0</v>
      </c>
    </row>
    <row r="303" spans="2:46">
      <c r="B303" s="435"/>
      <c r="C303" s="435"/>
      <c r="D303" s="436"/>
      <c r="E303" s="437"/>
      <c r="F303" s="437"/>
      <c r="G303" s="437"/>
      <c r="H303" s="437"/>
      <c r="I303" s="437"/>
      <c r="J303" s="437"/>
      <c r="K303" s="465">
        <f t="shared" si="65"/>
        <v>0</v>
      </c>
      <c r="L303" s="433"/>
      <c r="M303" s="433"/>
      <c r="N303" s="434"/>
      <c r="O303" s="383" t="str">
        <f t="shared" si="66"/>
        <v/>
      </c>
      <c r="P303" s="434"/>
      <c r="Q303" s="434"/>
      <c r="R303" s="434"/>
      <c r="S303" s="433"/>
      <c r="T303" s="434"/>
      <c r="U303" s="384" t="str">
        <f t="shared" si="68"/>
        <v/>
      </c>
      <c r="V303" s="384" t="str">
        <f t="shared" si="69"/>
        <v/>
      </c>
      <c r="W303" s="384" t="str">
        <f t="shared" si="70"/>
        <v/>
      </c>
      <c r="X303" s="384" t="str">
        <f t="shared" si="71"/>
        <v/>
      </c>
      <c r="Y303" s="384" t="str">
        <f t="shared" si="72"/>
        <v/>
      </c>
      <c r="Z303" s="384" t="str">
        <f t="shared" si="73"/>
        <v/>
      </c>
      <c r="AA303" s="384">
        <f t="shared" si="67"/>
        <v>0</v>
      </c>
      <c r="AB303" s="385" t="b">
        <f t="shared" si="74"/>
        <v>1</v>
      </c>
      <c r="AC303" s="384" t="str">
        <f>IF($N303="","",IF($C$7="Northern Ireland",INDEX('Fixed inputs'!$H$18:$H$58,MATCH($N303,'Fixed inputs'!$C$18:$C$58,0)),INDEX('Fixed inputs'!$I$18:$I$58,MATCH($N303,'Fixed inputs'!$C$18:$C$58,0))))</f>
        <v/>
      </c>
      <c r="AD303" s="384" t="str">
        <f>IF($C303="","",INDEX('Fixed inputs'!$C$8:$E$10,MATCH($C303,'Fixed inputs'!$B$8:$B$10,0),MATCH(IF($C$7="Northern Ireland","GBP","EUR"),'Fixed inputs'!$C$7:$E$7,0)))</f>
        <v/>
      </c>
      <c r="AE303" s="386"/>
      <c r="AF303" s="386"/>
      <c r="AG303" s="386"/>
      <c r="AH303" s="386"/>
      <c r="AI303" s="386"/>
      <c r="AJ303" s="387">
        <f t="shared" si="75"/>
        <v>0</v>
      </c>
      <c r="AK303" s="386"/>
      <c r="AL303" s="387">
        <f t="shared" si="76"/>
        <v>0</v>
      </c>
      <c r="AM303" s="386"/>
      <c r="AN303" s="387">
        <f t="shared" si="77"/>
        <v>0</v>
      </c>
      <c r="AO303" s="386"/>
      <c r="AP303" s="387">
        <f t="shared" si="78"/>
        <v>0</v>
      </c>
      <c r="AQ303" s="386"/>
      <c r="AR303" s="387">
        <f t="shared" si="79"/>
        <v>0</v>
      </c>
      <c r="AS303" s="386"/>
      <c r="AT303" s="387">
        <f t="shared" si="80"/>
        <v>0</v>
      </c>
    </row>
    <row r="304" spans="2:46">
      <c r="B304" s="435"/>
      <c r="C304" s="435"/>
      <c r="D304" s="436"/>
      <c r="E304" s="437"/>
      <c r="F304" s="437"/>
      <c r="G304" s="437"/>
      <c r="H304" s="437"/>
      <c r="I304" s="437"/>
      <c r="J304" s="437"/>
      <c r="K304" s="465">
        <f t="shared" si="65"/>
        <v>0</v>
      </c>
      <c r="L304" s="433"/>
      <c r="M304" s="433"/>
      <c r="N304" s="434"/>
      <c r="O304" s="383" t="str">
        <f t="shared" si="66"/>
        <v/>
      </c>
      <c r="P304" s="434"/>
      <c r="Q304" s="434"/>
      <c r="R304" s="434"/>
      <c r="S304" s="433"/>
      <c r="T304" s="434"/>
      <c r="U304" s="384" t="str">
        <f t="shared" si="68"/>
        <v/>
      </c>
      <c r="V304" s="384" t="str">
        <f t="shared" si="69"/>
        <v/>
      </c>
      <c r="W304" s="384" t="str">
        <f t="shared" si="70"/>
        <v/>
      </c>
      <c r="X304" s="384" t="str">
        <f t="shared" si="71"/>
        <v/>
      </c>
      <c r="Y304" s="384" t="str">
        <f t="shared" si="72"/>
        <v/>
      </c>
      <c r="Z304" s="384" t="str">
        <f t="shared" si="73"/>
        <v/>
      </c>
      <c r="AA304" s="384">
        <f t="shared" si="67"/>
        <v>0</v>
      </c>
      <c r="AB304" s="385" t="b">
        <f t="shared" si="74"/>
        <v>1</v>
      </c>
      <c r="AC304" s="384" t="str">
        <f>IF($N304="","",IF($C$7="Northern Ireland",INDEX('Fixed inputs'!$H$18:$H$58,MATCH($N304,'Fixed inputs'!$C$18:$C$58,0)),INDEX('Fixed inputs'!$I$18:$I$58,MATCH($N304,'Fixed inputs'!$C$18:$C$58,0))))</f>
        <v/>
      </c>
      <c r="AD304" s="384" t="str">
        <f>IF($C304="","",INDEX('Fixed inputs'!$C$8:$E$10,MATCH($C304,'Fixed inputs'!$B$8:$B$10,0),MATCH(IF($C$7="Northern Ireland","GBP","EUR"),'Fixed inputs'!$C$7:$E$7,0)))</f>
        <v/>
      </c>
      <c r="AE304" s="386"/>
      <c r="AF304" s="386"/>
      <c r="AG304" s="386"/>
      <c r="AH304" s="386"/>
      <c r="AI304" s="386"/>
      <c r="AJ304" s="387">
        <f t="shared" si="75"/>
        <v>0</v>
      </c>
      <c r="AK304" s="386"/>
      <c r="AL304" s="387">
        <f t="shared" si="76"/>
        <v>0</v>
      </c>
      <c r="AM304" s="386"/>
      <c r="AN304" s="387">
        <f t="shared" si="77"/>
        <v>0</v>
      </c>
      <c r="AO304" s="386"/>
      <c r="AP304" s="387">
        <f t="shared" si="78"/>
        <v>0</v>
      </c>
      <c r="AQ304" s="386"/>
      <c r="AR304" s="387">
        <f t="shared" si="79"/>
        <v>0</v>
      </c>
      <c r="AS304" s="386"/>
      <c r="AT304" s="387">
        <f t="shared" si="80"/>
        <v>0</v>
      </c>
    </row>
    <row r="305" spans="2:46">
      <c r="B305" s="435"/>
      <c r="C305" s="435"/>
      <c r="D305" s="436"/>
      <c r="E305" s="437"/>
      <c r="F305" s="437"/>
      <c r="G305" s="437"/>
      <c r="H305" s="437"/>
      <c r="I305" s="437"/>
      <c r="J305" s="437"/>
      <c r="K305" s="465">
        <f t="shared" si="65"/>
        <v>0</v>
      </c>
      <c r="L305" s="433"/>
      <c r="M305" s="433"/>
      <c r="N305" s="434"/>
      <c r="O305" s="383" t="str">
        <f t="shared" si="66"/>
        <v/>
      </c>
      <c r="P305" s="434"/>
      <c r="Q305" s="434"/>
      <c r="R305" s="434"/>
      <c r="S305" s="433"/>
      <c r="T305" s="434"/>
      <c r="U305" s="384" t="str">
        <f t="shared" si="68"/>
        <v/>
      </c>
      <c r="V305" s="384" t="str">
        <f t="shared" si="69"/>
        <v/>
      </c>
      <c r="W305" s="384" t="str">
        <f t="shared" si="70"/>
        <v/>
      </c>
      <c r="X305" s="384" t="str">
        <f t="shared" si="71"/>
        <v/>
      </c>
      <c r="Y305" s="384" t="str">
        <f t="shared" si="72"/>
        <v/>
      </c>
      <c r="Z305" s="384" t="str">
        <f t="shared" si="73"/>
        <v/>
      </c>
      <c r="AA305" s="384">
        <f t="shared" si="67"/>
        <v>0</v>
      </c>
      <c r="AB305" s="385" t="b">
        <f t="shared" si="74"/>
        <v>1</v>
      </c>
      <c r="AC305" s="384" t="str">
        <f>IF($N305="","",IF($C$7="Northern Ireland",INDEX('Fixed inputs'!$H$18:$H$58,MATCH($N305,'Fixed inputs'!$C$18:$C$58,0)),INDEX('Fixed inputs'!$I$18:$I$58,MATCH($N305,'Fixed inputs'!$C$18:$C$58,0))))</f>
        <v/>
      </c>
      <c r="AD305" s="384" t="str">
        <f>IF($C305="","",INDEX('Fixed inputs'!$C$8:$E$10,MATCH($C305,'Fixed inputs'!$B$8:$B$10,0),MATCH(IF($C$7="Northern Ireland","GBP","EUR"),'Fixed inputs'!$C$7:$E$7,0)))</f>
        <v/>
      </c>
      <c r="AE305" s="386"/>
      <c r="AF305" s="386"/>
      <c r="AG305" s="386"/>
      <c r="AH305" s="386"/>
      <c r="AI305" s="386"/>
      <c r="AJ305" s="387">
        <f t="shared" si="75"/>
        <v>0</v>
      </c>
      <c r="AK305" s="386"/>
      <c r="AL305" s="387">
        <f t="shared" si="76"/>
        <v>0</v>
      </c>
      <c r="AM305" s="386"/>
      <c r="AN305" s="387">
        <f t="shared" si="77"/>
        <v>0</v>
      </c>
      <c r="AO305" s="386"/>
      <c r="AP305" s="387">
        <f t="shared" si="78"/>
        <v>0</v>
      </c>
      <c r="AQ305" s="386"/>
      <c r="AR305" s="387">
        <f t="shared" si="79"/>
        <v>0</v>
      </c>
      <c r="AS305" s="386"/>
      <c r="AT305" s="387">
        <f t="shared" si="80"/>
        <v>0</v>
      </c>
    </row>
    <row r="306" spans="2:46">
      <c r="B306" s="435"/>
      <c r="C306" s="435"/>
      <c r="D306" s="436"/>
      <c r="E306" s="437"/>
      <c r="F306" s="437"/>
      <c r="G306" s="437"/>
      <c r="H306" s="437"/>
      <c r="I306" s="437"/>
      <c r="J306" s="437"/>
      <c r="K306" s="465">
        <f t="shared" si="65"/>
        <v>0</v>
      </c>
      <c r="L306" s="433"/>
      <c r="M306" s="433"/>
      <c r="N306" s="434"/>
      <c r="O306" s="383" t="str">
        <f t="shared" si="66"/>
        <v/>
      </c>
      <c r="P306" s="434"/>
      <c r="Q306" s="434"/>
      <c r="R306" s="434"/>
      <c r="S306" s="433"/>
      <c r="T306" s="434"/>
      <c r="U306" s="384" t="str">
        <f t="shared" si="68"/>
        <v/>
      </c>
      <c r="V306" s="384" t="str">
        <f t="shared" si="69"/>
        <v/>
      </c>
      <c r="W306" s="384" t="str">
        <f t="shared" si="70"/>
        <v/>
      </c>
      <c r="X306" s="384" t="str">
        <f t="shared" si="71"/>
        <v/>
      </c>
      <c r="Y306" s="384" t="str">
        <f t="shared" si="72"/>
        <v/>
      </c>
      <c r="Z306" s="384" t="str">
        <f t="shared" si="73"/>
        <v/>
      </c>
      <c r="AA306" s="384">
        <f t="shared" si="67"/>
        <v>0</v>
      </c>
      <c r="AB306" s="385" t="b">
        <f t="shared" si="74"/>
        <v>1</v>
      </c>
      <c r="AC306" s="384" t="str">
        <f>IF($N306="","",IF($C$7="Northern Ireland",INDEX('Fixed inputs'!$H$18:$H$58,MATCH($N306,'Fixed inputs'!$C$18:$C$58,0)),INDEX('Fixed inputs'!$I$18:$I$58,MATCH($N306,'Fixed inputs'!$C$18:$C$58,0))))</f>
        <v/>
      </c>
      <c r="AD306" s="384" t="str">
        <f>IF($C306="","",INDEX('Fixed inputs'!$C$8:$E$10,MATCH($C306,'Fixed inputs'!$B$8:$B$10,0),MATCH(IF($C$7="Northern Ireland","GBP","EUR"),'Fixed inputs'!$C$7:$E$7,0)))</f>
        <v/>
      </c>
      <c r="AE306" s="386"/>
      <c r="AF306" s="386"/>
      <c r="AG306" s="386"/>
      <c r="AH306" s="386"/>
      <c r="AI306" s="386"/>
      <c r="AJ306" s="387">
        <f t="shared" si="75"/>
        <v>0</v>
      </c>
      <c r="AK306" s="386"/>
      <c r="AL306" s="387">
        <f t="shared" si="76"/>
        <v>0</v>
      </c>
      <c r="AM306" s="386"/>
      <c r="AN306" s="387">
        <f t="shared" si="77"/>
        <v>0</v>
      </c>
      <c r="AO306" s="386"/>
      <c r="AP306" s="387">
        <f t="shared" si="78"/>
        <v>0</v>
      </c>
      <c r="AQ306" s="386"/>
      <c r="AR306" s="387">
        <f t="shared" si="79"/>
        <v>0</v>
      </c>
      <c r="AS306" s="386"/>
      <c r="AT306" s="387">
        <f t="shared" si="80"/>
        <v>0</v>
      </c>
    </row>
    <row r="307" spans="2:46">
      <c r="B307" s="435"/>
      <c r="C307" s="435"/>
      <c r="D307" s="436"/>
      <c r="E307" s="437"/>
      <c r="F307" s="437"/>
      <c r="G307" s="437"/>
      <c r="H307" s="437"/>
      <c r="I307" s="437"/>
      <c r="J307" s="437"/>
      <c r="K307" s="465">
        <f t="shared" si="65"/>
        <v>0</v>
      </c>
      <c r="L307" s="433"/>
      <c r="M307" s="433"/>
      <c r="N307" s="434"/>
      <c r="O307" s="383" t="str">
        <f t="shared" si="66"/>
        <v/>
      </c>
      <c r="P307" s="434"/>
      <c r="Q307" s="434"/>
      <c r="R307" s="434"/>
      <c r="S307" s="433"/>
      <c r="T307" s="434"/>
      <c r="U307" s="384" t="str">
        <f t="shared" si="68"/>
        <v/>
      </c>
      <c r="V307" s="384" t="str">
        <f t="shared" si="69"/>
        <v/>
      </c>
      <c r="W307" s="384" t="str">
        <f t="shared" si="70"/>
        <v/>
      </c>
      <c r="X307" s="384" t="str">
        <f t="shared" si="71"/>
        <v/>
      </c>
      <c r="Y307" s="384" t="str">
        <f t="shared" si="72"/>
        <v/>
      </c>
      <c r="Z307" s="384" t="str">
        <f t="shared" si="73"/>
        <v/>
      </c>
      <c r="AA307" s="384">
        <f t="shared" si="67"/>
        <v>0</v>
      </c>
      <c r="AB307" s="385" t="b">
        <f t="shared" si="74"/>
        <v>1</v>
      </c>
      <c r="AC307" s="384" t="str">
        <f>IF($N307="","",IF($C$7="Northern Ireland",INDEX('Fixed inputs'!$H$18:$H$58,MATCH($N307,'Fixed inputs'!$C$18:$C$58,0)),INDEX('Fixed inputs'!$I$18:$I$58,MATCH($N307,'Fixed inputs'!$C$18:$C$58,0))))</f>
        <v/>
      </c>
      <c r="AD307" s="384" t="str">
        <f>IF($C307="","",INDEX('Fixed inputs'!$C$8:$E$10,MATCH($C307,'Fixed inputs'!$B$8:$B$10,0),MATCH(IF($C$7="Northern Ireland","GBP","EUR"),'Fixed inputs'!$C$7:$E$7,0)))</f>
        <v/>
      </c>
      <c r="AE307" s="386"/>
      <c r="AF307" s="386"/>
      <c r="AG307" s="386"/>
      <c r="AH307" s="386"/>
      <c r="AI307" s="386"/>
      <c r="AJ307" s="387">
        <f t="shared" si="75"/>
        <v>0</v>
      </c>
      <c r="AK307" s="386"/>
      <c r="AL307" s="387">
        <f t="shared" si="76"/>
        <v>0</v>
      </c>
      <c r="AM307" s="386"/>
      <c r="AN307" s="387">
        <f t="shared" si="77"/>
        <v>0</v>
      </c>
      <c r="AO307" s="386"/>
      <c r="AP307" s="387">
        <f t="shared" si="78"/>
        <v>0</v>
      </c>
      <c r="AQ307" s="386"/>
      <c r="AR307" s="387">
        <f t="shared" si="79"/>
        <v>0</v>
      </c>
      <c r="AS307" s="386"/>
      <c r="AT307" s="387">
        <f t="shared" si="80"/>
        <v>0</v>
      </c>
    </row>
    <row r="308" spans="2:46">
      <c r="B308" s="435"/>
      <c r="C308" s="435"/>
      <c r="D308" s="436"/>
      <c r="E308" s="437"/>
      <c r="F308" s="437"/>
      <c r="G308" s="437"/>
      <c r="H308" s="437"/>
      <c r="I308" s="437"/>
      <c r="J308" s="437"/>
      <c r="K308" s="465">
        <f t="shared" si="65"/>
        <v>0</v>
      </c>
      <c r="L308" s="433"/>
      <c r="M308" s="433"/>
      <c r="N308" s="434"/>
      <c r="O308" s="383" t="str">
        <f t="shared" si="66"/>
        <v/>
      </c>
      <c r="P308" s="434"/>
      <c r="Q308" s="434"/>
      <c r="R308" s="434"/>
      <c r="S308" s="433"/>
      <c r="T308" s="434"/>
      <c r="U308" s="384" t="str">
        <f t="shared" si="68"/>
        <v/>
      </c>
      <c r="V308" s="384" t="str">
        <f t="shared" si="69"/>
        <v/>
      </c>
      <c r="W308" s="384" t="str">
        <f t="shared" si="70"/>
        <v/>
      </c>
      <c r="X308" s="384" t="str">
        <f t="shared" si="71"/>
        <v/>
      </c>
      <c r="Y308" s="384" t="str">
        <f t="shared" si="72"/>
        <v/>
      </c>
      <c r="Z308" s="384" t="str">
        <f t="shared" si="73"/>
        <v/>
      </c>
      <c r="AA308" s="384">
        <f t="shared" si="67"/>
        <v>0</v>
      </c>
      <c r="AB308" s="385" t="b">
        <f t="shared" si="74"/>
        <v>1</v>
      </c>
      <c r="AC308" s="384" t="str">
        <f>IF($N308="","",IF($C$7="Northern Ireland",INDEX('Fixed inputs'!$H$18:$H$58,MATCH($N308,'Fixed inputs'!$C$18:$C$58,0)),INDEX('Fixed inputs'!$I$18:$I$58,MATCH($N308,'Fixed inputs'!$C$18:$C$58,0))))</f>
        <v/>
      </c>
      <c r="AD308" s="384" t="str">
        <f>IF($C308="","",INDEX('Fixed inputs'!$C$8:$E$10,MATCH($C308,'Fixed inputs'!$B$8:$B$10,0),MATCH(IF($C$7="Northern Ireland","GBP","EUR"),'Fixed inputs'!$C$7:$E$7,0)))</f>
        <v/>
      </c>
      <c r="AE308" s="386"/>
      <c r="AF308" s="386"/>
      <c r="AG308" s="386"/>
      <c r="AH308" s="386"/>
      <c r="AI308" s="386"/>
      <c r="AJ308" s="387">
        <f t="shared" si="75"/>
        <v>0</v>
      </c>
      <c r="AK308" s="386"/>
      <c r="AL308" s="387">
        <f t="shared" si="76"/>
        <v>0</v>
      </c>
      <c r="AM308" s="386"/>
      <c r="AN308" s="387">
        <f t="shared" si="77"/>
        <v>0</v>
      </c>
      <c r="AO308" s="386"/>
      <c r="AP308" s="387">
        <f t="shared" si="78"/>
        <v>0</v>
      </c>
      <c r="AQ308" s="386"/>
      <c r="AR308" s="387">
        <f t="shared" si="79"/>
        <v>0</v>
      </c>
      <c r="AS308" s="386"/>
      <c r="AT308" s="387">
        <f t="shared" si="80"/>
        <v>0</v>
      </c>
    </row>
    <row r="309" spans="2:46">
      <c r="B309" s="435"/>
      <c r="C309" s="435"/>
      <c r="D309" s="436"/>
      <c r="E309" s="437"/>
      <c r="F309" s="437"/>
      <c r="G309" s="437"/>
      <c r="H309" s="437"/>
      <c r="I309" s="437"/>
      <c r="J309" s="437"/>
      <c r="K309" s="465">
        <f t="shared" si="65"/>
        <v>0</v>
      </c>
      <c r="L309" s="433"/>
      <c r="M309" s="433"/>
      <c r="N309" s="434"/>
      <c r="O309" s="383" t="str">
        <f t="shared" si="66"/>
        <v/>
      </c>
      <c r="P309" s="434"/>
      <c r="Q309" s="434"/>
      <c r="R309" s="434"/>
      <c r="S309" s="433"/>
      <c r="T309" s="434"/>
      <c r="U309" s="384" t="str">
        <f t="shared" si="68"/>
        <v/>
      </c>
      <c r="V309" s="384" t="str">
        <f t="shared" si="69"/>
        <v/>
      </c>
      <c r="W309" s="384" t="str">
        <f t="shared" si="70"/>
        <v/>
      </c>
      <c r="X309" s="384" t="str">
        <f t="shared" si="71"/>
        <v/>
      </c>
      <c r="Y309" s="384" t="str">
        <f t="shared" si="72"/>
        <v/>
      </c>
      <c r="Z309" s="384" t="str">
        <f t="shared" si="73"/>
        <v/>
      </c>
      <c r="AA309" s="384">
        <f t="shared" si="67"/>
        <v>0</v>
      </c>
      <c r="AB309" s="385" t="b">
        <f t="shared" si="74"/>
        <v>1</v>
      </c>
      <c r="AC309" s="384" t="str">
        <f>IF($N309="","",IF($C$7="Northern Ireland",INDEX('Fixed inputs'!$H$18:$H$58,MATCH($N309,'Fixed inputs'!$C$18:$C$58,0)),INDEX('Fixed inputs'!$I$18:$I$58,MATCH($N309,'Fixed inputs'!$C$18:$C$58,0))))</f>
        <v/>
      </c>
      <c r="AD309" s="384" t="str">
        <f>IF($C309="","",INDEX('Fixed inputs'!$C$8:$E$10,MATCH($C309,'Fixed inputs'!$B$8:$B$10,0),MATCH(IF($C$7="Northern Ireland","GBP","EUR"),'Fixed inputs'!$C$7:$E$7,0)))</f>
        <v/>
      </c>
      <c r="AE309" s="386"/>
      <c r="AF309" s="386"/>
      <c r="AG309" s="386"/>
      <c r="AH309" s="386"/>
      <c r="AI309" s="386"/>
      <c r="AJ309" s="387">
        <f t="shared" si="75"/>
        <v>0</v>
      </c>
      <c r="AK309" s="386"/>
      <c r="AL309" s="387">
        <f t="shared" si="76"/>
        <v>0</v>
      </c>
      <c r="AM309" s="386"/>
      <c r="AN309" s="387">
        <f t="shared" si="77"/>
        <v>0</v>
      </c>
      <c r="AO309" s="386"/>
      <c r="AP309" s="387">
        <f t="shared" si="78"/>
        <v>0</v>
      </c>
      <c r="AQ309" s="386"/>
      <c r="AR309" s="387">
        <f t="shared" si="79"/>
        <v>0</v>
      </c>
      <c r="AS309" s="386"/>
      <c r="AT309" s="387">
        <f t="shared" si="80"/>
        <v>0</v>
      </c>
    </row>
    <row r="310" spans="2:46">
      <c r="B310" s="435"/>
      <c r="C310" s="435"/>
      <c r="D310" s="436"/>
      <c r="E310" s="437"/>
      <c r="F310" s="437"/>
      <c r="G310" s="437"/>
      <c r="H310" s="437"/>
      <c r="I310" s="437"/>
      <c r="J310" s="437"/>
      <c r="K310" s="465">
        <f t="shared" si="65"/>
        <v>0</v>
      </c>
      <c r="L310" s="433"/>
      <c r="M310" s="433"/>
      <c r="N310" s="434"/>
      <c r="O310" s="383" t="str">
        <f t="shared" si="66"/>
        <v/>
      </c>
      <c r="P310" s="434"/>
      <c r="Q310" s="434"/>
      <c r="R310" s="434"/>
      <c r="S310" s="433"/>
      <c r="T310" s="434"/>
      <c r="U310" s="384" t="str">
        <f t="shared" si="68"/>
        <v/>
      </c>
      <c r="V310" s="384" t="str">
        <f t="shared" si="69"/>
        <v/>
      </c>
      <c r="W310" s="384" t="str">
        <f t="shared" si="70"/>
        <v/>
      </c>
      <c r="X310" s="384" t="str">
        <f t="shared" si="71"/>
        <v/>
      </c>
      <c r="Y310" s="384" t="str">
        <f t="shared" si="72"/>
        <v/>
      </c>
      <c r="Z310" s="384" t="str">
        <f t="shared" si="73"/>
        <v/>
      </c>
      <c r="AA310" s="384">
        <f t="shared" si="67"/>
        <v>0</v>
      </c>
      <c r="AB310" s="385" t="b">
        <f t="shared" si="74"/>
        <v>1</v>
      </c>
      <c r="AC310" s="384" t="str">
        <f>IF($N310="","",IF($C$7="Northern Ireland",INDEX('Fixed inputs'!$H$18:$H$58,MATCH($N310,'Fixed inputs'!$C$18:$C$58,0)),INDEX('Fixed inputs'!$I$18:$I$58,MATCH($N310,'Fixed inputs'!$C$18:$C$58,0))))</f>
        <v/>
      </c>
      <c r="AD310" s="384" t="str">
        <f>IF($C310="","",INDEX('Fixed inputs'!$C$8:$E$10,MATCH($C310,'Fixed inputs'!$B$8:$B$10,0),MATCH(IF($C$7="Northern Ireland","GBP","EUR"),'Fixed inputs'!$C$7:$E$7,0)))</f>
        <v/>
      </c>
      <c r="AE310" s="386"/>
      <c r="AF310" s="386"/>
      <c r="AG310" s="386"/>
      <c r="AH310" s="386"/>
      <c r="AI310" s="386"/>
      <c r="AJ310" s="387">
        <f t="shared" si="75"/>
        <v>0</v>
      </c>
      <c r="AK310" s="386"/>
      <c r="AL310" s="387">
        <f t="shared" si="76"/>
        <v>0</v>
      </c>
      <c r="AM310" s="386"/>
      <c r="AN310" s="387">
        <f t="shared" si="77"/>
        <v>0</v>
      </c>
      <c r="AO310" s="386"/>
      <c r="AP310" s="387">
        <f t="shared" si="78"/>
        <v>0</v>
      </c>
      <c r="AQ310" s="386"/>
      <c r="AR310" s="387">
        <f t="shared" si="79"/>
        <v>0</v>
      </c>
      <c r="AS310" s="386"/>
      <c r="AT310" s="387">
        <f t="shared" si="80"/>
        <v>0</v>
      </c>
    </row>
    <row r="311" spans="2:46">
      <c r="B311" s="435"/>
      <c r="C311" s="435"/>
      <c r="D311" s="436"/>
      <c r="E311" s="437"/>
      <c r="F311" s="437"/>
      <c r="G311" s="437"/>
      <c r="H311" s="437"/>
      <c r="I311" s="437"/>
      <c r="J311" s="437"/>
      <c r="K311" s="465">
        <f t="shared" si="65"/>
        <v>0</v>
      </c>
      <c r="L311" s="433"/>
      <c r="M311" s="433"/>
      <c r="N311" s="434"/>
      <c r="O311" s="383" t="str">
        <f t="shared" si="66"/>
        <v/>
      </c>
      <c r="P311" s="434"/>
      <c r="Q311" s="434"/>
      <c r="R311" s="434"/>
      <c r="S311" s="433"/>
      <c r="T311" s="434"/>
      <c r="U311" s="384" t="str">
        <f t="shared" si="68"/>
        <v/>
      </c>
      <c r="V311" s="384" t="str">
        <f t="shared" si="69"/>
        <v/>
      </c>
      <c r="W311" s="384" t="str">
        <f t="shared" si="70"/>
        <v/>
      </c>
      <c r="X311" s="384" t="str">
        <f t="shared" si="71"/>
        <v/>
      </c>
      <c r="Y311" s="384" t="str">
        <f t="shared" si="72"/>
        <v/>
      </c>
      <c r="Z311" s="384" t="str">
        <f t="shared" si="73"/>
        <v/>
      </c>
      <c r="AA311" s="384">
        <f t="shared" si="67"/>
        <v>0</v>
      </c>
      <c r="AB311" s="385" t="b">
        <f t="shared" si="74"/>
        <v>1</v>
      </c>
      <c r="AC311" s="384" t="str">
        <f>IF($N311="","",IF($C$7="Northern Ireland",INDEX('Fixed inputs'!$H$18:$H$58,MATCH($N311,'Fixed inputs'!$C$18:$C$58,0)),INDEX('Fixed inputs'!$I$18:$I$58,MATCH($N311,'Fixed inputs'!$C$18:$C$58,0))))</f>
        <v/>
      </c>
      <c r="AD311" s="384" t="str">
        <f>IF($C311="","",INDEX('Fixed inputs'!$C$8:$E$10,MATCH($C311,'Fixed inputs'!$B$8:$B$10,0),MATCH(IF($C$7="Northern Ireland","GBP","EUR"),'Fixed inputs'!$C$7:$E$7,0)))</f>
        <v/>
      </c>
      <c r="AE311" s="386"/>
      <c r="AF311" s="386"/>
      <c r="AG311" s="386"/>
      <c r="AH311" s="386"/>
      <c r="AI311" s="386"/>
      <c r="AJ311" s="387">
        <f t="shared" si="75"/>
        <v>0</v>
      </c>
      <c r="AK311" s="386"/>
      <c r="AL311" s="387">
        <f t="shared" si="76"/>
        <v>0</v>
      </c>
      <c r="AM311" s="386"/>
      <c r="AN311" s="387">
        <f t="shared" si="77"/>
        <v>0</v>
      </c>
      <c r="AO311" s="386"/>
      <c r="AP311" s="387">
        <f t="shared" si="78"/>
        <v>0</v>
      </c>
      <c r="AQ311" s="386"/>
      <c r="AR311" s="387">
        <f t="shared" si="79"/>
        <v>0</v>
      </c>
      <c r="AS311" s="386"/>
      <c r="AT311" s="387">
        <f t="shared" si="80"/>
        <v>0</v>
      </c>
    </row>
    <row r="312" spans="2:46">
      <c r="B312" s="435"/>
      <c r="C312" s="435"/>
      <c r="D312" s="436"/>
      <c r="E312" s="437"/>
      <c r="F312" s="437"/>
      <c r="G312" s="437"/>
      <c r="H312" s="437"/>
      <c r="I312" s="437"/>
      <c r="J312" s="437"/>
      <c r="K312" s="465">
        <f t="shared" si="65"/>
        <v>0</v>
      </c>
      <c r="L312" s="433"/>
      <c r="M312" s="433"/>
      <c r="N312" s="434"/>
      <c r="O312" s="383" t="str">
        <f t="shared" si="66"/>
        <v/>
      </c>
      <c r="P312" s="434"/>
      <c r="Q312" s="434"/>
      <c r="R312" s="434"/>
      <c r="S312" s="433"/>
      <c r="T312" s="434"/>
      <c r="U312" s="384" t="str">
        <f t="shared" si="68"/>
        <v/>
      </c>
      <c r="V312" s="384" t="str">
        <f t="shared" si="69"/>
        <v/>
      </c>
      <c r="W312" s="384" t="str">
        <f t="shared" si="70"/>
        <v/>
      </c>
      <c r="X312" s="384" t="str">
        <f t="shared" si="71"/>
        <v/>
      </c>
      <c r="Y312" s="384" t="str">
        <f t="shared" si="72"/>
        <v/>
      </c>
      <c r="Z312" s="384" t="str">
        <f t="shared" si="73"/>
        <v/>
      </c>
      <c r="AA312" s="384">
        <f t="shared" si="67"/>
        <v>0</v>
      </c>
      <c r="AB312" s="385" t="b">
        <f t="shared" si="74"/>
        <v>1</v>
      </c>
      <c r="AC312" s="384" t="str">
        <f>IF($N312="","",IF($C$7="Northern Ireland",INDEX('Fixed inputs'!$H$18:$H$58,MATCH($N312,'Fixed inputs'!$C$18:$C$58,0)),INDEX('Fixed inputs'!$I$18:$I$58,MATCH($N312,'Fixed inputs'!$C$18:$C$58,0))))</f>
        <v/>
      </c>
      <c r="AD312" s="384" t="str">
        <f>IF($C312="","",INDEX('Fixed inputs'!$C$8:$E$10,MATCH($C312,'Fixed inputs'!$B$8:$B$10,0),MATCH(IF($C$7="Northern Ireland","GBP","EUR"),'Fixed inputs'!$C$7:$E$7,0)))</f>
        <v/>
      </c>
      <c r="AE312" s="386"/>
      <c r="AF312" s="386"/>
      <c r="AG312" s="386"/>
      <c r="AH312" s="386"/>
      <c r="AI312" s="386"/>
      <c r="AJ312" s="387">
        <f t="shared" si="75"/>
        <v>0</v>
      </c>
      <c r="AK312" s="386"/>
      <c r="AL312" s="387">
        <f t="shared" si="76"/>
        <v>0</v>
      </c>
      <c r="AM312" s="386"/>
      <c r="AN312" s="387">
        <f t="shared" si="77"/>
        <v>0</v>
      </c>
      <c r="AO312" s="386"/>
      <c r="AP312" s="387">
        <f t="shared" si="78"/>
        <v>0</v>
      </c>
      <c r="AQ312" s="386"/>
      <c r="AR312" s="387">
        <f t="shared" si="79"/>
        <v>0</v>
      </c>
      <c r="AS312" s="386"/>
      <c r="AT312" s="387">
        <f t="shared" si="80"/>
        <v>0</v>
      </c>
    </row>
    <row r="313" spans="2:46">
      <c r="B313" s="435"/>
      <c r="C313" s="435"/>
      <c r="D313" s="436"/>
      <c r="E313" s="437"/>
      <c r="F313" s="437"/>
      <c r="G313" s="437"/>
      <c r="H313" s="437"/>
      <c r="I313" s="437"/>
      <c r="J313" s="437"/>
      <c r="K313" s="465">
        <f t="shared" si="65"/>
        <v>0</v>
      </c>
      <c r="L313" s="433"/>
      <c r="M313" s="433"/>
      <c r="N313" s="434"/>
      <c r="O313" s="383" t="str">
        <f t="shared" si="66"/>
        <v/>
      </c>
      <c r="P313" s="434"/>
      <c r="Q313" s="434"/>
      <c r="R313" s="434"/>
      <c r="S313" s="433"/>
      <c r="T313" s="434"/>
      <c r="U313" s="384" t="str">
        <f t="shared" si="68"/>
        <v/>
      </c>
      <c r="V313" s="384" t="str">
        <f t="shared" si="69"/>
        <v/>
      </c>
      <c r="W313" s="384" t="str">
        <f t="shared" si="70"/>
        <v/>
      </c>
      <c r="X313" s="384" t="str">
        <f t="shared" si="71"/>
        <v/>
      </c>
      <c r="Y313" s="384" t="str">
        <f t="shared" si="72"/>
        <v/>
      </c>
      <c r="Z313" s="384" t="str">
        <f t="shared" si="73"/>
        <v/>
      </c>
      <c r="AA313" s="384">
        <f t="shared" si="67"/>
        <v>0</v>
      </c>
      <c r="AB313" s="385" t="b">
        <f t="shared" si="74"/>
        <v>1</v>
      </c>
      <c r="AC313" s="384" t="str">
        <f>IF($N313="","",IF($C$7="Northern Ireland",INDEX('Fixed inputs'!$H$18:$H$58,MATCH($N313,'Fixed inputs'!$C$18:$C$58,0)),INDEX('Fixed inputs'!$I$18:$I$58,MATCH($N313,'Fixed inputs'!$C$18:$C$58,0))))</f>
        <v/>
      </c>
      <c r="AD313" s="384" t="str">
        <f>IF($C313="","",INDEX('Fixed inputs'!$C$8:$E$10,MATCH($C313,'Fixed inputs'!$B$8:$B$10,0),MATCH(IF($C$7="Northern Ireland","GBP","EUR"),'Fixed inputs'!$C$7:$E$7,0)))</f>
        <v/>
      </c>
      <c r="AE313" s="386"/>
      <c r="AF313" s="386"/>
      <c r="AG313" s="386"/>
      <c r="AH313" s="386"/>
      <c r="AI313" s="386"/>
      <c r="AJ313" s="387">
        <f t="shared" si="75"/>
        <v>0</v>
      </c>
      <c r="AK313" s="386"/>
      <c r="AL313" s="387">
        <f t="shared" si="76"/>
        <v>0</v>
      </c>
      <c r="AM313" s="386"/>
      <c r="AN313" s="387">
        <f t="shared" si="77"/>
        <v>0</v>
      </c>
      <c r="AO313" s="386"/>
      <c r="AP313" s="387">
        <f t="shared" si="78"/>
        <v>0</v>
      </c>
      <c r="AQ313" s="386"/>
      <c r="AR313" s="387">
        <f t="shared" si="79"/>
        <v>0</v>
      </c>
      <c r="AS313" s="386"/>
      <c r="AT313" s="387">
        <f t="shared" si="80"/>
        <v>0</v>
      </c>
    </row>
    <row r="314" spans="2:46">
      <c r="B314" s="435"/>
      <c r="C314" s="435"/>
      <c r="D314" s="436"/>
      <c r="E314" s="437"/>
      <c r="F314" s="437"/>
      <c r="G314" s="437"/>
      <c r="H314" s="437"/>
      <c r="I314" s="437"/>
      <c r="J314" s="437"/>
      <c r="K314" s="465">
        <f t="shared" si="65"/>
        <v>0</v>
      </c>
      <c r="L314" s="433"/>
      <c r="M314" s="433"/>
      <c r="N314" s="434"/>
      <c r="O314" s="383" t="str">
        <f t="shared" si="66"/>
        <v/>
      </c>
      <c r="P314" s="434"/>
      <c r="Q314" s="434"/>
      <c r="R314" s="434"/>
      <c r="S314" s="433"/>
      <c r="T314" s="434"/>
      <c r="U314" s="384" t="str">
        <f t="shared" si="68"/>
        <v/>
      </c>
      <c r="V314" s="384" t="str">
        <f t="shared" si="69"/>
        <v/>
      </c>
      <c r="W314" s="384" t="str">
        <f t="shared" si="70"/>
        <v/>
      </c>
      <c r="X314" s="384" t="str">
        <f t="shared" si="71"/>
        <v/>
      </c>
      <c r="Y314" s="384" t="str">
        <f t="shared" si="72"/>
        <v/>
      </c>
      <c r="Z314" s="384" t="str">
        <f t="shared" si="73"/>
        <v/>
      </c>
      <c r="AA314" s="384">
        <f t="shared" si="67"/>
        <v>0</v>
      </c>
      <c r="AB314" s="385" t="b">
        <f t="shared" si="74"/>
        <v>1</v>
      </c>
      <c r="AC314" s="384" t="str">
        <f>IF($N314="","",IF($C$7="Northern Ireland",INDEX('Fixed inputs'!$H$18:$H$58,MATCH($N314,'Fixed inputs'!$C$18:$C$58,0)),INDEX('Fixed inputs'!$I$18:$I$58,MATCH($N314,'Fixed inputs'!$C$18:$C$58,0))))</f>
        <v/>
      </c>
      <c r="AD314" s="384" t="str">
        <f>IF($C314="","",INDEX('Fixed inputs'!$C$8:$E$10,MATCH($C314,'Fixed inputs'!$B$8:$B$10,0),MATCH(IF($C$7="Northern Ireland","GBP","EUR"),'Fixed inputs'!$C$7:$E$7,0)))</f>
        <v/>
      </c>
      <c r="AE314" s="386"/>
      <c r="AF314" s="386"/>
      <c r="AG314" s="386"/>
      <c r="AH314" s="386"/>
      <c r="AI314" s="386"/>
      <c r="AJ314" s="387">
        <f t="shared" si="75"/>
        <v>0</v>
      </c>
      <c r="AK314" s="386"/>
      <c r="AL314" s="387">
        <f t="shared" si="76"/>
        <v>0</v>
      </c>
      <c r="AM314" s="386"/>
      <c r="AN314" s="387">
        <f t="shared" si="77"/>
        <v>0</v>
      </c>
      <c r="AO314" s="386"/>
      <c r="AP314" s="387">
        <f t="shared" si="78"/>
        <v>0</v>
      </c>
      <c r="AQ314" s="386"/>
      <c r="AR314" s="387">
        <f t="shared" si="79"/>
        <v>0</v>
      </c>
      <c r="AS314" s="386"/>
      <c r="AT314" s="387">
        <f t="shared" si="80"/>
        <v>0</v>
      </c>
    </row>
    <row r="315" spans="2:46">
      <c r="B315" s="435"/>
      <c r="C315" s="435"/>
      <c r="D315" s="436"/>
      <c r="E315" s="437"/>
      <c r="F315" s="437"/>
      <c r="G315" s="437"/>
      <c r="H315" s="437"/>
      <c r="I315" s="437"/>
      <c r="J315" s="437"/>
      <c r="K315" s="465">
        <f t="shared" si="65"/>
        <v>0</v>
      </c>
      <c r="L315" s="433"/>
      <c r="M315" s="433"/>
      <c r="N315" s="434"/>
      <c r="O315" s="383" t="str">
        <f t="shared" si="66"/>
        <v/>
      </c>
      <c r="P315" s="434"/>
      <c r="Q315" s="434"/>
      <c r="R315" s="434"/>
      <c r="S315" s="433"/>
      <c r="T315" s="434"/>
      <c r="U315" s="384" t="str">
        <f t="shared" si="68"/>
        <v/>
      </c>
      <c r="V315" s="384" t="str">
        <f t="shared" si="69"/>
        <v/>
      </c>
      <c r="W315" s="384" t="str">
        <f t="shared" si="70"/>
        <v/>
      </c>
      <c r="X315" s="384" t="str">
        <f t="shared" si="71"/>
        <v/>
      </c>
      <c r="Y315" s="384" t="str">
        <f t="shared" si="72"/>
        <v/>
      </c>
      <c r="Z315" s="384" t="str">
        <f t="shared" si="73"/>
        <v/>
      </c>
      <c r="AA315" s="384">
        <f t="shared" si="67"/>
        <v>0</v>
      </c>
      <c r="AB315" s="385" t="b">
        <f t="shared" si="74"/>
        <v>1</v>
      </c>
      <c r="AC315" s="384" t="str">
        <f>IF($N315="","",IF($C$7="Northern Ireland",INDEX('Fixed inputs'!$H$18:$H$58,MATCH($N315,'Fixed inputs'!$C$18:$C$58,0)),INDEX('Fixed inputs'!$I$18:$I$58,MATCH($N315,'Fixed inputs'!$C$18:$C$58,0))))</f>
        <v/>
      </c>
      <c r="AD315" s="384" t="str">
        <f>IF($C315="","",INDEX('Fixed inputs'!$C$8:$E$10,MATCH($C315,'Fixed inputs'!$B$8:$B$10,0),MATCH(IF($C$7="Northern Ireland","GBP","EUR"),'Fixed inputs'!$C$7:$E$7,0)))</f>
        <v/>
      </c>
      <c r="AE315" s="386"/>
      <c r="AF315" s="386"/>
      <c r="AG315" s="386"/>
      <c r="AH315" s="386"/>
      <c r="AI315" s="386"/>
      <c r="AJ315" s="387">
        <f t="shared" si="75"/>
        <v>0</v>
      </c>
      <c r="AK315" s="386"/>
      <c r="AL315" s="387">
        <f t="shared" si="76"/>
        <v>0</v>
      </c>
      <c r="AM315" s="386"/>
      <c r="AN315" s="387">
        <f t="shared" si="77"/>
        <v>0</v>
      </c>
      <c r="AO315" s="386"/>
      <c r="AP315" s="387">
        <f t="shared" si="78"/>
        <v>0</v>
      </c>
      <c r="AQ315" s="386"/>
      <c r="AR315" s="387">
        <f t="shared" si="79"/>
        <v>0</v>
      </c>
      <c r="AS315" s="386"/>
      <c r="AT315" s="387">
        <f t="shared" si="80"/>
        <v>0</v>
      </c>
    </row>
    <row r="316" spans="2:46">
      <c r="B316" s="435"/>
      <c r="C316" s="435"/>
      <c r="D316" s="436"/>
      <c r="E316" s="437"/>
      <c r="F316" s="437"/>
      <c r="G316" s="437"/>
      <c r="H316" s="437"/>
      <c r="I316" s="437"/>
      <c r="J316" s="437"/>
      <c r="K316" s="465">
        <f t="shared" si="65"/>
        <v>0</v>
      </c>
      <c r="L316" s="433"/>
      <c r="M316" s="433"/>
      <c r="N316" s="434"/>
      <c r="O316" s="383" t="str">
        <f t="shared" si="66"/>
        <v/>
      </c>
      <c r="P316" s="434"/>
      <c r="Q316" s="434"/>
      <c r="R316" s="434"/>
      <c r="S316" s="433"/>
      <c r="T316" s="434"/>
      <c r="U316" s="384" t="str">
        <f t="shared" si="68"/>
        <v/>
      </c>
      <c r="V316" s="384" t="str">
        <f t="shared" si="69"/>
        <v/>
      </c>
      <c r="W316" s="384" t="str">
        <f t="shared" si="70"/>
        <v/>
      </c>
      <c r="X316" s="384" t="str">
        <f t="shared" si="71"/>
        <v/>
      </c>
      <c r="Y316" s="384" t="str">
        <f t="shared" si="72"/>
        <v/>
      </c>
      <c r="Z316" s="384" t="str">
        <f t="shared" si="73"/>
        <v/>
      </c>
      <c r="AA316" s="384">
        <f t="shared" si="67"/>
        <v>0</v>
      </c>
      <c r="AB316" s="385" t="b">
        <f t="shared" si="74"/>
        <v>1</v>
      </c>
      <c r="AC316" s="384" t="str">
        <f>IF($N316="","",IF($C$7="Northern Ireland",INDEX('Fixed inputs'!$H$18:$H$58,MATCH($N316,'Fixed inputs'!$C$18:$C$58,0)),INDEX('Fixed inputs'!$I$18:$I$58,MATCH($N316,'Fixed inputs'!$C$18:$C$58,0))))</f>
        <v/>
      </c>
      <c r="AD316" s="384" t="str">
        <f>IF($C316="","",INDEX('Fixed inputs'!$C$8:$E$10,MATCH($C316,'Fixed inputs'!$B$8:$B$10,0),MATCH(IF($C$7="Northern Ireland","GBP","EUR"),'Fixed inputs'!$C$7:$E$7,0)))</f>
        <v/>
      </c>
      <c r="AE316" s="386"/>
      <c r="AF316" s="386"/>
      <c r="AG316" s="386"/>
      <c r="AH316" s="386"/>
      <c r="AI316" s="386"/>
      <c r="AJ316" s="387">
        <f t="shared" si="75"/>
        <v>0</v>
      </c>
      <c r="AK316" s="386"/>
      <c r="AL316" s="387">
        <f t="shared" si="76"/>
        <v>0</v>
      </c>
      <c r="AM316" s="386"/>
      <c r="AN316" s="387">
        <f t="shared" si="77"/>
        <v>0</v>
      </c>
      <c r="AO316" s="386"/>
      <c r="AP316" s="387">
        <f t="shared" si="78"/>
        <v>0</v>
      </c>
      <c r="AQ316" s="386"/>
      <c r="AR316" s="387">
        <f t="shared" si="79"/>
        <v>0</v>
      </c>
      <c r="AS316" s="386"/>
      <c r="AT316" s="387">
        <f t="shared" si="80"/>
        <v>0</v>
      </c>
    </row>
    <row r="317" spans="2:46">
      <c r="B317" s="435"/>
      <c r="C317" s="435"/>
      <c r="D317" s="436"/>
      <c r="E317" s="437"/>
      <c r="F317" s="437"/>
      <c r="G317" s="437"/>
      <c r="H317" s="437"/>
      <c r="I317" s="437"/>
      <c r="J317" s="437"/>
      <c r="K317" s="465">
        <f t="shared" si="65"/>
        <v>0</v>
      </c>
      <c r="L317" s="433"/>
      <c r="M317" s="433"/>
      <c r="N317" s="434"/>
      <c r="O317" s="383" t="str">
        <f t="shared" si="66"/>
        <v/>
      </c>
      <c r="P317" s="434"/>
      <c r="Q317" s="434"/>
      <c r="R317" s="434"/>
      <c r="S317" s="433"/>
      <c r="T317" s="434"/>
      <c r="U317" s="384" t="str">
        <f t="shared" si="68"/>
        <v/>
      </c>
      <c r="V317" s="384" t="str">
        <f t="shared" si="69"/>
        <v/>
      </c>
      <c r="W317" s="384" t="str">
        <f t="shared" si="70"/>
        <v/>
      </c>
      <c r="X317" s="384" t="str">
        <f t="shared" si="71"/>
        <v/>
      </c>
      <c r="Y317" s="384" t="str">
        <f t="shared" si="72"/>
        <v/>
      </c>
      <c r="Z317" s="384" t="str">
        <f t="shared" si="73"/>
        <v/>
      </c>
      <c r="AA317" s="384">
        <f t="shared" si="67"/>
        <v>0</v>
      </c>
      <c r="AB317" s="385" t="b">
        <f t="shared" si="74"/>
        <v>1</v>
      </c>
      <c r="AC317" s="384" t="str">
        <f>IF($N317="","",IF($C$7="Northern Ireland",INDEX('Fixed inputs'!$H$18:$H$58,MATCH($N317,'Fixed inputs'!$C$18:$C$58,0)),INDEX('Fixed inputs'!$I$18:$I$58,MATCH($N317,'Fixed inputs'!$C$18:$C$58,0))))</f>
        <v/>
      </c>
      <c r="AD317" s="384" t="str">
        <f>IF($C317="","",INDEX('Fixed inputs'!$C$8:$E$10,MATCH($C317,'Fixed inputs'!$B$8:$B$10,0),MATCH(IF($C$7="Northern Ireland","GBP","EUR"),'Fixed inputs'!$C$7:$E$7,0)))</f>
        <v/>
      </c>
      <c r="AE317" s="386"/>
      <c r="AF317" s="386"/>
      <c r="AG317" s="386"/>
      <c r="AH317" s="386"/>
      <c r="AI317" s="386"/>
      <c r="AJ317" s="387">
        <f t="shared" si="75"/>
        <v>0</v>
      </c>
      <c r="AK317" s="386"/>
      <c r="AL317" s="387">
        <f t="shared" si="76"/>
        <v>0</v>
      </c>
      <c r="AM317" s="386"/>
      <c r="AN317" s="387">
        <f t="shared" si="77"/>
        <v>0</v>
      </c>
      <c r="AO317" s="386"/>
      <c r="AP317" s="387">
        <f t="shared" si="78"/>
        <v>0</v>
      </c>
      <c r="AQ317" s="386"/>
      <c r="AR317" s="387">
        <f t="shared" si="79"/>
        <v>0</v>
      </c>
      <c r="AS317" s="386"/>
      <c r="AT317" s="387">
        <f t="shared" si="80"/>
        <v>0</v>
      </c>
    </row>
    <row r="318" spans="2:46">
      <c r="B318" s="435"/>
      <c r="C318" s="435"/>
      <c r="D318" s="436"/>
      <c r="E318" s="437"/>
      <c r="F318" s="437"/>
      <c r="G318" s="437"/>
      <c r="H318" s="437"/>
      <c r="I318" s="437"/>
      <c r="J318" s="437"/>
      <c r="K318" s="465">
        <f t="shared" si="65"/>
        <v>0</v>
      </c>
      <c r="L318" s="433"/>
      <c r="M318" s="433"/>
      <c r="N318" s="434"/>
      <c r="O318" s="383" t="str">
        <f t="shared" si="66"/>
        <v/>
      </c>
      <c r="P318" s="434"/>
      <c r="Q318" s="434"/>
      <c r="R318" s="434"/>
      <c r="S318" s="433"/>
      <c r="T318" s="434"/>
      <c r="U318" s="384" t="str">
        <f t="shared" si="68"/>
        <v/>
      </c>
      <c r="V318" s="384" t="str">
        <f t="shared" si="69"/>
        <v/>
      </c>
      <c r="W318" s="384" t="str">
        <f t="shared" si="70"/>
        <v/>
      </c>
      <c r="X318" s="384" t="str">
        <f t="shared" si="71"/>
        <v/>
      </c>
      <c r="Y318" s="384" t="str">
        <f t="shared" si="72"/>
        <v/>
      </c>
      <c r="Z318" s="384" t="str">
        <f t="shared" si="73"/>
        <v/>
      </c>
      <c r="AA318" s="384">
        <f t="shared" si="67"/>
        <v>0</v>
      </c>
      <c r="AB318" s="385" t="b">
        <f t="shared" si="74"/>
        <v>1</v>
      </c>
      <c r="AC318" s="384" t="str">
        <f>IF($N318="","",IF($C$7="Northern Ireland",INDEX('Fixed inputs'!$H$18:$H$58,MATCH($N318,'Fixed inputs'!$C$18:$C$58,0)),INDEX('Fixed inputs'!$I$18:$I$58,MATCH($N318,'Fixed inputs'!$C$18:$C$58,0))))</f>
        <v/>
      </c>
      <c r="AD318" s="384" t="str">
        <f>IF($C318="","",INDEX('Fixed inputs'!$C$8:$E$10,MATCH($C318,'Fixed inputs'!$B$8:$B$10,0),MATCH(IF($C$7="Northern Ireland","GBP","EUR"),'Fixed inputs'!$C$7:$E$7,0)))</f>
        <v/>
      </c>
      <c r="AE318" s="386"/>
      <c r="AF318" s="386"/>
      <c r="AG318" s="386"/>
      <c r="AH318" s="386"/>
      <c r="AI318" s="386"/>
      <c r="AJ318" s="387">
        <f t="shared" si="75"/>
        <v>0</v>
      </c>
      <c r="AK318" s="386"/>
      <c r="AL318" s="387">
        <f t="shared" si="76"/>
        <v>0</v>
      </c>
      <c r="AM318" s="386"/>
      <c r="AN318" s="387">
        <f t="shared" si="77"/>
        <v>0</v>
      </c>
      <c r="AO318" s="386"/>
      <c r="AP318" s="387">
        <f t="shared" si="78"/>
        <v>0</v>
      </c>
      <c r="AQ318" s="386"/>
      <c r="AR318" s="387">
        <f t="shared" si="79"/>
        <v>0</v>
      </c>
      <c r="AS318" s="386"/>
      <c r="AT318" s="387">
        <f t="shared" si="80"/>
        <v>0</v>
      </c>
    </row>
    <row r="319" spans="2:46">
      <c r="B319" s="435"/>
      <c r="C319" s="435"/>
      <c r="D319" s="436"/>
      <c r="E319" s="437"/>
      <c r="F319" s="437"/>
      <c r="G319" s="437"/>
      <c r="H319" s="437"/>
      <c r="I319" s="437"/>
      <c r="J319" s="437"/>
      <c r="K319" s="465">
        <f t="shared" si="65"/>
        <v>0</v>
      </c>
      <c r="L319" s="433"/>
      <c r="M319" s="433"/>
      <c r="N319" s="434"/>
      <c r="O319" s="383" t="str">
        <f t="shared" si="66"/>
        <v/>
      </c>
      <c r="P319" s="434"/>
      <c r="Q319" s="434"/>
      <c r="R319" s="434"/>
      <c r="S319" s="433"/>
      <c r="T319" s="434"/>
      <c r="U319" s="384" t="str">
        <f t="shared" si="68"/>
        <v/>
      </c>
      <c r="V319" s="384" t="str">
        <f t="shared" si="69"/>
        <v/>
      </c>
      <c r="W319" s="384" t="str">
        <f t="shared" si="70"/>
        <v/>
      </c>
      <c r="X319" s="384" t="str">
        <f t="shared" si="71"/>
        <v/>
      </c>
      <c r="Y319" s="384" t="str">
        <f t="shared" si="72"/>
        <v/>
      </c>
      <c r="Z319" s="384" t="str">
        <f t="shared" si="73"/>
        <v/>
      </c>
      <c r="AA319" s="384">
        <f t="shared" si="67"/>
        <v>0</v>
      </c>
      <c r="AB319" s="385" t="b">
        <f t="shared" si="74"/>
        <v>1</v>
      </c>
      <c r="AC319" s="384" t="str">
        <f>IF($N319="","",IF($C$7="Northern Ireland",INDEX('Fixed inputs'!$H$18:$H$58,MATCH($N319,'Fixed inputs'!$C$18:$C$58,0)),INDEX('Fixed inputs'!$I$18:$I$58,MATCH($N319,'Fixed inputs'!$C$18:$C$58,0))))</f>
        <v/>
      </c>
      <c r="AD319" s="384" t="str">
        <f>IF($C319="","",INDEX('Fixed inputs'!$C$8:$E$10,MATCH($C319,'Fixed inputs'!$B$8:$B$10,0),MATCH(IF($C$7="Northern Ireland","GBP","EUR"),'Fixed inputs'!$C$7:$E$7,0)))</f>
        <v/>
      </c>
      <c r="AE319" s="386"/>
      <c r="AF319" s="386"/>
      <c r="AG319" s="386"/>
      <c r="AH319" s="386"/>
      <c r="AI319" s="386"/>
      <c r="AJ319" s="387">
        <f t="shared" si="75"/>
        <v>0</v>
      </c>
      <c r="AK319" s="386"/>
      <c r="AL319" s="387">
        <f t="shared" si="76"/>
        <v>0</v>
      </c>
      <c r="AM319" s="386"/>
      <c r="AN319" s="387">
        <f t="shared" si="77"/>
        <v>0</v>
      </c>
      <c r="AO319" s="386"/>
      <c r="AP319" s="387">
        <f t="shared" si="78"/>
        <v>0</v>
      </c>
      <c r="AQ319" s="386"/>
      <c r="AR319" s="387">
        <f t="shared" si="79"/>
        <v>0</v>
      </c>
      <c r="AS319" s="386"/>
      <c r="AT319" s="387">
        <f t="shared" si="80"/>
        <v>0</v>
      </c>
    </row>
    <row r="320" spans="2:46">
      <c r="B320" s="435"/>
      <c r="C320" s="435"/>
      <c r="D320" s="436"/>
      <c r="E320" s="437"/>
      <c r="F320" s="437"/>
      <c r="G320" s="437"/>
      <c r="H320" s="437"/>
      <c r="I320" s="437"/>
      <c r="J320" s="437"/>
      <c r="K320" s="465">
        <f t="shared" si="65"/>
        <v>0</v>
      </c>
      <c r="L320" s="433"/>
      <c r="M320" s="433"/>
      <c r="N320" s="434"/>
      <c r="O320" s="383" t="str">
        <f t="shared" si="66"/>
        <v/>
      </c>
      <c r="P320" s="434"/>
      <c r="Q320" s="434"/>
      <c r="R320" s="434"/>
      <c r="S320" s="433"/>
      <c r="T320" s="434"/>
      <c r="U320" s="384" t="str">
        <f t="shared" si="68"/>
        <v/>
      </c>
      <c r="V320" s="384" t="str">
        <f t="shared" si="69"/>
        <v/>
      </c>
      <c r="W320" s="384" t="str">
        <f t="shared" si="70"/>
        <v/>
      </c>
      <c r="X320" s="384" t="str">
        <f t="shared" si="71"/>
        <v/>
      </c>
      <c r="Y320" s="384" t="str">
        <f t="shared" si="72"/>
        <v/>
      </c>
      <c r="Z320" s="384" t="str">
        <f t="shared" si="73"/>
        <v/>
      </c>
      <c r="AA320" s="384">
        <f t="shared" si="67"/>
        <v>0</v>
      </c>
      <c r="AB320" s="385" t="b">
        <f t="shared" si="74"/>
        <v>1</v>
      </c>
      <c r="AC320" s="384" t="str">
        <f>IF($N320="","",IF($C$7="Northern Ireland",INDEX('Fixed inputs'!$H$18:$H$58,MATCH($N320,'Fixed inputs'!$C$18:$C$58,0)),INDEX('Fixed inputs'!$I$18:$I$58,MATCH($N320,'Fixed inputs'!$C$18:$C$58,0))))</f>
        <v/>
      </c>
      <c r="AD320" s="384" t="str">
        <f>IF($C320="","",INDEX('Fixed inputs'!$C$8:$E$10,MATCH($C320,'Fixed inputs'!$B$8:$B$10,0),MATCH(IF($C$7="Northern Ireland","GBP","EUR"),'Fixed inputs'!$C$7:$E$7,0)))</f>
        <v/>
      </c>
      <c r="AE320" s="386"/>
      <c r="AF320" s="386"/>
      <c r="AG320" s="386"/>
      <c r="AH320" s="386"/>
      <c r="AI320" s="386"/>
      <c r="AJ320" s="387">
        <f t="shared" si="75"/>
        <v>0</v>
      </c>
      <c r="AK320" s="386"/>
      <c r="AL320" s="387">
        <f t="shared" si="76"/>
        <v>0</v>
      </c>
      <c r="AM320" s="386"/>
      <c r="AN320" s="387">
        <f t="shared" si="77"/>
        <v>0</v>
      </c>
      <c r="AO320" s="386"/>
      <c r="AP320" s="387">
        <f t="shared" si="78"/>
        <v>0</v>
      </c>
      <c r="AQ320" s="386"/>
      <c r="AR320" s="387">
        <f t="shared" si="79"/>
        <v>0</v>
      </c>
      <c r="AS320" s="386"/>
      <c r="AT320" s="387">
        <f t="shared" si="80"/>
        <v>0</v>
      </c>
    </row>
    <row r="321" spans="2:46">
      <c r="B321" s="435"/>
      <c r="C321" s="435"/>
      <c r="D321" s="436"/>
      <c r="E321" s="437"/>
      <c r="F321" s="437"/>
      <c r="G321" s="437"/>
      <c r="H321" s="437"/>
      <c r="I321" s="437"/>
      <c r="J321" s="437"/>
      <c r="K321" s="465">
        <f t="shared" si="65"/>
        <v>0</v>
      </c>
      <c r="L321" s="433"/>
      <c r="M321" s="433"/>
      <c r="N321" s="434"/>
      <c r="O321" s="383" t="str">
        <f t="shared" si="66"/>
        <v/>
      </c>
      <c r="P321" s="434"/>
      <c r="Q321" s="434"/>
      <c r="R321" s="434"/>
      <c r="S321" s="433"/>
      <c r="T321" s="434"/>
      <c r="U321" s="384" t="str">
        <f t="shared" si="68"/>
        <v/>
      </c>
      <c r="V321" s="384" t="str">
        <f t="shared" si="69"/>
        <v/>
      </c>
      <c r="W321" s="384" t="str">
        <f t="shared" si="70"/>
        <v/>
      </c>
      <c r="X321" s="384" t="str">
        <f t="shared" si="71"/>
        <v/>
      </c>
      <c r="Y321" s="384" t="str">
        <f t="shared" si="72"/>
        <v/>
      </c>
      <c r="Z321" s="384" t="str">
        <f t="shared" si="73"/>
        <v/>
      </c>
      <c r="AA321" s="384">
        <f t="shared" si="67"/>
        <v>0</v>
      </c>
      <c r="AB321" s="385" t="b">
        <f t="shared" si="74"/>
        <v>1</v>
      </c>
      <c r="AC321" s="384" t="str">
        <f>IF($N321="","",IF($C$7="Northern Ireland",INDEX('Fixed inputs'!$H$18:$H$58,MATCH($N321,'Fixed inputs'!$C$18:$C$58,0)),INDEX('Fixed inputs'!$I$18:$I$58,MATCH($N321,'Fixed inputs'!$C$18:$C$58,0))))</f>
        <v/>
      </c>
      <c r="AD321" s="384" t="str">
        <f>IF($C321="","",INDEX('Fixed inputs'!$C$8:$E$10,MATCH($C321,'Fixed inputs'!$B$8:$B$10,0),MATCH(IF($C$7="Northern Ireland","GBP","EUR"),'Fixed inputs'!$C$7:$E$7,0)))</f>
        <v/>
      </c>
      <c r="AE321" s="386"/>
      <c r="AF321" s="386"/>
      <c r="AG321" s="386"/>
      <c r="AH321" s="386"/>
      <c r="AI321" s="386"/>
      <c r="AJ321" s="387">
        <f t="shared" si="75"/>
        <v>0</v>
      </c>
      <c r="AK321" s="386"/>
      <c r="AL321" s="387">
        <f t="shared" si="76"/>
        <v>0</v>
      </c>
      <c r="AM321" s="386"/>
      <c r="AN321" s="387">
        <f t="shared" si="77"/>
        <v>0</v>
      </c>
      <c r="AO321" s="386"/>
      <c r="AP321" s="387">
        <f t="shared" si="78"/>
        <v>0</v>
      </c>
      <c r="AQ321" s="386"/>
      <c r="AR321" s="387">
        <f t="shared" si="79"/>
        <v>0</v>
      </c>
      <c r="AS321" s="386"/>
      <c r="AT321" s="387">
        <f t="shared" si="80"/>
        <v>0</v>
      </c>
    </row>
    <row r="322" spans="2:46">
      <c r="B322" s="435"/>
      <c r="C322" s="435"/>
      <c r="D322" s="436"/>
      <c r="E322" s="437"/>
      <c r="F322" s="437"/>
      <c r="G322" s="437"/>
      <c r="H322" s="437"/>
      <c r="I322" s="437"/>
      <c r="J322" s="437"/>
      <c r="K322" s="465">
        <f t="shared" si="65"/>
        <v>0</v>
      </c>
      <c r="L322" s="433"/>
      <c r="M322" s="433"/>
      <c r="N322" s="434"/>
      <c r="O322" s="383" t="str">
        <f t="shared" si="66"/>
        <v/>
      </c>
      <c r="P322" s="434"/>
      <c r="Q322" s="434"/>
      <c r="R322" s="434"/>
      <c r="S322" s="433"/>
      <c r="T322" s="434"/>
      <c r="U322" s="384" t="str">
        <f t="shared" si="68"/>
        <v/>
      </c>
      <c r="V322" s="384" t="str">
        <f t="shared" si="69"/>
        <v/>
      </c>
      <c r="W322" s="384" t="str">
        <f t="shared" si="70"/>
        <v/>
      </c>
      <c r="X322" s="384" t="str">
        <f t="shared" si="71"/>
        <v/>
      </c>
      <c r="Y322" s="384" t="str">
        <f t="shared" si="72"/>
        <v/>
      </c>
      <c r="Z322" s="384" t="str">
        <f t="shared" si="73"/>
        <v/>
      </c>
      <c r="AA322" s="384">
        <f t="shared" si="67"/>
        <v>0</v>
      </c>
      <c r="AB322" s="385" t="b">
        <f t="shared" si="74"/>
        <v>1</v>
      </c>
      <c r="AC322" s="384" t="str">
        <f>IF($N322="","",IF($C$7="Northern Ireland",INDEX('Fixed inputs'!$H$18:$H$58,MATCH($N322,'Fixed inputs'!$C$18:$C$58,0)),INDEX('Fixed inputs'!$I$18:$I$58,MATCH($N322,'Fixed inputs'!$C$18:$C$58,0))))</f>
        <v/>
      </c>
      <c r="AD322" s="384" t="str">
        <f>IF($C322="","",INDEX('Fixed inputs'!$C$8:$E$10,MATCH($C322,'Fixed inputs'!$B$8:$B$10,0),MATCH(IF($C$7="Northern Ireland","GBP","EUR"),'Fixed inputs'!$C$7:$E$7,0)))</f>
        <v/>
      </c>
      <c r="AE322" s="386"/>
      <c r="AF322" s="386"/>
      <c r="AG322" s="386"/>
      <c r="AH322" s="386"/>
      <c r="AI322" s="386"/>
      <c r="AJ322" s="387">
        <f t="shared" si="75"/>
        <v>0</v>
      </c>
      <c r="AK322" s="386"/>
      <c r="AL322" s="387">
        <f t="shared" si="76"/>
        <v>0</v>
      </c>
      <c r="AM322" s="386"/>
      <c r="AN322" s="387">
        <f t="shared" si="77"/>
        <v>0</v>
      </c>
      <c r="AO322" s="386"/>
      <c r="AP322" s="387">
        <f t="shared" si="78"/>
        <v>0</v>
      </c>
      <c r="AQ322" s="386"/>
      <c r="AR322" s="387">
        <f t="shared" si="79"/>
        <v>0</v>
      </c>
      <c r="AS322" s="386"/>
      <c r="AT322" s="387">
        <f t="shared" si="80"/>
        <v>0</v>
      </c>
    </row>
    <row r="323" spans="2:46">
      <c r="B323" s="435"/>
      <c r="C323" s="435"/>
      <c r="D323" s="436"/>
      <c r="E323" s="437"/>
      <c r="F323" s="437"/>
      <c r="G323" s="437"/>
      <c r="H323" s="437"/>
      <c r="I323" s="437"/>
      <c r="J323" s="437"/>
      <c r="K323" s="465">
        <f t="shared" si="65"/>
        <v>0</v>
      </c>
      <c r="L323" s="433"/>
      <c r="M323" s="433"/>
      <c r="N323" s="434"/>
      <c r="O323" s="383" t="str">
        <f t="shared" si="66"/>
        <v/>
      </c>
      <c r="P323" s="434"/>
      <c r="Q323" s="434"/>
      <c r="R323" s="434"/>
      <c r="S323" s="433"/>
      <c r="T323" s="434"/>
      <c r="U323" s="384" t="str">
        <f t="shared" si="68"/>
        <v/>
      </c>
      <c r="V323" s="384" t="str">
        <f t="shared" si="69"/>
        <v/>
      </c>
      <c r="W323" s="384" t="str">
        <f t="shared" si="70"/>
        <v/>
      </c>
      <c r="X323" s="384" t="str">
        <f t="shared" si="71"/>
        <v/>
      </c>
      <c r="Y323" s="384" t="str">
        <f t="shared" si="72"/>
        <v/>
      </c>
      <c r="Z323" s="384" t="str">
        <f t="shared" si="73"/>
        <v/>
      </c>
      <c r="AA323" s="384">
        <f t="shared" si="67"/>
        <v>0</v>
      </c>
      <c r="AB323" s="385" t="b">
        <f t="shared" si="74"/>
        <v>1</v>
      </c>
      <c r="AC323" s="384" t="str">
        <f>IF($N323="","",IF($C$7="Northern Ireland",INDEX('Fixed inputs'!$H$18:$H$58,MATCH($N323,'Fixed inputs'!$C$18:$C$58,0)),INDEX('Fixed inputs'!$I$18:$I$58,MATCH($N323,'Fixed inputs'!$C$18:$C$58,0))))</f>
        <v/>
      </c>
      <c r="AD323" s="384" t="str">
        <f>IF($C323="","",INDEX('Fixed inputs'!$C$8:$E$10,MATCH($C323,'Fixed inputs'!$B$8:$B$10,0),MATCH(IF($C$7="Northern Ireland","GBP","EUR"),'Fixed inputs'!$C$7:$E$7,0)))</f>
        <v/>
      </c>
      <c r="AE323" s="386"/>
      <c r="AF323" s="386"/>
      <c r="AG323" s="386"/>
      <c r="AH323" s="386"/>
      <c r="AI323" s="386"/>
      <c r="AJ323" s="387">
        <f t="shared" si="75"/>
        <v>0</v>
      </c>
      <c r="AK323" s="386"/>
      <c r="AL323" s="387">
        <f t="shared" si="76"/>
        <v>0</v>
      </c>
      <c r="AM323" s="386"/>
      <c r="AN323" s="387">
        <f t="shared" si="77"/>
        <v>0</v>
      </c>
      <c r="AO323" s="386"/>
      <c r="AP323" s="387">
        <f t="shared" si="78"/>
        <v>0</v>
      </c>
      <c r="AQ323" s="386"/>
      <c r="AR323" s="387">
        <f t="shared" si="79"/>
        <v>0</v>
      </c>
      <c r="AS323" s="386"/>
      <c r="AT323" s="387">
        <f t="shared" si="80"/>
        <v>0</v>
      </c>
    </row>
    <row r="324" spans="2:46">
      <c r="B324" s="435"/>
      <c r="C324" s="435"/>
      <c r="D324" s="436"/>
      <c r="E324" s="437"/>
      <c r="F324" s="437"/>
      <c r="G324" s="437"/>
      <c r="H324" s="437"/>
      <c r="I324" s="437"/>
      <c r="J324" s="437"/>
      <c r="K324" s="465">
        <f t="shared" si="65"/>
        <v>0</v>
      </c>
      <c r="L324" s="433"/>
      <c r="M324" s="433"/>
      <c r="N324" s="434"/>
      <c r="O324" s="383" t="str">
        <f t="shared" si="66"/>
        <v/>
      </c>
      <c r="P324" s="434"/>
      <c r="Q324" s="434"/>
      <c r="R324" s="434"/>
      <c r="S324" s="433"/>
      <c r="T324" s="434"/>
      <c r="U324" s="384" t="str">
        <f t="shared" si="68"/>
        <v/>
      </c>
      <c r="V324" s="384" t="str">
        <f t="shared" si="69"/>
        <v/>
      </c>
      <c r="W324" s="384" t="str">
        <f t="shared" si="70"/>
        <v/>
      </c>
      <c r="X324" s="384" t="str">
        <f t="shared" si="71"/>
        <v/>
      </c>
      <c r="Y324" s="384" t="str">
        <f t="shared" si="72"/>
        <v/>
      </c>
      <c r="Z324" s="384" t="str">
        <f t="shared" si="73"/>
        <v/>
      </c>
      <c r="AA324" s="384">
        <f t="shared" si="67"/>
        <v>0</v>
      </c>
      <c r="AB324" s="385" t="b">
        <f t="shared" si="74"/>
        <v>1</v>
      </c>
      <c r="AC324" s="384" t="str">
        <f>IF($N324="","",IF($C$7="Northern Ireland",INDEX('Fixed inputs'!$H$18:$H$58,MATCH($N324,'Fixed inputs'!$C$18:$C$58,0)),INDEX('Fixed inputs'!$I$18:$I$58,MATCH($N324,'Fixed inputs'!$C$18:$C$58,0))))</f>
        <v/>
      </c>
      <c r="AD324" s="384" t="str">
        <f>IF($C324="","",INDEX('Fixed inputs'!$C$8:$E$10,MATCH($C324,'Fixed inputs'!$B$8:$B$10,0),MATCH(IF($C$7="Northern Ireland","GBP","EUR"),'Fixed inputs'!$C$7:$E$7,0)))</f>
        <v/>
      </c>
      <c r="AE324" s="386"/>
      <c r="AF324" s="386"/>
      <c r="AG324" s="386"/>
      <c r="AH324" s="386"/>
      <c r="AI324" s="386"/>
      <c r="AJ324" s="387">
        <f t="shared" si="75"/>
        <v>0</v>
      </c>
      <c r="AK324" s="386"/>
      <c r="AL324" s="387">
        <f t="shared" si="76"/>
        <v>0</v>
      </c>
      <c r="AM324" s="386"/>
      <c r="AN324" s="387">
        <f t="shared" si="77"/>
        <v>0</v>
      </c>
      <c r="AO324" s="386"/>
      <c r="AP324" s="387">
        <f t="shared" si="78"/>
        <v>0</v>
      </c>
      <c r="AQ324" s="386"/>
      <c r="AR324" s="387">
        <f t="shared" si="79"/>
        <v>0</v>
      </c>
      <c r="AS324" s="386"/>
      <c r="AT324" s="387">
        <f t="shared" si="80"/>
        <v>0</v>
      </c>
    </row>
    <row r="325" spans="2:46">
      <c r="B325" s="435"/>
      <c r="C325" s="435"/>
      <c r="D325" s="436"/>
      <c r="E325" s="437"/>
      <c r="F325" s="437"/>
      <c r="G325" s="437"/>
      <c r="H325" s="437"/>
      <c r="I325" s="437"/>
      <c r="J325" s="437"/>
      <c r="K325" s="465">
        <f t="shared" si="65"/>
        <v>0</v>
      </c>
      <c r="L325" s="433"/>
      <c r="M325" s="433"/>
      <c r="N325" s="434"/>
      <c r="O325" s="383" t="str">
        <f t="shared" si="66"/>
        <v/>
      </c>
      <c r="P325" s="434"/>
      <c r="Q325" s="434"/>
      <c r="R325" s="434"/>
      <c r="S325" s="433"/>
      <c r="T325" s="434"/>
      <c r="U325" s="384" t="str">
        <f t="shared" si="68"/>
        <v/>
      </c>
      <c r="V325" s="384" t="str">
        <f t="shared" si="69"/>
        <v/>
      </c>
      <c r="W325" s="384" t="str">
        <f t="shared" si="70"/>
        <v/>
      </c>
      <c r="X325" s="384" t="str">
        <f t="shared" si="71"/>
        <v/>
      </c>
      <c r="Y325" s="384" t="str">
        <f t="shared" si="72"/>
        <v/>
      </c>
      <c r="Z325" s="384" t="str">
        <f t="shared" si="73"/>
        <v/>
      </c>
      <c r="AA325" s="384">
        <f t="shared" si="67"/>
        <v>0</v>
      </c>
      <c r="AB325" s="385" t="b">
        <f t="shared" si="74"/>
        <v>1</v>
      </c>
      <c r="AC325" s="384" t="str">
        <f>IF($N325="","",IF($C$7="Northern Ireland",INDEX('Fixed inputs'!$H$18:$H$58,MATCH($N325,'Fixed inputs'!$C$18:$C$58,0)),INDEX('Fixed inputs'!$I$18:$I$58,MATCH($N325,'Fixed inputs'!$C$18:$C$58,0))))</f>
        <v/>
      </c>
      <c r="AD325" s="384" t="str">
        <f>IF($C325="","",INDEX('Fixed inputs'!$C$8:$E$10,MATCH($C325,'Fixed inputs'!$B$8:$B$10,0),MATCH(IF($C$7="Northern Ireland","GBP","EUR"),'Fixed inputs'!$C$7:$E$7,0)))</f>
        <v/>
      </c>
      <c r="AE325" s="386"/>
      <c r="AF325" s="386"/>
      <c r="AG325" s="386"/>
      <c r="AH325" s="386"/>
      <c r="AI325" s="386"/>
      <c r="AJ325" s="387">
        <f t="shared" si="75"/>
        <v>0</v>
      </c>
      <c r="AK325" s="386"/>
      <c r="AL325" s="387">
        <f t="shared" si="76"/>
        <v>0</v>
      </c>
      <c r="AM325" s="386"/>
      <c r="AN325" s="387">
        <f t="shared" si="77"/>
        <v>0</v>
      </c>
      <c r="AO325" s="386"/>
      <c r="AP325" s="387">
        <f t="shared" si="78"/>
        <v>0</v>
      </c>
      <c r="AQ325" s="386"/>
      <c r="AR325" s="387">
        <f t="shared" si="79"/>
        <v>0</v>
      </c>
      <c r="AS325" s="386"/>
      <c r="AT325" s="387">
        <f t="shared" si="80"/>
        <v>0</v>
      </c>
    </row>
    <row r="326" spans="2:46">
      <c r="B326" s="435"/>
      <c r="C326" s="435"/>
      <c r="D326" s="436"/>
      <c r="E326" s="437"/>
      <c r="F326" s="437"/>
      <c r="G326" s="437"/>
      <c r="H326" s="437"/>
      <c r="I326" s="437"/>
      <c r="J326" s="437"/>
      <c r="K326" s="465">
        <f t="shared" si="65"/>
        <v>0</v>
      </c>
      <c r="L326" s="433"/>
      <c r="M326" s="433"/>
      <c r="N326" s="434"/>
      <c r="O326" s="383" t="str">
        <f t="shared" si="66"/>
        <v/>
      </c>
      <c r="P326" s="434"/>
      <c r="Q326" s="434"/>
      <c r="R326" s="434"/>
      <c r="S326" s="433"/>
      <c r="T326" s="434"/>
      <c r="U326" s="384" t="str">
        <f t="shared" si="68"/>
        <v/>
      </c>
      <c r="V326" s="384" t="str">
        <f t="shared" si="69"/>
        <v/>
      </c>
      <c r="W326" s="384" t="str">
        <f t="shared" si="70"/>
        <v/>
      </c>
      <c r="X326" s="384" t="str">
        <f t="shared" si="71"/>
        <v/>
      </c>
      <c r="Y326" s="384" t="str">
        <f t="shared" si="72"/>
        <v/>
      </c>
      <c r="Z326" s="384" t="str">
        <f t="shared" si="73"/>
        <v/>
      </c>
      <c r="AA326" s="384">
        <f t="shared" si="67"/>
        <v>0</v>
      </c>
      <c r="AB326" s="385" t="b">
        <f t="shared" si="74"/>
        <v>1</v>
      </c>
      <c r="AC326" s="384" t="str">
        <f>IF($N326="","",IF($C$7="Northern Ireland",INDEX('Fixed inputs'!$H$18:$H$58,MATCH($N326,'Fixed inputs'!$C$18:$C$58,0)),INDEX('Fixed inputs'!$I$18:$I$58,MATCH($N326,'Fixed inputs'!$C$18:$C$58,0))))</f>
        <v/>
      </c>
      <c r="AD326" s="384" t="str">
        <f>IF($C326="","",INDEX('Fixed inputs'!$C$8:$E$10,MATCH($C326,'Fixed inputs'!$B$8:$B$10,0),MATCH(IF($C$7="Northern Ireland","GBP","EUR"),'Fixed inputs'!$C$7:$E$7,0)))</f>
        <v/>
      </c>
      <c r="AE326" s="386"/>
      <c r="AF326" s="386"/>
      <c r="AG326" s="386"/>
      <c r="AH326" s="386"/>
      <c r="AI326" s="386"/>
      <c r="AJ326" s="387">
        <f t="shared" si="75"/>
        <v>0</v>
      </c>
      <c r="AK326" s="386"/>
      <c r="AL326" s="387">
        <f t="shared" si="76"/>
        <v>0</v>
      </c>
      <c r="AM326" s="386"/>
      <c r="AN326" s="387">
        <f t="shared" si="77"/>
        <v>0</v>
      </c>
      <c r="AO326" s="386"/>
      <c r="AP326" s="387">
        <f t="shared" si="78"/>
        <v>0</v>
      </c>
      <c r="AQ326" s="386"/>
      <c r="AR326" s="387">
        <f t="shared" si="79"/>
        <v>0</v>
      </c>
      <c r="AS326" s="386"/>
      <c r="AT326" s="387">
        <f t="shared" si="80"/>
        <v>0</v>
      </c>
    </row>
    <row r="327" spans="2:46">
      <c r="B327" s="435"/>
      <c r="C327" s="435"/>
      <c r="D327" s="436"/>
      <c r="E327" s="437"/>
      <c r="F327" s="437"/>
      <c r="G327" s="437"/>
      <c r="H327" s="437"/>
      <c r="I327" s="437"/>
      <c r="J327" s="437"/>
      <c r="K327" s="465">
        <f t="shared" si="65"/>
        <v>0</v>
      </c>
      <c r="L327" s="433"/>
      <c r="M327" s="433"/>
      <c r="N327" s="434"/>
      <c r="O327" s="383" t="str">
        <f t="shared" si="66"/>
        <v/>
      </c>
      <c r="P327" s="434"/>
      <c r="Q327" s="434"/>
      <c r="R327" s="434"/>
      <c r="S327" s="433"/>
      <c r="T327" s="434"/>
      <c r="U327" s="384" t="str">
        <f t="shared" si="68"/>
        <v/>
      </c>
      <c r="V327" s="384" t="str">
        <f t="shared" si="69"/>
        <v/>
      </c>
      <c r="W327" s="384" t="str">
        <f t="shared" si="70"/>
        <v/>
      </c>
      <c r="X327" s="384" t="str">
        <f t="shared" si="71"/>
        <v/>
      </c>
      <c r="Y327" s="384" t="str">
        <f t="shared" si="72"/>
        <v/>
      </c>
      <c r="Z327" s="384" t="str">
        <f t="shared" si="73"/>
        <v/>
      </c>
      <c r="AA327" s="384">
        <f t="shared" si="67"/>
        <v>0</v>
      </c>
      <c r="AB327" s="385" t="b">
        <f t="shared" si="74"/>
        <v>1</v>
      </c>
      <c r="AC327" s="384" t="str">
        <f>IF($N327="","",IF($C$7="Northern Ireland",INDEX('Fixed inputs'!$H$18:$H$58,MATCH($N327,'Fixed inputs'!$C$18:$C$58,0)),INDEX('Fixed inputs'!$I$18:$I$58,MATCH($N327,'Fixed inputs'!$C$18:$C$58,0))))</f>
        <v/>
      </c>
      <c r="AD327" s="384" t="str">
        <f>IF($C327="","",INDEX('Fixed inputs'!$C$8:$E$10,MATCH($C327,'Fixed inputs'!$B$8:$B$10,0),MATCH(IF($C$7="Northern Ireland","GBP","EUR"),'Fixed inputs'!$C$7:$E$7,0)))</f>
        <v/>
      </c>
      <c r="AE327" s="386"/>
      <c r="AF327" s="386"/>
      <c r="AG327" s="386"/>
      <c r="AH327" s="386"/>
      <c r="AI327" s="386"/>
      <c r="AJ327" s="387">
        <f t="shared" si="75"/>
        <v>0</v>
      </c>
      <c r="AK327" s="386"/>
      <c r="AL327" s="387">
        <f t="shared" si="76"/>
        <v>0</v>
      </c>
      <c r="AM327" s="386"/>
      <c r="AN327" s="387">
        <f t="shared" si="77"/>
        <v>0</v>
      </c>
      <c r="AO327" s="386"/>
      <c r="AP327" s="387">
        <f t="shared" si="78"/>
        <v>0</v>
      </c>
      <c r="AQ327" s="386"/>
      <c r="AR327" s="387">
        <f t="shared" si="79"/>
        <v>0</v>
      </c>
      <c r="AS327" s="386"/>
      <c r="AT327" s="387">
        <f t="shared" si="80"/>
        <v>0</v>
      </c>
    </row>
    <row r="328" spans="2:46">
      <c r="B328" s="435"/>
      <c r="C328" s="435"/>
      <c r="D328" s="436"/>
      <c r="E328" s="437"/>
      <c r="F328" s="437"/>
      <c r="G328" s="437"/>
      <c r="H328" s="437"/>
      <c r="I328" s="437"/>
      <c r="J328" s="437"/>
      <c r="K328" s="465">
        <f t="shared" si="65"/>
        <v>0</v>
      </c>
      <c r="L328" s="433"/>
      <c r="M328" s="433"/>
      <c r="N328" s="434"/>
      <c r="O328" s="383" t="str">
        <f t="shared" si="66"/>
        <v/>
      </c>
      <c r="P328" s="434"/>
      <c r="Q328" s="434"/>
      <c r="R328" s="434"/>
      <c r="S328" s="433"/>
      <c r="T328" s="434"/>
      <c r="U328" s="384" t="str">
        <f t="shared" si="68"/>
        <v/>
      </c>
      <c r="V328" s="384" t="str">
        <f t="shared" si="69"/>
        <v/>
      </c>
      <c r="W328" s="384" t="str">
        <f t="shared" si="70"/>
        <v/>
      </c>
      <c r="X328" s="384" t="str">
        <f t="shared" si="71"/>
        <v/>
      </c>
      <c r="Y328" s="384" t="str">
        <f t="shared" si="72"/>
        <v/>
      </c>
      <c r="Z328" s="384" t="str">
        <f t="shared" si="73"/>
        <v/>
      </c>
      <c r="AA328" s="384">
        <f t="shared" si="67"/>
        <v>0</v>
      </c>
      <c r="AB328" s="385" t="b">
        <f t="shared" si="74"/>
        <v>1</v>
      </c>
      <c r="AC328" s="384" t="str">
        <f>IF($N328="","",IF($C$7="Northern Ireland",INDEX('Fixed inputs'!$H$18:$H$58,MATCH($N328,'Fixed inputs'!$C$18:$C$58,0)),INDEX('Fixed inputs'!$I$18:$I$58,MATCH($N328,'Fixed inputs'!$C$18:$C$58,0))))</f>
        <v/>
      </c>
      <c r="AD328" s="384" t="str">
        <f>IF($C328="","",INDEX('Fixed inputs'!$C$8:$E$10,MATCH($C328,'Fixed inputs'!$B$8:$B$10,0),MATCH(IF($C$7="Northern Ireland","GBP","EUR"),'Fixed inputs'!$C$7:$E$7,0)))</f>
        <v/>
      </c>
      <c r="AE328" s="386"/>
      <c r="AF328" s="386"/>
      <c r="AG328" s="386"/>
      <c r="AH328" s="386"/>
      <c r="AI328" s="386"/>
      <c r="AJ328" s="387">
        <f t="shared" si="75"/>
        <v>0</v>
      </c>
      <c r="AK328" s="386"/>
      <c r="AL328" s="387">
        <f t="shared" si="76"/>
        <v>0</v>
      </c>
      <c r="AM328" s="386"/>
      <c r="AN328" s="387">
        <f t="shared" si="77"/>
        <v>0</v>
      </c>
      <c r="AO328" s="386"/>
      <c r="AP328" s="387">
        <f t="shared" si="78"/>
        <v>0</v>
      </c>
      <c r="AQ328" s="386"/>
      <c r="AR328" s="387">
        <f t="shared" si="79"/>
        <v>0</v>
      </c>
      <c r="AS328" s="386"/>
      <c r="AT328" s="387">
        <f t="shared" si="80"/>
        <v>0</v>
      </c>
    </row>
    <row r="329" spans="2:46">
      <c r="B329" s="435"/>
      <c r="C329" s="435"/>
      <c r="D329" s="436"/>
      <c r="E329" s="437"/>
      <c r="F329" s="437"/>
      <c r="G329" s="437"/>
      <c r="H329" s="437"/>
      <c r="I329" s="437"/>
      <c r="J329" s="437"/>
      <c r="K329" s="465">
        <f t="shared" si="65"/>
        <v>0</v>
      </c>
      <c r="L329" s="433"/>
      <c r="M329" s="433"/>
      <c r="N329" s="434"/>
      <c r="O329" s="383" t="str">
        <f t="shared" si="66"/>
        <v/>
      </c>
      <c r="P329" s="434"/>
      <c r="Q329" s="434"/>
      <c r="R329" s="434"/>
      <c r="S329" s="433"/>
      <c r="T329" s="434"/>
      <c r="U329" s="384" t="str">
        <f t="shared" si="68"/>
        <v/>
      </c>
      <c r="V329" s="384" t="str">
        <f t="shared" si="69"/>
        <v/>
      </c>
      <c r="W329" s="384" t="str">
        <f t="shared" si="70"/>
        <v/>
      </c>
      <c r="X329" s="384" t="str">
        <f t="shared" si="71"/>
        <v/>
      </c>
      <c r="Y329" s="384" t="str">
        <f t="shared" si="72"/>
        <v/>
      </c>
      <c r="Z329" s="384" t="str">
        <f t="shared" si="73"/>
        <v/>
      </c>
      <c r="AA329" s="384">
        <f t="shared" si="67"/>
        <v>0</v>
      </c>
      <c r="AB329" s="385" t="b">
        <f t="shared" si="74"/>
        <v>1</v>
      </c>
      <c r="AC329" s="384" t="str">
        <f>IF($N329="","",IF($C$7="Northern Ireland",INDEX('Fixed inputs'!$H$18:$H$58,MATCH($N329,'Fixed inputs'!$C$18:$C$58,0)),INDEX('Fixed inputs'!$I$18:$I$58,MATCH($N329,'Fixed inputs'!$C$18:$C$58,0))))</f>
        <v/>
      </c>
      <c r="AD329" s="384" t="str">
        <f>IF($C329="","",INDEX('Fixed inputs'!$C$8:$E$10,MATCH($C329,'Fixed inputs'!$B$8:$B$10,0),MATCH(IF($C$7="Northern Ireland","GBP","EUR"),'Fixed inputs'!$C$7:$E$7,0)))</f>
        <v/>
      </c>
      <c r="AE329" s="386"/>
      <c r="AF329" s="386"/>
      <c r="AG329" s="386"/>
      <c r="AH329" s="386"/>
      <c r="AI329" s="386"/>
      <c r="AJ329" s="387">
        <f t="shared" si="75"/>
        <v>0</v>
      </c>
      <c r="AK329" s="386"/>
      <c r="AL329" s="387">
        <f t="shared" si="76"/>
        <v>0</v>
      </c>
      <c r="AM329" s="386"/>
      <c r="AN329" s="387">
        <f t="shared" si="77"/>
        <v>0</v>
      </c>
      <c r="AO329" s="386"/>
      <c r="AP329" s="387">
        <f t="shared" si="78"/>
        <v>0</v>
      </c>
      <c r="AQ329" s="386"/>
      <c r="AR329" s="387">
        <f t="shared" si="79"/>
        <v>0</v>
      </c>
      <c r="AS329" s="386"/>
      <c r="AT329" s="387">
        <f t="shared" si="80"/>
        <v>0</v>
      </c>
    </row>
    <row r="330" spans="2:46">
      <c r="B330" s="435"/>
      <c r="C330" s="435"/>
      <c r="D330" s="436"/>
      <c r="E330" s="437"/>
      <c r="F330" s="437"/>
      <c r="G330" s="437"/>
      <c r="H330" s="437"/>
      <c r="I330" s="437"/>
      <c r="J330" s="437"/>
      <c r="K330" s="465">
        <f t="shared" si="65"/>
        <v>0</v>
      </c>
      <c r="L330" s="433"/>
      <c r="M330" s="433"/>
      <c r="N330" s="434"/>
      <c r="O330" s="383" t="str">
        <f t="shared" si="66"/>
        <v/>
      </c>
      <c r="P330" s="434"/>
      <c r="Q330" s="434"/>
      <c r="R330" s="434"/>
      <c r="S330" s="433"/>
      <c r="T330" s="434"/>
      <c r="U330" s="384" t="str">
        <f t="shared" si="68"/>
        <v/>
      </c>
      <c r="V330" s="384" t="str">
        <f t="shared" si="69"/>
        <v/>
      </c>
      <c r="W330" s="384" t="str">
        <f t="shared" si="70"/>
        <v/>
      </c>
      <c r="X330" s="384" t="str">
        <f t="shared" si="71"/>
        <v/>
      </c>
      <c r="Y330" s="384" t="str">
        <f t="shared" si="72"/>
        <v/>
      </c>
      <c r="Z330" s="384" t="str">
        <f t="shared" si="73"/>
        <v/>
      </c>
      <c r="AA330" s="384">
        <f t="shared" si="67"/>
        <v>0</v>
      </c>
      <c r="AB330" s="385" t="b">
        <f t="shared" si="74"/>
        <v>1</v>
      </c>
      <c r="AC330" s="384" t="str">
        <f>IF($N330="","",IF($C$7="Northern Ireland",INDEX('Fixed inputs'!$H$18:$H$58,MATCH($N330,'Fixed inputs'!$C$18:$C$58,0)),INDEX('Fixed inputs'!$I$18:$I$58,MATCH($N330,'Fixed inputs'!$C$18:$C$58,0))))</f>
        <v/>
      </c>
      <c r="AD330" s="384" t="str">
        <f>IF($C330="","",INDEX('Fixed inputs'!$C$8:$E$10,MATCH($C330,'Fixed inputs'!$B$8:$B$10,0),MATCH(IF($C$7="Northern Ireland","GBP","EUR"),'Fixed inputs'!$C$7:$E$7,0)))</f>
        <v/>
      </c>
      <c r="AE330" s="386"/>
      <c r="AF330" s="386"/>
      <c r="AG330" s="386"/>
      <c r="AH330" s="386"/>
      <c r="AI330" s="386"/>
      <c r="AJ330" s="387">
        <f t="shared" si="75"/>
        <v>0</v>
      </c>
      <c r="AK330" s="386"/>
      <c r="AL330" s="387">
        <f t="shared" si="76"/>
        <v>0</v>
      </c>
      <c r="AM330" s="386"/>
      <c r="AN330" s="387">
        <f t="shared" si="77"/>
        <v>0</v>
      </c>
      <c r="AO330" s="386"/>
      <c r="AP330" s="387">
        <f t="shared" si="78"/>
        <v>0</v>
      </c>
      <c r="AQ330" s="386"/>
      <c r="AR330" s="387">
        <f t="shared" si="79"/>
        <v>0</v>
      </c>
      <c r="AS330" s="386"/>
      <c r="AT330" s="387">
        <f t="shared" si="80"/>
        <v>0</v>
      </c>
    </row>
    <row r="331" spans="2:46">
      <c r="B331" s="435"/>
      <c r="C331" s="435"/>
      <c r="D331" s="436"/>
      <c r="E331" s="437"/>
      <c r="F331" s="437"/>
      <c r="G331" s="437"/>
      <c r="H331" s="437"/>
      <c r="I331" s="437"/>
      <c r="J331" s="437"/>
      <c r="K331" s="465">
        <f t="shared" si="65"/>
        <v>0</v>
      </c>
      <c r="L331" s="433"/>
      <c r="M331" s="433"/>
      <c r="N331" s="434"/>
      <c r="O331" s="383" t="str">
        <f t="shared" si="66"/>
        <v/>
      </c>
      <c r="P331" s="434"/>
      <c r="Q331" s="434"/>
      <c r="R331" s="434"/>
      <c r="S331" s="433"/>
      <c r="T331" s="434"/>
      <c r="U331" s="384" t="str">
        <f t="shared" si="68"/>
        <v/>
      </c>
      <c r="V331" s="384" t="str">
        <f t="shared" si="69"/>
        <v/>
      </c>
      <c r="W331" s="384" t="str">
        <f t="shared" si="70"/>
        <v/>
      </c>
      <c r="X331" s="384" t="str">
        <f t="shared" si="71"/>
        <v/>
      </c>
      <c r="Y331" s="384" t="str">
        <f t="shared" si="72"/>
        <v/>
      </c>
      <c r="Z331" s="384" t="str">
        <f t="shared" si="73"/>
        <v/>
      </c>
      <c r="AA331" s="384">
        <f t="shared" si="67"/>
        <v>0</v>
      </c>
      <c r="AB331" s="385" t="b">
        <f t="shared" si="74"/>
        <v>1</v>
      </c>
      <c r="AC331" s="384" t="str">
        <f>IF($N331="","",IF($C$7="Northern Ireland",INDEX('Fixed inputs'!$H$18:$H$58,MATCH($N331,'Fixed inputs'!$C$18:$C$58,0)),INDEX('Fixed inputs'!$I$18:$I$58,MATCH($N331,'Fixed inputs'!$C$18:$C$58,0))))</f>
        <v/>
      </c>
      <c r="AD331" s="384" t="str">
        <f>IF($C331="","",INDEX('Fixed inputs'!$C$8:$E$10,MATCH($C331,'Fixed inputs'!$B$8:$B$10,0),MATCH(IF($C$7="Northern Ireland","GBP","EUR"),'Fixed inputs'!$C$7:$E$7,0)))</f>
        <v/>
      </c>
      <c r="AE331" s="386"/>
      <c r="AF331" s="386"/>
      <c r="AG331" s="386"/>
      <c r="AH331" s="386"/>
      <c r="AI331" s="386"/>
      <c r="AJ331" s="387">
        <f t="shared" si="75"/>
        <v>0</v>
      </c>
      <c r="AK331" s="386"/>
      <c r="AL331" s="387">
        <f t="shared" si="76"/>
        <v>0</v>
      </c>
      <c r="AM331" s="386"/>
      <c r="AN331" s="387">
        <f t="shared" si="77"/>
        <v>0</v>
      </c>
      <c r="AO331" s="386"/>
      <c r="AP331" s="387">
        <f t="shared" si="78"/>
        <v>0</v>
      </c>
      <c r="AQ331" s="386"/>
      <c r="AR331" s="387">
        <f t="shared" si="79"/>
        <v>0</v>
      </c>
      <c r="AS331" s="386"/>
      <c r="AT331" s="387">
        <f t="shared" si="80"/>
        <v>0</v>
      </c>
    </row>
    <row r="332" spans="2:46">
      <c r="B332" s="435"/>
      <c r="C332" s="435"/>
      <c r="D332" s="436"/>
      <c r="E332" s="437"/>
      <c r="F332" s="437"/>
      <c r="G332" s="437"/>
      <c r="H332" s="437"/>
      <c r="I332" s="437"/>
      <c r="J332" s="437"/>
      <c r="K332" s="465">
        <f t="shared" ref="K332:K395" si="81">SUM(E332:J332)</f>
        <v>0</v>
      </c>
      <c r="L332" s="433"/>
      <c r="M332" s="433"/>
      <c r="N332" s="434"/>
      <c r="O332" s="383" t="str">
        <f t="shared" ref="O332:O395" si="82">IF($N332="","",IF($N332&lt;2024,"Yes","No"))</f>
        <v/>
      </c>
      <c r="P332" s="434"/>
      <c r="Q332" s="434"/>
      <c r="R332" s="434"/>
      <c r="S332" s="433"/>
      <c r="T332" s="434"/>
      <c r="U332" s="384" t="str">
        <f t="shared" si="68"/>
        <v/>
      </c>
      <c r="V332" s="384" t="str">
        <f t="shared" si="69"/>
        <v/>
      </c>
      <c r="W332" s="384" t="str">
        <f t="shared" si="70"/>
        <v/>
      </c>
      <c r="X332" s="384" t="str">
        <f t="shared" si="71"/>
        <v/>
      </c>
      <c r="Y332" s="384" t="str">
        <f t="shared" si="72"/>
        <v/>
      </c>
      <c r="Z332" s="384" t="str">
        <f t="shared" si="73"/>
        <v/>
      </c>
      <c r="AA332" s="384">
        <f t="shared" ref="AA332:AA395" si="83">SUM(U332:Z332)</f>
        <v>0</v>
      </c>
      <c r="AB332" s="385" t="b">
        <f t="shared" si="74"/>
        <v>1</v>
      </c>
      <c r="AC332" s="384" t="str">
        <f>IF($N332="","",IF($C$7="Northern Ireland",INDEX('Fixed inputs'!$H$18:$H$58,MATCH($N332,'Fixed inputs'!$C$18:$C$58,0)),INDEX('Fixed inputs'!$I$18:$I$58,MATCH($N332,'Fixed inputs'!$C$18:$C$58,0))))</f>
        <v/>
      </c>
      <c r="AD332" s="384" t="str">
        <f>IF($C332="","",INDEX('Fixed inputs'!$C$8:$E$10,MATCH($C332,'Fixed inputs'!$B$8:$B$10,0),MATCH(IF($C$7="Northern Ireland","GBP","EUR"),'Fixed inputs'!$C$7:$E$7,0)))</f>
        <v/>
      </c>
      <c r="AE332" s="386"/>
      <c r="AF332" s="386"/>
      <c r="AG332" s="386"/>
      <c r="AH332" s="386"/>
      <c r="AI332" s="386"/>
      <c r="AJ332" s="387">
        <f t="shared" si="75"/>
        <v>0</v>
      </c>
      <c r="AK332" s="386"/>
      <c r="AL332" s="387">
        <f t="shared" si="76"/>
        <v>0</v>
      </c>
      <c r="AM332" s="386"/>
      <c r="AN332" s="387">
        <f t="shared" si="77"/>
        <v>0</v>
      </c>
      <c r="AO332" s="386"/>
      <c r="AP332" s="387">
        <f t="shared" si="78"/>
        <v>0</v>
      </c>
      <c r="AQ332" s="386"/>
      <c r="AR332" s="387">
        <f t="shared" si="79"/>
        <v>0</v>
      </c>
      <c r="AS332" s="386"/>
      <c r="AT332" s="387">
        <f t="shared" si="80"/>
        <v>0</v>
      </c>
    </row>
    <row r="333" spans="2:46">
      <c r="B333" s="435"/>
      <c r="C333" s="435"/>
      <c r="D333" s="436"/>
      <c r="E333" s="437"/>
      <c r="F333" s="437"/>
      <c r="G333" s="437"/>
      <c r="H333" s="437"/>
      <c r="I333" s="437"/>
      <c r="J333" s="437"/>
      <c r="K333" s="465">
        <f t="shared" si="81"/>
        <v>0</v>
      </c>
      <c r="L333" s="433"/>
      <c r="M333" s="433"/>
      <c r="N333" s="434"/>
      <c r="O333" s="383" t="str">
        <f t="shared" si="82"/>
        <v/>
      </c>
      <c r="P333" s="434"/>
      <c r="Q333" s="434"/>
      <c r="R333" s="434"/>
      <c r="S333" s="433"/>
      <c r="T333" s="434"/>
      <c r="U333" s="384" t="str">
        <f t="shared" ref="U333:U396" si="84">IF($B333="","",IFERROR(E333*$AC333*$AD333,0))</f>
        <v/>
      </c>
      <c r="V333" s="384" t="str">
        <f t="shared" ref="V333:V396" si="85">IF($B333="","",IFERROR(F333*$AC333*$AD333,0))</f>
        <v/>
      </c>
      <c r="W333" s="384" t="str">
        <f t="shared" ref="W333:W396" si="86">IF($B333="","",IFERROR(G333*$AC333*$AD333,0))</f>
        <v/>
      </c>
      <c r="X333" s="384" t="str">
        <f t="shared" ref="X333:X396" si="87">IF($B333="","",IFERROR(H333*$AC333*$AD333,0))</f>
        <v/>
      </c>
      <c r="Y333" s="384" t="str">
        <f t="shared" ref="Y333:Y396" si="88">IF($B333="","",IFERROR(I333*$AC333*$AD333,0))</f>
        <v/>
      </c>
      <c r="Z333" s="384" t="str">
        <f t="shared" ref="Z333:Z396" si="89">IF($B333="","",IFERROR(J333*$AC333*$AD333,0))</f>
        <v/>
      </c>
      <c r="AA333" s="384">
        <f t="shared" si="83"/>
        <v>0</v>
      </c>
      <c r="AB333" s="385" t="b">
        <f t="shared" ref="AB333:AB396" si="90">IF(COUNTA($B333:$J333)=0,TRUE,AND($B333&lt;&gt;"",$C333&lt;&gt;"",$D333&lt;&gt;"",$N333&lt;&gt;"",$L333&lt;&gt;"",$M333&lt;&gt;"",$Q333&lt;&gt;"",$R333&lt;&gt;"",$S333&lt;&gt;"",IF($O333="Yes",$P333&lt;&gt;"",TRUE)))</f>
        <v>1</v>
      </c>
      <c r="AC333" s="384" t="str">
        <f>IF($N333="","",IF($C$7="Northern Ireland",INDEX('Fixed inputs'!$H$18:$H$58,MATCH($N333,'Fixed inputs'!$C$18:$C$58,0)),INDEX('Fixed inputs'!$I$18:$I$58,MATCH($N333,'Fixed inputs'!$C$18:$C$58,0))))</f>
        <v/>
      </c>
      <c r="AD333" s="384" t="str">
        <f>IF($C333="","",INDEX('Fixed inputs'!$C$8:$E$10,MATCH($C333,'Fixed inputs'!$B$8:$B$10,0),MATCH(IF($C$7="Northern Ireland","GBP","EUR"),'Fixed inputs'!$C$7:$E$7,0)))</f>
        <v/>
      </c>
      <c r="AE333" s="386"/>
      <c r="AF333" s="386"/>
      <c r="AG333" s="386"/>
      <c r="AH333" s="386"/>
      <c r="AI333" s="386"/>
      <c r="AJ333" s="387">
        <f t="shared" ref="AJ333:AJ396" si="91">IF(AI333&lt;&gt;"",AI333,IF(AND($AE333="Yes",$AF333="Yes",$AG333="Yes",$AH333="Yes"),U333,0))</f>
        <v>0</v>
      </c>
      <c r="AK333" s="386"/>
      <c r="AL333" s="387">
        <f t="shared" ref="AL333:AL396" si="92">IF(AK333&lt;&gt;"",AK333,IF(AND($AE333="Yes",$AF333="Yes",$AG333="Yes",$AH333="Yes"),V333,0))</f>
        <v>0</v>
      </c>
      <c r="AM333" s="386"/>
      <c r="AN333" s="387">
        <f t="shared" ref="AN333:AN396" si="93">IF(AM333&lt;&gt;"",AM333,IF(AND($AE333="Yes",$AF333="Yes",$AG333="Yes",$AH333="Yes"),W333,0))</f>
        <v>0</v>
      </c>
      <c r="AO333" s="386"/>
      <c r="AP333" s="387">
        <f t="shared" ref="AP333:AP396" si="94">IF(AO333&lt;&gt;"",AO333,IF(AND($AE333="Yes",$AF333="Yes",$AG333="Yes",$AH333="Yes"),X333,0))</f>
        <v>0</v>
      </c>
      <c r="AQ333" s="386"/>
      <c r="AR333" s="387">
        <f t="shared" ref="AR333:AR396" si="95">IF(AQ333&lt;&gt;"",AQ333,IF(AND($AE333="Yes",$AF333="Yes",$AG333="Yes",$AH333="Yes"),Y333,0))</f>
        <v>0</v>
      </c>
      <c r="AS333" s="386"/>
      <c r="AT333" s="387">
        <f t="shared" ref="AT333:AT396" si="96">IF(AS333&lt;&gt;"",AS333,IF(AND($AE333="Yes",$AF333="Yes",$AG333="Yes",$AH333="Yes"),Z333,0))</f>
        <v>0</v>
      </c>
    </row>
    <row r="334" spans="2:46">
      <c r="B334" s="435"/>
      <c r="C334" s="435"/>
      <c r="D334" s="436"/>
      <c r="E334" s="437"/>
      <c r="F334" s="437"/>
      <c r="G334" s="437"/>
      <c r="H334" s="437"/>
      <c r="I334" s="437"/>
      <c r="J334" s="437"/>
      <c r="K334" s="465">
        <f t="shared" si="81"/>
        <v>0</v>
      </c>
      <c r="L334" s="433"/>
      <c r="M334" s="433"/>
      <c r="N334" s="434"/>
      <c r="O334" s="383" t="str">
        <f t="shared" si="82"/>
        <v/>
      </c>
      <c r="P334" s="434"/>
      <c r="Q334" s="434"/>
      <c r="R334" s="434"/>
      <c r="S334" s="433"/>
      <c r="T334" s="434"/>
      <c r="U334" s="384" t="str">
        <f t="shared" si="84"/>
        <v/>
      </c>
      <c r="V334" s="384" t="str">
        <f t="shared" si="85"/>
        <v/>
      </c>
      <c r="W334" s="384" t="str">
        <f t="shared" si="86"/>
        <v/>
      </c>
      <c r="X334" s="384" t="str">
        <f t="shared" si="87"/>
        <v/>
      </c>
      <c r="Y334" s="384" t="str">
        <f t="shared" si="88"/>
        <v/>
      </c>
      <c r="Z334" s="384" t="str">
        <f t="shared" si="89"/>
        <v/>
      </c>
      <c r="AA334" s="384">
        <f t="shared" si="83"/>
        <v>0</v>
      </c>
      <c r="AB334" s="385" t="b">
        <f t="shared" si="90"/>
        <v>1</v>
      </c>
      <c r="AC334" s="384" t="str">
        <f>IF($N334="","",IF($C$7="Northern Ireland",INDEX('Fixed inputs'!$H$18:$H$58,MATCH($N334,'Fixed inputs'!$C$18:$C$58,0)),INDEX('Fixed inputs'!$I$18:$I$58,MATCH($N334,'Fixed inputs'!$C$18:$C$58,0))))</f>
        <v/>
      </c>
      <c r="AD334" s="384" t="str">
        <f>IF($C334="","",INDEX('Fixed inputs'!$C$8:$E$10,MATCH($C334,'Fixed inputs'!$B$8:$B$10,0),MATCH(IF($C$7="Northern Ireland","GBP","EUR"),'Fixed inputs'!$C$7:$E$7,0)))</f>
        <v/>
      </c>
      <c r="AE334" s="386"/>
      <c r="AF334" s="386"/>
      <c r="AG334" s="386"/>
      <c r="AH334" s="386"/>
      <c r="AI334" s="386"/>
      <c r="AJ334" s="387">
        <f t="shared" si="91"/>
        <v>0</v>
      </c>
      <c r="AK334" s="386"/>
      <c r="AL334" s="387">
        <f t="shared" si="92"/>
        <v>0</v>
      </c>
      <c r="AM334" s="386"/>
      <c r="AN334" s="387">
        <f t="shared" si="93"/>
        <v>0</v>
      </c>
      <c r="AO334" s="386"/>
      <c r="AP334" s="387">
        <f t="shared" si="94"/>
        <v>0</v>
      </c>
      <c r="AQ334" s="386"/>
      <c r="AR334" s="387">
        <f t="shared" si="95"/>
        <v>0</v>
      </c>
      <c r="AS334" s="386"/>
      <c r="AT334" s="387">
        <f t="shared" si="96"/>
        <v>0</v>
      </c>
    </row>
    <row r="335" spans="2:46">
      <c r="B335" s="435"/>
      <c r="C335" s="435"/>
      <c r="D335" s="436"/>
      <c r="E335" s="437"/>
      <c r="F335" s="437"/>
      <c r="G335" s="437"/>
      <c r="H335" s="437"/>
      <c r="I335" s="437"/>
      <c r="J335" s="437"/>
      <c r="K335" s="465">
        <f t="shared" si="81"/>
        <v>0</v>
      </c>
      <c r="L335" s="433"/>
      <c r="M335" s="433"/>
      <c r="N335" s="434"/>
      <c r="O335" s="383" t="str">
        <f t="shared" si="82"/>
        <v/>
      </c>
      <c r="P335" s="434"/>
      <c r="Q335" s="434"/>
      <c r="R335" s="434"/>
      <c r="S335" s="433"/>
      <c r="T335" s="434"/>
      <c r="U335" s="384" t="str">
        <f t="shared" si="84"/>
        <v/>
      </c>
      <c r="V335" s="384" t="str">
        <f t="shared" si="85"/>
        <v/>
      </c>
      <c r="W335" s="384" t="str">
        <f t="shared" si="86"/>
        <v/>
      </c>
      <c r="X335" s="384" t="str">
        <f t="shared" si="87"/>
        <v/>
      </c>
      <c r="Y335" s="384" t="str">
        <f t="shared" si="88"/>
        <v/>
      </c>
      <c r="Z335" s="384" t="str">
        <f t="shared" si="89"/>
        <v/>
      </c>
      <c r="AA335" s="384">
        <f t="shared" si="83"/>
        <v>0</v>
      </c>
      <c r="AB335" s="385" t="b">
        <f t="shared" si="90"/>
        <v>1</v>
      </c>
      <c r="AC335" s="384" t="str">
        <f>IF($N335="","",IF($C$7="Northern Ireland",INDEX('Fixed inputs'!$H$18:$H$58,MATCH($N335,'Fixed inputs'!$C$18:$C$58,0)),INDEX('Fixed inputs'!$I$18:$I$58,MATCH($N335,'Fixed inputs'!$C$18:$C$58,0))))</f>
        <v/>
      </c>
      <c r="AD335" s="384" t="str">
        <f>IF($C335="","",INDEX('Fixed inputs'!$C$8:$E$10,MATCH($C335,'Fixed inputs'!$B$8:$B$10,0),MATCH(IF($C$7="Northern Ireland","GBP","EUR"),'Fixed inputs'!$C$7:$E$7,0)))</f>
        <v/>
      </c>
      <c r="AE335" s="386"/>
      <c r="AF335" s="386"/>
      <c r="AG335" s="386"/>
      <c r="AH335" s="386"/>
      <c r="AI335" s="386"/>
      <c r="AJ335" s="387">
        <f t="shared" si="91"/>
        <v>0</v>
      </c>
      <c r="AK335" s="386"/>
      <c r="AL335" s="387">
        <f t="shared" si="92"/>
        <v>0</v>
      </c>
      <c r="AM335" s="386"/>
      <c r="AN335" s="387">
        <f t="shared" si="93"/>
        <v>0</v>
      </c>
      <c r="AO335" s="386"/>
      <c r="AP335" s="387">
        <f t="shared" si="94"/>
        <v>0</v>
      </c>
      <c r="AQ335" s="386"/>
      <c r="AR335" s="387">
        <f t="shared" si="95"/>
        <v>0</v>
      </c>
      <c r="AS335" s="386"/>
      <c r="AT335" s="387">
        <f t="shared" si="96"/>
        <v>0</v>
      </c>
    </row>
    <row r="336" spans="2:46">
      <c r="B336" s="435"/>
      <c r="C336" s="435"/>
      <c r="D336" s="436"/>
      <c r="E336" s="437"/>
      <c r="F336" s="437"/>
      <c r="G336" s="437"/>
      <c r="H336" s="437"/>
      <c r="I336" s="437"/>
      <c r="J336" s="437"/>
      <c r="K336" s="465">
        <f t="shared" si="81"/>
        <v>0</v>
      </c>
      <c r="L336" s="433"/>
      <c r="M336" s="433"/>
      <c r="N336" s="434"/>
      <c r="O336" s="383" t="str">
        <f t="shared" si="82"/>
        <v/>
      </c>
      <c r="P336" s="434"/>
      <c r="Q336" s="434"/>
      <c r="R336" s="434"/>
      <c r="S336" s="433"/>
      <c r="T336" s="434"/>
      <c r="U336" s="384" t="str">
        <f t="shared" si="84"/>
        <v/>
      </c>
      <c r="V336" s="384" t="str">
        <f t="shared" si="85"/>
        <v/>
      </c>
      <c r="W336" s="384" t="str">
        <f t="shared" si="86"/>
        <v/>
      </c>
      <c r="X336" s="384" t="str">
        <f t="shared" si="87"/>
        <v/>
      </c>
      <c r="Y336" s="384" t="str">
        <f t="shared" si="88"/>
        <v/>
      </c>
      <c r="Z336" s="384" t="str">
        <f t="shared" si="89"/>
        <v/>
      </c>
      <c r="AA336" s="384">
        <f t="shared" si="83"/>
        <v>0</v>
      </c>
      <c r="AB336" s="385" t="b">
        <f t="shared" si="90"/>
        <v>1</v>
      </c>
      <c r="AC336" s="384" t="str">
        <f>IF($N336="","",IF($C$7="Northern Ireland",INDEX('Fixed inputs'!$H$18:$H$58,MATCH($N336,'Fixed inputs'!$C$18:$C$58,0)),INDEX('Fixed inputs'!$I$18:$I$58,MATCH($N336,'Fixed inputs'!$C$18:$C$58,0))))</f>
        <v/>
      </c>
      <c r="AD336" s="384" t="str">
        <f>IF($C336="","",INDEX('Fixed inputs'!$C$8:$E$10,MATCH($C336,'Fixed inputs'!$B$8:$B$10,0),MATCH(IF($C$7="Northern Ireland","GBP","EUR"),'Fixed inputs'!$C$7:$E$7,0)))</f>
        <v/>
      </c>
      <c r="AE336" s="386"/>
      <c r="AF336" s="386"/>
      <c r="AG336" s="386"/>
      <c r="AH336" s="386"/>
      <c r="AI336" s="386"/>
      <c r="AJ336" s="387">
        <f t="shared" si="91"/>
        <v>0</v>
      </c>
      <c r="AK336" s="386"/>
      <c r="AL336" s="387">
        <f t="shared" si="92"/>
        <v>0</v>
      </c>
      <c r="AM336" s="386"/>
      <c r="AN336" s="387">
        <f t="shared" si="93"/>
        <v>0</v>
      </c>
      <c r="AO336" s="386"/>
      <c r="AP336" s="387">
        <f t="shared" si="94"/>
        <v>0</v>
      </c>
      <c r="AQ336" s="386"/>
      <c r="AR336" s="387">
        <f t="shared" si="95"/>
        <v>0</v>
      </c>
      <c r="AS336" s="386"/>
      <c r="AT336" s="387">
        <f t="shared" si="96"/>
        <v>0</v>
      </c>
    </row>
    <row r="337" spans="2:46">
      <c r="B337" s="435"/>
      <c r="C337" s="435"/>
      <c r="D337" s="436"/>
      <c r="E337" s="437"/>
      <c r="F337" s="437"/>
      <c r="G337" s="437"/>
      <c r="H337" s="437"/>
      <c r="I337" s="437"/>
      <c r="J337" s="437"/>
      <c r="K337" s="465">
        <f t="shared" si="81"/>
        <v>0</v>
      </c>
      <c r="L337" s="433"/>
      <c r="M337" s="433"/>
      <c r="N337" s="434"/>
      <c r="O337" s="383" t="str">
        <f t="shared" si="82"/>
        <v/>
      </c>
      <c r="P337" s="434"/>
      <c r="Q337" s="434"/>
      <c r="R337" s="434"/>
      <c r="S337" s="433"/>
      <c r="T337" s="434"/>
      <c r="U337" s="384" t="str">
        <f t="shared" si="84"/>
        <v/>
      </c>
      <c r="V337" s="384" t="str">
        <f t="shared" si="85"/>
        <v/>
      </c>
      <c r="W337" s="384" t="str">
        <f t="shared" si="86"/>
        <v/>
      </c>
      <c r="X337" s="384" t="str">
        <f t="shared" si="87"/>
        <v/>
      </c>
      <c r="Y337" s="384" t="str">
        <f t="shared" si="88"/>
        <v/>
      </c>
      <c r="Z337" s="384" t="str">
        <f t="shared" si="89"/>
        <v/>
      </c>
      <c r="AA337" s="384">
        <f t="shared" si="83"/>
        <v>0</v>
      </c>
      <c r="AB337" s="385" t="b">
        <f t="shared" si="90"/>
        <v>1</v>
      </c>
      <c r="AC337" s="384" t="str">
        <f>IF($N337="","",IF($C$7="Northern Ireland",INDEX('Fixed inputs'!$H$18:$H$58,MATCH($N337,'Fixed inputs'!$C$18:$C$58,0)),INDEX('Fixed inputs'!$I$18:$I$58,MATCH($N337,'Fixed inputs'!$C$18:$C$58,0))))</f>
        <v/>
      </c>
      <c r="AD337" s="384" t="str">
        <f>IF($C337="","",INDEX('Fixed inputs'!$C$8:$E$10,MATCH($C337,'Fixed inputs'!$B$8:$B$10,0),MATCH(IF($C$7="Northern Ireland","GBP","EUR"),'Fixed inputs'!$C$7:$E$7,0)))</f>
        <v/>
      </c>
      <c r="AE337" s="386"/>
      <c r="AF337" s="386"/>
      <c r="AG337" s="386"/>
      <c r="AH337" s="386"/>
      <c r="AI337" s="386"/>
      <c r="AJ337" s="387">
        <f t="shared" si="91"/>
        <v>0</v>
      </c>
      <c r="AK337" s="386"/>
      <c r="AL337" s="387">
        <f t="shared" si="92"/>
        <v>0</v>
      </c>
      <c r="AM337" s="386"/>
      <c r="AN337" s="387">
        <f t="shared" si="93"/>
        <v>0</v>
      </c>
      <c r="AO337" s="386"/>
      <c r="AP337" s="387">
        <f t="shared" si="94"/>
        <v>0</v>
      </c>
      <c r="AQ337" s="386"/>
      <c r="AR337" s="387">
        <f t="shared" si="95"/>
        <v>0</v>
      </c>
      <c r="AS337" s="386"/>
      <c r="AT337" s="387">
        <f t="shared" si="96"/>
        <v>0</v>
      </c>
    </row>
    <row r="338" spans="2:46">
      <c r="B338" s="435"/>
      <c r="C338" s="435"/>
      <c r="D338" s="436"/>
      <c r="E338" s="437"/>
      <c r="F338" s="437"/>
      <c r="G338" s="437"/>
      <c r="H338" s="437"/>
      <c r="I338" s="437"/>
      <c r="J338" s="437"/>
      <c r="K338" s="465">
        <f t="shared" si="81"/>
        <v>0</v>
      </c>
      <c r="L338" s="433"/>
      <c r="M338" s="433"/>
      <c r="N338" s="434"/>
      <c r="O338" s="383" t="str">
        <f t="shared" si="82"/>
        <v/>
      </c>
      <c r="P338" s="434"/>
      <c r="Q338" s="434"/>
      <c r="R338" s="434"/>
      <c r="S338" s="433"/>
      <c r="T338" s="434"/>
      <c r="U338" s="384" t="str">
        <f t="shared" si="84"/>
        <v/>
      </c>
      <c r="V338" s="384" t="str">
        <f t="shared" si="85"/>
        <v/>
      </c>
      <c r="W338" s="384" t="str">
        <f t="shared" si="86"/>
        <v/>
      </c>
      <c r="X338" s="384" t="str">
        <f t="shared" si="87"/>
        <v/>
      </c>
      <c r="Y338" s="384" t="str">
        <f t="shared" si="88"/>
        <v/>
      </c>
      <c r="Z338" s="384" t="str">
        <f t="shared" si="89"/>
        <v/>
      </c>
      <c r="AA338" s="384">
        <f t="shared" si="83"/>
        <v>0</v>
      </c>
      <c r="AB338" s="385" t="b">
        <f t="shared" si="90"/>
        <v>1</v>
      </c>
      <c r="AC338" s="384" t="str">
        <f>IF($N338="","",IF($C$7="Northern Ireland",INDEX('Fixed inputs'!$H$18:$H$58,MATCH($N338,'Fixed inputs'!$C$18:$C$58,0)),INDEX('Fixed inputs'!$I$18:$I$58,MATCH($N338,'Fixed inputs'!$C$18:$C$58,0))))</f>
        <v/>
      </c>
      <c r="AD338" s="384" t="str">
        <f>IF($C338="","",INDEX('Fixed inputs'!$C$8:$E$10,MATCH($C338,'Fixed inputs'!$B$8:$B$10,0),MATCH(IF($C$7="Northern Ireland","GBP","EUR"),'Fixed inputs'!$C$7:$E$7,0)))</f>
        <v/>
      </c>
      <c r="AE338" s="386"/>
      <c r="AF338" s="386"/>
      <c r="AG338" s="386"/>
      <c r="AH338" s="386"/>
      <c r="AI338" s="386"/>
      <c r="AJ338" s="387">
        <f t="shared" si="91"/>
        <v>0</v>
      </c>
      <c r="AK338" s="386"/>
      <c r="AL338" s="387">
        <f t="shared" si="92"/>
        <v>0</v>
      </c>
      <c r="AM338" s="386"/>
      <c r="AN338" s="387">
        <f t="shared" si="93"/>
        <v>0</v>
      </c>
      <c r="AO338" s="386"/>
      <c r="AP338" s="387">
        <f t="shared" si="94"/>
        <v>0</v>
      </c>
      <c r="AQ338" s="386"/>
      <c r="AR338" s="387">
        <f t="shared" si="95"/>
        <v>0</v>
      </c>
      <c r="AS338" s="386"/>
      <c r="AT338" s="387">
        <f t="shared" si="96"/>
        <v>0</v>
      </c>
    </row>
    <row r="339" spans="2:46">
      <c r="B339" s="435"/>
      <c r="C339" s="435"/>
      <c r="D339" s="436"/>
      <c r="E339" s="437"/>
      <c r="F339" s="437"/>
      <c r="G339" s="437"/>
      <c r="H339" s="437"/>
      <c r="I339" s="437"/>
      <c r="J339" s="437"/>
      <c r="K339" s="465">
        <f t="shared" si="81"/>
        <v>0</v>
      </c>
      <c r="L339" s="433"/>
      <c r="M339" s="433"/>
      <c r="N339" s="434"/>
      <c r="O339" s="383" t="str">
        <f t="shared" si="82"/>
        <v/>
      </c>
      <c r="P339" s="434"/>
      <c r="Q339" s="434"/>
      <c r="R339" s="434"/>
      <c r="S339" s="433"/>
      <c r="T339" s="434"/>
      <c r="U339" s="384" t="str">
        <f t="shared" si="84"/>
        <v/>
      </c>
      <c r="V339" s="384" t="str">
        <f t="shared" si="85"/>
        <v/>
      </c>
      <c r="W339" s="384" t="str">
        <f t="shared" si="86"/>
        <v/>
      </c>
      <c r="X339" s="384" t="str">
        <f t="shared" si="87"/>
        <v/>
      </c>
      <c r="Y339" s="384" t="str">
        <f t="shared" si="88"/>
        <v/>
      </c>
      <c r="Z339" s="384" t="str">
        <f t="shared" si="89"/>
        <v/>
      </c>
      <c r="AA339" s="384">
        <f t="shared" si="83"/>
        <v>0</v>
      </c>
      <c r="AB339" s="385" t="b">
        <f t="shared" si="90"/>
        <v>1</v>
      </c>
      <c r="AC339" s="384" t="str">
        <f>IF($N339="","",IF($C$7="Northern Ireland",INDEX('Fixed inputs'!$H$18:$H$58,MATCH($N339,'Fixed inputs'!$C$18:$C$58,0)),INDEX('Fixed inputs'!$I$18:$I$58,MATCH($N339,'Fixed inputs'!$C$18:$C$58,0))))</f>
        <v/>
      </c>
      <c r="AD339" s="384" t="str">
        <f>IF($C339="","",INDEX('Fixed inputs'!$C$8:$E$10,MATCH($C339,'Fixed inputs'!$B$8:$B$10,0),MATCH(IF($C$7="Northern Ireland","GBP","EUR"),'Fixed inputs'!$C$7:$E$7,0)))</f>
        <v/>
      </c>
      <c r="AE339" s="386"/>
      <c r="AF339" s="386"/>
      <c r="AG339" s="386"/>
      <c r="AH339" s="386"/>
      <c r="AI339" s="386"/>
      <c r="AJ339" s="387">
        <f t="shared" si="91"/>
        <v>0</v>
      </c>
      <c r="AK339" s="386"/>
      <c r="AL339" s="387">
        <f t="shared" si="92"/>
        <v>0</v>
      </c>
      <c r="AM339" s="386"/>
      <c r="AN339" s="387">
        <f t="shared" si="93"/>
        <v>0</v>
      </c>
      <c r="AO339" s="386"/>
      <c r="AP339" s="387">
        <f t="shared" si="94"/>
        <v>0</v>
      </c>
      <c r="AQ339" s="386"/>
      <c r="AR339" s="387">
        <f t="shared" si="95"/>
        <v>0</v>
      </c>
      <c r="AS339" s="386"/>
      <c r="AT339" s="387">
        <f t="shared" si="96"/>
        <v>0</v>
      </c>
    </row>
    <row r="340" spans="2:46">
      <c r="B340" s="435"/>
      <c r="C340" s="435"/>
      <c r="D340" s="436"/>
      <c r="E340" s="437"/>
      <c r="F340" s="437"/>
      <c r="G340" s="437"/>
      <c r="H340" s="437"/>
      <c r="I340" s="437"/>
      <c r="J340" s="437"/>
      <c r="K340" s="465">
        <f t="shared" si="81"/>
        <v>0</v>
      </c>
      <c r="L340" s="433"/>
      <c r="M340" s="433"/>
      <c r="N340" s="434"/>
      <c r="O340" s="383" t="str">
        <f t="shared" si="82"/>
        <v/>
      </c>
      <c r="P340" s="434"/>
      <c r="Q340" s="434"/>
      <c r="R340" s="434"/>
      <c r="S340" s="433"/>
      <c r="T340" s="434"/>
      <c r="U340" s="384" t="str">
        <f t="shared" si="84"/>
        <v/>
      </c>
      <c r="V340" s="384" t="str">
        <f t="shared" si="85"/>
        <v/>
      </c>
      <c r="W340" s="384" t="str">
        <f t="shared" si="86"/>
        <v/>
      </c>
      <c r="X340" s="384" t="str">
        <f t="shared" si="87"/>
        <v/>
      </c>
      <c r="Y340" s="384" t="str">
        <f t="shared" si="88"/>
        <v/>
      </c>
      <c r="Z340" s="384" t="str">
        <f t="shared" si="89"/>
        <v/>
      </c>
      <c r="AA340" s="384">
        <f t="shared" si="83"/>
        <v>0</v>
      </c>
      <c r="AB340" s="385" t="b">
        <f t="shared" si="90"/>
        <v>1</v>
      </c>
      <c r="AC340" s="384" t="str">
        <f>IF($N340="","",IF($C$7="Northern Ireland",INDEX('Fixed inputs'!$H$18:$H$58,MATCH($N340,'Fixed inputs'!$C$18:$C$58,0)),INDEX('Fixed inputs'!$I$18:$I$58,MATCH($N340,'Fixed inputs'!$C$18:$C$58,0))))</f>
        <v/>
      </c>
      <c r="AD340" s="384" t="str">
        <f>IF($C340="","",INDEX('Fixed inputs'!$C$8:$E$10,MATCH($C340,'Fixed inputs'!$B$8:$B$10,0),MATCH(IF($C$7="Northern Ireland","GBP","EUR"),'Fixed inputs'!$C$7:$E$7,0)))</f>
        <v/>
      </c>
      <c r="AE340" s="386"/>
      <c r="AF340" s="386"/>
      <c r="AG340" s="386"/>
      <c r="AH340" s="386"/>
      <c r="AI340" s="386"/>
      <c r="AJ340" s="387">
        <f t="shared" si="91"/>
        <v>0</v>
      </c>
      <c r="AK340" s="386"/>
      <c r="AL340" s="387">
        <f t="shared" si="92"/>
        <v>0</v>
      </c>
      <c r="AM340" s="386"/>
      <c r="AN340" s="387">
        <f t="shared" si="93"/>
        <v>0</v>
      </c>
      <c r="AO340" s="386"/>
      <c r="AP340" s="387">
        <f t="shared" si="94"/>
        <v>0</v>
      </c>
      <c r="AQ340" s="386"/>
      <c r="AR340" s="387">
        <f t="shared" si="95"/>
        <v>0</v>
      </c>
      <c r="AS340" s="386"/>
      <c r="AT340" s="387">
        <f t="shared" si="96"/>
        <v>0</v>
      </c>
    </row>
    <row r="341" spans="2:46">
      <c r="B341" s="435"/>
      <c r="C341" s="435"/>
      <c r="D341" s="436"/>
      <c r="E341" s="437"/>
      <c r="F341" s="437"/>
      <c r="G341" s="437"/>
      <c r="H341" s="437"/>
      <c r="I341" s="437"/>
      <c r="J341" s="437"/>
      <c r="K341" s="465">
        <f t="shared" si="81"/>
        <v>0</v>
      </c>
      <c r="L341" s="433"/>
      <c r="M341" s="433"/>
      <c r="N341" s="434"/>
      <c r="O341" s="383" t="str">
        <f t="shared" si="82"/>
        <v/>
      </c>
      <c r="P341" s="434"/>
      <c r="Q341" s="434"/>
      <c r="R341" s="434"/>
      <c r="S341" s="433"/>
      <c r="T341" s="434"/>
      <c r="U341" s="384" t="str">
        <f t="shared" si="84"/>
        <v/>
      </c>
      <c r="V341" s="384" t="str">
        <f t="shared" si="85"/>
        <v/>
      </c>
      <c r="W341" s="384" t="str">
        <f t="shared" si="86"/>
        <v/>
      </c>
      <c r="X341" s="384" t="str">
        <f t="shared" si="87"/>
        <v/>
      </c>
      <c r="Y341" s="384" t="str">
        <f t="shared" si="88"/>
        <v/>
      </c>
      <c r="Z341" s="384" t="str">
        <f t="shared" si="89"/>
        <v/>
      </c>
      <c r="AA341" s="384">
        <f t="shared" si="83"/>
        <v>0</v>
      </c>
      <c r="AB341" s="385" t="b">
        <f t="shared" si="90"/>
        <v>1</v>
      </c>
      <c r="AC341" s="384" t="str">
        <f>IF($N341="","",IF($C$7="Northern Ireland",INDEX('Fixed inputs'!$H$18:$H$58,MATCH($N341,'Fixed inputs'!$C$18:$C$58,0)),INDEX('Fixed inputs'!$I$18:$I$58,MATCH($N341,'Fixed inputs'!$C$18:$C$58,0))))</f>
        <v/>
      </c>
      <c r="AD341" s="384" t="str">
        <f>IF($C341="","",INDEX('Fixed inputs'!$C$8:$E$10,MATCH($C341,'Fixed inputs'!$B$8:$B$10,0),MATCH(IF($C$7="Northern Ireland","GBP","EUR"),'Fixed inputs'!$C$7:$E$7,0)))</f>
        <v/>
      </c>
      <c r="AE341" s="386"/>
      <c r="AF341" s="386"/>
      <c r="AG341" s="386"/>
      <c r="AH341" s="386"/>
      <c r="AI341" s="386"/>
      <c r="AJ341" s="387">
        <f t="shared" si="91"/>
        <v>0</v>
      </c>
      <c r="AK341" s="386"/>
      <c r="AL341" s="387">
        <f t="shared" si="92"/>
        <v>0</v>
      </c>
      <c r="AM341" s="386"/>
      <c r="AN341" s="387">
        <f t="shared" si="93"/>
        <v>0</v>
      </c>
      <c r="AO341" s="386"/>
      <c r="AP341" s="387">
        <f t="shared" si="94"/>
        <v>0</v>
      </c>
      <c r="AQ341" s="386"/>
      <c r="AR341" s="387">
        <f t="shared" si="95"/>
        <v>0</v>
      </c>
      <c r="AS341" s="386"/>
      <c r="AT341" s="387">
        <f t="shared" si="96"/>
        <v>0</v>
      </c>
    </row>
    <row r="342" spans="2:46">
      <c r="B342" s="435"/>
      <c r="C342" s="435"/>
      <c r="D342" s="436"/>
      <c r="E342" s="437"/>
      <c r="F342" s="437"/>
      <c r="G342" s="437"/>
      <c r="H342" s="437"/>
      <c r="I342" s="437"/>
      <c r="J342" s="437"/>
      <c r="K342" s="465">
        <f t="shared" si="81"/>
        <v>0</v>
      </c>
      <c r="L342" s="433"/>
      <c r="M342" s="433"/>
      <c r="N342" s="434"/>
      <c r="O342" s="383" t="str">
        <f t="shared" si="82"/>
        <v/>
      </c>
      <c r="P342" s="434"/>
      <c r="Q342" s="434"/>
      <c r="R342" s="434"/>
      <c r="S342" s="433"/>
      <c r="T342" s="434"/>
      <c r="U342" s="384" t="str">
        <f t="shared" si="84"/>
        <v/>
      </c>
      <c r="V342" s="384" t="str">
        <f t="shared" si="85"/>
        <v/>
      </c>
      <c r="W342" s="384" t="str">
        <f t="shared" si="86"/>
        <v/>
      </c>
      <c r="X342" s="384" t="str">
        <f t="shared" si="87"/>
        <v/>
      </c>
      <c r="Y342" s="384" t="str">
        <f t="shared" si="88"/>
        <v/>
      </c>
      <c r="Z342" s="384" t="str">
        <f t="shared" si="89"/>
        <v/>
      </c>
      <c r="AA342" s="384">
        <f t="shared" si="83"/>
        <v>0</v>
      </c>
      <c r="AB342" s="385" t="b">
        <f t="shared" si="90"/>
        <v>1</v>
      </c>
      <c r="AC342" s="384" t="str">
        <f>IF($N342="","",IF($C$7="Northern Ireland",INDEX('Fixed inputs'!$H$18:$H$58,MATCH($N342,'Fixed inputs'!$C$18:$C$58,0)),INDEX('Fixed inputs'!$I$18:$I$58,MATCH($N342,'Fixed inputs'!$C$18:$C$58,0))))</f>
        <v/>
      </c>
      <c r="AD342" s="384" t="str">
        <f>IF($C342="","",INDEX('Fixed inputs'!$C$8:$E$10,MATCH($C342,'Fixed inputs'!$B$8:$B$10,0),MATCH(IF($C$7="Northern Ireland","GBP","EUR"),'Fixed inputs'!$C$7:$E$7,0)))</f>
        <v/>
      </c>
      <c r="AE342" s="386"/>
      <c r="AF342" s="386"/>
      <c r="AG342" s="386"/>
      <c r="AH342" s="386"/>
      <c r="AI342" s="386"/>
      <c r="AJ342" s="387">
        <f t="shared" si="91"/>
        <v>0</v>
      </c>
      <c r="AK342" s="386"/>
      <c r="AL342" s="387">
        <f t="shared" si="92"/>
        <v>0</v>
      </c>
      <c r="AM342" s="386"/>
      <c r="AN342" s="387">
        <f t="shared" si="93"/>
        <v>0</v>
      </c>
      <c r="AO342" s="386"/>
      <c r="AP342" s="387">
        <f t="shared" si="94"/>
        <v>0</v>
      </c>
      <c r="AQ342" s="386"/>
      <c r="AR342" s="387">
        <f t="shared" si="95"/>
        <v>0</v>
      </c>
      <c r="AS342" s="386"/>
      <c r="AT342" s="387">
        <f t="shared" si="96"/>
        <v>0</v>
      </c>
    </row>
    <row r="343" spans="2:46">
      <c r="B343" s="435"/>
      <c r="C343" s="435"/>
      <c r="D343" s="436"/>
      <c r="E343" s="437"/>
      <c r="F343" s="437"/>
      <c r="G343" s="437"/>
      <c r="H343" s="437"/>
      <c r="I343" s="437"/>
      <c r="J343" s="437"/>
      <c r="K343" s="465">
        <f t="shared" si="81"/>
        <v>0</v>
      </c>
      <c r="L343" s="433"/>
      <c r="M343" s="433"/>
      <c r="N343" s="434"/>
      <c r="O343" s="383" t="str">
        <f t="shared" si="82"/>
        <v/>
      </c>
      <c r="P343" s="434"/>
      <c r="Q343" s="434"/>
      <c r="R343" s="434"/>
      <c r="S343" s="433"/>
      <c r="T343" s="434"/>
      <c r="U343" s="384" t="str">
        <f t="shared" si="84"/>
        <v/>
      </c>
      <c r="V343" s="384" t="str">
        <f t="shared" si="85"/>
        <v/>
      </c>
      <c r="W343" s="384" t="str">
        <f t="shared" si="86"/>
        <v/>
      </c>
      <c r="X343" s="384" t="str">
        <f t="shared" si="87"/>
        <v/>
      </c>
      <c r="Y343" s="384" t="str">
        <f t="shared" si="88"/>
        <v/>
      </c>
      <c r="Z343" s="384" t="str">
        <f t="shared" si="89"/>
        <v/>
      </c>
      <c r="AA343" s="384">
        <f t="shared" si="83"/>
        <v>0</v>
      </c>
      <c r="AB343" s="385" t="b">
        <f t="shared" si="90"/>
        <v>1</v>
      </c>
      <c r="AC343" s="384" t="str">
        <f>IF($N343="","",IF($C$7="Northern Ireland",INDEX('Fixed inputs'!$H$18:$H$58,MATCH($N343,'Fixed inputs'!$C$18:$C$58,0)),INDEX('Fixed inputs'!$I$18:$I$58,MATCH($N343,'Fixed inputs'!$C$18:$C$58,0))))</f>
        <v/>
      </c>
      <c r="AD343" s="384" t="str">
        <f>IF($C343="","",INDEX('Fixed inputs'!$C$8:$E$10,MATCH($C343,'Fixed inputs'!$B$8:$B$10,0),MATCH(IF($C$7="Northern Ireland","GBP","EUR"),'Fixed inputs'!$C$7:$E$7,0)))</f>
        <v/>
      </c>
      <c r="AE343" s="386"/>
      <c r="AF343" s="386"/>
      <c r="AG343" s="386"/>
      <c r="AH343" s="386"/>
      <c r="AI343" s="386"/>
      <c r="AJ343" s="387">
        <f t="shared" si="91"/>
        <v>0</v>
      </c>
      <c r="AK343" s="386"/>
      <c r="AL343" s="387">
        <f t="shared" si="92"/>
        <v>0</v>
      </c>
      <c r="AM343" s="386"/>
      <c r="AN343" s="387">
        <f t="shared" si="93"/>
        <v>0</v>
      </c>
      <c r="AO343" s="386"/>
      <c r="AP343" s="387">
        <f t="shared" si="94"/>
        <v>0</v>
      </c>
      <c r="AQ343" s="386"/>
      <c r="AR343" s="387">
        <f t="shared" si="95"/>
        <v>0</v>
      </c>
      <c r="AS343" s="386"/>
      <c r="AT343" s="387">
        <f t="shared" si="96"/>
        <v>0</v>
      </c>
    </row>
    <row r="344" spans="2:46">
      <c r="B344" s="435"/>
      <c r="C344" s="435"/>
      <c r="D344" s="436"/>
      <c r="E344" s="437"/>
      <c r="F344" s="437"/>
      <c r="G344" s="437"/>
      <c r="H344" s="437"/>
      <c r="I344" s="437"/>
      <c r="J344" s="437"/>
      <c r="K344" s="465">
        <f t="shared" si="81"/>
        <v>0</v>
      </c>
      <c r="L344" s="433"/>
      <c r="M344" s="433"/>
      <c r="N344" s="434"/>
      <c r="O344" s="383" t="str">
        <f t="shared" si="82"/>
        <v/>
      </c>
      <c r="P344" s="434"/>
      <c r="Q344" s="434"/>
      <c r="R344" s="434"/>
      <c r="S344" s="433"/>
      <c r="T344" s="434"/>
      <c r="U344" s="384" t="str">
        <f t="shared" si="84"/>
        <v/>
      </c>
      <c r="V344" s="384" t="str">
        <f t="shared" si="85"/>
        <v/>
      </c>
      <c r="W344" s="384" t="str">
        <f t="shared" si="86"/>
        <v/>
      </c>
      <c r="X344" s="384" t="str">
        <f t="shared" si="87"/>
        <v/>
      </c>
      <c r="Y344" s="384" t="str">
        <f t="shared" si="88"/>
        <v/>
      </c>
      <c r="Z344" s="384" t="str">
        <f t="shared" si="89"/>
        <v/>
      </c>
      <c r="AA344" s="384">
        <f t="shared" si="83"/>
        <v>0</v>
      </c>
      <c r="AB344" s="385" t="b">
        <f t="shared" si="90"/>
        <v>1</v>
      </c>
      <c r="AC344" s="384" t="str">
        <f>IF($N344="","",IF($C$7="Northern Ireland",INDEX('Fixed inputs'!$H$18:$H$58,MATCH($N344,'Fixed inputs'!$C$18:$C$58,0)),INDEX('Fixed inputs'!$I$18:$I$58,MATCH($N344,'Fixed inputs'!$C$18:$C$58,0))))</f>
        <v/>
      </c>
      <c r="AD344" s="384" t="str">
        <f>IF($C344="","",INDEX('Fixed inputs'!$C$8:$E$10,MATCH($C344,'Fixed inputs'!$B$8:$B$10,0),MATCH(IF($C$7="Northern Ireland","GBP","EUR"),'Fixed inputs'!$C$7:$E$7,0)))</f>
        <v/>
      </c>
      <c r="AE344" s="386"/>
      <c r="AF344" s="386"/>
      <c r="AG344" s="386"/>
      <c r="AH344" s="386"/>
      <c r="AI344" s="386"/>
      <c r="AJ344" s="387">
        <f t="shared" si="91"/>
        <v>0</v>
      </c>
      <c r="AK344" s="386"/>
      <c r="AL344" s="387">
        <f t="shared" si="92"/>
        <v>0</v>
      </c>
      <c r="AM344" s="386"/>
      <c r="AN344" s="387">
        <f t="shared" si="93"/>
        <v>0</v>
      </c>
      <c r="AO344" s="386"/>
      <c r="AP344" s="387">
        <f t="shared" si="94"/>
        <v>0</v>
      </c>
      <c r="AQ344" s="386"/>
      <c r="AR344" s="387">
        <f t="shared" si="95"/>
        <v>0</v>
      </c>
      <c r="AS344" s="386"/>
      <c r="AT344" s="387">
        <f t="shared" si="96"/>
        <v>0</v>
      </c>
    </row>
    <row r="345" spans="2:46">
      <c r="B345" s="435"/>
      <c r="C345" s="435"/>
      <c r="D345" s="436"/>
      <c r="E345" s="437"/>
      <c r="F345" s="437"/>
      <c r="G345" s="437"/>
      <c r="H345" s="437"/>
      <c r="I345" s="437"/>
      <c r="J345" s="437"/>
      <c r="K345" s="465">
        <f t="shared" si="81"/>
        <v>0</v>
      </c>
      <c r="L345" s="433"/>
      <c r="M345" s="433"/>
      <c r="N345" s="434"/>
      <c r="O345" s="383" t="str">
        <f t="shared" si="82"/>
        <v/>
      </c>
      <c r="P345" s="434"/>
      <c r="Q345" s="434"/>
      <c r="R345" s="434"/>
      <c r="S345" s="433"/>
      <c r="T345" s="434"/>
      <c r="U345" s="384" t="str">
        <f t="shared" si="84"/>
        <v/>
      </c>
      <c r="V345" s="384" t="str">
        <f t="shared" si="85"/>
        <v/>
      </c>
      <c r="W345" s="384" t="str">
        <f t="shared" si="86"/>
        <v/>
      </c>
      <c r="X345" s="384" t="str">
        <f t="shared" si="87"/>
        <v/>
      </c>
      <c r="Y345" s="384" t="str">
        <f t="shared" si="88"/>
        <v/>
      </c>
      <c r="Z345" s="384" t="str">
        <f t="shared" si="89"/>
        <v/>
      </c>
      <c r="AA345" s="384">
        <f t="shared" si="83"/>
        <v>0</v>
      </c>
      <c r="AB345" s="385" t="b">
        <f t="shared" si="90"/>
        <v>1</v>
      </c>
      <c r="AC345" s="384" t="str">
        <f>IF($N345="","",IF($C$7="Northern Ireland",INDEX('Fixed inputs'!$H$18:$H$58,MATCH($N345,'Fixed inputs'!$C$18:$C$58,0)),INDEX('Fixed inputs'!$I$18:$I$58,MATCH($N345,'Fixed inputs'!$C$18:$C$58,0))))</f>
        <v/>
      </c>
      <c r="AD345" s="384" t="str">
        <f>IF($C345="","",INDEX('Fixed inputs'!$C$8:$E$10,MATCH($C345,'Fixed inputs'!$B$8:$B$10,0),MATCH(IF($C$7="Northern Ireland","GBP","EUR"),'Fixed inputs'!$C$7:$E$7,0)))</f>
        <v/>
      </c>
      <c r="AE345" s="386"/>
      <c r="AF345" s="386"/>
      <c r="AG345" s="386"/>
      <c r="AH345" s="386"/>
      <c r="AI345" s="386"/>
      <c r="AJ345" s="387">
        <f t="shared" si="91"/>
        <v>0</v>
      </c>
      <c r="AK345" s="386"/>
      <c r="AL345" s="387">
        <f t="shared" si="92"/>
        <v>0</v>
      </c>
      <c r="AM345" s="386"/>
      <c r="AN345" s="387">
        <f t="shared" si="93"/>
        <v>0</v>
      </c>
      <c r="AO345" s="386"/>
      <c r="AP345" s="387">
        <f t="shared" si="94"/>
        <v>0</v>
      </c>
      <c r="AQ345" s="386"/>
      <c r="AR345" s="387">
        <f t="shared" si="95"/>
        <v>0</v>
      </c>
      <c r="AS345" s="386"/>
      <c r="AT345" s="387">
        <f t="shared" si="96"/>
        <v>0</v>
      </c>
    </row>
    <row r="346" spans="2:46">
      <c r="B346" s="435"/>
      <c r="C346" s="435"/>
      <c r="D346" s="436"/>
      <c r="E346" s="437"/>
      <c r="F346" s="437"/>
      <c r="G346" s="437"/>
      <c r="H346" s="437"/>
      <c r="I346" s="437"/>
      <c r="J346" s="437"/>
      <c r="K346" s="465">
        <f t="shared" si="81"/>
        <v>0</v>
      </c>
      <c r="L346" s="433"/>
      <c r="M346" s="433"/>
      <c r="N346" s="434"/>
      <c r="O346" s="383" t="str">
        <f t="shared" si="82"/>
        <v/>
      </c>
      <c r="P346" s="434"/>
      <c r="Q346" s="434"/>
      <c r="R346" s="434"/>
      <c r="S346" s="433"/>
      <c r="T346" s="434"/>
      <c r="U346" s="384" t="str">
        <f t="shared" si="84"/>
        <v/>
      </c>
      <c r="V346" s="384" t="str">
        <f t="shared" si="85"/>
        <v/>
      </c>
      <c r="W346" s="384" t="str">
        <f t="shared" si="86"/>
        <v/>
      </c>
      <c r="X346" s="384" t="str">
        <f t="shared" si="87"/>
        <v/>
      </c>
      <c r="Y346" s="384" t="str">
        <f t="shared" si="88"/>
        <v/>
      </c>
      <c r="Z346" s="384" t="str">
        <f t="shared" si="89"/>
        <v/>
      </c>
      <c r="AA346" s="384">
        <f t="shared" si="83"/>
        <v>0</v>
      </c>
      <c r="AB346" s="385" t="b">
        <f t="shared" si="90"/>
        <v>1</v>
      </c>
      <c r="AC346" s="384" t="str">
        <f>IF($N346="","",IF($C$7="Northern Ireland",INDEX('Fixed inputs'!$H$18:$H$58,MATCH($N346,'Fixed inputs'!$C$18:$C$58,0)),INDEX('Fixed inputs'!$I$18:$I$58,MATCH($N346,'Fixed inputs'!$C$18:$C$58,0))))</f>
        <v/>
      </c>
      <c r="AD346" s="384" t="str">
        <f>IF($C346="","",INDEX('Fixed inputs'!$C$8:$E$10,MATCH($C346,'Fixed inputs'!$B$8:$B$10,0),MATCH(IF($C$7="Northern Ireland","GBP","EUR"),'Fixed inputs'!$C$7:$E$7,0)))</f>
        <v/>
      </c>
      <c r="AE346" s="386"/>
      <c r="AF346" s="386"/>
      <c r="AG346" s="386"/>
      <c r="AH346" s="386"/>
      <c r="AI346" s="386"/>
      <c r="AJ346" s="387">
        <f t="shared" si="91"/>
        <v>0</v>
      </c>
      <c r="AK346" s="386"/>
      <c r="AL346" s="387">
        <f t="shared" si="92"/>
        <v>0</v>
      </c>
      <c r="AM346" s="386"/>
      <c r="AN346" s="387">
        <f t="shared" si="93"/>
        <v>0</v>
      </c>
      <c r="AO346" s="386"/>
      <c r="AP346" s="387">
        <f t="shared" si="94"/>
        <v>0</v>
      </c>
      <c r="AQ346" s="386"/>
      <c r="AR346" s="387">
        <f t="shared" si="95"/>
        <v>0</v>
      </c>
      <c r="AS346" s="386"/>
      <c r="AT346" s="387">
        <f t="shared" si="96"/>
        <v>0</v>
      </c>
    </row>
    <row r="347" spans="2:46">
      <c r="B347" s="435"/>
      <c r="C347" s="435"/>
      <c r="D347" s="436"/>
      <c r="E347" s="437"/>
      <c r="F347" s="437"/>
      <c r="G347" s="437"/>
      <c r="H347" s="437"/>
      <c r="I347" s="437"/>
      <c r="J347" s="437"/>
      <c r="K347" s="465">
        <f t="shared" si="81"/>
        <v>0</v>
      </c>
      <c r="L347" s="433"/>
      <c r="M347" s="433"/>
      <c r="N347" s="434"/>
      <c r="O347" s="383" t="str">
        <f t="shared" si="82"/>
        <v/>
      </c>
      <c r="P347" s="434"/>
      <c r="Q347" s="434"/>
      <c r="R347" s="434"/>
      <c r="S347" s="433"/>
      <c r="T347" s="434"/>
      <c r="U347" s="384" t="str">
        <f t="shared" si="84"/>
        <v/>
      </c>
      <c r="V347" s="384" t="str">
        <f t="shared" si="85"/>
        <v/>
      </c>
      <c r="W347" s="384" t="str">
        <f t="shared" si="86"/>
        <v/>
      </c>
      <c r="X347" s="384" t="str">
        <f t="shared" si="87"/>
        <v/>
      </c>
      <c r="Y347" s="384" t="str">
        <f t="shared" si="88"/>
        <v/>
      </c>
      <c r="Z347" s="384" t="str">
        <f t="shared" si="89"/>
        <v/>
      </c>
      <c r="AA347" s="384">
        <f t="shared" si="83"/>
        <v>0</v>
      </c>
      <c r="AB347" s="385" t="b">
        <f t="shared" si="90"/>
        <v>1</v>
      </c>
      <c r="AC347" s="384" t="str">
        <f>IF($N347="","",IF($C$7="Northern Ireland",INDEX('Fixed inputs'!$H$18:$H$58,MATCH($N347,'Fixed inputs'!$C$18:$C$58,0)),INDEX('Fixed inputs'!$I$18:$I$58,MATCH($N347,'Fixed inputs'!$C$18:$C$58,0))))</f>
        <v/>
      </c>
      <c r="AD347" s="384" t="str">
        <f>IF($C347="","",INDEX('Fixed inputs'!$C$8:$E$10,MATCH($C347,'Fixed inputs'!$B$8:$B$10,0),MATCH(IF($C$7="Northern Ireland","GBP","EUR"),'Fixed inputs'!$C$7:$E$7,0)))</f>
        <v/>
      </c>
      <c r="AE347" s="386"/>
      <c r="AF347" s="386"/>
      <c r="AG347" s="386"/>
      <c r="AH347" s="386"/>
      <c r="AI347" s="386"/>
      <c r="AJ347" s="387">
        <f t="shared" si="91"/>
        <v>0</v>
      </c>
      <c r="AK347" s="386"/>
      <c r="AL347" s="387">
        <f t="shared" si="92"/>
        <v>0</v>
      </c>
      <c r="AM347" s="386"/>
      <c r="AN347" s="387">
        <f t="shared" si="93"/>
        <v>0</v>
      </c>
      <c r="AO347" s="386"/>
      <c r="AP347" s="387">
        <f t="shared" si="94"/>
        <v>0</v>
      </c>
      <c r="AQ347" s="386"/>
      <c r="AR347" s="387">
        <f t="shared" si="95"/>
        <v>0</v>
      </c>
      <c r="AS347" s="386"/>
      <c r="AT347" s="387">
        <f t="shared" si="96"/>
        <v>0</v>
      </c>
    </row>
    <row r="348" spans="2:46">
      <c r="B348" s="435"/>
      <c r="C348" s="435"/>
      <c r="D348" s="436"/>
      <c r="E348" s="437"/>
      <c r="F348" s="437"/>
      <c r="G348" s="437"/>
      <c r="H348" s="437"/>
      <c r="I348" s="437"/>
      <c r="J348" s="437"/>
      <c r="K348" s="465">
        <f t="shared" si="81"/>
        <v>0</v>
      </c>
      <c r="L348" s="433"/>
      <c r="M348" s="433"/>
      <c r="N348" s="434"/>
      <c r="O348" s="383" t="str">
        <f t="shared" si="82"/>
        <v/>
      </c>
      <c r="P348" s="434"/>
      <c r="Q348" s="434"/>
      <c r="R348" s="434"/>
      <c r="S348" s="433"/>
      <c r="T348" s="434"/>
      <c r="U348" s="384" t="str">
        <f t="shared" si="84"/>
        <v/>
      </c>
      <c r="V348" s="384" t="str">
        <f t="shared" si="85"/>
        <v/>
      </c>
      <c r="W348" s="384" t="str">
        <f t="shared" si="86"/>
        <v/>
      </c>
      <c r="X348" s="384" t="str">
        <f t="shared" si="87"/>
        <v/>
      </c>
      <c r="Y348" s="384" t="str">
        <f t="shared" si="88"/>
        <v/>
      </c>
      <c r="Z348" s="384" t="str">
        <f t="shared" si="89"/>
        <v/>
      </c>
      <c r="AA348" s="384">
        <f t="shared" si="83"/>
        <v>0</v>
      </c>
      <c r="AB348" s="385" t="b">
        <f t="shared" si="90"/>
        <v>1</v>
      </c>
      <c r="AC348" s="384" t="str">
        <f>IF($N348="","",IF($C$7="Northern Ireland",INDEX('Fixed inputs'!$H$18:$H$58,MATCH($N348,'Fixed inputs'!$C$18:$C$58,0)),INDEX('Fixed inputs'!$I$18:$I$58,MATCH($N348,'Fixed inputs'!$C$18:$C$58,0))))</f>
        <v/>
      </c>
      <c r="AD348" s="384" t="str">
        <f>IF($C348="","",INDEX('Fixed inputs'!$C$8:$E$10,MATCH($C348,'Fixed inputs'!$B$8:$B$10,0),MATCH(IF($C$7="Northern Ireland","GBP","EUR"),'Fixed inputs'!$C$7:$E$7,0)))</f>
        <v/>
      </c>
      <c r="AE348" s="386"/>
      <c r="AF348" s="386"/>
      <c r="AG348" s="386"/>
      <c r="AH348" s="386"/>
      <c r="AI348" s="386"/>
      <c r="AJ348" s="387">
        <f t="shared" si="91"/>
        <v>0</v>
      </c>
      <c r="AK348" s="386"/>
      <c r="AL348" s="387">
        <f t="shared" si="92"/>
        <v>0</v>
      </c>
      <c r="AM348" s="386"/>
      <c r="AN348" s="387">
        <f t="shared" si="93"/>
        <v>0</v>
      </c>
      <c r="AO348" s="386"/>
      <c r="AP348" s="387">
        <f t="shared" si="94"/>
        <v>0</v>
      </c>
      <c r="AQ348" s="386"/>
      <c r="AR348" s="387">
        <f t="shared" si="95"/>
        <v>0</v>
      </c>
      <c r="AS348" s="386"/>
      <c r="AT348" s="387">
        <f t="shared" si="96"/>
        <v>0</v>
      </c>
    </row>
    <row r="349" spans="2:46">
      <c r="B349" s="435"/>
      <c r="C349" s="435"/>
      <c r="D349" s="436"/>
      <c r="E349" s="437"/>
      <c r="F349" s="437"/>
      <c r="G349" s="437"/>
      <c r="H349" s="437"/>
      <c r="I349" s="437"/>
      <c r="J349" s="437"/>
      <c r="K349" s="465">
        <f t="shared" si="81"/>
        <v>0</v>
      </c>
      <c r="L349" s="433"/>
      <c r="M349" s="433"/>
      <c r="N349" s="434"/>
      <c r="O349" s="383" t="str">
        <f t="shared" si="82"/>
        <v/>
      </c>
      <c r="P349" s="434"/>
      <c r="Q349" s="434"/>
      <c r="R349" s="434"/>
      <c r="S349" s="433"/>
      <c r="T349" s="434"/>
      <c r="U349" s="384" t="str">
        <f t="shared" si="84"/>
        <v/>
      </c>
      <c r="V349" s="384" t="str">
        <f t="shared" si="85"/>
        <v/>
      </c>
      <c r="W349" s="384" t="str">
        <f t="shared" si="86"/>
        <v/>
      </c>
      <c r="X349" s="384" t="str">
        <f t="shared" si="87"/>
        <v/>
      </c>
      <c r="Y349" s="384" t="str">
        <f t="shared" si="88"/>
        <v/>
      </c>
      <c r="Z349" s="384" t="str">
        <f t="shared" si="89"/>
        <v/>
      </c>
      <c r="AA349" s="384">
        <f t="shared" si="83"/>
        <v>0</v>
      </c>
      <c r="AB349" s="385" t="b">
        <f t="shared" si="90"/>
        <v>1</v>
      </c>
      <c r="AC349" s="384" t="str">
        <f>IF($N349="","",IF($C$7="Northern Ireland",INDEX('Fixed inputs'!$H$18:$H$58,MATCH($N349,'Fixed inputs'!$C$18:$C$58,0)),INDEX('Fixed inputs'!$I$18:$I$58,MATCH($N349,'Fixed inputs'!$C$18:$C$58,0))))</f>
        <v/>
      </c>
      <c r="AD349" s="384" t="str">
        <f>IF($C349="","",INDEX('Fixed inputs'!$C$8:$E$10,MATCH($C349,'Fixed inputs'!$B$8:$B$10,0),MATCH(IF($C$7="Northern Ireland","GBP","EUR"),'Fixed inputs'!$C$7:$E$7,0)))</f>
        <v/>
      </c>
      <c r="AE349" s="386"/>
      <c r="AF349" s="386"/>
      <c r="AG349" s="386"/>
      <c r="AH349" s="386"/>
      <c r="AI349" s="386"/>
      <c r="AJ349" s="387">
        <f t="shared" si="91"/>
        <v>0</v>
      </c>
      <c r="AK349" s="386"/>
      <c r="AL349" s="387">
        <f t="shared" si="92"/>
        <v>0</v>
      </c>
      <c r="AM349" s="386"/>
      <c r="AN349" s="387">
        <f t="shared" si="93"/>
        <v>0</v>
      </c>
      <c r="AO349" s="386"/>
      <c r="AP349" s="387">
        <f t="shared" si="94"/>
        <v>0</v>
      </c>
      <c r="AQ349" s="386"/>
      <c r="AR349" s="387">
        <f t="shared" si="95"/>
        <v>0</v>
      </c>
      <c r="AS349" s="386"/>
      <c r="AT349" s="387">
        <f t="shared" si="96"/>
        <v>0</v>
      </c>
    </row>
    <row r="350" spans="2:46">
      <c r="B350" s="435"/>
      <c r="C350" s="435"/>
      <c r="D350" s="436"/>
      <c r="E350" s="437"/>
      <c r="F350" s="437"/>
      <c r="G350" s="437"/>
      <c r="H350" s="437"/>
      <c r="I350" s="437"/>
      <c r="J350" s="437"/>
      <c r="K350" s="465">
        <f t="shared" si="81"/>
        <v>0</v>
      </c>
      <c r="L350" s="433"/>
      <c r="M350" s="433"/>
      <c r="N350" s="434"/>
      <c r="O350" s="383" t="str">
        <f t="shared" si="82"/>
        <v/>
      </c>
      <c r="P350" s="434"/>
      <c r="Q350" s="434"/>
      <c r="R350" s="434"/>
      <c r="S350" s="433"/>
      <c r="T350" s="434"/>
      <c r="U350" s="384" t="str">
        <f t="shared" si="84"/>
        <v/>
      </c>
      <c r="V350" s="384" t="str">
        <f t="shared" si="85"/>
        <v/>
      </c>
      <c r="W350" s="384" t="str">
        <f t="shared" si="86"/>
        <v/>
      </c>
      <c r="X350" s="384" t="str">
        <f t="shared" si="87"/>
        <v/>
      </c>
      <c r="Y350" s="384" t="str">
        <f t="shared" si="88"/>
        <v/>
      </c>
      <c r="Z350" s="384" t="str">
        <f t="shared" si="89"/>
        <v/>
      </c>
      <c r="AA350" s="384">
        <f t="shared" si="83"/>
        <v>0</v>
      </c>
      <c r="AB350" s="385" t="b">
        <f t="shared" si="90"/>
        <v>1</v>
      </c>
      <c r="AC350" s="384" t="str">
        <f>IF($N350="","",IF($C$7="Northern Ireland",INDEX('Fixed inputs'!$H$18:$H$58,MATCH($N350,'Fixed inputs'!$C$18:$C$58,0)),INDEX('Fixed inputs'!$I$18:$I$58,MATCH($N350,'Fixed inputs'!$C$18:$C$58,0))))</f>
        <v/>
      </c>
      <c r="AD350" s="384" t="str">
        <f>IF($C350="","",INDEX('Fixed inputs'!$C$8:$E$10,MATCH($C350,'Fixed inputs'!$B$8:$B$10,0),MATCH(IF($C$7="Northern Ireland","GBP","EUR"),'Fixed inputs'!$C$7:$E$7,0)))</f>
        <v/>
      </c>
      <c r="AE350" s="386"/>
      <c r="AF350" s="386"/>
      <c r="AG350" s="386"/>
      <c r="AH350" s="386"/>
      <c r="AI350" s="386"/>
      <c r="AJ350" s="387">
        <f t="shared" si="91"/>
        <v>0</v>
      </c>
      <c r="AK350" s="386"/>
      <c r="AL350" s="387">
        <f t="shared" si="92"/>
        <v>0</v>
      </c>
      <c r="AM350" s="386"/>
      <c r="AN350" s="387">
        <f t="shared" si="93"/>
        <v>0</v>
      </c>
      <c r="AO350" s="386"/>
      <c r="AP350" s="387">
        <f t="shared" si="94"/>
        <v>0</v>
      </c>
      <c r="AQ350" s="386"/>
      <c r="AR350" s="387">
        <f t="shared" si="95"/>
        <v>0</v>
      </c>
      <c r="AS350" s="386"/>
      <c r="AT350" s="387">
        <f t="shared" si="96"/>
        <v>0</v>
      </c>
    </row>
    <row r="351" spans="2:46">
      <c r="B351" s="435"/>
      <c r="C351" s="435"/>
      <c r="D351" s="436"/>
      <c r="E351" s="437"/>
      <c r="F351" s="437"/>
      <c r="G351" s="437"/>
      <c r="H351" s="437"/>
      <c r="I351" s="437"/>
      <c r="J351" s="437"/>
      <c r="K351" s="465">
        <f t="shared" si="81"/>
        <v>0</v>
      </c>
      <c r="L351" s="433"/>
      <c r="M351" s="433"/>
      <c r="N351" s="434"/>
      <c r="O351" s="383" t="str">
        <f t="shared" si="82"/>
        <v/>
      </c>
      <c r="P351" s="434"/>
      <c r="Q351" s="434"/>
      <c r="R351" s="434"/>
      <c r="S351" s="433"/>
      <c r="T351" s="434"/>
      <c r="U351" s="384" t="str">
        <f t="shared" si="84"/>
        <v/>
      </c>
      <c r="V351" s="384" t="str">
        <f t="shared" si="85"/>
        <v/>
      </c>
      <c r="W351" s="384" t="str">
        <f t="shared" si="86"/>
        <v/>
      </c>
      <c r="X351" s="384" t="str">
        <f t="shared" si="87"/>
        <v/>
      </c>
      <c r="Y351" s="384" t="str">
        <f t="shared" si="88"/>
        <v/>
      </c>
      <c r="Z351" s="384" t="str">
        <f t="shared" si="89"/>
        <v/>
      </c>
      <c r="AA351" s="384">
        <f t="shared" si="83"/>
        <v>0</v>
      </c>
      <c r="AB351" s="385" t="b">
        <f t="shared" si="90"/>
        <v>1</v>
      </c>
      <c r="AC351" s="384" t="str">
        <f>IF($N351="","",IF($C$7="Northern Ireland",INDEX('Fixed inputs'!$H$18:$H$58,MATCH($N351,'Fixed inputs'!$C$18:$C$58,0)),INDEX('Fixed inputs'!$I$18:$I$58,MATCH($N351,'Fixed inputs'!$C$18:$C$58,0))))</f>
        <v/>
      </c>
      <c r="AD351" s="384" t="str">
        <f>IF($C351="","",INDEX('Fixed inputs'!$C$8:$E$10,MATCH($C351,'Fixed inputs'!$B$8:$B$10,0),MATCH(IF($C$7="Northern Ireland","GBP","EUR"),'Fixed inputs'!$C$7:$E$7,0)))</f>
        <v/>
      </c>
      <c r="AE351" s="386"/>
      <c r="AF351" s="386"/>
      <c r="AG351" s="386"/>
      <c r="AH351" s="386"/>
      <c r="AI351" s="386"/>
      <c r="AJ351" s="387">
        <f t="shared" si="91"/>
        <v>0</v>
      </c>
      <c r="AK351" s="386"/>
      <c r="AL351" s="387">
        <f t="shared" si="92"/>
        <v>0</v>
      </c>
      <c r="AM351" s="386"/>
      <c r="AN351" s="387">
        <f t="shared" si="93"/>
        <v>0</v>
      </c>
      <c r="AO351" s="386"/>
      <c r="AP351" s="387">
        <f t="shared" si="94"/>
        <v>0</v>
      </c>
      <c r="AQ351" s="386"/>
      <c r="AR351" s="387">
        <f t="shared" si="95"/>
        <v>0</v>
      </c>
      <c r="AS351" s="386"/>
      <c r="AT351" s="387">
        <f t="shared" si="96"/>
        <v>0</v>
      </c>
    </row>
    <row r="352" spans="2:46">
      <c r="B352" s="435"/>
      <c r="C352" s="435"/>
      <c r="D352" s="436"/>
      <c r="E352" s="437"/>
      <c r="F352" s="437"/>
      <c r="G352" s="437"/>
      <c r="H352" s="437"/>
      <c r="I352" s="437"/>
      <c r="J352" s="437"/>
      <c r="K352" s="465">
        <f t="shared" si="81"/>
        <v>0</v>
      </c>
      <c r="L352" s="433"/>
      <c r="M352" s="433"/>
      <c r="N352" s="434"/>
      <c r="O352" s="383" t="str">
        <f t="shared" si="82"/>
        <v/>
      </c>
      <c r="P352" s="434"/>
      <c r="Q352" s="434"/>
      <c r="R352" s="434"/>
      <c r="S352" s="433"/>
      <c r="T352" s="434"/>
      <c r="U352" s="384" t="str">
        <f t="shared" si="84"/>
        <v/>
      </c>
      <c r="V352" s="384" t="str">
        <f t="shared" si="85"/>
        <v/>
      </c>
      <c r="W352" s="384" t="str">
        <f t="shared" si="86"/>
        <v/>
      </c>
      <c r="X352" s="384" t="str">
        <f t="shared" si="87"/>
        <v/>
      </c>
      <c r="Y352" s="384" t="str">
        <f t="shared" si="88"/>
        <v/>
      </c>
      <c r="Z352" s="384" t="str">
        <f t="shared" si="89"/>
        <v/>
      </c>
      <c r="AA352" s="384">
        <f t="shared" si="83"/>
        <v>0</v>
      </c>
      <c r="AB352" s="385" t="b">
        <f t="shared" si="90"/>
        <v>1</v>
      </c>
      <c r="AC352" s="384" t="str">
        <f>IF($N352="","",IF($C$7="Northern Ireland",INDEX('Fixed inputs'!$H$18:$H$58,MATCH($N352,'Fixed inputs'!$C$18:$C$58,0)),INDEX('Fixed inputs'!$I$18:$I$58,MATCH($N352,'Fixed inputs'!$C$18:$C$58,0))))</f>
        <v/>
      </c>
      <c r="AD352" s="384" t="str">
        <f>IF($C352="","",INDEX('Fixed inputs'!$C$8:$E$10,MATCH($C352,'Fixed inputs'!$B$8:$B$10,0),MATCH(IF($C$7="Northern Ireland","GBP","EUR"),'Fixed inputs'!$C$7:$E$7,0)))</f>
        <v/>
      </c>
      <c r="AE352" s="386"/>
      <c r="AF352" s="386"/>
      <c r="AG352" s="386"/>
      <c r="AH352" s="386"/>
      <c r="AI352" s="386"/>
      <c r="AJ352" s="387">
        <f t="shared" si="91"/>
        <v>0</v>
      </c>
      <c r="AK352" s="386"/>
      <c r="AL352" s="387">
        <f t="shared" si="92"/>
        <v>0</v>
      </c>
      <c r="AM352" s="386"/>
      <c r="AN352" s="387">
        <f t="shared" si="93"/>
        <v>0</v>
      </c>
      <c r="AO352" s="386"/>
      <c r="AP352" s="387">
        <f t="shared" si="94"/>
        <v>0</v>
      </c>
      <c r="AQ352" s="386"/>
      <c r="AR352" s="387">
        <f t="shared" si="95"/>
        <v>0</v>
      </c>
      <c r="AS352" s="386"/>
      <c r="AT352" s="387">
        <f t="shared" si="96"/>
        <v>0</v>
      </c>
    </row>
    <row r="353" spans="2:46">
      <c r="B353" s="435"/>
      <c r="C353" s="435"/>
      <c r="D353" s="436"/>
      <c r="E353" s="437"/>
      <c r="F353" s="437"/>
      <c r="G353" s="437"/>
      <c r="H353" s="437"/>
      <c r="I353" s="437"/>
      <c r="J353" s="437"/>
      <c r="K353" s="465">
        <f t="shared" si="81"/>
        <v>0</v>
      </c>
      <c r="L353" s="433"/>
      <c r="M353" s="433"/>
      <c r="N353" s="434"/>
      <c r="O353" s="383" t="str">
        <f t="shared" si="82"/>
        <v/>
      </c>
      <c r="P353" s="434"/>
      <c r="Q353" s="434"/>
      <c r="R353" s="434"/>
      <c r="S353" s="433"/>
      <c r="T353" s="434"/>
      <c r="U353" s="384" t="str">
        <f t="shared" si="84"/>
        <v/>
      </c>
      <c r="V353" s="384" t="str">
        <f t="shared" si="85"/>
        <v/>
      </c>
      <c r="W353" s="384" t="str">
        <f t="shared" si="86"/>
        <v/>
      </c>
      <c r="X353" s="384" t="str">
        <f t="shared" si="87"/>
        <v/>
      </c>
      <c r="Y353" s="384" t="str">
        <f t="shared" si="88"/>
        <v/>
      </c>
      <c r="Z353" s="384" t="str">
        <f t="shared" si="89"/>
        <v/>
      </c>
      <c r="AA353" s="384">
        <f t="shared" si="83"/>
        <v>0</v>
      </c>
      <c r="AB353" s="385" t="b">
        <f t="shared" si="90"/>
        <v>1</v>
      </c>
      <c r="AC353" s="384" t="str">
        <f>IF($N353="","",IF($C$7="Northern Ireland",INDEX('Fixed inputs'!$H$18:$H$58,MATCH($N353,'Fixed inputs'!$C$18:$C$58,0)),INDEX('Fixed inputs'!$I$18:$I$58,MATCH($N353,'Fixed inputs'!$C$18:$C$58,0))))</f>
        <v/>
      </c>
      <c r="AD353" s="384" t="str">
        <f>IF($C353="","",INDEX('Fixed inputs'!$C$8:$E$10,MATCH($C353,'Fixed inputs'!$B$8:$B$10,0),MATCH(IF($C$7="Northern Ireland","GBP","EUR"),'Fixed inputs'!$C$7:$E$7,0)))</f>
        <v/>
      </c>
      <c r="AE353" s="386"/>
      <c r="AF353" s="386"/>
      <c r="AG353" s="386"/>
      <c r="AH353" s="386"/>
      <c r="AI353" s="386"/>
      <c r="AJ353" s="387">
        <f t="shared" si="91"/>
        <v>0</v>
      </c>
      <c r="AK353" s="386"/>
      <c r="AL353" s="387">
        <f t="shared" si="92"/>
        <v>0</v>
      </c>
      <c r="AM353" s="386"/>
      <c r="AN353" s="387">
        <f t="shared" si="93"/>
        <v>0</v>
      </c>
      <c r="AO353" s="386"/>
      <c r="AP353" s="387">
        <f t="shared" si="94"/>
        <v>0</v>
      </c>
      <c r="AQ353" s="386"/>
      <c r="AR353" s="387">
        <f t="shared" si="95"/>
        <v>0</v>
      </c>
      <c r="AS353" s="386"/>
      <c r="AT353" s="387">
        <f t="shared" si="96"/>
        <v>0</v>
      </c>
    </row>
    <row r="354" spans="2:46">
      <c r="B354" s="435"/>
      <c r="C354" s="435"/>
      <c r="D354" s="436"/>
      <c r="E354" s="437"/>
      <c r="F354" s="437"/>
      <c r="G354" s="437"/>
      <c r="H354" s="437"/>
      <c r="I354" s="437"/>
      <c r="J354" s="437"/>
      <c r="K354" s="465">
        <f t="shared" si="81"/>
        <v>0</v>
      </c>
      <c r="L354" s="433"/>
      <c r="M354" s="433"/>
      <c r="N354" s="434"/>
      <c r="O354" s="383" t="str">
        <f t="shared" si="82"/>
        <v/>
      </c>
      <c r="P354" s="434"/>
      <c r="Q354" s="434"/>
      <c r="R354" s="434"/>
      <c r="S354" s="433"/>
      <c r="T354" s="434"/>
      <c r="U354" s="384" t="str">
        <f t="shared" si="84"/>
        <v/>
      </c>
      <c r="V354" s="384" t="str">
        <f t="shared" si="85"/>
        <v/>
      </c>
      <c r="W354" s="384" t="str">
        <f t="shared" si="86"/>
        <v/>
      </c>
      <c r="X354" s="384" t="str">
        <f t="shared" si="87"/>
        <v/>
      </c>
      <c r="Y354" s="384" t="str">
        <f t="shared" si="88"/>
        <v/>
      </c>
      <c r="Z354" s="384" t="str">
        <f t="shared" si="89"/>
        <v/>
      </c>
      <c r="AA354" s="384">
        <f t="shared" si="83"/>
        <v>0</v>
      </c>
      <c r="AB354" s="385" t="b">
        <f t="shared" si="90"/>
        <v>1</v>
      </c>
      <c r="AC354" s="384" t="str">
        <f>IF($N354="","",IF($C$7="Northern Ireland",INDEX('Fixed inputs'!$H$18:$H$58,MATCH($N354,'Fixed inputs'!$C$18:$C$58,0)),INDEX('Fixed inputs'!$I$18:$I$58,MATCH($N354,'Fixed inputs'!$C$18:$C$58,0))))</f>
        <v/>
      </c>
      <c r="AD354" s="384" t="str">
        <f>IF($C354="","",INDEX('Fixed inputs'!$C$8:$E$10,MATCH($C354,'Fixed inputs'!$B$8:$B$10,0),MATCH(IF($C$7="Northern Ireland","GBP","EUR"),'Fixed inputs'!$C$7:$E$7,0)))</f>
        <v/>
      </c>
      <c r="AE354" s="386"/>
      <c r="AF354" s="386"/>
      <c r="AG354" s="386"/>
      <c r="AH354" s="386"/>
      <c r="AI354" s="386"/>
      <c r="AJ354" s="387">
        <f t="shared" si="91"/>
        <v>0</v>
      </c>
      <c r="AK354" s="386"/>
      <c r="AL354" s="387">
        <f t="shared" si="92"/>
        <v>0</v>
      </c>
      <c r="AM354" s="386"/>
      <c r="AN354" s="387">
        <f t="shared" si="93"/>
        <v>0</v>
      </c>
      <c r="AO354" s="386"/>
      <c r="AP354" s="387">
        <f t="shared" si="94"/>
        <v>0</v>
      </c>
      <c r="AQ354" s="386"/>
      <c r="AR354" s="387">
        <f t="shared" si="95"/>
        <v>0</v>
      </c>
      <c r="AS354" s="386"/>
      <c r="AT354" s="387">
        <f t="shared" si="96"/>
        <v>0</v>
      </c>
    </row>
    <row r="355" spans="2:46">
      <c r="B355" s="435"/>
      <c r="C355" s="435"/>
      <c r="D355" s="436"/>
      <c r="E355" s="437"/>
      <c r="F355" s="437"/>
      <c r="G355" s="437"/>
      <c r="H355" s="437"/>
      <c r="I355" s="437"/>
      <c r="J355" s="437"/>
      <c r="K355" s="465">
        <f t="shared" si="81"/>
        <v>0</v>
      </c>
      <c r="L355" s="433"/>
      <c r="M355" s="433"/>
      <c r="N355" s="434"/>
      <c r="O355" s="383" t="str">
        <f t="shared" si="82"/>
        <v/>
      </c>
      <c r="P355" s="434"/>
      <c r="Q355" s="434"/>
      <c r="R355" s="434"/>
      <c r="S355" s="433"/>
      <c r="T355" s="434"/>
      <c r="U355" s="384" t="str">
        <f t="shared" si="84"/>
        <v/>
      </c>
      <c r="V355" s="384" t="str">
        <f t="shared" si="85"/>
        <v/>
      </c>
      <c r="W355" s="384" t="str">
        <f t="shared" si="86"/>
        <v/>
      </c>
      <c r="X355" s="384" t="str">
        <f t="shared" si="87"/>
        <v/>
      </c>
      <c r="Y355" s="384" t="str">
        <f t="shared" si="88"/>
        <v/>
      </c>
      <c r="Z355" s="384" t="str">
        <f t="shared" si="89"/>
        <v/>
      </c>
      <c r="AA355" s="384">
        <f t="shared" si="83"/>
        <v>0</v>
      </c>
      <c r="AB355" s="385" t="b">
        <f t="shared" si="90"/>
        <v>1</v>
      </c>
      <c r="AC355" s="384" t="str">
        <f>IF($N355="","",IF($C$7="Northern Ireland",INDEX('Fixed inputs'!$H$18:$H$58,MATCH($N355,'Fixed inputs'!$C$18:$C$58,0)),INDEX('Fixed inputs'!$I$18:$I$58,MATCH($N355,'Fixed inputs'!$C$18:$C$58,0))))</f>
        <v/>
      </c>
      <c r="AD355" s="384" t="str">
        <f>IF($C355="","",INDEX('Fixed inputs'!$C$8:$E$10,MATCH($C355,'Fixed inputs'!$B$8:$B$10,0),MATCH(IF($C$7="Northern Ireland","GBP","EUR"),'Fixed inputs'!$C$7:$E$7,0)))</f>
        <v/>
      </c>
      <c r="AE355" s="386"/>
      <c r="AF355" s="386"/>
      <c r="AG355" s="386"/>
      <c r="AH355" s="386"/>
      <c r="AI355" s="386"/>
      <c r="AJ355" s="387">
        <f t="shared" si="91"/>
        <v>0</v>
      </c>
      <c r="AK355" s="386"/>
      <c r="AL355" s="387">
        <f t="shared" si="92"/>
        <v>0</v>
      </c>
      <c r="AM355" s="386"/>
      <c r="AN355" s="387">
        <f t="shared" si="93"/>
        <v>0</v>
      </c>
      <c r="AO355" s="386"/>
      <c r="AP355" s="387">
        <f t="shared" si="94"/>
        <v>0</v>
      </c>
      <c r="AQ355" s="386"/>
      <c r="AR355" s="387">
        <f t="shared" si="95"/>
        <v>0</v>
      </c>
      <c r="AS355" s="386"/>
      <c r="AT355" s="387">
        <f t="shared" si="96"/>
        <v>0</v>
      </c>
    </row>
    <row r="356" spans="2:46">
      <c r="B356" s="435"/>
      <c r="C356" s="435"/>
      <c r="D356" s="436"/>
      <c r="E356" s="437"/>
      <c r="F356" s="437"/>
      <c r="G356" s="437"/>
      <c r="H356" s="437"/>
      <c r="I356" s="437"/>
      <c r="J356" s="437"/>
      <c r="K356" s="465">
        <f t="shared" si="81"/>
        <v>0</v>
      </c>
      <c r="L356" s="433"/>
      <c r="M356" s="433"/>
      <c r="N356" s="434"/>
      <c r="O356" s="383" t="str">
        <f t="shared" si="82"/>
        <v/>
      </c>
      <c r="P356" s="434"/>
      <c r="Q356" s="434"/>
      <c r="R356" s="434"/>
      <c r="S356" s="433"/>
      <c r="T356" s="434"/>
      <c r="U356" s="384" t="str">
        <f t="shared" si="84"/>
        <v/>
      </c>
      <c r="V356" s="384" t="str">
        <f t="shared" si="85"/>
        <v/>
      </c>
      <c r="W356" s="384" t="str">
        <f t="shared" si="86"/>
        <v/>
      </c>
      <c r="X356" s="384" t="str">
        <f t="shared" si="87"/>
        <v/>
      </c>
      <c r="Y356" s="384" t="str">
        <f t="shared" si="88"/>
        <v/>
      </c>
      <c r="Z356" s="384" t="str">
        <f t="shared" si="89"/>
        <v/>
      </c>
      <c r="AA356" s="384">
        <f t="shared" si="83"/>
        <v>0</v>
      </c>
      <c r="AB356" s="385" t="b">
        <f t="shared" si="90"/>
        <v>1</v>
      </c>
      <c r="AC356" s="384" t="str">
        <f>IF($N356="","",IF($C$7="Northern Ireland",INDEX('Fixed inputs'!$H$18:$H$58,MATCH($N356,'Fixed inputs'!$C$18:$C$58,0)),INDEX('Fixed inputs'!$I$18:$I$58,MATCH($N356,'Fixed inputs'!$C$18:$C$58,0))))</f>
        <v/>
      </c>
      <c r="AD356" s="384" t="str">
        <f>IF($C356="","",INDEX('Fixed inputs'!$C$8:$E$10,MATCH($C356,'Fixed inputs'!$B$8:$B$10,0),MATCH(IF($C$7="Northern Ireland","GBP","EUR"),'Fixed inputs'!$C$7:$E$7,0)))</f>
        <v/>
      </c>
      <c r="AE356" s="386"/>
      <c r="AF356" s="386"/>
      <c r="AG356" s="386"/>
      <c r="AH356" s="386"/>
      <c r="AI356" s="386"/>
      <c r="AJ356" s="387">
        <f t="shared" si="91"/>
        <v>0</v>
      </c>
      <c r="AK356" s="386"/>
      <c r="AL356" s="387">
        <f t="shared" si="92"/>
        <v>0</v>
      </c>
      <c r="AM356" s="386"/>
      <c r="AN356" s="387">
        <f t="shared" si="93"/>
        <v>0</v>
      </c>
      <c r="AO356" s="386"/>
      <c r="AP356" s="387">
        <f t="shared" si="94"/>
        <v>0</v>
      </c>
      <c r="AQ356" s="386"/>
      <c r="AR356" s="387">
        <f t="shared" si="95"/>
        <v>0</v>
      </c>
      <c r="AS356" s="386"/>
      <c r="AT356" s="387">
        <f t="shared" si="96"/>
        <v>0</v>
      </c>
    </row>
    <row r="357" spans="2:46">
      <c r="B357" s="435"/>
      <c r="C357" s="435"/>
      <c r="D357" s="436"/>
      <c r="E357" s="437"/>
      <c r="F357" s="437"/>
      <c r="G357" s="437"/>
      <c r="H357" s="437"/>
      <c r="I357" s="437"/>
      <c r="J357" s="437"/>
      <c r="K357" s="465">
        <f t="shared" si="81"/>
        <v>0</v>
      </c>
      <c r="L357" s="433"/>
      <c r="M357" s="433"/>
      <c r="N357" s="434"/>
      <c r="O357" s="383" t="str">
        <f t="shared" si="82"/>
        <v/>
      </c>
      <c r="P357" s="434"/>
      <c r="Q357" s="434"/>
      <c r="R357" s="434"/>
      <c r="S357" s="433"/>
      <c r="T357" s="434"/>
      <c r="U357" s="384" t="str">
        <f t="shared" si="84"/>
        <v/>
      </c>
      <c r="V357" s="384" t="str">
        <f t="shared" si="85"/>
        <v/>
      </c>
      <c r="W357" s="384" t="str">
        <f t="shared" si="86"/>
        <v/>
      </c>
      <c r="X357" s="384" t="str">
        <f t="shared" si="87"/>
        <v/>
      </c>
      <c r="Y357" s="384" t="str">
        <f t="shared" si="88"/>
        <v/>
      </c>
      <c r="Z357" s="384" t="str">
        <f t="shared" si="89"/>
        <v/>
      </c>
      <c r="AA357" s="384">
        <f t="shared" si="83"/>
        <v>0</v>
      </c>
      <c r="AB357" s="385" t="b">
        <f t="shared" si="90"/>
        <v>1</v>
      </c>
      <c r="AC357" s="384" t="str">
        <f>IF($N357="","",IF($C$7="Northern Ireland",INDEX('Fixed inputs'!$H$18:$H$58,MATCH($N357,'Fixed inputs'!$C$18:$C$58,0)),INDEX('Fixed inputs'!$I$18:$I$58,MATCH($N357,'Fixed inputs'!$C$18:$C$58,0))))</f>
        <v/>
      </c>
      <c r="AD357" s="384" t="str">
        <f>IF($C357="","",INDEX('Fixed inputs'!$C$8:$E$10,MATCH($C357,'Fixed inputs'!$B$8:$B$10,0),MATCH(IF($C$7="Northern Ireland","GBP","EUR"),'Fixed inputs'!$C$7:$E$7,0)))</f>
        <v/>
      </c>
      <c r="AE357" s="386"/>
      <c r="AF357" s="386"/>
      <c r="AG357" s="386"/>
      <c r="AH357" s="386"/>
      <c r="AI357" s="386"/>
      <c r="AJ357" s="387">
        <f t="shared" si="91"/>
        <v>0</v>
      </c>
      <c r="AK357" s="386"/>
      <c r="AL357" s="387">
        <f t="shared" si="92"/>
        <v>0</v>
      </c>
      <c r="AM357" s="386"/>
      <c r="AN357" s="387">
        <f t="shared" si="93"/>
        <v>0</v>
      </c>
      <c r="AO357" s="386"/>
      <c r="AP357" s="387">
        <f t="shared" si="94"/>
        <v>0</v>
      </c>
      <c r="AQ357" s="386"/>
      <c r="AR357" s="387">
        <f t="shared" si="95"/>
        <v>0</v>
      </c>
      <c r="AS357" s="386"/>
      <c r="AT357" s="387">
        <f t="shared" si="96"/>
        <v>0</v>
      </c>
    </row>
    <row r="358" spans="2:46">
      <c r="B358" s="435"/>
      <c r="C358" s="435"/>
      <c r="D358" s="436"/>
      <c r="E358" s="437"/>
      <c r="F358" s="437"/>
      <c r="G358" s="437"/>
      <c r="H358" s="437"/>
      <c r="I358" s="437"/>
      <c r="J358" s="437"/>
      <c r="K358" s="465">
        <f t="shared" si="81"/>
        <v>0</v>
      </c>
      <c r="L358" s="433"/>
      <c r="M358" s="433"/>
      <c r="N358" s="434"/>
      <c r="O358" s="383" t="str">
        <f t="shared" si="82"/>
        <v/>
      </c>
      <c r="P358" s="434"/>
      <c r="Q358" s="434"/>
      <c r="R358" s="434"/>
      <c r="S358" s="433"/>
      <c r="T358" s="434"/>
      <c r="U358" s="384" t="str">
        <f t="shared" si="84"/>
        <v/>
      </c>
      <c r="V358" s="384" t="str">
        <f t="shared" si="85"/>
        <v/>
      </c>
      <c r="W358" s="384" t="str">
        <f t="shared" si="86"/>
        <v/>
      </c>
      <c r="X358" s="384" t="str">
        <f t="shared" si="87"/>
        <v/>
      </c>
      <c r="Y358" s="384" t="str">
        <f t="shared" si="88"/>
        <v/>
      </c>
      <c r="Z358" s="384" t="str">
        <f t="shared" si="89"/>
        <v/>
      </c>
      <c r="AA358" s="384">
        <f t="shared" si="83"/>
        <v>0</v>
      </c>
      <c r="AB358" s="385" t="b">
        <f t="shared" si="90"/>
        <v>1</v>
      </c>
      <c r="AC358" s="384" t="str">
        <f>IF($N358="","",IF($C$7="Northern Ireland",INDEX('Fixed inputs'!$H$18:$H$58,MATCH($N358,'Fixed inputs'!$C$18:$C$58,0)),INDEX('Fixed inputs'!$I$18:$I$58,MATCH($N358,'Fixed inputs'!$C$18:$C$58,0))))</f>
        <v/>
      </c>
      <c r="AD358" s="384" t="str">
        <f>IF($C358="","",INDEX('Fixed inputs'!$C$8:$E$10,MATCH($C358,'Fixed inputs'!$B$8:$B$10,0),MATCH(IF($C$7="Northern Ireland","GBP","EUR"),'Fixed inputs'!$C$7:$E$7,0)))</f>
        <v/>
      </c>
      <c r="AE358" s="386"/>
      <c r="AF358" s="386"/>
      <c r="AG358" s="386"/>
      <c r="AH358" s="386"/>
      <c r="AI358" s="386"/>
      <c r="AJ358" s="387">
        <f t="shared" si="91"/>
        <v>0</v>
      </c>
      <c r="AK358" s="386"/>
      <c r="AL358" s="387">
        <f t="shared" si="92"/>
        <v>0</v>
      </c>
      <c r="AM358" s="386"/>
      <c r="AN358" s="387">
        <f t="shared" si="93"/>
        <v>0</v>
      </c>
      <c r="AO358" s="386"/>
      <c r="AP358" s="387">
        <f t="shared" si="94"/>
        <v>0</v>
      </c>
      <c r="AQ358" s="386"/>
      <c r="AR358" s="387">
        <f t="shared" si="95"/>
        <v>0</v>
      </c>
      <c r="AS358" s="386"/>
      <c r="AT358" s="387">
        <f t="shared" si="96"/>
        <v>0</v>
      </c>
    </row>
    <row r="359" spans="2:46">
      <c r="B359" s="435"/>
      <c r="C359" s="435"/>
      <c r="D359" s="436"/>
      <c r="E359" s="437"/>
      <c r="F359" s="437"/>
      <c r="G359" s="437"/>
      <c r="H359" s="437"/>
      <c r="I359" s="437"/>
      <c r="J359" s="437"/>
      <c r="K359" s="465">
        <f t="shared" si="81"/>
        <v>0</v>
      </c>
      <c r="L359" s="433"/>
      <c r="M359" s="433"/>
      <c r="N359" s="434"/>
      <c r="O359" s="383" t="str">
        <f t="shared" si="82"/>
        <v/>
      </c>
      <c r="P359" s="434"/>
      <c r="Q359" s="434"/>
      <c r="R359" s="434"/>
      <c r="S359" s="433"/>
      <c r="T359" s="434"/>
      <c r="U359" s="384" t="str">
        <f t="shared" si="84"/>
        <v/>
      </c>
      <c r="V359" s="384" t="str">
        <f t="shared" si="85"/>
        <v/>
      </c>
      <c r="W359" s="384" t="str">
        <f t="shared" si="86"/>
        <v/>
      </c>
      <c r="X359" s="384" t="str">
        <f t="shared" si="87"/>
        <v/>
      </c>
      <c r="Y359" s="384" t="str">
        <f t="shared" si="88"/>
        <v/>
      </c>
      <c r="Z359" s="384" t="str">
        <f t="shared" si="89"/>
        <v/>
      </c>
      <c r="AA359" s="384">
        <f t="shared" si="83"/>
        <v>0</v>
      </c>
      <c r="AB359" s="385" t="b">
        <f t="shared" si="90"/>
        <v>1</v>
      </c>
      <c r="AC359" s="384" t="str">
        <f>IF($N359="","",IF($C$7="Northern Ireland",INDEX('Fixed inputs'!$H$18:$H$58,MATCH($N359,'Fixed inputs'!$C$18:$C$58,0)),INDEX('Fixed inputs'!$I$18:$I$58,MATCH($N359,'Fixed inputs'!$C$18:$C$58,0))))</f>
        <v/>
      </c>
      <c r="AD359" s="384" t="str">
        <f>IF($C359="","",INDEX('Fixed inputs'!$C$8:$E$10,MATCH($C359,'Fixed inputs'!$B$8:$B$10,0),MATCH(IF($C$7="Northern Ireland","GBP","EUR"),'Fixed inputs'!$C$7:$E$7,0)))</f>
        <v/>
      </c>
      <c r="AE359" s="386"/>
      <c r="AF359" s="386"/>
      <c r="AG359" s="386"/>
      <c r="AH359" s="386"/>
      <c r="AI359" s="386"/>
      <c r="AJ359" s="387">
        <f t="shared" si="91"/>
        <v>0</v>
      </c>
      <c r="AK359" s="386"/>
      <c r="AL359" s="387">
        <f t="shared" si="92"/>
        <v>0</v>
      </c>
      <c r="AM359" s="386"/>
      <c r="AN359" s="387">
        <f t="shared" si="93"/>
        <v>0</v>
      </c>
      <c r="AO359" s="386"/>
      <c r="AP359" s="387">
        <f t="shared" si="94"/>
        <v>0</v>
      </c>
      <c r="AQ359" s="386"/>
      <c r="AR359" s="387">
        <f t="shared" si="95"/>
        <v>0</v>
      </c>
      <c r="AS359" s="386"/>
      <c r="AT359" s="387">
        <f t="shared" si="96"/>
        <v>0</v>
      </c>
    </row>
    <row r="360" spans="2:46">
      <c r="B360" s="435"/>
      <c r="C360" s="435"/>
      <c r="D360" s="436"/>
      <c r="E360" s="437"/>
      <c r="F360" s="437"/>
      <c r="G360" s="437"/>
      <c r="H360" s="437"/>
      <c r="I360" s="437"/>
      <c r="J360" s="437"/>
      <c r="K360" s="465">
        <f t="shared" si="81"/>
        <v>0</v>
      </c>
      <c r="L360" s="433"/>
      <c r="M360" s="433"/>
      <c r="N360" s="434"/>
      <c r="O360" s="383" t="str">
        <f t="shared" si="82"/>
        <v/>
      </c>
      <c r="P360" s="434"/>
      <c r="Q360" s="434"/>
      <c r="R360" s="434"/>
      <c r="S360" s="433"/>
      <c r="T360" s="434"/>
      <c r="U360" s="384" t="str">
        <f t="shared" si="84"/>
        <v/>
      </c>
      <c r="V360" s="384" t="str">
        <f t="shared" si="85"/>
        <v/>
      </c>
      <c r="W360" s="384" t="str">
        <f t="shared" si="86"/>
        <v/>
      </c>
      <c r="X360" s="384" t="str">
        <f t="shared" si="87"/>
        <v/>
      </c>
      <c r="Y360" s="384" t="str">
        <f t="shared" si="88"/>
        <v/>
      </c>
      <c r="Z360" s="384" t="str">
        <f t="shared" si="89"/>
        <v/>
      </c>
      <c r="AA360" s="384">
        <f t="shared" si="83"/>
        <v>0</v>
      </c>
      <c r="AB360" s="385" t="b">
        <f t="shared" si="90"/>
        <v>1</v>
      </c>
      <c r="AC360" s="384" t="str">
        <f>IF($N360="","",IF($C$7="Northern Ireland",INDEX('Fixed inputs'!$H$18:$H$58,MATCH($N360,'Fixed inputs'!$C$18:$C$58,0)),INDEX('Fixed inputs'!$I$18:$I$58,MATCH($N360,'Fixed inputs'!$C$18:$C$58,0))))</f>
        <v/>
      </c>
      <c r="AD360" s="384" t="str">
        <f>IF($C360="","",INDEX('Fixed inputs'!$C$8:$E$10,MATCH($C360,'Fixed inputs'!$B$8:$B$10,0),MATCH(IF($C$7="Northern Ireland","GBP","EUR"),'Fixed inputs'!$C$7:$E$7,0)))</f>
        <v/>
      </c>
      <c r="AE360" s="386"/>
      <c r="AF360" s="386"/>
      <c r="AG360" s="386"/>
      <c r="AH360" s="386"/>
      <c r="AI360" s="386"/>
      <c r="AJ360" s="387">
        <f t="shared" si="91"/>
        <v>0</v>
      </c>
      <c r="AK360" s="386"/>
      <c r="AL360" s="387">
        <f t="shared" si="92"/>
        <v>0</v>
      </c>
      <c r="AM360" s="386"/>
      <c r="AN360" s="387">
        <f t="shared" si="93"/>
        <v>0</v>
      </c>
      <c r="AO360" s="386"/>
      <c r="AP360" s="387">
        <f t="shared" si="94"/>
        <v>0</v>
      </c>
      <c r="AQ360" s="386"/>
      <c r="AR360" s="387">
        <f t="shared" si="95"/>
        <v>0</v>
      </c>
      <c r="AS360" s="386"/>
      <c r="AT360" s="387">
        <f t="shared" si="96"/>
        <v>0</v>
      </c>
    </row>
    <row r="361" spans="2:46">
      <c r="B361" s="435"/>
      <c r="C361" s="435"/>
      <c r="D361" s="436"/>
      <c r="E361" s="437"/>
      <c r="F361" s="437"/>
      <c r="G361" s="437"/>
      <c r="H361" s="437"/>
      <c r="I361" s="437"/>
      <c r="J361" s="437"/>
      <c r="K361" s="465">
        <f t="shared" si="81"/>
        <v>0</v>
      </c>
      <c r="L361" s="433"/>
      <c r="M361" s="433"/>
      <c r="N361" s="434"/>
      <c r="O361" s="383" t="str">
        <f t="shared" si="82"/>
        <v/>
      </c>
      <c r="P361" s="434"/>
      <c r="Q361" s="434"/>
      <c r="R361" s="434"/>
      <c r="S361" s="433"/>
      <c r="T361" s="434"/>
      <c r="U361" s="384" t="str">
        <f t="shared" si="84"/>
        <v/>
      </c>
      <c r="V361" s="384" t="str">
        <f t="shared" si="85"/>
        <v/>
      </c>
      <c r="W361" s="384" t="str">
        <f t="shared" si="86"/>
        <v/>
      </c>
      <c r="X361" s="384" t="str">
        <f t="shared" si="87"/>
        <v/>
      </c>
      <c r="Y361" s="384" t="str">
        <f t="shared" si="88"/>
        <v/>
      </c>
      <c r="Z361" s="384" t="str">
        <f t="shared" si="89"/>
        <v/>
      </c>
      <c r="AA361" s="384">
        <f t="shared" si="83"/>
        <v>0</v>
      </c>
      <c r="AB361" s="385" t="b">
        <f t="shared" si="90"/>
        <v>1</v>
      </c>
      <c r="AC361" s="384" t="str">
        <f>IF($N361="","",IF($C$7="Northern Ireland",INDEX('Fixed inputs'!$H$18:$H$58,MATCH($N361,'Fixed inputs'!$C$18:$C$58,0)),INDEX('Fixed inputs'!$I$18:$I$58,MATCH($N361,'Fixed inputs'!$C$18:$C$58,0))))</f>
        <v/>
      </c>
      <c r="AD361" s="384" t="str">
        <f>IF($C361="","",INDEX('Fixed inputs'!$C$8:$E$10,MATCH($C361,'Fixed inputs'!$B$8:$B$10,0),MATCH(IF($C$7="Northern Ireland","GBP","EUR"),'Fixed inputs'!$C$7:$E$7,0)))</f>
        <v/>
      </c>
      <c r="AE361" s="386"/>
      <c r="AF361" s="386"/>
      <c r="AG361" s="386"/>
      <c r="AH361" s="386"/>
      <c r="AI361" s="386"/>
      <c r="AJ361" s="387">
        <f t="shared" si="91"/>
        <v>0</v>
      </c>
      <c r="AK361" s="386"/>
      <c r="AL361" s="387">
        <f t="shared" si="92"/>
        <v>0</v>
      </c>
      <c r="AM361" s="386"/>
      <c r="AN361" s="387">
        <f t="shared" si="93"/>
        <v>0</v>
      </c>
      <c r="AO361" s="386"/>
      <c r="AP361" s="387">
        <f t="shared" si="94"/>
        <v>0</v>
      </c>
      <c r="AQ361" s="386"/>
      <c r="AR361" s="387">
        <f t="shared" si="95"/>
        <v>0</v>
      </c>
      <c r="AS361" s="386"/>
      <c r="AT361" s="387">
        <f t="shared" si="96"/>
        <v>0</v>
      </c>
    </row>
    <row r="362" spans="2:46">
      <c r="B362" s="435"/>
      <c r="C362" s="435"/>
      <c r="D362" s="436"/>
      <c r="E362" s="437"/>
      <c r="F362" s="437"/>
      <c r="G362" s="437"/>
      <c r="H362" s="437"/>
      <c r="I362" s="437"/>
      <c r="J362" s="437"/>
      <c r="K362" s="465">
        <f t="shared" si="81"/>
        <v>0</v>
      </c>
      <c r="L362" s="433"/>
      <c r="M362" s="433"/>
      <c r="N362" s="434"/>
      <c r="O362" s="383" t="str">
        <f t="shared" si="82"/>
        <v/>
      </c>
      <c r="P362" s="434"/>
      <c r="Q362" s="434"/>
      <c r="R362" s="434"/>
      <c r="S362" s="433"/>
      <c r="T362" s="434"/>
      <c r="U362" s="384" t="str">
        <f t="shared" si="84"/>
        <v/>
      </c>
      <c r="V362" s="384" t="str">
        <f t="shared" si="85"/>
        <v/>
      </c>
      <c r="W362" s="384" t="str">
        <f t="shared" si="86"/>
        <v/>
      </c>
      <c r="X362" s="384" t="str">
        <f t="shared" si="87"/>
        <v/>
      </c>
      <c r="Y362" s="384" t="str">
        <f t="shared" si="88"/>
        <v/>
      </c>
      <c r="Z362" s="384" t="str">
        <f t="shared" si="89"/>
        <v/>
      </c>
      <c r="AA362" s="384">
        <f t="shared" si="83"/>
        <v>0</v>
      </c>
      <c r="AB362" s="385" t="b">
        <f t="shared" si="90"/>
        <v>1</v>
      </c>
      <c r="AC362" s="384" t="str">
        <f>IF($N362="","",IF($C$7="Northern Ireland",INDEX('Fixed inputs'!$H$18:$H$58,MATCH($N362,'Fixed inputs'!$C$18:$C$58,0)),INDEX('Fixed inputs'!$I$18:$I$58,MATCH($N362,'Fixed inputs'!$C$18:$C$58,0))))</f>
        <v/>
      </c>
      <c r="AD362" s="384" t="str">
        <f>IF($C362="","",INDEX('Fixed inputs'!$C$8:$E$10,MATCH($C362,'Fixed inputs'!$B$8:$B$10,0),MATCH(IF($C$7="Northern Ireland","GBP","EUR"),'Fixed inputs'!$C$7:$E$7,0)))</f>
        <v/>
      </c>
      <c r="AE362" s="386"/>
      <c r="AF362" s="386"/>
      <c r="AG362" s="386"/>
      <c r="AH362" s="386"/>
      <c r="AI362" s="386"/>
      <c r="AJ362" s="387">
        <f t="shared" si="91"/>
        <v>0</v>
      </c>
      <c r="AK362" s="386"/>
      <c r="AL362" s="387">
        <f t="shared" si="92"/>
        <v>0</v>
      </c>
      <c r="AM362" s="386"/>
      <c r="AN362" s="387">
        <f t="shared" si="93"/>
        <v>0</v>
      </c>
      <c r="AO362" s="386"/>
      <c r="AP362" s="387">
        <f t="shared" si="94"/>
        <v>0</v>
      </c>
      <c r="AQ362" s="386"/>
      <c r="AR362" s="387">
        <f t="shared" si="95"/>
        <v>0</v>
      </c>
      <c r="AS362" s="386"/>
      <c r="AT362" s="387">
        <f t="shared" si="96"/>
        <v>0</v>
      </c>
    </row>
    <row r="363" spans="2:46">
      <c r="B363" s="435"/>
      <c r="C363" s="435"/>
      <c r="D363" s="436"/>
      <c r="E363" s="437"/>
      <c r="F363" s="437"/>
      <c r="G363" s="437"/>
      <c r="H363" s="437"/>
      <c r="I363" s="437"/>
      <c r="J363" s="437"/>
      <c r="K363" s="465">
        <f t="shared" si="81"/>
        <v>0</v>
      </c>
      <c r="L363" s="433"/>
      <c r="M363" s="433"/>
      <c r="N363" s="434"/>
      <c r="O363" s="383" t="str">
        <f t="shared" si="82"/>
        <v/>
      </c>
      <c r="P363" s="434"/>
      <c r="Q363" s="434"/>
      <c r="R363" s="434"/>
      <c r="S363" s="433"/>
      <c r="T363" s="434"/>
      <c r="U363" s="384" t="str">
        <f t="shared" si="84"/>
        <v/>
      </c>
      <c r="V363" s="384" t="str">
        <f t="shared" si="85"/>
        <v/>
      </c>
      <c r="W363" s="384" t="str">
        <f t="shared" si="86"/>
        <v/>
      </c>
      <c r="X363" s="384" t="str">
        <f t="shared" si="87"/>
        <v/>
      </c>
      <c r="Y363" s="384" t="str">
        <f t="shared" si="88"/>
        <v/>
      </c>
      <c r="Z363" s="384" t="str">
        <f t="shared" si="89"/>
        <v/>
      </c>
      <c r="AA363" s="384">
        <f t="shared" si="83"/>
        <v>0</v>
      </c>
      <c r="AB363" s="385" t="b">
        <f t="shared" si="90"/>
        <v>1</v>
      </c>
      <c r="AC363" s="384" t="str">
        <f>IF($N363="","",IF($C$7="Northern Ireland",INDEX('Fixed inputs'!$H$18:$H$58,MATCH($N363,'Fixed inputs'!$C$18:$C$58,0)),INDEX('Fixed inputs'!$I$18:$I$58,MATCH($N363,'Fixed inputs'!$C$18:$C$58,0))))</f>
        <v/>
      </c>
      <c r="AD363" s="384" t="str">
        <f>IF($C363="","",INDEX('Fixed inputs'!$C$8:$E$10,MATCH($C363,'Fixed inputs'!$B$8:$B$10,0),MATCH(IF($C$7="Northern Ireland","GBP","EUR"),'Fixed inputs'!$C$7:$E$7,0)))</f>
        <v/>
      </c>
      <c r="AE363" s="386"/>
      <c r="AF363" s="386"/>
      <c r="AG363" s="386"/>
      <c r="AH363" s="386"/>
      <c r="AI363" s="386"/>
      <c r="AJ363" s="387">
        <f t="shared" si="91"/>
        <v>0</v>
      </c>
      <c r="AK363" s="386"/>
      <c r="AL363" s="387">
        <f t="shared" si="92"/>
        <v>0</v>
      </c>
      <c r="AM363" s="386"/>
      <c r="AN363" s="387">
        <f t="shared" si="93"/>
        <v>0</v>
      </c>
      <c r="AO363" s="386"/>
      <c r="AP363" s="387">
        <f t="shared" si="94"/>
        <v>0</v>
      </c>
      <c r="AQ363" s="386"/>
      <c r="AR363" s="387">
        <f t="shared" si="95"/>
        <v>0</v>
      </c>
      <c r="AS363" s="386"/>
      <c r="AT363" s="387">
        <f t="shared" si="96"/>
        <v>0</v>
      </c>
    </row>
    <row r="364" spans="2:46">
      <c r="B364" s="435"/>
      <c r="C364" s="435"/>
      <c r="D364" s="436"/>
      <c r="E364" s="437"/>
      <c r="F364" s="437"/>
      <c r="G364" s="437"/>
      <c r="H364" s="437"/>
      <c r="I364" s="437"/>
      <c r="J364" s="437"/>
      <c r="K364" s="465">
        <f t="shared" si="81"/>
        <v>0</v>
      </c>
      <c r="L364" s="433"/>
      <c r="M364" s="433"/>
      <c r="N364" s="434"/>
      <c r="O364" s="383" t="str">
        <f t="shared" si="82"/>
        <v/>
      </c>
      <c r="P364" s="434"/>
      <c r="Q364" s="434"/>
      <c r="R364" s="434"/>
      <c r="S364" s="433"/>
      <c r="T364" s="434"/>
      <c r="U364" s="384" t="str">
        <f t="shared" si="84"/>
        <v/>
      </c>
      <c r="V364" s="384" t="str">
        <f t="shared" si="85"/>
        <v/>
      </c>
      <c r="W364" s="384" t="str">
        <f t="shared" si="86"/>
        <v/>
      </c>
      <c r="X364" s="384" t="str">
        <f t="shared" si="87"/>
        <v/>
      </c>
      <c r="Y364" s="384" t="str">
        <f t="shared" si="88"/>
        <v/>
      </c>
      <c r="Z364" s="384" t="str">
        <f t="shared" si="89"/>
        <v/>
      </c>
      <c r="AA364" s="384">
        <f t="shared" si="83"/>
        <v>0</v>
      </c>
      <c r="AB364" s="385" t="b">
        <f t="shared" si="90"/>
        <v>1</v>
      </c>
      <c r="AC364" s="384" t="str">
        <f>IF($N364="","",IF($C$7="Northern Ireland",INDEX('Fixed inputs'!$H$18:$H$58,MATCH($N364,'Fixed inputs'!$C$18:$C$58,0)),INDEX('Fixed inputs'!$I$18:$I$58,MATCH($N364,'Fixed inputs'!$C$18:$C$58,0))))</f>
        <v/>
      </c>
      <c r="AD364" s="384" t="str">
        <f>IF($C364="","",INDEX('Fixed inputs'!$C$8:$E$10,MATCH($C364,'Fixed inputs'!$B$8:$B$10,0),MATCH(IF($C$7="Northern Ireland","GBP","EUR"),'Fixed inputs'!$C$7:$E$7,0)))</f>
        <v/>
      </c>
      <c r="AE364" s="386"/>
      <c r="AF364" s="386"/>
      <c r="AG364" s="386"/>
      <c r="AH364" s="386"/>
      <c r="AI364" s="386"/>
      <c r="AJ364" s="387">
        <f t="shared" si="91"/>
        <v>0</v>
      </c>
      <c r="AK364" s="386"/>
      <c r="AL364" s="387">
        <f t="shared" si="92"/>
        <v>0</v>
      </c>
      <c r="AM364" s="386"/>
      <c r="AN364" s="387">
        <f t="shared" si="93"/>
        <v>0</v>
      </c>
      <c r="AO364" s="386"/>
      <c r="AP364" s="387">
        <f t="shared" si="94"/>
        <v>0</v>
      </c>
      <c r="AQ364" s="386"/>
      <c r="AR364" s="387">
        <f t="shared" si="95"/>
        <v>0</v>
      </c>
      <c r="AS364" s="386"/>
      <c r="AT364" s="387">
        <f t="shared" si="96"/>
        <v>0</v>
      </c>
    </row>
    <row r="365" spans="2:46">
      <c r="B365" s="435"/>
      <c r="C365" s="435"/>
      <c r="D365" s="436"/>
      <c r="E365" s="437"/>
      <c r="F365" s="437"/>
      <c r="G365" s="437"/>
      <c r="H365" s="437"/>
      <c r="I365" s="437"/>
      <c r="J365" s="437"/>
      <c r="K365" s="465">
        <f t="shared" si="81"/>
        <v>0</v>
      </c>
      <c r="L365" s="433"/>
      <c r="M365" s="433"/>
      <c r="N365" s="434"/>
      <c r="O365" s="383" t="str">
        <f t="shared" si="82"/>
        <v/>
      </c>
      <c r="P365" s="434"/>
      <c r="Q365" s="434"/>
      <c r="R365" s="434"/>
      <c r="S365" s="433"/>
      <c r="T365" s="434"/>
      <c r="U365" s="384" t="str">
        <f t="shared" si="84"/>
        <v/>
      </c>
      <c r="V365" s="384" t="str">
        <f t="shared" si="85"/>
        <v/>
      </c>
      <c r="W365" s="384" t="str">
        <f t="shared" si="86"/>
        <v/>
      </c>
      <c r="X365" s="384" t="str">
        <f t="shared" si="87"/>
        <v/>
      </c>
      <c r="Y365" s="384" t="str">
        <f t="shared" si="88"/>
        <v/>
      </c>
      <c r="Z365" s="384" t="str">
        <f t="shared" si="89"/>
        <v/>
      </c>
      <c r="AA365" s="384">
        <f t="shared" si="83"/>
        <v>0</v>
      </c>
      <c r="AB365" s="385" t="b">
        <f t="shared" si="90"/>
        <v>1</v>
      </c>
      <c r="AC365" s="384" t="str">
        <f>IF($N365="","",IF($C$7="Northern Ireland",INDEX('Fixed inputs'!$H$18:$H$58,MATCH($N365,'Fixed inputs'!$C$18:$C$58,0)),INDEX('Fixed inputs'!$I$18:$I$58,MATCH($N365,'Fixed inputs'!$C$18:$C$58,0))))</f>
        <v/>
      </c>
      <c r="AD365" s="384" t="str">
        <f>IF($C365="","",INDEX('Fixed inputs'!$C$8:$E$10,MATCH($C365,'Fixed inputs'!$B$8:$B$10,0),MATCH(IF($C$7="Northern Ireland","GBP","EUR"),'Fixed inputs'!$C$7:$E$7,0)))</f>
        <v/>
      </c>
      <c r="AE365" s="386"/>
      <c r="AF365" s="386"/>
      <c r="AG365" s="386"/>
      <c r="AH365" s="386"/>
      <c r="AI365" s="386"/>
      <c r="AJ365" s="387">
        <f t="shared" si="91"/>
        <v>0</v>
      </c>
      <c r="AK365" s="386"/>
      <c r="AL365" s="387">
        <f t="shared" si="92"/>
        <v>0</v>
      </c>
      <c r="AM365" s="386"/>
      <c r="AN365" s="387">
        <f t="shared" si="93"/>
        <v>0</v>
      </c>
      <c r="AO365" s="386"/>
      <c r="AP365" s="387">
        <f t="shared" si="94"/>
        <v>0</v>
      </c>
      <c r="AQ365" s="386"/>
      <c r="AR365" s="387">
        <f t="shared" si="95"/>
        <v>0</v>
      </c>
      <c r="AS365" s="386"/>
      <c r="AT365" s="387">
        <f t="shared" si="96"/>
        <v>0</v>
      </c>
    </row>
    <row r="366" spans="2:46">
      <c r="B366" s="435"/>
      <c r="C366" s="435"/>
      <c r="D366" s="436"/>
      <c r="E366" s="437"/>
      <c r="F366" s="437"/>
      <c r="G366" s="437"/>
      <c r="H366" s="437"/>
      <c r="I366" s="437"/>
      <c r="J366" s="437"/>
      <c r="K366" s="465">
        <f t="shared" si="81"/>
        <v>0</v>
      </c>
      <c r="L366" s="433"/>
      <c r="M366" s="433"/>
      <c r="N366" s="434"/>
      <c r="O366" s="383" t="str">
        <f t="shared" si="82"/>
        <v/>
      </c>
      <c r="P366" s="434"/>
      <c r="Q366" s="434"/>
      <c r="R366" s="434"/>
      <c r="S366" s="433"/>
      <c r="T366" s="434"/>
      <c r="U366" s="384" t="str">
        <f t="shared" si="84"/>
        <v/>
      </c>
      <c r="V366" s="384" t="str">
        <f t="shared" si="85"/>
        <v/>
      </c>
      <c r="W366" s="384" t="str">
        <f t="shared" si="86"/>
        <v/>
      </c>
      <c r="X366" s="384" t="str">
        <f t="shared" si="87"/>
        <v/>
      </c>
      <c r="Y366" s="384" t="str">
        <f t="shared" si="88"/>
        <v/>
      </c>
      <c r="Z366" s="384" t="str">
        <f t="shared" si="89"/>
        <v/>
      </c>
      <c r="AA366" s="384">
        <f t="shared" si="83"/>
        <v>0</v>
      </c>
      <c r="AB366" s="385" t="b">
        <f t="shared" si="90"/>
        <v>1</v>
      </c>
      <c r="AC366" s="384" t="str">
        <f>IF($N366="","",IF($C$7="Northern Ireland",INDEX('Fixed inputs'!$H$18:$H$58,MATCH($N366,'Fixed inputs'!$C$18:$C$58,0)),INDEX('Fixed inputs'!$I$18:$I$58,MATCH($N366,'Fixed inputs'!$C$18:$C$58,0))))</f>
        <v/>
      </c>
      <c r="AD366" s="384" t="str">
        <f>IF($C366="","",INDEX('Fixed inputs'!$C$8:$E$10,MATCH($C366,'Fixed inputs'!$B$8:$B$10,0),MATCH(IF($C$7="Northern Ireland","GBP","EUR"),'Fixed inputs'!$C$7:$E$7,0)))</f>
        <v/>
      </c>
      <c r="AE366" s="386"/>
      <c r="AF366" s="386"/>
      <c r="AG366" s="386"/>
      <c r="AH366" s="386"/>
      <c r="AI366" s="386"/>
      <c r="AJ366" s="387">
        <f t="shared" si="91"/>
        <v>0</v>
      </c>
      <c r="AK366" s="386"/>
      <c r="AL366" s="387">
        <f t="shared" si="92"/>
        <v>0</v>
      </c>
      <c r="AM366" s="386"/>
      <c r="AN366" s="387">
        <f t="shared" si="93"/>
        <v>0</v>
      </c>
      <c r="AO366" s="386"/>
      <c r="AP366" s="387">
        <f t="shared" si="94"/>
        <v>0</v>
      </c>
      <c r="AQ366" s="386"/>
      <c r="AR366" s="387">
        <f t="shared" si="95"/>
        <v>0</v>
      </c>
      <c r="AS366" s="386"/>
      <c r="AT366" s="387">
        <f t="shared" si="96"/>
        <v>0</v>
      </c>
    </row>
    <row r="367" spans="2:46">
      <c r="B367" s="435"/>
      <c r="C367" s="435"/>
      <c r="D367" s="436"/>
      <c r="E367" s="437"/>
      <c r="F367" s="437"/>
      <c r="G367" s="437"/>
      <c r="H367" s="437"/>
      <c r="I367" s="437"/>
      <c r="J367" s="437"/>
      <c r="K367" s="465">
        <f t="shared" si="81"/>
        <v>0</v>
      </c>
      <c r="L367" s="433"/>
      <c r="M367" s="433"/>
      <c r="N367" s="434"/>
      <c r="O367" s="383" t="str">
        <f t="shared" si="82"/>
        <v/>
      </c>
      <c r="P367" s="434"/>
      <c r="Q367" s="434"/>
      <c r="R367" s="434"/>
      <c r="S367" s="433"/>
      <c r="T367" s="434"/>
      <c r="U367" s="384" t="str">
        <f t="shared" si="84"/>
        <v/>
      </c>
      <c r="V367" s="384" t="str">
        <f t="shared" si="85"/>
        <v/>
      </c>
      <c r="W367" s="384" t="str">
        <f t="shared" si="86"/>
        <v/>
      </c>
      <c r="X367" s="384" t="str">
        <f t="shared" si="87"/>
        <v/>
      </c>
      <c r="Y367" s="384" t="str">
        <f t="shared" si="88"/>
        <v/>
      </c>
      <c r="Z367" s="384" t="str">
        <f t="shared" si="89"/>
        <v/>
      </c>
      <c r="AA367" s="384">
        <f t="shared" si="83"/>
        <v>0</v>
      </c>
      <c r="AB367" s="385" t="b">
        <f t="shared" si="90"/>
        <v>1</v>
      </c>
      <c r="AC367" s="384" t="str">
        <f>IF($N367="","",IF($C$7="Northern Ireland",INDEX('Fixed inputs'!$H$18:$H$58,MATCH($N367,'Fixed inputs'!$C$18:$C$58,0)),INDEX('Fixed inputs'!$I$18:$I$58,MATCH($N367,'Fixed inputs'!$C$18:$C$58,0))))</f>
        <v/>
      </c>
      <c r="AD367" s="384" t="str">
        <f>IF($C367="","",INDEX('Fixed inputs'!$C$8:$E$10,MATCH($C367,'Fixed inputs'!$B$8:$B$10,0),MATCH(IF($C$7="Northern Ireland","GBP","EUR"),'Fixed inputs'!$C$7:$E$7,0)))</f>
        <v/>
      </c>
      <c r="AE367" s="386"/>
      <c r="AF367" s="386"/>
      <c r="AG367" s="386"/>
      <c r="AH367" s="386"/>
      <c r="AI367" s="386"/>
      <c r="AJ367" s="387">
        <f t="shared" si="91"/>
        <v>0</v>
      </c>
      <c r="AK367" s="386"/>
      <c r="AL367" s="387">
        <f t="shared" si="92"/>
        <v>0</v>
      </c>
      <c r="AM367" s="386"/>
      <c r="AN367" s="387">
        <f t="shared" si="93"/>
        <v>0</v>
      </c>
      <c r="AO367" s="386"/>
      <c r="AP367" s="387">
        <f t="shared" si="94"/>
        <v>0</v>
      </c>
      <c r="AQ367" s="386"/>
      <c r="AR367" s="387">
        <f t="shared" si="95"/>
        <v>0</v>
      </c>
      <c r="AS367" s="386"/>
      <c r="AT367" s="387">
        <f t="shared" si="96"/>
        <v>0</v>
      </c>
    </row>
    <row r="368" spans="2:46">
      <c r="B368" s="435"/>
      <c r="C368" s="435"/>
      <c r="D368" s="436"/>
      <c r="E368" s="437"/>
      <c r="F368" s="437"/>
      <c r="G368" s="437"/>
      <c r="H368" s="437"/>
      <c r="I368" s="437"/>
      <c r="J368" s="437"/>
      <c r="K368" s="465">
        <f t="shared" si="81"/>
        <v>0</v>
      </c>
      <c r="L368" s="433"/>
      <c r="M368" s="433"/>
      <c r="N368" s="434"/>
      <c r="O368" s="383" t="str">
        <f t="shared" si="82"/>
        <v/>
      </c>
      <c r="P368" s="434"/>
      <c r="Q368" s="434"/>
      <c r="R368" s="434"/>
      <c r="S368" s="433"/>
      <c r="T368" s="434"/>
      <c r="U368" s="384" t="str">
        <f t="shared" si="84"/>
        <v/>
      </c>
      <c r="V368" s="384" t="str">
        <f t="shared" si="85"/>
        <v/>
      </c>
      <c r="W368" s="384" t="str">
        <f t="shared" si="86"/>
        <v/>
      </c>
      <c r="X368" s="384" t="str">
        <f t="shared" si="87"/>
        <v/>
      </c>
      <c r="Y368" s="384" t="str">
        <f t="shared" si="88"/>
        <v/>
      </c>
      <c r="Z368" s="384" t="str">
        <f t="shared" si="89"/>
        <v/>
      </c>
      <c r="AA368" s="384">
        <f t="shared" si="83"/>
        <v>0</v>
      </c>
      <c r="AB368" s="385" t="b">
        <f t="shared" si="90"/>
        <v>1</v>
      </c>
      <c r="AC368" s="384" t="str">
        <f>IF($N368="","",IF($C$7="Northern Ireland",INDEX('Fixed inputs'!$H$18:$H$58,MATCH($N368,'Fixed inputs'!$C$18:$C$58,0)),INDEX('Fixed inputs'!$I$18:$I$58,MATCH($N368,'Fixed inputs'!$C$18:$C$58,0))))</f>
        <v/>
      </c>
      <c r="AD368" s="384" t="str">
        <f>IF($C368="","",INDEX('Fixed inputs'!$C$8:$E$10,MATCH($C368,'Fixed inputs'!$B$8:$B$10,0),MATCH(IF($C$7="Northern Ireland","GBP","EUR"),'Fixed inputs'!$C$7:$E$7,0)))</f>
        <v/>
      </c>
      <c r="AE368" s="386"/>
      <c r="AF368" s="386"/>
      <c r="AG368" s="386"/>
      <c r="AH368" s="386"/>
      <c r="AI368" s="386"/>
      <c r="AJ368" s="387">
        <f t="shared" si="91"/>
        <v>0</v>
      </c>
      <c r="AK368" s="386"/>
      <c r="AL368" s="387">
        <f t="shared" si="92"/>
        <v>0</v>
      </c>
      <c r="AM368" s="386"/>
      <c r="AN368" s="387">
        <f t="shared" si="93"/>
        <v>0</v>
      </c>
      <c r="AO368" s="386"/>
      <c r="AP368" s="387">
        <f t="shared" si="94"/>
        <v>0</v>
      </c>
      <c r="AQ368" s="386"/>
      <c r="AR368" s="387">
        <f t="shared" si="95"/>
        <v>0</v>
      </c>
      <c r="AS368" s="386"/>
      <c r="AT368" s="387">
        <f t="shared" si="96"/>
        <v>0</v>
      </c>
    </row>
    <row r="369" spans="2:46">
      <c r="B369" s="435"/>
      <c r="C369" s="435"/>
      <c r="D369" s="436"/>
      <c r="E369" s="437"/>
      <c r="F369" s="437"/>
      <c r="G369" s="437"/>
      <c r="H369" s="437"/>
      <c r="I369" s="437"/>
      <c r="J369" s="437"/>
      <c r="K369" s="465">
        <f t="shared" si="81"/>
        <v>0</v>
      </c>
      <c r="L369" s="433"/>
      <c r="M369" s="433"/>
      <c r="N369" s="434"/>
      <c r="O369" s="383" t="str">
        <f t="shared" si="82"/>
        <v/>
      </c>
      <c r="P369" s="434"/>
      <c r="Q369" s="434"/>
      <c r="R369" s="434"/>
      <c r="S369" s="433"/>
      <c r="T369" s="434"/>
      <c r="U369" s="384" t="str">
        <f t="shared" si="84"/>
        <v/>
      </c>
      <c r="V369" s="384" t="str">
        <f t="shared" si="85"/>
        <v/>
      </c>
      <c r="W369" s="384" t="str">
        <f t="shared" si="86"/>
        <v/>
      </c>
      <c r="X369" s="384" t="str">
        <f t="shared" si="87"/>
        <v/>
      </c>
      <c r="Y369" s="384" t="str">
        <f t="shared" si="88"/>
        <v/>
      </c>
      <c r="Z369" s="384" t="str">
        <f t="shared" si="89"/>
        <v/>
      </c>
      <c r="AA369" s="384">
        <f t="shared" si="83"/>
        <v>0</v>
      </c>
      <c r="AB369" s="385" t="b">
        <f t="shared" si="90"/>
        <v>1</v>
      </c>
      <c r="AC369" s="384" t="str">
        <f>IF($N369="","",IF($C$7="Northern Ireland",INDEX('Fixed inputs'!$H$18:$H$58,MATCH($N369,'Fixed inputs'!$C$18:$C$58,0)),INDEX('Fixed inputs'!$I$18:$I$58,MATCH($N369,'Fixed inputs'!$C$18:$C$58,0))))</f>
        <v/>
      </c>
      <c r="AD369" s="384" t="str">
        <f>IF($C369="","",INDEX('Fixed inputs'!$C$8:$E$10,MATCH($C369,'Fixed inputs'!$B$8:$B$10,0),MATCH(IF($C$7="Northern Ireland","GBP","EUR"),'Fixed inputs'!$C$7:$E$7,0)))</f>
        <v/>
      </c>
      <c r="AE369" s="386"/>
      <c r="AF369" s="386"/>
      <c r="AG369" s="386"/>
      <c r="AH369" s="386"/>
      <c r="AI369" s="386"/>
      <c r="AJ369" s="387">
        <f t="shared" si="91"/>
        <v>0</v>
      </c>
      <c r="AK369" s="386"/>
      <c r="AL369" s="387">
        <f t="shared" si="92"/>
        <v>0</v>
      </c>
      <c r="AM369" s="386"/>
      <c r="AN369" s="387">
        <f t="shared" si="93"/>
        <v>0</v>
      </c>
      <c r="AO369" s="386"/>
      <c r="AP369" s="387">
        <f t="shared" si="94"/>
        <v>0</v>
      </c>
      <c r="AQ369" s="386"/>
      <c r="AR369" s="387">
        <f t="shared" si="95"/>
        <v>0</v>
      </c>
      <c r="AS369" s="386"/>
      <c r="AT369" s="387">
        <f t="shared" si="96"/>
        <v>0</v>
      </c>
    </row>
    <row r="370" spans="2:46">
      <c r="B370" s="435"/>
      <c r="C370" s="435"/>
      <c r="D370" s="436"/>
      <c r="E370" s="437"/>
      <c r="F370" s="437"/>
      <c r="G370" s="437"/>
      <c r="H370" s="437"/>
      <c r="I370" s="437"/>
      <c r="J370" s="437"/>
      <c r="K370" s="465">
        <f t="shared" si="81"/>
        <v>0</v>
      </c>
      <c r="L370" s="433"/>
      <c r="M370" s="433"/>
      <c r="N370" s="434"/>
      <c r="O370" s="383" t="str">
        <f t="shared" si="82"/>
        <v/>
      </c>
      <c r="P370" s="434"/>
      <c r="Q370" s="434"/>
      <c r="R370" s="434"/>
      <c r="S370" s="433"/>
      <c r="T370" s="434"/>
      <c r="U370" s="384" t="str">
        <f t="shared" si="84"/>
        <v/>
      </c>
      <c r="V370" s="384" t="str">
        <f t="shared" si="85"/>
        <v/>
      </c>
      <c r="W370" s="384" t="str">
        <f t="shared" si="86"/>
        <v/>
      </c>
      <c r="X370" s="384" t="str">
        <f t="shared" si="87"/>
        <v/>
      </c>
      <c r="Y370" s="384" t="str">
        <f t="shared" si="88"/>
        <v/>
      </c>
      <c r="Z370" s="384" t="str">
        <f t="shared" si="89"/>
        <v/>
      </c>
      <c r="AA370" s="384">
        <f t="shared" si="83"/>
        <v>0</v>
      </c>
      <c r="AB370" s="385" t="b">
        <f t="shared" si="90"/>
        <v>1</v>
      </c>
      <c r="AC370" s="384" t="str">
        <f>IF($N370="","",IF($C$7="Northern Ireland",INDEX('Fixed inputs'!$H$18:$H$58,MATCH($N370,'Fixed inputs'!$C$18:$C$58,0)),INDEX('Fixed inputs'!$I$18:$I$58,MATCH($N370,'Fixed inputs'!$C$18:$C$58,0))))</f>
        <v/>
      </c>
      <c r="AD370" s="384" t="str">
        <f>IF($C370="","",INDEX('Fixed inputs'!$C$8:$E$10,MATCH($C370,'Fixed inputs'!$B$8:$B$10,0),MATCH(IF($C$7="Northern Ireland","GBP","EUR"),'Fixed inputs'!$C$7:$E$7,0)))</f>
        <v/>
      </c>
      <c r="AE370" s="386"/>
      <c r="AF370" s="386"/>
      <c r="AG370" s="386"/>
      <c r="AH370" s="386"/>
      <c r="AI370" s="386"/>
      <c r="AJ370" s="387">
        <f t="shared" si="91"/>
        <v>0</v>
      </c>
      <c r="AK370" s="386"/>
      <c r="AL370" s="387">
        <f t="shared" si="92"/>
        <v>0</v>
      </c>
      <c r="AM370" s="386"/>
      <c r="AN370" s="387">
        <f t="shared" si="93"/>
        <v>0</v>
      </c>
      <c r="AO370" s="386"/>
      <c r="AP370" s="387">
        <f t="shared" si="94"/>
        <v>0</v>
      </c>
      <c r="AQ370" s="386"/>
      <c r="AR370" s="387">
        <f t="shared" si="95"/>
        <v>0</v>
      </c>
      <c r="AS370" s="386"/>
      <c r="AT370" s="387">
        <f t="shared" si="96"/>
        <v>0</v>
      </c>
    </row>
    <row r="371" spans="2:46">
      <c r="B371" s="435"/>
      <c r="C371" s="435"/>
      <c r="D371" s="436"/>
      <c r="E371" s="437"/>
      <c r="F371" s="437"/>
      <c r="G371" s="437"/>
      <c r="H371" s="437"/>
      <c r="I371" s="437"/>
      <c r="J371" s="437"/>
      <c r="K371" s="465">
        <f t="shared" si="81"/>
        <v>0</v>
      </c>
      <c r="L371" s="433"/>
      <c r="M371" s="433"/>
      <c r="N371" s="434"/>
      <c r="O371" s="383" t="str">
        <f t="shared" si="82"/>
        <v/>
      </c>
      <c r="P371" s="434"/>
      <c r="Q371" s="434"/>
      <c r="R371" s="434"/>
      <c r="S371" s="433"/>
      <c r="T371" s="434"/>
      <c r="U371" s="384" t="str">
        <f t="shared" si="84"/>
        <v/>
      </c>
      <c r="V371" s="384" t="str">
        <f t="shared" si="85"/>
        <v/>
      </c>
      <c r="W371" s="384" t="str">
        <f t="shared" si="86"/>
        <v/>
      </c>
      <c r="X371" s="384" t="str">
        <f t="shared" si="87"/>
        <v/>
      </c>
      <c r="Y371" s="384" t="str">
        <f t="shared" si="88"/>
        <v/>
      </c>
      <c r="Z371" s="384" t="str">
        <f t="shared" si="89"/>
        <v/>
      </c>
      <c r="AA371" s="384">
        <f t="shared" si="83"/>
        <v>0</v>
      </c>
      <c r="AB371" s="385" t="b">
        <f t="shared" si="90"/>
        <v>1</v>
      </c>
      <c r="AC371" s="384" t="str">
        <f>IF($N371="","",IF($C$7="Northern Ireland",INDEX('Fixed inputs'!$H$18:$H$58,MATCH($N371,'Fixed inputs'!$C$18:$C$58,0)),INDEX('Fixed inputs'!$I$18:$I$58,MATCH($N371,'Fixed inputs'!$C$18:$C$58,0))))</f>
        <v/>
      </c>
      <c r="AD371" s="384" t="str">
        <f>IF($C371="","",INDEX('Fixed inputs'!$C$8:$E$10,MATCH($C371,'Fixed inputs'!$B$8:$B$10,0),MATCH(IF($C$7="Northern Ireland","GBP","EUR"),'Fixed inputs'!$C$7:$E$7,0)))</f>
        <v/>
      </c>
      <c r="AE371" s="386"/>
      <c r="AF371" s="386"/>
      <c r="AG371" s="386"/>
      <c r="AH371" s="386"/>
      <c r="AI371" s="386"/>
      <c r="AJ371" s="387">
        <f t="shared" si="91"/>
        <v>0</v>
      </c>
      <c r="AK371" s="386"/>
      <c r="AL371" s="387">
        <f t="shared" si="92"/>
        <v>0</v>
      </c>
      <c r="AM371" s="386"/>
      <c r="AN371" s="387">
        <f t="shared" si="93"/>
        <v>0</v>
      </c>
      <c r="AO371" s="386"/>
      <c r="AP371" s="387">
        <f t="shared" si="94"/>
        <v>0</v>
      </c>
      <c r="AQ371" s="386"/>
      <c r="AR371" s="387">
        <f t="shared" si="95"/>
        <v>0</v>
      </c>
      <c r="AS371" s="386"/>
      <c r="AT371" s="387">
        <f t="shared" si="96"/>
        <v>0</v>
      </c>
    </row>
    <row r="372" spans="2:46">
      <c r="B372" s="435"/>
      <c r="C372" s="435"/>
      <c r="D372" s="436"/>
      <c r="E372" s="437"/>
      <c r="F372" s="437"/>
      <c r="G372" s="437"/>
      <c r="H372" s="437"/>
      <c r="I372" s="437"/>
      <c r="J372" s="437"/>
      <c r="K372" s="465">
        <f t="shared" si="81"/>
        <v>0</v>
      </c>
      <c r="L372" s="433"/>
      <c r="M372" s="433"/>
      <c r="N372" s="434"/>
      <c r="O372" s="383" t="str">
        <f t="shared" si="82"/>
        <v/>
      </c>
      <c r="P372" s="434"/>
      <c r="Q372" s="434"/>
      <c r="R372" s="434"/>
      <c r="S372" s="433"/>
      <c r="T372" s="434"/>
      <c r="U372" s="384" t="str">
        <f t="shared" si="84"/>
        <v/>
      </c>
      <c r="V372" s="384" t="str">
        <f t="shared" si="85"/>
        <v/>
      </c>
      <c r="W372" s="384" t="str">
        <f t="shared" si="86"/>
        <v/>
      </c>
      <c r="X372" s="384" t="str">
        <f t="shared" si="87"/>
        <v/>
      </c>
      <c r="Y372" s="384" t="str">
        <f t="shared" si="88"/>
        <v/>
      </c>
      <c r="Z372" s="384" t="str">
        <f t="shared" si="89"/>
        <v/>
      </c>
      <c r="AA372" s="384">
        <f t="shared" si="83"/>
        <v>0</v>
      </c>
      <c r="AB372" s="385" t="b">
        <f t="shared" si="90"/>
        <v>1</v>
      </c>
      <c r="AC372" s="384" t="str">
        <f>IF($N372="","",IF($C$7="Northern Ireland",INDEX('Fixed inputs'!$H$18:$H$58,MATCH($N372,'Fixed inputs'!$C$18:$C$58,0)),INDEX('Fixed inputs'!$I$18:$I$58,MATCH($N372,'Fixed inputs'!$C$18:$C$58,0))))</f>
        <v/>
      </c>
      <c r="AD372" s="384" t="str">
        <f>IF($C372="","",INDEX('Fixed inputs'!$C$8:$E$10,MATCH($C372,'Fixed inputs'!$B$8:$B$10,0),MATCH(IF($C$7="Northern Ireland","GBP","EUR"),'Fixed inputs'!$C$7:$E$7,0)))</f>
        <v/>
      </c>
      <c r="AE372" s="386"/>
      <c r="AF372" s="386"/>
      <c r="AG372" s="386"/>
      <c r="AH372" s="386"/>
      <c r="AI372" s="386"/>
      <c r="AJ372" s="387">
        <f t="shared" si="91"/>
        <v>0</v>
      </c>
      <c r="AK372" s="386"/>
      <c r="AL372" s="387">
        <f t="shared" si="92"/>
        <v>0</v>
      </c>
      <c r="AM372" s="386"/>
      <c r="AN372" s="387">
        <f t="shared" si="93"/>
        <v>0</v>
      </c>
      <c r="AO372" s="386"/>
      <c r="AP372" s="387">
        <f t="shared" si="94"/>
        <v>0</v>
      </c>
      <c r="AQ372" s="386"/>
      <c r="AR372" s="387">
        <f t="shared" si="95"/>
        <v>0</v>
      </c>
      <c r="AS372" s="386"/>
      <c r="AT372" s="387">
        <f t="shared" si="96"/>
        <v>0</v>
      </c>
    </row>
    <row r="373" spans="2:46">
      <c r="B373" s="435"/>
      <c r="C373" s="435"/>
      <c r="D373" s="436"/>
      <c r="E373" s="437"/>
      <c r="F373" s="437"/>
      <c r="G373" s="437"/>
      <c r="H373" s="437"/>
      <c r="I373" s="437"/>
      <c r="J373" s="437"/>
      <c r="K373" s="465">
        <f t="shared" si="81"/>
        <v>0</v>
      </c>
      <c r="L373" s="433"/>
      <c r="M373" s="433"/>
      <c r="N373" s="434"/>
      <c r="O373" s="383" t="str">
        <f t="shared" si="82"/>
        <v/>
      </c>
      <c r="P373" s="434"/>
      <c r="Q373" s="434"/>
      <c r="R373" s="434"/>
      <c r="S373" s="433"/>
      <c r="T373" s="434"/>
      <c r="U373" s="384" t="str">
        <f t="shared" si="84"/>
        <v/>
      </c>
      <c r="V373" s="384" t="str">
        <f t="shared" si="85"/>
        <v/>
      </c>
      <c r="W373" s="384" t="str">
        <f t="shared" si="86"/>
        <v/>
      </c>
      <c r="X373" s="384" t="str">
        <f t="shared" si="87"/>
        <v/>
      </c>
      <c r="Y373" s="384" t="str">
        <f t="shared" si="88"/>
        <v/>
      </c>
      <c r="Z373" s="384" t="str">
        <f t="shared" si="89"/>
        <v/>
      </c>
      <c r="AA373" s="384">
        <f t="shared" si="83"/>
        <v>0</v>
      </c>
      <c r="AB373" s="385" t="b">
        <f t="shared" si="90"/>
        <v>1</v>
      </c>
      <c r="AC373" s="384" t="str">
        <f>IF($N373="","",IF($C$7="Northern Ireland",INDEX('Fixed inputs'!$H$18:$H$58,MATCH($N373,'Fixed inputs'!$C$18:$C$58,0)),INDEX('Fixed inputs'!$I$18:$I$58,MATCH($N373,'Fixed inputs'!$C$18:$C$58,0))))</f>
        <v/>
      </c>
      <c r="AD373" s="384" t="str">
        <f>IF($C373="","",INDEX('Fixed inputs'!$C$8:$E$10,MATCH($C373,'Fixed inputs'!$B$8:$B$10,0),MATCH(IF($C$7="Northern Ireland","GBP","EUR"),'Fixed inputs'!$C$7:$E$7,0)))</f>
        <v/>
      </c>
      <c r="AE373" s="386"/>
      <c r="AF373" s="386"/>
      <c r="AG373" s="386"/>
      <c r="AH373" s="386"/>
      <c r="AI373" s="386"/>
      <c r="AJ373" s="387">
        <f t="shared" si="91"/>
        <v>0</v>
      </c>
      <c r="AK373" s="386"/>
      <c r="AL373" s="387">
        <f t="shared" si="92"/>
        <v>0</v>
      </c>
      <c r="AM373" s="386"/>
      <c r="AN373" s="387">
        <f t="shared" si="93"/>
        <v>0</v>
      </c>
      <c r="AO373" s="386"/>
      <c r="AP373" s="387">
        <f t="shared" si="94"/>
        <v>0</v>
      </c>
      <c r="AQ373" s="386"/>
      <c r="AR373" s="387">
        <f t="shared" si="95"/>
        <v>0</v>
      </c>
      <c r="AS373" s="386"/>
      <c r="AT373" s="387">
        <f t="shared" si="96"/>
        <v>0</v>
      </c>
    </row>
    <row r="374" spans="2:46">
      <c r="B374" s="435"/>
      <c r="C374" s="435"/>
      <c r="D374" s="436"/>
      <c r="E374" s="437"/>
      <c r="F374" s="437"/>
      <c r="G374" s="437"/>
      <c r="H374" s="437"/>
      <c r="I374" s="437"/>
      <c r="J374" s="437"/>
      <c r="K374" s="465">
        <f t="shared" si="81"/>
        <v>0</v>
      </c>
      <c r="L374" s="433"/>
      <c r="M374" s="433"/>
      <c r="N374" s="434"/>
      <c r="O374" s="383" t="str">
        <f t="shared" si="82"/>
        <v/>
      </c>
      <c r="P374" s="434"/>
      <c r="Q374" s="434"/>
      <c r="R374" s="434"/>
      <c r="S374" s="433"/>
      <c r="T374" s="434"/>
      <c r="U374" s="384" t="str">
        <f t="shared" si="84"/>
        <v/>
      </c>
      <c r="V374" s="384" t="str">
        <f t="shared" si="85"/>
        <v/>
      </c>
      <c r="W374" s="384" t="str">
        <f t="shared" si="86"/>
        <v/>
      </c>
      <c r="X374" s="384" t="str">
        <f t="shared" si="87"/>
        <v/>
      </c>
      <c r="Y374" s="384" t="str">
        <f t="shared" si="88"/>
        <v/>
      </c>
      <c r="Z374" s="384" t="str">
        <f t="shared" si="89"/>
        <v/>
      </c>
      <c r="AA374" s="384">
        <f t="shared" si="83"/>
        <v>0</v>
      </c>
      <c r="AB374" s="385" t="b">
        <f t="shared" si="90"/>
        <v>1</v>
      </c>
      <c r="AC374" s="384" t="str">
        <f>IF($N374="","",IF($C$7="Northern Ireland",INDEX('Fixed inputs'!$H$18:$H$58,MATCH($N374,'Fixed inputs'!$C$18:$C$58,0)),INDEX('Fixed inputs'!$I$18:$I$58,MATCH($N374,'Fixed inputs'!$C$18:$C$58,0))))</f>
        <v/>
      </c>
      <c r="AD374" s="384" t="str">
        <f>IF($C374="","",INDEX('Fixed inputs'!$C$8:$E$10,MATCH($C374,'Fixed inputs'!$B$8:$B$10,0),MATCH(IF($C$7="Northern Ireland","GBP","EUR"),'Fixed inputs'!$C$7:$E$7,0)))</f>
        <v/>
      </c>
      <c r="AE374" s="386"/>
      <c r="AF374" s="386"/>
      <c r="AG374" s="386"/>
      <c r="AH374" s="386"/>
      <c r="AI374" s="386"/>
      <c r="AJ374" s="387">
        <f t="shared" si="91"/>
        <v>0</v>
      </c>
      <c r="AK374" s="386"/>
      <c r="AL374" s="387">
        <f t="shared" si="92"/>
        <v>0</v>
      </c>
      <c r="AM374" s="386"/>
      <c r="AN374" s="387">
        <f t="shared" si="93"/>
        <v>0</v>
      </c>
      <c r="AO374" s="386"/>
      <c r="AP374" s="387">
        <f t="shared" si="94"/>
        <v>0</v>
      </c>
      <c r="AQ374" s="386"/>
      <c r="AR374" s="387">
        <f t="shared" si="95"/>
        <v>0</v>
      </c>
      <c r="AS374" s="386"/>
      <c r="AT374" s="387">
        <f t="shared" si="96"/>
        <v>0</v>
      </c>
    </row>
    <row r="375" spans="2:46">
      <c r="B375" s="435"/>
      <c r="C375" s="435"/>
      <c r="D375" s="436"/>
      <c r="E375" s="437"/>
      <c r="F375" s="437"/>
      <c r="G375" s="437"/>
      <c r="H375" s="437"/>
      <c r="I375" s="437"/>
      <c r="J375" s="437"/>
      <c r="K375" s="465">
        <f t="shared" si="81"/>
        <v>0</v>
      </c>
      <c r="L375" s="433"/>
      <c r="M375" s="433"/>
      <c r="N375" s="434"/>
      <c r="O375" s="383" t="str">
        <f t="shared" si="82"/>
        <v/>
      </c>
      <c r="P375" s="434"/>
      <c r="Q375" s="434"/>
      <c r="R375" s="434"/>
      <c r="S375" s="433"/>
      <c r="T375" s="434"/>
      <c r="U375" s="384" t="str">
        <f t="shared" si="84"/>
        <v/>
      </c>
      <c r="V375" s="384" t="str">
        <f t="shared" si="85"/>
        <v/>
      </c>
      <c r="W375" s="384" t="str">
        <f t="shared" si="86"/>
        <v/>
      </c>
      <c r="X375" s="384" t="str">
        <f t="shared" si="87"/>
        <v/>
      </c>
      <c r="Y375" s="384" t="str">
        <f t="shared" si="88"/>
        <v/>
      </c>
      <c r="Z375" s="384" t="str">
        <f t="shared" si="89"/>
        <v/>
      </c>
      <c r="AA375" s="384">
        <f t="shared" si="83"/>
        <v>0</v>
      </c>
      <c r="AB375" s="385" t="b">
        <f t="shared" si="90"/>
        <v>1</v>
      </c>
      <c r="AC375" s="384" t="str">
        <f>IF($N375="","",IF($C$7="Northern Ireland",INDEX('Fixed inputs'!$H$18:$H$58,MATCH($N375,'Fixed inputs'!$C$18:$C$58,0)),INDEX('Fixed inputs'!$I$18:$I$58,MATCH($N375,'Fixed inputs'!$C$18:$C$58,0))))</f>
        <v/>
      </c>
      <c r="AD375" s="384" t="str">
        <f>IF($C375="","",INDEX('Fixed inputs'!$C$8:$E$10,MATCH($C375,'Fixed inputs'!$B$8:$B$10,0),MATCH(IF($C$7="Northern Ireland","GBP","EUR"),'Fixed inputs'!$C$7:$E$7,0)))</f>
        <v/>
      </c>
      <c r="AE375" s="386"/>
      <c r="AF375" s="386"/>
      <c r="AG375" s="386"/>
      <c r="AH375" s="386"/>
      <c r="AI375" s="386"/>
      <c r="AJ375" s="387">
        <f t="shared" si="91"/>
        <v>0</v>
      </c>
      <c r="AK375" s="386"/>
      <c r="AL375" s="387">
        <f t="shared" si="92"/>
        <v>0</v>
      </c>
      <c r="AM375" s="386"/>
      <c r="AN375" s="387">
        <f t="shared" si="93"/>
        <v>0</v>
      </c>
      <c r="AO375" s="386"/>
      <c r="AP375" s="387">
        <f t="shared" si="94"/>
        <v>0</v>
      </c>
      <c r="AQ375" s="386"/>
      <c r="AR375" s="387">
        <f t="shared" si="95"/>
        <v>0</v>
      </c>
      <c r="AS375" s="386"/>
      <c r="AT375" s="387">
        <f t="shared" si="96"/>
        <v>0</v>
      </c>
    </row>
    <row r="376" spans="2:46">
      <c r="B376" s="435"/>
      <c r="C376" s="435"/>
      <c r="D376" s="436"/>
      <c r="E376" s="437"/>
      <c r="F376" s="437"/>
      <c r="G376" s="437"/>
      <c r="H376" s="437"/>
      <c r="I376" s="437"/>
      <c r="J376" s="437"/>
      <c r="K376" s="465">
        <f t="shared" si="81"/>
        <v>0</v>
      </c>
      <c r="L376" s="433"/>
      <c r="M376" s="433"/>
      <c r="N376" s="434"/>
      <c r="O376" s="383" t="str">
        <f t="shared" si="82"/>
        <v/>
      </c>
      <c r="P376" s="434"/>
      <c r="Q376" s="434"/>
      <c r="R376" s="434"/>
      <c r="S376" s="433"/>
      <c r="T376" s="434"/>
      <c r="U376" s="384" t="str">
        <f t="shared" si="84"/>
        <v/>
      </c>
      <c r="V376" s="384" t="str">
        <f t="shared" si="85"/>
        <v/>
      </c>
      <c r="W376" s="384" t="str">
        <f t="shared" si="86"/>
        <v/>
      </c>
      <c r="X376" s="384" t="str">
        <f t="shared" si="87"/>
        <v/>
      </c>
      <c r="Y376" s="384" t="str">
        <f t="shared" si="88"/>
        <v/>
      </c>
      <c r="Z376" s="384" t="str">
        <f t="shared" si="89"/>
        <v/>
      </c>
      <c r="AA376" s="384">
        <f t="shared" si="83"/>
        <v>0</v>
      </c>
      <c r="AB376" s="385" t="b">
        <f t="shared" si="90"/>
        <v>1</v>
      </c>
      <c r="AC376" s="384" t="str">
        <f>IF($N376="","",IF($C$7="Northern Ireland",INDEX('Fixed inputs'!$H$18:$H$58,MATCH($N376,'Fixed inputs'!$C$18:$C$58,0)),INDEX('Fixed inputs'!$I$18:$I$58,MATCH($N376,'Fixed inputs'!$C$18:$C$58,0))))</f>
        <v/>
      </c>
      <c r="AD376" s="384" t="str">
        <f>IF($C376="","",INDEX('Fixed inputs'!$C$8:$E$10,MATCH($C376,'Fixed inputs'!$B$8:$B$10,0),MATCH(IF($C$7="Northern Ireland","GBP","EUR"),'Fixed inputs'!$C$7:$E$7,0)))</f>
        <v/>
      </c>
      <c r="AE376" s="386"/>
      <c r="AF376" s="386"/>
      <c r="AG376" s="386"/>
      <c r="AH376" s="386"/>
      <c r="AI376" s="386"/>
      <c r="AJ376" s="387">
        <f t="shared" si="91"/>
        <v>0</v>
      </c>
      <c r="AK376" s="386"/>
      <c r="AL376" s="387">
        <f t="shared" si="92"/>
        <v>0</v>
      </c>
      <c r="AM376" s="386"/>
      <c r="AN376" s="387">
        <f t="shared" si="93"/>
        <v>0</v>
      </c>
      <c r="AO376" s="386"/>
      <c r="AP376" s="387">
        <f t="shared" si="94"/>
        <v>0</v>
      </c>
      <c r="AQ376" s="386"/>
      <c r="AR376" s="387">
        <f t="shared" si="95"/>
        <v>0</v>
      </c>
      <c r="AS376" s="386"/>
      <c r="AT376" s="387">
        <f t="shared" si="96"/>
        <v>0</v>
      </c>
    </row>
    <row r="377" spans="2:46">
      <c r="B377" s="435"/>
      <c r="C377" s="435"/>
      <c r="D377" s="436"/>
      <c r="E377" s="437"/>
      <c r="F377" s="437"/>
      <c r="G377" s="437"/>
      <c r="H377" s="437"/>
      <c r="I377" s="437"/>
      <c r="J377" s="437"/>
      <c r="K377" s="465">
        <f t="shared" si="81"/>
        <v>0</v>
      </c>
      <c r="L377" s="433"/>
      <c r="M377" s="433"/>
      <c r="N377" s="434"/>
      <c r="O377" s="383" t="str">
        <f t="shared" si="82"/>
        <v/>
      </c>
      <c r="P377" s="434"/>
      <c r="Q377" s="434"/>
      <c r="R377" s="434"/>
      <c r="S377" s="433"/>
      <c r="T377" s="434"/>
      <c r="U377" s="384" t="str">
        <f t="shared" si="84"/>
        <v/>
      </c>
      <c r="V377" s="384" t="str">
        <f t="shared" si="85"/>
        <v/>
      </c>
      <c r="W377" s="384" t="str">
        <f t="shared" si="86"/>
        <v/>
      </c>
      <c r="X377" s="384" t="str">
        <f t="shared" si="87"/>
        <v/>
      </c>
      <c r="Y377" s="384" t="str">
        <f t="shared" si="88"/>
        <v/>
      </c>
      <c r="Z377" s="384" t="str">
        <f t="shared" si="89"/>
        <v/>
      </c>
      <c r="AA377" s="384">
        <f t="shared" si="83"/>
        <v>0</v>
      </c>
      <c r="AB377" s="385" t="b">
        <f t="shared" si="90"/>
        <v>1</v>
      </c>
      <c r="AC377" s="384" t="str">
        <f>IF($N377="","",IF($C$7="Northern Ireland",INDEX('Fixed inputs'!$H$18:$H$58,MATCH($N377,'Fixed inputs'!$C$18:$C$58,0)),INDEX('Fixed inputs'!$I$18:$I$58,MATCH($N377,'Fixed inputs'!$C$18:$C$58,0))))</f>
        <v/>
      </c>
      <c r="AD377" s="384" t="str">
        <f>IF($C377="","",INDEX('Fixed inputs'!$C$8:$E$10,MATCH($C377,'Fixed inputs'!$B$8:$B$10,0),MATCH(IF($C$7="Northern Ireland","GBP","EUR"),'Fixed inputs'!$C$7:$E$7,0)))</f>
        <v/>
      </c>
      <c r="AE377" s="386"/>
      <c r="AF377" s="386"/>
      <c r="AG377" s="386"/>
      <c r="AH377" s="386"/>
      <c r="AI377" s="386"/>
      <c r="AJ377" s="387">
        <f t="shared" si="91"/>
        <v>0</v>
      </c>
      <c r="AK377" s="386"/>
      <c r="AL377" s="387">
        <f t="shared" si="92"/>
        <v>0</v>
      </c>
      <c r="AM377" s="386"/>
      <c r="AN377" s="387">
        <f t="shared" si="93"/>
        <v>0</v>
      </c>
      <c r="AO377" s="386"/>
      <c r="AP377" s="387">
        <f t="shared" si="94"/>
        <v>0</v>
      </c>
      <c r="AQ377" s="386"/>
      <c r="AR377" s="387">
        <f t="shared" si="95"/>
        <v>0</v>
      </c>
      <c r="AS377" s="386"/>
      <c r="AT377" s="387">
        <f t="shared" si="96"/>
        <v>0</v>
      </c>
    </row>
    <row r="378" spans="2:46">
      <c r="B378" s="435"/>
      <c r="C378" s="435"/>
      <c r="D378" s="436"/>
      <c r="E378" s="437"/>
      <c r="F378" s="437"/>
      <c r="G378" s="437"/>
      <c r="H378" s="437"/>
      <c r="I378" s="437"/>
      <c r="J378" s="437"/>
      <c r="K378" s="465">
        <f t="shared" si="81"/>
        <v>0</v>
      </c>
      <c r="L378" s="433"/>
      <c r="M378" s="433"/>
      <c r="N378" s="434"/>
      <c r="O378" s="383" t="str">
        <f t="shared" si="82"/>
        <v/>
      </c>
      <c r="P378" s="434"/>
      <c r="Q378" s="434"/>
      <c r="R378" s="434"/>
      <c r="S378" s="433"/>
      <c r="T378" s="434"/>
      <c r="U378" s="384" t="str">
        <f t="shared" si="84"/>
        <v/>
      </c>
      <c r="V378" s="384" t="str">
        <f t="shared" si="85"/>
        <v/>
      </c>
      <c r="W378" s="384" t="str">
        <f t="shared" si="86"/>
        <v/>
      </c>
      <c r="X378" s="384" t="str">
        <f t="shared" si="87"/>
        <v/>
      </c>
      <c r="Y378" s="384" t="str">
        <f t="shared" si="88"/>
        <v/>
      </c>
      <c r="Z378" s="384" t="str">
        <f t="shared" si="89"/>
        <v/>
      </c>
      <c r="AA378" s="384">
        <f t="shared" si="83"/>
        <v>0</v>
      </c>
      <c r="AB378" s="385" t="b">
        <f t="shared" si="90"/>
        <v>1</v>
      </c>
      <c r="AC378" s="384" t="str">
        <f>IF($N378="","",IF($C$7="Northern Ireland",INDEX('Fixed inputs'!$H$18:$H$58,MATCH($N378,'Fixed inputs'!$C$18:$C$58,0)),INDEX('Fixed inputs'!$I$18:$I$58,MATCH($N378,'Fixed inputs'!$C$18:$C$58,0))))</f>
        <v/>
      </c>
      <c r="AD378" s="384" t="str">
        <f>IF($C378="","",INDEX('Fixed inputs'!$C$8:$E$10,MATCH($C378,'Fixed inputs'!$B$8:$B$10,0),MATCH(IF($C$7="Northern Ireland","GBP","EUR"),'Fixed inputs'!$C$7:$E$7,0)))</f>
        <v/>
      </c>
      <c r="AE378" s="386"/>
      <c r="AF378" s="386"/>
      <c r="AG378" s="386"/>
      <c r="AH378" s="386"/>
      <c r="AI378" s="386"/>
      <c r="AJ378" s="387">
        <f t="shared" si="91"/>
        <v>0</v>
      </c>
      <c r="AK378" s="386"/>
      <c r="AL378" s="387">
        <f t="shared" si="92"/>
        <v>0</v>
      </c>
      <c r="AM378" s="386"/>
      <c r="AN378" s="387">
        <f t="shared" si="93"/>
        <v>0</v>
      </c>
      <c r="AO378" s="386"/>
      <c r="AP378" s="387">
        <f t="shared" si="94"/>
        <v>0</v>
      </c>
      <c r="AQ378" s="386"/>
      <c r="AR378" s="387">
        <f t="shared" si="95"/>
        <v>0</v>
      </c>
      <c r="AS378" s="386"/>
      <c r="AT378" s="387">
        <f t="shared" si="96"/>
        <v>0</v>
      </c>
    </row>
    <row r="379" spans="2:46">
      <c r="B379" s="435"/>
      <c r="C379" s="435"/>
      <c r="D379" s="436"/>
      <c r="E379" s="437"/>
      <c r="F379" s="437"/>
      <c r="G379" s="437"/>
      <c r="H379" s="437"/>
      <c r="I379" s="437"/>
      <c r="J379" s="437"/>
      <c r="K379" s="465">
        <f t="shared" si="81"/>
        <v>0</v>
      </c>
      <c r="L379" s="433"/>
      <c r="M379" s="433"/>
      <c r="N379" s="434"/>
      <c r="O379" s="383" t="str">
        <f t="shared" si="82"/>
        <v/>
      </c>
      <c r="P379" s="434"/>
      <c r="Q379" s="434"/>
      <c r="R379" s="434"/>
      <c r="S379" s="433"/>
      <c r="T379" s="434"/>
      <c r="U379" s="384" t="str">
        <f t="shared" si="84"/>
        <v/>
      </c>
      <c r="V379" s="384" t="str">
        <f t="shared" si="85"/>
        <v/>
      </c>
      <c r="W379" s="384" t="str">
        <f t="shared" si="86"/>
        <v/>
      </c>
      <c r="X379" s="384" t="str">
        <f t="shared" si="87"/>
        <v/>
      </c>
      <c r="Y379" s="384" t="str">
        <f t="shared" si="88"/>
        <v/>
      </c>
      <c r="Z379" s="384" t="str">
        <f t="shared" si="89"/>
        <v/>
      </c>
      <c r="AA379" s="384">
        <f t="shared" si="83"/>
        <v>0</v>
      </c>
      <c r="AB379" s="385" t="b">
        <f t="shared" si="90"/>
        <v>1</v>
      </c>
      <c r="AC379" s="384" t="str">
        <f>IF($N379="","",IF($C$7="Northern Ireland",INDEX('Fixed inputs'!$H$18:$H$58,MATCH($N379,'Fixed inputs'!$C$18:$C$58,0)),INDEX('Fixed inputs'!$I$18:$I$58,MATCH($N379,'Fixed inputs'!$C$18:$C$58,0))))</f>
        <v/>
      </c>
      <c r="AD379" s="384" t="str">
        <f>IF($C379="","",INDEX('Fixed inputs'!$C$8:$E$10,MATCH($C379,'Fixed inputs'!$B$8:$B$10,0),MATCH(IF($C$7="Northern Ireland","GBP","EUR"),'Fixed inputs'!$C$7:$E$7,0)))</f>
        <v/>
      </c>
      <c r="AE379" s="386"/>
      <c r="AF379" s="386"/>
      <c r="AG379" s="386"/>
      <c r="AH379" s="386"/>
      <c r="AI379" s="386"/>
      <c r="AJ379" s="387">
        <f t="shared" si="91"/>
        <v>0</v>
      </c>
      <c r="AK379" s="386"/>
      <c r="AL379" s="387">
        <f t="shared" si="92"/>
        <v>0</v>
      </c>
      <c r="AM379" s="386"/>
      <c r="AN379" s="387">
        <f t="shared" si="93"/>
        <v>0</v>
      </c>
      <c r="AO379" s="386"/>
      <c r="AP379" s="387">
        <f t="shared" si="94"/>
        <v>0</v>
      </c>
      <c r="AQ379" s="386"/>
      <c r="AR379" s="387">
        <f t="shared" si="95"/>
        <v>0</v>
      </c>
      <c r="AS379" s="386"/>
      <c r="AT379" s="387">
        <f t="shared" si="96"/>
        <v>0</v>
      </c>
    </row>
    <row r="380" spans="2:46">
      <c r="B380" s="435"/>
      <c r="C380" s="435"/>
      <c r="D380" s="436"/>
      <c r="E380" s="437"/>
      <c r="F380" s="437"/>
      <c r="G380" s="437"/>
      <c r="H380" s="437"/>
      <c r="I380" s="437"/>
      <c r="J380" s="437"/>
      <c r="K380" s="465">
        <f t="shared" si="81"/>
        <v>0</v>
      </c>
      <c r="L380" s="433"/>
      <c r="M380" s="433"/>
      <c r="N380" s="434"/>
      <c r="O380" s="383" t="str">
        <f t="shared" si="82"/>
        <v/>
      </c>
      <c r="P380" s="434"/>
      <c r="Q380" s="434"/>
      <c r="R380" s="434"/>
      <c r="S380" s="433"/>
      <c r="T380" s="434"/>
      <c r="U380" s="384" t="str">
        <f t="shared" si="84"/>
        <v/>
      </c>
      <c r="V380" s="384" t="str">
        <f t="shared" si="85"/>
        <v/>
      </c>
      <c r="W380" s="384" t="str">
        <f t="shared" si="86"/>
        <v/>
      </c>
      <c r="X380" s="384" t="str">
        <f t="shared" si="87"/>
        <v/>
      </c>
      <c r="Y380" s="384" t="str">
        <f t="shared" si="88"/>
        <v/>
      </c>
      <c r="Z380" s="384" t="str">
        <f t="shared" si="89"/>
        <v/>
      </c>
      <c r="AA380" s="384">
        <f t="shared" si="83"/>
        <v>0</v>
      </c>
      <c r="AB380" s="385" t="b">
        <f t="shared" si="90"/>
        <v>1</v>
      </c>
      <c r="AC380" s="384" t="str">
        <f>IF($N380="","",IF($C$7="Northern Ireland",INDEX('Fixed inputs'!$H$18:$H$58,MATCH($N380,'Fixed inputs'!$C$18:$C$58,0)),INDEX('Fixed inputs'!$I$18:$I$58,MATCH($N380,'Fixed inputs'!$C$18:$C$58,0))))</f>
        <v/>
      </c>
      <c r="AD380" s="384" t="str">
        <f>IF($C380="","",INDEX('Fixed inputs'!$C$8:$E$10,MATCH($C380,'Fixed inputs'!$B$8:$B$10,0),MATCH(IF($C$7="Northern Ireland","GBP","EUR"),'Fixed inputs'!$C$7:$E$7,0)))</f>
        <v/>
      </c>
      <c r="AE380" s="386"/>
      <c r="AF380" s="386"/>
      <c r="AG380" s="386"/>
      <c r="AH380" s="386"/>
      <c r="AI380" s="386"/>
      <c r="AJ380" s="387">
        <f t="shared" si="91"/>
        <v>0</v>
      </c>
      <c r="AK380" s="386"/>
      <c r="AL380" s="387">
        <f t="shared" si="92"/>
        <v>0</v>
      </c>
      <c r="AM380" s="386"/>
      <c r="AN380" s="387">
        <f t="shared" si="93"/>
        <v>0</v>
      </c>
      <c r="AO380" s="386"/>
      <c r="AP380" s="387">
        <f t="shared" si="94"/>
        <v>0</v>
      </c>
      <c r="AQ380" s="386"/>
      <c r="AR380" s="387">
        <f t="shared" si="95"/>
        <v>0</v>
      </c>
      <c r="AS380" s="386"/>
      <c r="AT380" s="387">
        <f t="shared" si="96"/>
        <v>0</v>
      </c>
    </row>
    <row r="381" spans="2:46">
      <c r="B381" s="435"/>
      <c r="C381" s="435"/>
      <c r="D381" s="436"/>
      <c r="E381" s="437"/>
      <c r="F381" s="437"/>
      <c r="G381" s="437"/>
      <c r="H381" s="437"/>
      <c r="I381" s="437"/>
      <c r="J381" s="437"/>
      <c r="K381" s="465">
        <f t="shared" si="81"/>
        <v>0</v>
      </c>
      <c r="L381" s="433"/>
      <c r="M381" s="433"/>
      <c r="N381" s="434"/>
      <c r="O381" s="383" t="str">
        <f t="shared" si="82"/>
        <v/>
      </c>
      <c r="P381" s="434"/>
      <c r="Q381" s="434"/>
      <c r="R381" s="434"/>
      <c r="S381" s="433"/>
      <c r="T381" s="434"/>
      <c r="U381" s="384" t="str">
        <f t="shared" si="84"/>
        <v/>
      </c>
      <c r="V381" s="384" t="str">
        <f t="shared" si="85"/>
        <v/>
      </c>
      <c r="W381" s="384" t="str">
        <f t="shared" si="86"/>
        <v/>
      </c>
      <c r="X381" s="384" t="str">
        <f t="shared" si="87"/>
        <v/>
      </c>
      <c r="Y381" s="384" t="str">
        <f t="shared" si="88"/>
        <v/>
      </c>
      <c r="Z381" s="384" t="str">
        <f t="shared" si="89"/>
        <v/>
      </c>
      <c r="AA381" s="384">
        <f t="shared" si="83"/>
        <v>0</v>
      </c>
      <c r="AB381" s="385" t="b">
        <f t="shared" si="90"/>
        <v>1</v>
      </c>
      <c r="AC381" s="384" t="str">
        <f>IF($N381="","",IF($C$7="Northern Ireland",INDEX('Fixed inputs'!$H$18:$H$58,MATCH($N381,'Fixed inputs'!$C$18:$C$58,0)),INDEX('Fixed inputs'!$I$18:$I$58,MATCH($N381,'Fixed inputs'!$C$18:$C$58,0))))</f>
        <v/>
      </c>
      <c r="AD381" s="384" t="str">
        <f>IF($C381="","",INDEX('Fixed inputs'!$C$8:$E$10,MATCH($C381,'Fixed inputs'!$B$8:$B$10,0),MATCH(IF($C$7="Northern Ireland","GBP","EUR"),'Fixed inputs'!$C$7:$E$7,0)))</f>
        <v/>
      </c>
      <c r="AE381" s="386"/>
      <c r="AF381" s="386"/>
      <c r="AG381" s="386"/>
      <c r="AH381" s="386"/>
      <c r="AI381" s="386"/>
      <c r="AJ381" s="387">
        <f t="shared" si="91"/>
        <v>0</v>
      </c>
      <c r="AK381" s="386"/>
      <c r="AL381" s="387">
        <f t="shared" si="92"/>
        <v>0</v>
      </c>
      <c r="AM381" s="386"/>
      <c r="AN381" s="387">
        <f t="shared" si="93"/>
        <v>0</v>
      </c>
      <c r="AO381" s="386"/>
      <c r="AP381" s="387">
        <f t="shared" si="94"/>
        <v>0</v>
      </c>
      <c r="AQ381" s="386"/>
      <c r="AR381" s="387">
        <f t="shared" si="95"/>
        <v>0</v>
      </c>
      <c r="AS381" s="386"/>
      <c r="AT381" s="387">
        <f t="shared" si="96"/>
        <v>0</v>
      </c>
    </row>
    <row r="382" spans="2:46">
      <c r="B382" s="435"/>
      <c r="C382" s="435"/>
      <c r="D382" s="436"/>
      <c r="E382" s="437"/>
      <c r="F382" s="437"/>
      <c r="G382" s="437"/>
      <c r="H382" s="437"/>
      <c r="I382" s="437"/>
      <c r="J382" s="437"/>
      <c r="K382" s="465">
        <f t="shared" si="81"/>
        <v>0</v>
      </c>
      <c r="L382" s="433"/>
      <c r="M382" s="433"/>
      <c r="N382" s="434"/>
      <c r="O382" s="383" t="str">
        <f t="shared" si="82"/>
        <v/>
      </c>
      <c r="P382" s="434"/>
      <c r="Q382" s="434"/>
      <c r="R382" s="434"/>
      <c r="S382" s="433"/>
      <c r="T382" s="434"/>
      <c r="U382" s="384" t="str">
        <f t="shared" si="84"/>
        <v/>
      </c>
      <c r="V382" s="384" t="str">
        <f t="shared" si="85"/>
        <v/>
      </c>
      <c r="W382" s="384" t="str">
        <f t="shared" si="86"/>
        <v/>
      </c>
      <c r="X382" s="384" t="str">
        <f t="shared" si="87"/>
        <v/>
      </c>
      <c r="Y382" s="384" t="str">
        <f t="shared" si="88"/>
        <v/>
      </c>
      <c r="Z382" s="384" t="str">
        <f t="shared" si="89"/>
        <v/>
      </c>
      <c r="AA382" s="384">
        <f t="shared" si="83"/>
        <v>0</v>
      </c>
      <c r="AB382" s="385" t="b">
        <f t="shared" si="90"/>
        <v>1</v>
      </c>
      <c r="AC382" s="384" t="str">
        <f>IF($N382="","",IF($C$7="Northern Ireland",INDEX('Fixed inputs'!$H$18:$H$58,MATCH($N382,'Fixed inputs'!$C$18:$C$58,0)),INDEX('Fixed inputs'!$I$18:$I$58,MATCH($N382,'Fixed inputs'!$C$18:$C$58,0))))</f>
        <v/>
      </c>
      <c r="AD382" s="384" t="str">
        <f>IF($C382="","",INDEX('Fixed inputs'!$C$8:$E$10,MATCH($C382,'Fixed inputs'!$B$8:$B$10,0),MATCH(IF($C$7="Northern Ireland","GBP","EUR"),'Fixed inputs'!$C$7:$E$7,0)))</f>
        <v/>
      </c>
      <c r="AE382" s="386"/>
      <c r="AF382" s="386"/>
      <c r="AG382" s="386"/>
      <c r="AH382" s="386"/>
      <c r="AI382" s="386"/>
      <c r="AJ382" s="387">
        <f t="shared" si="91"/>
        <v>0</v>
      </c>
      <c r="AK382" s="386"/>
      <c r="AL382" s="387">
        <f t="shared" si="92"/>
        <v>0</v>
      </c>
      <c r="AM382" s="386"/>
      <c r="AN382" s="387">
        <f t="shared" si="93"/>
        <v>0</v>
      </c>
      <c r="AO382" s="386"/>
      <c r="AP382" s="387">
        <f t="shared" si="94"/>
        <v>0</v>
      </c>
      <c r="AQ382" s="386"/>
      <c r="AR382" s="387">
        <f t="shared" si="95"/>
        <v>0</v>
      </c>
      <c r="AS382" s="386"/>
      <c r="AT382" s="387">
        <f t="shared" si="96"/>
        <v>0</v>
      </c>
    </row>
    <row r="383" spans="2:46">
      <c r="B383" s="435"/>
      <c r="C383" s="435"/>
      <c r="D383" s="436"/>
      <c r="E383" s="437"/>
      <c r="F383" s="437"/>
      <c r="G383" s="437"/>
      <c r="H383" s="437"/>
      <c r="I383" s="437"/>
      <c r="J383" s="437"/>
      <c r="K383" s="465">
        <f t="shared" si="81"/>
        <v>0</v>
      </c>
      <c r="L383" s="433"/>
      <c r="M383" s="433"/>
      <c r="N383" s="434"/>
      <c r="O383" s="383" t="str">
        <f t="shared" si="82"/>
        <v/>
      </c>
      <c r="P383" s="434"/>
      <c r="Q383" s="434"/>
      <c r="R383" s="434"/>
      <c r="S383" s="433"/>
      <c r="T383" s="434"/>
      <c r="U383" s="384" t="str">
        <f t="shared" si="84"/>
        <v/>
      </c>
      <c r="V383" s="384" t="str">
        <f t="shared" si="85"/>
        <v/>
      </c>
      <c r="W383" s="384" t="str">
        <f t="shared" si="86"/>
        <v/>
      </c>
      <c r="X383" s="384" t="str">
        <f t="shared" si="87"/>
        <v/>
      </c>
      <c r="Y383" s="384" t="str">
        <f t="shared" si="88"/>
        <v/>
      </c>
      <c r="Z383" s="384" t="str">
        <f t="shared" si="89"/>
        <v/>
      </c>
      <c r="AA383" s="384">
        <f t="shared" si="83"/>
        <v>0</v>
      </c>
      <c r="AB383" s="385" t="b">
        <f t="shared" si="90"/>
        <v>1</v>
      </c>
      <c r="AC383" s="384" t="str">
        <f>IF($N383="","",IF($C$7="Northern Ireland",INDEX('Fixed inputs'!$H$18:$H$58,MATCH($N383,'Fixed inputs'!$C$18:$C$58,0)),INDEX('Fixed inputs'!$I$18:$I$58,MATCH($N383,'Fixed inputs'!$C$18:$C$58,0))))</f>
        <v/>
      </c>
      <c r="AD383" s="384" t="str">
        <f>IF($C383="","",INDEX('Fixed inputs'!$C$8:$E$10,MATCH($C383,'Fixed inputs'!$B$8:$B$10,0),MATCH(IF($C$7="Northern Ireland","GBP","EUR"),'Fixed inputs'!$C$7:$E$7,0)))</f>
        <v/>
      </c>
      <c r="AE383" s="386"/>
      <c r="AF383" s="386"/>
      <c r="AG383" s="386"/>
      <c r="AH383" s="386"/>
      <c r="AI383" s="386"/>
      <c r="AJ383" s="387">
        <f t="shared" si="91"/>
        <v>0</v>
      </c>
      <c r="AK383" s="386"/>
      <c r="AL383" s="387">
        <f t="shared" si="92"/>
        <v>0</v>
      </c>
      <c r="AM383" s="386"/>
      <c r="AN383" s="387">
        <f t="shared" si="93"/>
        <v>0</v>
      </c>
      <c r="AO383" s="386"/>
      <c r="AP383" s="387">
        <f t="shared" si="94"/>
        <v>0</v>
      </c>
      <c r="AQ383" s="386"/>
      <c r="AR383" s="387">
        <f t="shared" si="95"/>
        <v>0</v>
      </c>
      <c r="AS383" s="386"/>
      <c r="AT383" s="387">
        <f t="shared" si="96"/>
        <v>0</v>
      </c>
    </row>
    <row r="384" spans="2:46">
      <c r="B384" s="435"/>
      <c r="C384" s="435"/>
      <c r="D384" s="436"/>
      <c r="E384" s="437"/>
      <c r="F384" s="437"/>
      <c r="G384" s="437"/>
      <c r="H384" s="437"/>
      <c r="I384" s="437"/>
      <c r="J384" s="437"/>
      <c r="K384" s="465">
        <f t="shared" si="81"/>
        <v>0</v>
      </c>
      <c r="L384" s="433"/>
      <c r="M384" s="433"/>
      <c r="N384" s="434"/>
      <c r="O384" s="383" t="str">
        <f t="shared" si="82"/>
        <v/>
      </c>
      <c r="P384" s="434"/>
      <c r="Q384" s="434"/>
      <c r="R384" s="434"/>
      <c r="S384" s="433"/>
      <c r="T384" s="434"/>
      <c r="U384" s="384" t="str">
        <f t="shared" si="84"/>
        <v/>
      </c>
      <c r="V384" s="384" t="str">
        <f t="shared" si="85"/>
        <v/>
      </c>
      <c r="W384" s="384" t="str">
        <f t="shared" si="86"/>
        <v/>
      </c>
      <c r="X384" s="384" t="str">
        <f t="shared" si="87"/>
        <v/>
      </c>
      <c r="Y384" s="384" t="str">
        <f t="shared" si="88"/>
        <v/>
      </c>
      <c r="Z384" s="384" t="str">
        <f t="shared" si="89"/>
        <v/>
      </c>
      <c r="AA384" s="384">
        <f t="shared" si="83"/>
        <v>0</v>
      </c>
      <c r="AB384" s="385" t="b">
        <f t="shared" si="90"/>
        <v>1</v>
      </c>
      <c r="AC384" s="384" t="str">
        <f>IF($N384="","",IF($C$7="Northern Ireland",INDEX('Fixed inputs'!$H$18:$H$58,MATCH($N384,'Fixed inputs'!$C$18:$C$58,0)),INDEX('Fixed inputs'!$I$18:$I$58,MATCH($N384,'Fixed inputs'!$C$18:$C$58,0))))</f>
        <v/>
      </c>
      <c r="AD384" s="384" t="str">
        <f>IF($C384="","",INDEX('Fixed inputs'!$C$8:$E$10,MATCH($C384,'Fixed inputs'!$B$8:$B$10,0),MATCH(IF($C$7="Northern Ireland","GBP","EUR"),'Fixed inputs'!$C$7:$E$7,0)))</f>
        <v/>
      </c>
      <c r="AE384" s="386"/>
      <c r="AF384" s="386"/>
      <c r="AG384" s="386"/>
      <c r="AH384" s="386"/>
      <c r="AI384" s="386"/>
      <c r="AJ384" s="387">
        <f t="shared" si="91"/>
        <v>0</v>
      </c>
      <c r="AK384" s="386"/>
      <c r="AL384" s="387">
        <f t="shared" si="92"/>
        <v>0</v>
      </c>
      <c r="AM384" s="386"/>
      <c r="AN384" s="387">
        <f t="shared" si="93"/>
        <v>0</v>
      </c>
      <c r="AO384" s="386"/>
      <c r="AP384" s="387">
        <f t="shared" si="94"/>
        <v>0</v>
      </c>
      <c r="AQ384" s="386"/>
      <c r="AR384" s="387">
        <f t="shared" si="95"/>
        <v>0</v>
      </c>
      <c r="AS384" s="386"/>
      <c r="AT384" s="387">
        <f t="shared" si="96"/>
        <v>0</v>
      </c>
    </row>
    <row r="385" spans="2:46">
      <c r="B385" s="435"/>
      <c r="C385" s="435"/>
      <c r="D385" s="436"/>
      <c r="E385" s="437"/>
      <c r="F385" s="437"/>
      <c r="G385" s="437"/>
      <c r="H385" s="437"/>
      <c r="I385" s="437"/>
      <c r="J385" s="437"/>
      <c r="K385" s="465">
        <f t="shared" si="81"/>
        <v>0</v>
      </c>
      <c r="L385" s="433"/>
      <c r="M385" s="433"/>
      <c r="N385" s="434"/>
      <c r="O385" s="383" t="str">
        <f t="shared" si="82"/>
        <v/>
      </c>
      <c r="P385" s="434"/>
      <c r="Q385" s="434"/>
      <c r="R385" s="434"/>
      <c r="S385" s="433"/>
      <c r="T385" s="434"/>
      <c r="U385" s="384" t="str">
        <f t="shared" si="84"/>
        <v/>
      </c>
      <c r="V385" s="384" t="str">
        <f t="shared" si="85"/>
        <v/>
      </c>
      <c r="W385" s="384" t="str">
        <f t="shared" si="86"/>
        <v/>
      </c>
      <c r="X385" s="384" t="str">
        <f t="shared" si="87"/>
        <v/>
      </c>
      <c r="Y385" s="384" t="str">
        <f t="shared" si="88"/>
        <v/>
      </c>
      <c r="Z385" s="384" t="str">
        <f t="shared" si="89"/>
        <v/>
      </c>
      <c r="AA385" s="384">
        <f t="shared" si="83"/>
        <v>0</v>
      </c>
      <c r="AB385" s="385" t="b">
        <f t="shared" si="90"/>
        <v>1</v>
      </c>
      <c r="AC385" s="384" t="str">
        <f>IF($N385="","",IF($C$7="Northern Ireland",INDEX('Fixed inputs'!$H$18:$H$58,MATCH($N385,'Fixed inputs'!$C$18:$C$58,0)),INDEX('Fixed inputs'!$I$18:$I$58,MATCH($N385,'Fixed inputs'!$C$18:$C$58,0))))</f>
        <v/>
      </c>
      <c r="AD385" s="384" t="str">
        <f>IF($C385="","",INDEX('Fixed inputs'!$C$8:$E$10,MATCH($C385,'Fixed inputs'!$B$8:$B$10,0),MATCH(IF($C$7="Northern Ireland","GBP","EUR"),'Fixed inputs'!$C$7:$E$7,0)))</f>
        <v/>
      </c>
      <c r="AE385" s="386"/>
      <c r="AF385" s="386"/>
      <c r="AG385" s="386"/>
      <c r="AH385" s="386"/>
      <c r="AI385" s="386"/>
      <c r="AJ385" s="387">
        <f t="shared" si="91"/>
        <v>0</v>
      </c>
      <c r="AK385" s="386"/>
      <c r="AL385" s="387">
        <f t="shared" si="92"/>
        <v>0</v>
      </c>
      <c r="AM385" s="386"/>
      <c r="AN385" s="387">
        <f t="shared" si="93"/>
        <v>0</v>
      </c>
      <c r="AO385" s="386"/>
      <c r="AP385" s="387">
        <f t="shared" si="94"/>
        <v>0</v>
      </c>
      <c r="AQ385" s="386"/>
      <c r="AR385" s="387">
        <f t="shared" si="95"/>
        <v>0</v>
      </c>
      <c r="AS385" s="386"/>
      <c r="AT385" s="387">
        <f t="shared" si="96"/>
        <v>0</v>
      </c>
    </row>
    <row r="386" spans="2:46">
      <c r="B386" s="435"/>
      <c r="C386" s="435"/>
      <c r="D386" s="436"/>
      <c r="E386" s="437"/>
      <c r="F386" s="437"/>
      <c r="G386" s="437"/>
      <c r="H386" s="437"/>
      <c r="I386" s="437"/>
      <c r="J386" s="437"/>
      <c r="K386" s="465">
        <f t="shared" si="81"/>
        <v>0</v>
      </c>
      <c r="L386" s="433"/>
      <c r="M386" s="433"/>
      <c r="N386" s="434"/>
      <c r="O386" s="383" t="str">
        <f t="shared" si="82"/>
        <v/>
      </c>
      <c r="P386" s="434"/>
      <c r="Q386" s="434"/>
      <c r="R386" s="434"/>
      <c r="S386" s="433"/>
      <c r="T386" s="434"/>
      <c r="U386" s="384" t="str">
        <f t="shared" si="84"/>
        <v/>
      </c>
      <c r="V386" s="384" t="str">
        <f t="shared" si="85"/>
        <v/>
      </c>
      <c r="W386" s="384" t="str">
        <f t="shared" si="86"/>
        <v/>
      </c>
      <c r="X386" s="384" t="str">
        <f t="shared" si="87"/>
        <v/>
      </c>
      <c r="Y386" s="384" t="str">
        <f t="shared" si="88"/>
        <v/>
      </c>
      <c r="Z386" s="384" t="str">
        <f t="shared" si="89"/>
        <v/>
      </c>
      <c r="AA386" s="384">
        <f t="shared" si="83"/>
        <v>0</v>
      </c>
      <c r="AB386" s="385" t="b">
        <f t="shared" si="90"/>
        <v>1</v>
      </c>
      <c r="AC386" s="384" t="str">
        <f>IF($N386="","",IF($C$7="Northern Ireland",INDEX('Fixed inputs'!$H$18:$H$58,MATCH($N386,'Fixed inputs'!$C$18:$C$58,0)),INDEX('Fixed inputs'!$I$18:$I$58,MATCH($N386,'Fixed inputs'!$C$18:$C$58,0))))</f>
        <v/>
      </c>
      <c r="AD386" s="384" t="str">
        <f>IF($C386="","",INDEX('Fixed inputs'!$C$8:$E$10,MATCH($C386,'Fixed inputs'!$B$8:$B$10,0),MATCH(IF($C$7="Northern Ireland","GBP","EUR"),'Fixed inputs'!$C$7:$E$7,0)))</f>
        <v/>
      </c>
      <c r="AE386" s="386"/>
      <c r="AF386" s="386"/>
      <c r="AG386" s="386"/>
      <c r="AH386" s="386"/>
      <c r="AI386" s="386"/>
      <c r="AJ386" s="387">
        <f t="shared" si="91"/>
        <v>0</v>
      </c>
      <c r="AK386" s="386"/>
      <c r="AL386" s="387">
        <f t="shared" si="92"/>
        <v>0</v>
      </c>
      <c r="AM386" s="386"/>
      <c r="AN386" s="387">
        <f t="shared" si="93"/>
        <v>0</v>
      </c>
      <c r="AO386" s="386"/>
      <c r="AP386" s="387">
        <f t="shared" si="94"/>
        <v>0</v>
      </c>
      <c r="AQ386" s="386"/>
      <c r="AR386" s="387">
        <f t="shared" si="95"/>
        <v>0</v>
      </c>
      <c r="AS386" s="386"/>
      <c r="AT386" s="387">
        <f t="shared" si="96"/>
        <v>0</v>
      </c>
    </row>
    <row r="387" spans="2:46">
      <c r="B387" s="435"/>
      <c r="C387" s="435"/>
      <c r="D387" s="436"/>
      <c r="E387" s="437"/>
      <c r="F387" s="437"/>
      <c r="G387" s="437"/>
      <c r="H387" s="437"/>
      <c r="I387" s="437"/>
      <c r="J387" s="437"/>
      <c r="K387" s="465">
        <f t="shared" si="81"/>
        <v>0</v>
      </c>
      <c r="L387" s="433"/>
      <c r="M387" s="433"/>
      <c r="N387" s="434"/>
      <c r="O387" s="383" t="str">
        <f t="shared" si="82"/>
        <v/>
      </c>
      <c r="P387" s="434"/>
      <c r="Q387" s="434"/>
      <c r="R387" s="434"/>
      <c r="S387" s="433"/>
      <c r="T387" s="434"/>
      <c r="U387" s="384" t="str">
        <f t="shared" si="84"/>
        <v/>
      </c>
      <c r="V387" s="384" t="str">
        <f t="shared" si="85"/>
        <v/>
      </c>
      <c r="W387" s="384" t="str">
        <f t="shared" si="86"/>
        <v/>
      </c>
      <c r="X387" s="384" t="str">
        <f t="shared" si="87"/>
        <v/>
      </c>
      <c r="Y387" s="384" t="str">
        <f t="shared" si="88"/>
        <v/>
      </c>
      <c r="Z387" s="384" t="str">
        <f t="shared" si="89"/>
        <v/>
      </c>
      <c r="AA387" s="384">
        <f t="shared" si="83"/>
        <v>0</v>
      </c>
      <c r="AB387" s="385" t="b">
        <f t="shared" si="90"/>
        <v>1</v>
      </c>
      <c r="AC387" s="384" t="str">
        <f>IF($N387="","",IF($C$7="Northern Ireland",INDEX('Fixed inputs'!$H$18:$H$58,MATCH($N387,'Fixed inputs'!$C$18:$C$58,0)),INDEX('Fixed inputs'!$I$18:$I$58,MATCH($N387,'Fixed inputs'!$C$18:$C$58,0))))</f>
        <v/>
      </c>
      <c r="AD387" s="384" t="str">
        <f>IF($C387="","",INDEX('Fixed inputs'!$C$8:$E$10,MATCH($C387,'Fixed inputs'!$B$8:$B$10,0),MATCH(IF($C$7="Northern Ireland","GBP","EUR"),'Fixed inputs'!$C$7:$E$7,0)))</f>
        <v/>
      </c>
      <c r="AE387" s="386"/>
      <c r="AF387" s="386"/>
      <c r="AG387" s="386"/>
      <c r="AH387" s="386"/>
      <c r="AI387" s="386"/>
      <c r="AJ387" s="387">
        <f t="shared" si="91"/>
        <v>0</v>
      </c>
      <c r="AK387" s="386"/>
      <c r="AL387" s="387">
        <f t="shared" si="92"/>
        <v>0</v>
      </c>
      <c r="AM387" s="386"/>
      <c r="AN387" s="387">
        <f t="shared" si="93"/>
        <v>0</v>
      </c>
      <c r="AO387" s="386"/>
      <c r="AP387" s="387">
        <f t="shared" si="94"/>
        <v>0</v>
      </c>
      <c r="AQ387" s="386"/>
      <c r="AR387" s="387">
        <f t="shared" si="95"/>
        <v>0</v>
      </c>
      <c r="AS387" s="386"/>
      <c r="AT387" s="387">
        <f t="shared" si="96"/>
        <v>0</v>
      </c>
    </row>
    <row r="388" spans="2:46">
      <c r="B388" s="435"/>
      <c r="C388" s="435"/>
      <c r="D388" s="436"/>
      <c r="E388" s="437"/>
      <c r="F388" s="437"/>
      <c r="G388" s="437"/>
      <c r="H388" s="437"/>
      <c r="I388" s="437"/>
      <c r="J388" s="437"/>
      <c r="K388" s="465">
        <f t="shared" si="81"/>
        <v>0</v>
      </c>
      <c r="L388" s="433"/>
      <c r="M388" s="433"/>
      <c r="N388" s="434"/>
      <c r="O388" s="383" t="str">
        <f t="shared" si="82"/>
        <v/>
      </c>
      <c r="P388" s="434"/>
      <c r="Q388" s="434"/>
      <c r="R388" s="434"/>
      <c r="S388" s="433"/>
      <c r="T388" s="434"/>
      <c r="U388" s="384" t="str">
        <f t="shared" si="84"/>
        <v/>
      </c>
      <c r="V388" s="384" t="str">
        <f t="shared" si="85"/>
        <v/>
      </c>
      <c r="W388" s="384" t="str">
        <f t="shared" si="86"/>
        <v/>
      </c>
      <c r="X388" s="384" t="str">
        <f t="shared" si="87"/>
        <v/>
      </c>
      <c r="Y388" s="384" t="str">
        <f t="shared" si="88"/>
        <v/>
      </c>
      <c r="Z388" s="384" t="str">
        <f t="shared" si="89"/>
        <v/>
      </c>
      <c r="AA388" s="384">
        <f t="shared" si="83"/>
        <v>0</v>
      </c>
      <c r="AB388" s="385" t="b">
        <f t="shared" si="90"/>
        <v>1</v>
      </c>
      <c r="AC388" s="384" t="str">
        <f>IF($N388="","",IF($C$7="Northern Ireland",INDEX('Fixed inputs'!$H$18:$H$58,MATCH($N388,'Fixed inputs'!$C$18:$C$58,0)),INDEX('Fixed inputs'!$I$18:$I$58,MATCH($N388,'Fixed inputs'!$C$18:$C$58,0))))</f>
        <v/>
      </c>
      <c r="AD388" s="384" t="str">
        <f>IF($C388="","",INDEX('Fixed inputs'!$C$8:$E$10,MATCH($C388,'Fixed inputs'!$B$8:$B$10,0),MATCH(IF($C$7="Northern Ireland","GBP","EUR"),'Fixed inputs'!$C$7:$E$7,0)))</f>
        <v/>
      </c>
      <c r="AE388" s="386"/>
      <c r="AF388" s="386"/>
      <c r="AG388" s="386"/>
      <c r="AH388" s="386"/>
      <c r="AI388" s="386"/>
      <c r="AJ388" s="387">
        <f t="shared" si="91"/>
        <v>0</v>
      </c>
      <c r="AK388" s="386"/>
      <c r="AL388" s="387">
        <f t="shared" si="92"/>
        <v>0</v>
      </c>
      <c r="AM388" s="386"/>
      <c r="AN388" s="387">
        <f t="shared" si="93"/>
        <v>0</v>
      </c>
      <c r="AO388" s="386"/>
      <c r="AP388" s="387">
        <f t="shared" si="94"/>
        <v>0</v>
      </c>
      <c r="AQ388" s="386"/>
      <c r="AR388" s="387">
        <f t="shared" si="95"/>
        <v>0</v>
      </c>
      <c r="AS388" s="386"/>
      <c r="AT388" s="387">
        <f t="shared" si="96"/>
        <v>0</v>
      </c>
    </row>
    <row r="389" spans="2:46">
      <c r="B389" s="435"/>
      <c r="C389" s="435"/>
      <c r="D389" s="436"/>
      <c r="E389" s="437"/>
      <c r="F389" s="437"/>
      <c r="G389" s="437"/>
      <c r="H389" s="437"/>
      <c r="I389" s="437"/>
      <c r="J389" s="437"/>
      <c r="K389" s="465">
        <f t="shared" si="81"/>
        <v>0</v>
      </c>
      <c r="L389" s="433"/>
      <c r="M389" s="433"/>
      <c r="N389" s="434"/>
      <c r="O389" s="383" t="str">
        <f t="shared" si="82"/>
        <v/>
      </c>
      <c r="P389" s="434"/>
      <c r="Q389" s="434"/>
      <c r="R389" s="434"/>
      <c r="S389" s="433"/>
      <c r="T389" s="434"/>
      <c r="U389" s="384" t="str">
        <f t="shared" si="84"/>
        <v/>
      </c>
      <c r="V389" s="384" t="str">
        <f t="shared" si="85"/>
        <v/>
      </c>
      <c r="W389" s="384" t="str">
        <f t="shared" si="86"/>
        <v/>
      </c>
      <c r="X389" s="384" t="str">
        <f t="shared" si="87"/>
        <v/>
      </c>
      <c r="Y389" s="384" t="str">
        <f t="shared" si="88"/>
        <v/>
      </c>
      <c r="Z389" s="384" t="str">
        <f t="shared" si="89"/>
        <v/>
      </c>
      <c r="AA389" s="384">
        <f t="shared" si="83"/>
        <v>0</v>
      </c>
      <c r="AB389" s="385" t="b">
        <f t="shared" si="90"/>
        <v>1</v>
      </c>
      <c r="AC389" s="384" t="str">
        <f>IF($N389="","",IF($C$7="Northern Ireland",INDEX('Fixed inputs'!$H$18:$H$58,MATCH($N389,'Fixed inputs'!$C$18:$C$58,0)),INDEX('Fixed inputs'!$I$18:$I$58,MATCH($N389,'Fixed inputs'!$C$18:$C$58,0))))</f>
        <v/>
      </c>
      <c r="AD389" s="384" t="str">
        <f>IF($C389="","",INDEX('Fixed inputs'!$C$8:$E$10,MATCH($C389,'Fixed inputs'!$B$8:$B$10,0),MATCH(IF($C$7="Northern Ireland","GBP","EUR"),'Fixed inputs'!$C$7:$E$7,0)))</f>
        <v/>
      </c>
      <c r="AE389" s="386"/>
      <c r="AF389" s="386"/>
      <c r="AG389" s="386"/>
      <c r="AH389" s="386"/>
      <c r="AI389" s="386"/>
      <c r="AJ389" s="387">
        <f t="shared" si="91"/>
        <v>0</v>
      </c>
      <c r="AK389" s="386"/>
      <c r="AL389" s="387">
        <f t="shared" si="92"/>
        <v>0</v>
      </c>
      <c r="AM389" s="386"/>
      <c r="AN389" s="387">
        <f t="shared" si="93"/>
        <v>0</v>
      </c>
      <c r="AO389" s="386"/>
      <c r="AP389" s="387">
        <f t="shared" si="94"/>
        <v>0</v>
      </c>
      <c r="AQ389" s="386"/>
      <c r="AR389" s="387">
        <f t="shared" si="95"/>
        <v>0</v>
      </c>
      <c r="AS389" s="386"/>
      <c r="AT389" s="387">
        <f t="shared" si="96"/>
        <v>0</v>
      </c>
    </row>
    <row r="390" spans="2:46">
      <c r="B390" s="435"/>
      <c r="C390" s="435"/>
      <c r="D390" s="436"/>
      <c r="E390" s="437"/>
      <c r="F390" s="437"/>
      <c r="G390" s="437"/>
      <c r="H390" s="437"/>
      <c r="I390" s="437"/>
      <c r="J390" s="437"/>
      <c r="K390" s="465">
        <f t="shared" si="81"/>
        <v>0</v>
      </c>
      <c r="L390" s="433"/>
      <c r="M390" s="433"/>
      <c r="N390" s="434"/>
      <c r="O390" s="383" t="str">
        <f t="shared" si="82"/>
        <v/>
      </c>
      <c r="P390" s="434"/>
      <c r="Q390" s="434"/>
      <c r="R390" s="434"/>
      <c r="S390" s="433"/>
      <c r="T390" s="434"/>
      <c r="U390" s="384" t="str">
        <f t="shared" si="84"/>
        <v/>
      </c>
      <c r="V390" s="384" t="str">
        <f t="shared" si="85"/>
        <v/>
      </c>
      <c r="W390" s="384" t="str">
        <f t="shared" si="86"/>
        <v/>
      </c>
      <c r="X390" s="384" t="str">
        <f t="shared" si="87"/>
        <v/>
      </c>
      <c r="Y390" s="384" t="str">
        <f t="shared" si="88"/>
        <v/>
      </c>
      <c r="Z390" s="384" t="str">
        <f t="shared" si="89"/>
        <v/>
      </c>
      <c r="AA390" s="384">
        <f t="shared" si="83"/>
        <v>0</v>
      </c>
      <c r="AB390" s="385" t="b">
        <f t="shared" si="90"/>
        <v>1</v>
      </c>
      <c r="AC390" s="384" t="str">
        <f>IF($N390="","",IF($C$7="Northern Ireland",INDEX('Fixed inputs'!$H$18:$H$58,MATCH($N390,'Fixed inputs'!$C$18:$C$58,0)),INDEX('Fixed inputs'!$I$18:$I$58,MATCH($N390,'Fixed inputs'!$C$18:$C$58,0))))</f>
        <v/>
      </c>
      <c r="AD390" s="384" t="str">
        <f>IF($C390="","",INDEX('Fixed inputs'!$C$8:$E$10,MATCH($C390,'Fixed inputs'!$B$8:$B$10,0),MATCH(IF($C$7="Northern Ireland","GBP","EUR"),'Fixed inputs'!$C$7:$E$7,0)))</f>
        <v/>
      </c>
      <c r="AE390" s="386"/>
      <c r="AF390" s="386"/>
      <c r="AG390" s="386"/>
      <c r="AH390" s="386"/>
      <c r="AI390" s="386"/>
      <c r="AJ390" s="387">
        <f t="shared" si="91"/>
        <v>0</v>
      </c>
      <c r="AK390" s="386"/>
      <c r="AL390" s="387">
        <f t="shared" si="92"/>
        <v>0</v>
      </c>
      <c r="AM390" s="386"/>
      <c r="AN390" s="387">
        <f t="shared" si="93"/>
        <v>0</v>
      </c>
      <c r="AO390" s="386"/>
      <c r="AP390" s="387">
        <f t="shared" si="94"/>
        <v>0</v>
      </c>
      <c r="AQ390" s="386"/>
      <c r="AR390" s="387">
        <f t="shared" si="95"/>
        <v>0</v>
      </c>
      <c r="AS390" s="386"/>
      <c r="AT390" s="387">
        <f t="shared" si="96"/>
        <v>0</v>
      </c>
    </row>
    <row r="391" spans="2:46">
      <c r="B391" s="435"/>
      <c r="C391" s="435"/>
      <c r="D391" s="436"/>
      <c r="E391" s="437"/>
      <c r="F391" s="437"/>
      <c r="G391" s="437"/>
      <c r="H391" s="437"/>
      <c r="I391" s="437"/>
      <c r="J391" s="437"/>
      <c r="K391" s="465">
        <f t="shared" si="81"/>
        <v>0</v>
      </c>
      <c r="L391" s="433"/>
      <c r="M391" s="433"/>
      <c r="N391" s="434"/>
      <c r="O391" s="383" t="str">
        <f t="shared" si="82"/>
        <v/>
      </c>
      <c r="P391" s="434"/>
      <c r="Q391" s="434"/>
      <c r="R391" s="434"/>
      <c r="S391" s="433"/>
      <c r="T391" s="434"/>
      <c r="U391" s="384" t="str">
        <f t="shared" si="84"/>
        <v/>
      </c>
      <c r="V391" s="384" t="str">
        <f t="shared" si="85"/>
        <v/>
      </c>
      <c r="W391" s="384" t="str">
        <f t="shared" si="86"/>
        <v/>
      </c>
      <c r="X391" s="384" t="str">
        <f t="shared" si="87"/>
        <v/>
      </c>
      <c r="Y391" s="384" t="str">
        <f t="shared" si="88"/>
        <v/>
      </c>
      <c r="Z391" s="384" t="str">
        <f t="shared" si="89"/>
        <v/>
      </c>
      <c r="AA391" s="384">
        <f t="shared" si="83"/>
        <v>0</v>
      </c>
      <c r="AB391" s="385" t="b">
        <f t="shared" si="90"/>
        <v>1</v>
      </c>
      <c r="AC391" s="384" t="str">
        <f>IF($N391="","",IF($C$7="Northern Ireland",INDEX('Fixed inputs'!$H$18:$H$58,MATCH($N391,'Fixed inputs'!$C$18:$C$58,0)),INDEX('Fixed inputs'!$I$18:$I$58,MATCH($N391,'Fixed inputs'!$C$18:$C$58,0))))</f>
        <v/>
      </c>
      <c r="AD391" s="384" t="str">
        <f>IF($C391="","",INDEX('Fixed inputs'!$C$8:$E$10,MATCH($C391,'Fixed inputs'!$B$8:$B$10,0),MATCH(IF($C$7="Northern Ireland","GBP","EUR"),'Fixed inputs'!$C$7:$E$7,0)))</f>
        <v/>
      </c>
      <c r="AE391" s="386"/>
      <c r="AF391" s="386"/>
      <c r="AG391" s="386"/>
      <c r="AH391" s="386"/>
      <c r="AI391" s="386"/>
      <c r="AJ391" s="387">
        <f t="shared" si="91"/>
        <v>0</v>
      </c>
      <c r="AK391" s="386"/>
      <c r="AL391" s="387">
        <f t="shared" si="92"/>
        <v>0</v>
      </c>
      <c r="AM391" s="386"/>
      <c r="AN391" s="387">
        <f t="shared" si="93"/>
        <v>0</v>
      </c>
      <c r="AO391" s="386"/>
      <c r="AP391" s="387">
        <f t="shared" si="94"/>
        <v>0</v>
      </c>
      <c r="AQ391" s="386"/>
      <c r="AR391" s="387">
        <f t="shared" si="95"/>
        <v>0</v>
      </c>
      <c r="AS391" s="386"/>
      <c r="AT391" s="387">
        <f t="shared" si="96"/>
        <v>0</v>
      </c>
    </row>
    <row r="392" spans="2:46">
      <c r="B392" s="435"/>
      <c r="C392" s="435"/>
      <c r="D392" s="436"/>
      <c r="E392" s="437"/>
      <c r="F392" s="437"/>
      <c r="G392" s="437"/>
      <c r="H392" s="437"/>
      <c r="I392" s="437"/>
      <c r="J392" s="437"/>
      <c r="K392" s="465">
        <f t="shared" si="81"/>
        <v>0</v>
      </c>
      <c r="L392" s="433"/>
      <c r="M392" s="433"/>
      <c r="N392" s="434"/>
      <c r="O392" s="383" t="str">
        <f t="shared" si="82"/>
        <v/>
      </c>
      <c r="P392" s="434"/>
      <c r="Q392" s="434"/>
      <c r="R392" s="434"/>
      <c r="S392" s="433"/>
      <c r="T392" s="434"/>
      <c r="U392" s="384" t="str">
        <f t="shared" si="84"/>
        <v/>
      </c>
      <c r="V392" s="384" t="str">
        <f t="shared" si="85"/>
        <v/>
      </c>
      <c r="W392" s="384" t="str">
        <f t="shared" si="86"/>
        <v/>
      </c>
      <c r="X392" s="384" t="str">
        <f t="shared" si="87"/>
        <v/>
      </c>
      <c r="Y392" s="384" t="str">
        <f t="shared" si="88"/>
        <v/>
      </c>
      <c r="Z392" s="384" t="str">
        <f t="shared" si="89"/>
        <v/>
      </c>
      <c r="AA392" s="384">
        <f t="shared" si="83"/>
        <v>0</v>
      </c>
      <c r="AB392" s="385" t="b">
        <f t="shared" si="90"/>
        <v>1</v>
      </c>
      <c r="AC392" s="384" t="str">
        <f>IF($N392="","",IF($C$7="Northern Ireland",INDEX('Fixed inputs'!$H$18:$H$58,MATCH($N392,'Fixed inputs'!$C$18:$C$58,0)),INDEX('Fixed inputs'!$I$18:$I$58,MATCH($N392,'Fixed inputs'!$C$18:$C$58,0))))</f>
        <v/>
      </c>
      <c r="AD392" s="384" t="str">
        <f>IF($C392="","",INDEX('Fixed inputs'!$C$8:$E$10,MATCH($C392,'Fixed inputs'!$B$8:$B$10,0),MATCH(IF($C$7="Northern Ireland","GBP","EUR"),'Fixed inputs'!$C$7:$E$7,0)))</f>
        <v/>
      </c>
      <c r="AE392" s="386"/>
      <c r="AF392" s="386"/>
      <c r="AG392" s="386"/>
      <c r="AH392" s="386"/>
      <c r="AI392" s="386"/>
      <c r="AJ392" s="387">
        <f t="shared" si="91"/>
        <v>0</v>
      </c>
      <c r="AK392" s="386"/>
      <c r="AL392" s="387">
        <f t="shared" si="92"/>
        <v>0</v>
      </c>
      <c r="AM392" s="386"/>
      <c r="AN392" s="387">
        <f t="shared" si="93"/>
        <v>0</v>
      </c>
      <c r="AO392" s="386"/>
      <c r="AP392" s="387">
        <f t="shared" si="94"/>
        <v>0</v>
      </c>
      <c r="AQ392" s="386"/>
      <c r="AR392" s="387">
        <f t="shared" si="95"/>
        <v>0</v>
      </c>
      <c r="AS392" s="386"/>
      <c r="AT392" s="387">
        <f t="shared" si="96"/>
        <v>0</v>
      </c>
    </row>
    <row r="393" spans="2:46">
      <c r="B393" s="435"/>
      <c r="C393" s="435"/>
      <c r="D393" s="436"/>
      <c r="E393" s="437"/>
      <c r="F393" s="437"/>
      <c r="G393" s="437"/>
      <c r="H393" s="437"/>
      <c r="I393" s="437"/>
      <c r="J393" s="437"/>
      <c r="K393" s="465">
        <f t="shared" si="81"/>
        <v>0</v>
      </c>
      <c r="L393" s="433"/>
      <c r="M393" s="433"/>
      <c r="N393" s="434"/>
      <c r="O393" s="383" t="str">
        <f t="shared" si="82"/>
        <v/>
      </c>
      <c r="P393" s="434"/>
      <c r="Q393" s="434"/>
      <c r="R393" s="434"/>
      <c r="S393" s="433"/>
      <c r="T393" s="434"/>
      <c r="U393" s="384" t="str">
        <f t="shared" si="84"/>
        <v/>
      </c>
      <c r="V393" s="384" t="str">
        <f t="shared" si="85"/>
        <v/>
      </c>
      <c r="W393" s="384" t="str">
        <f t="shared" si="86"/>
        <v/>
      </c>
      <c r="X393" s="384" t="str">
        <f t="shared" si="87"/>
        <v/>
      </c>
      <c r="Y393" s="384" t="str">
        <f t="shared" si="88"/>
        <v/>
      </c>
      <c r="Z393" s="384" t="str">
        <f t="shared" si="89"/>
        <v/>
      </c>
      <c r="AA393" s="384">
        <f t="shared" si="83"/>
        <v>0</v>
      </c>
      <c r="AB393" s="385" t="b">
        <f t="shared" si="90"/>
        <v>1</v>
      </c>
      <c r="AC393" s="384" t="str">
        <f>IF($N393="","",IF($C$7="Northern Ireland",INDEX('Fixed inputs'!$H$18:$H$58,MATCH($N393,'Fixed inputs'!$C$18:$C$58,0)),INDEX('Fixed inputs'!$I$18:$I$58,MATCH($N393,'Fixed inputs'!$C$18:$C$58,0))))</f>
        <v/>
      </c>
      <c r="AD393" s="384" t="str">
        <f>IF($C393="","",INDEX('Fixed inputs'!$C$8:$E$10,MATCH($C393,'Fixed inputs'!$B$8:$B$10,0),MATCH(IF($C$7="Northern Ireland","GBP","EUR"),'Fixed inputs'!$C$7:$E$7,0)))</f>
        <v/>
      </c>
      <c r="AE393" s="386"/>
      <c r="AF393" s="386"/>
      <c r="AG393" s="386"/>
      <c r="AH393" s="386"/>
      <c r="AI393" s="386"/>
      <c r="AJ393" s="387">
        <f t="shared" si="91"/>
        <v>0</v>
      </c>
      <c r="AK393" s="386"/>
      <c r="AL393" s="387">
        <f t="shared" si="92"/>
        <v>0</v>
      </c>
      <c r="AM393" s="386"/>
      <c r="AN393" s="387">
        <f t="shared" si="93"/>
        <v>0</v>
      </c>
      <c r="AO393" s="386"/>
      <c r="AP393" s="387">
        <f t="shared" si="94"/>
        <v>0</v>
      </c>
      <c r="AQ393" s="386"/>
      <c r="AR393" s="387">
        <f t="shared" si="95"/>
        <v>0</v>
      </c>
      <c r="AS393" s="386"/>
      <c r="AT393" s="387">
        <f t="shared" si="96"/>
        <v>0</v>
      </c>
    </row>
    <row r="394" spans="2:46">
      <c r="B394" s="435"/>
      <c r="C394" s="435"/>
      <c r="D394" s="436"/>
      <c r="E394" s="437"/>
      <c r="F394" s="437"/>
      <c r="G394" s="437"/>
      <c r="H394" s="437"/>
      <c r="I394" s="437"/>
      <c r="J394" s="437"/>
      <c r="K394" s="465">
        <f t="shared" si="81"/>
        <v>0</v>
      </c>
      <c r="L394" s="433"/>
      <c r="M394" s="433"/>
      <c r="N394" s="434"/>
      <c r="O394" s="383" t="str">
        <f t="shared" si="82"/>
        <v/>
      </c>
      <c r="P394" s="434"/>
      <c r="Q394" s="434"/>
      <c r="R394" s="434"/>
      <c r="S394" s="433"/>
      <c r="T394" s="434"/>
      <c r="U394" s="384" t="str">
        <f t="shared" si="84"/>
        <v/>
      </c>
      <c r="V394" s="384" t="str">
        <f t="shared" si="85"/>
        <v/>
      </c>
      <c r="W394" s="384" t="str">
        <f t="shared" si="86"/>
        <v/>
      </c>
      <c r="X394" s="384" t="str">
        <f t="shared" si="87"/>
        <v/>
      </c>
      <c r="Y394" s="384" t="str">
        <f t="shared" si="88"/>
        <v/>
      </c>
      <c r="Z394" s="384" t="str">
        <f t="shared" si="89"/>
        <v/>
      </c>
      <c r="AA394" s="384">
        <f t="shared" si="83"/>
        <v>0</v>
      </c>
      <c r="AB394" s="385" t="b">
        <f t="shared" si="90"/>
        <v>1</v>
      </c>
      <c r="AC394" s="384" t="str">
        <f>IF($N394="","",IF($C$7="Northern Ireland",INDEX('Fixed inputs'!$H$18:$H$58,MATCH($N394,'Fixed inputs'!$C$18:$C$58,0)),INDEX('Fixed inputs'!$I$18:$I$58,MATCH($N394,'Fixed inputs'!$C$18:$C$58,0))))</f>
        <v/>
      </c>
      <c r="AD394" s="384" t="str">
        <f>IF($C394="","",INDEX('Fixed inputs'!$C$8:$E$10,MATCH($C394,'Fixed inputs'!$B$8:$B$10,0),MATCH(IF($C$7="Northern Ireland","GBP","EUR"),'Fixed inputs'!$C$7:$E$7,0)))</f>
        <v/>
      </c>
      <c r="AE394" s="386"/>
      <c r="AF394" s="386"/>
      <c r="AG394" s="386"/>
      <c r="AH394" s="386"/>
      <c r="AI394" s="386"/>
      <c r="AJ394" s="387">
        <f t="shared" si="91"/>
        <v>0</v>
      </c>
      <c r="AK394" s="386"/>
      <c r="AL394" s="387">
        <f t="shared" si="92"/>
        <v>0</v>
      </c>
      <c r="AM394" s="386"/>
      <c r="AN394" s="387">
        <f t="shared" si="93"/>
        <v>0</v>
      </c>
      <c r="AO394" s="386"/>
      <c r="AP394" s="387">
        <f t="shared" si="94"/>
        <v>0</v>
      </c>
      <c r="AQ394" s="386"/>
      <c r="AR394" s="387">
        <f t="shared" si="95"/>
        <v>0</v>
      </c>
      <c r="AS394" s="386"/>
      <c r="AT394" s="387">
        <f t="shared" si="96"/>
        <v>0</v>
      </c>
    </row>
    <row r="395" spans="2:46">
      <c r="B395" s="435"/>
      <c r="C395" s="435"/>
      <c r="D395" s="436"/>
      <c r="E395" s="437"/>
      <c r="F395" s="437"/>
      <c r="G395" s="437"/>
      <c r="H395" s="437"/>
      <c r="I395" s="437"/>
      <c r="J395" s="437"/>
      <c r="K395" s="465">
        <f t="shared" si="81"/>
        <v>0</v>
      </c>
      <c r="L395" s="433"/>
      <c r="M395" s="433"/>
      <c r="N395" s="434"/>
      <c r="O395" s="383" t="str">
        <f t="shared" si="82"/>
        <v/>
      </c>
      <c r="P395" s="434"/>
      <c r="Q395" s="434"/>
      <c r="R395" s="434"/>
      <c r="S395" s="433"/>
      <c r="T395" s="434"/>
      <c r="U395" s="384" t="str">
        <f t="shared" si="84"/>
        <v/>
      </c>
      <c r="V395" s="384" t="str">
        <f t="shared" si="85"/>
        <v/>
      </c>
      <c r="W395" s="384" t="str">
        <f t="shared" si="86"/>
        <v/>
      </c>
      <c r="X395" s="384" t="str">
        <f t="shared" si="87"/>
        <v/>
      </c>
      <c r="Y395" s="384" t="str">
        <f t="shared" si="88"/>
        <v/>
      </c>
      <c r="Z395" s="384" t="str">
        <f t="shared" si="89"/>
        <v/>
      </c>
      <c r="AA395" s="384">
        <f t="shared" si="83"/>
        <v>0</v>
      </c>
      <c r="AB395" s="385" t="b">
        <f t="shared" si="90"/>
        <v>1</v>
      </c>
      <c r="AC395" s="384" t="str">
        <f>IF($N395="","",IF($C$7="Northern Ireland",INDEX('Fixed inputs'!$H$18:$H$58,MATCH($N395,'Fixed inputs'!$C$18:$C$58,0)),INDEX('Fixed inputs'!$I$18:$I$58,MATCH($N395,'Fixed inputs'!$C$18:$C$58,0))))</f>
        <v/>
      </c>
      <c r="AD395" s="384" t="str">
        <f>IF($C395="","",INDEX('Fixed inputs'!$C$8:$E$10,MATCH($C395,'Fixed inputs'!$B$8:$B$10,0),MATCH(IF($C$7="Northern Ireland","GBP","EUR"),'Fixed inputs'!$C$7:$E$7,0)))</f>
        <v/>
      </c>
      <c r="AE395" s="386"/>
      <c r="AF395" s="386"/>
      <c r="AG395" s="386"/>
      <c r="AH395" s="386"/>
      <c r="AI395" s="386"/>
      <c r="AJ395" s="387">
        <f t="shared" si="91"/>
        <v>0</v>
      </c>
      <c r="AK395" s="386"/>
      <c r="AL395" s="387">
        <f t="shared" si="92"/>
        <v>0</v>
      </c>
      <c r="AM395" s="386"/>
      <c r="AN395" s="387">
        <f t="shared" si="93"/>
        <v>0</v>
      </c>
      <c r="AO395" s="386"/>
      <c r="AP395" s="387">
        <f t="shared" si="94"/>
        <v>0</v>
      </c>
      <c r="AQ395" s="386"/>
      <c r="AR395" s="387">
        <f t="shared" si="95"/>
        <v>0</v>
      </c>
      <c r="AS395" s="386"/>
      <c r="AT395" s="387">
        <f t="shared" si="96"/>
        <v>0</v>
      </c>
    </row>
    <row r="396" spans="2:46">
      <c r="B396" s="435"/>
      <c r="C396" s="435"/>
      <c r="D396" s="436"/>
      <c r="E396" s="437"/>
      <c r="F396" s="437"/>
      <c r="G396" s="437"/>
      <c r="H396" s="437"/>
      <c r="I396" s="437"/>
      <c r="J396" s="437"/>
      <c r="K396" s="465">
        <f t="shared" ref="K396:K459" si="97">SUM(E396:J396)</f>
        <v>0</v>
      </c>
      <c r="L396" s="433"/>
      <c r="M396" s="433"/>
      <c r="N396" s="434"/>
      <c r="O396" s="383" t="str">
        <f t="shared" ref="O396:O459" si="98">IF($N396="","",IF($N396&lt;2024,"Yes","No"))</f>
        <v/>
      </c>
      <c r="P396" s="434"/>
      <c r="Q396" s="434"/>
      <c r="R396" s="434"/>
      <c r="S396" s="433"/>
      <c r="T396" s="434"/>
      <c r="U396" s="384" t="str">
        <f t="shared" si="84"/>
        <v/>
      </c>
      <c r="V396" s="384" t="str">
        <f t="shared" si="85"/>
        <v/>
      </c>
      <c r="W396" s="384" t="str">
        <f t="shared" si="86"/>
        <v/>
      </c>
      <c r="X396" s="384" t="str">
        <f t="shared" si="87"/>
        <v/>
      </c>
      <c r="Y396" s="384" t="str">
        <f t="shared" si="88"/>
        <v/>
      </c>
      <c r="Z396" s="384" t="str">
        <f t="shared" si="89"/>
        <v/>
      </c>
      <c r="AA396" s="384">
        <f t="shared" ref="AA396:AA459" si="99">SUM(U396:Z396)</f>
        <v>0</v>
      </c>
      <c r="AB396" s="385" t="b">
        <f t="shared" si="90"/>
        <v>1</v>
      </c>
      <c r="AC396" s="384" t="str">
        <f>IF($N396="","",IF($C$7="Northern Ireland",INDEX('Fixed inputs'!$H$18:$H$58,MATCH($N396,'Fixed inputs'!$C$18:$C$58,0)),INDEX('Fixed inputs'!$I$18:$I$58,MATCH($N396,'Fixed inputs'!$C$18:$C$58,0))))</f>
        <v/>
      </c>
      <c r="AD396" s="384" t="str">
        <f>IF($C396="","",INDEX('Fixed inputs'!$C$8:$E$10,MATCH($C396,'Fixed inputs'!$B$8:$B$10,0),MATCH(IF($C$7="Northern Ireland","GBP","EUR"),'Fixed inputs'!$C$7:$E$7,0)))</f>
        <v/>
      </c>
      <c r="AE396" s="386"/>
      <c r="AF396" s="386"/>
      <c r="AG396" s="386"/>
      <c r="AH396" s="386"/>
      <c r="AI396" s="386"/>
      <c r="AJ396" s="387">
        <f t="shared" si="91"/>
        <v>0</v>
      </c>
      <c r="AK396" s="386"/>
      <c r="AL396" s="387">
        <f t="shared" si="92"/>
        <v>0</v>
      </c>
      <c r="AM396" s="386"/>
      <c r="AN396" s="387">
        <f t="shared" si="93"/>
        <v>0</v>
      </c>
      <c r="AO396" s="386"/>
      <c r="AP396" s="387">
        <f t="shared" si="94"/>
        <v>0</v>
      </c>
      <c r="AQ396" s="386"/>
      <c r="AR396" s="387">
        <f t="shared" si="95"/>
        <v>0</v>
      </c>
      <c r="AS396" s="386"/>
      <c r="AT396" s="387">
        <f t="shared" si="96"/>
        <v>0</v>
      </c>
    </row>
    <row r="397" spans="2:46">
      <c r="B397" s="435"/>
      <c r="C397" s="435"/>
      <c r="D397" s="436"/>
      <c r="E397" s="437"/>
      <c r="F397" s="437"/>
      <c r="G397" s="437"/>
      <c r="H397" s="437"/>
      <c r="I397" s="437"/>
      <c r="J397" s="437"/>
      <c r="K397" s="465">
        <f t="shared" si="97"/>
        <v>0</v>
      </c>
      <c r="L397" s="433"/>
      <c r="M397" s="433"/>
      <c r="N397" s="434"/>
      <c r="O397" s="383" t="str">
        <f t="shared" si="98"/>
        <v/>
      </c>
      <c r="P397" s="434"/>
      <c r="Q397" s="434"/>
      <c r="R397" s="434"/>
      <c r="S397" s="433"/>
      <c r="T397" s="434"/>
      <c r="U397" s="384" t="str">
        <f t="shared" ref="U397:U460" si="100">IF($B397="","",IFERROR(E397*$AC397*$AD397,0))</f>
        <v/>
      </c>
      <c r="V397" s="384" t="str">
        <f t="shared" ref="V397:V460" si="101">IF($B397="","",IFERROR(F397*$AC397*$AD397,0))</f>
        <v/>
      </c>
      <c r="W397" s="384" t="str">
        <f t="shared" ref="W397:W460" si="102">IF($B397="","",IFERROR(G397*$AC397*$AD397,0))</f>
        <v/>
      </c>
      <c r="X397" s="384" t="str">
        <f t="shared" ref="X397:X460" si="103">IF($B397="","",IFERROR(H397*$AC397*$AD397,0))</f>
        <v/>
      </c>
      <c r="Y397" s="384" t="str">
        <f t="shared" ref="Y397:Y460" si="104">IF($B397="","",IFERROR(I397*$AC397*$AD397,0))</f>
        <v/>
      </c>
      <c r="Z397" s="384" t="str">
        <f t="shared" ref="Z397:Z460" si="105">IF($B397="","",IFERROR(J397*$AC397*$AD397,0))</f>
        <v/>
      </c>
      <c r="AA397" s="384">
        <f t="shared" si="99"/>
        <v>0</v>
      </c>
      <c r="AB397" s="385" t="b">
        <f t="shared" ref="AB397:AB460" si="106">IF(COUNTA($B397:$J397)=0,TRUE,AND($B397&lt;&gt;"",$C397&lt;&gt;"",$D397&lt;&gt;"",$N397&lt;&gt;"",$L397&lt;&gt;"",$M397&lt;&gt;"",$Q397&lt;&gt;"",$R397&lt;&gt;"",$S397&lt;&gt;"",IF($O397="Yes",$P397&lt;&gt;"",TRUE)))</f>
        <v>1</v>
      </c>
      <c r="AC397" s="384" t="str">
        <f>IF($N397="","",IF($C$7="Northern Ireland",INDEX('Fixed inputs'!$H$18:$H$58,MATCH($N397,'Fixed inputs'!$C$18:$C$58,0)),INDEX('Fixed inputs'!$I$18:$I$58,MATCH($N397,'Fixed inputs'!$C$18:$C$58,0))))</f>
        <v/>
      </c>
      <c r="AD397" s="384" t="str">
        <f>IF($C397="","",INDEX('Fixed inputs'!$C$8:$E$10,MATCH($C397,'Fixed inputs'!$B$8:$B$10,0),MATCH(IF($C$7="Northern Ireland","GBP","EUR"),'Fixed inputs'!$C$7:$E$7,0)))</f>
        <v/>
      </c>
      <c r="AE397" s="386"/>
      <c r="AF397" s="386"/>
      <c r="AG397" s="386"/>
      <c r="AH397" s="386"/>
      <c r="AI397" s="386"/>
      <c r="AJ397" s="387">
        <f t="shared" ref="AJ397:AJ460" si="107">IF(AI397&lt;&gt;"",AI397,IF(AND($AE397="Yes",$AF397="Yes",$AG397="Yes",$AH397="Yes"),U397,0))</f>
        <v>0</v>
      </c>
      <c r="AK397" s="386"/>
      <c r="AL397" s="387">
        <f t="shared" ref="AL397:AL460" si="108">IF(AK397&lt;&gt;"",AK397,IF(AND($AE397="Yes",$AF397="Yes",$AG397="Yes",$AH397="Yes"),V397,0))</f>
        <v>0</v>
      </c>
      <c r="AM397" s="386"/>
      <c r="AN397" s="387">
        <f t="shared" ref="AN397:AN460" si="109">IF(AM397&lt;&gt;"",AM397,IF(AND($AE397="Yes",$AF397="Yes",$AG397="Yes",$AH397="Yes"),W397,0))</f>
        <v>0</v>
      </c>
      <c r="AO397" s="386"/>
      <c r="AP397" s="387">
        <f t="shared" ref="AP397:AP460" si="110">IF(AO397&lt;&gt;"",AO397,IF(AND($AE397="Yes",$AF397="Yes",$AG397="Yes",$AH397="Yes"),X397,0))</f>
        <v>0</v>
      </c>
      <c r="AQ397" s="386"/>
      <c r="AR397" s="387">
        <f t="shared" ref="AR397:AR460" si="111">IF(AQ397&lt;&gt;"",AQ397,IF(AND($AE397="Yes",$AF397="Yes",$AG397="Yes",$AH397="Yes"),Y397,0))</f>
        <v>0</v>
      </c>
      <c r="AS397" s="386"/>
      <c r="AT397" s="387">
        <f t="shared" ref="AT397:AT460" si="112">IF(AS397&lt;&gt;"",AS397,IF(AND($AE397="Yes",$AF397="Yes",$AG397="Yes",$AH397="Yes"),Z397,0))</f>
        <v>0</v>
      </c>
    </row>
    <row r="398" spans="2:46">
      <c r="B398" s="435"/>
      <c r="C398" s="435"/>
      <c r="D398" s="436"/>
      <c r="E398" s="437"/>
      <c r="F398" s="437"/>
      <c r="G398" s="437"/>
      <c r="H398" s="437"/>
      <c r="I398" s="437"/>
      <c r="J398" s="437"/>
      <c r="K398" s="465">
        <f t="shared" si="97"/>
        <v>0</v>
      </c>
      <c r="L398" s="433"/>
      <c r="M398" s="433"/>
      <c r="N398" s="434"/>
      <c r="O398" s="383" t="str">
        <f t="shared" si="98"/>
        <v/>
      </c>
      <c r="P398" s="434"/>
      <c r="Q398" s="434"/>
      <c r="R398" s="434"/>
      <c r="S398" s="433"/>
      <c r="T398" s="434"/>
      <c r="U398" s="384" t="str">
        <f t="shared" si="100"/>
        <v/>
      </c>
      <c r="V398" s="384" t="str">
        <f t="shared" si="101"/>
        <v/>
      </c>
      <c r="W398" s="384" t="str">
        <f t="shared" si="102"/>
        <v/>
      </c>
      <c r="X398" s="384" t="str">
        <f t="shared" si="103"/>
        <v/>
      </c>
      <c r="Y398" s="384" t="str">
        <f t="shared" si="104"/>
        <v/>
      </c>
      <c r="Z398" s="384" t="str">
        <f t="shared" si="105"/>
        <v/>
      </c>
      <c r="AA398" s="384">
        <f t="shared" si="99"/>
        <v>0</v>
      </c>
      <c r="AB398" s="385" t="b">
        <f t="shared" si="106"/>
        <v>1</v>
      </c>
      <c r="AC398" s="384" t="str">
        <f>IF($N398="","",IF($C$7="Northern Ireland",INDEX('Fixed inputs'!$H$18:$H$58,MATCH($N398,'Fixed inputs'!$C$18:$C$58,0)),INDEX('Fixed inputs'!$I$18:$I$58,MATCH($N398,'Fixed inputs'!$C$18:$C$58,0))))</f>
        <v/>
      </c>
      <c r="AD398" s="384" t="str">
        <f>IF($C398="","",INDEX('Fixed inputs'!$C$8:$E$10,MATCH($C398,'Fixed inputs'!$B$8:$B$10,0),MATCH(IF($C$7="Northern Ireland","GBP","EUR"),'Fixed inputs'!$C$7:$E$7,0)))</f>
        <v/>
      </c>
      <c r="AE398" s="386"/>
      <c r="AF398" s="386"/>
      <c r="AG398" s="386"/>
      <c r="AH398" s="386"/>
      <c r="AI398" s="386"/>
      <c r="AJ398" s="387">
        <f t="shared" si="107"/>
        <v>0</v>
      </c>
      <c r="AK398" s="386"/>
      <c r="AL398" s="387">
        <f t="shared" si="108"/>
        <v>0</v>
      </c>
      <c r="AM398" s="386"/>
      <c r="AN398" s="387">
        <f t="shared" si="109"/>
        <v>0</v>
      </c>
      <c r="AO398" s="386"/>
      <c r="AP398" s="387">
        <f t="shared" si="110"/>
        <v>0</v>
      </c>
      <c r="AQ398" s="386"/>
      <c r="AR398" s="387">
        <f t="shared" si="111"/>
        <v>0</v>
      </c>
      <c r="AS398" s="386"/>
      <c r="AT398" s="387">
        <f t="shared" si="112"/>
        <v>0</v>
      </c>
    </row>
    <row r="399" spans="2:46">
      <c r="B399" s="435"/>
      <c r="C399" s="435"/>
      <c r="D399" s="436"/>
      <c r="E399" s="437"/>
      <c r="F399" s="437"/>
      <c r="G399" s="437"/>
      <c r="H399" s="437"/>
      <c r="I399" s="437"/>
      <c r="J399" s="437"/>
      <c r="K399" s="465">
        <f t="shared" si="97"/>
        <v>0</v>
      </c>
      <c r="L399" s="433"/>
      <c r="M399" s="433"/>
      <c r="N399" s="434"/>
      <c r="O399" s="383" t="str">
        <f t="shared" si="98"/>
        <v/>
      </c>
      <c r="P399" s="434"/>
      <c r="Q399" s="434"/>
      <c r="R399" s="434"/>
      <c r="S399" s="433"/>
      <c r="T399" s="434"/>
      <c r="U399" s="384" t="str">
        <f t="shared" si="100"/>
        <v/>
      </c>
      <c r="V399" s="384" t="str">
        <f t="shared" si="101"/>
        <v/>
      </c>
      <c r="W399" s="384" t="str">
        <f t="shared" si="102"/>
        <v/>
      </c>
      <c r="X399" s="384" t="str">
        <f t="shared" si="103"/>
        <v/>
      </c>
      <c r="Y399" s="384" t="str">
        <f t="shared" si="104"/>
        <v/>
      </c>
      <c r="Z399" s="384" t="str">
        <f t="shared" si="105"/>
        <v/>
      </c>
      <c r="AA399" s="384">
        <f t="shared" si="99"/>
        <v>0</v>
      </c>
      <c r="AB399" s="385" t="b">
        <f t="shared" si="106"/>
        <v>1</v>
      </c>
      <c r="AC399" s="384" t="str">
        <f>IF($N399="","",IF($C$7="Northern Ireland",INDEX('Fixed inputs'!$H$18:$H$58,MATCH($N399,'Fixed inputs'!$C$18:$C$58,0)),INDEX('Fixed inputs'!$I$18:$I$58,MATCH($N399,'Fixed inputs'!$C$18:$C$58,0))))</f>
        <v/>
      </c>
      <c r="AD399" s="384" t="str">
        <f>IF($C399="","",INDEX('Fixed inputs'!$C$8:$E$10,MATCH($C399,'Fixed inputs'!$B$8:$B$10,0),MATCH(IF($C$7="Northern Ireland","GBP","EUR"),'Fixed inputs'!$C$7:$E$7,0)))</f>
        <v/>
      </c>
      <c r="AE399" s="386"/>
      <c r="AF399" s="386"/>
      <c r="AG399" s="386"/>
      <c r="AH399" s="386"/>
      <c r="AI399" s="386"/>
      <c r="AJ399" s="387">
        <f t="shared" si="107"/>
        <v>0</v>
      </c>
      <c r="AK399" s="386"/>
      <c r="AL399" s="387">
        <f t="shared" si="108"/>
        <v>0</v>
      </c>
      <c r="AM399" s="386"/>
      <c r="AN399" s="387">
        <f t="shared" si="109"/>
        <v>0</v>
      </c>
      <c r="AO399" s="386"/>
      <c r="AP399" s="387">
        <f t="shared" si="110"/>
        <v>0</v>
      </c>
      <c r="AQ399" s="386"/>
      <c r="AR399" s="387">
        <f t="shared" si="111"/>
        <v>0</v>
      </c>
      <c r="AS399" s="386"/>
      <c r="AT399" s="387">
        <f t="shared" si="112"/>
        <v>0</v>
      </c>
    </row>
    <row r="400" spans="2:46">
      <c r="B400" s="435"/>
      <c r="C400" s="435"/>
      <c r="D400" s="436"/>
      <c r="E400" s="437"/>
      <c r="F400" s="437"/>
      <c r="G400" s="437"/>
      <c r="H400" s="437"/>
      <c r="I400" s="437"/>
      <c r="J400" s="437"/>
      <c r="K400" s="465">
        <f t="shared" si="97"/>
        <v>0</v>
      </c>
      <c r="L400" s="433"/>
      <c r="M400" s="433"/>
      <c r="N400" s="434"/>
      <c r="O400" s="383" t="str">
        <f t="shared" si="98"/>
        <v/>
      </c>
      <c r="P400" s="434"/>
      <c r="Q400" s="434"/>
      <c r="R400" s="434"/>
      <c r="S400" s="433"/>
      <c r="T400" s="434"/>
      <c r="U400" s="384" t="str">
        <f t="shared" si="100"/>
        <v/>
      </c>
      <c r="V400" s="384" t="str">
        <f t="shared" si="101"/>
        <v/>
      </c>
      <c r="W400" s="384" t="str">
        <f t="shared" si="102"/>
        <v/>
      </c>
      <c r="X400" s="384" t="str">
        <f t="shared" si="103"/>
        <v/>
      </c>
      <c r="Y400" s="384" t="str">
        <f t="shared" si="104"/>
        <v/>
      </c>
      <c r="Z400" s="384" t="str">
        <f t="shared" si="105"/>
        <v/>
      </c>
      <c r="AA400" s="384">
        <f t="shared" si="99"/>
        <v>0</v>
      </c>
      <c r="AB400" s="385" t="b">
        <f t="shared" si="106"/>
        <v>1</v>
      </c>
      <c r="AC400" s="384" t="str">
        <f>IF($N400="","",IF($C$7="Northern Ireland",INDEX('Fixed inputs'!$H$18:$H$58,MATCH($N400,'Fixed inputs'!$C$18:$C$58,0)),INDEX('Fixed inputs'!$I$18:$I$58,MATCH($N400,'Fixed inputs'!$C$18:$C$58,0))))</f>
        <v/>
      </c>
      <c r="AD400" s="384" t="str">
        <f>IF($C400="","",INDEX('Fixed inputs'!$C$8:$E$10,MATCH($C400,'Fixed inputs'!$B$8:$B$10,0),MATCH(IF($C$7="Northern Ireland","GBP","EUR"),'Fixed inputs'!$C$7:$E$7,0)))</f>
        <v/>
      </c>
      <c r="AE400" s="386"/>
      <c r="AF400" s="386"/>
      <c r="AG400" s="386"/>
      <c r="AH400" s="386"/>
      <c r="AI400" s="386"/>
      <c r="AJ400" s="387">
        <f t="shared" si="107"/>
        <v>0</v>
      </c>
      <c r="AK400" s="386"/>
      <c r="AL400" s="387">
        <f t="shared" si="108"/>
        <v>0</v>
      </c>
      <c r="AM400" s="386"/>
      <c r="AN400" s="387">
        <f t="shared" si="109"/>
        <v>0</v>
      </c>
      <c r="AO400" s="386"/>
      <c r="AP400" s="387">
        <f t="shared" si="110"/>
        <v>0</v>
      </c>
      <c r="AQ400" s="386"/>
      <c r="AR400" s="387">
        <f t="shared" si="111"/>
        <v>0</v>
      </c>
      <c r="AS400" s="386"/>
      <c r="AT400" s="387">
        <f t="shared" si="112"/>
        <v>0</v>
      </c>
    </row>
    <row r="401" spans="2:46">
      <c r="B401" s="435"/>
      <c r="C401" s="435"/>
      <c r="D401" s="436"/>
      <c r="E401" s="437"/>
      <c r="F401" s="437"/>
      <c r="G401" s="437"/>
      <c r="H401" s="437"/>
      <c r="I401" s="437"/>
      <c r="J401" s="437"/>
      <c r="K401" s="465">
        <f t="shared" si="97"/>
        <v>0</v>
      </c>
      <c r="L401" s="433"/>
      <c r="M401" s="433"/>
      <c r="N401" s="434"/>
      <c r="O401" s="383" t="str">
        <f t="shared" si="98"/>
        <v/>
      </c>
      <c r="P401" s="434"/>
      <c r="Q401" s="434"/>
      <c r="R401" s="434"/>
      <c r="S401" s="433"/>
      <c r="T401" s="434"/>
      <c r="U401" s="384" t="str">
        <f t="shared" si="100"/>
        <v/>
      </c>
      <c r="V401" s="384" t="str">
        <f t="shared" si="101"/>
        <v/>
      </c>
      <c r="W401" s="384" t="str">
        <f t="shared" si="102"/>
        <v/>
      </c>
      <c r="X401" s="384" t="str">
        <f t="shared" si="103"/>
        <v/>
      </c>
      <c r="Y401" s="384" t="str">
        <f t="shared" si="104"/>
        <v/>
      </c>
      <c r="Z401" s="384" t="str">
        <f t="shared" si="105"/>
        <v/>
      </c>
      <c r="AA401" s="384">
        <f t="shared" si="99"/>
        <v>0</v>
      </c>
      <c r="AB401" s="385" t="b">
        <f t="shared" si="106"/>
        <v>1</v>
      </c>
      <c r="AC401" s="384" t="str">
        <f>IF($N401="","",IF($C$7="Northern Ireland",INDEX('Fixed inputs'!$H$18:$H$58,MATCH($N401,'Fixed inputs'!$C$18:$C$58,0)),INDEX('Fixed inputs'!$I$18:$I$58,MATCH($N401,'Fixed inputs'!$C$18:$C$58,0))))</f>
        <v/>
      </c>
      <c r="AD401" s="384" t="str">
        <f>IF($C401="","",INDEX('Fixed inputs'!$C$8:$E$10,MATCH($C401,'Fixed inputs'!$B$8:$B$10,0),MATCH(IF($C$7="Northern Ireland","GBP","EUR"),'Fixed inputs'!$C$7:$E$7,0)))</f>
        <v/>
      </c>
      <c r="AE401" s="386"/>
      <c r="AF401" s="386"/>
      <c r="AG401" s="386"/>
      <c r="AH401" s="386"/>
      <c r="AI401" s="386"/>
      <c r="AJ401" s="387">
        <f t="shared" si="107"/>
        <v>0</v>
      </c>
      <c r="AK401" s="386"/>
      <c r="AL401" s="387">
        <f t="shared" si="108"/>
        <v>0</v>
      </c>
      <c r="AM401" s="386"/>
      <c r="AN401" s="387">
        <f t="shared" si="109"/>
        <v>0</v>
      </c>
      <c r="AO401" s="386"/>
      <c r="AP401" s="387">
        <f t="shared" si="110"/>
        <v>0</v>
      </c>
      <c r="AQ401" s="386"/>
      <c r="AR401" s="387">
        <f t="shared" si="111"/>
        <v>0</v>
      </c>
      <c r="AS401" s="386"/>
      <c r="AT401" s="387">
        <f t="shared" si="112"/>
        <v>0</v>
      </c>
    </row>
    <row r="402" spans="2:46">
      <c r="B402" s="435"/>
      <c r="C402" s="435"/>
      <c r="D402" s="436"/>
      <c r="E402" s="437"/>
      <c r="F402" s="437"/>
      <c r="G402" s="437"/>
      <c r="H402" s="437"/>
      <c r="I402" s="437"/>
      <c r="J402" s="437"/>
      <c r="K402" s="465">
        <f t="shared" si="97"/>
        <v>0</v>
      </c>
      <c r="L402" s="433"/>
      <c r="M402" s="433"/>
      <c r="N402" s="434"/>
      <c r="O402" s="383" t="str">
        <f t="shared" si="98"/>
        <v/>
      </c>
      <c r="P402" s="434"/>
      <c r="Q402" s="434"/>
      <c r="R402" s="434"/>
      <c r="S402" s="433"/>
      <c r="T402" s="434"/>
      <c r="U402" s="384" t="str">
        <f t="shared" si="100"/>
        <v/>
      </c>
      <c r="V402" s="384" t="str">
        <f t="shared" si="101"/>
        <v/>
      </c>
      <c r="W402" s="384" t="str">
        <f t="shared" si="102"/>
        <v/>
      </c>
      <c r="X402" s="384" t="str">
        <f t="shared" si="103"/>
        <v/>
      </c>
      <c r="Y402" s="384" t="str">
        <f t="shared" si="104"/>
        <v/>
      </c>
      <c r="Z402" s="384" t="str">
        <f t="shared" si="105"/>
        <v/>
      </c>
      <c r="AA402" s="384">
        <f t="shared" si="99"/>
        <v>0</v>
      </c>
      <c r="AB402" s="385" t="b">
        <f t="shared" si="106"/>
        <v>1</v>
      </c>
      <c r="AC402" s="384" t="str">
        <f>IF($N402="","",IF($C$7="Northern Ireland",INDEX('Fixed inputs'!$H$18:$H$58,MATCH($N402,'Fixed inputs'!$C$18:$C$58,0)),INDEX('Fixed inputs'!$I$18:$I$58,MATCH($N402,'Fixed inputs'!$C$18:$C$58,0))))</f>
        <v/>
      </c>
      <c r="AD402" s="384" t="str">
        <f>IF($C402="","",INDEX('Fixed inputs'!$C$8:$E$10,MATCH($C402,'Fixed inputs'!$B$8:$B$10,0),MATCH(IF($C$7="Northern Ireland","GBP","EUR"),'Fixed inputs'!$C$7:$E$7,0)))</f>
        <v/>
      </c>
      <c r="AE402" s="386"/>
      <c r="AF402" s="386"/>
      <c r="AG402" s="386"/>
      <c r="AH402" s="386"/>
      <c r="AI402" s="386"/>
      <c r="AJ402" s="387">
        <f t="shared" si="107"/>
        <v>0</v>
      </c>
      <c r="AK402" s="386"/>
      <c r="AL402" s="387">
        <f t="shared" si="108"/>
        <v>0</v>
      </c>
      <c r="AM402" s="386"/>
      <c r="AN402" s="387">
        <f t="shared" si="109"/>
        <v>0</v>
      </c>
      <c r="AO402" s="386"/>
      <c r="AP402" s="387">
        <f t="shared" si="110"/>
        <v>0</v>
      </c>
      <c r="AQ402" s="386"/>
      <c r="AR402" s="387">
        <f t="shared" si="111"/>
        <v>0</v>
      </c>
      <c r="AS402" s="386"/>
      <c r="AT402" s="387">
        <f t="shared" si="112"/>
        <v>0</v>
      </c>
    </row>
    <row r="403" spans="2:46">
      <c r="B403" s="435"/>
      <c r="C403" s="435"/>
      <c r="D403" s="436"/>
      <c r="E403" s="437"/>
      <c r="F403" s="437"/>
      <c r="G403" s="437"/>
      <c r="H403" s="437"/>
      <c r="I403" s="437"/>
      <c r="J403" s="437"/>
      <c r="K403" s="465">
        <f t="shared" si="97"/>
        <v>0</v>
      </c>
      <c r="L403" s="433"/>
      <c r="M403" s="433"/>
      <c r="N403" s="434"/>
      <c r="O403" s="383" t="str">
        <f t="shared" si="98"/>
        <v/>
      </c>
      <c r="P403" s="434"/>
      <c r="Q403" s="434"/>
      <c r="R403" s="434"/>
      <c r="S403" s="433"/>
      <c r="T403" s="434"/>
      <c r="U403" s="384" t="str">
        <f t="shared" si="100"/>
        <v/>
      </c>
      <c r="V403" s="384" t="str">
        <f t="shared" si="101"/>
        <v/>
      </c>
      <c r="W403" s="384" t="str">
        <f t="shared" si="102"/>
        <v/>
      </c>
      <c r="X403" s="384" t="str">
        <f t="shared" si="103"/>
        <v/>
      </c>
      <c r="Y403" s="384" t="str">
        <f t="shared" si="104"/>
        <v/>
      </c>
      <c r="Z403" s="384" t="str">
        <f t="shared" si="105"/>
        <v/>
      </c>
      <c r="AA403" s="384">
        <f t="shared" si="99"/>
        <v>0</v>
      </c>
      <c r="AB403" s="385" t="b">
        <f t="shared" si="106"/>
        <v>1</v>
      </c>
      <c r="AC403" s="384" t="str">
        <f>IF($N403="","",IF($C$7="Northern Ireland",INDEX('Fixed inputs'!$H$18:$H$58,MATCH($N403,'Fixed inputs'!$C$18:$C$58,0)),INDEX('Fixed inputs'!$I$18:$I$58,MATCH($N403,'Fixed inputs'!$C$18:$C$58,0))))</f>
        <v/>
      </c>
      <c r="AD403" s="384" t="str">
        <f>IF($C403="","",INDEX('Fixed inputs'!$C$8:$E$10,MATCH($C403,'Fixed inputs'!$B$8:$B$10,0),MATCH(IF($C$7="Northern Ireland","GBP","EUR"),'Fixed inputs'!$C$7:$E$7,0)))</f>
        <v/>
      </c>
      <c r="AE403" s="386"/>
      <c r="AF403" s="386"/>
      <c r="AG403" s="386"/>
      <c r="AH403" s="386"/>
      <c r="AI403" s="386"/>
      <c r="AJ403" s="387">
        <f t="shared" si="107"/>
        <v>0</v>
      </c>
      <c r="AK403" s="386"/>
      <c r="AL403" s="387">
        <f t="shared" si="108"/>
        <v>0</v>
      </c>
      <c r="AM403" s="386"/>
      <c r="AN403" s="387">
        <f t="shared" si="109"/>
        <v>0</v>
      </c>
      <c r="AO403" s="386"/>
      <c r="AP403" s="387">
        <f t="shared" si="110"/>
        <v>0</v>
      </c>
      <c r="AQ403" s="386"/>
      <c r="AR403" s="387">
        <f t="shared" si="111"/>
        <v>0</v>
      </c>
      <c r="AS403" s="386"/>
      <c r="AT403" s="387">
        <f t="shared" si="112"/>
        <v>0</v>
      </c>
    </row>
    <row r="404" spans="2:46">
      <c r="B404" s="435"/>
      <c r="C404" s="435"/>
      <c r="D404" s="436"/>
      <c r="E404" s="437"/>
      <c r="F404" s="437"/>
      <c r="G404" s="437"/>
      <c r="H404" s="437"/>
      <c r="I404" s="437"/>
      <c r="J404" s="437"/>
      <c r="K404" s="465">
        <f t="shared" si="97"/>
        <v>0</v>
      </c>
      <c r="L404" s="433"/>
      <c r="M404" s="433"/>
      <c r="N404" s="434"/>
      <c r="O404" s="383" t="str">
        <f t="shared" si="98"/>
        <v/>
      </c>
      <c r="P404" s="434"/>
      <c r="Q404" s="434"/>
      <c r="R404" s="434"/>
      <c r="S404" s="433"/>
      <c r="T404" s="434"/>
      <c r="U404" s="384" t="str">
        <f t="shared" si="100"/>
        <v/>
      </c>
      <c r="V404" s="384" t="str">
        <f t="shared" si="101"/>
        <v/>
      </c>
      <c r="W404" s="384" t="str">
        <f t="shared" si="102"/>
        <v/>
      </c>
      <c r="X404" s="384" t="str">
        <f t="shared" si="103"/>
        <v/>
      </c>
      <c r="Y404" s="384" t="str">
        <f t="shared" si="104"/>
        <v/>
      </c>
      <c r="Z404" s="384" t="str">
        <f t="shared" si="105"/>
        <v/>
      </c>
      <c r="AA404" s="384">
        <f t="shared" si="99"/>
        <v>0</v>
      </c>
      <c r="AB404" s="385" t="b">
        <f t="shared" si="106"/>
        <v>1</v>
      </c>
      <c r="AC404" s="384" t="str">
        <f>IF($N404="","",IF($C$7="Northern Ireland",INDEX('Fixed inputs'!$H$18:$H$58,MATCH($N404,'Fixed inputs'!$C$18:$C$58,0)),INDEX('Fixed inputs'!$I$18:$I$58,MATCH($N404,'Fixed inputs'!$C$18:$C$58,0))))</f>
        <v/>
      </c>
      <c r="AD404" s="384" t="str">
        <f>IF($C404="","",INDEX('Fixed inputs'!$C$8:$E$10,MATCH($C404,'Fixed inputs'!$B$8:$B$10,0),MATCH(IF($C$7="Northern Ireland","GBP","EUR"),'Fixed inputs'!$C$7:$E$7,0)))</f>
        <v/>
      </c>
      <c r="AE404" s="386"/>
      <c r="AF404" s="386"/>
      <c r="AG404" s="386"/>
      <c r="AH404" s="386"/>
      <c r="AI404" s="386"/>
      <c r="AJ404" s="387">
        <f t="shared" si="107"/>
        <v>0</v>
      </c>
      <c r="AK404" s="386"/>
      <c r="AL404" s="387">
        <f t="shared" si="108"/>
        <v>0</v>
      </c>
      <c r="AM404" s="386"/>
      <c r="AN404" s="387">
        <f t="shared" si="109"/>
        <v>0</v>
      </c>
      <c r="AO404" s="386"/>
      <c r="AP404" s="387">
        <f t="shared" si="110"/>
        <v>0</v>
      </c>
      <c r="AQ404" s="386"/>
      <c r="AR404" s="387">
        <f t="shared" si="111"/>
        <v>0</v>
      </c>
      <c r="AS404" s="386"/>
      <c r="AT404" s="387">
        <f t="shared" si="112"/>
        <v>0</v>
      </c>
    </row>
    <row r="405" spans="2:46">
      <c r="B405" s="435"/>
      <c r="C405" s="435"/>
      <c r="D405" s="436"/>
      <c r="E405" s="437"/>
      <c r="F405" s="437"/>
      <c r="G405" s="437"/>
      <c r="H405" s="437"/>
      <c r="I405" s="437"/>
      <c r="J405" s="437"/>
      <c r="K405" s="465">
        <f t="shared" si="97"/>
        <v>0</v>
      </c>
      <c r="L405" s="433"/>
      <c r="M405" s="433"/>
      <c r="N405" s="434"/>
      <c r="O405" s="383" t="str">
        <f t="shared" si="98"/>
        <v/>
      </c>
      <c r="P405" s="434"/>
      <c r="Q405" s="434"/>
      <c r="R405" s="434"/>
      <c r="S405" s="433"/>
      <c r="T405" s="434"/>
      <c r="U405" s="384" t="str">
        <f t="shared" si="100"/>
        <v/>
      </c>
      <c r="V405" s="384" t="str">
        <f t="shared" si="101"/>
        <v/>
      </c>
      <c r="W405" s="384" t="str">
        <f t="shared" si="102"/>
        <v/>
      </c>
      <c r="X405" s="384" t="str">
        <f t="shared" si="103"/>
        <v/>
      </c>
      <c r="Y405" s="384" t="str">
        <f t="shared" si="104"/>
        <v/>
      </c>
      <c r="Z405" s="384" t="str">
        <f t="shared" si="105"/>
        <v/>
      </c>
      <c r="AA405" s="384">
        <f t="shared" si="99"/>
        <v>0</v>
      </c>
      <c r="AB405" s="385" t="b">
        <f t="shared" si="106"/>
        <v>1</v>
      </c>
      <c r="AC405" s="384" t="str">
        <f>IF($N405="","",IF($C$7="Northern Ireland",INDEX('Fixed inputs'!$H$18:$H$58,MATCH($N405,'Fixed inputs'!$C$18:$C$58,0)),INDEX('Fixed inputs'!$I$18:$I$58,MATCH($N405,'Fixed inputs'!$C$18:$C$58,0))))</f>
        <v/>
      </c>
      <c r="AD405" s="384" t="str">
        <f>IF($C405="","",INDEX('Fixed inputs'!$C$8:$E$10,MATCH($C405,'Fixed inputs'!$B$8:$B$10,0),MATCH(IF($C$7="Northern Ireland","GBP","EUR"),'Fixed inputs'!$C$7:$E$7,0)))</f>
        <v/>
      </c>
      <c r="AE405" s="386"/>
      <c r="AF405" s="386"/>
      <c r="AG405" s="386"/>
      <c r="AH405" s="386"/>
      <c r="AI405" s="386"/>
      <c r="AJ405" s="387">
        <f t="shared" si="107"/>
        <v>0</v>
      </c>
      <c r="AK405" s="386"/>
      <c r="AL405" s="387">
        <f t="shared" si="108"/>
        <v>0</v>
      </c>
      <c r="AM405" s="386"/>
      <c r="AN405" s="387">
        <f t="shared" si="109"/>
        <v>0</v>
      </c>
      <c r="AO405" s="386"/>
      <c r="AP405" s="387">
        <f t="shared" si="110"/>
        <v>0</v>
      </c>
      <c r="AQ405" s="386"/>
      <c r="AR405" s="387">
        <f t="shared" si="111"/>
        <v>0</v>
      </c>
      <c r="AS405" s="386"/>
      <c r="AT405" s="387">
        <f t="shared" si="112"/>
        <v>0</v>
      </c>
    </row>
    <row r="406" spans="2:46">
      <c r="B406" s="435"/>
      <c r="C406" s="435"/>
      <c r="D406" s="436"/>
      <c r="E406" s="437"/>
      <c r="F406" s="437"/>
      <c r="G406" s="437"/>
      <c r="H406" s="437"/>
      <c r="I406" s="437"/>
      <c r="J406" s="437"/>
      <c r="K406" s="465">
        <f t="shared" si="97"/>
        <v>0</v>
      </c>
      <c r="L406" s="433"/>
      <c r="M406" s="433"/>
      <c r="N406" s="434"/>
      <c r="O406" s="383" t="str">
        <f t="shared" si="98"/>
        <v/>
      </c>
      <c r="P406" s="434"/>
      <c r="Q406" s="434"/>
      <c r="R406" s="434"/>
      <c r="S406" s="433"/>
      <c r="T406" s="434"/>
      <c r="U406" s="384" t="str">
        <f t="shared" si="100"/>
        <v/>
      </c>
      <c r="V406" s="384" t="str">
        <f t="shared" si="101"/>
        <v/>
      </c>
      <c r="W406" s="384" t="str">
        <f t="shared" si="102"/>
        <v/>
      </c>
      <c r="X406" s="384" t="str">
        <f t="shared" si="103"/>
        <v/>
      </c>
      <c r="Y406" s="384" t="str">
        <f t="shared" si="104"/>
        <v/>
      </c>
      <c r="Z406" s="384" t="str">
        <f t="shared" si="105"/>
        <v/>
      </c>
      <c r="AA406" s="384">
        <f t="shared" si="99"/>
        <v>0</v>
      </c>
      <c r="AB406" s="385" t="b">
        <f t="shared" si="106"/>
        <v>1</v>
      </c>
      <c r="AC406" s="384" t="str">
        <f>IF($N406="","",IF($C$7="Northern Ireland",INDEX('Fixed inputs'!$H$18:$H$58,MATCH($N406,'Fixed inputs'!$C$18:$C$58,0)),INDEX('Fixed inputs'!$I$18:$I$58,MATCH($N406,'Fixed inputs'!$C$18:$C$58,0))))</f>
        <v/>
      </c>
      <c r="AD406" s="384" t="str">
        <f>IF($C406="","",INDEX('Fixed inputs'!$C$8:$E$10,MATCH($C406,'Fixed inputs'!$B$8:$B$10,0),MATCH(IF($C$7="Northern Ireland","GBP","EUR"),'Fixed inputs'!$C$7:$E$7,0)))</f>
        <v/>
      </c>
      <c r="AE406" s="386"/>
      <c r="AF406" s="386"/>
      <c r="AG406" s="386"/>
      <c r="AH406" s="386"/>
      <c r="AI406" s="386"/>
      <c r="AJ406" s="387">
        <f t="shared" si="107"/>
        <v>0</v>
      </c>
      <c r="AK406" s="386"/>
      <c r="AL406" s="387">
        <f t="shared" si="108"/>
        <v>0</v>
      </c>
      <c r="AM406" s="386"/>
      <c r="AN406" s="387">
        <f t="shared" si="109"/>
        <v>0</v>
      </c>
      <c r="AO406" s="386"/>
      <c r="AP406" s="387">
        <f t="shared" si="110"/>
        <v>0</v>
      </c>
      <c r="AQ406" s="386"/>
      <c r="AR406" s="387">
        <f t="shared" si="111"/>
        <v>0</v>
      </c>
      <c r="AS406" s="386"/>
      <c r="AT406" s="387">
        <f t="shared" si="112"/>
        <v>0</v>
      </c>
    </row>
    <row r="407" spans="2:46">
      <c r="B407" s="435"/>
      <c r="C407" s="435"/>
      <c r="D407" s="436"/>
      <c r="E407" s="437"/>
      <c r="F407" s="437"/>
      <c r="G407" s="437"/>
      <c r="H407" s="437"/>
      <c r="I407" s="437"/>
      <c r="J407" s="437"/>
      <c r="K407" s="465">
        <f t="shared" si="97"/>
        <v>0</v>
      </c>
      <c r="L407" s="433"/>
      <c r="M407" s="433"/>
      <c r="N407" s="434"/>
      <c r="O407" s="383" t="str">
        <f t="shared" si="98"/>
        <v/>
      </c>
      <c r="P407" s="434"/>
      <c r="Q407" s="434"/>
      <c r="R407" s="434"/>
      <c r="S407" s="433"/>
      <c r="T407" s="434"/>
      <c r="U407" s="384" t="str">
        <f t="shared" si="100"/>
        <v/>
      </c>
      <c r="V407" s="384" t="str">
        <f t="shared" si="101"/>
        <v/>
      </c>
      <c r="W407" s="384" t="str">
        <f t="shared" si="102"/>
        <v/>
      </c>
      <c r="X407" s="384" t="str">
        <f t="shared" si="103"/>
        <v/>
      </c>
      <c r="Y407" s="384" t="str">
        <f t="shared" si="104"/>
        <v/>
      </c>
      <c r="Z407" s="384" t="str">
        <f t="shared" si="105"/>
        <v/>
      </c>
      <c r="AA407" s="384">
        <f t="shared" si="99"/>
        <v>0</v>
      </c>
      <c r="AB407" s="385" t="b">
        <f t="shared" si="106"/>
        <v>1</v>
      </c>
      <c r="AC407" s="384" t="str">
        <f>IF($N407="","",IF($C$7="Northern Ireland",INDEX('Fixed inputs'!$H$18:$H$58,MATCH($N407,'Fixed inputs'!$C$18:$C$58,0)),INDEX('Fixed inputs'!$I$18:$I$58,MATCH($N407,'Fixed inputs'!$C$18:$C$58,0))))</f>
        <v/>
      </c>
      <c r="AD407" s="384" t="str">
        <f>IF($C407="","",INDEX('Fixed inputs'!$C$8:$E$10,MATCH($C407,'Fixed inputs'!$B$8:$B$10,0),MATCH(IF($C$7="Northern Ireland","GBP","EUR"),'Fixed inputs'!$C$7:$E$7,0)))</f>
        <v/>
      </c>
      <c r="AE407" s="386"/>
      <c r="AF407" s="386"/>
      <c r="AG407" s="386"/>
      <c r="AH407" s="386"/>
      <c r="AI407" s="386"/>
      <c r="AJ407" s="387">
        <f t="shared" si="107"/>
        <v>0</v>
      </c>
      <c r="AK407" s="386"/>
      <c r="AL407" s="387">
        <f t="shared" si="108"/>
        <v>0</v>
      </c>
      <c r="AM407" s="386"/>
      <c r="AN407" s="387">
        <f t="shared" si="109"/>
        <v>0</v>
      </c>
      <c r="AO407" s="386"/>
      <c r="AP407" s="387">
        <f t="shared" si="110"/>
        <v>0</v>
      </c>
      <c r="AQ407" s="386"/>
      <c r="AR407" s="387">
        <f t="shared" si="111"/>
        <v>0</v>
      </c>
      <c r="AS407" s="386"/>
      <c r="AT407" s="387">
        <f t="shared" si="112"/>
        <v>0</v>
      </c>
    </row>
    <row r="408" spans="2:46">
      <c r="B408" s="435"/>
      <c r="C408" s="435"/>
      <c r="D408" s="436"/>
      <c r="E408" s="437"/>
      <c r="F408" s="437"/>
      <c r="G408" s="437"/>
      <c r="H408" s="437"/>
      <c r="I408" s="437"/>
      <c r="J408" s="437"/>
      <c r="K408" s="465">
        <f t="shared" si="97"/>
        <v>0</v>
      </c>
      <c r="L408" s="433"/>
      <c r="M408" s="433"/>
      <c r="N408" s="434"/>
      <c r="O408" s="383" t="str">
        <f t="shared" si="98"/>
        <v/>
      </c>
      <c r="P408" s="434"/>
      <c r="Q408" s="434"/>
      <c r="R408" s="434"/>
      <c r="S408" s="433"/>
      <c r="T408" s="434"/>
      <c r="U408" s="384" t="str">
        <f t="shared" si="100"/>
        <v/>
      </c>
      <c r="V408" s="384" t="str">
        <f t="shared" si="101"/>
        <v/>
      </c>
      <c r="W408" s="384" t="str">
        <f t="shared" si="102"/>
        <v/>
      </c>
      <c r="X408" s="384" t="str">
        <f t="shared" si="103"/>
        <v/>
      </c>
      <c r="Y408" s="384" t="str">
        <f t="shared" si="104"/>
        <v/>
      </c>
      <c r="Z408" s="384" t="str">
        <f t="shared" si="105"/>
        <v/>
      </c>
      <c r="AA408" s="384">
        <f t="shared" si="99"/>
        <v>0</v>
      </c>
      <c r="AB408" s="385" t="b">
        <f t="shared" si="106"/>
        <v>1</v>
      </c>
      <c r="AC408" s="384" t="str">
        <f>IF($N408="","",IF($C$7="Northern Ireland",INDEX('Fixed inputs'!$H$18:$H$58,MATCH($N408,'Fixed inputs'!$C$18:$C$58,0)),INDEX('Fixed inputs'!$I$18:$I$58,MATCH($N408,'Fixed inputs'!$C$18:$C$58,0))))</f>
        <v/>
      </c>
      <c r="AD408" s="384" t="str">
        <f>IF($C408="","",INDEX('Fixed inputs'!$C$8:$E$10,MATCH($C408,'Fixed inputs'!$B$8:$B$10,0),MATCH(IF($C$7="Northern Ireland","GBP","EUR"),'Fixed inputs'!$C$7:$E$7,0)))</f>
        <v/>
      </c>
      <c r="AE408" s="386"/>
      <c r="AF408" s="386"/>
      <c r="AG408" s="386"/>
      <c r="AH408" s="386"/>
      <c r="AI408" s="386"/>
      <c r="AJ408" s="387">
        <f t="shared" si="107"/>
        <v>0</v>
      </c>
      <c r="AK408" s="386"/>
      <c r="AL408" s="387">
        <f t="shared" si="108"/>
        <v>0</v>
      </c>
      <c r="AM408" s="386"/>
      <c r="AN408" s="387">
        <f t="shared" si="109"/>
        <v>0</v>
      </c>
      <c r="AO408" s="386"/>
      <c r="AP408" s="387">
        <f t="shared" si="110"/>
        <v>0</v>
      </c>
      <c r="AQ408" s="386"/>
      <c r="AR408" s="387">
        <f t="shared" si="111"/>
        <v>0</v>
      </c>
      <c r="AS408" s="386"/>
      <c r="AT408" s="387">
        <f t="shared" si="112"/>
        <v>0</v>
      </c>
    </row>
    <row r="409" spans="2:46">
      <c r="B409" s="435"/>
      <c r="C409" s="435"/>
      <c r="D409" s="436"/>
      <c r="E409" s="437"/>
      <c r="F409" s="437"/>
      <c r="G409" s="437"/>
      <c r="H409" s="437"/>
      <c r="I409" s="437"/>
      <c r="J409" s="437"/>
      <c r="K409" s="465">
        <f t="shared" si="97"/>
        <v>0</v>
      </c>
      <c r="L409" s="433"/>
      <c r="M409" s="433"/>
      <c r="N409" s="434"/>
      <c r="O409" s="383" t="str">
        <f t="shared" si="98"/>
        <v/>
      </c>
      <c r="P409" s="434"/>
      <c r="Q409" s="434"/>
      <c r="R409" s="434"/>
      <c r="S409" s="433"/>
      <c r="T409" s="434"/>
      <c r="U409" s="384" t="str">
        <f t="shared" si="100"/>
        <v/>
      </c>
      <c r="V409" s="384" t="str">
        <f t="shared" si="101"/>
        <v/>
      </c>
      <c r="W409" s="384" t="str">
        <f t="shared" si="102"/>
        <v/>
      </c>
      <c r="X409" s="384" t="str">
        <f t="shared" si="103"/>
        <v/>
      </c>
      <c r="Y409" s="384" t="str">
        <f t="shared" si="104"/>
        <v/>
      </c>
      <c r="Z409" s="384" t="str">
        <f t="shared" si="105"/>
        <v/>
      </c>
      <c r="AA409" s="384">
        <f t="shared" si="99"/>
        <v>0</v>
      </c>
      <c r="AB409" s="385" t="b">
        <f t="shared" si="106"/>
        <v>1</v>
      </c>
      <c r="AC409" s="384" t="str">
        <f>IF($N409="","",IF($C$7="Northern Ireland",INDEX('Fixed inputs'!$H$18:$H$58,MATCH($N409,'Fixed inputs'!$C$18:$C$58,0)),INDEX('Fixed inputs'!$I$18:$I$58,MATCH($N409,'Fixed inputs'!$C$18:$C$58,0))))</f>
        <v/>
      </c>
      <c r="AD409" s="384" t="str">
        <f>IF($C409="","",INDEX('Fixed inputs'!$C$8:$E$10,MATCH($C409,'Fixed inputs'!$B$8:$B$10,0),MATCH(IF($C$7="Northern Ireland","GBP","EUR"),'Fixed inputs'!$C$7:$E$7,0)))</f>
        <v/>
      </c>
      <c r="AE409" s="386"/>
      <c r="AF409" s="386"/>
      <c r="AG409" s="386"/>
      <c r="AH409" s="386"/>
      <c r="AI409" s="386"/>
      <c r="AJ409" s="387">
        <f t="shared" si="107"/>
        <v>0</v>
      </c>
      <c r="AK409" s="386"/>
      <c r="AL409" s="387">
        <f t="shared" si="108"/>
        <v>0</v>
      </c>
      <c r="AM409" s="386"/>
      <c r="AN409" s="387">
        <f t="shared" si="109"/>
        <v>0</v>
      </c>
      <c r="AO409" s="386"/>
      <c r="AP409" s="387">
        <f t="shared" si="110"/>
        <v>0</v>
      </c>
      <c r="AQ409" s="386"/>
      <c r="AR409" s="387">
        <f t="shared" si="111"/>
        <v>0</v>
      </c>
      <c r="AS409" s="386"/>
      <c r="AT409" s="387">
        <f t="shared" si="112"/>
        <v>0</v>
      </c>
    </row>
    <row r="410" spans="2:46">
      <c r="B410" s="435"/>
      <c r="C410" s="435"/>
      <c r="D410" s="436"/>
      <c r="E410" s="437"/>
      <c r="F410" s="437"/>
      <c r="G410" s="437"/>
      <c r="H410" s="437"/>
      <c r="I410" s="437"/>
      <c r="J410" s="437"/>
      <c r="K410" s="465">
        <f t="shared" si="97"/>
        <v>0</v>
      </c>
      <c r="L410" s="433"/>
      <c r="M410" s="433"/>
      <c r="N410" s="434"/>
      <c r="O410" s="383" t="str">
        <f t="shared" si="98"/>
        <v/>
      </c>
      <c r="P410" s="434"/>
      <c r="Q410" s="434"/>
      <c r="R410" s="434"/>
      <c r="S410" s="433"/>
      <c r="T410" s="434"/>
      <c r="U410" s="384" t="str">
        <f t="shared" si="100"/>
        <v/>
      </c>
      <c r="V410" s="384" t="str">
        <f t="shared" si="101"/>
        <v/>
      </c>
      <c r="W410" s="384" t="str">
        <f t="shared" si="102"/>
        <v/>
      </c>
      <c r="X410" s="384" t="str">
        <f t="shared" si="103"/>
        <v/>
      </c>
      <c r="Y410" s="384" t="str">
        <f t="shared" si="104"/>
        <v/>
      </c>
      <c r="Z410" s="384" t="str">
        <f t="shared" si="105"/>
        <v/>
      </c>
      <c r="AA410" s="384">
        <f t="shared" si="99"/>
        <v>0</v>
      </c>
      <c r="AB410" s="385" t="b">
        <f t="shared" si="106"/>
        <v>1</v>
      </c>
      <c r="AC410" s="384" t="str">
        <f>IF($N410="","",IF($C$7="Northern Ireland",INDEX('Fixed inputs'!$H$18:$H$58,MATCH($N410,'Fixed inputs'!$C$18:$C$58,0)),INDEX('Fixed inputs'!$I$18:$I$58,MATCH($N410,'Fixed inputs'!$C$18:$C$58,0))))</f>
        <v/>
      </c>
      <c r="AD410" s="384" t="str">
        <f>IF($C410="","",INDEX('Fixed inputs'!$C$8:$E$10,MATCH($C410,'Fixed inputs'!$B$8:$B$10,0),MATCH(IF($C$7="Northern Ireland","GBP","EUR"),'Fixed inputs'!$C$7:$E$7,0)))</f>
        <v/>
      </c>
      <c r="AE410" s="386"/>
      <c r="AF410" s="386"/>
      <c r="AG410" s="386"/>
      <c r="AH410" s="386"/>
      <c r="AI410" s="386"/>
      <c r="AJ410" s="387">
        <f t="shared" si="107"/>
        <v>0</v>
      </c>
      <c r="AK410" s="386"/>
      <c r="AL410" s="387">
        <f t="shared" si="108"/>
        <v>0</v>
      </c>
      <c r="AM410" s="386"/>
      <c r="AN410" s="387">
        <f t="shared" si="109"/>
        <v>0</v>
      </c>
      <c r="AO410" s="386"/>
      <c r="AP410" s="387">
        <f t="shared" si="110"/>
        <v>0</v>
      </c>
      <c r="AQ410" s="386"/>
      <c r="AR410" s="387">
        <f t="shared" si="111"/>
        <v>0</v>
      </c>
      <c r="AS410" s="386"/>
      <c r="AT410" s="387">
        <f t="shared" si="112"/>
        <v>0</v>
      </c>
    </row>
    <row r="411" spans="2:46">
      <c r="B411" s="435"/>
      <c r="C411" s="435"/>
      <c r="D411" s="436"/>
      <c r="E411" s="437"/>
      <c r="F411" s="437"/>
      <c r="G411" s="437"/>
      <c r="H411" s="437"/>
      <c r="I411" s="437"/>
      <c r="J411" s="437"/>
      <c r="K411" s="465">
        <f t="shared" si="97"/>
        <v>0</v>
      </c>
      <c r="L411" s="433"/>
      <c r="M411" s="433"/>
      <c r="N411" s="434"/>
      <c r="O411" s="383" t="str">
        <f t="shared" si="98"/>
        <v/>
      </c>
      <c r="P411" s="434"/>
      <c r="Q411" s="434"/>
      <c r="R411" s="434"/>
      <c r="S411" s="433"/>
      <c r="T411" s="434"/>
      <c r="U411" s="384" t="str">
        <f t="shared" si="100"/>
        <v/>
      </c>
      <c r="V411" s="384" t="str">
        <f t="shared" si="101"/>
        <v/>
      </c>
      <c r="W411" s="384" t="str">
        <f t="shared" si="102"/>
        <v/>
      </c>
      <c r="X411" s="384" t="str">
        <f t="shared" si="103"/>
        <v/>
      </c>
      <c r="Y411" s="384" t="str">
        <f t="shared" si="104"/>
        <v/>
      </c>
      <c r="Z411" s="384" t="str">
        <f t="shared" si="105"/>
        <v/>
      </c>
      <c r="AA411" s="384">
        <f t="shared" si="99"/>
        <v>0</v>
      </c>
      <c r="AB411" s="385" t="b">
        <f t="shared" si="106"/>
        <v>1</v>
      </c>
      <c r="AC411" s="384" t="str">
        <f>IF($N411="","",IF($C$7="Northern Ireland",INDEX('Fixed inputs'!$H$18:$H$58,MATCH($N411,'Fixed inputs'!$C$18:$C$58,0)),INDEX('Fixed inputs'!$I$18:$I$58,MATCH($N411,'Fixed inputs'!$C$18:$C$58,0))))</f>
        <v/>
      </c>
      <c r="AD411" s="384" t="str">
        <f>IF($C411="","",INDEX('Fixed inputs'!$C$8:$E$10,MATCH($C411,'Fixed inputs'!$B$8:$B$10,0),MATCH(IF($C$7="Northern Ireland","GBP","EUR"),'Fixed inputs'!$C$7:$E$7,0)))</f>
        <v/>
      </c>
      <c r="AE411" s="386"/>
      <c r="AF411" s="386"/>
      <c r="AG411" s="386"/>
      <c r="AH411" s="386"/>
      <c r="AI411" s="386"/>
      <c r="AJ411" s="387">
        <f t="shared" si="107"/>
        <v>0</v>
      </c>
      <c r="AK411" s="386"/>
      <c r="AL411" s="387">
        <f t="shared" si="108"/>
        <v>0</v>
      </c>
      <c r="AM411" s="386"/>
      <c r="AN411" s="387">
        <f t="shared" si="109"/>
        <v>0</v>
      </c>
      <c r="AO411" s="386"/>
      <c r="AP411" s="387">
        <f t="shared" si="110"/>
        <v>0</v>
      </c>
      <c r="AQ411" s="386"/>
      <c r="AR411" s="387">
        <f t="shared" si="111"/>
        <v>0</v>
      </c>
      <c r="AS411" s="386"/>
      <c r="AT411" s="387">
        <f t="shared" si="112"/>
        <v>0</v>
      </c>
    </row>
    <row r="412" spans="2:46">
      <c r="B412" s="435"/>
      <c r="C412" s="435"/>
      <c r="D412" s="436"/>
      <c r="E412" s="437"/>
      <c r="F412" s="437"/>
      <c r="G412" s="437"/>
      <c r="H412" s="437"/>
      <c r="I412" s="437"/>
      <c r="J412" s="437"/>
      <c r="K412" s="465">
        <f t="shared" si="97"/>
        <v>0</v>
      </c>
      <c r="L412" s="433"/>
      <c r="M412" s="433"/>
      <c r="N412" s="434"/>
      <c r="O412" s="383" t="str">
        <f t="shared" si="98"/>
        <v/>
      </c>
      <c r="P412" s="434"/>
      <c r="Q412" s="434"/>
      <c r="R412" s="434"/>
      <c r="S412" s="433"/>
      <c r="T412" s="434"/>
      <c r="U412" s="384" t="str">
        <f t="shared" si="100"/>
        <v/>
      </c>
      <c r="V412" s="384" t="str">
        <f t="shared" si="101"/>
        <v/>
      </c>
      <c r="W412" s="384" t="str">
        <f t="shared" si="102"/>
        <v/>
      </c>
      <c r="X412" s="384" t="str">
        <f t="shared" si="103"/>
        <v/>
      </c>
      <c r="Y412" s="384" t="str">
        <f t="shared" si="104"/>
        <v/>
      </c>
      <c r="Z412" s="384" t="str">
        <f t="shared" si="105"/>
        <v/>
      </c>
      <c r="AA412" s="384">
        <f t="shared" si="99"/>
        <v>0</v>
      </c>
      <c r="AB412" s="385" t="b">
        <f t="shared" si="106"/>
        <v>1</v>
      </c>
      <c r="AC412" s="384" t="str">
        <f>IF($N412="","",IF($C$7="Northern Ireland",INDEX('Fixed inputs'!$H$18:$H$58,MATCH($N412,'Fixed inputs'!$C$18:$C$58,0)),INDEX('Fixed inputs'!$I$18:$I$58,MATCH($N412,'Fixed inputs'!$C$18:$C$58,0))))</f>
        <v/>
      </c>
      <c r="AD412" s="384" t="str">
        <f>IF($C412="","",INDEX('Fixed inputs'!$C$8:$E$10,MATCH($C412,'Fixed inputs'!$B$8:$B$10,0),MATCH(IF($C$7="Northern Ireland","GBP","EUR"),'Fixed inputs'!$C$7:$E$7,0)))</f>
        <v/>
      </c>
      <c r="AE412" s="386"/>
      <c r="AF412" s="386"/>
      <c r="AG412" s="386"/>
      <c r="AH412" s="386"/>
      <c r="AI412" s="386"/>
      <c r="AJ412" s="387">
        <f t="shared" si="107"/>
        <v>0</v>
      </c>
      <c r="AK412" s="386"/>
      <c r="AL412" s="387">
        <f t="shared" si="108"/>
        <v>0</v>
      </c>
      <c r="AM412" s="386"/>
      <c r="AN412" s="387">
        <f t="shared" si="109"/>
        <v>0</v>
      </c>
      <c r="AO412" s="386"/>
      <c r="AP412" s="387">
        <f t="shared" si="110"/>
        <v>0</v>
      </c>
      <c r="AQ412" s="386"/>
      <c r="AR412" s="387">
        <f t="shared" si="111"/>
        <v>0</v>
      </c>
      <c r="AS412" s="386"/>
      <c r="AT412" s="387">
        <f t="shared" si="112"/>
        <v>0</v>
      </c>
    </row>
    <row r="413" spans="2:46">
      <c r="B413" s="435"/>
      <c r="C413" s="435"/>
      <c r="D413" s="436"/>
      <c r="E413" s="437"/>
      <c r="F413" s="437"/>
      <c r="G413" s="437"/>
      <c r="H413" s="437"/>
      <c r="I413" s="437"/>
      <c r="J413" s="437"/>
      <c r="K413" s="465">
        <f t="shared" si="97"/>
        <v>0</v>
      </c>
      <c r="L413" s="433"/>
      <c r="M413" s="433"/>
      <c r="N413" s="434"/>
      <c r="O413" s="383" t="str">
        <f t="shared" si="98"/>
        <v/>
      </c>
      <c r="P413" s="434"/>
      <c r="Q413" s="434"/>
      <c r="R413" s="434"/>
      <c r="S413" s="433"/>
      <c r="T413" s="434"/>
      <c r="U413" s="384" t="str">
        <f t="shared" si="100"/>
        <v/>
      </c>
      <c r="V413" s="384" t="str">
        <f t="shared" si="101"/>
        <v/>
      </c>
      <c r="W413" s="384" t="str">
        <f t="shared" si="102"/>
        <v/>
      </c>
      <c r="X413" s="384" t="str">
        <f t="shared" si="103"/>
        <v/>
      </c>
      <c r="Y413" s="384" t="str">
        <f t="shared" si="104"/>
        <v/>
      </c>
      <c r="Z413" s="384" t="str">
        <f t="shared" si="105"/>
        <v/>
      </c>
      <c r="AA413" s="384">
        <f t="shared" si="99"/>
        <v>0</v>
      </c>
      <c r="AB413" s="385" t="b">
        <f t="shared" si="106"/>
        <v>1</v>
      </c>
      <c r="AC413" s="384" t="str">
        <f>IF($N413="","",IF($C$7="Northern Ireland",INDEX('Fixed inputs'!$H$18:$H$58,MATCH($N413,'Fixed inputs'!$C$18:$C$58,0)),INDEX('Fixed inputs'!$I$18:$I$58,MATCH($N413,'Fixed inputs'!$C$18:$C$58,0))))</f>
        <v/>
      </c>
      <c r="AD413" s="384" t="str">
        <f>IF($C413="","",INDEX('Fixed inputs'!$C$8:$E$10,MATCH($C413,'Fixed inputs'!$B$8:$B$10,0),MATCH(IF($C$7="Northern Ireland","GBP","EUR"),'Fixed inputs'!$C$7:$E$7,0)))</f>
        <v/>
      </c>
      <c r="AE413" s="386"/>
      <c r="AF413" s="386"/>
      <c r="AG413" s="386"/>
      <c r="AH413" s="386"/>
      <c r="AI413" s="386"/>
      <c r="AJ413" s="387">
        <f t="shared" si="107"/>
        <v>0</v>
      </c>
      <c r="AK413" s="386"/>
      <c r="AL413" s="387">
        <f t="shared" si="108"/>
        <v>0</v>
      </c>
      <c r="AM413" s="386"/>
      <c r="AN413" s="387">
        <f t="shared" si="109"/>
        <v>0</v>
      </c>
      <c r="AO413" s="386"/>
      <c r="AP413" s="387">
        <f t="shared" si="110"/>
        <v>0</v>
      </c>
      <c r="AQ413" s="386"/>
      <c r="AR413" s="387">
        <f t="shared" si="111"/>
        <v>0</v>
      </c>
      <c r="AS413" s="386"/>
      <c r="AT413" s="387">
        <f t="shared" si="112"/>
        <v>0</v>
      </c>
    </row>
    <row r="414" spans="2:46">
      <c r="B414" s="435"/>
      <c r="C414" s="435"/>
      <c r="D414" s="436"/>
      <c r="E414" s="437"/>
      <c r="F414" s="437"/>
      <c r="G414" s="437"/>
      <c r="H414" s="437"/>
      <c r="I414" s="437"/>
      <c r="J414" s="437"/>
      <c r="K414" s="465">
        <f t="shared" si="97"/>
        <v>0</v>
      </c>
      <c r="L414" s="433"/>
      <c r="M414" s="433"/>
      <c r="N414" s="434"/>
      <c r="O414" s="383" t="str">
        <f t="shared" si="98"/>
        <v/>
      </c>
      <c r="P414" s="434"/>
      <c r="Q414" s="434"/>
      <c r="R414" s="434"/>
      <c r="S414" s="433"/>
      <c r="T414" s="434"/>
      <c r="U414" s="384" t="str">
        <f t="shared" si="100"/>
        <v/>
      </c>
      <c r="V414" s="384" t="str">
        <f t="shared" si="101"/>
        <v/>
      </c>
      <c r="W414" s="384" t="str">
        <f t="shared" si="102"/>
        <v/>
      </c>
      <c r="X414" s="384" t="str">
        <f t="shared" si="103"/>
        <v/>
      </c>
      <c r="Y414" s="384" t="str">
        <f t="shared" si="104"/>
        <v/>
      </c>
      <c r="Z414" s="384" t="str">
        <f t="shared" si="105"/>
        <v/>
      </c>
      <c r="AA414" s="384">
        <f t="shared" si="99"/>
        <v>0</v>
      </c>
      <c r="AB414" s="385" t="b">
        <f t="shared" si="106"/>
        <v>1</v>
      </c>
      <c r="AC414" s="384" t="str">
        <f>IF($N414="","",IF($C$7="Northern Ireland",INDEX('Fixed inputs'!$H$18:$H$58,MATCH($N414,'Fixed inputs'!$C$18:$C$58,0)),INDEX('Fixed inputs'!$I$18:$I$58,MATCH($N414,'Fixed inputs'!$C$18:$C$58,0))))</f>
        <v/>
      </c>
      <c r="AD414" s="384" t="str">
        <f>IF($C414="","",INDEX('Fixed inputs'!$C$8:$E$10,MATCH($C414,'Fixed inputs'!$B$8:$B$10,0),MATCH(IF($C$7="Northern Ireland","GBP","EUR"),'Fixed inputs'!$C$7:$E$7,0)))</f>
        <v/>
      </c>
      <c r="AE414" s="386"/>
      <c r="AF414" s="386"/>
      <c r="AG414" s="386"/>
      <c r="AH414" s="386"/>
      <c r="AI414" s="386"/>
      <c r="AJ414" s="387">
        <f t="shared" si="107"/>
        <v>0</v>
      </c>
      <c r="AK414" s="386"/>
      <c r="AL414" s="387">
        <f t="shared" si="108"/>
        <v>0</v>
      </c>
      <c r="AM414" s="386"/>
      <c r="AN414" s="387">
        <f t="shared" si="109"/>
        <v>0</v>
      </c>
      <c r="AO414" s="386"/>
      <c r="AP414" s="387">
        <f t="shared" si="110"/>
        <v>0</v>
      </c>
      <c r="AQ414" s="386"/>
      <c r="AR414" s="387">
        <f t="shared" si="111"/>
        <v>0</v>
      </c>
      <c r="AS414" s="386"/>
      <c r="AT414" s="387">
        <f t="shared" si="112"/>
        <v>0</v>
      </c>
    </row>
    <row r="415" spans="2:46">
      <c r="B415" s="435"/>
      <c r="C415" s="435"/>
      <c r="D415" s="436"/>
      <c r="E415" s="437"/>
      <c r="F415" s="437"/>
      <c r="G415" s="437"/>
      <c r="H415" s="437"/>
      <c r="I415" s="437"/>
      <c r="J415" s="437"/>
      <c r="K415" s="465">
        <f t="shared" si="97"/>
        <v>0</v>
      </c>
      <c r="L415" s="433"/>
      <c r="M415" s="433"/>
      <c r="N415" s="434"/>
      <c r="O415" s="383" t="str">
        <f t="shared" si="98"/>
        <v/>
      </c>
      <c r="P415" s="434"/>
      <c r="Q415" s="434"/>
      <c r="R415" s="434"/>
      <c r="S415" s="433"/>
      <c r="T415" s="434"/>
      <c r="U415" s="384" t="str">
        <f t="shared" si="100"/>
        <v/>
      </c>
      <c r="V415" s="384" t="str">
        <f t="shared" si="101"/>
        <v/>
      </c>
      <c r="W415" s="384" t="str">
        <f t="shared" si="102"/>
        <v/>
      </c>
      <c r="X415" s="384" t="str">
        <f t="shared" si="103"/>
        <v/>
      </c>
      <c r="Y415" s="384" t="str">
        <f t="shared" si="104"/>
        <v/>
      </c>
      <c r="Z415" s="384" t="str">
        <f t="shared" si="105"/>
        <v/>
      </c>
      <c r="AA415" s="384">
        <f t="shared" si="99"/>
        <v>0</v>
      </c>
      <c r="AB415" s="385" t="b">
        <f t="shared" si="106"/>
        <v>1</v>
      </c>
      <c r="AC415" s="384" t="str">
        <f>IF($N415="","",IF($C$7="Northern Ireland",INDEX('Fixed inputs'!$H$18:$H$58,MATCH($N415,'Fixed inputs'!$C$18:$C$58,0)),INDEX('Fixed inputs'!$I$18:$I$58,MATCH($N415,'Fixed inputs'!$C$18:$C$58,0))))</f>
        <v/>
      </c>
      <c r="AD415" s="384" t="str">
        <f>IF($C415="","",INDEX('Fixed inputs'!$C$8:$E$10,MATCH($C415,'Fixed inputs'!$B$8:$B$10,0),MATCH(IF($C$7="Northern Ireland","GBP","EUR"),'Fixed inputs'!$C$7:$E$7,0)))</f>
        <v/>
      </c>
      <c r="AE415" s="386"/>
      <c r="AF415" s="386"/>
      <c r="AG415" s="386"/>
      <c r="AH415" s="386"/>
      <c r="AI415" s="386"/>
      <c r="AJ415" s="387">
        <f t="shared" si="107"/>
        <v>0</v>
      </c>
      <c r="AK415" s="386"/>
      <c r="AL415" s="387">
        <f t="shared" si="108"/>
        <v>0</v>
      </c>
      <c r="AM415" s="386"/>
      <c r="AN415" s="387">
        <f t="shared" si="109"/>
        <v>0</v>
      </c>
      <c r="AO415" s="386"/>
      <c r="AP415" s="387">
        <f t="shared" si="110"/>
        <v>0</v>
      </c>
      <c r="AQ415" s="386"/>
      <c r="AR415" s="387">
        <f t="shared" si="111"/>
        <v>0</v>
      </c>
      <c r="AS415" s="386"/>
      <c r="AT415" s="387">
        <f t="shared" si="112"/>
        <v>0</v>
      </c>
    </row>
    <row r="416" spans="2:46">
      <c r="B416" s="435"/>
      <c r="C416" s="435"/>
      <c r="D416" s="436"/>
      <c r="E416" s="437"/>
      <c r="F416" s="437"/>
      <c r="G416" s="437"/>
      <c r="H416" s="437"/>
      <c r="I416" s="437"/>
      <c r="J416" s="437"/>
      <c r="K416" s="465">
        <f t="shared" si="97"/>
        <v>0</v>
      </c>
      <c r="L416" s="433"/>
      <c r="M416" s="433"/>
      <c r="N416" s="434"/>
      <c r="O416" s="383" t="str">
        <f t="shared" si="98"/>
        <v/>
      </c>
      <c r="P416" s="434"/>
      <c r="Q416" s="434"/>
      <c r="R416" s="434"/>
      <c r="S416" s="433"/>
      <c r="T416" s="434"/>
      <c r="U416" s="384" t="str">
        <f t="shared" si="100"/>
        <v/>
      </c>
      <c r="V416" s="384" t="str">
        <f t="shared" si="101"/>
        <v/>
      </c>
      <c r="W416" s="384" t="str">
        <f t="shared" si="102"/>
        <v/>
      </c>
      <c r="X416" s="384" t="str">
        <f t="shared" si="103"/>
        <v/>
      </c>
      <c r="Y416" s="384" t="str">
        <f t="shared" si="104"/>
        <v/>
      </c>
      <c r="Z416" s="384" t="str">
        <f t="shared" si="105"/>
        <v/>
      </c>
      <c r="AA416" s="384">
        <f t="shared" si="99"/>
        <v>0</v>
      </c>
      <c r="AB416" s="385" t="b">
        <f t="shared" si="106"/>
        <v>1</v>
      </c>
      <c r="AC416" s="384" t="str">
        <f>IF($N416="","",IF($C$7="Northern Ireland",INDEX('Fixed inputs'!$H$18:$H$58,MATCH($N416,'Fixed inputs'!$C$18:$C$58,0)),INDEX('Fixed inputs'!$I$18:$I$58,MATCH($N416,'Fixed inputs'!$C$18:$C$58,0))))</f>
        <v/>
      </c>
      <c r="AD416" s="384" t="str">
        <f>IF($C416="","",INDEX('Fixed inputs'!$C$8:$E$10,MATCH($C416,'Fixed inputs'!$B$8:$B$10,0),MATCH(IF($C$7="Northern Ireland","GBP","EUR"),'Fixed inputs'!$C$7:$E$7,0)))</f>
        <v/>
      </c>
      <c r="AE416" s="386"/>
      <c r="AF416" s="386"/>
      <c r="AG416" s="386"/>
      <c r="AH416" s="386"/>
      <c r="AI416" s="386"/>
      <c r="AJ416" s="387">
        <f t="shared" si="107"/>
        <v>0</v>
      </c>
      <c r="AK416" s="386"/>
      <c r="AL416" s="387">
        <f t="shared" si="108"/>
        <v>0</v>
      </c>
      <c r="AM416" s="386"/>
      <c r="AN416" s="387">
        <f t="shared" si="109"/>
        <v>0</v>
      </c>
      <c r="AO416" s="386"/>
      <c r="AP416" s="387">
        <f t="shared" si="110"/>
        <v>0</v>
      </c>
      <c r="AQ416" s="386"/>
      <c r="AR416" s="387">
        <f t="shared" si="111"/>
        <v>0</v>
      </c>
      <c r="AS416" s="386"/>
      <c r="AT416" s="387">
        <f t="shared" si="112"/>
        <v>0</v>
      </c>
    </row>
    <row r="417" spans="2:46">
      <c r="B417" s="435"/>
      <c r="C417" s="435"/>
      <c r="D417" s="436"/>
      <c r="E417" s="437"/>
      <c r="F417" s="437"/>
      <c r="G417" s="437"/>
      <c r="H417" s="437"/>
      <c r="I417" s="437"/>
      <c r="J417" s="437"/>
      <c r="K417" s="465">
        <f t="shared" si="97"/>
        <v>0</v>
      </c>
      <c r="L417" s="433"/>
      <c r="M417" s="433"/>
      <c r="N417" s="434"/>
      <c r="O417" s="383" t="str">
        <f t="shared" si="98"/>
        <v/>
      </c>
      <c r="P417" s="434"/>
      <c r="Q417" s="434"/>
      <c r="R417" s="434"/>
      <c r="S417" s="433"/>
      <c r="T417" s="434"/>
      <c r="U417" s="384" t="str">
        <f t="shared" si="100"/>
        <v/>
      </c>
      <c r="V417" s="384" t="str">
        <f t="shared" si="101"/>
        <v/>
      </c>
      <c r="W417" s="384" t="str">
        <f t="shared" si="102"/>
        <v/>
      </c>
      <c r="X417" s="384" t="str">
        <f t="shared" si="103"/>
        <v/>
      </c>
      <c r="Y417" s="384" t="str">
        <f t="shared" si="104"/>
        <v/>
      </c>
      <c r="Z417" s="384" t="str">
        <f t="shared" si="105"/>
        <v/>
      </c>
      <c r="AA417" s="384">
        <f t="shared" si="99"/>
        <v>0</v>
      </c>
      <c r="AB417" s="385" t="b">
        <f t="shared" si="106"/>
        <v>1</v>
      </c>
      <c r="AC417" s="384" t="str">
        <f>IF($N417="","",IF($C$7="Northern Ireland",INDEX('Fixed inputs'!$H$18:$H$58,MATCH($N417,'Fixed inputs'!$C$18:$C$58,0)),INDEX('Fixed inputs'!$I$18:$I$58,MATCH($N417,'Fixed inputs'!$C$18:$C$58,0))))</f>
        <v/>
      </c>
      <c r="AD417" s="384" t="str">
        <f>IF($C417="","",INDEX('Fixed inputs'!$C$8:$E$10,MATCH($C417,'Fixed inputs'!$B$8:$B$10,0),MATCH(IF($C$7="Northern Ireland","GBP","EUR"),'Fixed inputs'!$C$7:$E$7,0)))</f>
        <v/>
      </c>
      <c r="AE417" s="386"/>
      <c r="AF417" s="386"/>
      <c r="AG417" s="386"/>
      <c r="AH417" s="386"/>
      <c r="AI417" s="386"/>
      <c r="AJ417" s="387">
        <f t="shared" si="107"/>
        <v>0</v>
      </c>
      <c r="AK417" s="386"/>
      <c r="AL417" s="387">
        <f t="shared" si="108"/>
        <v>0</v>
      </c>
      <c r="AM417" s="386"/>
      <c r="AN417" s="387">
        <f t="shared" si="109"/>
        <v>0</v>
      </c>
      <c r="AO417" s="386"/>
      <c r="AP417" s="387">
        <f t="shared" si="110"/>
        <v>0</v>
      </c>
      <c r="AQ417" s="386"/>
      <c r="AR417" s="387">
        <f t="shared" si="111"/>
        <v>0</v>
      </c>
      <c r="AS417" s="386"/>
      <c r="AT417" s="387">
        <f t="shared" si="112"/>
        <v>0</v>
      </c>
    </row>
    <row r="418" spans="2:46">
      <c r="B418" s="435"/>
      <c r="C418" s="435"/>
      <c r="D418" s="436"/>
      <c r="E418" s="437"/>
      <c r="F418" s="437"/>
      <c r="G418" s="437"/>
      <c r="H418" s="437"/>
      <c r="I418" s="437"/>
      <c r="J418" s="437"/>
      <c r="K418" s="465">
        <f t="shared" si="97"/>
        <v>0</v>
      </c>
      <c r="L418" s="433"/>
      <c r="M418" s="433"/>
      <c r="N418" s="434"/>
      <c r="O418" s="383" t="str">
        <f t="shared" si="98"/>
        <v/>
      </c>
      <c r="P418" s="434"/>
      <c r="Q418" s="434"/>
      <c r="R418" s="434"/>
      <c r="S418" s="433"/>
      <c r="T418" s="434"/>
      <c r="U418" s="384" t="str">
        <f t="shared" si="100"/>
        <v/>
      </c>
      <c r="V418" s="384" t="str">
        <f t="shared" si="101"/>
        <v/>
      </c>
      <c r="W418" s="384" t="str">
        <f t="shared" si="102"/>
        <v/>
      </c>
      <c r="X418" s="384" t="str">
        <f t="shared" si="103"/>
        <v/>
      </c>
      <c r="Y418" s="384" t="str">
        <f t="shared" si="104"/>
        <v/>
      </c>
      <c r="Z418" s="384" t="str">
        <f t="shared" si="105"/>
        <v/>
      </c>
      <c r="AA418" s="384">
        <f t="shared" si="99"/>
        <v>0</v>
      </c>
      <c r="AB418" s="385" t="b">
        <f t="shared" si="106"/>
        <v>1</v>
      </c>
      <c r="AC418" s="384" t="str">
        <f>IF($N418="","",IF($C$7="Northern Ireland",INDEX('Fixed inputs'!$H$18:$H$58,MATCH($N418,'Fixed inputs'!$C$18:$C$58,0)),INDEX('Fixed inputs'!$I$18:$I$58,MATCH($N418,'Fixed inputs'!$C$18:$C$58,0))))</f>
        <v/>
      </c>
      <c r="AD418" s="384" t="str">
        <f>IF($C418="","",INDEX('Fixed inputs'!$C$8:$E$10,MATCH($C418,'Fixed inputs'!$B$8:$B$10,0),MATCH(IF($C$7="Northern Ireland","GBP","EUR"),'Fixed inputs'!$C$7:$E$7,0)))</f>
        <v/>
      </c>
      <c r="AE418" s="386"/>
      <c r="AF418" s="386"/>
      <c r="AG418" s="386"/>
      <c r="AH418" s="386"/>
      <c r="AI418" s="386"/>
      <c r="AJ418" s="387">
        <f t="shared" si="107"/>
        <v>0</v>
      </c>
      <c r="AK418" s="386"/>
      <c r="AL418" s="387">
        <f t="shared" si="108"/>
        <v>0</v>
      </c>
      <c r="AM418" s="386"/>
      <c r="AN418" s="387">
        <f t="shared" si="109"/>
        <v>0</v>
      </c>
      <c r="AO418" s="386"/>
      <c r="AP418" s="387">
        <f t="shared" si="110"/>
        <v>0</v>
      </c>
      <c r="AQ418" s="386"/>
      <c r="AR418" s="387">
        <f t="shared" si="111"/>
        <v>0</v>
      </c>
      <c r="AS418" s="386"/>
      <c r="AT418" s="387">
        <f t="shared" si="112"/>
        <v>0</v>
      </c>
    </row>
    <row r="419" spans="2:46">
      <c r="B419" s="435"/>
      <c r="C419" s="435"/>
      <c r="D419" s="436"/>
      <c r="E419" s="437"/>
      <c r="F419" s="437"/>
      <c r="G419" s="437"/>
      <c r="H419" s="437"/>
      <c r="I419" s="437"/>
      <c r="J419" s="437"/>
      <c r="K419" s="465">
        <f t="shared" si="97"/>
        <v>0</v>
      </c>
      <c r="L419" s="433"/>
      <c r="M419" s="433"/>
      <c r="N419" s="434"/>
      <c r="O419" s="383" t="str">
        <f t="shared" si="98"/>
        <v/>
      </c>
      <c r="P419" s="434"/>
      <c r="Q419" s="434"/>
      <c r="R419" s="434"/>
      <c r="S419" s="433"/>
      <c r="T419" s="434"/>
      <c r="U419" s="384" t="str">
        <f t="shared" si="100"/>
        <v/>
      </c>
      <c r="V419" s="384" t="str">
        <f t="shared" si="101"/>
        <v/>
      </c>
      <c r="W419" s="384" t="str">
        <f t="shared" si="102"/>
        <v/>
      </c>
      <c r="X419" s="384" t="str">
        <f t="shared" si="103"/>
        <v/>
      </c>
      <c r="Y419" s="384" t="str">
        <f t="shared" si="104"/>
        <v/>
      </c>
      <c r="Z419" s="384" t="str">
        <f t="shared" si="105"/>
        <v/>
      </c>
      <c r="AA419" s="384">
        <f t="shared" si="99"/>
        <v>0</v>
      </c>
      <c r="AB419" s="385" t="b">
        <f t="shared" si="106"/>
        <v>1</v>
      </c>
      <c r="AC419" s="384" t="str">
        <f>IF($N419="","",IF($C$7="Northern Ireland",INDEX('Fixed inputs'!$H$18:$H$58,MATCH($N419,'Fixed inputs'!$C$18:$C$58,0)),INDEX('Fixed inputs'!$I$18:$I$58,MATCH($N419,'Fixed inputs'!$C$18:$C$58,0))))</f>
        <v/>
      </c>
      <c r="AD419" s="384" t="str">
        <f>IF($C419="","",INDEX('Fixed inputs'!$C$8:$E$10,MATCH($C419,'Fixed inputs'!$B$8:$B$10,0),MATCH(IF($C$7="Northern Ireland","GBP","EUR"),'Fixed inputs'!$C$7:$E$7,0)))</f>
        <v/>
      </c>
      <c r="AE419" s="386"/>
      <c r="AF419" s="386"/>
      <c r="AG419" s="386"/>
      <c r="AH419" s="386"/>
      <c r="AI419" s="386"/>
      <c r="AJ419" s="387">
        <f t="shared" si="107"/>
        <v>0</v>
      </c>
      <c r="AK419" s="386"/>
      <c r="AL419" s="387">
        <f t="shared" si="108"/>
        <v>0</v>
      </c>
      <c r="AM419" s="386"/>
      <c r="AN419" s="387">
        <f t="shared" si="109"/>
        <v>0</v>
      </c>
      <c r="AO419" s="386"/>
      <c r="AP419" s="387">
        <f t="shared" si="110"/>
        <v>0</v>
      </c>
      <c r="AQ419" s="386"/>
      <c r="AR419" s="387">
        <f t="shared" si="111"/>
        <v>0</v>
      </c>
      <c r="AS419" s="386"/>
      <c r="AT419" s="387">
        <f t="shared" si="112"/>
        <v>0</v>
      </c>
    </row>
    <row r="420" spans="2:46">
      <c r="B420" s="435"/>
      <c r="C420" s="435"/>
      <c r="D420" s="436"/>
      <c r="E420" s="437"/>
      <c r="F420" s="437"/>
      <c r="G420" s="437"/>
      <c r="H420" s="437"/>
      <c r="I420" s="437"/>
      <c r="J420" s="437"/>
      <c r="K420" s="465">
        <f t="shared" si="97"/>
        <v>0</v>
      </c>
      <c r="L420" s="433"/>
      <c r="M420" s="433"/>
      <c r="N420" s="434"/>
      <c r="O420" s="383" t="str">
        <f t="shared" si="98"/>
        <v/>
      </c>
      <c r="P420" s="434"/>
      <c r="Q420" s="434"/>
      <c r="R420" s="434"/>
      <c r="S420" s="433"/>
      <c r="T420" s="434"/>
      <c r="U420" s="384" t="str">
        <f t="shared" si="100"/>
        <v/>
      </c>
      <c r="V420" s="384" t="str">
        <f t="shared" si="101"/>
        <v/>
      </c>
      <c r="W420" s="384" t="str">
        <f t="shared" si="102"/>
        <v/>
      </c>
      <c r="X420" s="384" t="str">
        <f t="shared" si="103"/>
        <v/>
      </c>
      <c r="Y420" s="384" t="str">
        <f t="shared" si="104"/>
        <v/>
      </c>
      <c r="Z420" s="384" t="str">
        <f t="shared" si="105"/>
        <v/>
      </c>
      <c r="AA420" s="384">
        <f t="shared" si="99"/>
        <v>0</v>
      </c>
      <c r="AB420" s="385" t="b">
        <f t="shared" si="106"/>
        <v>1</v>
      </c>
      <c r="AC420" s="384" t="str">
        <f>IF($N420="","",IF($C$7="Northern Ireland",INDEX('Fixed inputs'!$H$18:$H$58,MATCH($N420,'Fixed inputs'!$C$18:$C$58,0)),INDEX('Fixed inputs'!$I$18:$I$58,MATCH($N420,'Fixed inputs'!$C$18:$C$58,0))))</f>
        <v/>
      </c>
      <c r="AD420" s="384" t="str">
        <f>IF($C420="","",INDEX('Fixed inputs'!$C$8:$E$10,MATCH($C420,'Fixed inputs'!$B$8:$B$10,0),MATCH(IF($C$7="Northern Ireland","GBP","EUR"),'Fixed inputs'!$C$7:$E$7,0)))</f>
        <v/>
      </c>
      <c r="AE420" s="386"/>
      <c r="AF420" s="386"/>
      <c r="AG420" s="386"/>
      <c r="AH420" s="386"/>
      <c r="AI420" s="386"/>
      <c r="AJ420" s="387">
        <f t="shared" si="107"/>
        <v>0</v>
      </c>
      <c r="AK420" s="386"/>
      <c r="AL420" s="387">
        <f t="shared" si="108"/>
        <v>0</v>
      </c>
      <c r="AM420" s="386"/>
      <c r="AN420" s="387">
        <f t="shared" si="109"/>
        <v>0</v>
      </c>
      <c r="AO420" s="386"/>
      <c r="AP420" s="387">
        <f t="shared" si="110"/>
        <v>0</v>
      </c>
      <c r="AQ420" s="386"/>
      <c r="AR420" s="387">
        <f t="shared" si="111"/>
        <v>0</v>
      </c>
      <c r="AS420" s="386"/>
      <c r="AT420" s="387">
        <f t="shared" si="112"/>
        <v>0</v>
      </c>
    </row>
    <row r="421" spans="2:46">
      <c r="B421" s="435"/>
      <c r="C421" s="435"/>
      <c r="D421" s="436"/>
      <c r="E421" s="437"/>
      <c r="F421" s="437"/>
      <c r="G421" s="437"/>
      <c r="H421" s="437"/>
      <c r="I421" s="437"/>
      <c r="J421" s="437"/>
      <c r="K421" s="465">
        <f t="shared" si="97"/>
        <v>0</v>
      </c>
      <c r="L421" s="433"/>
      <c r="M421" s="433"/>
      <c r="N421" s="434"/>
      <c r="O421" s="383" t="str">
        <f t="shared" si="98"/>
        <v/>
      </c>
      <c r="P421" s="434"/>
      <c r="Q421" s="434"/>
      <c r="R421" s="434"/>
      <c r="S421" s="433"/>
      <c r="T421" s="434"/>
      <c r="U421" s="384" t="str">
        <f t="shared" si="100"/>
        <v/>
      </c>
      <c r="V421" s="384" t="str">
        <f t="shared" si="101"/>
        <v/>
      </c>
      <c r="W421" s="384" t="str">
        <f t="shared" si="102"/>
        <v/>
      </c>
      <c r="X421" s="384" t="str">
        <f t="shared" si="103"/>
        <v/>
      </c>
      <c r="Y421" s="384" t="str">
        <f t="shared" si="104"/>
        <v/>
      </c>
      <c r="Z421" s="384" t="str">
        <f t="shared" si="105"/>
        <v/>
      </c>
      <c r="AA421" s="384">
        <f t="shared" si="99"/>
        <v>0</v>
      </c>
      <c r="AB421" s="385" t="b">
        <f t="shared" si="106"/>
        <v>1</v>
      </c>
      <c r="AC421" s="384" t="str">
        <f>IF($N421="","",IF($C$7="Northern Ireland",INDEX('Fixed inputs'!$H$18:$H$58,MATCH($N421,'Fixed inputs'!$C$18:$C$58,0)),INDEX('Fixed inputs'!$I$18:$I$58,MATCH($N421,'Fixed inputs'!$C$18:$C$58,0))))</f>
        <v/>
      </c>
      <c r="AD421" s="384" t="str">
        <f>IF($C421="","",INDEX('Fixed inputs'!$C$8:$E$10,MATCH($C421,'Fixed inputs'!$B$8:$B$10,0),MATCH(IF($C$7="Northern Ireland","GBP","EUR"),'Fixed inputs'!$C$7:$E$7,0)))</f>
        <v/>
      </c>
      <c r="AE421" s="386"/>
      <c r="AF421" s="386"/>
      <c r="AG421" s="386"/>
      <c r="AH421" s="386"/>
      <c r="AI421" s="386"/>
      <c r="AJ421" s="387">
        <f t="shared" si="107"/>
        <v>0</v>
      </c>
      <c r="AK421" s="386"/>
      <c r="AL421" s="387">
        <f t="shared" si="108"/>
        <v>0</v>
      </c>
      <c r="AM421" s="386"/>
      <c r="AN421" s="387">
        <f t="shared" si="109"/>
        <v>0</v>
      </c>
      <c r="AO421" s="386"/>
      <c r="AP421" s="387">
        <f t="shared" si="110"/>
        <v>0</v>
      </c>
      <c r="AQ421" s="386"/>
      <c r="AR421" s="387">
        <f t="shared" si="111"/>
        <v>0</v>
      </c>
      <c r="AS421" s="386"/>
      <c r="AT421" s="387">
        <f t="shared" si="112"/>
        <v>0</v>
      </c>
    </row>
    <row r="422" spans="2:46">
      <c r="B422" s="435"/>
      <c r="C422" s="435"/>
      <c r="D422" s="436"/>
      <c r="E422" s="437"/>
      <c r="F422" s="437"/>
      <c r="G422" s="437"/>
      <c r="H422" s="437"/>
      <c r="I422" s="437"/>
      <c r="J422" s="437"/>
      <c r="K422" s="465">
        <f t="shared" si="97"/>
        <v>0</v>
      </c>
      <c r="L422" s="433"/>
      <c r="M422" s="433"/>
      <c r="N422" s="434"/>
      <c r="O422" s="383" t="str">
        <f t="shared" si="98"/>
        <v/>
      </c>
      <c r="P422" s="434"/>
      <c r="Q422" s="434"/>
      <c r="R422" s="434"/>
      <c r="S422" s="433"/>
      <c r="T422" s="434"/>
      <c r="U422" s="384" t="str">
        <f t="shared" si="100"/>
        <v/>
      </c>
      <c r="V422" s="384" t="str">
        <f t="shared" si="101"/>
        <v/>
      </c>
      <c r="W422" s="384" t="str">
        <f t="shared" si="102"/>
        <v/>
      </c>
      <c r="X422" s="384" t="str">
        <f t="shared" si="103"/>
        <v/>
      </c>
      <c r="Y422" s="384" t="str">
        <f t="shared" si="104"/>
        <v/>
      </c>
      <c r="Z422" s="384" t="str">
        <f t="shared" si="105"/>
        <v/>
      </c>
      <c r="AA422" s="384">
        <f t="shared" si="99"/>
        <v>0</v>
      </c>
      <c r="AB422" s="385" t="b">
        <f t="shared" si="106"/>
        <v>1</v>
      </c>
      <c r="AC422" s="384" t="str">
        <f>IF($N422="","",IF($C$7="Northern Ireland",INDEX('Fixed inputs'!$H$18:$H$58,MATCH($N422,'Fixed inputs'!$C$18:$C$58,0)),INDEX('Fixed inputs'!$I$18:$I$58,MATCH($N422,'Fixed inputs'!$C$18:$C$58,0))))</f>
        <v/>
      </c>
      <c r="AD422" s="384" t="str">
        <f>IF($C422="","",INDEX('Fixed inputs'!$C$8:$E$10,MATCH($C422,'Fixed inputs'!$B$8:$B$10,0),MATCH(IF($C$7="Northern Ireland","GBP","EUR"),'Fixed inputs'!$C$7:$E$7,0)))</f>
        <v/>
      </c>
      <c r="AE422" s="386"/>
      <c r="AF422" s="386"/>
      <c r="AG422" s="386"/>
      <c r="AH422" s="386"/>
      <c r="AI422" s="386"/>
      <c r="AJ422" s="387">
        <f t="shared" si="107"/>
        <v>0</v>
      </c>
      <c r="AK422" s="386"/>
      <c r="AL422" s="387">
        <f t="shared" si="108"/>
        <v>0</v>
      </c>
      <c r="AM422" s="386"/>
      <c r="AN422" s="387">
        <f t="shared" si="109"/>
        <v>0</v>
      </c>
      <c r="AO422" s="386"/>
      <c r="AP422" s="387">
        <f t="shared" si="110"/>
        <v>0</v>
      </c>
      <c r="AQ422" s="386"/>
      <c r="AR422" s="387">
        <f t="shared" si="111"/>
        <v>0</v>
      </c>
      <c r="AS422" s="386"/>
      <c r="AT422" s="387">
        <f t="shared" si="112"/>
        <v>0</v>
      </c>
    </row>
    <row r="423" spans="2:46">
      <c r="B423" s="435"/>
      <c r="C423" s="435"/>
      <c r="D423" s="436"/>
      <c r="E423" s="437"/>
      <c r="F423" s="437"/>
      <c r="G423" s="437"/>
      <c r="H423" s="437"/>
      <c r="I423" s="437"/>
      <c r="J423" s="437"/>
      <c r="K423" s="465">
        <f t="shared" si="97"/>
        <v>0</v>
      </c>
      <c r="L423" s="433"/>
      <c r="M423" s="433"/>
      <c r="N423" s="434"/>
      <c r="O423" s="383" t="str">
        <f t="shared" si="98"/>
        <v/>
      </c>
      <c r="P423" s="434"/>
      <c r="Q423" s="434"/>
      <c r="R423" s="434"/>
      <c r="S423" s="433"/>
      <c r="T423" s="434"/>
      <c r="U423" s="384" t="str">
        <f t="shared" si="100"/>
        <v/>
      </c>
      <c r="V423" s="384" t="str">
        <f t="shared" si="101"/>
        <v/>
      </c>
      <c r="W423" s="384" t="str">
        <f t="shared" si="102"/>
        <v/>
      </c>
      <c r="X423" s="384" t="str">
        <f t="shared" si="103"/>
        <v/>
      </c>
      <c r="Y423" s="384" t="str">
        <f t="shared" si="104"/>
        <v/>
      </c>
      <c r="Z423" s="384" t="str">
        <f t="shared" si="105"/>
        <v/>
      </c>
      <c r="AA423" s="384">
        <f t="shared" si="99"/>
        <v>0</v>
      </c>
      <c r="AB423" s="385" t="b">
        <f t="shared" si="106"/>
        <v>1</v>
      </c>
      <c r="AC423" s="384" t="str">
        <f>IF($N423="","",IF($C$7="Northern Ireland",INDEX('Fixed inputs'!$H$18:$H$58,MATCH($N423,'Fixed inputs'!$C$18:$C$58,0)),INDEX('Fixed inputs'!$I$18:$I$58,MATCH($N423,'Fixed inputs'!$C$18:$C$58,0))))</f>
        <v/>
      </c>
      <c r="AD423" s="384" t="str">
        <f>IF($C423="","",INDEX('Fixed inputs'!$C$8:$E$10,MATCH($C423,'Fixed inputs'!$B$8:$B$10,0),MATCH(IF($C$7="Northern Ireland","GBP","EUR"),'Fixed inputs'!$C$7:$E$7,0)))</f>
        <v/>
      </c>
      <c r="AE423" s="386"/>
      <c r="AF423" s="386"/>
      <c r="AG423" s="386"/>
      <c r="AH423" s="386"/>
      <c r="AI423" s="386"/>
      <c r="AJ423" s="387">
        <f t="shared" si="107"/>
        <v>0</v>
      </c>
      <c r="AK423" s="386"/>
      <c r="AL423" s="387">
        <f t="shared" si="108"/>
        <v>0</v>
      </c>
      <c r="AM423" s="386"/>
      <c r="AN423" s="387">
        <f t="shared" si="109"/>
        <v>0</v>
      </c>
      <c r="AO423" s="386"/>
      <c r="AP423" s="387">
        <f t="shared" si="110"/>
        <v>0</v>
      </c>
      <c r="AQ423" s="386"/>
      <c r="AR423" s="387">
        <f t="shared" si="111"/>
        <v>0</v>
      </c>
      <c r="AS423" s="386"/>
      <c r="AT423" s="387">
        <f t="shared" si="112"/>
        <v>0</v>
      </c>
    </row>
    <row r="424" spans="2:46">
      <c r="B424" s="435"/>
      <c r="C424" s="435"/>
      <c r="D424" s="436"/>
      <c r="E424" s="437"/>
      <c r="F424" s="437"/>
      <c r="G424" s="437"/>
      <c r="H424" s="437"/>
      <c r="I424" s="437"/>
      <c r="J424" s="437"/>
      <c r="K424" s="465">
        <f t="shared" si="97"/>
        <v>0</v>
      </c>
      <c r="L424" s="433"/>
      <c r="M424" s="433"/>
      <c r="N424" s="434"/>
      <c r="O424" s="383" t="str">
        <f t="shared" si="98"/>
        <v/>
      </c>
      <c r="P424" s="434"/>
      <c r="Q424" s="434"/>
      <c r="R424" s="434"/>
      <c r="S424" s="433"/>
      <c r="T424" s="434"/>
      <c r="U424" s="384" t="str">
        <f t="shared" si="100"/>
        <v/>
      </c>
      <c r="V424" s="384" t="str">
        <f t="shared" si="101"/>
        <v/>
      </c>
      <c r="W424" s="384" t="str">
        <f t="shared" si="102"/>
        <v/>
      </c>
      <c r="X424" s="384" t="str">
        <f t="shared" si="103"/>
        <v/>
      </c>
      <c r="Y424" s="384" t="str">
        <f t="shared" si="104"/>
        <v/>
      </c>
      <c r="Z424" s="384" t="str">
        <f t="shared" si="105"/>
        <v/>
      </c>
      <c r="AA424" s="384">
        <f t="shared" si="99"/>
        <v>0</v>
      </c>
      <c r="AB424" s="385" t="b">
        <f t="shared" si="106"/>
        <v>1</v>
      </c>
      <c r="AC424" s="384" t="str">
        <f>IF($N424="","",IF($C$7="Northern Ireland",INDEX('Fixed inputs'!$H$18:$H$58,MATCH($N424,'Fixed inputs'!$C$18:$C$58,0)),INDEX('Fixed inputs'!$I$18:$I$58,MATCH($N424,'Fixed inputs'!$C$18:$C$58,0))))</f>
        <v/>
      </c>
      <c r="AD424" s="384" t="str">
        <f>IF($C424="","",INDEX('Fixed inputs'!$C$8:$E$10,MATCH($C424,'Fixed inputs'!$B$8:$B$10,0),MATCH(IF($C$7="Northern Ireland","GBP","EUR"),'Fixed inputs'!$C$7:$E$7,0)))</f>
        <v/>
      </c>
      <c r="AE424" s="386"/>
      <c r="AF424" s="386"/>
      <c r="AG424" s="386"/>
      <c r="AH424" s="386"/>
      <c r="AI424" s="386"/>
      <c r="AJ424" s="387">
        <f t="shared" si="107"/>
        <v>0</v>
      </c>
      <c r="AK424" s="386"/>
      <c r="AL424" s="387">
        <f t="shared" si="108"/>
        <v>0</v>
      </c>
      <c r="AM424" s="386"/>
      <c r="AN424" s="387">
        <f t="shared" si="109"/>
        <v>0</v>
      </c>
      <c r="AO424" s="386"/>
      <c r="AP424" s="387">
        <f t="shared" si="110"/>
        <v>0</v>
      </c>
      <c r="AQ424" s="386"/>
      <c r="AR424" s="387">
        <f t="shared" si="111"/>
        <v>0</v>
      </c>
      <c r="AS424" s="386"/>
      <c r="AT424" s="387">
        <f t="shared" si="112"/>
        <v>0</v>
      </c>
    </row>
    <row r="425" spans="2:46">
      <c r="B425" s="435"/>
      <c r="C425" s="435"/>
      <c r="D425" s="436"/>
      <c r="E425" s="437"/>
      <c r="F425" s="437"/>
      <c r="G425" s="437"/>
      <c r="H425" s="437"/>
      <c r="I425" s="437"/>
      <c r="J425" s="437"/>
      <c r="K425" s="465">
        <f t="shared" si="97"/>
        <v>0</v>
      </c>
      <c r="L425" s="433"/>
      <c r="M425" s="433"/>
      <c r="N425" s="434"/>
      <c r="O425" s="383" t="str">
        <f t="shared" si="98"/>
        <v/>
      </c>
      <c r="P425" s="434"/>
      <c r="Q425" s="434"/>
      <c r="R425" s="434"/>
      <c r="S425" s="433"/>
      <c r="T425" s="434"/>
      <c r="U425" s="384" t="str">
        <f t="shared" si="100"/>
        <v/>
      </c>
      <c r="V425" s="384" t="str">
        <f t="shared" si="101"/>
        <v/>
      </c>
      <c r="W425" s="384" t="str">
        <f t="shared" si="102"/>
        <v/>
      </c>
      <c r="X425" s="384" t="str">
        <f t="shared" si="103"/>
        <v/>
      </c>
      <c r="Y425" s="384" t="str">
        <f t="shared" si="104"/>
        <v/>
      </c>
      <c r="Z425" s="384" t="str">
        <f t="shared" si="105"/>
        <v/>
      </c>
      <c r="AA425" s="384">
        <f t="shared" si="99"/>
        <v>0</v>
      </c>
      <c r="AB425" s="385" t="b">
        <f t="shared" si="106"/>
        <v>1</v>
      </c>
      <c r="AC425" s="384" t="str">
        <f>IF($N425="","",IF($C$7="Northern Ireland",INDEX('Fixed inputs'!$H$18:$H$58,MATCH($N425,'Fixed inputs'!$C$18:$C$58,0)),INDEX('Fixed inputs'!$I$18:$I$58,MATCH($N425,'Fixed inputs'!$C$18:$C$58,0))))</f>
        <v/>
      </c>
      <c r="AD425" s="384" t="str">
        <f>IF($C425="","",INDEX('Fixed inputs'!$C$8:$E$10,MATCH($C425,'Fixed inputs'!$B$8:$B$10,0),MATCH(IF($C$7="Northern Ireland","GBP","EUR"),'Fixed inputs'!$C$7:$E$7,0)))</f>
        <v/>
      </c>
      <c r="AE425" s="386"/>
      <c r="AF425" s="386"/>
      <c r="AG425" s="386"/>
      <c r="AH425" s="386"/>
      <c r="AI425" s="386"/>
      <c r="AJ425" s="387">
        <f t="shared" si="107"/>
        <v>0</v>
      </c>
      <c r="AK425" s="386"/>
      <c r="AL425" s="387">
        <f t="shared" si="108"/>
        <v>0</v>
      </c>
      <c r="AM425" s="386"/>
      <c r="AN425" s="387">
        <f t="shared" si="109"/>
        <v>0</v>
      </c>
      <c r="AO425" s="386"/>
      <c r="AP425" s="387">
        <f t="shared" si="110"/>
        <v>0</v>
      </c>
      <c r="AQ425" s="386"/>
      <c r="AR425" s="387">
        <f t="shared" si="111"/>
        <v>0</v>
      </c>
      <c r="AS425" s="386"/>
      <c r="AT425" s="387">
        <f t="shared" si="112"/>
        <v>0</v>
      </c>
    </row>
    <row r="426" spans="2:46">
      <c r="B426" s="435"/>
      <c r="C426" s="435"/>
      <c r="D426" s="436"/>
      <c r="E426" s="437"/>
      <c r="F426" s="437"/>
      <c r="G426" s="437"/>
      <c r="H426" s="437"/>
      <c r="I426" s="437"/>
      <c r="J426" s="437"/>
      <c r="K426" s="465">
        <f t="shared" si="97"/>
        <v>0</v>
      </c>
      <c r="L426" s="433"/>
      <c r="M426" s="433"/>
      <c r="N426" s="434"/>
      <c r="O426" s="383" t="str">
        <f t="shared" si="98"/>
        <v/>
      </c>
      <c r="P426" s="434"/>
      <c r="Q426" s="434"/>
      <c r="R426" s="434"/>
      <c r="S426" s="433"/>
      <c r="T426" s="434"/>
      <c r="U426" s="384" t="str">
        <f t="shared" si="100"/>
        <v/>
      </c>
      <c r="V426" s="384" t="str">
        <f t="shared" si="101"/>
        <v/>
      </c>
      <c r="W426" s="384" t="str">
        <f t="shared" si="102"/>
        <v/>
      </c>
      <c r="X426" s="384" t="str">
        <f t="shared" si="103"/>
        <v/>
      </c>
      <c r="Y426" s="384" t="str">
        <f t="shared" si="104"/>
        <v/>
      </c>
      <c r="Z426" s="384" t="str">
        <f t="shared" si="105"/>
        <v/>
      </c>
      <c r="AA426" s="384">
        <f t="shared" si="99"/>
        <v>0</v>
      </c>
      <c r="AB426" s="385" t="b">
        <f t="shared" si="106"/>
        <v>1</v>
      </c>
      <c r="AC426" s="384" t="str">
        <f>IF($N426="","",IF($C$7="Northern Ireland",INDEX('Fixed inputs'!$H$18:$H$58,MATCH($N426,'Fixed inputs'!$C$18:$C$58,0)),INDEX('Fixed inputs'!$I$18:$I$58,MATCH($N426,'Fixed inputs'!$C$18:$C$58,0))))</f>
        <v/>
      </c>
      <c r="AD426" s="384" t="str">
        <f>IF($C426="","",INDEX('Fixed inputs'!$C$8:$E$10,MATCH($C426,'Fixed inputs'!$B$8:$B$10,0),MATCH(IF($C$7="Northern Ireland","GBP","EUR"),'Fixed inputs'!$C$7:$E$7,0)))</f>
        <v/>
      </c>
      <c r="AE426" s="386"/>
      <c r="AF426" s="386"/>
      <c r="AG426" s="386"/>
      <c r="AH426" s="386"/>
      <c r="AI426" s="386"/>
      <c r="AJ426" s="387">
        <f t="shared" si="107"/>
        <v>0</v>
      </c>
      <c r="AK426" s="386"/>
      <c r="AL426" s="387">
        <f t="shared" si="108"/>
        <v>0</v>
      </c>
      <c r="AM426" s="386"/>
      <c r="AN426" s="387">
        <f t="shared" si="109"/>
        <v>0</v>
      </c>
      <c r="AO426" s="386"/>
      <c r="AP426" s="387">
        <f t="shared" si="110"/>
        <v>0</v>
      </c>
      <c r="AQ426" s="386"/>
      <c r="AR426" s="387">
        <f t="shared" si="111"/>
        <v>0</v>
      </c>
      <c r="AS426" s="386"/>
      <c r="AT426" s="387">
        <f t="shared" si="112"/>
        <v>0</v>
      </c>
    </row>
    <row r="427" spans="2:46">
      <c r="B427" s="435"/>
      <c r="C427" s="435"/>
      <c r="D427" s="436"/>
      <c r="E427" s="437"/>
      <c r="F427" s="437"/>
      <c r="G427" s="437"/>
      <c r="H427" s="437"/>
      <c r="I427" s="437"/>
      <c r="J427" s="437"/>
      <c r="K427" s="465">
        <f t="shared" si="97"/>
        <v>0</v>
      </c>
      <c r="L427" s="433"/>
      <c r="M427" s="433"/>
      <c r="N427" s="434"/>
      <c r="O427" s="383" t="str">
        <f t="shared" si="98"/>
        <v/>
      </c>
      <c r="P427" s="434"/>
      <c r="Q427" s="434"/>
      <c r="R427" s="434"/>
      <c r="S427" s="433"/>
      <c r="T427" s="434"/>
      <c r="U427" s="384" t="str">
        <f t="shared" si="100"/>
        <v/>
      </c>
      <c r="V427" s="384" t="str">
        <f t="shared" si="101"/>
        <v/>
      </c>
      <c r="W427" s="384" t="str">
        <f t="shared" si="102"/>
        <v/>
      </c>
      <c r="X427" s="384" t="str">
        <f t="shared" si="103"/>
        <v/>
      </c>
      <c r="Y427" s="384" t="str">
        <f t="shared" si="104"/>
        <v/>
      </c>
      <c r="Z427" s="384" t="str">
        <f t="shared" si="105"/>
        <v/>
      </c>
      <c r="AA427" s="384">
        <f t="shared" si="99"/>
        <v>0</v>
      </c>
      <c r="AB427" s="385" t="b">
        <f t="shared" si="106"/>
        <v>1</v>
      </c>
      <c r="AC427" s="384" t="str">
        <f>IF($N427="","",IF($C$7="Northern Ireland",INDEX('Fixed inputs'!$H$18:$H$58,MATCH($N427,'Fixed inputs'!$C$18:$C$58,0)),INDEX('Fixed inputs'!$I$18:$I$58,MATCH($N427,'Fixed inputs'!$C$18:$C$58,0))))</f>
        <v/>
      </c>
      <c r="AD427" s="384" t="str">
        <f>IF($C427="","",INDEX('Fixed inputs'!$C$8:$E$10,MATCH($C427,'Fixed inputs'!$B$8:$B$10,0),MATCH(IF($C$7="Northern Ireland","GBP","EUR"),'Fixed inputs'!$C$7:$E$7,0)))</f>
        <v/>
      </c>
      <c r="AE427" s="386"/>
      <c r="AF427" s="386"/>
      <c r="AG427" s="386"/>
      <c r="AH427" s="386"/>
      <c r="AI427" s="386"/>
      <c r="AJ427" s="387">
        <f t="shared" si="107"/>
        <v>0</v>
      </c>
      <c r="AK427" s="386"/>
      <c r="AL427" s="387">
        <f t="shared" si="108"/>
        <v>0</v>
      </c>
      <c r="AM427" s="386"/>
      <c r="AN427" s="387">
        <f t="shared" si="109"/>
        <v>0</v>
      </c>
      <c r="AO427" s="386"/>
      <c r="AP427" s="387">
        <f t="shared" si="110"/>
        <v>0</v>
      </c>
      <c r="AQ427" s="386"/>
      <c r="AR427" s="387">
        <f t="shared" si="111"/>
        <v>0</v>
      </c>
      <c r="AS427" s="386"/>
      <c r="AT427" s="387">
        <f t="shared" si="112"/>
        <v>0</v>
      </c>
    </row>
    <row r="428" spans="2:46">
      <c r="B428" s="435"/>
      <c r="C428" s="435"/>
      <c r="D428" s="436"/>
      <c r="E428" s="437"/>
      <c r="F428" s="437"/>
      <c r="G428" s="437"/>
      <c r="H428" s="437"/>
      <c r="I428" s="437"/>
      <c r="J428" s="437"/>
      <c r="K428" s="465">
        <f t="shared" si="97"/>
        <v>0</v>
      </c>
      <c r="L428" s="433"/>
      <c r="M428" s="433"/>
      <c r="N428" s="434"/>
      <c r="O428" s="383" t="str">
        <f t="shared" si="98"/>
        <v/>
      </c>
      <c r="P428" s="434"/>
      <c r="Q428" s="434"/>
      <c r="R428" s="434"/>
      <c r="S428" s="433"/>
      <c r="T428" s="434"/>
      <c r="U428" s="384" t="str">
        <f t="shared" si="100"/>
        <v/>
      </c>
      <c r="V428" s="384" t="str">
        <f t="shared" si="101"/>
        <v/>
      </c>
      <c r="W428" s="384" t="str">
        <f t="shared" si="102"/>
        <v/>
      </c>
      <c r="X428" s="384" t="str">
        <f t="shared" si="103"/>
        <v/>
      </c>
      <c r="Y428" s="384" t="str">
        <f t="shared" si="104"/>
        <v/>
      </c>
      <c r="Z428" s="384" t="str">
        <f t="shared" si="105"/>
        <v/>
      </c>
      <c r="AA428" s="384">
        <f t="shared" si="99"/>
        <v>0</v>
      </c>
      <c r="AB428" s="385" t="b">
        <f t="shared" si="106"/>
        <v>1</v>
      </c>
      <c r="AC428" s="384" t="str">
        <f>IF($N428="","",IF($C$7="Northern Ireland",INDEX('Fixed inputs'!$H$18:$H$58,MATCH($N428,'Fixed inputs'!$C$18:$C$58,0)),INDEX('Fixed inputs'!$I$18:$I$58,MATCH($N428,'Fixed inputs'!$C$18:$C$58,0))))</f>
        <v/>
      </c>
      <c r="AD428" s="384" t="str">
        <f>IF($C428="","",INDEX('Fixed inputs'!$C$8:$E$10,MATCH($C428,'Fixed inputs'!$B$8:$B$10,0),MATCH(IF($C$7="Northern Ireland","GBP","EUR"),'Fixed inputs'!$C$7:$E$7,0)))</f>
        <v/>
      </c>
      <c r="AE428" s="386"/>
      <c r="AF428" s="386"/>
      <c r="AG428" s="386"/>
      <c r="AH428" s="386"/>
      <c r="AI428" s="386"/>
      <c r="AJ428" s="387">
        <f t="shared" si="107"/>
        <v>0</v>
      </c>
      <c r="AK428" s="386"/>
      <c r="AL428" s="387">
        <f t="shared" si="108"/>
        <v>0</v>
      </c>
      <c r="AM428" s="386"/>
      <c r="AN428" s="387">
        <f t="shared" si="109"/>
        <v>0</v>
      </c>
      <c r="AO428" s="386"/>
      <c r="AP428" s="387">
        <f t="shared" si="110"/>
        <v>0</v>
      </c>
      <c r="AQ428" s="386"/>
      <c r="AR428" s="387">
        <f t="shared" si="111"/>
        <v>0</v>
      </c>
      <c r="AS428" s="386"/>
      <c r="AT428" s="387">
        <f t="shared" si="112"/>
        <v>0</v>
      </c>
    </row>
    <row r="429" spans="2:46">
      <c r="B429" s="435"/>
      <c r="C429" s="435"/>
      <c r="D429" s="436"/>
      <c r="E429" s="437"/>
      <c r="F429" s="437"/>
      <c r="G429" s="437"/>
      <c r="H429" s="437"/>
      <c r="I429" s="437"/>
      <c r="J429" s="437"/>
      <c r="K429" s="465">
        <f t="shared" si="97"/>
        <v>0</v>
      </c>
      <c r="L429" s="433"/>
      <c r="M429" s="433"/>
      <c r="N429" s="434"/>
      <c r="O429" s="383" t="str">
        <f t="shared" si="98"/>
        <v/>
      </c>
      <c r="P429" s="434"/>
      <c r="Q429" s="434"/>
      <c r="R429" s="434"/>
      <c r="S429" s="433"/>
      <c r="T429" s="434"/>
      <c r="U429" s="384" t="str">
        <f t="shared" si="100"/>
        <v/>
      </c>
      <c r="V429" s="384" t="str">
        <f t="shared" si="101"/>
        <v/>
      </c>
      <c r="W429" s="384" t="str">
        <f t="shared" si="102"/>
        <v/>
      </c>
      <c r="X429" s="384" t="str">
        <f t="shared" si="103"/>
        <v/>
      </c>
      <c r="Y429" s="384" t="str">
        <f t="shared" si="104"/>
        <v/>
      </c>
      <c r="Z429" s="384" t="str">
        <f t="shared" si="105"/>
        <v/>
      </c>
      <c r="AA429" s="384">
        <f t="shared" si="99"/>
        <v>0</v>
      </c>
      <c r="AB429" s="385" t="b">
        <f t="shared" si="106"/>
        <v>1</v>
      </c>
      <c r="AC429" s="384" t="str">
        <f>IF($N429="","",IF($C$7="Northern Ireland",INDEX('Fixed inputs'!$H$18:$H$58,MATCH($N429,'Fixed inputs'!$C$18:$C$58,0)),INDEX('Fixed inputs'!$I$18:$I$58,MATCH($N429,'Fixed inputs'!$C$18:$C$58,0))))</f>
        <v/>
      </c>
      <c r="AD429" s="384" t="str">
        <f>IF($C429="","",INDEX('Fixed inputs'!$C$8:$E$10,MATCH($C429,'Fixed inputs'!$B$8:$B$10,0),MATCH(IF($C$7="Northern Ireland","GBP","EUR"),'Fixed inputs'!$C$7:$E$7,0)))</f>
        <v/>
      </c>
      <c r="AE429" s="386"/>
      <c r="AF429" s="386"/>
      <c r="AG429" s="386"/>
      <c r="AH429" s="386"/>
      <c r="AI429" s="386"/>
      <c r="AJ429" s="387">
        <f t="shared" si="107"/>
        <v>0</v>
      </c>
      <c r="AK429" s="386"/>
      <c r="AL429" s="387">
        <f t="shared" si="108"/>
        <v>0</v>
      </c>
      <c r="AM429" s="386"/>
      <c r="AN429" s="387">
        <f t="shared" si="109"/>
        <v>0</v>
      </c>
      <c r="AO429" s="386"/>
      <c r="AP429" s="387">
        <f t="shared" si="110"/>
        <v>0</v>
      </c>
      <c r="AQ429" s="386"/>
      <c r="AR429" s="387">
        <f t="shared" si="111"/>
        <v>0</v>
      </c>
      <c r="AS429" s="386"/>
      <c r="AT429" s="387">
        <f t="shared" si="112"/>
        <v>0</v>
      </c>
    </row>
    <row r="430" spans="2:46">
      <c r="B430" s="435"/>
      <c r="C430" s="435"/>
      <c r="D430" s="436"/>
      <c r="E430" s="437"/>
      <c r="F430" s="437"/>
      <c r="G430" s="437"/>
      <c r="H430" s="437"/>
      <c r="I430" s="437"/>
      <c r="J430" s="437"/>
      <c r="K430" s="465">
        <f t="shared" si="97"/>
        <v>0</v>
      </c>
      <c r="L430" s="433"/>
      <c r="M430" s="433"/>
      <c r="N430" s="434"/>
      <c r="O430" s="383" t="str">
        <f t="shared" si="98"/>
        <v/>
      </c>
      <c r="P430" s="434"/>
      <c r="Q430" s="434"/>
      <c r="R430" s="434"/>
      <c r="S430" s="433"/>
      <c r="T430" s="434"/>
      <c r="U430" s="384" t="str">
        <f t="shared" si="100"/>
        <v/>
      </c>
      <c r="V430" s="384" t="str">
        <f t="shared" si="101"/>
        <v/>
      </c>
      <c r="W430" s="384" t="str">
        <f t="shared" si="102"/>
        <v/>
      </c>
      <c r="X430" s="384" t="str">
        <f t="shared" si="103"/>
        <v/>
      </c>
      <c r="Y430" s="384" t="str">
        <f t="shared" si="104"/>
        <v/>
      </c>
      <c r="Z430" s="384" t="str">
        <f t="shared" si="105"/>
        <v/>
      </c>
      <c r="AA430" s="384">
        <f t="shared" si="99"/>
        <v>0</v>
      </c>
      <c r="AB430" s="385" t="b">
        <f t="shared" si="106"/>
        <v>1</v>
      </c>
      <c r="AC430" s="384" t="str">
        <f>IF($N430="","",IF($C$7="Northern Ireland",INDEX('Fixed inputs'!$H$18:$H$58,MATCH($N430,'Fixed inputs'!$C$18:$C$58,0)),INDEX('Fixed inputs'!$I$18:$I$58,MATCH($N430,'Fixed inputs'!$C$18:$C$58,0))))</f>
        <v/>
      </c>
      <c r="AD430" s="384" t="str">
        <f>IF($C430="","",INDEX('Fixed inputs'!$C$8:$E$10,MATCH($C430,'Fixed inputs'!$B$8:$B$10,0),MATCH(IF($C$7="Northern Ireland","GBP","EUR"),'Fixed inputs'!$C$7:$E$7,0)))</f>
        <v/>
      </c>
      <c r="AE430" s="386"/>
      <c r="AF430" s="386"/>
      <c r="AG430" s="386"/>
      <c r="AH430" s="386"/>
      <c r="AI430" s="386"/>
      <c r="AJ430" s="387">
        <f t="shared" si="107"/>
        <v>0</v>
      </c>
      <c r="AK430" s="386"/>
      <c r="AL430" s="387">
        <f t="shared" si="108"/>
        <v>0</v>
      </c>
      <c r="AM430" s="386"/>
      <c r="AN430" s="387">
        <f t="shared" si="109"/>
        <v>0</v>
      </c>
      <c r="AO430" s="386"/>
      <c r="AP430" s="387">
        <f t="shared" si="110"/>
        <v>0</v>
      </c>
      <c r="AQ430" s="386"/>
      <c r="AR430" s="387">
        <f t="shared" si="111"/>
        <v>0</v>
      </c>
      <c r="AS430" s="386"/>
      <c r="AT430" s="387">
        <f t="shared" si="112"/>
        <v>0</v>
      </c>
    </row>
    <row r="431" spans="2:46">
      <c r="B431" s="435"/>
      <c r="C431" s="435"/>
      <c r="D431" s="436"/>
      <c r="E431" s="437"/>
      <c r="F431" s="437"/>
      <c r="G431" s="437"/>
      <c r="H431" s="437"/>
      <c r="I431" s="437"/>
      <c r="J431" s="437"/>
      <c r="K431" s="465">
        <f t="shared" si="97"/>
        <v>0</v>
      </c>
      <c r="L431" s="433"/>
      <c r="M431" s="433"/>
      <c r="N431" s="434"/>
      <c r="O431" s="383" t="str">
        <f t="shared" si="98"/>
        <v/>
      </c>
      <c r="P431" s="434"/>
      <c r="Q431" s="434"/>
      <c r="R431" s="434"/>
      <c r="S431" s="433"/>
      <c r="T431" s="434"/>
      <c r="U431" s="384" t="str">
        <f t="shared" si="100"/>
        <v/>
      </c>
      <c r="V431" s="384" t="str">
        <f t="shared" si="101"/>
        <v/>
      </c>
      <c r="W431" s="384" t="str">
        <f t="shared" si="102"/>
        <v/>
      </c>
      <c r="X431" s="384" t="str">
        <f t="shared" si="103"/>
        <v/>
      </c>
      <c r="Y431" s="384" t="str">
        <f t="shared" si="104"/>
        <v/>
      </c>
      <c r="Z431" s="384" t="str">
        <f t="shared" si="105"/>
        <v/>
      </c>
      <c r="AA431" s="384">
        <f t="shared" si="99"/>
        <v>0</v>
      </c>
      <c r="AB431" s="385" t="b">
        <f t="shared" si="106"/>
        <v>1</v>
      </c>
      <c r="AC431" s="384" t="str">
        <f>IF($N431="","",IF($C$7="Northern Ireland",INDEX('Fixed inputs'!$H$18:$H$58,MATCH($N431,'Fixed inputs'!$C$18:$C$58,0)),INDEX('Fixed inputs'!$I$18:$I$58,MATCH($N431,'Fixed inputs'!$C$18:$C$58,0))))</f>
        <v/>
      </c>
      <c r="AD431" s="384" t="str">
        <f>IF($C431="","",INDEX('Fixed inputs'!$C$8:$E$10,MATCH($C431,'Fixed inputs'!$B$8:$B$10,0),MATCH(IF($C$7="Northern Ireland","GBP","EUR"),'Fixed inputs'!$C$7:$E$7,0)))</f>
        <v/>
      </c>
      <c r="AE431" s="386"/>
      <c r="AF431" s="386"/>
      <c r="AG431" s="386"/>
      <c r="AH431" s="386"/>
      <c r="AI431" s="386"/>
      <c r="AJ431" s="387">
        <f t="shared" si="107"/>
        <v>0</v>
      </c>
      <c r="AK431" s="386"/>
      <c r="AL431" s="387">
        <f t="shared" si="108"/>
        <v>0</v>
      </c>
      <c r="AM431" s="386"/>
      <c r="AN431" s="387">
        <f t="shared" si="109"/>
        <v>0</v>
      </c>
      <c r="AO431" s="386"/>
      <c r="AP431" s="387">
        <f t="shared" si="110"/>
        <v>0</v>
      </c>
      <c r="AQ431" s="386"/>
      <c r="AR431" s="387">
        <f t="shared" si="111"/>
        <v>0</v>
      </c>
      <c r="AS431" s="386"/>
      <c r="AT431" s="387">
        <f t="shared" si="112"/>
        <v>0</v>
      </c>
    </row>
    <row r="432" spans="2:46">
      <c r="B432" s="435"/>
      <c r="C432" s="435"/>
      <c r="D432" s="436"/>
      <c r="E432" s="437"/>
      <c r="F432" s="437"/>
      <c r="G432" s="437"/>
      <c r="H432" s="437"/>
      <c r="I432" s="437"/>
      <c r="J432" s="437"/>
      <c r="K432" s="465">
        <f t="shared" si="97"/>
        <v>0</v>
      </c>
      <c r="L432" s="433"/>
      <c r="M432" s="433"/>
      <c r="N432" s="434"/>
      <c r="O432" s="383" t="str">
        <f t="shared" si="98"/>
        <v/>
      </c>
      <c r="P432" s="434"/>
      <c r="Q432" s="434"/>
      <c r="R432" s="434"/>
      <c r="S432" s="433"/>
      <c r="T432" s="434"/>
      <c r="U432" s="384" t="str">
        <f t="shared" si="100"/>
        <v/>
      </c>
      <c r="V432" s="384" t="str">
        <f t="shared" si="101"/>
        <v/>
      </c>
      <c r="W432" s="384" t="str">
        <f t="shared" si="102"/>
        <v/>
      </c>
      <c r="X432" s="384" t="str">
        <f t="shared" si="103"/>
        <v/>
      </c>
      <c r="Y432" s="384" t="str">
        <f t="shared" si="104"/>
        <v/>
      </c>
      <c r="Z432" s="384" t="str">
        <f t="shared" si="105"/>
        <v/>
      </c>
      <c r="AA432" s="384">
        <f t="shared" si="99"/>
        <v>0</v>
      </c>
      <c r="AB432" s="385" t="b">
        <f t="shared" si="106"/>
        <v>1</v>
      </c>
      <c r="AC432" s="384" t="str">
        <f>IF($N432="","",IF($C$7="Northern Ireland",INDEX('Fixed inputs'!$H$18:$H$58,MATCH($N432,'Fixed inputs'!$C$18:$C$58,0)),INDEX('Fixed inputs'!$I$18:$I$58,MATCH($N432,'Fixed inputs'!$C$18:$C$58,0))))</f>
        <v/>
      </c>
      <c r="AD432" s="384" t="str">
        <f>IF($C432="","",INDEX('Fixed inputs'!$C$8:$E$10,MATCH($C432,'Fixed inputs'!$B$8:$B$10,0),MATCH(IF($C$7="Northern Ireland","GBP","EUR"),'Fixed inputs'!$C$7:$E$7,0)))</f>
        <v/>
      </c>
      <c r="AE432" s="386"/>
      <c r="AF432" s="386"/>
      <c r="AG432" s="386"/>
      <c r="AH432" s="386"/>
      <c r="AI432" s="386"/>
      <c r="AJ432" s="387">
        <f t="shared" si="107"/>
        <v>0</v>
      </c>
      <c r="AK432" s="386"/>
      <c r="AL432" s="387">
        <f t="shared" si="108"/>
        <v>0</v>
      </c>
      <c r="AM432" s="386"/>
      <c r="AN432" s="387">
        <f t="shared" si="109"/>
        <v>0</v>
      </c>
      <c r="AO432" s="386"/>
      <c r="AP432" s="387">
        <f t="shared" si="110"/>
        <v>0</v>
      </c>
      <c r="AQ432" s="386"/>
      <c r="AR432" s="387">
        <f t="shared" si="111"/>
        <v>0</v>
      </c>
      <c r="AS432" s="386"/>
      <c r="AT432" s="387">
        <f t="shared" si="112"/>
        <v>0</v>
      </c>
    </row>
    <row r="433" spans="2:46">
      <c r="B433" s="435"/>
      <c r="C433" s="435"/>
      <c r="D433" s="436"/>
      <c r="E433" s="437"/>
      <c r="F433" s="437"/>
      <c r="G433" s="437"/>
      <c r="H433" s="437"/>
      <c r="I433" s="437"/>
      <c r="J433" s="437"/>
      <c r="K433" s="465">
        <f t="shared" si="97"/>
        <v>0</v>
      </c>
      <c r="L433" s="433"/>
      <c r="M433" s="433"/>
      <c r="N433" s="434"/>
      <c r="O433" s="383" t="str">
        <f t="shared" si="98"/>
        <v/>
      </c>
      <c r="P433" s="434"/>
      <c r="Q433" s="434"/>
      <c r="R433" s="434"/>
      <c r="S433" s="433"/>
      <c r="T433" s="434"/>
      <c r="U433" s="384" t="str">
        <f t="shared" si="100"/>
        <v/>
      </c>
      <c r="V433" s="384" t="str">
        <f t="shared" si="101"/>
        <v/>
      </c>
      <c r="W433" s="384" t="str">
        <f t="shared" si="102"/>
        <v/>
      </c>
      <c r="X433" s="384" t="str">
        <f t="shared" si="103"/>
        <v/>
      </c>
      <c r="Y433" s="384" t="str">
        <f t="shared" si="104"/>
        <v/>
      </c>
      <c r="Z433" s="384" t="str">
        <f t="shared" si="105"/>
        <v/>
      </c>
      <c r="AA433" s="384">
        <f t="shared" si="99"/>
        <v>0</v>
      </c>
      <c r="AB433" s="385" t="b">
        <f t="shared" si="106"/>
        <v>1</v>
      </c>
      <c r="AC433" s="384" t="str">
        <f>IF($N433="","",IF($C$7="Northern Ireland",INDEX('Fixed inputs'!$H$18:$H$58,MATCH($N433,'Fixed inputs'!$C$18:$C$58,0)),INDEX('Fixed inputs'!$I$18:$I$58,MATCH($N433,'Fixed inputs'!$C$18:$C$58,0))))</f>
        <v/>
      </c>
      <c r="AD433" s="384" t="str">
        <f>IF($C433="","",INDEX('Fixed inputs'!$C$8:$E$10,MATCH($C433,'Fixed inputs'!$B$8:$B$10,0),MATCH(IF($C$7="Northern Ireland","GBP","EUR"),'Fixed inputs'!$C$7:$E$7,0)))</f>
        <v/>
      </c>
      <c r="AE433" s="386"/>
      <c r="AF433" s="386"/>
      <c r="AG433" s="386"/>
      <c r="AH433" s="386"/>
      <c r="AI433" s="386"/>
      <c r="AJ433" s="387">
        <f t="shared" si="107"/>
        <v>0</v>
      </c>
      <c r="AK433" s="386"/>
      <c r="AL433" s="387">
        <f t="shared" si="108"/>
        <v>0</v>
      </c>
      <c r="AM433" s="386"/>
      <c r="AN433" s="387">
        <f t="shared" si="109"/>
        <v>0</v>
      </c>
      <c r="AO433" s="386"/>
      <c r="AP433" s="387">
        <f t="shared" si="110"/>
        <v>0</v>
      </c>
      <c r="AQ433" s="386"/>
      <c r="AR433" s="387">
        <f t="shared" si="111"/>
        <v>0</v>
      </c>
      <c r="AS433" s="386"/>
      <c r="AT433" s="387">
        <f t="shared" si="112"/>
        <v>0</v>
      </c>
    </row>
    <row r="434" spans="2:46">
      <c r="B434" s="435"/>
      <c r="C434" s="435"/>
      <c r="D434" s="436"/>
      <c r="E434" s="437"/>
      <c r="F434" s="437"/>
      <c r="G434" s="437"/>
      <c r="H434" s="437"/>
      <c r="I434" s="437"/>
      <c r="J434" s="437"/>
      <c r="K434" s="465">
        <f t="shared" si="97"/>
        <v>0</v>
      </c>
      <c r="L434" s="433"/>
      <c r="M434" s="433"/>
      <c r="N434" s="434"/>
      <c r="O434" s="383" t="str">
        <f t="shared" si="98"/>
        <v/>
      </c>
      <c r="P434" s="434"/>
      <c r="Q434" s="434"/>
      <c r="R434" s="434"/>
      <c r="S434" s="433"/>
      <c r="T434" s="434"/>
      <c r="U434" s="384" t="str">
        <f t="shared" si="100"/>
        <v/>
      </c>
      <c r="V434" s="384" t="str">
        <f t="shared" si="101"/>
        <v/>
      </c>
      <c r="W434" s="384" t="str">
        <f t="shared" si="102"/>
        <v/>
      </c>
      <c r="X434" s="384" t="str">
        <f t="shared" si="103"/>
        <v/>
      </c>
      <c r="Y434" s="384" t="str">
        <f t="shared" si="104"/>
        <v/>
      </c>
      <c r="Z434" s="384" t="str">
        <f t="shared" si="105"/>
        <v/>
      </c>
      <c r="AA434" s="384">
        <f t="shared" si="99"/>
        <v>0</v>
      </c>
      <c r="AB434" s="385" t="b">
        <f t="shared" si="106"/>
        <v>1</v>
      </c>
      <c r="AC434" s="384" t="str">
        <f>IF($N434="","",IF($C$7="Northern Ireland",INDEX('Fixed inputs'!$H$18:$H$58,MATCH($N434,'Fixed inputs'!$C$18:$C$58,0)),INDEX('Fixed inputs'!$I$18:$I$58,MATCH($N434,'Fixed inputs'!$C$18:$C$58,0))))</f>
        <v/>
      </c>
      <c r="AD434" s="384" t="str">
        <f>IF($C434="","",INDEX('Fixed inputs'!$C$8:$E$10,MATCH($C434,'Fixed inputs'!$B$8:$B$10,0),MATCH(IF($C$7="Northern Ireland","GBP","EUR"),'Fixed inputs'!$C$7:$E$7,0)))</f>
        <v/>
      </c>
      <c r="AE434" s="386"/>
      <c r="AF434" s="386"/>
      <c r="AG434" s="386"/>
      <c r="AH434" s="386"/>
      <c r="AI434" s="386"/>
      <c r="AJ434" s="387">
        <f t="shared" si="107"/>
        <v>0</v>
      </c>
      <c r="AK434" s="386"/>
      <c r="AL434" s="387">
        <f t="shared" si="108"/>
        <v>0</v>
      </c>
      <c r="AM434" s="386"/>
      <c r="AN434" s="387">
        <f t="shared" si="109"/>
        <v>0</v>
      </c>
      <c r="AO434" s="386"/>
      <c r="AP434" s="387">
        <f t="shared" si="110"/>
        <v>0</v>
      </c>
      <c r="AQ434" s="386"/>
      <c r="AR434" s="387">
        <f t="shared" si="111"/>
        <v>0</v>
      </c>
      <c r="AS434" s="386"/>
      <c r="AT434" s="387">
        <f t="shared" si="112"/>
        <v>0</v>
      </c>
    </row>
    <row r="435" spans="2:46">
      <c r="B435" s="435"/>
      <c r="C435" s="435"/>
      <c r="D435" s="436"/>
      <c r="E435" s="437"/>
      <c r="F435" s="437"/>
      <c r="G435" s="437"/>
      <c r="H435" s="437"/>
      <c r="I435" s="437"/>
      <c r="J435" s="437"/>
      <c r="K435" s="465">
        <f t="shared" si="97"/>
        <v>0</v>
      </c>
      <c r="L435" s="433"/>
      <c r="M435" s="433"/>
      <c r="N435" s="434"/>
      <c r="O435" s="383" t="str">
        <f t="shared" si="98"/>
        <v/>
      </c>
      <c r="P435" s="434"/>
      <c r="Q435" s="434"/>
      <c r="R435" s="434"/>
      <c r="S435" s="433"/>
      <c r="T435" s="434"/>
      <c r="U435" s="384" t="str">
        <f t="shared" si="100"/>
        <v/>
      </c>
      <c r="V435" s="384" t="str">
        <f t="shared" si="101"/>
        <v/>
      </c>
      <c r="W435" s="384" t="str">
        <f t="shared" si="102"/>
        <v/>
      </c>
      <c r="X435" s="384" t="str">
        <f t="shared" si="103"/>
        <v/>
      </c>
      <c r="Y435" s="384" t="str">
        <f t="shared" si="104"/>
        <v/>
      </c>
      <c r="Z435" s="384" t="str">
        <f t="shared" si="105"/>
        <v/>
      </c>
      <c r="AA435" s="384">
        <f t="shared" si="99"/>
        <v>0</v>
      </c>
      <c r="AB435" s="385" t="b">
        <f t="shared" si="106"/>
        <v>1</v>
      </c>
      <c r="AC435" s="384" t="str">
        <f>IF($N435="","",IF($C$7="Northern Ireland",INDEX('Fixed inputs'!$H$18:$H$58,MATCH($N435,'Fixed inputs'!$C$18:$C$58,0)),INDEX('Fixed inputs'!$I$18:$I$58,MATCH($N435,'Fixed inputs'!$C$18:$C$58,0))))</f>
        <v/>
      </c>
      <c r="AD435" s="384" t="str">
        <f>IF($C435="","",INDEX('Fixed inputs'!$C$8:$E$10,MATCH($C435,'Fixed inputs'!$B$8:$B$10,0),MATCH(IF($C$7="Northern Ireland","GBP","EUR"),'Fixed inputs'!$C$7:$E$7,0)))</f>
        <v/>
      </c>
      <c r="AE435" s="386"/>
      <c r="AF435" s="386"/>
      <c r="AG435" s="386"/>
      <c r="AH435" s="386"/>
      <c r="AI435" s="386"/>
      <c r="AJ435" s="387">
        <f t="shared" si="107"/>
        <v>0</v>
      </c>
      <c r="AK435" s="386"/>
      <c r="AL435" s="387">
        <f t="shared" si="108"/>
        <v>0</v>
      </c>
      <c r="AM435" s="386"/>
      <c r="AN435" s="387">
        <f t="shared" si="109"/>
        <v>0</v>
      </c>
      <c r="AO435" s="386"/>
      <c r="AP435" s="387">
        <f t="shared" si="110"/>
        <v>0</v>
      </c>
      <c r="AQ435" s="386"/>
      <c r="AR435" s="387">
        <f t="shared" si="111"/>
        <v>0</v>
      </c>
      <c r="AS435" s="386"/>
      <c r="AT435" s="387">
        <f t="shared" si="112"/>
        <v>0</v>
      </c>
    </row>
    <row r="436" spans="2:46">
      <c r="B436" s="435"/>
      <c r="C436" s="435"/>
      <c r="D436" s="436"/>
      <c r="E436" s="437"/>
      <c r="F436" s="437"/>
      <c r="G436" s="437"/>
      <c r="H436" s="437"/>
      <c r="I436" s="437"/>
      <c r="J436" s="437"/>
      <c r="K436" s="465">
        <f t="shared" si="97"/>
        <v>0</v>
      </c>
      <c r="L436" s="433"/>
      <c r="M436" s="433"/>
      <c r="N436" s="434"/>
      <c r="O436" s="383" t="str">
        <f t="shared" si="98"/>
        <v/>
      </c>
      <c r="P436" s="434"/>
      <c r="Q436" s="434"/>
      <c r="R436" s="434"/>
      <c r="S436" s="433"/>
      <c r="T436" s="434"/>
      <c r="U436" s="384" t="str">
        <f t="shared" si="100"/>
        <v/>
      </c>
      <c r="V436" s="384" t="str">
        <f t="shared" si="101"/>
        <v/>
      </c>
      <c r="W436" s="384" t="str">
        <f t="shared" si="102"/>
        <v/>
      </c>
      <c r="X436" s="384" t="str">
        <f t="shared" si="103"/>
        <v/>
      </c>
      <c r="Y436" s="384" t="str">
        <f t="shared" si="104"/>
        <v/>
      </c>
      <c r="Z436" s="384" t="str">
        <f t="shared" si="105"/>
        <v/>
      </c>
      <c r="AA436" s="384">
        <f t="shared" si="99"/>
        <v>0</v>
      </c>
      <c r="AB436" s="385" t="b">
        <f t="shared" si="106"/>
        <v>1</v>
      </c>
      <c r="AC436" s="384" t="str">
        <f>IF($N436="","",IF($C$7="Northern Ireland",INDEX('Fixed inputs'!$H$18:$H$58,MATCH($N436,'Fixed inputs'!$C$18:$C$58,0)),INDEX('Fixed inputs'!$I$18:$I$58,MATCH($N436,'Fixed inputs'!$C$18:$C$58,0))))</f>
        <v/>
      </c>
      <c r="AD436" s="384" t="str">
        <f>IF($C436="","",INDEX('Fixed inputs'!$C$8:$E$10,MATCH($C436,'Fixed inputs'!$B$8:$B$10,0),MATCH(IF($C$7="Northern Ireland","GBP","EUR"),'Fixed inputs'!$C$7:$E$7,0)))</f>
        <v/>
      </c>
      <c r="AE436" s="386"/>
      <c r="AF436" s="386"/>
      <c r="AG436" s="386"/>
      <c r="AH436" s="386"/>
      <c r="AI436" s="386"/>
      <c r="AJ436" s="387">
        <f t="shared" si="107"/>
        <v>0</v>
      </c>
      <c r="AK436" s="386"/>
      <c r="AL436" s="387">
        <f t="shared" si="108"/>
        <v>0</v>
      </c>
      <c r="AM436" s="386"/>
      <c r="AN436" s="387">
        <f t="shared" si="109"/>
        <v>0</v>
      </c>
      <c r="AO436" s="386"/>
      <c r="AP436" s="387">
        <f t="shared" si="110"/>
        <v>0</v>
      </c>
      <c r="AQ436" s="386"/>
      <c r="AR436" s="387">
        <f t="shared" si="111"/>
        <v>0</v>
      </c>
      <c r="AS436" s="386"/>
      <c r="AT436" s="387">
        <f t="shared" si="112"/>
        <v>0</v>
      </c>
    </row>
    <row r="437" spans="2:46">
      <c r="B437" s="435"/>
      <c r="C437" s="435"/>
      <c r="D437" s="436"/>
      <c r="E437" s="437"/>
      <c r="F437" s="437"/>
      <c r="G437" s="437"/>
      <c r="H437" s="437"/>
      <c r="I437" s="437"/>
      <c r="J437" s="437"/>
      <c r="K437" s="465">
        <f t="shared" si="97"/>
        <v>0</v>
      </c>
      <c r="L437" s="433"/>
      <c r="M437" s="433"/>
      <c r="N437" s="434"/>
      <c r="O437" s="383" t="str">
        <f t="shared" si="98"/>
        <v/>
      </c>
      <c r="P437" s="434"/>
      <c r="Q437" s="434"/>
      <c r="R437" s="434"/>
      <c r="S437" s="433"/>
      <c r="T437" s="434"/>
      <c r="U437" s="384" t="str">
        <f t="shared" si="100"/>
        <v/>
      </c>
      <c r="V437" s="384" t="str">
        <f t="shared" si="101"/>
        <v/>
      </c>
      <c r="W437" s="384" t="str">
        <f t="shared" si="102"/>
        <v/>
      </c>
      <c r="X437" s="384" t="str">
        <f t="shared" si="103"/>
        <v/>
      </c>
      <c r="Y437" s="384" t="str">
        <f t="shared" si="104"/>
        <v/>
      </c>
      <c r="Z437" s="384" t="str">
        <f t="shared" si="105"/>
        <v/>
      </c>
      <c r="AA437" s="384">
        <f t="shared" si="99"/>
        <v>0</v>
      </c>
      <c r="AB437" s="385" t="b">
        <f t="shared" si="106"/>
        <v>1</v>
      </c>
      <c r="AC437" s="384" t="str">
        <f>IF($N437="","",IF($C$7="Northern Ireland",INDEX('Fixed inputs'!$H$18:$H$58,MATCH($N437,'Fixed inputs'!$C$18:$C$58,0)),INDEX('Fixed inputs'!$I$18:$I$58,MATCH($N437,'Fixed inputs'!$C$18:$C$58,0))))</f>
        <v/>
      </c>
      <c r="AD437" s="384" t="str">
        <f>IF($C437="","",INDEX('Fixed inputs'!$C$8:$E$10,MATCH($C437,'Fixed inputs'!$B$8:$B$10,0),MATCH(IF($C$7="Northern Ireland","GBP","EUR"),'Fixed inputs'!$C$7:$E$7,0)))</f>
        <v/>
      </c>
      <c r="AE437" s="386"/>
      <c r="AF437" s="386"/>
      <c r="AG437" s="386"/>
      <c r="AH437" s="386"/>
      <c r="AI437" s="386"/>
      <c r="AJ437" s="387">
        <f t="shared" si="107"/>
        <v>0</v>
      </c>
      <c r="AK437" s="386"/>
      <c r="AL437" s="387">
        <f t="shared" si="108"/>
        <v>0</v>
      </c>
      <c r="AM437" s="386"/>
      <c r="AN437" s="387">
        <f t="shared" si="109"/>
        <v>0</v>
      </c>
      <c r="AO437" s="386"/>
      <c r="AP437" s="387">
        <f t="shared" si="110"/>
        <v>0</v>
      </c>
      <c r="AQ437" s="386"/>
      <c r="AR437" s="387">
        <f t="shared" si="111"/>
        <v>0</v>
      </c>
      <c r="AS437" s="386"/>
      <c r="AT437" s="387">
        <f t="shared" si="112"/>
        <v>0</v>
      </c>
    </row>
    <row r="438" spans="2:46">
      <c r="B438" s="435"/>
      <c r="C438" s="435"/>
      <c r="D438" s="436"/>
      <c r="E438" s="437"/>
      <c r="F438" s="437"/>
      <c r="G438" s="437"/>
      <c r="H438" s="437"/>
      <c r="I438" s="437"/>
      <c r="J438" s="437"/>
      <c r="K438" s="465">
        <f t="shared" si="97"/>
        <v>0</v>
      </c>
      <c r="L438" s="433"/>
      <c r="M438" s="433"/>
      <c r="N438" s="434"/>
      <c r="O438" s="383" t="str">
        <f t="shared" si="98"/>
        <v/>
      </c>
      <c r="P438" s="434"/>
      <c r="Q438" s="434"/>
      <c r="R438" s="434"/>
      <c r="S438" s="433"/>
      <c r="T438" s="434"/>
      <c r="U438" s="384" t="str">
        <f t="shared" si="100"/>
        <v/>
      </c>
      <c r="V438" s="384" t="str">
        <f t="shared" si="101"/>
        <v/>
      </c>
      <c r="W438" s="384" t="str">
        <f t="shared" si="102"/>
        <v/>
      </c>
      <c r="X438" s="384" t="str">
        <f t="shared" si="103"/>
        <v/>
      </c>
      <c r="Y438" s="384" t="str">
        <f t="shared" si="104"/>
        <v/>
      </c>
      <c r="Z438" s="384" t="str">
        <f t="shared" si="105"/>
        <v/>
      </c>
      <c r="AA438" s="384">
        <f t="shared" si="99"/>
        <v>0</v>
      </c>
      <c r="AB438" s="385" t="b">
        <f t="shared" si="106"/>
        <v>1</v>
      </c>
      <c r="AC438" s="384" t="str">
        <f>IF($N438="","",IF($C$7="Northern Ireland",INDEX('Fixed inputs'!$H$18:$H$58,MATCH($N438,'Fixed inputs'!$C$18:$C$58,0)),INDEX('Fixed inputs'!$I$18:$I$58,MATCH($N438,'Fixed inputs'!$C$18:$C$58,0))))</f>
        <v/>
      </c>
      <c r="AD438" s="384" t="str">
        <f>IF($C438="","",INDEX('Fixed inputs'!$C$8:$E$10,MATCH($C438,'Fixed inputs'!$B$8:$B$10,0),MATCH(IF($C$7="Northern Ireland","GBP","EUR"),'Fixed inputs'!$C$7:$E$7,0)))</f>
        <v/>
      </c>
      <c r="AE438" s="386"/>
      <c r="AF438" s="386"/>
      <c r="AG438" s="386"/>
      <c r="AH438" s="386"/>
      <c r="AI438" s="386"/>
      <c r="AJ438" s="387">
        <f t="shared" si="107"/>
        <v>0</v>
      </c>
      <c r="AK438" s="386"/>
      <c r="AL438" s="387">
        <f t="shared" si="108"/>
        <v>0</v>
      </c>
      <c r="AM438" s="386"/>
      <c r="AN438" s="387">
        <f t="shared" si="109"/>
        <v>0</v>
      </c>
      <c r="AO438" s="386"/>
      <c r="AP438" s="387">
        <f t="shared" si="110"/>
        <v>0</v>
      </c>
      <c r="AQ438" s="386"/>
      <c r="AR438" s="387">
        <f t="shared" si="111"/>
        <v>0</v>
      </c>
      <c r="AS438" s="386"/>
      <c r="AT438" s="387">
        <f t="shared" si="112"/>
        <v>0</v>
      </c>
    </row>
    <row r="439" spans="2:46">
      <c r="B439" s="435"/>
      <c r="C439" s="435"/>
      <c r="D439" s="436"/>
      <c r="E439" s="437"/>
      <c r="F439" s="437"/>
      <c r="G439" s="437"/>
      <c r="H439" s="437"/>
      <c r="I439" s="437"/>
      <c r="J439" s="437"/>
      <c r="K439" s="465">
        <f t="shared" si="97"/>
        <v>0</v>
      </c>
      <c r="L439" s="433"/>
      <c r="M439" s="433"/>
      <c r="N439" s="434"/>
      <c r="O439" s="383" t="str">
        <f t="shared" si="98"/>
        <v/>
      </c>
      <c r="P439" s="434"/>
      <c r="Q439" s="434"/>
      <c r="R439" s="434"/>
      <c r="S439" s="433"/>
      <c r="T439" s="434"/>
      <c r="U439" s="384" t="str">
        <f t="shared" si="100"/>
        <v/>
      </c>
      <c r="V439" s="384" t="str">
        <f t="shared" si="101"/>
        <v/>
      </c>
      <c r="W439" s="384" t="str">
        <f t="shared" si="102"/>
        <v/>
      </c>
      <c r="X439" s="384" t="str">
        <f t="shared" si="103"/>
        <v/>
      </c>
      <c r="Y439" s="384" t="str">
        <f t="shared" si="104"/>
        <v/>
      </c>
      <c r="Z439" s="384" t="str">
        <f t="shared" si="105"/>
        <v/>
      </c>
      <c r="AA439" s="384">
        <f t="shared" si="99"/>
        <v>0</v>
      </c>
      <c r="AB439" s="385" t="b">
        <f t="shared" si="106"/>
        <v>1</v>
      </c>
      <c r="AC439" s="384" t="str">
        <f>IF($N439="","",IF($C$7="Northern Ireland",INDEX('Fixed inputs'!$H$18:$H$58,MATCH($N439,'Fixed inputs'!$C$18:$C$58,0)),INDEX('Fixed inputs'!$I$18:$I$58,MATCH($N439,'Fixed inputs'!$C$18:$C$58,0))))</f>
        <v/>
      </c>
      <c r="AD439" s="384" t="str">
        <f>IF($C439="","",INDEX('Fixed inputs'!$C$8:$E$10,MATCH($C439,'Fixed inputs'!$B$8:$B$10,0),MATCH(IF($C$7="Northern Ireland","GBP","EUR"),'Fixed inputs'!$C$7:$E$7,0)))</f>
        <v/>
      </c>
      <c r="AE439" s="386"/>
      <c r="AF439" s="386"/>
      <c r="AG439" s="386"/>
      <c r="AH439" s="386"/>
      <c r="AI439" s="386"/>
      <c r="AJ439" s="387">
        <f t="shared" si="107"/>
        <v>0</v>
      </c>
      <c r="AK439" s="386"/>
      <c r="AL439" s="387">
        <f t="shared" si="108"/>
        <v>0</v>
      </c>
      <c r="AM439" s="386"/>
      <c r="AN439" s="387">
        <f t="shared" si="109"/>
        <v>0</v>
      </c>
      <c r="AO439" s="386"/>
      <c r="AP439" s="387">
        <f t="shared" si="110"/>
        <v>0</v>
      </c>
      <c r="AQ439" s="386"/>
      <c r="AR439" s="387">
        <f t="shared" si="111"/>
        <v>0</v>
      </c>
      <c r="AS439" s="386"/>
      <c r="AT439" s="387">
        <f t="shared" si="112"/>
        <v>0</v>
      </c>
    </row>
    <row r="440" spans="2:46">
      <c r="B440" s="435"/>
      <c r="C440" s="435"/>
      <c r="D440" s="436"/>
      <c r="E440" s="437"/>
      <c r="F440" s="437"/>
      <c r="G440" s="437"/>
      <c r="H440" s="437"/>
      <c r="I440" s="437"/>
      <c r="J440" s="437"/>
      <c r="K440" s="465">
        <f t="shared" si="97"/>
        <v>0</v>
      </c>
      <c r="L440" s="433"/>
      <c r="M440" s="433"/>
      <c r="N440" s="434"/>
      <c r="O440" s="383" t="str">
        <f t="shared" si="98"/>
        <v/>
      </c>
      <c r="P440" s="434"/>
      <c r="Q440" s="434"/>
      <c r="R440" s="434"/>
      <c r="S440" s="433"/>
      <c r="T440" s="434"/>
      <c r="U440" s="384" t="str">
        <f t="shared" si="100"/>
        <v/>
      </c>
      <c r="V440" s="384" t="str">
        <f t="shared" si="101"/>
        <v/>
      </c>
      <c r="W440" s="384" t="str">
        <f t="shared" si="102"/>
        <v/>
      </c>
      <c r="X440" s="384" t="str">
        <f t="shared" si="103"/>
        <v/>
      </c>
      <c r="Y440" s="384" t="str">
        <f t="shared" si="104"/>
        <v/>
      </c>
      <c r="Z440" s="384" t="str">
        <f t="shared" si="105"/>
        <v/>
      </c>
      <c r="AA440" s="384">
        <f t="shared" si="99"/>
        <v>0</v>
      </c>
      <c r="AB440" s="385" t="b">
        <f t="shared" si="106"/>
        <v>1</v>
      </c>
      <c r="AC440" s="384" t="str">
        <f>IF($N440="","",IF($C$7="Northern Ireland",INDEX('Fixed inputs'!$H$18:$H$58,MATCH($N440,'Fixed inputs'!$C$18:$C$58,0)),INDEX('Fixed inputs'!$I$18:$I$58,MATCH($N440,'Fixed inputs'!$C$18:$C$58,0))))</f>
        <v/>
      </c>
      <c r="AD440" s="384" t="str">
        <f>IF($C440="","",INDEX('Fixed inputs'!$C$8:$E$10,MATCH($C440,'Fixed inputs'!$B$8:$B$10,0),MATCH(IF($C$7="Northern Ireland","GBP","EUR"),'Fixed inputs'!$C$7:$E$7,0)))</f>
        <v/>
      </c>
      <c r="AE440" s="386"/>
      <c r="AF440" s="386"/>
      <c r="AG440" s="386"/>
      <c r="AH440" s="386"/>
      <c r="AI440" s="386"/>
      <c r="AJ440" s="387">
        <f t="shared" si="107"/>
        <v>0</v>
      </c>
      <c r="AK440" s="386"/>
      <c r="AL440" s="387">
        <f t="shared" si="108"/>
        <v>0</v>
      </c>
      <c r="AM440" s="386"/>
      <c r="AN440" s="387">
        <f t="shared" si="109"/>
        <v>0</v>
      </c>
      <c r="AO440" s="386"/>
      <c r="AP440" s="387">
        <f t="shared" si="110"/>
        <v>0</v>
      </c>
      <c r="AQ440" s="386"/>
      <c r="AR440" s="387">
        <f t="shared" si="111"/>
        <v>0</v>
      </c>
      <c r="AS440" s="386"/>
      <c r="AT440" s="387">
        <f t="shared" si="112"/>
        <v>0</v>
      </c>
    </row>
    <row r="441" spans="2:46">
      <c r="B441" s="435"/>
      <c r="C441" s="435"/>
      <c r="D441" s="436"/>
      <c r="E441" s="437"/>
      <c r="F441" s="437"/>
      <c r="G441" s="437"/>
      <c r="H441" s="437"/>
      <c r="I441" s="437"/>
      <c r="J441" s="437"/>
      <c r="K441" s="465">
        <f t="shared" si="97"/>
        <v>0</v>
      </c>
      <c r="L441" s="433"/>
      <c r="M441" s="433"/>
      <c r="N441" s="434"/>
      <c r="O441" s="383" t="str">
        <f t="shared" si="98"/>
        <v/>
      </c>
      <c r="P441" s="434"/>
      <c r="Q441" s="434"/>
      <c r="R441" s="434"/>
      <c r="S441" s="433"/>
      <c r="T441" s="434"/>
      <c r="U441" s="384" t="str">
        <f t="shared" si="100"/>
        <v/>
      </c>
      <c r="V441" s="384" t="str">
        <f t="shared" si="101"/>
        <v/>
      </c>
      <c r="W441" s="384" t="str">
        <f t="shared" si="102"/>
        <v/>
      </c>
      <c r="X441" s="384" t="str">
        <f t="shared" si="103"/>
        <v/>
      </c>
      <c r="Y441" s="384" t="str">
        <f t="shared" si="104"/>
        <v/>
      </c>
      <c r="Z441" s="384" t="str">
        <f t="shared" si="105"/>
        <v/>
      </c>
      <c r="AA441" s="384">
        <f t="shared" si="99"/>
        <v>0</v>
      </c>
      <c r="AB441" s="385" t="b">
        <f t="shared" si="106"/>
        <v>1</v>
      </c>
      <c r="AC441" s="384" t="str">
        <f>IF($N441="","",IF($C$7="Northern Ireland",INDEX('Fixed inputs'!$H$18:$H$58,MATCH($N441,'Fixed inputs'!$C$18:$C$58,0)),INDEX('Fixed inputs'!$I$18:$I$58,MATCH($N441,'Fixed inputs'!$C$18:$C$58,0))))</f>
        <v/>
      </c>
      <c r="AD441" s="384" t="str">
        <f>IF($C441="","",INDEX('Fixed inputs'!$C$8:$E$10,MATCH($C441,'Fixed inputs'!$B$8:$B$10,0),MATCH(IF($C$7="Northern Ireland","GBP","EUR"),'Fixed inputs'!$C$7:$E$7,0)))</f>
        <v/>
      </c>
      <c r="AE441" s="386"/>
      <c r="AF441" s="386"/>
      <c r="AG441" s="386"/>
      <c r="AH441" s="386"/>
      <c r="AI441" s="386"/>
      <c r="AJ441" s="387">
        <f t="shared" si="107"/>
        <v>0</v>
      </c>
      <c r="AK441" s="386"/>
      <c r="AL441" s="387">
        <f t="shared" si="108"/>
        <v>0</v>
      </c>
      <c r="AM441" s="386"/>
      <c r="AN441" s="387">
        <f t="shared" si="109"/>
        <v>0</v>
      </c>
      <c r="AO441" s="386"/>
      <c r="AP441" s="387">
        <f t="shared" si="110"/>
        <v>0</v>
      </c>
      <c r="AQ441" s="386"/>
      <c r="AR441" s="387">
        <f t="shared" si="111"/>
        <v>0</v>
      </c>
      <c r="AS441" s="386"/>
      <c r="AT441" s="387">
        <f t="shared" si="112"/>
        <v>0</v>
      </c>
    </row>
    <row r="442" spans="2:46">
      <c r="B442" s="435"/>
      <c r="C442" s="435"/>
      <c r="D442" s="436"/>
      <c r="E442" s="437"/>
      <c r="F442" s="437"/>
      <c r="G442" s="437"/>
      <c r="H442" s="437"/>
      <c r="I442" s="437"/>
      <c r="J442" s="437"/>
      <c r="K442" s="465">
        <f t="shared" si="97"/>
        <v>0</v>
      </c>
      <c r="L442" s="433"/>
      <c r="M442" s="433"/>
      <c r="N442" s="434"/>
      <c r="O442" s="383" t="str">
        <f t="shared" si="98"/>
        <v/>
      </c>
      <c r="P442" s="434"/>
      <c r="Q442" s="434"/>
      <c r="R442" s="434"/>
      <c r="S442" s="433"/>
      <c r="T442" s="434"/>
      <c r="U442" s="384" t="str">
        <f t="shared" si="100"/>
        <v/>
      </c>
      <c r="V442" s="384" t="str">
        <f t="shared" si="101"/>
        <v/>
      </c>
      <c r="W442" s="384" t="str">
        <f t="shared" si="102"/>
        <v/>
      </c>
      <c r="X442" s="384" t="str">
        <f t="shared" si="103"/>
        <v/>
      </c>
      <c r="Y442" s="384" t="str">
        <f t="shared" si="104"/>
        <v/>
      </c>
      <c r="Z442" s="384" t="str">
        <f t="shared" si="105"/>
        <v/>
      </c>
      <c r="AA442" s="384">
        <f t="shared" si="99"/>
        <v>0</v>
      </c>
      <c r="AB442" s="385" t="b">
        <f t="shared" si="106"/>
        <v>1</v>
      </c>
      <c r="AC442" s="384" t="str">
        <f>IF($N442="","",IF($C$7="Northern Ireland",INDEX('Fixed inputs'!$H$18:$H$58,MATCH($N442,'Fixed inputs'!$C$18:$C$58,0)),INDEX('Fixed inputs'!$I$18:$I$58,MATCH($N442,'Fixed inputs'!$C$18:$C$58,0))))</f>
        <v/>
      </c>
      <c r="AD442" s="384" t="str">
        <f>IF($C442="","",INDEX('Fixed inputs'!$C$8:$E$10,MATCH($C442,'Fixed inputs'!$B$8:$B$10,0),MATCH(IF($C$7="Northern Ireland","GBP","EUR"),'Fixed inputs'!$C$7:$E$7,0)))</f>
        <v/>
      </c>
      <c r="AE442" s="386"/>
      <c r="AF442" s="386"/>
      <c r="AG442" s="386"/>
      <c r="AH442" s="386"/>
      <c r="AI442" s="386"/>
      <c r="AJ442" s="387">
        <f t="shared" si="107"/>
        <v>0</v>
      </c>
      <c r="AK442" s="386"/>
      <c r="AL442" s="387">
        <f t="shared" si="108"/>
        <v>0</v>
      </c>
      <c r="AM442" s="386"/>
      <c r="AN442" s="387">
        <f t="shared" si="109"/>
        <v>0</v>
      </c>
      <c r="AO442" s="386"/>
      <c r="AP442" s="387">
        <f t="shared" si="110"/>
        <v>0</v>
      </c>
      <c r="AQ442" s="386"/>
      <c r="AR442" s="387">
        <f t="shared" si="111"/>
        <v>0</v>
      </c>
      <c r="AS442" s="386"/>
      <c r="AT442" s="387">
        <f t="shared" si="112"/>
        <v>0</v>
      </c>
    </row>
    <row r="443" spans="2:46">
      <c r="B443" s="435"/>
      <c r="C443" s="435"/>
      <c r="D443" s="436"/>
      <c r="E443" s="437"/>
      <c r="F443" s="437"/>
      <c r="G443" s="437"/>
      <c r="H443" s="437"/>
      <c r="I443" s="437"/>
      <c r="J443" s="437"/>
      <c r="K443" s="465">
        <f t="shared" si="97"/>
        <v>0</v>
      </c>
      <c r="L443" s="433"/>
      <c r="M443" s="433"/>
      <c r="N443" s="434"/>
      <c r="O443" s="383" t="str">
        <f t="shared" si="98"/>
        <v/>
      </c>
      <c r="P443" s="434"/>
      <c r="Q443" s="434"/>
      <c r="R443" s="434"/>
      <c r="S443" s="433"/>
      <c r="T443" s="434"/>
      <c r="U443" s="384" t="str">
        <f t="shared" si="100"/>
        <v/>
      </c>
      <c r="V443" s="384" t="str">
        <f t="shared" si="101"/>
        <v/>
      </c>
      <c r="W443" s="384" t="str">
        <f t="shared" si="102"/>
        <v/>
      </c>
      <c r="X443" s="384" t="str">
        <f t="shared" si="103"/>
        <v/>
      </c>
      <c r="Y443" s="384" t="str">
        <f t="shared" si="104"/>
        <v/>
      </c>
      <c r="Z443" s="384" t="str">
        <f t="shared" si="105"/>
        <v/>
      </c>
      <c r="AA443" s="384">
        <f t="shared" si="99"/>
        <v>0</v>
      </c>
      <c r="AB443" s="385" t="b">
        <f t="shared" si="106"/>
        <v>1</v>
      </c>
      <c r="AC443" s="384" t="str">
        <f>IF($N443="","",IF($C$7="Northern Ireland",INDEX('Fixed inputs'!$H$18:$H$58,MATCH($N443,'Fixed inputs'!$C$18:$C$58,0)),INDEX('Fixed inputs'!$I$18:$I$58,MATCH($N443,'Fixed inputs'!$C$18:$C$58,0))))</f>
        <v/>
      </c>
      <c r="AD443" s="384" t="str">
        <f>IF($C443="","",INDEX('Fixed inputs'!$C$8:$E$10,MATCH($C443,'Fixed inputs'!$B$8:$B$10,0),MATCH(IF($C$7="Northern Ireland","GBP","EUR"),'Fixed inputs'!$C$7:$E$7,0)))</f>
        <v/>
      </c>
      <c r="AE443" s="386"/>
      <c r="AF443" s="386"/>
      <c r="AG443" s="386"/>
      <c r="AH443" s="386"/>
      <c r="AI443" s="386"/>
      <c r="AJ443" s="387">
        <f t="shared" si="107"/>
        <v>0</v>
      </c>
      <c r="AK443" s="386"/>
      <c r="AL443" s="387">
        <f t="shared" si="108"/>
        <v>0</v>
      </c>
      <c r="AM443" s="386"/>
      <c r="AN443" s="387">
        <f t="shared" si="109"/>
        <v>0</v>
      </c>
      <c r="AO443" s="386"/>
      <c r="AP443" s="387">
        <f t="shared" si="110"/>
        <v>0</v>
      </c>
      <c r="AQ443" s="386"/>
      <c r="AR443" s="387">
        <f t="shared" si="111"/>
        <v>0</v>
      </c>
      <c r="AS443" s="386"/>
      <c r="AT443" s="387">
        <f t="shared" si="112"/>
        <v>0</v>
      </c>
    </row>
    <row r="444" spans="2:46">
      <c r="B444" s="435"/>
      <c r="C444" s="435"/>
      <c r="D444" s="436"/>
      <c r="E444" s="437"/>
      <c r="F444" s="437"/>
      <c r="G444" s="437"/>
      <c r="H444" s="437"/>
      <c r="I444" s="437"/>
      <c r="J444" s="437"/>
      <c r="K444" s="465">
        <f t="shared" si="97"/>
        <v>0</v>
      </c>
      <c r="L444" s="433"/>
      <c r="M444" s="433"/>
      <c r="N444" s="434"/>
      <c r="O444" s="383" t="str">
        <f t="shared" si="98"/>
        <v/>
      </c>
      <c r="P444" s="434"/>
      <c r="Q444" s="434"/>
      <c r="R444" s="434"/>
      <c r="S444" s="433"/>
      <c r="T444" s="434"/>
      <c r="U444" s="384" t="str">
        <f t="shared" si="100"/>
        <v/>
      </c>
      <c r="V444" s="384" t="str">
        <f t="shared" si="101"/>
        <v/>
      </c>
      <c r="W444" s="384" t="str">
        <f t="shared" si="102"/>
        <v/>
      </c>
      <c r="X444" s="384" t="str">
        <f t="shared" si="103"/>
        <v/>
      </c>
      <c r="Y444" s="384" t="str">
        <f t="shared" si="104"/>
        <v/>
      </c>
      <c r="Z444" s="384" t="str">
        <f t="shared" si="105"/>
        <v/>
      </c>
      <c r="AA444" s="384">
        <f t="shared" si="99"/>
        <v>0</v>
      </c>
      <c r="AB444" s="385" t="b">
        <f t="shared" si="106"/>
        <v>1</v>
      </c>
      <c r="AC444" s="384" t="str">
        <f>IF($N444="","",IF($C$7="Northern Ireland",INDEX('Fixed inputs'!$H$18:$H$58,MATCH($N444,'Fixed inputs'!$C$18:$C$58,0)),INDEX('Fixed inputs'!$I$18:$I$58,MATCH($N444,'Fixed inputs'!$C$18:$C$58,0))))</f>
        <v/>
      </c>
      <c r="AD444" s="384" t="str">
        <f>IF($C444="","",INDEX('Fixed inputs'!$C$8:$E$10,MATCH($C444,'Fixed inputs'!$B$8:$B$10,0),MATCH(IF($C$7="Northern Ireland","GBP","EUR"),'Fixed inputs'!$C$7:$E$7,0)))</f>
        <v/>
      </c>
      <c r="AE444" s="386"/>
      <c r="AF444" s="386"/>
      <c r="AG444" s="386"/>
      <c r="AH444" s="386"/>
      <c r="AI444" s="386"/>
      <c r="AJ444" s="387">
        <f t="shared" si="107"/>
        <v>0</v>
      </c>
      <c r="AK444" s="386"/>
      <c r="AL444" s="387">
        <f t="shared" si="108"/>
        <v>0</v>
      </c>
      <c r="AM444" s="386"/>
      <c r="AN444" s="387">
        <f t="shared" si="109"/>
        <v>0</v>
      </c>
      <c r="AO444" s="386"/>
      <c r="AP444" s="387">
        <f t="shared" si="110"/>
        <v>0</v>
      </c>
      <c r="AQ444" s="386"/>
      <c r="AR444" s="387">
        <f t="shared" si="111"/>
        <v>0</v>
      </c>
      <c r="AS444" s="386"/>
      <c r="AT444" s="387">
        <f t="shared" si="112"/>
        <v>0</v>
      </c>
    </row>
    <row r="445" spans="2:46">
      <c r="B445" s="435"/>
      <c r="C445" s="435"/>
      <c r="D445" s="436"/>
      <c r="E445" s="437"/>
      <c r="F445" s="437"/>
      <c r="G445" s="437"/>
      <c r="H445" s="437"/>
      <c r="I445" s="437"/>
      <c r="J445" s="437"/>
      <c r="K445" s="465">
        <f t="shared" si="97"/>
        <v>0</v>
      </c>
      <c r="L445" s="433"/>
      <c r="M445" s="433"/>
      <c r="N445" s="434"/>
      <c r="O445" s="383" t="str">
        <f t="shared" si="98"/>
        <v/>
      </c>
      <c r="P445" s="434"/>
      <c r="Q445" s="434"/>
      <c r="R445" s="434"/>
      <c r="S445" s="433"/>
      <c r="T445" s="434"/>
      <c r="U445" s="384" t="str">
        <f t="shared" si="100"/>
        <v/>
      </c>
      <c r="V445" s="384" t="str">
        <f t="shared" si="101"/>
        <v/>
      </c>
      <c r="W445" s="384" t="str">
        <f t="shared" si="102"/>
        <v/>
      </c>
      <c r="X445" s="384" t="str">
        <f t="shared" si="103"/>
        <v/>
      </c>
      <c r="Y445" s="384" t="str">
        <f t="shared" si="104"/>
        <v/>
      </c>
      <c r="Z445" s="384" t="str">
        <f t="shared" si="105"/>
        <v/>
      </c>
      <c r="AA445" s="384">
        <f t="shared" si="99"/>
        <v>0</v>
      </c>
      <c r="AB445" s="385" t="b">
        <f t="shared" si="106"/>
        <v>1</v>
      </c>
      <c r="AC445" s="384" t="str">
        <f>IF($N445="","",IF($C$7="Northern Ireland",INDEX('Fixed inputs'!$H$18:$H$58,MATCH($N445,'Fixed inputs'!$C$18:$C$58,0)),INDEX('Fixed inputs'!$I$18:$I$58,MATCH($N445,'Fixed inputs'!$C$18:$C$58,0))))</f>
        <v/>
      </c>
      <c r="AD445" s="384" t="str">
        <f>IF($C445="","",INDEX('Fixed inputs'!$C$8:$E$10,MATCH($C445,'Fixed inputs'!$B$8:$B$10,0),MATCH(IF($C$7="Northern Ireland","GBP","EUR"),'Fixed inputs'!$C$7:$E$7,0)))</f>
        <v/>
      </c>
      <c r="AE445" s="386"/>
      <c r="AF445" s="386"/>
      <c r="AG445" s="386"/>
      <c r="AH445" s="386"/>
      <c r="AI445" s="386"/>
      <c r="AJ445" s="387">
        <f t="shared" si="107"/>
        <v>0</v>
      </c>
      <c r="AK445" s="386"/>
      <c r="AL445" s="387">
        <f t="shared" si="108"/>
        <v>0</v>
      </c>
      <c r="AM445" s="386"/>
      <c r="AN445" s="387">
        <f t="shared" si="109"/>
        <v>0</v>
      </c>
      <c r="AO445" s="386"/>
      <c r="AP445" s="387">
        <f t="shared" si="110"/>
        <v>0</v>
      </c>
      <c r="AQ445" s="386"/>
      <c r="AR445" s="387">
        <f t="shared" si="111"/>
        <v>0</v>
      </c>
      <c r="AS445" s="386"/>
      <c r="AT445" s="387">
        <f t="shared" si="112"/>
        <v>0</v>
      </c>
    </row>
    <row r="446" spans="2:46">
      <c r="B446" s="435"/>
      <c r="C446" s="435"/>
      <c r="D446" s="436"/>
      <c r="E446" s="437"/>
      <c r="F446" s="437"/>
      <c r="G446" s="437"/>
      <c r="H446" s="437"/>
      <c r="I446" s="437"/>
      <c r="J446" s="437"/>
      <c r="K446" s="465">
        <f t="shared" si="97"/>
        <v>0</v>
      </c>
      <c r="L446" s="433"/>
      <c r="M446" s="433"/>
      <c r="N446" s="434"/>
      <c r="O446" s="383" t="str">
        <f t="shared" si="98"/>
        <v/>
      </c>
      <c r="P446" s="434"/>
      <c r="Q446" s="434"/>
      <c r="R446" s="434"/>
      <c r="S446" s="433"/>
      <c r="T446" s="434"/>
      <c r="U446" s="384" t="str">
        <f t="shared" si="100"/>
        <v/>
      </c>
      <c r="V446" s="384" t="str">
        <f t="shared" si="101"/>
        <v/>
      </c>
      <c r="W446" s="384" t="str">
        <f t="shared" si="102"/>
        <v/>
      </c>
      <c r="X446" s="384" t="str">
        <f t="shared" si="103"/>
        <v/>
      </c>
      <c r="Y446" s="384" t="str">
        <f t="shared" si="104"/>
        <v/>
      </c>
      <c r="Z446" s="384" t="str">
        <f t="shared" si="105"/>
        <v/>
      </c>
      <c r="AA446" s="384">
        <f t="shared" si="99"/>
        <v>0</v>
      </c>
      <c r="AB446" s="385" t="b">
        <f t="shared" si="106"/>
        <v>1</v>
      </c>
      <c r="AC446" s="384" t="str">
        <f>IF($N446="","",IF($C$7="Northern Ireland",INDEX('Fixed inputs'!$H$18:$H$58,MATCH($N446,'Fixed inputs'!$C$18:$C$58,0)),INDEX('Fixed inputs'!$I$18:$I$58,MATCH($N446,'Fixed inputs'!$C$18:$C$58,0))))</f>
        <v/>
      </c>
      <c r="AD446" s="384" t="str">
        <f>IF($C446="","",INDEX('Fixed inputs'!$C$8:$E$10,MATCH($C446,'Fixed inputs'!$B$8:$B$10,0),MATCH(IF($C$7="Northern Ireland","GBP","EUR"),'Fixed inputs'!$C$7:$E$7,0)))</f>
        <v/>
      </c>
      <c r="AE446" s="386"/>
      <c r="AF446" s="386"/>
      <c r="AG446" s="386"/>
      <c r="AH446" s="386"/>
      <c r="AI446" s="386"/>
      <c r="AJ446" s="387">
        <f t="shared" si="107"/>
        <v>0</v>
      </c>
      <c r="AK446" s="386"/>
      <c r="AL446" s="387">
        <f t="shared" si="108"/>
        <v>0</v>
      </c>
      <c r="AM446" s="386"/>
      <c r="AN446" s="387">
        <f t="shared" si="109"/>
        <v>0</v>
      </c>
      <c r="AO446" s="386"/>
      <c r="AP446" s="387">
        <f t="shared" si="110"/>
        <v>0</v>
      </c>
      <c r="AQ446" s="386"/>
      <c r="AR446" s="387">
        <f t="shared" si="111"/>
        <v>0</v>
      </c>
      <c r="AS446" s="386"/>
      <c r="AT446" s="387">
        <f t="shared" si="112"/>
        <v>0</v>
      </c>
    </row>
    <row r="447" spans="2:46">
      <c r="B447" s="435"/>
      <c r="C447" s="435"/>
      <c r="D447" s="436"/>
      <c r="E447" s="437"/>
      <c r="F447" s="437"/>
      <c r="G447" s="437"/>
      <c r="H447" s="437"/>
      <c r="I447" s="437"/>
      <c r="J447" s="437"/>
      <c r="K447" s="465">
        <f t="shared" si="97"/>
        <v>0</v>
      </c>
      <c r="L447" s="433"/>
      <c r="M447" s="433"/>
      <c r="N447" s="434"/>
      <c r="O447" s="383" t="str">
        <f t="shared" si="98"/>
        <v/>
      </c>
      <c r="P447" s="434"/>
      <c r="Q447" s="434"/>
      <c r="R447" s="434"/>
      <c r="S447" s="433"/>
      <c r="T447" s="434"/>
      <c r="U447" s="384" t="str">
        <f t="shared" si="100"/>
        <v/>
      </c>
      <c r="V447" s="384" t="str">
        <f t="shared" si="101"/>
        <v/>
      </c>
      <c r="W447" s="384" t="str">
        <f t="shared" si="102"/>
        <v/>
      </c>
      <c r="X447" s="384" t="str">
        <f t="shared" si="103"/>
        <v/>
      </c>
      <c r="Y447" s="384" t="str">
        <f t="shared" si="104"/>
        <v/>
      </c>
      <c r="Z447" s="384" t="str">
        <f t="shared" si="105"/>
        <v/>
      </c>
      <c r="AA447" s="384">
        <f t="shared" si="99"/>
        <v>0</v>
      </c>
      <c r="AB447" s="385" t="b">
        <f t="shared" si="106"/>
        <v>1</v>
      </c>
      <c r="AC447" s="384" t="str">
        <f>IF($N447="","",IF($C$7="Northern Ireland",INDEX('Fixed inputs'!$H$18:$H$58,MATCH($N447,'Fixed inputs'!$C$18:$C$58,0)),INDEX('Fixed inputs'!$I$18:$I$58,MATCH($N447,'Fixed inputs'!$C$18:$C$58,0))))</f>
        <v/>
      </c>
      <c r="AD447" s="384" t="str">
        <f>IF($C447="","",INDEX('Fixed inputs'!$C$8:$E$10,MATCH($C447,'Fixed inputs'!$B$8:$B$10,0),MATCH(IF($C$7="Northern Ireland","GBP","EUR"),'Fixed inputs'!$C$7:$E$7,0)))</f>
        <v/>
      </c>
      <c r="AE447" s="386"/>
      <c r="AF447" s="386"/>
      <c r="AG447" s="386"/>
      <c r="AH447" s="386"/>
      <c r="AI447" s="386"/>
      <c r="AJ447" s="387">
        <f t="shared" si="107"/>
        <v>0</v>
      </c>
      <c r="AK447" s="386"/>
      <c r="AL447" s="387">
        <f t="shared" si="108"/>
        <v>0</v>
      </c>
      <c r="AM447" s="386"/>
      <c r="AN447" s="387">
        <f t="shared" si="109"/>
        <v>0</v>
      </c>
      <c r="AO447" s="386"/>
      <c r="AP447" s="387">
        <f t="shared" si="110"/>
        <v>0</v>
      </c>
      <c r="AQ447" s="386"/>
      <c r="AR447" s="387">
        <f t="shared" si="111"/>
        <v>0</v>
      </c>
      <c r="AS447" s="386"/>
      <c r="AT447" s="387">
        <f t="shared" si="112"/>
        <v>0</v>
      </c>
    </row>
    <row r="448" spans="2:46">
      <c r="B448" s="435"/>
      <c r="C448" s="435"/>
      <c r="D448" s="436"/>
      <c r="E448" s="437"/>
      <c r="F448" s="437"/>
      <c r="G448" s="437"/>
      <c r="H448" s="437"/>
      <c r="I448" s="437"/>
      <c r="J448" s="437"/>
      <c r="K448" s="465">
        <f t="shared" si="97"/>
        <v>0</v>
      </c>
      <c r="L448" s="433"/>
      <c r="M448" s="433"/>
      <c r="N448" s="434"/>
      <c r="O448" s="383" t="str">
        <f t="shared" si="98"/>
        <v/>
      </c>
      <c r="P448" s="434"/>
      <c r="Q448" s="434"/>
      <c r="R448" s="434"/>
      <c r="S448" s="433"/>
      <c r="T448" s="434"/>
      <c r="U448" s="384" t="str">
        <f t="shared" si="100"/>
        <v/>
      </c>
      <c r="V448" s="384" t="str">
        <f t="shared" si="101"/>
        <v/>
      </c>
      <c r="W448" s="384" t="str">
        <f t="shared" si="102"/>
        <v/>
      </c>
      <c r="X448" s="384" t="str">
        <f t="shared" si="103"/>
        <v/>
      </c>
      <c r="Y448" s="384" t="str">
        <f t="shared" si="104"/>
        <v/>
      </c>
      <c r="Z448" s="384" t="str">
        <f t="shared" si="105"/>
        <v/>
      </c>
      <c r="AA448" s="384">
        <f t="shared" si="99"/>
        <v>0</v>
      </c>
      <c r="AB448" s="385" t="b">
        <f t="shared" si="106"/>
        <v>1</v>
      </c>
      <c r="AC448" s="384" t="str">
        <f>IF($N448="","",IF($C$7="Northern Ireland",INDEX('Fixed inputs'!$H$18:$H$58,MATCH($N448,'Fixed inputs'!$C$18:$C$58,0)),INDEX('Fixed inputs'!$I$18:$I$58,MATCH($N448,'Fixed inputs'!$C$18:$C$58,0))))</f>
        <v/>
      </c>
      <c r="AD448" s="384" t="str">
        <f>IF($C448="","",INDEX('Fixed inputs'!$C$8:$E$10,MATCH($C448,'Fixed inputs'!$B$8:$B$10,0),MATCH(IF($C$7="Northern Ireland","GBP","EUR"),'Fixed inputs'!$C$7:$E$7,0)))</f>
        <v/>
      </c>
      <c r="AE448" s="386"/>
      <c r="AF448" s="386"/>
      <c r="AG448" s="386"/>
      <c r="AH448" s="386"/>
      <c r="AI448" s="386"/>
      <c r="AJ448" s="387">
        <f t="shared" si="107"/>
        <v>0</v>
      </c>
      <c r="AK448" s="386"/>
      <c r="AL448" s="387">
        <f t="shared" si="108"/>
        <v>0</v>
      </c>
      <c r="AM448" s="386"/>
      <c r="AN448" s="387">
        <f t="shared" si="109"/>
        <v>0</v>
      </c>
      <c r="AO448" s="386"/>
      <c r="AP448" s="387">
        <f t="shared" si="110"/>
        <v>0</v>
      </c>
      <c r="AQ448" s="386"/>
      <c r="AR448" s="387">
        <f t="shared" si="111"/>
        <v>0</v>
      </c>
      <c r="AS448" s="386"/>
      <c r="AT448" s="387">
        <f t="shared" si="112"/>
        <v>0</v>
      </c>
    </row>
    <row r="449" spans="2:46">
      <c r="B449" s="435"/>
      <c r="C449" s="435"/>
      <c r="D449" s="436"/>
      <c r="E449" s="437"/>
      <c r="F449" s="437"/>
      <c r="G449" s="437"/>
      <c r="H449" s="437"/>
      <c r="I449" s="437"/>
      <c r="J449" s="437"/>
      <c r="K449" s="465">
        <f t="shared" si="97"/>
        <v>0</v>
      </c>
      <c r="L449" s="433"/>
      <c r="M449" s="433"/>
      <c r="N449" s="434"/>
      <c r="O449" s="383" t="str">
        <f t="shared" si="98"/>
        <v/>
      </c>
      <c r="P449" s="434"/>
      <c r="Q449" s="434"/>
      <c r="R449" s="434"/>
      <c r="S449" s="433"/>
      <c r="T449" s="434"/>
      <c r="U449" s="384" t="str">
        <f t="shared" si="100"/>
        <v/>
      </c>
      <c r="V449" s="384" t="str">
        <f t="shared" si="101"/>
        <v/>
      </c>
      <c r="W449" s="384" t="str">
        <f t="shared" si="102"/>
        <v/>
      </c>
      <c r="X449" s="384" t="str">
        <f t="shared" si="103"/>
        <v/>
      </c>
      <c r="Y449" s="384" t="str">
        <f t="shared" si="104"/>
        <v/>
      </c>
      <c r="Z449" s="384" t="str">
        <f t="shared" si="105"/>
        <v/>
      </c>
      <c r="AA449" s="384">
        <f t="shared" si="99"/>
        <v>0</v>
      </c>
      <c r="AB449" s="385" t="b">
        <f t="shared" si="106"/>
        <v>1</v>
      </c>
      <c r="AC449" s="384" t="str">
        <f>IF($N449="","",IF($C$7="Northern Ireland",INDEX('Fixed inputs'!$H$18:$H$58,MATCH($N449,'Fixed inputs'!$C$18:$C$58,0)),INDEX('Fixed inputs'!$I$18:$I$58,MATCH($N449,'Fixed inputs'!$C$18:$C$58,0))))</f>
        <v/>
      </c>
      <c r="AD449" s="384" t="str">
        <f>IF($C449="","",INDEX('Fixed inputs'!$C$8:$E$10,MATCH($C449,'Fixed inputs'!$B$8:$B$10,0),MATCH(IF($C$7="Northern Ireland","GBP","EUR"),'Fixed inputs'!$C$7:$E$7,0)))</f>
        <v/>
      </c>
      <c r="AE449" s="386"/>
      <c r="AF449" s="386"/>
      <c r="AG449" s="386"/>
      <c r="AH449" s="386"/>
      <c r="AI449" s="386"/>
      <c r="AJ449" s="387">
        <f t="shared" si="107"/>
        <v>0</v>
      </c>
      <c r="AK449" s="386"/>
      <c r="AL449" s="387">
        <f t="shared" si="108"/>
        <v>0</v>
      </c>
      <c r="AM449" s="386"/>
      <c r="AN449" s="387">
        <f t="shared" si="109"/>
        <v>0</v>
      </c>
      <c r="AO449" s="386"/>
      <c r="AP449" s="387">
        <f t="shared" si="110"/>
        <v>0</v>
      </c>
      <c r="AQ449" s="386"/>
      <c r="AR449" s="387">
        <f t="shared" si="111"/>
        <v>0</v>
      </c>
      <c r="AS449" s="386"/>
      <c r="AT449" s="387">
        <f t="shared" si="112"/>
        <v>0</v>
      </c>
    </row>
    <row r="450" spans="2:46">
      <c r="B450" s="435"/>
      <c r="C450" s="435"/>
      <c r="D450" s="436"/>
      <c r="E450" s="437"/>
      <c r="F450" s="437"/>
      <c r="G450" s="437"/>
      <c r="H450" s="437"/>
      <c r="I450" s="437"/>
      <c r="J450" s="437"/>
      <c r="K450" s="465">
        <f t="shared" si="97"/>
        <v>0</v>
      </c>
      <c r="L450" s="433"/>
      <c r="M450" s="433"/>
      <c r="N450" s="434"/>
      <c r="O450" s="383" t="str">
        <f t="shared" si="98"/>
        <v/>
      </c>
      <c r="P450" s="434"/>
      <c r="Q450" s="434"/>
      <c r="R450" s="434"/>
      <c r="S450" s="433"/>
      <c r="T450" s="434"/>
      <c r="U450" s="384" t="str">
        <f t="shared" si="100"/>
        <v/>
      </c>
      <c r="V450" s="384" t="str">
        <f t="shared" si="101"/>
        <v/>
      </c>
      <c r="W450" s="384" t="str">
        <f t="shared" si="102"/>
        <v/>
      </c>
      <c r="X450" s="384" t="str">
        <f t="shared" si="103"/>
        <v/>
      </c>
      <c r="Y450" s="384" t="str">
        <f t="shared" si="104"/>
        <v/>
      </c>
      <c r="Z450" s="384" t="str">
        <f t="shared" si="105"/>
        <v/>
      </c>
      <c r="AA450" s="384">
        <f t="shared" si="99"/>
        <v>0</v>
      </c>
      <c r="AB450" s="385" t="b">
        <f t="shared" si="106"/>
        <v>1</v>
      </c>
      <c r="AC450" s="384" t="str">
        <f>IF($N450="","",IF($C$7="Northern Ireland",INDEX('Fixed inputs'!$H$18:$H$58,MATCH($N450,'Fixed inputs'!$C$18:$C$58,0)),INDEX('Fixed inputs'!$I$18:$I$58,MATCH($N450,'Fixed inputs'!$C$18:$C$58,0))))</f>
        <v/>
      </c>
      <c r="AD450" s="384" t="str">
        <f>IF($C450="","",INDEX('Fixed inputs'!$C$8:$E$10,MATCH($C450,'Fixed inputs'!$B$8:$B$10,0),MATCH(IF($C$7="Northern Ireland","GBP","EUR"),'Fixed inputs'!$C$7:$E$7,0)))</f>
        <v/>
      </c>
      <c r="AE450" s="386"/>
      <c r="AF450" s="386"/>
      <c r="AG450" s="386"/>
      <c r="AH450" s="386"/>
      <c r="AI450" s="386"/>
      <c r="AJ450" s="387">
        <f t="shared" si="107"/>
        <v>0</v>
      </c>
      <c r="AK450" s="386"/>
      <c r="AL450" s="387">
        <f t="shared" si="108"/>
        <v>0</v>
      </c>
      <c r="AM450" s="386"/>
      <c r="AN450" s="387">
        <f t="shared" si="109"/>
        <v>0</v>
      </c>
      <c r="AO450" s="386"/>
      <c r="AP450" s="387">
        <f t="shared" si="110"/>
        <v>0</v>
      </c>
      <c r="AQ450" s="386"/>
      <c r="AR450" s="387">
        <f t="shared" si="111"/>
        <v>0</v>
      </c>
      <c r="AS450" s="386"/>
      <c r="AT450" s="387">
        <f t="shared" si="112"/>
        <v>0</v>
      </c>
    </row>
    <row r="451" spans="2:46">
      <c r="B451" s="435"/>
      <c r="C451" s="435"/>
      <c r="D451" s="436"/>
      <c r="E451" s="437"/>
      <c r="F451" s="437"/>
      <c r="G451" s="437"/>
      <c r="H451" s="437"/>
      <c r="I451" s="437"/>
      <c r="J451" s="437"/>
      <c r="K451" s="465">
        <f t="shared" si="97"/>
        <v>0</v>
      </c>
      <c r="L451" s="433"/>
      <c r="M451" s="433"/>
      <c r="N451" s="434"/>
      <c r="O451" s="383" t="str">
        <f t="shared" si="98"/>
        <v/>
      </c>
      <c r="P451" s="434"/>
      <c r="Q451" s="434"/>
      <c r="R451" s="434"/>
      <c r="S451" s="433"/>
      <c r="T451" s="434"/>
      <c r="U451" s="384" t="str">
        <f t="shared" si="100"/>
        <v/>
      </c>
      <c r="V451" s="384" t="str">
        <f t="shared" si="101"/>
        <v/>
      </c>
      <c r="W451" s="384" t="str">
        <f t="shared" si="102"/>
        <v/>
      </c>
      <c r="X451" s="384" t="str">
        <f t="shared" si="103"/>
        <v/>
      </c>
      <c r="Y451" s="384" t="str">
        <f t="shared" si="104"/>
        <v/>
      </c>
      <c r="Z451" s="384" t="str">
        <f t="shared" si="105"/>
        <v/>
      </c>
      <c r="AA451" s="384">
        <f t="shared" si="99"/>
        <v>0</v>
      </c>
      <c r="AB451" s="385" t="b">
        <f t="shared" si="106"/>
        <v>1</v>
      </c>
      <c r="AC451" s="384" t="str">
        <f>IF($N451="","",IF($C$7="Northern Ireland",INDEX('Fixed inputs'!$H$18:$H$58,MATCH($N451,'Fixed inputs'!$C$18:$C$58,0)),INDEX('Fixed inputs'!$I$18:$I$58,MATCH($N451,'Fixed inputs'!$C$18:$C$58,0))))</f>
        <v/>
      </c>
      <c r="AD451" s="384" t="str">
        <f>IF($C451="","",INDEX('Fixed inputs'!$C$8:$E$10,MATCH($C451,'Fixed inputs'!$B$8:$B$10,0),MATCH(IF($C$7="Northern Ireland","GBP","EUR"),'Fixed inputs'!$C$7:$E$7,0)))</f>
        <v/>
      </c>
      <c r="AE451" s="386"/>
      <c r="AF451" s="386"/>
      <c r="AG451" s="386"/>
      <c r="AH451" s="386"/>
      <c r="AI451" s="386"/>
      <c r="AJ451" s="387">
        <f t="shared" si="107"/>
        <v>0</v>
      </c>
      <c r="AK451" s="386"/>
      <c r="AL451" s="387">
        <f t="shared" si="108"/>
        <v>0</v>
      </c>
      <c r="AM451" s="386"/>
      <c r="AN451" s="387">
        <f t="shared" si="109"/>
        <v>0</v>
      </c>
      <c r="AO451" s="386"/>
      <c r="AP451" s="387">
        <f t="shared" si="110"/>
        <v>0</v>
      </c>
      <c r="AQ451" s="386"/>
      <c r="AR451" s="387">
        <f t="shared" si="111"/>
        <v>0</v>
      </c>
      <c r="AS451" s="386"/>
      <c r="AT451" s="387">
        <f t="shared" si="112"/>
        <v>0</v>
      </c>
    </row>
    <row r="452" spans="2:46">
      <c r="B452" s="435"/>
      <c r="C452" s="435"/>
      <c r="D452" s="436"/>
      <c r="E452" s="437"/>
      <c r="F452" s="437"/>
      <c r="G452" s="437"/>
      <c r="H452" s="437"/>
      <c r="I452" s="437"/>
      <c r="J452" s="437"/>
      <c r="K452" s="465">
        <f t="shared" si="97"/>
        <v>0</v>
      </c>
      <c r="L452" s="433"/>
      <c r="M452" s="433"/>
      <c r="N452" s="434"/>
      <c r="O452" s="383" t="str">
        <f t="shared" si="98"/>
        <v/>
      </c>
      <c r="P452" s="434"/>
      <c r="Q452" s="434"/>
      <c r="R452" s="434"/>
      <c r="S452" s="433"/>
      <c r="T452" s="434"/>
      <c r="U452" s="384" t="str">
        <f t="shared" si="100"/>
        <v/>
      </c>
      <c r="V452" s="384" t="str">
        <f t="shared" si="101"/>
        <v/>
      </c>
      <c r="W452" s="384" t="str">
        <f t="shared" si="102"/>
        <v/>
      </c>
      <c r="X452" s="384" t="str">
        <f t="shared" si="103"/>
        <v/>
      </c>
      <c r="Y452" s="384" t="str">
        <f t="shared" si="104"/>
        <v/>
      </c>
      <c r="Z452" s="384" t="str">
        <f t="shared" si="105"/>
        <v/>
      </c>
      <c r="AA452" s="384">
        <f t="shared" si="99"/>
        <v>0</v>
      </c>
      <c r="AB452" s="385" t="b">
        <f t="shared" si="106"/>
        <v>1</v>
      </c>
      <c r="AC452" s="384" t="str">
        <f>IF($N452="","",IF($C$7="Northern Ireland",INDEX('Fixed inputs'!$H$18:$H$58,MATCH($N452,'Fixed inputs'!$C$18:$C$58,0)),INDEX('Fixed inputs'!$I$18:$I$58,MATCH($N452,'Fixed inputs'!$C$18:$C$58,0))))</f>
        <v/>
      </c>
      <c r="AD452" s="384" t="str">
        <f>IF($C452="","",INDEX('Fixed inputs'!$C$8:$E$10,MATCH($C452,'Fixed inputs'!$B$8:$B$10,0),MATCH(IF($C$7="Northern Ireland","GBP","EUR"),'Fixed inputs'!$C$7:$E$7,0)))</f>
        <v/>
      </c>
      <c r="AE452" s="386"/>
      <c r="AF452" s="386"/>
      <c r="AG452" s="386"/>
      <c r="AH452" s="386"/>
      <c r="AI452" s="386"/>
      <c r="AJ452" s="387">
        <f t="shared" si="107"/>
        <v>0</v>
      </c>
      <c r="AK452" s="386"/>
      <c r="AL452" s="387">
        <f t="shared" si="108"/>
        <v>0</v>
      </c>
      <c r="AM452" s="386"/>
      <c r="AN452" s="387">
        <f t="shared" si="109"/>
        <v>0</v>
      </c>
      <c r="AO452" s="386"/>
      <c r="AP452" s="387">
        <f t="shared" si="110"/>
        <v>0</v>
      </c>
      <c r="AQ452" s="386"/>
      <c r="AR452" s="387">
        <f t="shared" si="111"/>
        <v>0</v>
      </c>
      <c r="AS452" s="386"/>
      <c r="AT452" s="387">
        <f t="shared" si="112"/>
        <v>0</v>
      </c>
    </row>
    <row r="453" spans="2:46">
      <c r="B453" s="435"/>
      <c r="C453" s="435"/>
      <c r="D453" s="436"/>
      <c r="E453" s="437"/>
      <c r="F453" s="437"/>
      <c r="G453" s="437"/>
      <c r="H453" s="437"/>
      <c r="I453" s="437"/>
      <c r="J453" s="437"/>
      <c r="K453" s="465">
        <f t="shared" si="97"/>
        <v>0</v>
      </c>
      <c r="L453" s="433"/>
      <c r="M453" s="433"/>
      <c r="N453" s="434"/>
      <c r="O453" s="383" t="str">
        <f t="shared" si="98"/>
        <v/>
      </c>
      <c r="P453" s="434"/>
      <c r="Q453" s="434"/>
      <c r="R453" s="434"/>
      <c r="S453" s="433"/>
      <c r="T453" s="434"/>
      <c r="U453" s="384" t="str">
        <f t="shared" si="100"/>
        <v/>
      </c>
      <c r="V453" s="384" t="str">
        <f t="shared" si="101"/>
        <v/>
      </c>
      <c r="W453" s="384" t="str">
        <f t="shared" si="102"/>
        <v/>
      </c>
      <c r="X453" s="384" t="str">
        <f t="shared" si="103"/>
        <v/>
      </c>
      <c r="Y453" s="384" t="str">
        <f t="shared" si="104"/>
        <v/>
      </c>
      <c r="Z453" s="384" t="str">
        <f t="shared" si="105"/>
        <v/>
      </c>
      <c r="AA453" s="384">
        <f t="shared" si="99"/>
        <v>0</v>
      </c>
      <c r="AB453" s="385" t="b">
        <f t="shared" si="106"/>
        <v>1</v>
      </c>
      <c r="AC453" s="384" t="str">
        <f>IF($N453="","",IF($C$7="Northern Ireland",INDEX('Fixed inputs'!$H$18:$H$58,MATCH($N453,'Fixed inputs'!$C$18:$C$58,0)),INDEX('Fixed inputs'!$I$18:$I$58,MATCH($N453,'Fixed inputs'!$C$18:$C$58,0))))</f>
        <v/>
      </c>
      <c r="AD453" s="384" t="str">
        <f>IF($C453="","",INDEX('Fixed inputs'!$C$8:$E$10,MATCH($C453,'Fixed inputs'!$B$8:$B$10,0),MATCH(IF($C$7="Northern Ireland","GBP","EUR"),'Fixed inputs'!$C$7:$E$7,0)))</f>
        <v/>
      </c>
      <c r="AE453" s="386"/>
      <c r="AF453" s="386"/>
      <c r="AG453" s="386"/>
      <c r="AH453" s="386"/>
      <c r="AI453" s="386"/>
      <c r="AJ453" s="387">
        <f t="shared" si="107"/>
        <v>0</v>
      </c>
      <c r="AK453" s="386"/>
      <c r="AL453" s="387">
        <f t="shared" si="108"/>
        <v>0</v>
      </c>
      <c r="AM453" s="386"/>
      <c r="AN453" s="387">
        <f t="shared" si="109"/>
        <v>0</v>
      </c>
      <c r="AO453" s="386"/>
      <c r="AP453" s="387">
        <f t="shared" si="110"/>
        <v>0</v>
      </c>
      <c r="AQ453" s="386"/>
      <c r="AR453" s="387">
        <f t="shared" si="111"/>
        <v>0</v>
      </c>
      <c r="AS453" s="386"/>
      <c r="AT453" s="387">
        <f t="shared" si="112"/>
        <v>0</v>
      </c>
    </row>
    <row r="454" spans="2:46">
      <c r="B454" s="435"/>
      <c r="C454" s="435"/>
      <c r="D454" s="436"/>
      <c r="E454" s="437"/>
      <c r="F454" s="437"/>
      <c r="G454" s="437"/>
      <c r="H454" s="437"/>
      <c r="I454" s="437"/>
      <c r="J454" s="437"/>
      <c r="K454" s="465">
        <f t="shared" si="97"/>
        <v>0</v>
      </c>
      <c r="L454" s="433"/>
      <c r="M454" s="433"/>
      <c r="N454" s="434"/>
      <c r="O454" s="383" t="str">
        <f t="shared" si="98"/>
        <v/>
      </c>
      <c r="P454" s="434"/>
      <c r="Q454" s="434"/>
      <c r="R454" s="434"/>
      <c r="S454" s="433"/>
      <c r="T454" s="434"/>
      <c r="U454" s="384" t="str">
        <f t="shared" si="100"/>
        <v/>
      </c>
      <c r="V454" s="384" t="str">
        <f t="shared" si="101"/>
        <v/>
      </c>
      <c r="W454" s="384" t="str">
        <f t="shared" si="102"/>
        <v/>
      </c>
      <c r="X454" s="384" t="str">
        <f t="shared" si="103"/>
        <v/>
      </c>
      <c r="Y454" s="384" t="str">
        <f t="shared" si="104"/>
        <v/>
      </c>
      <c r="Z454" s="384" t="str">
        <f t="shared" si="105"/>
        <v/>
      </c>
      <c r="AA454" s="384">
        <f t="shared" si="99"/>
        <v>0</v>
      </c>
      <c r="AB454" s="385" t="b">
        <f t="shared" si="106"/>
        <v>1</v>
      </c>
      <c r="AC454" s="384" t="str">
        <f>IF($N454="","",IF($C$7="Northern Ireland",INDEX('Fixed inputs'!$H$18:$H$58,MATCH($N454,'Fixed inputs'!$C$18:$C$58,0)),INDEX('Fixed inputs'!$I$18:$I$58,MATCH($N454,'Fixed inputs'!$C$18:$C$58,0))))</f>
        <v/>
      </c>
      <c r="AD454" s="384" t="str">
        <f>IF($C454="","",INDEX('Fixed inputs'!$C$8:$E$10,MATCH($C454,'Fixed inputs'!$B$8:$B$10,0),MATCH(IF($C$7="Northern Ireland","GBP","EUR"),'Fixed inputs'!$C$7:$E$7,0)))</f>
        <v/>
      </c>
      <c r="AE454" s="386"/>
      <c r="AF454" s="386"/>
      <c r="AG454" s="386"/>
      <c r="AH454" s="386"/>
      <c r="AI454" s="386"/>
      <c r="AJ454" s="387">
        <f t="shared" si="107"/>
        <v>0</v>
      </c>
      <c r="AK454" s="386"/>
      <c r="AL454" s="387">
        <f t="shared" si="108"/>
        <v>0</v>
      </c>
      <c r="AM454" s="386"/>
      <c r="AN454" s="387">
        <f t="shared" si="109"/>
        <v>0</v>
      </c>
      <c r="AO454" s="386"/>
      <c r="AP454" s="387">
        <f t="shared" si="110"/>
        <v>0</v>
      </c>
      <c r="AQ454" s="386"/>
      <c r="AR454" s="387">
        <f t="shared" si="111"/>
        <v>0</v>
      </c>
      <c r="AS454" s="386"/>
      <c r="AT454" s="387">
        <f t="shared" si="112"/>
        <v>0</v>
      </c>
    </row>
    <row r="455" spans="2:46">
      <c r="B455" s="435"/>
      <c r="C455" s="435"/>
      <c r="D455" s="436"/>
      <c r="E455" s="437"/>
      <c r="F455" s="437"/>
      <c r="G455" s="437"/>
      <c r="H455" s="437"/>
      <c r="I455" s="437"/>
      <c r="J455" s="437"/>
      <c r="K455" s="465">
        <f t="shared" si="97"/>
        <v>0</v>
      </c>
      <c r="L455" s="433"/>
      <c r="M455" s="433"/>
      <c r="N455" s="434"/>
      <c r="O455" s="383" t="str">
        <f t="shared" si="98"/>
        <v/>
      </c>
      <c r="P455" s="434"/>
      <c r="Q455" s="434"/>
      <c r="R455" s="434"/>
      <c r="S455" s="433"/>
      <c r="T455" s="434"/>
      <c r="U455" s="384" t="str">
        <f t="shared" si="100"/>
        <v/>
      </c>
      <c r="V455" s="384" t="str">
        <f t="shared" si="101"/>
        <v/>
      </c>
      <c r="W455" s="384" t="str">
        <f t="shared" si="102"/>
        <v/>
      </c>
      <c r="X455" s="384" t="str">
        <f t="shared" si="103"/>
        <v/>
      </c>
      <c r="Y455" s="384" t="str">
        <f t="shared" si="104"/>
        <v/>
      </c>
      <c r="Z455" s="384" t="str">
        <f t="shared" si="105"/>
        <v/>
      </c>
      <c r="AA455" s="384">
        <f t="shared" si="99"/>
        <v>0</v>
      </c>
      <c r="AB455" s="385" t="b">
        <f t="shared" si="106"/>
        <v>1</v>
      </c>
      <c r="AC455" s="384" t="str">
        <f>IF($N455="","",IF($C$7="Northern Ireland",INDEX('Fixed inputs'!$H$18:$H$58,MATCH($N455,'Fixed inputs'!$C$18:$C$58,0)),INDEX('Fixed inputs'!$I$18:$I$58,MATCH($N455,'Fixed inputs'!$C$18:$C$58,0))))</f>
        <v/>
      </c>
      <c r="AD455" s="384" t="str">
        <f>IF($C455="","",INDEX('Fixed inputs'!$C$8:$E$10,MATCH($C455,'Fixed inputs'!$B$8:$B$10,0),MATCH(IF($C$7="Northern Ireland","GBP","EUR"),'Fixed inputs'!$C$7:$E$7,0)))</f>
        <v/>
      </c>
      <c r="AE455" s="386"/>
      <c r="AF455" s="386"/>
      <c r="AG455" s="386"/>
      <c r="AH455" s="386"/>
      <c r="AI455" s="386"/>
      <c r="AJ455" s="387">
        <f t="shared" si="107"/>
        <v>0</v>
      </c>
      <c r="AK455" s="386"/>
      <c r="AL455" s="387">
        <f t="shared" si="108"/>
        <v>0</v>
      </c>
      <c r="AM455" s="386"/>
      <c r="AN455" s="387">
        <f t="shared" si="109"/>
        <v>0</v>
      </c>
      <c r="AO455" s="386"/>
      <c r="AP455" s="387">
        <f t="shared" si="110"/>
        <v>0</v>
      </c>
      <c r="AQ455" s="386"/>
      <c r="AR455" s="387">
        <f t="shared" si="111"/>
        <v>0</v>
      </c>
      <c r="AS455" s="386"/>
      <c r="AT455" s="387">
        <f t="shared" si="112"/>
        <v>0</v>
      </c>
    </row>
    <row r="456" spans="2:46">
      <c r="B456" s="435"/>
      <c r="C456" s="435"/>
      <c r="D456" s="436"/>
      <c r="E456" s="437"/>
      <c r="F456" s="437"/>
      <c r="G456" s="437"/>
      <c r="H456" s="437"/>
      <c r="I456" s="437"/>
      <c r="J456" s="437"/>
      <c r="K456" s="465">
        <f t="shared" si="97"/>
        <v>0</v>
      </c>
      <c r="L456" s="433"/>
      <c r="M456" s="433"/>
      <c r="N456" s="434"/>
      <c r="O456" s="383" t="str">
        <f t="shared" si="98"/>
        <v/>
      </c>
      <c r="P456" s="434"/>
      <c r="Q456" s="434"/>
      <c r="R456" s="434"/>
      <c r="S456" s="433"/>
      <c r="T456" s="434"/>
      <c r="U456" s="384" t="str">
        <f t="shared" si="100"/>
        <v/>
      </c>
      <c r="V456" s="384" t="str">
        <f t="shared" si="101"/>
        <v/>
      </c>
      <c r="W456" s="384" t="str">
        <f t="shared" si="102"/>
        <v/>
      </c>
      <c r="X456" s="384" t="str">
        <f t="shared" si="103"/>
        <v/>
      </c>
      <c r="Y456" s="384" t="str">
        <f t="shared" si="104"/>
        <v/>
      </c>
      <c r="Z456" s="384" t="str">
        <f t="shared" si="105"/>
        <v/>
      </c>
      <c r="AA456" s="384">
        <f t="shared" si="99"/>
        <v>0</v>
      </c>
      <c r="AB456" s="385" t="b">
        <f t="shared" si="106"/>
        <v>1</v>
      </c>
      <c r="AC456" s="384" t="str">
        <f>IF($N456="","",IF($C$7="Northern Ireland",INDEX('Fixed inputs'!$H$18:$H$58,MATCH($N456,'Fixed inputs'!$C$18:$C$58,0)),INDEX('Fixed inputs'!$I$18:$I$58,MATCH($N456,'Fixed inputs'!$C$18:$C$58,0))))</f>
        <v/>
      </c>
      <c r="AD456" s="384" t="str">
        <f>IF($C456="","",INDEX('Fixed inputs'!$C$8:$E$10,MATCH($C456,'Fixed inputs'!$B$8:$B$10,0),MATCH(IF($C$7="Northern Ireland","GBP","EUR"),'Fixed inputs'!$C$7:$E$7,0)))</f>
        <v/>
      </c>
      <c r="AE456" s="386"/>
      <c r="AF456" s="386"/>
      <c r="AG456" s="386"/>
      <c r="AH456" s="386"/>
      <c r="AI456" s="386"/>
      <c r="AJ456" s="387">
        <f t="shared" si="107"/>
        <v>0</v>
      </c>
      <c r="AK456" s="386"/>
      <c r="AL456" s="387">
        <f t="shared" si="108"/>
        <v>0</v>
      </c>
      <c r="AM456" s="386"/>
      <c r="AN456" s="387">
        <f t="shared" si="109"/>
        <v>0</v>
      </c>
      <c r="AO456" s="386"/>
      <c r="AP456" s="387">
        <f t="shared" si="110"/>
        <v>0</v>
      </c>
      <c r="AQ456" s="386"/>
      <c r="AR456" s="387">
        <f t="shared" si="111"/>
        <v>0</v>
      </c>
      <c r="AS456" s="386"/>
      <c r="AT456" s="387">
        <f t="shared" si="112"/>
        <v>0</v>
      </c>
    </row>
    <row r="457" spans="2:46">
      <c r="B457" s="435"/>
      <c r="C457" s="435"/>
      <c r="D457" s="436"/>
      <c r="E457" s="437"/>
      <c r="F457" s="437"/>
      <c r="G457" s="437"/>
      <c r="H457" s="437"/>
      <c r="I457" s="437"/>
      <c r="J457" s="437"/>
      <c r="K457" s="465">
        <f t="shared" si="97"/>
        <v>0</v>
      </c>
      <c r="L457" s="433"/>
      <c r="M457" s="433"/>
      <c r="N457" s="434"/>
      <c r="O457" s="383" t="str">
        <f t="shared" si="98"/>
        <v/>
      </c>
      <c r="P457" s="434"/>
      <c r="Q457" s="434"/>
      <c r="R457" s="434"/>
      <c r="S457" s="433"/>
      <c r="T457" s="434"/>
      <c r="U457" s="384" t="str">
        <f t="shared" si="100"/>
        <v/>
      </c>
      <c r="V457" s="384" t="str">
        <f t="shared" si="101"/>
        <v/>
      </c>
      <c r="W457" s="384" t="str">
        <f t="shared" si="102"/>
        <v/>
      </c>
      <c r="X457" s="384" t="str">
        <f t="shared" si="103"/>
        <v/>
      </c>
      <c r="Y457" s="384" t="str">
        <f t="shared" si="104"/>
        <v/>
      </c>
      <c r="Z457" s="384" t="str">
        <f t="shared" si="105"/>
        <v/>
      </c>
      <c r="AA457" s="384">
        <f t="shared" si="99"/>
        <v>0</v>
      </c>
      <c r="AB457" s="385" t="b">
        <f t="shared" si="106"/>
        <v>1</v>
      </c>
      <c r="AC457" s="384" t="str">
        <f>IF($N457="","",IF($C$7="Northern Ireland",INDEX('Fixed inputs'!$H$18:$H$58,MATCH($N457,'Fixed inputs'!$C$18:$C$58,0)),INDEX('Fixed inputs'!$I$18:$I$58,MATCH($N457,'Fixed inputs'!$C$18:$C$58,0))))</f>
        <v/>
      </c>
      <c r="AD457" s="384" t="str">
        <f>IF($C457="","",INDEX('Fixed inputs'!$C$8:$E$10,MATCH($C457,'Fixed inputs'!$B$8:$B$10,0),MATCH(IF($C$7="Northern Ireland","GBP","EUR"),'Fixed inputs'!$C$7:$E$7,0)))</f>
        <v/>
      </c>
      <c r="AE457" s="386"/>
      <c r="AF457" s="386"/>
      <c r="AG457" s="386"/>
      <c r="AH457" s="386"/>
      <c r="AI457" s="386"/>
      <c r="AJ457" s="387">
        <f t="shared" si="107"/>
        <v>0</v>
      </c>
      <c r="AK457" s="386"/>
      <c r="AL457" s="387">
        <f t="shared" si="108"/>
        <v>0</v>
      </c>
      <c r="AM457" s="386"/>
      <c r="AN457" s="387">
        <f t="shared" si="109"/>
        <v>0</v>
      </c>
      <c r="AO457" s="386"/>
      <c r="AP457" s="387">
        <f t="shared" si="110"/>
        <v>0</v>
      </c>
      <c r="AQ457" s="386"/>
      <c r="AR457" s="387">
        <f t="shared" si="111"/>
        <v>0</v>
      </c>
      <c r="AS457" s="386"/>
      <c r="AT457" s="387">
        <f t="shared" si="112"/>
        <v>0</v>
      </c>
    </row>
    <row r="458" spans="2:46">
      <c r="B458" s="435"/>
      <c r="C458" s="435"/>
      <c r="D458" s="436"/>
      <c r="E458" s="437"/>
      <c r="F458" s="437"/>
      <c r="G458" s="437"/>
      <c r="H458" s="437"/>
      <c r="I458" s="437"/>
      <c r="J458" s="437"/>
      <c r="K458" s="465">
        <f t="shared" si="97"/>
        <v>0</v>
      </c>
      <c r="L458" s="433"/>
      <c r="M458" s="433"/>
      <c r="N458" s="434"/>
      <c r="O458" s="383" t="str">
        <f t="shared" si="98"/>
        <v/>
      </c>
      <c r="P458" s="434"/>
      <c r="Q458" s="434"/>
      <c r="R458" s="434"/>
      <c r="S458" s="433"/>
      <c r="T458" s="434"/>
      <c r="U458" s="384" t="str">
        <f t="shared" si="100"/>
        <v/>
      </c>
      <c r="V458" s="384" t="str">
        <f t="shared" si="101"/>
        <v/>
      </c>
      <c r="W458" s="384" t="str">
        <f t="shared" si="102"/>
        <v/>
      </c>
      <c r="X458" s="384" t="str">
        <f t="shared" si="103"/>
        <v/>
      </c>
      <c r="Y458" s="384" t="str">
        <f t="shared" si="104"/>
        <v/>
      </c>
      <c r="Z458" s="384" t="str">
        <f t="shared" si="105"/>
        <v/>
      </c>
      <c r="AA458" s="384">
        <f t="shared" si="99"/>
        <v>0</v>
      </c>
      <c r="AB458" s="385" t="b">
        <f t="shared" si="106"/>
        <v>1</v>
      </c>
      <c r="AC458" s="384" t="str">
        <f>IF($N458="","",IF($C$7="Northern Ireland",INDEX('Fixed inputs'!$H$18:$H$58,MATCH($N458,'Fixed inputs'!$C$18:$C$58,0)),INDEX('Fixed inputs'!$I$18:$I$58,MATCH($N458,'Fixed inputs'!$C$18:$C$58,0))))</f>
        <v/>
      </c>
      <c r="AD458" s="384" t="str">
        <f>IF($C458="","",INDEX('Fixed inputs'!$C$8:$E$10,MATCH($C458,'Fixed inputs'!$B$8:$B$10,0),MATCH(IF($C$7="Northern Ireland","GBP","EUR"),'Fixed inputs'!$C$7:$E$7,0)))</f>
        <v/>
      </c>
      <c r="AE458" s="386"/>
      <c r="AF458" s="386"/>
      <c r="AG458" s="386"/>
      <c r="AH458" s="386"/>
      <c r="AI458" s="386"/>
      <c r="AJ458" s="387">
        <f t="shared" si="107"/>
        <v>0</v>
      </c>
      <c r="AK458" s="386"/>
      <c r="AL458" s="387">
        <f t="shared" si="108"/>
        <v>0</v>
      </c>
      <c r="AM458" s="386"/>
      <c r="AN458" s="387">
        <f t="shared" si="109"/>
        <v>0</v>
      </c>
      <c r="AO458" s="386"/>
      <c r="AP458" s="387">
        <f t="shared" si="110"/>
        <v>0</v>
      </c>
      <c r="AQ458" s="386"/>
      <c r="AR458" s="387">
        <f t="shared" si="111"/>
        <v>0</v>
      </c>
      <c r="AS458" s="386"/>
      <c r="AT458" s="387">
        <f t="shared" si="112"/>
        <v>0</v>
      </c>
    </row>
    <row r="459" spans="2:46">
      <c r="B459" s="435"/>
      <c r="C459" s="435"/>
      <c r="D459" s="436"/>
      <c r="E459" s="437"/>
      <c r="F459" s="437"/>
      <c r="G459" s="437"/>
      <c r="H459" s="437"/>
      <c r="I459" s="437"/>
      <c r="J459" s="437"/>
      <c r="K459" s="465">
        <f t="shared" si="97"/>
        <v>0</v>
      </c>
      <c r="L459" s="433"/>
      <c r="M459" s="433"/>
      <c r="N459" s="434"/>
      <c r="O459" s="383" t="str">
        <f t="shared" si="98"/>
        <v/>
      </c>
      <c r="P459" s="434"/>
      <c r="Q459" s="434"/>
      <c r="R459" s="434"/>
      <c r="S459" s="433"/>
      <c r="T459" s="434"/>
      <c r="U459" s="384" t="str">
        <f t="shared" si="100"/>
        <v/>
      </c>
      <c r="V459" s="384" t="str">
        <f t="shared" si="101"/>
        <v/>
      </c>
      <c r="W459" s="384" t="str">
        <f t="shared" si="102"/>
        <v/>
      </c>
      <c r="X459" s="384" t="str">
        <f t="shared" si="103"/>
        <v/>
      </c>
      <c r="Y459" s="384" t="str">
        <f t="shared" si="104"/>
        <v/>
      </c>
      <c r="Z459" s="384" t="str">
        <f t="shared" si="105"/>
        <v/>
      </c>
      <c r="AA459" s="384">
        <f t="shared" si="99"/>
        <v>0</v>
      </c>
      <c r="AB459" s="385" t="b">
        <f t="shared" si="106"/>
        <v>1</v>
      </c>
      <c r="AC459" s="384" t="str">
        <f>IF($N459="","",IF($C$7="Northern Ireland",INDEX('Fixed inputs'!$H$18:$H$58,MATCH($N459,'Fixed inputs'!$C$18:$C$58,0)),INDEX('Fixed inputs'!$I$18:$I$58,MATCH($N459,'Fixed inputs'!$C$18:$C$58,0))))</f>
        <v/>
      </c>
      <c r="AD459" s="384" t="str">
        <f>IF($C459="","",INDEX('Fixed inputs'!$C$8:$E$10,MATCH($C459,'Fixed inputs'!$B$8:$B$10,0),MATCH(IF($C$7="Northern Ireland","GBP","EUR"),'Fixed inputs'!$C$7:$E$7,0)))</f>
        <v/>
      </c>
      <c r="AE459" s="386"/>
      <c r="AF459" s="386"/>
      <c r="AG459" s="386"/>
      <c r="AH459" s="386"/>
      <c r="AI459" s="386"/>
      <c r="AJ459" s="387">
        <f t="shared" si="107"/>
        <v>0</v>
      </c>
      <c r="AK459" s="386"/>
      <c r="AL459" s="387">
        <f t="shared" si="108"/>
        <v>0</v>
      </c>
      <c r="AM459" s="386"/>
      <c r="AN459" s="387">
        <f t="shared" si="109"/>
        <v>0</v>
      </c>
      <c r="AO459" s="386"/>
      <c r="AP459" s="387">
        <f t="shared" si="110"/>
        <v>0</v>
      </c>
      <c r="AQ459" s="386"/>
      <c r="AR459" s="387">
        <f t="shared" si="111"/>
        <v>0</v>
      </c>
      <c r="AS459" s="386"/>
      <c r="AT459" s="387">
        <f t="shared" si="112"/>
        <v>0</v>
      </c>
    </row>
    <row r="460" spans="2:46">
      <c r="B460" s="435"/>
      <c r="C460" s="435"/>
      <c r="D460" s="436"/>
      <c r="E460" s="437"/>
      <c r="F460" s="437"/>
      <c r="G460" s="437"/>
      <c r="H460" s="437"/>
      <c r="I460" s="437"/>
      <c r="J460" s="437"/>
      <c r="K460" s="465">
        <f t="shared" ref="K460:K511" si="113">SUM(E460:J460)</f>
        <v>0</v>
      </c>
      <c r="L460" s="433"/>
      <c r="M460" s="433"/>
      <c r="N460" s="434"/>
      <c r="O460" s="383" t="str">
        <f t="shared" ref="O460:O511" si="114">IF($N460="","",IF($N460&lt;2024,"Yes","No"))</f>
        <v/>
      </c>
      <c r="P460" s="434"/>
      <c r="Q460" s="434"/>
      <c r="R460" s="434"/>
      <c r="S460" s="433"/>
      <c r="T460" s="434"/>
      <c r="U460" s="384" t="str">
        <f t="shared" si="100"/>
        <v/>
      </c>
      <c r="V460" s="384" t="str">
        <f t="shared" si="101"/>
        <v/>
      </c>
      <c r="W460" s="384" t="str">
        <f t="shared" si="102"/>
        <v/>
      </c>
      <c r="X460" s="384" t="str">
        <f t="shared" si="103"/>
        <v/>
      </c>
      <c r="Y460" s="384" t="str">
        <f t="shared" si="104"/>
        <v/>
      </c>
      <c r="Z460" s="384" t="str">
        <f t="shared" si="105"/>
        <v/>
      </c>
      <c r="AA460" s="384">
        <f t="shared" ref="AA460:AA511" si="115">SUM(U460:Z460)</f>
        <v>0</v>
      </c>
      <c r="AB460" s="385" t="b">
        <f t="shared" si="106"/>
        <v>1</v>
      </c>
      <c r="AC460" s="384" t="str">
        <f>IF($N460="","",IF($C$7="Northern Ireland",INDEX('Fixed inputs'!$H$18:$H$58,MATCH($N460,'Fixed inputs'!$C$18:$C$58,0)),INDEX('Fixed inputs'!$I$18:$I$58,MATCH($N460,'Fixed inputs'!$C$18:$C$58,0))))</f>
        <v/>
      </c>
      <c r="AD460" s="384" t="str">
        <f>IF($C460="","",INDEX('Fixed inputs'!$C$8:$E$10,MATCH($C460,'Fixed inputs'!$B$8:$B$10,0),MATCH(IF($C$7="Northern Ireland","GBP","EUR"),'Fixed inputs'!$C$7:$E$7,0)))</f>
        <v/>
      </c>
      <c r="AE460" s="386"/>
      <c r="AF460" s="386"/>
      <c r="AG460" s="386"/>
      <c r="AH460" s="386"/>
      <c r="AI460" s="386"/>
      <c r="AJ460" s="387">
        <f t="shared" si="107"/>
        <v>0</v>
      </c>
      <c r="AK460" s="386"/>
      <c r="AL460" s="387">
        <f t="shared" si="108"/>
        <v>0</v>
      </c>
      <c r="AM460" s="386"/>
      <c r="AN460" s="387">
        <f t="shared" si="109"/>
        <v>0</v>
      </c>
      <c r="AO460" s="386"/>
      <c r="AP460" s="387">
        <f t="shared" si="110"/>
        <v>0</v>
      </c>
      <c r="AQ460" s="386"/>
      <c r="AR460" s="387">
        <f t="shared" si="111"/>
        <v>0</v>
      </c>
      <c r="AS460" s="386"/>
      <c r="AT460" s="387">
        <f t="shared" si="112"/>
        <v>0</v>
      </c>
    </row>
    <row r="461" spans="2:46">
      <c r="B461" s="435"/>
      <c r="C461" s="435"/>
      <c r="D461" s="436"/>
      <c r="E461" s="437"/>
      <c r="F461" s="437"/>
      <c r="G461" s="437"/>
      <c r="H461" s="437"/>
      <c r="I461" s="437"/>
      <c r="J461" s="437"/>
      <c r="K461" s="465">
        <f t="shared" si="113"/>
        <v>0</v>
      </c>
      <c r="L461" s="433"/>
      <c r="M461" s="433"/>
      <c r="N461" s="434"/>
      <c r="O461" s="383" t="str">
        <f t="shared" si="114"/>
        <v/>
      </c>
      <c r="P461" s="434"/>
      <c r="Q461" s="434"/>
      <c r="R461" s="434"/>
      <c r="S461" s="433"/>
      <c r="T461" s="434"/>
      <c r="U461" s="384" t="str">
        <f t="shared" ref="U461:U511" si="116">IF($B461="","",IFERROR(E461*$AC461*$AD461,0))</f>
        <v/>
      </c>
      <c r="V461" s="384" t="str">
        <f t="shared" ref="V461:V511" si="117">IF($B461="","",IFERROR(F461*$AC461*$AD461,0))</f>
        <v/>
      </c>
      <c r="W461" s="384" t="str">
        <f t="shared" ref="W461:W511" si="118">IF($B461="","",IFERROR(G461*$AC461*$AD461,0))</f>
        <v/>
      </c>
      <c r="X461" s="384" t="str">
        <f t="shared" ref="X461:X511" si="119">IF($B461="","",IFERROR(H461*$AC461*$AD461,0))</f>
        <v/>
      </c>
      <c r="Y461" s="384" t="str">
        <f t="shared" ref="Y461:Y511" si="120">IF($B461="","",IFERROR(I461*$AC461*$AD461,0))</f>
        <v/>
      </c>
      <c r="Z461" s="384" t="str">
        <f t="shared" ref="Z461:Z511" si="121">IF($B461="","",IFERROR(J461*$AC461*$AD461,0))</f>
        <v/>
      </c>
      <c r="AA461" s="384">
        <f t="shared" si="115"/>
        <v>0</v>
      </c>
      <c r="AB461" s="385" t="b">
        <f t="shared" ref="AB461:AB511" si="122">IF(COUNTA($B461:$J461)=0,TRUE,AND($B461&lt;&gt;"",$C461&lt;&gt;"",$D461&lt;&gt;"",$N461&lt;&gt;"",$L461&lt;&gt;"",$M461&lt;&gt;"",$Q461&lt;&gt;"",$R461&lt;&gt;"",$S461&lt;&gt;"",IF($O461="Yes",$P461&lt;&gt;"",TRUE)))</f>
        <v>1</v>
      </c>
      <c r="AC461" s="384" t="str">
        <f>IF($N461="","",IF($C$7="Northern Ireland",INDEX('Fixed inputs'!$H$18:$H$58,MATCH($N461,'Fixed inputs'!$C$18:$C$58,0)),INDEX('Fixed inputs'!$I$18:$I$58,MATCH($N461,'Fixed inputs'!$C$18:$C$58,0))))</f>
        <v/>
      </c>
      <c r="AD461" s="384" t="str">
        <f>IF($C461="","",INDEX('Fixed inputs'!$C$8:$E$10,MATCH($C461,'Fixed inputs'!$B$8:$B$10,0),MATCH(IF($C$7="Northern Ireland","GBP","EUR"),'Fixed inputs'!$C$7:$E$7,0)))</f>
        <v/>
      </c>
      <c r="AE461" s="386"/>
      <c r="AF461" s="386"/>
      <c r="AG461" s="386"/>
      <c r="AH461" s="386"/>
      <c r="AI461" s="386"/>
      <c r="AJ461" s="387">
        <f t="shared" ref="AJ461:AJ511" si="123">IF(AI461&lt;&gt;"",AI461,IF(AND($AE461="Yes",$AF461="Yes",$AG461="Yes",$AH461="Yes"),U461,0))</f>
        <v>0</v>
      </c>
      <c r="AK461" s="386"/>
      <c r="AL461" s="387">
        <f t="shared" ref="AL461:AL511" si="124">IF(AK461&lt;&gt;"",AK461,IF(AND($AE461="Yes",$AF461="Yes",$AG461="Yes",$AH461="Yes"),V461,0))</f>
        <v>0</v>
      </c>
      <c r="AM461" s="386"/>
      <c r="AN461" s="387">
        <f t="shared" ref="AN461:AN511" si="125">IF(AM461&lt;&gt;"",AM461,IF(AND($AE461="Yes",$AF461="Yes",$AG461="Yes",$AH461="Yes"),W461,0))</f>
        <v>0</v>
      </c>
      <c r="AO461" s="386"/>
      <c r="AP461" s="387">
        <f t="shared" ref="AP461:AP511" si="126">IF(AO461&lt;&gt;"",AO461,IF(AND($AE461="Yes",$AF461="Yes",$AG461="Yes",$AH461="Yes"),X461,0))</f>
        <v>0</v>
      </c>
      <c r="AQ461" s="386"/>
      <c r="AR461" s="387">
        <f t="shared" ref="AR461:AR511" si="127">IF(AQ461&lt;&gt;"",AQ461,IF(AND($AE461="Yes",$AF461="Yes",$AG461="Yes",$AH461="Yes"),Y461,0))</f>
        <v>0</v>
      </c>
      <c r="AS461" s="386"/>
      <c r="AT461" s="387">
        <f t="shared" ref="AT461:AT511" si="128">IF(AS461&lt;&gt;"",AS461,IF(AND($AE461="Yes",$AF461="Yes",$AG461="Yes",$AH461="Yes"),Z461,0))</f>
        <v>0</v>
      </c>
    </row>
    <row r="462" spans="2:46">
      <c r="B462" s="435"/>
      <c r="C462" s="435"/>
      <c r="D462" s="436"/>
      <c r="E462" s="437"/>
      <c r="F462" s="437"/>
      <c r="G462" s="437"/>
      <c r="H462" s="437"/>
      <c r="I462" s="437"/>
      <c r="J462" s="437"/>
      <c r="K462" s="465">
        <f t="shared" si="113"/>
        <v>0</v>
      </c>
      <c r="L462" s="433"/>
      <c r="M462" s="433"/>
      <c r="N462" s="434"/>
      <c r="O462" s="383" t="str">
        <f t="shared" si="114"/>
        <v/>
      </c>
      <c r="P462" s="434"/>
      <c r="Q462" s="434"/>
      <c r="R462" s="434"/>
      <c r="S462" s="433"/>
      <c r="T462" s="434"/>
      <c r="U462" s="384" t="str">
        <f t="shared" si="116"/>
        <v/>
      </c>
      <c r="V462" s="384" t="str">
        <f t="shared" si="117"/>
        <v/>
      </c>
      <c r="W462" s="384" t="str">
        <f t="shared" si="118"/>
        <v/>
      </c>
      <c r="X462" s="384" t="str">
        <f t="shared" si="119"/>
        <v/>
      </c>
      <c r="Y462" s="384" t="str">
        <f t="shared" si="120"/>
        <v/>
      </c>
      <c r="Z462" s="384" t="str">
        <f t="shared" si="121"/>
        <v/>
      </c>
      <c r="AA462" s="384">
        <f t="shared" si="115"/>
        <v>0</v>
      </c>
      <c r="AB462" s="385" t="b">
        <f t="shared" si="122"/>
        <v>1</v>
      </c>
      <c r="AC462" s="384" t="str">
        <f>IF($N462="","",IF($C$7="Northern Ireland",INDEX('Fixed inputs'!$H$18:$H$58,MATCH($N462,'Fixed inputs'!$C$18:$C$58,0)),INDEX('Fixed inputs'!$I$18:$I$58,MATCH($N462,'Fixed inputs'!$C$18:$C$58,0))))</f>
        <v/>
      </c>
      <c r="AD462" s="384" t="str">
        <f>IF($C462="","",INDEX('Fixed inputs'!$C$8:$E$10,MATCH($C462,'Fixed inputs'!$B$8:$B$10,0),MATCH(IF($C$7="Northern Ireland","GBP","EUR"),'Fixed inputs'!$C$7:$E$7,0)))</f>
        <v/>
      </c>
      <c r="AE462" s="386"/>
      <c r="AF462" s="386"/>
      <c r="AG462" s="386"/>
      <c r="AH462" s="386"/>
      <c r="AI462" s="386"/>
      <c r="AJ462" s="387">
        <f t="shared" si="123"/>
        <v>0</v>
      </c>
      <c r="AK462" s="386"/>
      <c r="AL462" s="387">
        <f t="shared" si="124"/>
        <v>0</v>
      </c>
      <c r="AM462" s="386"/>
      <c r="AN462" s="387">
        <f t="shared" si="125"/>
        <v>0</v>
      </c>
      <c r="AO462" s="386"/>
      <c r="AP462" s="387">
        <f t="shared" si="126"/>
        <v>0</v>
      </c>
      <c r="AQ462" s="386"/>
      <c r="AR462" s="387">
        <f t="shared" si="127"/>
        <v>0</v>
      </c>
      <c r="AS462" s="386"/>
      <c r="AT462" s="387">
        <f t="shared" si="128"/>
        <v>0</v>
      </c>
    </row>
    <row r="463" spans="2:46">
      <c r="B463" s="435"/>
      <c r="C463" s="435"/>
      <c r="D463" s="436"/>
      <c r="E463" s="437"/>
      <c r="F463" s="437"/>
      <c r="G463" s="437"/>
      <c r="H463" s="437"/>
      <c r="I463" s="437"/>
      <c r="J463" s="437"/>
      <c r="K463" s="465">
        <f t="shared" si="113"/>
        <v>0</v>
      </c>
      <c r="L463" s="433"/>
      <c r="M463" s="433"/>
      <c r="N463" s="434"/>
      <c r="O463" s="383" t="str">
        <f t="shared" si="114"/>
        <v/>
      </c>
      <c r="P463" s="434"/>
      <c r="Q463" s="434"/>
      <c r="R463" s="434"/>
      <c r="S463" s="433"/>
      <c r="T463" s="434"/>
      <c r="U463" s="384" t="str">
        <f t="shared" si="116"/>
        <v/>
      </c>
      <c r="V463" s="384" t="str">
        <f t="shared" si="117"/>
        <v/>
      </c>
      <c r="W463" s="384" t="str">
        <f t="shared" si="118"/>
        <v/>
      </c>
      <c r="X463" s="384" t="str">
        <f t="shared" si="119"/>
        <v/>
      </c>
      <c r="Y463" s="384" t="str">
        <f t="shared" si="120"/>
        <v/>
      </c>
      <c r="Z463" s="384" t="str">
        <f t="shared" si="121"/>
        <v/>
      </c>
      <c r="AA463" s="384">
        <f t="shared" si="115"/>
        <v>0</v>
      </c>
      <c r="AB463" s="385" t="b">
        <f t="shared" si="122"/>
        <v>1</v>
      </c>
      <c r="AC463" s="384" t="str">
        <f>IF($N463="","",IF($C$7="Northern Ireland",INDEX('Fixed inputs'!$H$18:$H$58,MATCH($N463,'Fixed inputs'!$C$18:$C$58,0)),INDEX('Fixed inputs'!$I$18:$I$58,MATCH($N463,'Fixed inputs'!$C$18:$C$58,0))))</f>
        <v/>
      </c>
      <c r="AD463" s="384" t="str">
        <f>IF($C463="","",INDEX('Fixed inputs'!$C$8:$E$10,MATCH($C463,'Fixed inputs'!$B$8:$B$10,0),MATCH(IF($C$7="Northern Ireland","GBP","EUR"),'Fixed inputs'!$C$7:$E$7,0)))</f>
        <v/>
      </c>
      <c r="AE463" s="386"/>
      <c r="AF463" s="386"/>
      <c r="AG463" s="386"/>
      <c r="AH463" s="386"/>
      <c r="AI463" s="386"/>
      <c r="AJ463" s="387">
        <f t="shared" si="123"/>
        <v>0</v>
      </c>
      <c r="AK463" s="386"/>
      <c r="AL463" s="387">
        <f t="shared" si="124"/>
        <v>0</v>
      </c>
      <c r="AM463" s="386"/>
      <c r="AN463" s="387">
        <f t="shared" si="125"/>
        <v>0</v>
      </c>
      <c r="AO463" s="386"/>
      <c r="AP463" s="387">
        <f t="shared" si="126"/>
        <v>0</v>
      </c>
      <c r="AQ463" s="386"/>
      <c r="AR463" s="387">
        <f t="shared" si="127"/>
        <v>0</v>
      </c>
      <c r="AS463" s="386"/>
      <c r="AT463" s="387">
        <f t="shared" si="128"/>
        <v>0</v>
      </c>
    </row>
    <row r="464" spans="2:46">
      <c r="B464" s="435"/>
      <c r="C464" s="435"/>
      <c r="D464" s="436"/>
      <c r="E464" s="437"/>
      <c r="F464" s="437"/>
      <c r="G464" s="437"/>
      <c r="H464" s="437"/>
      <c r="I464" s="437"/>
      <c r="J464" s="437"/>
      <c r="K464" s="465">
        <f t="shared" si="113"/>
        <v>0</v>
      </c>
      <c r="L464" s="433"/>
      <c r="M464" s="433"/>
      <c r="N464" s="434"/>
      <c r="O464" s="383" t="str">
        <f t="shared" si="114"/>
        <v/>
      </c>
      <c r="P464" s="434"/>
      <c r="Q464" s="434"/>
      <c r="R464" s="434"/>
      <c r="S464" s="433"/>
      <c r="T464" s="434"/>
      <c r="U464" s="384" t="str">
        <f t="shared" si="116"/>
        <v/>
      </c>
      <c r="V464" s="384" t="str">
        <f t="shared" si="117"/>
        <v/>
      </c>
      <c r="W464" s="384" t="str">
        <f t="shared" si="118"/>
        <v/>
      </c>
      <c r="X464" s="384" t="str">
        <f t="shared" si="119"/>
        <v/>
      </c>
      <c r="Y464" s="384" t="str">
        <f t="shared" si="120"/>
        <v/>
      </c>
      <c r="Z464" s="384" t="str">
        <f t="shared" si="121"/>
        <v/>
      </c>
      <c r="AA464" s="384">
        <f t="shared" si="115"/>
        <v>0</v>
      </c>
      <c r="AB464" s="385" t="b">
        <f t="shared" si="122"/>
        <v>1</v>
      </c>
      <c r="AC464" s="384" t="str">
        <f>IF($N464="","",IF($C$7="Northern Ireland",INDEX('Fixed inputs'!$H$18:$H$58,MATCH($N464,'Fixed inputs'!$C$18:$C$58,0)),INDEX('Fixed inputs'!$I$18:$I$58,MATCH($N464,'Fixed inputs'!$C$18:$C$58,0))))</f>
        <v/>
      </c>
      <c r="AD464" s="384" t="str">
        <f>IF($C464="","",INDEX('Fixed inputs'!$C$8:$E$10,MATCH($C464,'Fixed inputs'!$B$8:$B$10,0),MATCH(IF($C$7="Northern Ireland","GBP","EUR"),'Fixed inputs'!$C$7:$E$7,0)))</f>
        <v/>
      </c>
      <c r="AE464" s="386"/>
      <c r="AF464" s="386"/>
      <c r="AG464" s="386"/>
      <c r="AH464" s="386"/>
      <c r="AI464" s="386"/>
      <c r="AJ464" s="387">
        <f t="shared" si="123"/>
        <v>0</v>
      </c>
      <c r="AK464" s="386"/>
      <c r="AL464" s="387">
        <f t="shared" si="124"/>
        <v>0</v>
      </c>
      <c r="AM464" s="386"/>
      <c r="AN464" s="387">
        <f t="shared" si="125"/>
        <v>0</v>
      </c>
      <c r="AO464" s="386"/>
      <c r="AP464" s="387">
        <f t="shared" si="126"/>
        <v>0</v>
      </c>
      <c r="AQ464" s="386"/>
      <c r="AR464" s="387">
        <f t="shared" si="127"/>
        <v>0</v>
      </c>
      <c r="AS464" s="386"/>
      <c r="AT464" s="387">
        <f t="shared" si="128"/>
        <v>0</v>
      </c>
    </row>
    <row r="465" spans="2:46">
      <c r="B465" s="435"/>
      <c r="C465" s="435"/>
      <c r="D465" s="436"/>
      <c r="E465" s="437"/>
      <c r="F465" s="437"/>
      <c r="G465" s="437"/>
      <c r="H465" s="437"/>
      <c r="I465" s="437"/>
      <c r="J465" s="437"/>
      <c r="K465" s="465">
        <f t="shared" si="113"/>
        <v>0</v>
      </c>
      <c r="L465" s="433"/>
      <c r="M465" s="433"/>
      <c r="N465" s="434"/>
      <c r="O465" s="383" t="str">
        <f t="shared" si="114"/>
        <v/>
      </c>
      <c r="P465" s="434"/>
      <c r="Q465" s="434"/>
      <c r="R465" s="434"/>
      <c r="S465" s="433"/>
      <c r="T465" s="434"/>
      <c r="U465" s="384" t="str">
        <f t="shared" si="116"/>
        <v/>
      </c>
      <c r="V465" s="384" t="str">
        <f t="shared" si="117"/>
        <v/>
      </c>
      <c r="W465" s="384" t="str">
        <f t="shared" si="118"/>
        <v/>
      </c>
      <c r="X465" s="384" t="str">
        <f t="shared" si="119"/>
        <v/>
      </c>
      <c r="Y465" s="384" t="str">
        <f t="shared" si="120"/>
        <v/>
      </c>
      <c r="Z465" s="384" t="str">
        <f t="shared" si="121"/>
        <v/>
      </c>
      <c r="AA465" s="384">
        <f t="shared" si="115"/>
        <v>0</v>
      </c>
      <c r="AB465" s="385" t="b">
        <f t="shared" si="122"/>
        <v>1</v>
      </c>
      <c r="AC465" s="384" t="str">
        <f>IF($N465="","",IF($C$7="Northern Ireland",INDEX('Fixed inputs'!$H$18:$H$58,MATCH($N465,'Fixed inputs'!$C$18:$C$58,0)),INDEX('Fixed inputs'!$I$18:$I$58,MATCH($N465,'Fixed inputs'!$C$18:$C$58,0))))</f>
        <v/>
      </c>
      <c r="AD465" s="384" t="str">
        <f>IF($C465="","",INDEX('Fixed inputs'!$C$8:$E$10,MATCH($C465,'Fixed inputs'!$B$8:$B$10,0),MATCH(IF($C$7="Northern Ireland","GBP","EUR"),'Fixed inputs'!$C$7:$E$7,0)))</f>
        <v/>
      </c>
      <c r="AE465" s="386"/>
      <c r="AF465" s="386"/>
      <c r="AG465" s="386"/>
      <c r="AH465" s="386"/>
      <c r="AI465" s="386"/>
      <c r="AJ465" s="387">
        <f t="shared" si="123"/>
        <v>0</v>
      </c>
      <c r="AK465" s="386"/>
      <c r="AL465" s="387">
        <f t="shared" si="124"/>
        <v>0</v>
      </c>
      <c r="AM465" s="386"/>
      <c r="AN465" s="387">
        <f t="shared" si="125"/>
        <v>0</v>
      </c>
      <c r="AO465" s="386"/>
      <c r="AP465" s="387">
        <f t="shared" si="126"/>
        <v>0</v>
      </c>
      <c r="AQ465" s="386"/>
      <c r="AR465" s="387">
        <f t="shared" si="127"/>
        <v>0</v>
      </c>
      <c r="AS465" s="386"/>
      <c r="AT465" s="387">
        <f t="shared" si="128"/>
        <v>0</v>
      </c>
    </row>
    <row r="466" spans="2:46">
      <c r="B466" s="435"/>
      <c r="C466" s="435"/>
      <c r="D466" s="436"/>
      <c r="E466" s="437"/>
      <c r="F466" s="437"/>
      <c r="G466" s="437"/>
      <c r="H466" s="437"/>
      <c r="I466" s="437"/>
      <c r="J466" s="437"/>
      <c r="K466" s="465">
        <f t="shared" si="113"/>
        <v>0</v>
      </c>
      <c r="L466" s="433"/>
      <c r="M466" s="433"/>
      <c r="N466" s="434"/>
      <c r="O466" s="383" t="str">
        <f t="shared" si="114"/>
        <v/>
      </c>
      <c r="P466" s="434"/>
      <c r="Q466" s="434"/>
      <c r="R466" s="434"/>
      <c r="S466" s="433"/>
      <c r="T466" s="434"/>
      <c r="U466" s="384" t="str">
        <f t="shared" si="116"/>
        <v/>
      </c>
      <c r="V466" s="384" t="str">
        <f t="shared" si="117"/>
        <v/>
      </c>
      <c r="W466" s="384" t="str">
        <f t="shared" si="118"/>
        <v/>
      </c>
      <c r="X466" s="384" t="str">
        <f t="shared" si="119"/>
        <v/>
      </c>
      <c r="Y466" s="384" t="str">
        <f t="shared" si="120"/>
        <v/>
      </c>
      <c r="Z466" s="384" t="str">
        <f t="shared" si="121"/>
        <v/>
      </c>
      <c r="AA466" s="384">
        <f t="shared" si="115"/>
        <v>0</v>
      </c>
      <c r="AB466" s="385" t="b">
        <f t="shared" si="122"/>
        <v>1</v>
      </c>
      <c r="AC466" s="384" t="str">
        <f>IF($N466="","",IF($C$7="Northern Ireland",INDEX('Fixed inputs'!$H$18:$H$58,MATCH($N466,'Fixed inputs'!$C$18:$C$58,0)),INDEX('Fixed inputs'!$I$18:$I$58,MATCH($N466,'Fixed inputs'!$C$18:$C$58,0))))</f>
        <v/>
      </c>
      <c r="AD466" s="384" t="str">
        <f>IF($C466="","",INDEX('Fixed inputs'!$C$8:$E$10,MATCH($C466,'Fixed inputs'!$B$8:$B$10,0),MATCH(IF($C$7="Northern Ireland","GBP","EUR"),'Fixed inputs'!$C$7:$E$7,0)))</f>
        <v/>
      </c>
      <c r="AE466" s="386"/>
      <c r="AF466" s="386"/>
      <c r="AG466" s="386"/>
      <c r="AH466" s="386"/>
      <c r="AI466" s="386"/>
      <c r="AJ466" s="387">
        <f t="shared" si="123"/>
        <v>0</v>
      </c>
      <c r="AK466" s="386"/>
      <c r="AL466" s="387">
        <f t="shared" si="124"/>
        <v>0</v>
      </c>
      <c r="AM466" s="386"/>
      <c r="AN466" s="387">
        <f t="shared" si="125"/>
        <v>0</v>
      </c>
      <c r="AO466" s="386"/>
      <c r="AP466" s="387">
        <f t="shared" si="126"/>
        <v>0</v>
      </c>
      <c r="AQ466" s="386"/>
      <c r="AR466" s="387">
        <f t="shared" si="127"/>
        <v>0</v>
      </c>
      <c r="AS466" s="386"/>
      <c r="AT466" s="387">
        <f t="shared" si="128"/>
        <v>0</v>
      </c>
    </row>
    <row r="467" spans="2:46">
      <c r="B467" s="435"/>
      <c r="C467" s="435"/>
      <c r="D467" s="436"/>
      <c r="E467" s="437"/>
      <c r="F467" s="437"/>
      <c r="G467" s="437"/>
      <c r="H467" s="437"/>
      <c r="I467" s="437"/>
      <c r="J467" s="437"/>
      <c r="K467" s="465">
        <f t="shared" si="113"/>
        <v>0</v>
      </c>
      <c r="L467" s="433"/>
      <c r="M467" s="433"/>
      <c r="N467" s="434"/>
      <c r="O467" s="383" t="str">
        <f t="shared" si="114"/>
        <v/>
      </c>
      <c r="P467" s="434"/>
      <c r="Q467" s="434"/>
      <c r="R467" s="434"/>
      <c r="S467" s="433"/>
      <c r="T467" s="434"/>
      <c r="U467" s="384" t="str">
        <f t="shared" si="116"/>
        <v/>
      </c>
      <c r="V467" s="384" t="str">
        <f t="shared" si="117"/>
        <v/>
      </c>
      <c r="W467" s="384" t="str">
        <f t="shared" si="118"/>
        <v/>
      </c>
      <c r="X467" s="384" t="str">
        <f t="shared" si="119"/>
        <v/>
      </c>
      <c r="Y467" s="384" t="str">
        <f t="shared" si="120"/>
        <v/>
      </c>
      <c r="Z467" s="384" t="str">
        <f t="shared" si="121"/>
        <v/>
      </c>
      <c r="AA467" s="384">
        <f t="shared" si="115"/>
        <v>0</v>
      </c>
      <c r="AB467" s="385" t="b">
        <f t="shared" si="122"/>
        <v>1</v>
      </c>
      <c r="AC467" s="384" t="str">
        <f>IF($N467="","",IF($C$7="Northern Ireland",INDEX('Fixed inputs'!$H$18:$H$58,MATCH($N467,'Fixed inputs'!$C$18:$C$58,0)),INDEX('Fixed inputs'!$I$18:$I$58,MATCH($N467,'Fixed inputs'!$C$18:$C$58,0))))</f>
        <v/>
      </c>
      <c r="AD467" s="384" t="str">
        <f>IF($C467="","",INDEX('Fixed inputs'!$C$8:$E$10,MATCH($C467,'Fixed inputs'!$B$8:$B$10,0),MATCH(IF($C$7="Northern Ireland","GBP","EUR"),'Fixed inputs'!$C$7:$E$7,0)))</f>
        <v/>
      </c>
      <c r="AE467" s="386"/>
      <c r="AF467" s="386"/>
      <c r="AG467" s="386"/>
      <c r="AH467" s="386"/>
      <c r="AI467" s="386"/>
      <c r="AJ467" s="387">
        <f t="shared" si="123"/>
        <v>0</v>
      </c>
      <c r="AK467" s="386"/>
      <c r="AL467" s="387">
        <f t="shared" si="124"/>
        <v>0</v>
      </c>
      <c r="AM467" s="386"/>
      <c r="AN467" s="387">
        <f t="shared" si="125"/>
        <v>0</v>
      </c>
      <c r="AO467" s="386"/>
      <c r="AP467" s="387">
        <f t="shared" si="126"/>
        <v>0</v>
      </c>
      <c r="AQ467" s="386"/>
      <c r="AR467" s="387">
        <f t="shared" si="127"/>
        <v>0</v>
      </c>
      <c r="AS467" s="386"/>
      <c r="AT467" s="387">
        <f t="shared" si="128"/>
        <v>0</v>
      </c>
    </row>
    <row r="468" spans="2:46">
      <c r="B468" s="435"/>
      <c r="C468" s="435"/>
      <c r="D468" s="436"/>
      <c r="E468" s="437"/>
      <c r="F468" s="437"/>
      <c r="G468" s="437"/>
      <c r="H468" s="437"/>
      <c r="I468" s="437"/>
      <c r="J468" s="437"/>
      <c r="K468" s="465">
        <f t="shared" si="113"/>
        <v>0</v>
      </c>
      <c r="L468" s="433"/>
      <c r="M468" s="433"/>
      <c r="N468" s="434"/>
      <c r="O468" s="383" t="str">
        <f t="shared" si="114"/>
        <v/>
      </c>
      <c r="P468" s="434"/>
      <c r="Q468" s="434"/>
      <c r="R468" s="434"/>
      <c r="S468" s="433"/>
      <c r="T468" s="434"/>
      <c r="U468" s="384" t="str">
        <f t="shared" si="116"/>
        <v/>
      </c>
      <c r="V468" s="384" t="str">
        <f t="shared" si="117"/>
        <v/>
      </c>
      <c r="W468" s="384" t="str">
        <f t="shared" si="118"/>
        <v/>
      </c>
      <c r="X468" s="384" t="str">
        <f t="shared" si="119"/>
        <v/>
      </c>
      <c r="Y468" s="384" t="str">
        <f t="shared" si="120"/>
        <v/>
      </c>
      <c r="Z468" s="384" t="str">
        <f t="shared" si="121"/>
        <v/>
      </c>
      <c r="AA468" s="384">
        <f t="shared" si="115"/>
        <v>0</v>
      </c>
      <c r="AB468" s="385" t="b">
        <f t="shared" si="122"/>
        <v>1</v>
      </c>
      <c r="AC468" s="384" t="str">
        <f>IF($N468="","",IF($C$7="Northern Ireland",INDEX('Fixed inputs'!$H$18:$H$58,MATCH($N468,'Fixed inputs'!$C$18:$C$58,0)),INDEX('Fixed inputs'!$I$18:$I$58,MATCH($N468,'Fixed inputs'!$C$18:$C$58,0))))</f>
        <v/>
      </c>
      <c r="AD468" s="384" t="str">
        <f>IF($C468="","",INDEX('Fixed inputs'!$C$8:$E$10,MATCH($C468,'Fixed inputs'!$B$8:$B$10,0),MATCH(IF($C$7="Northern Ireland","GBP","EUR"),'Fixed inputs'!$C$7:$E$7,0)))</f>
        <v/>
      </c>
      <c r="AE468" s="386"/>
      <c r="AF468" s="386"/>
      <c r="AG468" s="386"/>
      <c r="AH468" s="386"/>
      <c r="AI468" s="386"/>
      <c r="AJ468" s="387">
        <f t="shared" si="123"/>
        <v>0</v>
      </c>
      <c r="AK468" s="386"/>
      <c r="AL468" s="387">
        <f t="shared" si="124"/>
        <v>0</v>
      </c>
      <c r="AM468" s="386"/>
      <c r="AN468" s="387">
        <f t="shared" si="125"/>
        <v>0</v>
      </c>
      <c r="AO468" s="386"/>
      <c r="AP468" s="387">
        <f t="shared" si="126"/>
        <v>0</v>
      </c>
      <c r="AQ468" s="386"/>
      <c r="AR468" s="387">
        <f t="shared" si="127"/>
        <v>0</v>
      </c>
      <c r="AS468" s="386"/>
      <c r="AT468" s="387">
        <f t="shared" si="128"/>
        <v>0</v>
      </c>
    </row>
    <row r="469" spans="2:46">
      <c r="B469" s="435"/>
      <c r="C469" s="435"/>
      <c r="D469" s="436"/>
      <c r="E469" s="437"/>
      <c r="F469" s="437"/>
      <c r="G469" s="437"/>
      <c r="H469" s="437"/>
      <c r="I469" s="437"/>
      <c r="J469" s="437"/>
      <c r="K469" s="465">
        <f t="shared" si="113"/>
        <v>0</v>
      </c>
      <c r="L469" s="433"/>
      <c r="M469" s="433"/>
      <c r="N469" s="434"/>
      <c r="O469" s="383" t="str">
        <f t="shared" si="114"/>
        <v/>
      </c>
      <c r="P469" s="434"/>
      <c r="Q469" s="434"/>
      <c r="R469" s="434"/>
      <c r="S469" s="433"/>
      <c r="T469" s="434"/>
      <c r="U469" s="384" t="str">
        <f t="shared" si="116"/>
        <v/>
      </c>
      <c r="V469" s="384" t="str">
        <f t="shared" si="117"/>
        <v/>
      </c>
      <c r="W469" s="384" t="str">
        <f t="shared" si="118"/>
        <v/>
      </c>
      <c r="X469" s="384" t="str">
        <f t="shared" si="119"/>
        <v/>
      </c>
      <c r="Y469" s="384" t="str">
        <f t="shared" si="120"/>
        <v/>
      </c>
      <c r="Z469" s="384" t="str">
        <f t="shared" si="121"/>
        <v/>
      </c>
      <c r="AA469" s="384">
        <f t="shared" si="115"/>
        <v>0</v>
      </c>
      <c r="AB469" s="385" t="b">
        <f t="shared" si="122"/>
        <v>1</v>
      </c>
      <c r="AC469" s="384" t="str">
        <f>IF($N469="","",IF($C$7="Northern Ireland",INDEX('Fixed inputs'!$H$18:$H$58,MATCH($N469,'Fixed inputs'!$C$18:$C$58,0)),INDEX('Fixed inputs'!$I$18:$I$58,MATCH($N469,'Fixed inputs'!$C$18:$C$58,0))))</f>
        <v/>
      </c>
      <c r="AD469" s="384" t="str">
        <f>IF($C469="","",INDEX('Fixed inputs'!$C$8:$E$10,MATCH($C469,'Fixed inputs'!$B$8:$B$10,0),MATCH(IF($C$7="Northern Ireland","GBP","EUR"),'Fixed inputs'!$C$7:$E$7,0)))</f>
        <v/>
      </c>
      <c r="AE469" s="386"/>
      <c r="AF469" s="386"/>
      <c r="AG469" s="386"/>
      <c r="AH469" s="386"/>
      <c r="AI469" s="386"/>
      <c r="AJ469" s="387">
        <f t="shared" si="123"/>
        <v>0</v>
      </c>
      <c r="AK469" s="386"/>
      <c r="AL469" s="387">
        <f t="shared" si="124"/>
        <v>0</v>
      </c>
      <c r="AM469" s="386"/>
      <c r="AN469" s="387">
        <f t="shared" si="125"/>
        <v>0</v>
      </c>
      <c r="AO469" s="386"/>
      <c r="AP469" s="387">
        <f t="shared" si="126"/>
        <v>0</v>
      </c>
      <c r="AQ469" s="386"/>
      <c r="AR469" s="387">
        <f t="shared" si="127"/>
        <v>0</v>
      </c>
      <c r="AS469" s="386"/>
      <c r="AT469" s="387">
        <f t="shared" si="128"/>
        <v>0</v>
      </c>
    </row>
    <row r="470" spans="2:46">
      <c r="B470" s="435"/>
      <c r="C470" s="435"/>
      <c r="D470" s="436"/>
      <c r="E470" s="437"/>
      <c r="F470" s="437"/>
      <c r="G470" s="437"/>
      <c r="H470" s="437"/>
      <c r="I470" s="437"/>
      <c r="J470" s="437"/>
      <c r="K470" s="465">
        <f t="shared" si="113"/>
        <v>0</v>
      </c>
      <c r="L470" s="433"/>
      <c r="M470" s="433"/>
      <c r="N470" s="434"/>
      <c r="O470" s="383" t="str">
        <f t="shared" si="114"/>
        <v/>
      </c>
      <c r="P470" s="434"/>
      <c r="Q470" s="434"/>
      <c r="R470" s="434"/>
      <c r="S470" s="433"/>
      <c r="T470" s="434"/>
      <c r="U470" s="384" t="str">
        <f t="shared" si="116"/>
        <v/>
      </c>
      <c r="V470" s="384" t="str">
        <f t="shared" si="117"/>
        <v/>
      </c>
      <c r="W470" s="384" t="str">
        <f t="shared" si="118"/>
        <v/>
      </c>
      <c r="X470" s="384" t="str">
        <f t="shared" si="119"/>
        <v/>
      </c>
      <c r="Y470" s="384" t="str">
        <f t="shared" si="120"/>
        <v/>
      </c>
      <c r="Z470" s="384" t="str">
        <f t="shared" si="121"/>
        <v/>
      </c>
      <c r="AA470" s="384">
        <f t="shared" si="115"/>
        <v>0</v>
      </c>
      <c r="AB470" s="385" t="b">
        <f t="shared" si="122"/>
        <v>1</v>
      </c>
      <c r="AC470" s="384" t="str">
        <f>IF($N470="","",IF($C$7="Northern Ireland",INDEX('Fixed inputs'!$H$18:$H$58,MATCH($N470,'Fixed inputs'!$C$18:$C$58,0)),INDEX('Fixed inputs'!$I$18:$I$58,MATCH($N470,'Fixed inputs'!$C$18:$C$58,0))))</f>
        <v/>
      </c>
      <c r="AD470" s="384" t="str">
        <f>IF($C470="","",INDEX('Fixed inputs'!$C$8:$E$10,MATCH($C470,'Fixed inputs'!$B$8:$B$10,0),MATCH(IF($C$7="Northern Ireland","GBP","EUR"),'Fixed inputs'!$C$7:$E$7,0)))</f>
        <v/>
      </c>
      <c r="AE470" s="386"/>
      <c r="AF470" s="386"/>
      <c r="AG470" s="386"/>
      <c r="AH470" s="386"/>
      <c r="AI470" s="386"/>
      <c r="AJ470" s="387">
        <f t="shared" si="123"/>
        <v>0</v>
      </c>
      <c r="AK470" s="386"/>
      <c r="AL470" s="387">
        <f t="shared" si="124"/>
        <v>0</v>
      </c>
      <c r="AM470" s="386"/>
      <c r="AN470" s="387">
        <f t="shared" si="125"/>
        <v>0</v>
      </c>
      <c r="AO470" s="386"/>
      <c r="AP470" s="387">
        <f t="shared" si="126"/>
        <v>0</v>
      </c>
      <c r="AQ470" s="386"/>
      <c r="AR470" s="387">
        <f t="shared" si="127"/>
        <v>0</v>
      </c>
      <c r="AS470" s="386"/>
      <c r="AT470" s="387">
        <f t="shared" si="128"/>
        <v>0</v>
      </c>
    </row>
    <row r="471" spans="2:46">
      <c r="B471" s="435"/>
      <c r="C471" s="435"/>
      <c r="D471" s="436"/>
      <c r="E471" s="437"/>
      <c r="F471" s="437"/>
      <c r="G471" s="437"/>
      <c r="H471" s="437"/>
      <c r="I471" s="437"/>
      <c r="J471" s="437"/>
      <c r="K471" s="465">
        <f t="shared" si="113"/>
        <v>0</v>
      </c>
      <c r="L471" s="433"/>
      <c r="M471" s="433"/>
      <c r="N471" s="434"/>
      <c r="O471" s="383" t="str">
        <f t="shared" si="114"/>
        <v/>
      </c>
      <c r="P471" s="434"/>
      <c r="Q471" s="434"/>
      <c r="R471" s="434"/>
      <c r="S471" s="433"/>
      <c r="T471" s="434"/>
      <c r="U471" s="384" t="str">
        <f t="shared" si="116"/>
        <v/>
      </c>
      <c r="V471" s="384" t="str">
        <f t="shared" si="117"/>
        <v/>
      </c>
      <c r="W471" s="384" t="str">
        <f t="shared" si="118"/>
        <v/>
      </c>
      <c r="X471" s="384" t="str">
        <f t="shared" si="119"/>
        <v/>
      </c>
      <c r="Y471" s="384" t="str">
        <f t="shared" si="120"/>
        <v/>
      </c>
      <c r="Z471" s="384" t="str">
        <f t="shared" si="121"/>
        <v/>
      </c>
      <c r="AA471" s="384">
        <f t="shared" si="115"/>
        <v>0</v>
      </c>
      <c r="AB471" s="385" t="b">
        <f t="shared" si="122"/>
        <v>1</v>
      </c>
      <c r="AC471" s="384" t="str">
        <f>IF($N471="","",IF($C$7="Northern Ireland",INDEX('Fixed inputs'!$H$18:$H$58,MATCH($N471,'Fixed inputs'!$C$18:$C$58,0)),INDEX('Fixed inputs'!$I$18:$I$58,MATCH($N471,'Fixed inputs'!$C$18:$C$58,0))))</f>
        <v/>
      </c>
      <c r="AD471" s="384" t="str">
        <f>IF($C471="","",INDEX('Fixed inputs'!$C$8:$E$10,MATCH($C471,'Fixed inputs'!$B$8:$B$10,0),MATCH(IF($C$7="Northern Ireland","GBP","EUR"),'Fixed inputs'!$C$7:$E$7,0)))</f>
        <v/>
      </c>
      <c r="AE471" s="386"/>
      <c r="AF471" s="386"/>
      <c r="AG471" s="386"/>
      <c r="AH471" s="386"/>
      <c r="AI471" s="386"/>
      <c r="AJ471" s="387">
        <f t="shared" si="123"/>
        <v>0</v>
      </c>
      <c r="AK471" s="386"/>
      <c r="AL471" s="387">
        <f t="shared" si="124"/>
        <v>0</v>
      </c>
      <c r="AM471" s="386"/>
      <c r="AN471" s="387">
        <f t="shared" si="125"/>
        <v>0</v>
      </c>
      <c r="AO471" s="386"/>
      <c r="AP471" s="387">
        <f t="shared" si="126"/>
        <v>0</v>
      </c>
      <c r="AQ471" s="386"/>
      <c r="AR471" s="387">
        <f t="shared" si="127"/>
        <v>0</v>
      </c>
      <c r="AS471" s="386"/>
      <c r="AT471" s="387">
        <f t="shared" si="128"/>
        <v>0</v>
      </c>
    </row>
    <row r="472" spans="2:46">
      <c r="B472" s="435"/>
      <c r="C472" s="435"/>
      <c r="D472" s="436"/>
      <c r="E472" s="437"/>
      <c r="F472" s="437"/>
      <c r="G472" s="437"/>
      <c r="H472" s="437"/>
      <c r="I472" s="437"/>
      <c r="J472" s="437"/>
      <c r="K472" s="465">
        <f t="shared" si="113"/>
        <v>0</v>
      </c>
      <c r="L472" s="433"/>
      <c r="M472" s="433"/>
      <c r="N472" s="434"/>
      <c r="O472" s="383" t="str">
        <f t="shared" si="114"/>
        <v/>
      </c>
      <c r="P472" s="434"/>
      <c r="Q472" s="434"/>
      <c r="R472" s="434"/>
      <c r="S472" s="433"/>
      <c r="T472" s="434"/>
      <c r="U472" s="384" t="str">
        <f t="shared" si="116"/>
        <v/>
      </c>
      <c r="V472" s="384" t="str">
        <f t="shared" si="117"/>
        <v/>
      </c>
      <c r="W472" s="384" t="str">
        <f t="shared" si="118"/>
        <v/>
      </c>
      <c r="X472" s="384" t="str">
        <f t="shared" si="119"/>
        <v/>
      </c>
      <c r="Y472" s="384" t="str">
        <f t="shared" si="120"/>
        <v/>
      </c>
      <c r="Z472" s="384" t="str">
        <f t="shared" si="121"/>
        <v/>
      </c>
      <c r="AA472" s="384">
        <f t="shared" si="115"/>
        <v>0</v>
      </c>
      <c r="AB472" s="385" t="b">
        <f t="shared" si="122"/>
        <v>1</v>
      </c>
      <c r="AC472" s="384" t="str">
        <f>IF($N472="","",IF($C$7="Northern Ireland",INDEX('Fixed inputs'!$H$18:$H$58,MATCH($N472,'Fixed inputs'!$C$18:$C$58,0)),INDEX('Fixed inputs'!$I$18:$I$58,MATCH($N472,'Fixed inputs'!$C$18:$C$58,0))))</f>
        <v/>
      </c>
      <c r="AD472" s="384" t="str">
        <f>IF($C472="","",INDEX('Fixed inputs'!$C$8:$E$10,MATCH($C472,'Fixed inputs'!$B$8:$B$10,0),MATCH(IF($C$7="Northern Ireland","GBP","EUR"),'Fixed inputs'!$C$7:$E$7,0)))</f>
        <v/>
      </c>
      <c r="AE472" s="386"/>
      <c r="AF472" s="386"/>
      <c r="AG472" s="386"/>
      <c r="AH472" s="386"/>
      <c r="AI472" s="386"/>
      <c r="AJ472" s="387">
        <f t="shared" si="123"/>
        <v>0</v>
      </c>
      <c r="AK472" s="386"/>
      <c r="AL472" s="387">
        <f t="shared" si="124"/>
        <v>0</v>
      </c>
      <c r="AM472" s="386"/>
      <c r="AN472" s="387">
        <f t="shared" si="125"/>
        <v>0</v>
      </c>
      <c r="AO472" s="386"/>
      <c r="AP472" s="387">
        <f t="shared" si="126"/>
        <v>0</v>
      </c>
      <c r="AQ472" s="386"/>
      <c r="AR472" s="387">
        <f t="shared" si="127"/>
        <v>0</v>
      </c>
      <c r="AS472" s="386"/>
      <c r="AT472" s="387">
        <f t="shared" si="128"/>
        <v>0</v>
      </c>
    </row>
    <row r="473" spans="2:46">
      <c r="B473" s="435"/>
      <c r="C473" s="435"/>
      <c r="D473" s="436"/>
      <c r="E473" s="437"/>
      <c r="F473" s="437"/>
      <c r="G473" s="437"/>
      <c r="H473" s="437"/>
      <c r="I473" s="437"/>
      <c r="J473" s="437"/>
      <c r="K473" s="465">
        <f t="shared" si="113"/>
        <v>0</v>
      </c>
      <c r="L473" s="433"/>
      <c r="M473" s="433"/>
      <c r="N473" s="434"/>
      <c r="O473" s="383" t="str">
        <f t="shared" si="114"/>
        <v/>
      </c>
      <c r="P473" s="434"/>
      <c r="Q473" s="434"/>
      <c r="R473" s="434"/>
      <c r="S473" s="433"/>
      <c r="T473" s="434"/>
      <c r="U473" s="384" t="str">
        <f t="shared" si="116"/>
        <v/>
      </c>
      <c r="V473" s="384" t="str">
        <f t="shared" si="117"/>
        <v/>
      </c>
      <c r="W473" s="384" t="str">
        <f t="shared" si="118"/>
        <v/>
      </c>
      <c r="X473" s="384" t="str">
        <f t="shared" si="119"/>
        <v/>
      </c>
      <c r="Y473" s="384" t="str">
        <f t="shared" si="120"/>
        <v/>
      </c>
      <c r="Z473" s="384" t="str">
        <f t="shared" si="121"/>
        <v/>
      </c>
      <c r="AA473" s="384">
        <f t="shared" si="115"/>
        <v>0</v>
      </c>
      <c r="AB473" s="385" t="b">
        <f t="shared" si="122"/>
        <v>1</v>
      </c>
      <c r="AC473" s="384" t="str">
        <f>IF($N473="","",IF($C$7="Northern Ireland",INDEX('Fixed inputs'!$H$18:$H$58,MATCH($N473,'Fixed inputs'!$C$18:$C$58,0)),INDEX('Fixed inputs'!$I$18:$I$58,MATCH($N473,'Fixed inputs'!$C$18:$C$58,0))))</f>
        <v/>
      </c>
      <c r="AD473" s="384" t="str">
        <f>IF($C473="","",INDEX('Fixed inputs'!$C$8:$E$10,MATCH($C473,'Fixed inputs'!$B$8:$B$10,0),MATCH(IF($C$7="Northern Ireland","GBP","EUR"),'Fixed inputs'!$C$7:$E$7,0)))</f>
        <v/>
      </c>
      <c r="AE473" s="386"/>
      <c r="AF473" s="386"/>
      <c r="AG473" s="386"/>
      <c r="AH473" s="386"/>
      <c r="AI473" s="386"/>
      <c r="AJ473" s="387">
        <f t="shared" si="123"/>
        <v>0</v>
      </c>
      <c r="AK473" s="386"/>
      <c r="AL473" s="387">
        <f t="shared" si="124"/>
        <v>0</v>
      </c>
      <c r="AM473" s="386"/>
      <c r="AN473" s="387">
        <f t="shared" si="125"/>
        <v>0</v>
      </c>
      <c r="AO473" s="386"/>
      <c r="AP473" s="387">
        <f t="shared" si="126"/>
        <v>0</v>
      </c>
      <c r="AQ473" s="386"/>
      <c r="AR473" s="387">
        <f t="shared" si="127"/>
        <v>0</v>
      </c>
      <c r="AS473" s="386"/>
      <c r="AT473" s="387">
        <f t="shared" si="128"/>
        <v>0</v>
      </c>
    </row>
    <row r="474" spans="2:46">
      <c r="B474" s="435"/>
      <c r="C474" s="435"/>
      <c r="D474" s="436"/>
      <c r="E474" s="437"/>
      <c r="F474" s="437"/>
      <c r="G474" s="437"/>
      <c r="H474" s="437"/>
      <c r="I474" s="437"/>
      <c r="J474" s="437"/>
      <c r="K474" s="465">
        <f t="shared" si="113"/>
        <v>0</v>
      </c>
      <c r="L474" s="433"/>
      <c r="M474" s="433"/>
      <c r="N474" s="434"/>
      <c r="O474" s="383" t="str">
        <f t="shared" si="114"/>
        <v/>
      </c>
      <c r="P474" s="434"/>
      <c r="Q474" s="434"/>
      <c r="R474" s="434"/>
      <c r="S474" s="433"/>
      <c r="T474" s="434"/>
      <c r="U474" s="384" t="str">
        <f t="shared" si="116"/>
        <v/>
      </c>
      <c r="V474" s="384" t="str">
        <f t="shared" si="117"/>
        <v/>
      </c>
      <c r="W474" s="384" t="str">
        <f t="shared" si="118"/>
        <v/>
      </c>
      <c r="X474" s="384" t="str">
        <f t="shared" si="119"/>
        <v/>
      </c>
      <c r="Y474" s="384" t="str">
        <f t="shared" si="120"/>
        <v/>
      </c>
      <c r="Z474" s="384" t="str">
        <f t="shared" si="121"/>
        <v/>
      </c>
      <c r="AA474" s="384">
        <f t="shared" si="115"/>
        <v>0</v>
      </c>
      <c r="AB474" s="385" t="b">
        <f t="shared" si="122"/>
        <v>1</v>
      </c>
      <c r="AC474" s="384" t="str">
        <f>IF($N474="","",IF($C$7="Northern Ireland",INDEX('Fixed inputs'!$H$18:$H$58,MATCH($N474,'Fixed inputs'!$C$18:$C$58,0)),INDEX('Fixed inputs'!$I$18:$I$58,MATCH($N474,'Fixed inputs'!$C$18:$C$58,0))))</f>
        <v/>
      </c>
      <c r="AD474" s="384" t="str">
        <f>IF($C474="","",INDEX('Fixed inputs'!$C$8:$E$10,MATCH($C474,'Fixed inputs'!$B$8:$B$10,0),MATCH(IF($C$7="Northern Ireland","GBP","EUR"),'Fixed inputs'!$C$7:$E$7,0)))</f>
        <v/>
      </c>
      <c r="AE474" s="386"/>
      <c r="AF474" s="386"/>
      <c r="AG474" s="386"/>
      <c r="AH474" s="386"/>
      <c r="AI474" s="386"/>
      <c r="AJ474" s="387">
        <f t="shared" si="123"/>
        <v>0</v>
      </c>
      <c r="AK474" s="386"/>
      <c r="AL474" s="387">
        <f t="shared" si="124"/>
        <v>0</v>
      </c>
      <c r="AM474" s="386"/>
      <c r="AN474" s="387">
        <f t="shared" si="125"/>
        <v>0</v>
      </c>
      <c r="AO474" s="386"/>
      <c r="AP474" s="387">
        <f t="shared" si="126"/>
        <v>0</v>
      </c>
      <c r="AQ474" s="386"/>
      <c r="AR474" s="387">
        <f t="shared" si="127"/>
        <v>0</v>
      </c>
      <c r="AS474" s="386"/>
      <c r="AT474" s="387">
        <f t="shared" si="128"/>
        <v>0</v>
      </c>
    </row>
    <row r="475" spans="2:46">
      <c r="B475" s="435"/>
      <c r="C475" s="435"/>
      <c r="D475" s="436"/>
      <c r="E475" s="437"/>
      <c r="F475" s="437"/>
      <c r="G475" s="437"/>
      <c r="H475" s="437"/>
      <c r="I475" s="437"/>
      <c r="J475" s="437"/>
      <c r="K475" s="465">
        <f t="shared" si="113"/>
        <v>0</v>
      </c>
      <c r="L475" s="433"/>
      <c r="M475" s="433"/>
      <c r="N475" s="434"/>
      <c r="O475" s="383" t="str">
        <f t="shared" si="114"/>
        <v/>
      </c>
      <c r="P475" s="434"/>
      <c r="Q475" s="434"/>
      <c r="R475" s="434"/>
      <c r="S475" s="433"/>
      <c r="T475" s="434"/>
      <c r="U475" s="384" t="str">
        <f t="shared" si="116"/>
        <v/>
      </c>
      <c r="V475" s="384" t="str">
        <f t="shared" si="117"/>
        <v/>
      </c>
      <c r="W475" s="384" t="str">
        <f t="shared" si="118"/>
        <v/>
      </c>
      <c r="X475" s="384" t="str">
        <f t="shared" si="119"/>
        <v/>
      </c>
      <c r="Y475" s="384" t="str">
        <f t="shared" si="120"/>
        <v/>
      </c>
      <c r="Z475" s="384" t="str">
        <f t="shared" si="121"/>
        <v/>
      </c>
      <c r="AA475" s="384">
        <f t="shared" si="115"/>
        <v>0</v>
      </c>
      <c r="AB475" s="385" t="b">
        <f t="shared" si="122"/>
        <v>1</v>
      </c>
      <c r="AC475" s="384" t="str">
        <f>IF($N475="","",IF($C$7="Northern Ireland",INDEX('Fixed inputs'!$H$18:$H$58,MATCH($N475,'Fixed inputs'!$C$18:$C$58,0)),INDEX('Fixed inputs'!$I$18:$I$58,MATCH($N475,'Fixed inputs'!$C$18:$C$58,0))))</f>
        <v/>
      </c>
      <c r="AD475" s="384" t="str">
        <f>IF($C475="","",INDEX('Fixed inputs'!$C$8:$E$10,MATCH($C475,'Fixed inputs'!$B$8:$B$10,0),MATCH(IF($C$7="Northern Ireland","GBP","EUR"),'Fixed inputs'!$C$7:$E$7,0)))</f>
        <v/>
      </c>
      <c r="AE475" s="386"/>
      <c r="AF475" s="386"/>
      <c r="AG475" s="386"/>
      <c r="AH475" s="386"/>
      <c r="AI475" s="386"/>
      <c r="AJ475" s="387">
        <f t="shared" si="123"/>
        <v>0</v>
      </c>
      <c r="AK475" s="386"/>
      <c r="AL475" s="387">
        <f t="shared" si="124"/>
        <v>0</v>
      </c>
      <c r="AM475" s="386"/>
      <c r="AN475" s="387">
        <f t="shared" si="125"/>
        <v>0</v>
      </c>
      <c r="AO475" s="386"/>
      <c r="AP475" s="387">
        <f t="shared" si="126"/>
        <v>0</v>
      </c>
      <c r="AQ475" s="386"/>
      <c r="AR475" s="387">
        <f t="shared" si="127"/>
        <v>0</v>
      </c>
      <c r="AS475" s="386"/>
      <c r="AT475" s="387">
        <f t="shared" si="128"/>
        <v>0</v>
      </c>
    </row>
    <row r="476" spans="2:46">
      <c r="B476" s="435"/>
      <c r="C476" s="435"/>
      <c r="D476" s="436"/>
      <c r="E476" s="437"/>
      <c r="F476" s="437"/>
      <c r="G476" s="437"/>
      <c r="H476" s="437"/>
      <c r="I476" s="437"/>
      <c r="J476" s="437"/>
      <c r="K476" s="465">
        <f t="shared" si="113"/>
        <v>0</v>
      </c>
      <c r="L476" s="433"/>
      <c r="M476" s="433"/>
      <c r="N476" s="434"/>
      <c r="O476" s="383" t="str">
        <f t="shared" si="114"/>
        <v/>
      </c>
      <c r="P476" s="434"/>
      <c r="Q476" s="434"/>
      <c r="R476" s="434"/>
      <c r="S476" s="433"/>
      <c r="T476" s="434"/>
      <c r="U476" s="384" t="str">
        <f t="shared" si="116"/>
        <v/>
      </c>
      <c r="V476" s="384" t="str">
        <f t="shared" si="117"/>
        <v/>
      </c>
      <c r="W476" s="384" t="str">
        <f t="shared" si="118"/>
        <v/>
      </c>
      <c r="X476" s="384" t="str">
        <f t="shared" si="119"/>
        <v/>
      </c>
      <c r="Y476" s="384" t="str">
        <f t="shared" si="120"/>
        <v/>
      </c>
      <c r="Z476" s="384" t="str">
        <f t="shared" si="121"/>
        <v/>
      </c>
      <c r="AA476" s="384">
        <f t="shared" si="115"/>
        <v>0</v>
      </c>
      <c r="AB476" s="385" t="b">
        <f t="shared" si="122"/>
        <v>1</v>
      </c>
      <c r="AC476" s="384" t="str">
        <f>IF($N476="","",IF($C$7="Northern Ireland",INDEX('Fixed inputs'!$H$18:$H$58,MATCH($N476,'Fixed inputs'!$C$18:$C$58,0)),INDEX('Fixed inputs'!$I$18:$I$58,MATCH($N476,'Fixed inputs'!$C$18:$C$58,0))))</f>
        <v/>
      </c>
      <c r="AD476" s="384" t="str">
        <f>IF($C476="","",INDEX('Fixed inputs'!$C$8:$E$10,MATCH($C476,'Fixed inputs'!$B$8:$B$10,0),MATCH(IF($C$7="Northern Ireland","GBP","EUR"),'Fixed inputs'!$C$7:$E$7,0)))</f>
        <v/>
      </c>
      <c r="AE476" s="386"/>
      <c r="AF476" s="386"/>
      <c r="AG476" s="386"/>
      <c r="AH476" s="386"/>
      <c r="AI476" s="386"/>
      <c r="AJ476" s="387">
        <f t="shared" si="123"/>
        <v>0</v>
      </c>
      <c r="AK476" s="386"/>
      <c r="AL476" s="387">
        <f t="shared" si="124"/>
        <v>0</v>
      </c>
      <c r="AM476" s="386"/>
      <c r="AN476" s="387">
        <f t="shared" si="125"/>
        <v>0</v>
      </c>
      <c r="AO476" s="386"/>
      <c r="AP476" s="387">
        <f t="shared" si="126"/>
        <v>0</v>
      </c>
      <c r="AQ476" s="386"/>
      <c r="AR476" s="387">
        <f t="shared" si="127"/>
        <v>0</v>
      </c>
      <c r="AS476" s="386"/>
      <c r="AT476" s="387">
        <f t="shared" si="128"/>
        <v>0</v>
      </c>
    </row>
    <row r="477" spans="2:46">
      <c r="B477" s="435"/>
      <c r="C477" s="435"/>
      <c r="D477" s="436"/>
      <c r="E477" s="437"/>
      <c r="F477" s="437"/>
      <c r="G477" s="437"/>
      <c r="H477" s="437"/>
      <c r="I477" s="437"/>
      <c r="J477" s="437"/>
      <c r="K477" s="465">
        <f t="shared" si="113"/>
        <v>0</v>
      </c>
      <c r="L477" s="433"/>
      <c r="M477" s="433"/>
      <c r="N477" s="434"/>
      <c r="O477" s="383" t="str">
        <f t="shared" si="114"/>
        <v/>
      </c>
      <c r="P477" s="434"/>
      <c r="Q477" s="434"/>
      <c r="R477" s="434"/>
      <c r="S477" s="433"/>
      <c r="T477" s="434"/>
      <c r="U477" s="384" t="str">
        <f t="shared" si="116"/>
        <v/>
      </c>
      <c r="V477" s="384" t="str">
        <f t="shared" si="117"/>
        <v/>
      </c>
      <c r="W477" s="384" t="str">
        <f t="shared" si="118"/>
        <v/>
      </c>
      <c r="X477" s="384" t="str">
        <f t="shared" si="119"/>
        <v/>
      </c>
      <c r="Y477" s="384" t="str">
        <f t="shared" si="120"/>
        <v/>
      </c>
      <c r="Z477" s="384" t="str">
        <f t="shared" si="121"/>
        <v/>
      </c>
      <c r="AA477" s="384">
        <f t="shared" si="115"/>
        <v>0</v>
      </c>
      <c r="AB477" s="385" t="b">
        <f t="shared" si="122"/>
        <v>1</v>
      </c>
      <c r="AC477" s="384" t="str">
        <f>IF($N477="","",IF($C$7="Northern Ireland",INDEX('Fixed inputs'!$H$18:$H$58,MATCH($N477,'Fixed inputs'!$C$18:$C$58,0)),INDEX('Fixed inputs'!$I$18:$I$58,MATCH($N477,'Fixed inputs'!$C$18:$C$58,0))))</f>
        <v/>
      </c>
      <c r="AD477" s="384" t="str">
        <f>IF($C477="","",INDEX('Fixed inputs'!$C$8:$E$10,MATCH($C477,'Fixed inputs'!$B$8:$B$10,0),MATCH(IF($C$7="Northern Ireland","GBP","EUR"),'Fixed inputs'!$C$7:$E$7,0)))</f>
        <v/>
      </c>
      <c r="AE477" s="386"/>
      <c r="AF477" s="386"/>
      <c r="AG477" s="386"/>
      <c r="AH477" s="386"/>
      <c r="AI477" s="386"/>
      <c r="AJ477" s="387">
        <f t="shared" si="123"/>
        <v>0</v>
      </c>
      <c r="AK477" s="386"/>
      <c r="AL477" s="387">
        <f t="shared" si="124"/>
        <v>0</v>
      </c>
      <c r="AM477" s="386"/>
      <c r="AN477" s="387">
        <f t="shared" si="125"/>
        <v>0</v>
      </c>
      <c r="AO477" s="386"/>
      <c r="AP477" s="387">
        <f t="shared" si="126"/>
        <v>0</v>
      </c>
      <c r="AQ477" s="386"/>
      <c r="AR477" s="387">
        <f t="shared" si="127"/>
        <v>0</v>
      </c>
      <c r="AS477" s="386"/>
      <c r="AT477" s="387">
        <f t="shared" si="128"/>
        <v>0</v>
      </c>
    </row>
    <row r="478" spans="2:46">
      <c r="B478" s="435"/>
      <c r="C478" s="435"/>
      <c r="D478" s="436"/>
      <c r="E478" s="437"/>
      <c r="F478" s="437"/>
      <c r="G478" s="437"/>
      <c r="H478" s="437"/>
      <c r="I478" s="437"/>
      <c r="J478" s="437"/>
      <c r="K478" s="465">
        <f t="shared" si="113"/>
        <v>0</v>
      </c>
      <c r="L478" s="433"/>
      <c r="M478" s="433"/>
      <c r="N478" s="434"/>
      <c r="O478" s="383" t="str">
        <f t="shared" si="114"/>
        <v/>
      </c>
      <c r="P478" s="434"/>
      <c r="Q478" s="434"/>
      <c r="R478" s="434"/>
      <c r="S478" s="433"/>
      <c r="T478" s="434"/>
      <c r="U478" s="384" t="str">
        <f t="shared" si="116"/>
        <v/>
      </c>
      <c r="V478" s="384" t="str">
        <f t="shared" si="117"/>
        <v/>
      </c>
      <c r="W478" s="384" t="str">
        <f t="shared" si="118"/>
        <v/>
      </c>
      <c r="X478" s="384" t="str">
        <f t="shared" si="119"/>
        <v/>
      </c>
      <c r="Y478" s="384" t="str">
        <f t="shared" si="120"/>
        <v/>
      </c>
      <c r="Z478" s="384" t="str">
        <f t="shared" si="121"/>
        <v/>
      </c>
      <c r="AA478" s="384">
        <f t="shared" si="115"/>
        <v>0</v>
      </c>
      <c r="AB478" s="385" t="b">
        <f t="shared" si="122"/>
        <v>1</v>
      </c>
      <c r="AC478" s="384" t="str">
        <f>IF($N478="","",IF($C$7="Northern Ireland",INDEX('Fixed inputs'!$H$18:$H$58,MATCH($N478,'Fixed inputs'!$C$18:$C$58,0)),INDEX('Fixed inputs'!$I$18:$I$58,MATCH($N478,'Fixed inputs'!$C$18:$C$58,0))))</f>
        <v/>
      </c>
      <c r="AD478" s="384" t="str">
        <f>IF($C478="","",INDEX('Fixed inputs'!$C$8:$E$10,MATCH($C478,'Fixed inputs'!$B$8:$B$10,0),MATCH(IF($C$7="Northern Ireland","GBP","EUR"),'Fixed inputs'!$C$7:$E$7,0)))</f>
        <v/>
      </c>
      <c r="AE478" s="386"/>
      <c r="AF478" s="386"/>
      <c r="AG478" s="386"/>
      <c r="AH478" s="386"/>
      <c r="AI478" s="386"/>
      <c r="AJ478" s="387">
        <f t="shared" si="123"/>
        <v>0</v>
      </c>
      <c r="AK478" s="386"/>
      <c r="AL478" s="387">
        <f t="shared" si="124"/>
        <v>0</v>
      </c>
      <c r="AM478" s="386"/>
      <c r="AN478" s="387">
        <f t="shared" si="125"/>
        <v>0</v>
      </c>
      <c r="AO478" s="386"/>
      <c r="AP478" s="387">
        <f t="shared" si="126"/>
        <v>0</v>
      </c>
      <c r="AQ478" s="386"/>
      <c r="AR478" s="387">
        <f t="shared" si="127"/>
        <v>0</v>
      </c>
      <c r="AS478" s="386"/>
      <c r="AT478" s="387">
        <f t="shared" si="128"/>
        <v>0</v>
      </c>
    </row>
    <row r="479" spans="2:46">
      <c r="B479" s="435"/>
      <c r="C479" s="435"/>
      <c r="D479" s="436"/>
      <c r="E479" s="437"/>
      <c r="F479" s="437"/>
      <c r="G479" s="437"/>
      <c r="H479" s="437"/>
      <c r="I479" s="437"/>
      <c r="J479" s="437"/>
      <c r="K479" s="465">
        <f t="shared" si="113"/>
        <v>0</v>
      </c>
      <c r="L479" s="433"/>
      <c r="M479" s="433"/>
      <c r="N479" s="434"/>
      <c r="O479" s="383" t="str">
        <f t="shared" si="114"/>
        <v/>
      </c>
      <c r="P479" s="434"/>
      <c r="Q479" s="434"/>
      <c r="R479" s="434"/>
      <c r="S479" s="433"/>
      <c r="T479" s="434"/>
      <c r="U479" s="384" t="str">
        <f t="shared" si="116"/>
        <v/>
      </c>
      <c r="V479" s="384" t="str">
        <f t="shared" si="117"/>
        <v/>
      </c>
      <c r="W479" s="384" t="str">
        <f t="shared" si="118"/>
        <v/>
      </c>
      <c r="X479" s="384" t="str">
        <f t="shared" si="119"/>
        <v/>
      </c>
      <c r="Y479" s="384" t="str">
        <f t="shared" si="120"/>
        <v/>
      </c>
      <c r="Z479" s="384" t="str">
        <f t="shared" si="121"/>
        <v/>
      </c>
      <c r="AA479" s="384">
        <f t="shared" si="115"/>
        <v>0</v>
      </c>
      <c r="AB479" s="385" t="b">
        <f t="shared" si="122"/>
        <v>1</v>
      </c>
      <c r="AC479" s="384" t="str">
        <f>IF($N479="","",IF($C$7="Northern Ireland",INDEX('Fixed inputs'!$H$18:$H$58,MATCH($N479,'Fixed inputs'!$C$18:$C$58,0)),INDEX('Fixed inputs'!$I$18:$I$58,MATCH($N479,'Fixed inputs'!$C$18:$C$58,0))))</f>
        <v/>
      </c>
      <c r="AD479" s="384" t="str">
        <f>IF($C479="","",INDEX('Fixed inputs'!$C$8:$E$10,MATCH($C479,'Fixed inputs'!$B$8:$B$10,0),MATCH(IF($C$7="Northern Ireland","GBP","EUR"),'Fixed inputs'!$C$7:$E$7,0)))</f>
        <v/>
      </c>
      <c r="AE479" s="386"/>
      <c r="AF479" s="386"/>
      <c r="AG479" s="386"/>
      <c r="AH479" s="386"/>
      <c r="AI479" s="386"/>
      <c r="AJ479" s="387">
        <f t="shared" si="123"/>
        <v>0</v>
      </c>
      <c r="AK479" s="386"/>
      <c r="AL479" s="387">
        <f t="shared" si="124"/>
        <v>0</v>
      </c>
      <c r="AM479" s="386"/>
      <c r="AN479" s="387">
        <f t="shared" si="125"/>
        <v>0</v>
      </c>
      <c r="AO479" s="386"/>
      <c r="AP479" s="387">
        <f t="shared" si="126"/>
        <v>0</v>
      </c>
      <c r="AQ479" s="386"/>
      <c r="AR479" s="387">
        <f t="shared" si="127"/>
        <v>0</v>
      </c>
      <c r="AS479" s="386"/>
      <c r="AT479" s="387">
        <f t="shared" si="128"/>
        <v>0</v>
      </c>
    </row>
    <row r="480" spans="2:46">
      <c r="B480" s="435"/>
      <c r="C480" s="435"/>
      <c r="D480" s="436"/>
      <c r="E480" s="437"/>
      <c r="F480" s="437"/>
      <c r="G480" s="437"/>
      <c r="H480" s="437"/>
      <c r="I480" s="437"/>
      <c r="J480" s="437"/>
      <c r="K480" s="465">
        <f t="shared" si="113"/>
        <v>0</v>
      </c>
      <c r="L480" s="433"/>
      <c r="M480" s="433"/>
      <c r="N480" s="434"/>
      <c r="O480" s="383" t="str">
        <f t="shared" si="114"/>
        <v/>
      </c>
      <c r="P480" s="434"/>
      <c r="Q480" s="434"/>
      <c r="R480" s="434"/>
      <c r="S480" s="433"/>
      <c r="T480" s="434"/>
      <c r="U480" s="384" t="str">
        <f t="shared" si="116"/>
        <v/>
      </c>
      <c r="V480" s="384" t="str">
        <f t="shared" si="117"/>
        <v/>
      </c>
      <c r="W480" s="384" t="str">
        <f t="shared" si="118"/>
        <v/>
      </c>
      <c r="X480" s="384" t="str">
        <f t="shared" si="119"/>
        <v/>
      </c>
      <c r="Y480" s="384" t="str">
        <f t="shared" si="120"/>
        <v/>
      </c>
      <c r="Z480" s="384" t="str">
        <f t="shared" si="121"/>
        <v/>
      </c>
      <c r="AA480" s="384">
        <f t="shared" si="115"/>
        <v>0</v>
      </c>
      <c r="AB480" s="385" t="b">
        <f t="shared" si="122"/>
        <v>1</v>
      </c>
      <c r="AC480" s="384" t="str">
        <f>IF($N480="","",IF($C$7="Northern Ireland",INDEX('Fixed inputs'!$H$18:$H$58,MATCH($N480,'Fixed inputs'!$C$18:$C$58,0)),INDEX('Fixed inputs'!$I$18:$I$58,MATCH($N480,'Fixed inputs'!$C$18:$C$58,0))))</f>
        <v/>
      </c>
      <c r="AD480" s="384" t="str">
        <f>IF($C480="","",INDEX('Fixed inputs'!$C$8:$E$10,MATCH($C480,'Fixed inputs'!$B$8:$B$10,0),MATCH(IF($C$7="Northern Ireland","GBP","EUR"),'Fixed inputs'!$C$7:$E$7,0)))</f>
        <v/>
      </c>
      <c r="AE480" s="386"/>
      <c r="AF480" s="386"/>
      <c r="AG480" s="386"/>
      <c r="AH480" s="386"/>
      <c r="AI480" s="386"/>
      <c r="AJ480" s="387">
        <f t="shared" si="123"/>
        <v>0</v>
      </c>
      <c r="AK480" s="386"/>
      <c r="AL480" s="387">
        <f t="shared" si="124"/>
        <v>0</v>
      </c>
      <c r="AM480" s="386"/>
      <c r="AN480" s="387">
        <f t="shared" si="125"/>
        <v>0</v>
      </c>
      <c r="AO480" s="386"/>
      <c r="AP480" s="387">
        <f t="shared" si="126"/>
        <v>0</v>
      </c>
      <c r="AQ480" s="386"/>
      <c r="AR480" s="387">
        <f t="shared" si="127"/>
        <v>0</v>
      </c>
      <c r="AS480" s="386"/>
      <c r="AT480" s="387">
        <f t="shared" si="128"/>
        <v>0</v>
      </c>
    </row>
    <row r="481" spans="2:46">
      <c r="B481" s="435"/>
      <c r="C481" s="435"/>
      <c r="D481" s="436"/>
      <c r="E481" s="437"/>
      <c r="F481" s="437"/>
      <c r="G481" s="437"/>
      <c r="H481" s="437"/>
      <c r="I481" s="437"/>
      <c r="J481" s="437"/>
      <c r="K481" s="465">
        <f t="shared" si="113"/>
        <v>0</v>
      </c>
      <c r="L481" s="433"/>
      <c r="M481" s="433"/>
      <c r="N481" s="434"/>
      <c r="O481" s="383" t="str">
        <f t="shared" si="114"/>
        <v/>
      </c>
      <c r="P481" s="434"/>
      <c r="Q481" s="434"/>
      <c r="R481" s="434"/>
      <c r="S481" s="433"/>
      <c r="T481" s="434"/>
      <c r="U481" s="384" t="str">
        <f t="shared" si="116"/>
        <v/>
      </c>
      <c r="V481" s="384" t="str">
        <f t="shared" si="117"/>
        <v/>
      </c>
      <c r="W481" s="384" t="str">
        <f t="shared" si="118"/>
        <v/>
      </c>
      <c r="X481" s="384" t="str">
        <f t="shared" si="119"/>
        <v/>
      </c>
      <c r="Y481" s="384" t="str">
        <f t="shared" si="120"/>
        <v/>
      </c>
      <c r="Z481" s="384" t="str">
        <f t="shared" si="121"/>
        <v/>
      </c>
      <c r="AA481" s="384">
        <f t="shared" si="115"/>
        <v>0</v>
      </c>
      <c r="AB481" s="385" t="b">
        <f t="shared" si="122"/>
        <v>1</v>
      </c>
      <c r="AC481" s="384" t="str">
        <f>IF($N481="","",IF($C$7="Northern Ireland",INDEX('Fixed inputs'!$H$18:$H$58,MATCH($N481,'Fixed inputs'!$C$18:$C$58,0)),INDEX('Fixed inputs'!$I$18:$I$58,MATCH($N481,'Fixed inputs'!$C$18:$C$58,0))))</f>
        <v/>
      </c>
      <c r="AD481" s="384" t="str">
        <f>IF($C481="","",INDEX('Fixed inputs'!$C$8:$E$10,MATCH($C481,'Fixed inputs'!$B$8:$B$10,0),MATCH(IF($C$7="Northern Ireland","GBP","EUR"),'Fixed inputs'!$C$7:$E$7,0)))</f>
        <v/>
      </c>
      <c r="AE481" s="386"/>
      <c r="AF481" s="386"/>
      <c r="AG481" s="386"/>
      <c r="AH481" s="386"/>
      <c r="AI481" s="386"/>
      <c r="AJ481" s="387">
        <f t="shared" si="123"/>
        <v>0</v>
      </c>
      <c r="AK481" s="386"/>
      <c r="AL481" s="387">
        <f t="shared" si="124"/>
        <v>0</v>
      </c>
      <c r="AM481" s="386"/>
      <c r="AN481" s="387">
        <f t="shared" si="125"/>
        <v>0</v>
      </c>
      <c r="AO481" s="386"/>
      <c r="AP481" s="387">
        <f t="shared" si="126"/>
        <v>0</v>
      </c>
      <c r="AQ481" s="386"/>
      <c r="AR481" s="387">
        <f t="shared" si="127"/>
        <v>0</v>
      </c>
      <c r="AS481" s="386"/>
      <c r="AT481" s="387">
        <f t="shared" si="128"/>
        <v>0</v>
      </c>
    </row>
    <row r="482" spans="2:46">
      <c r="B482" s="435"/>
      <c r="C482" s="435"/>
      <c r="D482" s="436"/>
      <c r="E482" s="437"/>
      <c r="F482" s="437"/>
      <c r="G482" s="437"/>
      <c r="H482" s="437"/>
      <c r="I482" s="437"/>
      <c r="J482" s="437"/>
      <c r="K482" s="465">
        <f t="shared" si="113"/>
        <v>0</v>
      </c>
      <c r="L482" s="433"/>
      <c r="M482" s="433"/>
      <c r="N482" s="434"/>
      <c r="O482" s="383" t="str">
        <f t="shared" si="114"/>
        <v/>
      </c>
      <c r="P482" s="434"/>
      <c r="Q482" s="434"/>
      <c r="R482" s="434"/>
      <c r="S482" s="433"/>
      <c r="T482" s="434"/>
      <c r="U482" s="384" t="str">
        <f t="shared" si="116"/>
        <v/>
      </c>
      <c r="V482" s="384" t="str">
        <f t="shared" si="117"/>
        <v/>
      </c>
      <c r="W482" s="384" t="str">
        <f t="shared" si="118"/>
        <v/>
      </c>
      <c r="X482" s="384" t="str">
        <f t="shared" si="119"/>
        <v/>
      </c>
      <c r="Y482" s="384" t="str">
        <f t="shared" si="120"/>
        <v/>
      </c>
      <c r="Z482" s="384" t="str">
        <f t="shared" si="121"/>
        <v/>
      </c>
      <c r="AA482" s="384">
        <f t="shared" si="115"/>
        <v>0</v>
      </c>
      <c r="AB482" s="385" t="b">
        <f t="shared" si="122"/>
        <v>1</v>
      </c>
      <c r="AC482" s="384" t="str">
        <f>IF($N482="","",IF($C$7="Northern Ireland",INDEX('Fixed inputs'!$H$18:$H$58,MATCH($N482,'Fixed inputs'!$C$18:$C$58,0)),INDEX('Fixed inputs'!$I$18:$I$58,MATCH($N482,'Fixed inputs'!$C$18:$C$58,0))))</f>
        <v/>
      </c>
      <c r="AD482" s="384" t="str">
        <f>IF($C482="","",INDEX('Fixed inputs'!$C$8:$E$10,MATCH($C482,'Fixed inputs'!$B$8:$B$10,0),MATCH(IF($C$7="Northern Ireland","GBP","EUR"),'Fixed inputs'!$C$7:$E$7,0)))</f>
        <v/>
      </c>
      <c r="AE482" s="386"/>
      <c r="AF482" s="386"/>
      <c r="AG482" s="386"/>
      <c r="AH482" s="386"/>
      <c r="AI482" s="386"/>
      <c r="AJ482" s="387">
        <f t="shared" si="123"/>
        <v>0</v>
      </c>
      <c r="AK482" s="386"/>
      <c r="AL482" s="387">
        <f t="shared" si="124"/>
        <v>0</v>
      </c>
      <c r="AM482" s="386"/>
      <c r="AN482" s="387">
        <f t="shared" si="125"/>
        <v>0</v>
      </c>
      <c r="AO482" s="386"/>
      <c r="AP482" s="387">
        <f t="shared" si="126"/>
        <v>0</v>
      </c>
      <c r="AQ482" s="386"/>
      <c r="AR482" s="387">
        <f t="shared" si="127"/>
        <v>0</v>
      </c>
      <c r="AS482" s="386"/>
      <c r="AT482" s="387">
        <f t="shared" si="128"/>
        <v>0</v>
      </c>
    </row>
    <row r="483" spans="2:46">
      <c r="B483" s="435"/>
      <c r="C483" s="435"/>
      <c r="D483" s="436"/>
      <c r="E483" s="437"/>
      <c r="F483" s="437"/>
      <c r="G483" s="437"/>
      <c r="H483" s="437"/>
      <c r="I483" s="437"/>
      <c r="J483" s="437"/>
      <c r="K483" s="465">
        <f t="shared" si="113"/>
        <v>0</v>
      </c>
      <c r="L483" s="433"/>
      <c r="M483" s="433"/>
      <c r="N483" s="434"/>
      <c r="O483" s="383" t="str">
        <f t="shared" si="114"/>
        <v/>
      </c>
      <c r="P483" s="434"/>
      <c r="Q483" s="434"/>
      <c r="R483" s="434"/>
      <c r="S483" s="433"/>
      <c r="T483" s="434"/>
      <c r="U483" s="384" t="str">
        <f t="shared" si="116"/>
        <v/>
      </c>
      <c r="V483" s="384" t="str">
        <f t="shared" si="117"/>
        <v/>
      </c>
      <c r="W483" s="384" t="str">
        <f t="shared" si="118"/>
        <v/>
      </c>
      <c r="X483" s="384" t="str">
        <f t="shared" si="119"/>
        <v/>
      </c>
      <c r="Y483" s="384" t="str">
        <f t="shared" si="120"/>
        <v/>
      </c>
      <c r="Z483" s="384" t="str">
        <f t="shared" si="121"/>
        <v/>
      </c>
      <c r="AA483" s="384">
        <f t="shared" si="115"/>
        <v>0</v>
      </c>
      <c r="AB483" s="385" t="b">
        <f t="shared" si="122"/>
        <v>1</v>
      </c>
      <c r="AC483" s="384" t="str">
        <f>IF($N483="","",IF($C$7="Northern Ireland",INDEX('Fixed inputs'!$H$18:$H$58,MATCH($N483,'Fixed inputs'!$C$18:$C$58,0)),INDEX('Fixed inputs'!$I$18:$I$58,MATCH($N483,'Fixed inputs'!$C$18:$C$58,0))))</f>
        <v/>
      </c>
      <c r="AD483" s="384" t="str">
        <f>IF($C483="","",INDEX('Fixed inputs'!$C$8:$E$10,MATCH($C483,'Fixed inputs'!$B$8:$B$10,0),MATCH(IF($C$7="Northern Ireland","GBP","EUR"),'Fixed inputs'!$C$7:$E$7,0)))</f>
        <v/>
      </c>
      <c r="AE483" s="386"/>
      <c r="AF483" s="386"/>
      <c r="AG483" s="386"/>
      <c r="AH483" s="386"/>
      <c r="AI483" s="386"/>
      <c r="AJ483" s="387">
        <f t="shared" si="123"/>
        <v>0</v>
      </c>
      <c r="AK483" s="386"/>
      <c r="AL483" s="387">
        <f t="shared" si="124"/>
        <v>0</v>
      </c>
      <c r="AM483" s="386"/>
      <c r="AN483" s="387">
        <f t="shared" si="125"/>
        <v>0</v>
      </c>
      <c r="AO483" s="386"/>
      <c r="AP483" s="387">
        <f t="shared" si="126"/>
        <v>0</v>
      </c>
      <c r="AQ483" s="386"/>
      <c r="AR483" s="387">
        <f t="shared" si="127"/>
        <v>0</v>
      </c>
      <c r="AS483" s="386"/>
      <c r="AT483" s="387">
        <f t="shared" si="128"/>
        <v>0</v>
      </c>
    </row>
    <row r="484" spans="2:46">
      <c r="B484" s="435"/>
      <c r="C484" s="435"/>
      <c r="D484" s="436"/>
      <c r="E484" s="437"/>
      <c r="F484" s="437"/>
      <c r="G484" s="437"/>
      <c r="H484" s="437"/>
      <c r="I484" s="437"/>
      <c r="J484" s="437"/>
      <c r="K484" s="465">
        <f t="shared" si="113"/>
        <v>0</v>
      </c>
      <c r="L484" s="433"/>
      <c r="M484" s="433"/>
      <c r="N484" s="434"/>
      <c r="O484" s="383" t="str">
        <f t="shared" si="114"/>
        <v/>
      </c>
      <c r="P484" s="434"/>
      <c r="Q484" s="434"/>
      <c r="R484" s="434"/>
      <c r="S484" s="433"/>
      <c r="T484" s="434"/>
      <c r="U484" s="384" t="str">
        <f t="shared" si="116"/>
        <v/>
      </c>
      <c r="V484" s="384" t="str">
        <f t="shared" si="117"/>
        <v/>
      </c>
      <c r="W484" s="384" t="str">
        <f t="shared" si="118"/>
        <v/>
      </c>
      <c r="X484" s="384" t="str">
        <f t="shared" si="119"/>
        <v/>
      </c>
      <c r="Y484" s="384" t="str">
        <f t="shared" si="120"/>
        <v/>
      </c>
      <c r="Z484" s="384" t="str">
        <f t="shared" si="121"/>
        <v/>
      </c>
      <c r="AA484" s="384">
        <f t="shared" si="115"/>
        <v>0</v>
      </c>
      <c r="AB484" s="385" t="b">
        <f t="shared" si="122"/>
        <v>1</v>
      </c>
      <c r="AC484" s="384" t="str">
        <f>IF($N484="","",IF($C$7="Northern Ireland",INDEX('Fixed inputs'!$H$18:$H$58,MATCH($N484,'Fixed inputs'!$C$18:$C$58,0)),INDEX('Fixed inputs'!$I$18:$I$58,MATCH($N484,'Fixed inputs'!$C$18:$C$58,0))))</f>
        <v/>
      </c>
      <c r="AD484" s="384" t="str">
        <f>IF($C484="","",INDEX('Fixed inputs'!$C$8:$E$10,MATCH($C484,'Fixed inputs'!$B$8:$B$10,0),MATCH(IF($C$7="Northern Ireland","GBP","EUR"),'Fixed inputs'!$C$7:$E$7,0)))</f>
        <v/>
      </c>
      <c r="AE484" s="386"/>
      <c r="AF484" s="386"/>
      <c r="AG484" s="386"/>
      <c r="AH484" s="386"/>
      <c r="AI484" s="386"/>
      <c r="AJ484" s="387">
        <f t="shared" si="123"/>
        <v>0</v>
      </c>
      <c r="AK484" s="386"/>
      <c r="AL484" s="387">
        <f t="shared" si="124"/>
        <v>0</v>
      </c>
      <c r="AM484" s="386"/>
      <c r="AN484" s="387">
        <f t="shared" si="125"/>
        <v>0</v>
      </c>
      <c r="AO484" s="386"/>
      <c r="AP484" s="387">
        <f t="shared" si="126"/>
        <v>0</v>
      </c>
      <c r="AQ484" s="386"/>
      <c r="AR484" s="387">
        <f t="shared" si="127"/>
        <v>0</v>
      </c>
      <c r="AS484" s="386"/>
      <c r="AT484" s="387">
        <f t="shared" si="128"/>
        <v>0</v>
      </c>
    </row>
    <row r="485" spans="2:46">
      <c r="B485" s="435"/>
      <c r="C485" s="435"/>
      <c r="D485" s="436"/>
      <c r="E485" s="437"/>
      <c r="F485" s="437"/>
      <c r="G485" s="437"/>
      <c r="H485" s="437"/>
      <c r="I485" s="437"/>
      <c r="J485" s="437"/>
      <c r="K485" s="465">
        <f t="shared" si="113"/>
        <v>0</v>
      </c>
      <c r="L485" s="433"/>
      <c r="M485" s="433"/>
      <c r="N485" s="434"/>
      <c r="O485" s="383" t="str">
        <f t="shared" si="114"/>
        <v/>
      </c>
      <c r="P485" s="434"/>
      <c r="Q485" s="434"/>
      <c r="R485" s="434"/>
      <c r="S485" s="433"/>
      <c r="T485" s="434"/>
      <c r="U485" s="384" t="str">
        <f t="shared" si="116"/>
        <v/>
      </c>
      <c r="V485" s="384" t="str">
        <f t="shared" si="117"/>
        <v/>
      </c>
      <c r="W485" s="384" t="str">
        <f t="shared" si="118"/>
        <v/>
      </c>
      <c r="X485" s="384" t="str">
        <f t="shared" si="119"/>
        <v/>
      </c>
      <c r="Y485" s="384" t="str">
        <f t="shared" si="120"/>
        <v/>
      </c>
      <c r="Z485" s="384" t="str">
        <f t="shared" si="121"/>
        <v/>
      </c>
      <c r="AA485" s="384">
        <f t="shared" si="115"/>
        <v>0</v>
      </c>
      <c r="AB485" s="385" t="b">
        <f t="shared" si="122"/>
        <v>1</v>
      </c>
      <c r="AC485" s="384" t="str">
        <f>IF($N485="","",IF($C$7="Northern Ireland",INDEX('Fixed inputs'!$H$18:$H$58,MATCH($N485,'Fixed inputs'!$C$18:$C$58,0)),INDEX('Fixed inputs'!$I$18:$I$58,MATCH($N485,'Fixed inputs'!$C$18:$C$58,0))))</f>
        <v/>
      </c>
      <c r="AD485" s="384" t="str">
        <f>IF($C485="","",INDEX('Fixed inputs'!$C$8:$E$10,MATCH($C485,'Fixed inputs'!$B$8:$B$10,0),MATCH(IF($C$7="Northern Ireland","GBP","EUR"),'Fixed inputs'!$C$7:$E$7,0)))</f>
        <v/>
      </c>
      <c r="AE485" s="386"/>
      <c r="AF485" s="386"/>
      <c r="AG485" s="386"/>
      <c r="AH485" s="386"/>
      <c r="AI485" s="386"/>
      <c r="AJ485" s="387">
        <f t="shared" si="123"/>
        <v>0</v>
      </c>
      <c r="AK485" s="386"/>
      <c r="AL485" s="387">
        <f t="shared" si="124"/>
        <v>0</v>
      </c>
      <c r="AM485" s="386"/>
      <c r="AN485" s="387">
        <f t="shared" si="125"/>
        <v>0</v>
      </c>
      <c r="AO485" s="386"/>
      <c r="AP485" s="387">
        <f t="shared" si="126"/>
        <v>0</v>
      </c>
      <c r="AQ485" s="386"/>
      <c r="AR485" s="387">
        <f t="shared" si="127"/>
        <v>0</v>
      </c>
      <c r="AS485" s="386"/>
      <c r="AT485" s="387">
        <f t="shared" si="128"/>
        <v>0</v>
      </c>
    </row>
    <row r="486" spans="2:46">
      <c r="B486" s="435"/>
      <c r="C486" s="435"/>
      <c r="D486" s="436"/>
      <c r="E486" s="437"/>
      <c r="F486" s="437"/>
      <c r="G486" s="437"/>
      <c r="H486" s="437"/>
      <c r="I486" s="437"/>
      <c r="J486" s="437"/>
      <c r="K486" s="465">
        <f t="shared" si="113"/>
        <v>0</v>
      </c>
      <c r="L486" s="433"/>
      <c r="M486" s="433"/>
      <c r="N486" s="434"/>
      <c r="O486" s="383" t="str">
        <f t="shared" si="114"/>
        <v/>
      </c>
      <c r="P486" s="434"/>
      <c r="Q486" s="434"/>
      <c r="R486" s="434"/>
      <c r="S486" s="433"/>
      <c r="T486" s="434"/>
      <c r="U486" s="384" t="str">
        <f t="shared" si="116"/>
        <v/>
      </c>
      <c r="V486" s="384" t="str">
        <f t="shared" si="117"/>
        <v/>
      </c>
      <c r="W486" s="384" t="str">
        <f t="shared" si="118"/>
        <v/>
      </c>
      <c r="X486" s="384" t="str">
        <f t="shared" si="119"/>
        <v/>
      </c>
      <c r="Y486" s="384" t="str">
        <f t="shared" si="120"/>
        <v/>
      </c>
      <c r="Z486" s="384" t="str">
        <f t="shared" si="121"/>
        <v/>
      </c>
      <c r="AA486" s="384">
        <f t="shared" si="115"/>
        <v>0</v>
      </c>
      <c r="AB486" s="385" t="b">
        <f t="shared" si="122"/>
        <v>1</v>
      </c>
      <c r="AC486" s="384" t="str">
        <f>IF($N486="","",IF($C$7="Northern Ireland",INDEX('Fixed inputs'!$H$18:$H$58,MATCH($N486,'Fixed inputs'!$C$18:$C$58,0)),INDEX('Fixed inputs'!$I$18:$I$58,MATCH($N486,'Fixed inputs'!$C$18:$C$58,0))))</f>
        <v/>
      </c>
      <c r="AD486" s="384" t="str">
        <f>IF($C486="","",INDEX('Fixed inputs'!$C$8:$E$10,MATCH($C486,'Fixed inputs'!$B$8:$B$10,0),MATCH(IF($C$7="Northern Ireland","GBP","EUR"),'Fixed inputs'!$C$7:$E$7,0)))</f>
        <v/>
      </c>
      <c r="AE486" s="386"/>
      <c r="AF486" s="386"/>
      <c r="AG486" s="386"/>
      <c r="AH486" s="386"/>
      <c r="AI486" s="386"/>
      <c r="AJ486" s="387">
        <f t="shared" si="123"/>
        <v>0</v>
      </c>
      <c r="AK486" s="386"/>
      <c r="AL486" s="387">
        <f t="shared" si="124"/>
        <v>0</v>
      </c>
      <c r="AM486" s="386"/>
      <c r="AN486" s="387">
        <f t="shared" si="125"/>
        <v>0</v>
      </c>
      <c r="AO486" s="386"/>
      <c r="AP486" s="387">
        <f t="shared" si="126"/>
        <v>0</v>
      </c>
      <c r="AQ486" s="386"/>
      <c r="AR486" s="387">
        <f t="shared" si="127"/>
        <v>0</v>
      </c>
      <c r="AS486" s="386"/>
      <c r="AT486" s="387">
        <f t="shared" si="128"/>
        <v>0</v>
      </c>
    </row>
    <row r="487" spans="2:46">
      <c r="B487" s="435"/>
      <c r="C487" s="435"/>
      <c r="D487" s="436"/>
      <c r="E487" s="437"/>
      <c r="F487" s="437"/>
      <c r="G487" s="437"/>
      <c r="H487" s="437"/>
      <c r="I487" s="437"/>
      <c r="J487" s="437"/>
      <c r="K487" s="465">
        <f t="shared" si="113"/>
        <v>0</v>
      </c>
      <c r="L487" s="433"/>
      <c r="M487" s="433"/>
      <c r="N487" s="434"/>
      <c r="O487" s="383" t="str">
        <f t="shared" si="114"/>
        <v/>
      </c>
      <c r="P487" s="434"/>
      <c r="Q487" s="434"/>
      <c r="R487" s="434"/>
      <c r="S487" s="433"/>
      <c r="T487" s="434"/>
      <c r="U487" s="384" t="str">
        <f t="shared" si="116"/>
        <v/>
      </c>
      <c r="V487" s="384" t="str">
        <f t="shared" si="117"/>
        <v/>
      </c>
      <c r="W487" s="384" t="str">
        <f t="shared" si="118"/>
        <v/>
      </c>
      <c r="X487" s="384" t="str">
        <f t="shared" si="119"/>
        <v/>
      </c>
      <c r="Y487" s="384" t="str">
        <f t="shared" si="120"/>
        <v/>
      </c>
      <c r="Z487" s="384" t="str">
        <f t="shared" si="121"/>
        <v/>
      </c>
      <c r="AA487" s="384">
        <f t="shared" si="115"/>
        <v>0</v>
      </c>
      <c r="AB487" s="385" t="b">
        <f t="shared" si="122"/>
        <v>1</v>
      </c>
      <c r="AC487" s="384" t="str">
        <f>IF($N487="","",IF($C$7="Northern Ireland",INDEX('Fixed inputs'!$H$18:$H$58,MATCH($N487,'Fixed inputs'!$C$18:$C$58,0)),INDEX('Fixed inputs'!$I$18:$I$58,MATCH($N487,'Fixed inputs'!$C$18:$C$58,0))))</f>
        <v/>
      </c>
      <c r="AD487" s="384" t="str">
        <f>IF($C487="","",INDEX('Fixed inputs'!$C$8:$E$10,MATCH($C487,'Fixed inputs'!$B$8:$B$10,0),MATCH(IF($C$7="Northern Ireland","GBP","EUR"),'Fixed inputs'!$C$7:$E$7,0)))</f>
        <v/>
      </c>
      <c r="AE487" s="386"/>
      <c r="AF487" s="386"/>
      <c r="AG487" s="386"/>
      <c r="AH487" s="386"/>
      <c r="AI487" s="386"/>
      <c r="AJ487" s="387">
        <f t="shared" si="123"/>
        <v>0</v>
      </c>
      <c r="AK487" s="386"/>
      <c r="AL487" s="387">
        <f t="shared" si="124"/>
        <v>0</v>
      </c>
      <c r="AM487" s="386"/>
      <c r="AN487" s="387">
        <f t="shared" si="125"/>
        <v>0</v>
      </c>
      <c r="AO487" s="386"/>
      <c r="AP487" s="387">
        <f t="shared" si="126"/>
        <v>0</v>
      </c>
      <c r="AQ487" s="386"/>
      <c r="AR487" s="387">
        <f t="shared" si="127"/>
        <v>0</v>
      </c>
      <c r="AS487" s="386"/>
      <c r="AT487" s="387">
        <f t="shared" si="128"/>
        <v>0</v>
      </c>
    </row>
    <row r="488" spans="2:46">
      <c r="B488" s="435"/>
      <c r="C488" s="435"/>
      <c r="D488" s="436"/>
      <c r="E488" s="437"/>
      <c r="F488" s="437"/>
      <c r="G488" s="437"/>
      <c r="H488" s="437"/>
      <c r="I488" s="437"/>
      <c r="J488" s="437"/>
      <c r="K488" s="465">
        <f t="shared" si="113"/>
        <v>0</v>
      </c>
      <c r="L488" s="433"/>
      <c r="M488" s="433"/>
      <c r="N488" s="434"/>
      <c r="O488" s="383" t="str">
        <f t="shared" si="114"/>
        <v/>
      </c>
      <c r="P488" s="434"/>
      <c r="Q488" s="434"/>
      <c r="R488" s="434"/>
      <c r="S488" s="433"/>
      <c r="T488" s="434"/>
      <c r="U488" s="384" t="str">
        <f t="shared" si="116"/>
        <v/>
      </c>
      <c r="V488" s="384" t="str">
        <f t="shared" si="117"/>
        <v/>
      </c>
      <c r="W488" s="384" t="str">
        <f t="shared" si="118"/>
        <v/>
      </c>
      <c r="X488" s="384" t="str">
        <f t="shared" si="119"/>
        <v/>
      </c>
      <c r="Y488" s="384" t="str">
        <f t="shared" si="120"/>
        <v/>
      </c>
      <c r="Z488" s="384" t="str">
        <f t="shared" si="121"/>
        <v/>
      </c>
      <c r="AA488" s="384">
        <f t="shared" si="115"/>
        <v>0</v>
      </c>
      <c r="AB488" s="385" t="b">
        <f t="shared" si="122"/>
        <v>1</v>
      </c>
      <c r="AC488" s="384" t="str">
        <f>IF($N488="","",IF($C$7="Northern Ireland",INDEX('Fixed inputs'!$H$18:$H$58,MATCH($N488,'Fixed inputs'!$C$18:$C$58,0)),INDEX('Fixed inputs'!$I$18:$I$58,MATCH($N488,'Fixed inputs'!$C$18:$C$58,0))))</f>
        <v/>
      </c>
      <c r="AD488" s="384" t="str">
        <f>IF($C488="","",INDEX('Fixed inputs'!$C$8:$E$10,MATCH($C488,'Fixed inputs'!$B$8:$B$10,0),MATCH(IF($C$7="Northern Ireland","GBP","EUR"),'Fixed inputs'!$C$7:$E$7,0)))</f>
        <v/>
      </c>
      <c r="AE488" s="386"/>
      <c r="AF488" s="386"/>
      <c r="AG488" s="386"/>
      <c r="AH488" s="386"/>
      <c r="AI488" s="386"/>
      <c r="AJ488" s="387">
        <f t="shared" si="123"/>
        <v>0</v>
      </c>
      <c r="AK488" s="386"/>
      <c r="AL488" s="387">
        <f t="shared" si="124"/>
        <v>0</v>
      </c>
      <c r="AM488" s="386"/>
      <c r="AN488" s="387">
        <f t="shared" si="125"/>
        <v>0</v>
      </c>
      <c r="AO488" s="386"/>
      <c r="AP488" s="387">
        <f t="shared" si="126"/>
        <v>0</v>
      </c>
      <c r="AQ488" s="386"/>
      <c r="AR488" s="387">
        <f t="shared" si="127"/>
        <v>0</v>
      </c>
      <c r="AS488" s="386"/>
      <c r="AT488" s="387">
        <f t="shared" si="128"/>
        <v>0</v>
      </c>
    </row>
    <row r="489" spans="2:46">
      <c r="B489" s="435"/>
      <c r="C489" s="435"/>
      <c r="D489" s="436"/>
      <c r="E489" s="437"/>
      <c r="F489" s="437"/>
      <c r="G489" s="437"/>
      <c r="H489" s="437"/>
      <c r="I489" s="437"/>
      <c r="J489" s="437"/>
      <c r="K489" s="465">
        <f t="shared" si="113"/>
        <v>0</v>
      </c>
      <c r="L489" s="433"/>
      <c r="M489" s="433"/>
      <c r="N489" s="434"/>
      <c r="O489" s="383" t="str">
        <f t="shared" si="114"/>
        <v/>
      </c>
      <c r="P489" s="434"/>
      <c r="Q489" s="434"/>
      <c r="R489" s="434"/>
      <c r="S489" s="433"/>
      <c r="T489" s="434"/>
      <c r="U489" s="384" t="str">
        <f t="shared" si="116"/>
        <v/>
      </c>
      <c r="V489" s="384" t="str">
        <f t="shared" si="117"/>
        <v/>
      </c>
      <c r="W489" s="384" t="str">
        <f t="shared" si="118"/>
        <v/>
      </c>
      <c r="X489" s="384" t="str">
        <f t="shared" si="119"/>
        <v/>
      </c>
      <c r="Y489" s="384" t="str">
        <f t="shared" si="120"/>
        <v/>
      </c>
      <c r="Z489" s="384" t="str">
        <f t="shared" si="121"/>
        <v/>
      </c>
      <c r="AA489" s="384">
        <f t="shared" si="115"/>
        <v>0</v>
      </c>
      <c r="AB489" s="385" t="b">
        <f t="shared" si="122"/>
        <v>1</v>
      </c>
      <c r="AC489" s="384" t="str">
        <f>IF($N489="","",IF($C$7="Northern Ireland",INDEX('Fixed inputs'!$H$18:$H$58,MATCH($N489,'Fixed inputs'!$C$18:$C$58,0)),INDEX('Fixed inputs'!$I$18:$I$58,MATCH($N489,'Fixed inputs'!$C$18:$C$58,0))))</f>
        <v/>
      </c>
      <c r="AD489" s="384" t="str">
        <f>IF($C489="","",INDEX('Fixed inputs'!$C$8:$E$10,MATCH($C489,'Fixed inputs'!$B$8:$B$10,0),MATCH(IF($C$7="Northern Ireland","GBP","EUR"),'Fixed inputs'!$C$7:$E$7,0)))</f>
        <v/>
      </c>
      <c r="AE489" s="386"/>
      <c r="AF489" s="386"/>
      <c r="AG489" s="386"/>
      <c r="AH489" s="386"/>
      <c r="AI489" s="386"/>
      <c r="AJ489" s="387">
        <f t="shared" si="123"/>
        <v>0</v>
      </c>
      <c r="AK489" s="386"/>
      <c r="AL489" s="387">
        <f t="shared" si="124"/>
        <v>0</v>
      </c>
      <c r="AM489" s="386"/>
      <c r="AN489" s="387">
        <f t="shared" si="125"/>
        <v>0</v>
      </c>
      <c r="AO489" s="386"/>
      <c r="AP489" s="387">
        <f t="shared" si="126"/>
        <v>0</v>
      </c>
      <c r="AQ489" s="386"/>
      <c r="AR489" s="387">
        <f t="shared" si="127"/>
        <v>0</v>
      </c>
      <c r="AS489" s="386"/>
      <c r="AT489" s="387">
        <f t="shared" si="128"/>
        <v>0</v>
      </c>
    </row>
    <row r="490" spans="2:46">
      <c r="B490" s="435"/>
      <c r="C490" s="435"/>
      <c r="D490" s="436"/>
      <c r="E490" s="437"/>
      <c r="F490" s="437"/>
      <c r="G490" s="437"/>
      <c r="H490" s="437"/>
      <c r="I490" s="437"/>
      <c r="J490" s="437"/>
      <c r="K490" s="465">
        <f t="shared" si="113"/>
        <v>0</v>
      </c>
      <c r="L490" s="433"/>
      <c r="M490" s="433"/>
      <c r="N490" s="434"/>
      <c r="O490" s="383" t="str">
        <f t="shared" si="114"/>
        <v/>
      </c>
      <c r="P490" s="434"/>
      <c r="Q490" s="434"/>
      <c r="R490" s="434"/>
      <c r="S490" s="433"/>
      <c r="T490" s="434"/>
      <c r="U490" s="384" t="str">
        <f t="shared" si="116"/>
        <v/>
      </c>
      <c r="V490" s="384" t="str">
        <f t="shared" si="117"/>
        <v/>
      </c>
      <c r="W490" s="384" t="str">
        <f t="shared" si="118"/>
        <v/>
      </c>
      <c r="X490" s="384" t="str">
        <f t="shared" si="119"/>
        <v/>
      </c>
      <c r="Y490" s="384" t="str">
        <f t="shared" si="120"/>
        <v/>
      </c>
      <c r="Z490" s="384" t="str">
        <f t="shared" si="121"/>
        <v/>
      </c>
      <c r="AA490" s="384">
        <f t="shared" si="115"/>
        <v>0</v>
      </c>
      <c r="AB490" s="385" t="b">
        <f t="shared" si="122"/>
        <v>1</v>
      </c>
      <c r="AC490" s="384" t="str">
        <f>IF($N490="","",IF($C$7="Northern Ireland",INDEX('Fixed inputs'!$H$18:$H$58,MATCH($N490,'Fixed inputs'!$C$18:$C$58,0)),INDEX('Fixed inputs'!$I$18:$I$58,MATCH($N490,'Fixed inputs'!$C$18:$C$58,0))))</f>
        <v/>
      </c>
      <c r="AD490" s="384" t="str">
        <f>IF($C490="","",INDEX('Fixed inputs'!$C$8:$E$10,MATCH($C490,'Fixed inputs'!$B$8:$B$10,0),MATCH(IF($C$7="Northern Ireland","GBP","EUR"),'Fixed inputs'!$C$7:$E$7,0)))</f>
        <v/>
      </c>
      <c r="AE490" s="386"/>
      <c r="AF490" s="386"/>
      <c r="AG490" s="386"/>
      <c r="AH490" s="386"/>
      <c r="AI490" s="386"/>
      <c r="AJ490" s="387">
        <f t="shared" si="123"/>
        <v>0</v>
      </c>
      <c r="AK490" s="386"/>
      <c r="AL490" s="387">
        <f t="shared" si="124"/>
        <v>0</v>
      </c>
      <c r="AM490" s="386"/>
      <c r="AN490" s="387">
        <f t="shared" si="125"/>
        <v>0</v>
      </c>
      <c r="AO490" s="386"/>
      <c r="AP490" s="387">
        <f t="shared" si="126"/>
        <v>0</v>
      </c>
      <c r="AQ490" s="386"/>
      <c r="AR490" s="387">
        <f t="shared" si="127"/>
        <v>0</v>
      </c>
      <c r="AS490" s="386"/>
      <c r="AT490" s="387">
        <f t="shared" si="128"/>
        <v>0</v>
      </c>
    </row>
    <row r="491" spans="2:46">
      <c r="B491" s="435"/>
      <c r="C491" s="435"/>
      <c r="D491" s="436"/>
      <c r="E491" s="437"/>
      <c r="F491" s="437"/>
      <c r="G491" s="437"/>
      <c r="H491" s="437"/>
      <c r="I491" s="437"/>
      <c r="J491" s="437"/>
      <c r="K491" s="465">
        <f t="shared" si="113"/>
        <v>0</v>
      </c>
      <c r="L491" s="433"/>
      <c r="M491" s="433"/>
      <c r="N491" s="434"/>
      <c r="O491" s="383" t="str">
        <f t="shared" si="114"/>
        <v/>
      </c>
      <c r="P491" s="434"/>
      <c r="Q491" s="434"/>
      <c r="R491" s="434"/>
      <c r="S491" s="433"/>
      <c r="T491" s="434"/>
      <c r="U491" s="384" t="str">
        <f t="shared" si="116"/>
        <v/>
      </c>
      <c r="V491" s="384" t="str">
        <f t="shared" si="117"/>
        <v/>
      </c>
      <c r="W491" s="384" t="str">
        <f t="shared" si="118"/>
        <v/>
      </c>
      <c r="X491" s="384" t="str">
        <f t="shared" si="119"/>
        <v/>
      </c>
      <c r="Y491" s="384" t="str">
        <f t="shared" si="120"/>
        <v/>
      </c>
      <c r="Z491" s="384" t="str">
        <f t="shared" si="121"/>
        <v/>
      </c>
      <c r="AA491" s="384">
        <f t="shared" si="115"/>
        <v>0</v>
      </c>
      <c r="AB491" s="385" t="b">
        <f t="shared" si="122"/>
        <v>1</v>
      </c>
      <c r="AC491" s="384" t="str">
        <f>IF($N491="","",IF($C$7="Northern Ireland",INDEX('Fixed inputs'!$H$18:$H$58,MATCH($N491,'Fixed inputs'!$C$18:$C$58,0)),INDEX('Fixed inputs'!$I$18:$I$58,MATCH($N491,'Fixed inputs'!$C$18:$C$58,0))))</f>
        <v/>
      </c>
      <c r="AD491" s="384" t="str">
        <f>IF($C491="","",INDEX('Fixed inputs'!$C$8:$E$10,MATCH($C491,'Fixed inputs'!$B$8:$B$10,0),MATCH(IF($C$7="Northern Ireland","GBP","EUR"),'Fixed inputs'!$C$7:$E$7,0)))</f>
        <v/>
      </c>
      <c r="AE491" s="386"/>
      <c r="AF491" s="386"/>
      <c r="AG491" s="386"/>
      <c r="AH491" s="386"/>
      <c r="AI491" s="386"/>
      <c r="AJ491" s="387">
        <f t="shared" si="123"/>
        <v>0</v>
      </c>
      <c r="AK491" s="386"/>
      <c r="AL491" s="387">
        <f t="shared" si="124"/>
        <v>0</v>
      </c>
      <c r="AM491" s="386"/>
      <c r="AN491" s="387">
        <f t="shared" si="125"/>
        <v>0</v>
      </c>
      <c r="AO491" s="386"/>
      <c r="AP491" s="387">
        <f t="shared" si="126"/>
        <v>0</v>
      </c>
      <c r="AQ491" s="386"/>
      <c r="AR491" s="387">
        <f t="shared" si="127"/>
        <v>0</v>
      </c>
      <c r="AS491" s="386"/>
      <c r="AT491" s="387">
        <f t="shared" si="128"/>
        <v>0</v>
      </c>
    </row>
    <row r="492" spans="2:46">
      <c r="B492" s="435"/>
      <c r="C492" s="435"/>
      <c r="D492" s="436"/>
      <c r="E492" s="437"/>
      <c r="F492" s="437"/>
      <c r="G492" s="437"/>
      <c r="H492" s="437"/>
      <c r="I492" s="437"/>
      <c r="J492" s="437"/>
      <c r="K492" s="465">
        <f t="shared" si="113"/>
        <v>0</v>
      </c>
      <c r="L492" s="433"/>
      <c r="M492" s="433"/>
      <c r="N492" s="434"/>
      <c r="O492" s="383" t="str">
        <f t="shared" si="114"/>
        <v/>
      </c>
      <c r="P492" s="434"/>
      <c r="Q492" s="434"/>
      <c r="R492" s="434"/>
      <c r="S492" s="433"/>
      <c r="T492" s="434"/>
      <c r="U492" s="384" t="str">
        <f t="shared" si="116"/>
        <v/>
      </c>
      <c r="V492" s="384" t="str">
        <f t="shared" si="117"/>
        <v/>
      </c>
      <c r="W492" s="384" t="str">
        <f t="shared" si="118"/>
        <v/>
      </c>
      <c r="X492" s="384" t="str">
        <f t="shared" si="119"/>
        <v/>
      </c>
      <c r="Y492" s="384" t="str">
        <f t="shared" si="120"/>
        <v/>
      </c>
      <c r="Z492" s="384" t="str">
        <f t="shared" si="121"/>
        <v/>
      </c>
      <c r="AA492" s="384">
        <f t="shared" si="115"/>
        <v>0</v>
      </c>
      <c r="AB492" s="385" t="b">
        <f t="shared" si="122"/>
        <v>1</v>
      </c>
      <c r="AC492" s="384" t="str">
        <f>IF($N492="","",IF($C$7="Northern Ireland",INDEX('Fixed inputs'!$H$18:$H$58,MATCH($N492,'Fixed inputs'!$C$18:$C$58,0)),INDEX('Fixed inputs'!$I$18:$I$58,MATCH($N492,'Fixed inputs'!$C$18:$C$58,0))))</f>
        <v/>
      </c>
      <c r="AD492" s="384" t="str">
        <f>IF($C492="","",INDEX('Fixed inputs'!$C$8:$E$10,MATCH($C492,'Fixed inputs'!$B$8:$B$10,0),MATCH(IF($C$7="Northern Ireland","GBP","EUR"),'Fixed inputs'!$C$7:$E$7,0)))</f>
        <v/>
      </c>
      <c r="AE492" s="386"/>
      <c r="AF492" s="386"/>
      <c r="AG492" s="386"/>
      <c r="AH492" s="386"/>
      <c r="AI492" s="386"/>
      <c r="AJ492" s="387">
        <f t="shared" si="123"/>
        <v>0</v>
      </c>
      <c r="AK492" s="386"/>
      <c r="AL492" s="387">
        <f t="shared" si="124"/>
        <v>0</v>
      </c>
      <c r="AM492" s="386"/>
      <c r="AN492" s="387">
        <f t="shared" si="125"/>
        <v>0</v>
      </c>
      <c r="AO492" s="386"/>
      <c r="AP492" s="387">
        <f t="shared" si="126"/>
        <v>0</v>
      </c>
      <c r="AQ492" s="386"/>
      <c r="AR492" s="387">
        <f t="shared" si="127"/>
        <v>0</v>
      </c>
      <c r="AS492" s="386"/>
      <c r="AT492" s="387">
        <f t="shared" si="128"/>
        <v>0</v>
      </c>
    </row>
    <row r="493" spans="2:46">
      <c r="B493" s="435"/>
      <c r="C493" s="435"/>
      <c r="D493" s="436"/>
      <c r="E493" s="437"/>
      <c r="F493" s="437"/>
      <c r="G493" s="437"/>
      <c r="H493" s="437"/>
      <c r="I493" s="437"/>
      <c r="J493" s="437"/>
      <c r="K493" s="465">
        <f t="shared" si="113"/>
        <v>0</v>
      </c>
      <c r="L493" s="433"/>
      <c r="M493" s="433"/>
      <c r="N493" s="434"/>
      <c r="O493" s="383" t="str">
        <f t="shared" si="114"/>
        <v/>
      </c>
      <c r="P493" s="434"/>
      <c r="Q493" s="434"/>
      <c r="R493" s="434"/>
      <c r="S493" s="433"/>
      <c r="T493" s="434"/>
      <c r="U493" s="384" t="str">
        <f t="shared" si="116"/>
        <v/>
      </c>
      <c r="V493" s="384" t="str">
        <f t="shared" si="117"/>
        <v/>
      </c>
      <c r="W493" s="384" t="str">
        <f t="shared" si="118"/>
        <v/>
      </c>
      <c r="X493" s="384" t="str">
        <f t="shared" si="119"/>
        <v/>
      </c>
      <c r="Y493" s="384" t="str">
        <f t="shared" si="120"/>
        <v/>
      </c>
      <c r="Z493" s="384" t="str">
        <f t="shared" si="121"/>
        <v/>
      </c>
      <c r="AA493" s="384">
        <f t="shared" si="115"/>
        <v>0</v>
      </c>
      <c r="AB493" s="385" t="b">
        <f t="shared" si="122"/>
        <v>1</v>
      </c>
      <c r="AC493" s="384" t="str">
        <f>IF($N493="","",IF($C$7="Northern Ireland",INDEX('Fixed inputs'!$H$18:$H$58,MATCH($N493,'Fixed inputs'!$C$18:$C$58,0)),INDEX('Fixed inputs'!$I$18:$I$58,MATCH($N493,'Fixed inputs'!$C$18:$C$58,0))))</f>
        <v/>
      </c>
      <c r="AD493" s="384" t="str">
        <f>IF($C493="","",INDEX('Fixed inputs'!$C$8:$E$10,MATCH($C493,'Fixed inputs'!$B$8:$B$10,0),MATCH(IF($C$7="Northern Ireland","GBP","EUR"),'Fixed inputs'!$C$7:$E$7,0)))</f>
        <v/>
      </c>
      <c r="AE493" s="386"/>
      <c r="AF493" s="386"/>
      <c r="AG493" s="386"/>
      <c r="AH493" s="386"/>
      <c r="AI493" s="386"/>
      <c r="AJ493" s="387">
        <f t="shared" si="123"/>
        <v>0</v>
      </c>
      <c r="AK493" s="386"/>
      <c r="AL493" s="387">
        <f t="shared" si="124"/>
        <v>0</v>
      </c>
      <c r="AM493" s="386"/>
      <c r="AN493" s="387">
        <f t="shared" si="125"/>
        <v>0</v>
      </c>
      <c r="AO493" s="386"/>
      <c r="AP493" s="387">
        <f t="shared" si="126"/>
        <v>0</v>
      </c>
      <c r="AQ493" s="386"/>
      <c r="AR493" s="387">
        <f t="shared" si="127"/>
        <v>0</v>
      </c>
      <c r="AS493" s="386"/>
      <c r="AT493" s="387">
        <f t="shared" si="128"/>
        <v>0</v>
      </c>
    </row>
    <row r="494" spans="2:46">
      <c r="B494" s="435"/>
      <c r="C494" s="435"/>
      <c r="D494" s="436"/>
      <c r="E494" s="437"/>
      <c r="F494" s="437"/>
      <c r="G494" s="437"/>
      <c r="H494" s="437"/>
      <c r="I494" s="437"/>
      <c r="J494" s="437"/>
      <c r="K494" s="465">
        <f t="shared" si="113"/>
        <v>0</v>
      </c>
      <c r="L494" s="433"/>
      <c r="M494" s="433"/>
      <c r="N494" s="434"/>
      <c r="O494" s="383" t="str">
        <f t="shared" si="114"/>
        <v/>
      </c>
      <c r="P494" s="434"/>
      <c r="Q494" s="434"/>
      <c r="R494" s="434"/>
      <c r="S494" s="433"/>
      <c r="T494" s="434"/>
      <c r="U494" s="384" t="str">
        <f t="shared" si="116"/>
        <v/>
      </c>
      <c r="V494" s="384" t="str">
        <f t="shared" si="117"/>
        <v/>
      </c>
      <c r="W494" s="384" t="str">
        <f t="shared" si="118"/>
        <v/>
      </c>
      <c r="X494" s="384" t="str">
        <f t="shared" si="119"/>
        <v/>
      </c>
      <c r="Y494" s="384" t="str">
        <f t="shared" si="120"/>
        <v/>
      </c>
      <c r="Z494" s="384" t="str">
        <f t="shared" si="121"/>
        <v/>
      </c>
      <c r="AA494" s="384">
        <f t="shared" si="115"/>
        <v>0</v>
      </c>
      <c r="AB494" s="385" t="b">
        <f t="shared" si="122"/>
        <v>1</v>
      </c>
      <c r="AC494" s="384" t="str">
        <f>IF($N494="","",IF($C$7="Northern Ireland",INDEX('Fixed inputs'!$H$18:$H$58,MATCH($N494,'Fixed inputs'!$C$18:$C$58,0)),INDEX('Fixed inputs'!$I$18:$I$58,MATCH($N494,'Fixed inputs'!$C$18:$C$58,0))))</f>
        <v/>
      </c>
      <c r="AD494" s="384" t="str">
        <f>IF($C494="","",INDEX('Fixed inputs'!$C$8:$E$10,MATCH($C494,'Fixed inputs'!$B$8:$B$10,0),MATCH(IF($C$7="Northern Ireland","GBP","EUR"),'Fixed inputs'!$C$7:$E$7,0)))</f>
        <v/>
      </c>
      <c r="AE494" s="386"/>
      <c r="AF494" s="386"/>
      <c r="AG494" s="386"/>
      <c r="AH494" s="386"/>
      <c r="AI494" s="386"/>
      <c r="AJ494" s="387">
        <f t="shared" si="123"/>
        <v>0</v>
      </c>
      <c r="AK494" s="386"/>
      <c r="AL494" s="387">
        <f t="shared" si="124"/>
        <v>0</v>
      </c>
      <c r="AM494" s="386"/>
      <c r="AN494" s="387">
        <f t="shared" si="125"/>
        <v>0</v>
      </c>
      <c r="AO494" s="386"/>
      <c r="AP494" s="387">
        <f t="shared" si="126"/>
        <v>0</v>
      </c>
      <c r="AQ494" s="386"/>
      <c r="AR494" s="387">
        <f t="shared" si="127"/>
        <v>0</v>
      </c>
      <c r="AS494" s="386"/>
      <c r="AT494" s="387">
        <f t="shared" si="128"/>
        <v>0</v>
      </c>
    </row>
    <row r="495" spans="2:46">
      <c r="B495" s="435"/>
      <c r="C495" s="435"/>
      <c r="D495" s="436"/>
      <c r="E495" s="437"/>
      <c r="F495" s="437"/>
      <c r="G495" s="437"/>
      <c r="H495" s="437"/>
      <c r="I495" s="437"/>
      <c r="J495" s="437"/>
      <c r="K495" s="465">
        <f t="shared" si="113"/>
        <v>0</v>
      </c>
      <c r="L495" s="433"/>
      <c r="M495" s="433"/>
      <c r="N495" s="434"/>
      <c r="O495" s="383" t="str">
        <f t="shared" si="114"/>
        <v/>
      </c>
      <c r="P495" s="434"/>
      <c r="Q495" s="434"/>
      <c r="R495" s="434"/>
      <c r="S495" s="433"/>
      <c r="T495" s="434"/>
      <c r="U495" s="384" t="str">
        <f t="shared" si="116"/>
        <v/>
      </c>
      <c r="V495" s="384" t="str">
        <f t="shared" si="117"/>
        <v/>
      </c>
      <c r="W495" s="384" t="str">
        <f t="shared" si="118"/>
        <v/>
      </c>
      <c r="X495" s="384" t="str">
        <f t="shared" si="119"/>
        <v/>
      </c>
      <c r="Y495" s="384" t="str">
        <f t="shared" si="120"/>
        <v/>
      </c>
      <c r="Z495" s="384" t="str">
        <f t="shared" si="121"/>
        <v/>
      </c>
      <c r="AA495" s="384">
        <f t="shared" si="115"/>
        <v>0</v>
      </c>
      <c r="AB495" s="385" t="b">
        <f t="shared" si="122"/>
        <v>1</v>
      </c>
      <c r="AC495" s="384" t="str">
        <f>IF($N495="","",IF($C$7="Northern Ireland",INDEX('Fixed inputs'!$H$18:$H$58,MATCH($N495,'Fixed inputs'!$C$18:$C$58,0)),INDEX('Fixed inputs'!$I$18:$I$58,MATCH($N495,'Fixed inputs'!$C$18:$C$58,0))))</f>
        <v/>
      </c>
      <c r="AD495" s="384" t="str">
        <f>IF($C495="","",INDEX('Fixed inputs'!$C$8:$E$10,MATCH($C495,'Fixed inputs'!$B$8:$B$10,0),MATCH(IF($C$7="Northern Ireland","GBP","EUR"),'Fixed inputs'!$C$7:$E$7,0)))</f>
        <v/>
      </c>
      <c r="AE495" s="386"/>
      <c r="AF495" s="386"/>
      <c r="AG495" s="386"/>
      <c r="AH495" s="386"/>
      <c r="AI495" s="386"/>
      <c r="AJ495" s="387">
        <f t="shared" si="123"/>
        <v>0</v>
      </c>
      <c r="AK495" s="386"/>
      <c r="AL495" s="387">
        <f t="shared" si="124"/>
        <v>0</v>
      </c>
      <c r="AM495" s="386"/>
      <c r="AN495" s="387">
        <f t="shared" si="125"/>
        <v>0</v>
      </c>
      <c r="AO495" s="386"/>
      <c r="AP495" s="387">
        <f t="shared" si="126"/>
        <v>0</v>
      </c>
      <c r="AQ495" s="386"/>
      <c r="AR495" s="387">
        <f t="shared" si="127"/>
        <v>0</v>
      </c>
      <c r="AS495" s="386"/>
      <c r="AT495" s="387">
        <f t="shared" si="128"/>
        <v>0</v>
      </c>
    </row>
    <row r="496" spans="2:46">
      <c r="B496" s="435"/>
      <c r="C496" s="435"/>
      <c r="D496" s="436"/>
      <c r="E496" s="437"/>
      <c r="F496" s="437"/>
      <c r="G496" s="437"/>
      <c r="H496" s="437"/>
      <c r="I496" s="437"/>
      <c r="J496" s="437"/>
      <c r="K496" s="465">
        <f t="shared" si="113"/>
        <v>0</v>
      </c>
      <c r="L496" s="433"/>
      <c r="M496" s="433"/>
      <c r="N496" s="434"/>
      <c r="O496" s="383" t="str">
        <f t="shared" si="114"/>
        <v/>
      </c>
      <c r="P496" s="434"/>
      <c r="Q496" s="434"/>
      <c r="R496" s="434"/>
      <c r="S496" s="433"/>
      <c r="T496" s="434"/>
      <c r="U496" s="384" t="str">
        <f t="shared" si="116"/>
        <v/>
      </c>
      <c r="V496" s="384" t="str">
        <f t="shared" si="117"/>
        <v/>
      </c>
      <c r="W496" s="384" t="str">
        <f t="shared" si="118"/>
        <v/>
      </c>
      <c r="X496" s="384" t="str">
        <f t="shared" si="119"/>
        <v/>
      </c>
      <c r="Y496" s="384" t="str">
        <f t="shared" si="120"/>
        <v/>
      </c>
      <c r="Z496" s="384" t="str">
        <f t="shared" si="121"/>
        <v/>
      </c>
      <c r="AA496" s="384">
        <f t="shared" si="115"/>
        <v>0</v>
      </c>
      <c r="AB496" s="385" t="b">
        <f t="shared" si="122"/>
        <v>1</v>
      </c>
      <c r="AC496" s="384" t="str">
        <f>IF($N496="","",IF($C$7="Northern Ireland",INDEX('Fixed inputs'!$H$18:$H$58,MATCH($N496,'Fixed inputs'!$C$18:$C$58,0)),INDEX('Fixed inputs'!$I$18:$I$58,MATCH($N496,'Fixed inputs'!$C$18:$C$58,0))))</f>
        <v/>
      </c>
      <c r="AD496" s="384" t="str">
        <f>IF($C496="","",INDEX('Fixed inputs'!$C$8:$E$10,MATCH($C496,'Fixed inputs'!$B$8:$B$10,0),MATCH(IF($C$7="Northern Ireland","GBP","EUR"),'Fixed inputs'!$C$7:$E$7,0)))</f>
        <v/>
      </c>
      <c r="AE496" s="386"/>
      <c r="AF496" s="386"/>
      <c r="AG496" s="386"/>
      <c r="AH496" s="386"/>
      <c r="AI496" s="386"/>
      <c r="AJ496" s="387">
        <f t="shared" si="123"/>
        <v>0</v>
      </c>
      <c r="AK496" s="386"/>
      <c r="AL496" s="387">
        <f t="shared" si="124"/>
        <v>0</v>
      </c>
      <c r="AM496" s="386"/>
      <c r="AN496" s="387">
        <f t="shared" si="125"/>
        <v>0</v>
      </c>
      <c r="AO496" s="386"/>
      <c r="AP496" s="387">
        <f t="shared" si="126"/>
        <v>0</v>
      </c>
      <c r="AQ496" s="386"/>
      <c r="AR496" s="387">
        <f t="shared" si="127"/>
        <v>0</v>
      </c>
      <c r="AS496" s="386"/>
      <c r="AT496" s="387">
        <f t="shared" si="128"/>
        <v>0</v>
      </c>
    </row>
    <row r="497" spans="2:46">
      <c r="B497" s="435"/>
      <c r="C497" s="435"/>
      <c r="D497" s="436"/>
      <c r="E497" s="437"/>
      <c r="F497" s="437"/>
      <c r="G497" s="437"/>
      <c r="H497" s="437"/>
      <c r="I497" s="437"/>
      <c r="J497" s="437"/>
      <c r="K497" s="465">
        <f t="shared" si="113"/>
        <v>0</v>
      </c>
      <c r="L497" s="433"/>
      <c r="M497" s="433"/>
      <c r="N497" s="434"/>
      <c r="O497" s="383" t="str">
        <f t="shared" si="114"/>
        <v/>
      </c>
      <c r="P497" s="434"/>
      <c r="Q497" s="434"/>
      <c r="R497" s="434"/>
      <c r="S497" s="433"/>
      <c r="T497" s="434"/>
      <c r="U497" s="384" t="str">
        <f t="shared" si="116"/>
        <v/>
      </c>
      <c r="V497" s="384" t="str">
        <f t="shared" si="117"/>
        <v/>
      </c>
      <c r="W497" s="384" t="str">
        <f t="shared" si="118"/>
        <v/>
      </c>
      <c r="X497" s="384" t="str">
        <f t="shared" si="119"/>
        <v/>
      </c>
      <c r="Y497" s="384" t="str">
        <f t="shared" si="120"/>
        <v/>
      </c>
      <c r="Z497" s="384" t="str">
        <f t="shared" si="121"/>
        <v/>
      </c>
      <c r="AA497" s="384">
        <f t="shared" si="115"/>
        <v>0</v>
      </c>
      <c r="AB497" s="385" t="b">
        <f t="shared" si="122"/>
        <v>1</v>
      </c>
      <c r="AC497" s="384" t="str">
        <f>IF($N497="","",IF($C$7="Northern Ireland",INDEX('Fixed inputs'!$H$18:$H$58,MATCH($N497,'Fixed inputs'!$C$18:$C$58,0)),INDEX('Fixed inputs'!$I$18:$I$58,MATCH($N497,'Fixed inputs'!$C$18:$C$58,0))))</f>
        <v/>
      </c>
      <c r="AD497" s="384" t="str">
        <f>IF($C497="","",INDEX('Fixed inputs'!$C$8:$E$10,MATCH($C497,'Fixed inputs'!$B$8:$B$10,0),MATCH(IF($C$7="Northern Ireland","GBP","EUR"),'Fixed inputs'!$C$7:$E$7,0)))</f>
        <v/>
      </c>
      <c r="AE497" s="386"/>
      <c r="AF497" s="386"/>
      <c r="AG497" s="386"/>
      <c r="AH497" s="386"/>
      <c r="AI497" s="386"/>
      <c r="AJ497" s="387">
        <f t="shared" si="123"/>
        <v>0</v>
      </c>
      <c r="AK497" s="386"/>
      <c r="AL497" s="387">
        <f t="shared" si="124"/>
        <v>0</v>
      </c>
      <c r="AM497" s="386"/>
      <c r="AN497" s="387">
        <f t="shared" si="125"/>
        <v>0</v>
      </c>
      <c r="AO497" s="386"/>
      <c r="AP497" s="387">
        <f t="shared" si="126"/>
        <v>0</v>
      </c>
      <c r="AQ497" s="386"/>
      <c r="AR497" s="387">
        <f t="shared" si="127"/>
        <v>0</v>
      </c>
      <c r="AS497" s="386"/>
      <c r="AT497" s="387">
        <f t="shared" si="128"/>
        <v>0</v>
      </c>
    </row>
    <row r="498" spans="2:46">
      <c r="B498" s="435"/>
      <c r="C498" s="435"/>
      <c r="D498" s="436"/>
      <c r="E498" s="437"/>
      <c r="F498" s="437"/>
      <c r="G498" s="437"/>
      <c r="H498" s="437"/>
      <c r="I498" s="437"/>
      <c r="J498" s="437"/>
      <c r="K498" s="465">
        <f t="shared" si="113"/>
        <v>0</v>
      </c>
      <c r="L498" s="433"/>
      <c r="M498" s="433"/>
      <c r="N498" s="434"/>
      <c r="O498" s="383" t="str">
        <f t="shared" si="114"/>
        <v/>
      </c>
      <c r="P498" s="434"/>
      <c r="Q498" s="434"/>
      <c r="R498" s="434"/>
      <c r="S498" s="433"/>
      <c r="T498" s="434"/>
      <c r="U498" s="384" t="str">
        <f t="shared" si="116"/>
        <v/>
      </c>
      <c r="V498" s="384" t="str">
        <f t="shared" si="117"/>
        <v/>
      </c>
      <c r="W498" s="384" t="str">
        <f t="shared" si="118"/>
        <v/>
      </c>
      <c r="X498" s="384" t="str">
        <f t="shared" si="119"/>
        <v/>
      </c>
      <c r="Y498" s="384" t="str">
        <f t="shared" si="120"/>
        <v/>
      </c>
      <c r="Z498" s="384" t="str">
        <f t="shared" si="121"/>
        <v/>
      </c>
      <c r="AA498" s="384">
        <f t="shared" si="115"/>
        <v>0</v>
      </c>
      <c r="AB498" s="385" t="b">
        <f t="shared" si="122"/>
        <v>1</v>
      </c>
      <c r="AC498" s="384" t="str">
        <f>IF($N498="","",IF($C$7="Northern Ireland",INDEX('Fixed inputs'!$H$18:$H$58,MATCH($N498,'Fixed inputs'!$C$18:$C$58,0)),INDEX('Fixed inputs'!$I$18:$I$58,MATCH($N498,'Fixed inputs'!$C$18:$C$58,0))))</f>
        <v/>
      </c>
      <c r="AD498" s="384" t="str">
        <f>IF($C498="","",INDEX('Fixed inputs'!$C$8:$E$10,MATCH($C498,'Fixed inputs'!$B$8:$B$10,0),MATCH(IF($C$7="Northern Ireland","GBP","EUR"),'Fixed inputs'!$C$7:$E$7,0)))</f>
        <v/>
      </c>
      <c r="AE498" s="386"/>
      <c r="AF498" s="386"/>
      <c r="AG498" s="386"/>
      <c r="AH498" s="386"/>
      <c r="AI498" s="386"/>
      <c r="AJ498" s="387">
        <f t="shared" si="123"/>
        <v>0</v>
      </c>
      <c r="AK498" s="386"/>
      <c r="AL498" s="387">
        <f t="shared" si="124"/>
        <v>0</v>
      </c>
      <c r="AM498" s="386"/>
      <c r="AN498" s="387">
        <f t="shared" si="125"/>
        <v>0</v>
      </c>
      <c r="AO498" s="386"/>
      <c r="AP498" s="387">
        <f t="shared" si="126"/>
        <v>0</v>
      </c>
      <c r="AQ498" s="386"/>
      <c r="AR498" s="387">
        <f t="shared" si="127"/>
        <v>0</v>
      </c>
      <c r="AS498" s="386"/>
      <c r="AT498" s="387">
        <f t="shared" si="128"/>
        <v>0</v>
      </c>
    </row>
    <row r="499" spans="2:46">
      <c r="B499" s="435"/>
      <c r="C499" s="435"/>
      <c r="D499" s="436"/>
      <c r="E499" s="437"/>
      <c r="F499" s="437"/>
      <c r="G499" s="437"/>
      <c r="H499" s="437"/>
      <c r="I499" s="437"/>
      <c r="J499" s="437"/>
      <c r="K499" s="465">
        <f t="shared" si="113"/>
        <v>0</v>
      </c>
      <c r="L499" s="433"/>
      <c r="M499" s="433"/>
      <c r="N499" s="434"/>
      <c r="O499" s="383" t="str">
        <f t="shared" si="114"/>
        <v/>
      </c>
      <c r="P499" s="434"/>
      <c r="Q499" s="434"/>
      <c r="R499" s="434"/>
      <c r="S499" s="433"/>
      <c r="T499" s="434"/>
      <c r="U499" s="384" t="str">
        <f t="shared" si="116"/>
        <v/>
      </c>
      <c r="V499" s="384" t="str">
        <f t="shared" si="117"/>
        <v/>
      </c>
      <c r="W499" s="384" t="str">
        <f t="shared" si="118"/>
        <v/>
      </c>
      <c r="X499" s="384" t="str">
        <f t="shared" si="119"/>
        <v/>
      </c>
      <c r="Y499" s="384" t="str">
        <f t="shared" si="120"/>
        <v/>
      </c>
      <c r="Z499" s="384" t="str">
        <f t="shared" si="121"/>
        <v/>
      </c>
      <c r="AA499" s="384">
        <f t="shared" si="115"/>
        <v>0</v>
      </c>
      <c r="AB499" s="385" t="b">
        <f t="shared" si="122"/>
        <v>1</v>
      </c>
      <c r="AC499" s="384" t="str">
        <f>IF($N499="","",IF($C$7="Northern Ireland",INDEX('Fixed inputs'!$H$18:$H$58,MATCH($N499,'Fixed inputs'!$C$18:$C$58,0)),INDEX('Fixed inputs'!$I$18:$I$58,MATCH($N499,'Fixed inputs'!$C$18:$C$58,0))))</f>
        <v/>
      </c>
      <c r="AD499" s="384" t="str">
        <f>IF($C499="","",INDEX('Fixed inputs'!$C$8:$E$10,MATCH($C499,'Fixed inputs'!$B$8:$B$10,0),MATCH(IF($C$7="Northern Ireland","GBP","EUR"),'Fixed inputs'!$C$7:$E$7,0)))</f>
        <v/>
      </c>
      <c r="AE499" s="386"/>
      <c r="AF499" s="386"/>
      <c r="AG499" s="386"/>
      <c r="AH499" s="386"/>
      <c r="AI499" s="386"/>
      <c r="AJ499" s="387">
        <f t="shared" si="123"/>
        <v>0</v>
      </c>
      <c r="AK499" s="386"/>
      <c r="AL499" s="387">
        <f t="shared" si="124"/>
        <v>0</v>
      </c>
      <c r="AM499" s="386"/>
      <c r="AN499" s="387">
        <f t="shared" si="125"/>
        <v>0</v>
      </c>
      <c r="AO499" s="386"/>
      <c r="AP499" s="387">
        <f t="shared" si="126"/>
        <v>0</v>
      </c>
      <c r="AQ499" s="386"/>
      <c r="AR499" s="387">
        <f t="shared" si="127"/>
        <v>0</v>
      </c>
      <c r="AS499" s="386"/>
      <c r="AT499" s="387">
        <f t="shared" si="128"/>
        <v>0</v>
      </c>
    </row>
    <row r="500" spans="2:46">
      <c r="B500" s="435"/>
      <c r="C500" s="435"/>
      <c r="D500" s="436"/>
      <c r="E500" s="437"/>
      <c r="F500" s="437"/>
      <c r="G500" s="437"/>
      <c r="H500" s="437"/>
      <c r="I500" s="437"/>
      <c r="J500" s="437"/>
      <c r="K500" s="465">
        <f t="shared" si="113"/>
        <v>0</v>
      </c>
      <c r="L500" s="433"/>
      <c r="M500" s="433"/>
      <c r="N500" s="434"/>
      <c r="O500" s="383" t="str">
        <f t="shared" si="114"/>
        <v/>
      </c>
      <c r="P500" s="434"/>
      <c r="Q500" s="434"/>
      <c r="R500" s="434"/>
      <c r="S500" s="433"/>
      <c r="T500" s="434"/>
      <c r="U500" s="384" t="str">
        <f t="shared" si="116"/>
        <v/>
      </c>
      <c r="V500" s="384" t="str">
        <f t="shared" si="117"/>
        <v/>
      </c>
      <c r="W500" s="384" t="str">
        <f t="shared" si="118"/>
        <v/>
      </c>
      <c r="X500" s="384" t="str">
        <f t="shared" si="119"/>
        <v/>
      </c>
      <c r="Y500" s="384" t="str">
        <f t="shared" si="120"/>
        <v/>
      </c>
      <c r="Z500" s="384" t="str">
        <f t="shared" si="121"/>
        <v/>
      </c>
      <c r="AA500" s="384">
        <f t="shared" si="115"/>
        <v>0</v>
      </c>
      <c r="AB500" s="385" t="b">
        <f t="shared" si="122"/>
        <v>1</v>
      </c>
      <c r="AC500" s="384" t="str">
        <f>IF($N500="","",IF($C$7="Northern Ireland",INDEX('Fixed inputs'!$H$18:$H$58,MATCH($N500,'Fixed inputs'!$C$18:$C$58,0)),INDEX('Fixed inputs'!$I$18:$I$58,MATCH($N500,'Fixed inputs'!$C$18:$C$58,0))))</f>
        <v/>
      </c>
      <c r="AD500" s="384" t="str">
        <f>IF($C500="","",INDEX('Fixed inputs'!$C$8:$E$10,MATCH($C500,'Fixed inputs'!$B$8:$B$10,0),MATCH(IF($C$7="Northern Ireland","GBP","EUR"),'Fixed inputs'!$C$7:$E$7,0)))</f>
        <v/>
      </c>
      <c r="AE500" s="386"/>
      <c r="AF500" s="386"/>
      <c r="AG500" s="386"/>
      <c r="AH500" s="386"/>
      <c r="AI500" s="386"/>
      <c r="AJ500" s="387">
        <f t="shared" si="123"/>
        <v>0</v>
      </c>
      <c r="AK500" s="386"/>
      <c r="AL500" s="387">
        <f t="shared" si="124"/>
        <v>0</v>
      </c>
      <c r="AM500" s="386"/>
      <c r="AN500" s="387">
        <f t="shared" si="125"/>
        <v>0</v>
      </c>
      <c r="AO500" s="386"/>
      <c r="AP500" s="387">
        <f t="shared" si="126"/>
        <v>0</v>
      </c>
      <c r="AQ500" s="386"/>
      <c r="AR500" s="387">
        <f t="shared" si="127"/>
        <v>0</v>
      </c>
      <c r="AS500" s="386"/>
      <c r="AT500" s="387">
        <f t="shared" si="128"/>
        <v>0</v>
      </c>
    </row>
    <row r="501" spans="2:46">
      <c r="B501" s="435"/>
      <c r="C501" s="435"/>
      <c r="D501" s="436"/>
      <c r="E501" s="437"/>
      <c r="F501" s="437"/>
      <c r="G501" s="437"/>
      <c r="H501" s="437"/>
      <c r="I501" s="437"/>
      <c r="J501" s="437"/>
      <c r="K501" s="465">
        <f t="shared" si="113"/>
        <v>0</v>
      </c>
      <c r="L501" s="433"/>
      <c r="M501" s="433"/>
      <c r="N501" s="434"/>
      <c r="O501" s="383" t="str">
        <f t="shared" si="114"/>
        <v/>
      </c>
      <c r="P501" s="434"/>
      <c r="Q501" s="434"/>
      <c r="R501" s="434"/>
      <c r="S501" s="433"/>
      <c r="T501" s="434"/>
      <c r="U501" s="384" t="str">
        <f t="shared" si="116"/>
        <v/>
      </c>
      <c r="V501" s="384" t="str">
        <f t="shared" si="117"/>
        <v/>
      </c>
      <c r="W501" s="384" t="str">
        <f t="shared" si="118"/>
        <v/>
      </c>
      <c r="X501" s="384" t="str">
        <f t="shared" si="119"/>
        <v/>
      </c>
      <c r="Y501" s="384" t="str">
        <f t="shared" si="120"/>
        <v/>
      </c>
      <c r="Z501" s="384" t="str">
        <f t="shared" si="121"/>
        <v/>
      </c>
      <c r="AA501" s="384">
        <f t="shared" si="115"/>
        <v>0</v>
      </c>
      <c r="AB501" s="385" t="b">
        <f t="shared" si="122"/>
        <v>1</v>
      </c>
      <c r="AC501" s="384" t="str">
        <f>IF($N501="","",IF($C$7="Northern Ireland",INDEX('Fixed inputs'!$H$18:$H$58,MATCH($N501,'Fixed inputs'!$C$18:$C$58,0)),INDEX('Fixed inputs'!$I$18:$I$58,MATCH($N501,'Fixed inputs'!$C$18:$C$58,0))))</f>
        <v/>
      </c>
      <c r="AD501" s="384" t="str">
        <f>IF($C501="","",INDEX('Fixed inputs'!$C$8:$E$10,MATCH($C501,'Fixed inputs'!$B$8:$B$10,0),MATCH(IF($C$7="Northern Ireland","GBP","EUR"),'Fixed inputs'!$C$7:$E$7,0)))</f>
        <v/>
      </c>
      <c r="AE501" s="386"/>
      <c r="AF501" s="386"/>
      <c r="AG501" s="386"/>
      <c r="AH501" s="386"/>
      <c r="AI501" s="386"/>
      <c r="AJ501" s="387">
        <f t="shared" si="123"/>
        <v>0</v>
      </c>
      <c r="AK501" s="386"/>
      <c r="AL501" s="387">
        <f t="shared" si="124"/>
        <v>0</v>
      </c>
      <c r="AM501" s="386"/>
      <c r="AN501" s="387">
        <f t="shared" si="125"/>
        <v>0</v>
      </c>
      <c r="AO501" s="386"/>
      <c r="AP501" s="387">
        <f t="shared" si="126"/>
        <v>0</v>
      </c>
      <c r="AQ501" s="386"/>
      <c r="AR501" s="387">
        <f t="shared" si="127"/>
        <v>0</v>
      </c>
      <c r="AS501" s="386"/>
      <c r="AT501" s="387">
        <f t="shared" si="128"/>
        <v>0</v>
      </c>
    </row>
    <row r="502" spans="2:46">
      <c r="B502" s="435"/>
      <c r="C502" s="435"/>
      <c r="D502" s="436"/>
      <c r="E502" s="437"/>
      <c r="F502" s="437"/>
      <c r="G502" s="437"/>
      <c r="H502" s="437"/>
      <c r="I502" s="437"/>
      <c r="J502" s="437"/>
      <c r="K502" s="465">
        <f t="shared" si="113"/>
        <v>0</v>
      </c>
      <c r="L502" s="433"/>
      <c r="M502" s="433"/>
      <c r="N502" s="434"/>
      <c r="O502" s="383" t="str">
        <f t="shared" si="114"/>
        <v/>
      </c>
      <c r="P502" s="434"/>
      <c r="Q502" s="434"/>
      <c r="R502" s="434"/>
      <c r="S502" s="433"/>
      <c r="T502" s="434"/>
      <c r="U502" s="384" t="str">
        <f t="shared" si="116"/>
        <v/>
      </c>
      <c r="V502" s="384" t="str">
        <f t="shared" si="117"/>
        <v/>
      </c>
      <c r="W502" s="384" t="str">
        <f t="shared" si="118"/>
        <v/>
      </c>
      <c r="X502" s="384" t="str">
        <f t="shared" si="119"/>
        <v/>
      </c>
      <c r="Y502" s="384" t="str">
        <f t="shared" si="120"/>
        <v/>
      </c>
      <c r="Z502" s="384" t="str">
        <f t="shared" si="121"/>
        <v/>
      </c>
      <c r="AA502" s="384">
        <f t="shared" si="115"/>
        <v>0</v>
      </c>
      <c r="AB502" s="385" t="b">
        <f t="shared" si="122"/>
        <v>1</v>
      </c>
      <c r="AC502" s="384" t="str">
        <f>IF($N502="","",IF($C$7="Northern Ireland",INDEX('Fixed inputs'!$H$18:$H$58,MATCH($N502,'Fixed inputs'!$C$18:$C$58,0)),INDEX('Fixed inputs'!$I$18:$I$58,MATCH($N502,'Fixed inputs'!$C$18:$C$58,0))))</f>
        <v/>
      </c>
      <c r="AD502" s="384" t="str">
        <f>IF($C502="","",INDEX('Fixed inputs'!$C$8:$E$10,MATCH($C502,'Fixed inputs'!$B$8:$B$10,0),MATCH(IF($C$7="Northern Ireland","GBP","EUR"),'Fixed inputs'!$C$7:$E$7,0)))</f>
        <v/>
      </c>
      <c r="AE502" s="386"/>
      <c r="AF502" s="386"/>
      <c r="AG502" s="386"/>
      <c r="AH502" s="386"/>
      <c r="AI502" s="386"/>
      <c r="AJ502" s="387">
        <f t="shared" si="123"/>
        <v>0</v>
      </c>
      <c r="AK502" s="386"/>
      <c r="AL502" s="387">
        <f t="shared" si="124"/>
        <v>0</v>
      </c>
      <c r="AM502" s="386"/>
      <c r="AN502" s="387">
        <f t="shared" si="125"/>
        <v>0</v>
      </c>
      <c r="AO502" s="386"/>
      <c r="AP502" s="387">
        <f t="shared" si="126"/>
        <v>0</v>
      </c>
      <c r="AQ502" s="386"/>
      <c r="AR502" s="387">
        <f t="shared" si="127"/>
        <v>0</v>
      </c>
      <c r="AS502" s="386"/>
      <c r="AT502" s="387">
        <f t="shared" si="128"/>
        <v>0</v>
      </c>
    </row>
    <row r="503" spans="2:46">
      <c r="B503" s="435"/>
      <c r="C503" s="435"/>
      <c r="D503" s="436"/>
      <c r="E503" s="437"/>
      <c r="F503" s="437"/>
      <c r="G503" s="437"/>
      <c r="H503" s="437"/>
      <c r="I503" s="437"/>
      <c r="J503" s="437"/>
      <c r="K503" s="465">
        <f t="shared" si="113"/>
        <v>0</v>
      </c>
      <c r="L503" s="433"/>
      <c r="M503" s="433"/>
      <c r="N503" s="434"/>
      <c r="O503" s="383" t="str">
        <f t="shared" si="114"/>
        <v/>
      </c>
      <c r="P503" s="434"/>
      <c r="Q503" s="434"/>
      <c r="R503" s="434"/>
      <c r="S503" s="433"/>
      <c r="T503" s="434"/>
      <c r="U503" s="384" t="str">
        <f t="shared" si="116"/>
        <v/>
      </c>
      <c r="V503" s="384" t="str">
        <f t="shared" si="117"/>
        <v/>
      </c>
      <c r="W503" s="384" t="str">
        <f t="shared" si="118"/>
        <v/>
      </c>
      <c r="X503" s="384" t="str">
        <f t="shared" si="119"/>
        <v/>
      </c>
      <c r="Y503" s="384" t="str">
        <f t="shared" si="120"/>
        <v/>
      </c>
      <c r="Z503" s="384" t="str">
        <f t="shared" si="121"/>
        <v/>
      </c>
      <c r="AA503" s="384">
        <f t="shared" si="115"/>
        <v>0</v>
      </c>
      <c r="AB503" s="385" t="b">
        <f t="shared" si="122"/>
        <v>1</v>
      </c>
      <c r="AC503" s="384" t="str">
        <f>IF($N503="","",IF($C$7="Northern Ireland",INDEX('Fixed inputs'!$H$18:$H$58,MATCH($N503,'Fixed inputs'!$C$18:$C$58,0)),INDEX('Fixed inputs'!$I$18:$I$58,MATCH($N503,'Fixed inputs'!$C$18:$C$58,0))))</f>
        <v/>
      </c>
      <c r="AD503" s="384" t="str">
        <f>IF($C503="","",INDEX('Fixed inputs'!$C$8:$E$10,MATCH($C503,'Fixed inputs'!$B$8:$B$10,0),MATCH(IF($C$7="Northern Ireland","GBP","EUR"),'Fixed inputs'!$C$7:$E$7,0)))</f>
        <v/>
      </c>
      <c r="AE503" s="386"/>
      <c r="AF503" s="386"/>
      <c r="AG503" s="386"/>
      <c r="AH503" s="386"/>
      <c r="AI503" s="386"/>
      <c r="AJ503" s="387">
        <f t="shared" si="123"/>
        <v>0</v>
      </c>
      <c r="AK503" s="386"/>
      <c r="AL503" s="387">
        <f t="shared" si="124"/>
        <v>0</v>
      </c>
      <c r="AM503" s="386"/>
      <c r="AN503" s="387">
        <f t="shared" si="125"/>
        <v>0</v>
      </c>
      <c r="AO503" s="386"/>
      <c r="AP503" s="387">
        <f t="shared" si="126"/>
        <v>0</v>
      </c>
      <c r="AQ503" s="386"/>
      <c r="AR503" s="387">
        <f t="shared" si="127"/>
        <v>0</v>
      </c>
      <c r="AS503" s="386"/>
      <c r="AT503" s="387">
        <f t="shared" si="128"/>
        <v>0</v>
      </c>
    </row>
    <row r="504" spans="2:46">
      <c r="B504" s="435"/>
      <c r="C504" s="435"/>
      <c r="D504" s="436"/>
      <c r="E504" s="437"/>
      <c r="F504" s="437"/>
      <c r="G504" s="437"/>
      <c r="H504" s="437"/>
      <c r="I504" s="437"/>
      <c r="J504" s="437"/>
      <c r="K504" s="465">
        <f t="shared" si="113"/>
        <v>0</v>
      </c>
      <c r="L504" s="433"/>
      <c r="M504" s="433"/>
      <c r="N504" s="434"/>
      <c r="O504" s="383" t="str">
        <f t="shared" si="114"/>
        <v/>
      </c>
      <c r="P504" s="434"/>
      <c r="Q504" s="434"/>
      <c r="R504" s="434"/>
      <c r="S504" s="433"/>
      <c r="T504" s="434"/>
      <c r="U504" s="384" t="str">
        <f t="shared" si="116"/>
        <v/>
      </c>
      <c r="V504" s="384" t="str">
        <f t="shared" si="117"/>
        <v/>
      </c>
      <c r="W504" s="384" t="str">
        <f t="shared" si="118"/>
        <v/>
      </c>
      <c r="X504" s="384" t="str">
        <f t="shared" si="119"/>
        <v/>
      </c>
      <c r="Y504" s="384" t="str">
        <f t="shared" si="120"/>
        <v/>
      </c>
      <c r="Z504" s="384" t="str">
        <f t="shared" si="121"/>
        <v/>
      </c>
      <c r="AA504" s="384">
        <f t="shared" si="115"/>
        <v>0</v>
      </c>
      <c r="AB504" s="385" t="b">
        <f t="shared" si="122"/>
        <v>1</v>
      </c>
      <c r="AC504" s="384" t="str">
        <f>IF($N504="","",IF($C$7="Northern Ireland",INDEX('Fixed inputs'!$H$18:$H$58,MATCH($N504,'Fixed inputs'!$C$18:$C$58,0)),INDEX('Fixed inputs'!$I$18:$I$58,MATCH($N504,'Fixed inputs'!$C$18:$C$58,0))))</f>
        <v/>
      </c>
      <c r="AD504" s="384" t="str">
        <f>IF($C504="","",INDEX('Fixed inputs'!$C$8:$E$10,MATCH($C504,'Fixed inputs'!$B$8:$B$10,0),MATCH(IF($C$7="Northern Ireland","GBP","EUR"),'Fixed inputs'!$C$7:$E$7,0)))</f>
        <v/>
      </c>
      <c r="AE504" s="386"/>
      <c r="AF504" s="386"/>
      <c r="AG504" s="386"/>
      <c r="AH504" s="386"/>
      <c r="AI504" s="386"/>
      <c r="AJ504" s="387">
        <f t="shared" si="123"/>
        <v>0</v>
      </c>
      <c r="AK504" s="386"/>
      <c r="AL504" s="387">
        <f t="shared" si="124"/>
        <v>0</v>
      </c>
      <c r="AM504" s="386"/>
      <c r="AN504" s="387">
        <f t="shared" si="125"/>
        <v>0</v>
      </c>
      <c r="AO504" s="386"/>
      <c r="AP504" s="387">
        <f t="shared" si="126"/>
        <v>0</v>
      </c>
      <c r="AQ504" s="386"/>
      <c r="AR504" s="387">
        <f t="shared" si="127"/>
        <v>0</v>
      </c>
      <c r="AS504" s="386"/>
      <c r="AT504" s="387">
        <f t="shared" si="128"/>
        <v>0</v>
      </c>
    </row>
    <row r="505" spans="2:46">
      <c r="B505" s="435"/>
      <c r="C505" s="435"/>
      <c r="D505" s="436"/>
      <c r="E505" s="437"/>
      <c r="F505" s="437"/>
      <c r="G505" s="437"/>
      <c r="H505" s="437"/>
      <c r="I505" s="437"/>
      <c r="J505" s="437"/>
      <c r="K505" s="465">
        <f t="shared" si="113"/>
        <v>0</v>
      </c>
      <c r="L505" s="433"/>
      <c r="M505" s="433"/>
      <c r="N505" s="434"/>
      <c r="O505" s="383" t="str">
        <f t="shared" si="114"/>
        <v/>
      </c>
      <c r="P505" s="434"/>
      <c r="Q505" s="434"/>
      <c r="R505" s="434"/>
      <c r="S505" s="433"/>
      <c r="T505" s="434"/>
      <c r="U505" s="384" t="str">
        <f t="shared" si="116"/>
        <v/>
      </c>
      <c r="V505" s="384" t="str">
        <f t="shared" si="117"/>
        <v/>
      </c>
      <c r="W505" s="384" t="str">
        <f t="shared" si="118"/>
        <v/>
      </c>
      <c r="X505" s="384" t="str">
        <f t="shared" si="119"/>
        <v/>
      </c>
      <c r="Y505" s="384" t="str">
        <f t="shared" si="120"/>
        <v/>
      </c>
      <c r="Z505" s="384" t="str">
        <f t="shared" si="121"/>
        <v/>
      </c>
      <c r="AA505" s="384">
        <f t="shared" si="115"/>
        <v>0</v>
      </c>
      <c r="AB505" s="385" t="b">
        <f t="shared" si="122"/>
        <v>1</v>
      </c>
      <c r="AC505" s="384" t="str">
        <f>IF($N505="","",IF($C$7="Northern Ireland",INDEX('Fixed inputs'!$H$18:$H$58,MATCH($N505,'Fixed inputs'!$C$18:$C$58,0)),INDEX('Fixed inputs'!$I$18:$I$58,MATCH($N505,'Fixed inputs'!$C$18:$C$58,0))))</f>
        <v/>
      </c>
      <c r="AD505" s="384" t="str">
        <f>IF($C505="","",INDEX('Fixed inputs'!$C$8:$E$10,MATCH($C505,'Fixed inputs'!$B$8:$B$10,0),MATCH(IF($C$7="Northern Ireland","GBP","EUR"),'Fixed inputs'!$C$7:$E$7,0)))</f>
        <v/>
      </c>
      <c r="AE505" s="386"/>
      <c r="AF505" s="386"/>
      <c r="AG505" s="386"/>
      <c r="AH505" s="386"/>
      <c r="AI505" s="386"/>
      <c r="AJ505" s="387">
        <f t="shared" si="123"/>
        <v>0</v>
      </c>
      <c r="AK505" s="386"/>
      <c r="AL505" s="387">
        <f t="shared" si="124"/>
        <v>0</v>
      </c>
      <c r="AM505" s="386"/>
      <c r="AN505" s="387">
        <f t="shared" si="125"/>
        <v>0</v>
      </c>
      <c r="AO505" s="386"/>
      <c r="AP505" s="387">
        <f t="shared" si="126"/>
        <v>0</v>
      </c>
      <c r="AQ505" s="386"/>
      <c r="AR505" s="387">
        <f t="shared" si="127"/>
        <v>0</v>
      </c>
      <c r="AS505" s="386"/>
      <c r="AT505" s="387">
        <f t="shared" si="128"/>
        <v>0</v>
      </c>
    </row>
    <row r="506" spans="2:46">
      <c r="B506" s="435"/>
      <c r="C506" s="435"/>
      <c r="D506" s="436"/>
      <c r="E506" s="437"/>
      <c r="F506" s="437"/>
      <c r="G506" s="437"/>
      <c r="H506" s="437"/>
      <c r="I506" s="437"/>
      <c r="J506" s="437"/>
      <c r="K506" s="465">
        <f t="shared" si="113"/>
        <v>0</v>
      </c>
      <c r="L506" s="433"/>
      <c r="M506" s="433"/>
      <c r="N506" s="434"/>
      <c r="O506" s="383" t="str">
        <f t="shared" si="114"/>
        <v/>
      </c>
      <c r="P506" s="434"/>
      <c r="Q506" s="434"/>
      <c r="R506" s="434"/>
      <c r="S506" s="433"/>
      <c r="T506" s="434"/>
      <c r="U506" s="384" t="str">
        <f t="shared" si="116"/>
        <v/>
      </c>
      <c r="V506" s="384" t="str">
        <f t="shared" si="117"/>
        <v/>
      </c>
      <c r="W506" s="384" t="str">
        <f t="shared" si="118"/>
        <v/>
      </c>
      <c r="X506" s="384" t="str">
        <f t="shared" si="119"/>
        <v/>
      </c>
      <c r="Y506" s="384" t="str">
        <f t="shared" si="120"/>
        <v/>
      </c>
      <c r="Z506" s="384" t="str">
        <f t="shared" si="121"/>
        <v/>
      </c>
      <c r="AA506" s="384">
        <f t="shared" si="115"/>
        <v>0</v>
      </c>
      <c r="AB506" s="385" t="b">
        <f t="shared" si="122"/>
        <v>1</v>
      </c>
      <c r="AC506" s="384" t="str">
        <f>IF($N506="","",IF($C$7="Northern Ireland",INDEX('Fixed inputs'!$H$18:$H$58,MATCH($N506,'Fixed inputs'!$C$18:$C$58,0)),INDEX('Fixed inputs'!$I$18:$I$58,MATCH($N506,'Fixed inputs'!$C$18:$C$58,0))))</f>
        <v/>
      </c>
      <c r="AD506" s="384" t="str">
        <f>IF($C506="","",INDEX('Fixed inputs'!$C$8:$E$10,MATCH($C506,'Fixed inputs'!$B$8:$B$10,0),MATCH(IF($C$7="Northern Ireland","GBP","EUR"),'Fixed inputs'!$C$7:$E$7,0)))</f>
        <v/>
      </c>
      <c r="AE506" s="386"/>
      <c r="AF506" s="386"/>
      <c r="AG506" s="386"/>
      <c r="AH506" s="386"/>
      <c r="AI506" s="386"/>
      <c r="AJ506" s="387">
        <f t="shared" si="123"/>
        <v>0</v>
      </c>
      <c r="AK506" s="386"/>
      <c r="AL506" s="387">
        <f t="shared" si="124"/>
        <v>0</v>
      </c>
      <c r="AM506" s="386"/>
      <c r="AN506" s="387">
        <f t="shared" si="125"/>
        <v>0</v>
      </c>
      <c r="AO506" s="386"/>
      <c r="AP506" s="387">
        <f t="shared" si="126"/>
        <v>0</v>
      </c>
      <c r="AQ506" s="386"/>
      <c r="AR506" s="387">
        <f t="shared" si="127"/>
        <v>0</v>
      </c>
      <c r="AS506" s="386"/>
      <c r="AT506" s="387">
        <f t="shared" si="128"/>
        <v>0</v>
      </c>
    </row>
    <row r="507" spans="2:46">
      <c r="B507" s="435"/>
      <c r="C507" s="435"/>
      <c r="D507" s="436"/>
      <c r="E507" s="437"/>
      <c r="F507" s="437"/>
      <c r="G507" s="437"/>
      <c r="H507" s="437"/>
      <c r="I507" s="437"/>
      <c r="J507" s="437"/>
      <c r="K507" s="465">
        <f t="shared" si="113"/>
        <v>0</v>
      </c>
      <c r="L507" s="433"/>
      <c r="M507" s="433"/>
      <c r="N507" s="434"/>
      <c r="O507" s="383" t="str">
        <f t="shared" si="114"/>
        <v/>
      </c>
      <c r="P507" s="434"/>
      <c r="Q507" s="434"/>
      <c r="R507" s="434"/>
      <c r="S507" s="433"/>
      <c r="T507" s="434"/>
      <c r="U507" s="384" t="str">
        <f t="shared" si="116"/>
        <v/>
      </c>
      <c r="V507" s="384" t="str">
        <f t="shared" si="117"/>
        <v/>
      </c>
      <c r="W507" s="384" t="str">
        <f t="shared" si="118"/>
        <v/>
      </c>
      <c r="X507" s="384" t="str">
        <f t="shared" si="119"/>
        <v/>
      </c>
      <c r="Y507" s="384" t="str">
        <f t="shared" si="120"/>
        <v/>
      </c>
      <c r="Z507" s="384" t="str">
        <f t="shared" si="121"/>
        <v/>
      </c>
      <c r="AA507" s="384">
        <f t="shared" si="115"/>
        <v>0</v>
      </c>
      <c r="AB507" s="385" t="b">
        <f t="shared" si="122"/>
        <v>1</v>
      </c>
      <c r="AC507" s="384" t="str">
        <f>IF($N507="","",IF($C$7="Northern Ireland",INDEX('Fixed inputs'!$H$18:$H$58,MATCH($N507,'Fixed inputs'!$C$18:$C$58,0)),INDEX('Fixed inputs'!$I$18:$I$58,MATCH($N507,'Fixed inputs'!$C$18:$C$58,0))))</f>
        <v/>
      </c>
      <c r="AD507" s="384" t="str">
        <f>IF($C507="","",INDEX('Fixed inputs'!$C$8:$E$10,MATCH($C507,'Fixed inputs'!$B$8:$B$10,0),MATCH(IF($C$7="Northern Ireland","GBP","EUR"),'Fixed inputs'!$C$7:$E$7,0)))</f>
        <v/>
      </c>
      <c r="AE507" s="386"/>
      <c r="AF507" s="386"/>
      <c r="AG507" s="386"/>
      <c r="AH507" s="386"/>
      <c r="AI507" s="386"/>
      <c r="AJ507" s="387">
        <f t="shared" si="123"/>
        <v>0</v>
      </c>
      <c r="AK507" s="386"/>
      <c r="AL507" s="387">
        <f t="shared" si="124"/>
        <v>0</v>
      </c>
      <c r="AM507" s="386"/>
      <c r="AN507" s="387">
        <f t="shared" si="125"/>
        <v>0</v>
      </c>
      <c r="AO507" s="386"/>
      <c r="AP507" s="387">
        <f t="shared" si="126"/>
        <v>0</v>
      </c>
      <c r="AQ507" s="386"/>
      <c r="AR507" s="387">
        <f t="shared" si="127"/>
        <v>0</v>
      </c>
      <c r="AS507" s="386"/>
      <c r="AT507" s="387">
        <f t="shared" si="128"/>
        <v>0</v>
      </c>
    </row>
    <row r="508" spans="2:46">
      <c r="B508" s="435"/>
      <c r="C508" s="435"/>
      <c r="D508" s="436"/>
      <c r="E508" s="437"/>
      <c r="F508" s="437"/>
      <c r="G508" s="437"/>
      <c r="H508" s="437"/>
      <c r="I508" s="437"/>
      <c r="J508" s="437"/>
      <c r="K508" s="465">
        <f t="shared" si="113"/>
        <v>0</v>
      </c>
      <c r="L508" s="433"/>
      <c r="M508" s="433"/>
      <c r="N508" s="434"/>
      <c r="O508" s="383" t="str">
        <f t="shared" si="114"/>
        <v/>
      </c>
      <c r="P508" s="434"/>
      <c r="Q508" s="434"/>
      <c r="R508" s="434"/>
      <c r="S508" s="433"/>
      <c r="T508" s="434"/>
      <c r="U508" s="384" t="str">
        <f t="shared" si="116"/>
        <v/>
      </c>
      <c r="V508" s="384" t="str">
        <f t="shared" si="117"/>
        <v/>
      </c>
      <c r="W508" s="384" t="str">
        <f t="shared" si="118"/>
        <v/>
      </c>
      <c r="X508" s="384" t="str">
        <f t="shared" si="119"/>
        <v/>
      </c>
      <c r="Y508" s="384" t="str">
        <f t="shared" si="120"/>
        <v/>
      </c>
      <c r="Z508" s="384" t="str">
        <f t="shared" si="121"/>
        <v/>
      </c>
      <c r="AA508" s="384">
        <f t="shared" si="115"/>
        <v>0</v>
      </c>
      <c r="AB508" s="385" t="b">
        <f t="shared" si="122"/>
        <v>1</v>
      </c>
      <c r="AC508" s="384" t="str">
        <f>IF($N508="","",IF($C$7="Northern Ireland",INDEX('Fixed inputs'!$H$18:$H$58,MATCH($N508,'Fixed inputs'!$C$18:$C$58,0)),INDEX('Fixed inputs'!$I$18:$I$58,MATCH($N508,'Fixed inputs'!$C$18:$C$58,0))))</f>
        <v/>
      </c>
      <c r="AD508" s="384" t="str">
        <f>IF($C508="","",INDEX('Fixed inputs'!$C$8:$E$10,MATCH($C508,'Fixed inputs'!$B$8:$B$10,0),MATCH(IF($C$7="Northern Ireland","GBP","EUR"),'Fixed inputs'!$C$7:$E$7,0)))</f>
        <v/>
      </c>
      <c r="AE508" s="386"/>
      <c r="AF508" s="386"/>
      <c r="AG508" s="386"/>
      <c r="AH508" s="386"/>
      <c r="AI508" s="386"/>
      <c r="AJ508" s="387">
        <f t="shared" si="123"/>
        <v>0</v>
      </c>
      <c r="AK508" s="386"/>
      <c r="AL508" s="387">
        <f t="shared" si="124"/>
        <v>0</v>
      </c>
      <c r="AM508" s="386"/>
      <c r="AN508" s="387">
        <f t="shared" si="125"/>
        <v>0</v>
      </c>
      <c r="AO508" s="386"/>
      <c r="AP508" s="387">
        <f t="shared" si="126"/>
        <v>0</v>
      </c>
      <c r="AQ508" s="386"/>
      <c r="AR508" s="387">
        <f t="shared" si="127"/>
        <v>0</v>
      </c>
      <c r="AS508" s="386"/>
      <c r="AT508" s="387">
        <f t="shared" si="128"/>
        <v>0</v>
      </c>
    </row>
    <row r="509" spans="2:46">
      <c r="B509" s="435"/>
      <c r="C509" s="435"/>
      <c r="D509" s="436"/>
      <c r="E509" s="437"/>
      <c r="F509" s="437"/>
      <c r="G509" s="437"/>
      <c r="H509" s="437"/>
      <c r="I509" s="437"/>
      <c r="J509" s="437"/>
      <c r="K509" s="465">
        <f t="shared" si="113"/>
        <v>0</v>
      </c>
      <c r="L509" s="433"/>
      <c r="M509" s="433"/>
      <c r="N509" s="434"/>
      <c r="O509" s="383" t="str">
        <f t="shared" si="114"/>
        <v/>
      </c>
      <c r="P509" s="434"/>
      <c r="Q509" s="434"/>
      <c r="R509" s="434"/>
      <c r="S509" s="433"/>
      <c r="T509" s="434"/>
      <c r="U509" s="384" t="str">
        <f t="shared" si="116"/>
        <v/>
      </c>
      <c r="V509" s="384" t="str">
        <f t="shared" si="117"/>
        <v/>
      </c>
      <c r="W509" s="384" t="str">
        <f t="shared" si="118"/>
        <v/>
      </c>
      <c r="X509" s="384" t="str">
        <f t="shared" si="119"/>
        <v/>
      </c>
      <c r="Y509" s="384" t="str">
        <f t="shared" si="120"/>
        <v/>
      </c>
      <c r="Z509" s="384" t="str">
        <f t="shared" si="121"/>
        <v/>
      </c>
      <c r="AA509" s="384">
        <f t="shared" si="115"/>
        <v>0</v>
      </c>
      <c r="AB509" s="385" t="b">
        <f t="shared" si="122"/>
        <v>1</v>
      </c>
      <c r="AC509" s="384" t="str">
        <f>IF($N509="","",IF($C$7="Northern Ireland",INDEX('Fixed inputs'!$H$18:$H$58,MATCH($N509,'Fixed inputs'!$C$18:$C$58,0)),INDEX('Fixed inputs'!$I$18:$I$58,MATCH($N509,'Fixed inputs'!$C$18:$C$58,0))))</f>
        <v/>
      </c>
      <c r="AD509" s="384" t="str">
        <f>IF($C509="","",INDEX('Fixed inputs'!$C$8:$E$10,MATCH($C509,'Fixed inputs'!$B$8:$B$10,0),MATCH(IF($C$7="Northern Ireland","GBP","EUR"),'Fixed inputs'!$C$7:$E$7,0)))</f>
        <v/>
      </c>
      <c r="AE509" s="386"/>
      <c r="AF509" s="386"/>
      <c r="AG509" s="386"/>
      <c r="AH509" s="386"/>
      <c r="AI509" s="386"/>
      <c r="AJ509" s="387">
        <f t="shared" si="123"/>
        <v>0</v>
      </c>
      <c r="AK509" s="386"/>
      <c r="AL509" s="387">
        <f t="shared" si="124"/>
        <v>0</v>
      </c>
      <c r="AM509" s="386"/>
      <c r="AN509" s="387">
        <f t="shared" si="125"/>
        <v>0</v>
      </c>
      <c r="AO509" s="386"/>
      <c r="AP509" s="387">
        <f t="shared" si="126"/>
        <v>0</v>
      </c>
      <c r="AQ509" s="386"/>
      <c r="AR509" s="387">
        <f t="shared" si="127"/>
        <v>0</v>
      </c>
      <c r="AS509" s="386"/>
      <c r="AT509" s="387">
        <f t="shared" si="128"/>
        <v>0</v>
      </c>
    </row>
    <row r="510" spans="2:46">
      <c r="B510" s="435"/>
      <c r="C510" s="435"/>
      <c r="D510" s="436"/>
      <c r="E510" s="437"/>
      <c r="F510" s="437"/>
      <c r="G510" s="437"/>
      <c r="H510" s="437"/>
      <c r="I510" s="437"/>
      <c r="J510" s="437"/>
      <c r="K510" s="465">
        <f t="shared" si="113"/>
        <v>0</v>
      </c>
      <c r="L510" s="433"/>
      <c r="M510" s="433"/>
      <c r="N510" s="434"/>
      <c r="O510" s="383" t="str">
        <f t="shared" si="114"/>
        <v/>
      </c>
      <c r="P510" s="434"/>
      <c r="Q510" s="434"/>
      <c r="R510" s="434"/>
      <c r="S510" s="433"/>
      <c r="T510" s="434"/>
      <c r="U510" s="384" t="str">
        <f t="shared" si="116"/>
        <v/>
      </c>
      <c r="V510" s="384" t="str">
        <f t="shared" si="117"/>
        <v/>
      </c>
      <c r="W510" s="384" t="str">
        <f t="shared" si="118"/>
        <v/>
      </c>
      <c r="X510" s="384" t="str">
        <f t="shared" si="119"/>
        <v/>
      </c>
      <c r="Y510" s="384" t="str">
        <f t="shared" si="120"/>
        <v/>
      </c>
      <c r="Z510" s="384" t="str">
        <f t="shared" si="121"/>
        <v/>
      </c>
      <c r="AA510" s="384">
        <f t="shared" si="115"/>
        <v>0</v>
      </c>
      <c r="AB510" s="385" t="b">
        <f t="shared" si="122"/>
        <v>1</v>
      </c>
      <c r="AC510" s="384" t="str">
        <f>IF($N510="","",IF($C$7="Northern Ireland",INDEX('Fixed inputs'!$H$18:$H$58,MATCH($N510,'Fixed inputs'!$C$18:$C$58,0)),INDEX('Fixed inputs'!$I$18:$I$58,MATCH($N510,'Fixed inputs'!$C$18:$C$58,0))))</f>
        <v/>
      </c>
      <c r="AD510" s="384" t="str">
        <f>IF($C510="","",INDEX('Fixed inputs'!$C$8:$E$10,MATCH($C510,'Fixed inputs'!$B$8:$B$10,0),MATCH(IF($C$7="Northern Ireland","GBP","EUR"),'Fixed inputs'!$C$7:$E$7,0)))</f>
        <v/>
      </c>
      <c r="AE510" s="386"/>
      <c r="AF510" s="386"/>
      <c r="AG510" s="386"/>
      <c r="AH510" s="386"/>
      <c r="AI510" s="386"/>
      <c r="AJ510" s="387">
        <f t="shared" si="123"/>
        <v>0</v>
      </c>
      <c r="AK510" s="386"/>
      <c r="AL510" s="387">
        <f t="shared" si="124"/>
        <v>0</v>
      </c>
      <c r="AM510" s="386"/>
      <c r="AN510" s="387">
        <f t="shared" si="125"/>
        <v>0</v>
      </c>
      <c r="AO510" s="386"/>
      <c r="AP510" s="387">
        <f t="shared" si="126"/>
        <v>0</v>
      </c>
      <c r="AQ510" s="386"/>
      <c r="AR510" s="387">
        <f t="shared" si="127"/>
        <v>0</v>
      </c>
      <c r="AS510" s="386"/>
      <c r="AT510" s="387">
        <f t="shared" si="128"/>
        <v>0</v>
      </c>
    </row>
    <row r="511" spans="2:46">
      <c r="B511" s="438"/>
      <c r="C511" s="438"/>
      <c r="D511" s="439"/>
      <c r="E511" s="440"/>
      <c r="F511" s="440"/>
      <c r="G511" s="440"/>
      <c r="H511" s="440"/>
      <c r="I511" s="440"/>
      <c r="J511" s="440"/>
      <c r="K511" s="466">
        <f t="shared" si="113"/>
        <v>0</v>
      </c>
      <c r="L511" s="441"/>
      <c r="M511" s="441"/>
      <c r="N511" s="442"/>
      <c r="O511" s="389" t="str">
        <f t="shared" si="114"/>
        <v/>
      </c>
      <c r="P511" s="442"/>
      <c r="Q511" s="442"/>
      <c r="R511" s="442"/>
      <c r="S511" s="441"/>
      <c r="T511" s="442"/>
      <c r="U511" s="384" t="str">
        <f t="shared" si="116"/>
        <v/>
      </c>
      <c r="V511" s="384" t="str">
        <f t="shared" si="117"/>
        <v/>
      </c>
      <c r="W511" s="384" t="str">
        <f t="shared" si="118"/>
        <v/>
      </c>
      <c r="X511" s="384" t="str">
        <f t="shared" si="119"/>
        <v/>
      </c>
      <c r="Y511" s="384" t="str">
        <f t="shared" si="120"/>
        <v/>
      </c>
      <c r="Z511" s="384" t="str">
        <f t="shared" si="121"/>
        <v/>
      </c>
      <c r="AA511" s="390">
        <f t="shared" si="115"/>
        <v>0</v>
      </c>
      <c r="AB511" s="385" t="b">
        <f t="shared" si="122"/>
        <v>1</v>
      </c>
      <c r="AC511" s="390" t="str">
        <f>IF($N511="","",IF($C$7="Northern Ireland",INDEX('Fixed inputs'!$H$18:$H$58,MATCH($N511,'Fixed inputs'!$C$18:$C$58,0)),INDEX('Fixed inputs'!$I$18:$I$58,MATCH($N511,'Fixed inputs'!$C$18:$C$58,0))))</f>
        <v/>
      </c>
      <c r="AD511" s="390" t="str">
        <f>IF($C511="","",INDEX('Fixed inputs'!$C$8:$E$10,MATCH($C511,'Fixed inputs'!$B$8:$B$10,0),MATCH(IF($C$7="Northern Ireland","GBP","EUR"),'Fixed inputs'!$C$7:$E$7,0)))</f>
        <v/>
      </c>
      <c r="AE511" s="391"/>
      <c r="AF511" s="391"/>
      <c r="AG511" s="391"/>
      <c r="AH511" s="391"/>
      <c r="AI511" s="391"/>
      <c r="AJ511" s="387">
        <f t="shared" si="123"/>
        <v>0</v>
      </c>
      <c r="AK511" s="391"/>
      <c r="AL511" s="387">
        <f t="shared" si="124"/>
        <v>0</v>
      </c>
      <c r="AM511" s="391"/>
      <c r="AN511" s="387">
        <f t="shared" si="125"/>
        <v>0</v>
      </c>
      <c r="AO511" s="391"/>
      <c r="AP511" s="387">
        <f t="shared" si="126"/>
        <v>0</v>
      </c>
      <c r="AQ511" s="391"/>
      <c r="AR511" s="387">
        <f t="shared" si="127"/>
        <v>0</v>
      </c>
      <c r="AS511" s="391"/>
      <c r="AT511" s="387">
        <f t="shared" si="128"/>
        <v>0</v>
      </c>
    </row>
    <row r="512" spans="2:46"/>
    <row r="513"/>
  </sheetData>
  <sheetProtection algorithmName="SHA-512" hashValue="GrH+EzcJBAIH41RD4RtSKFuwPlvDoPVg+4C3M+mYG5o5IrjSlryMNP3YDO1myK7Jxh21Ffq0AxycXFV8AOxYEw==" saltValue="zVd2OFyfyTv29aTEOW/YKA==" spinCount="100000" sheet="1" objects="1" scenarios="1"/>
  <mergeCells count="2">
    <mergeCell ref="B2:AD2"/>
    <mergeCell ref="B9:AD9"/>
  </mergeCells>
  <conditionalFormatting sqref="C4">
    <cfRule type="cellIs" dxfId="29" priority="3" operator="equal">
      <formula>TRUE</formula>
    </cfRule>
    <cfRule type="cellIs" dxfId="28" priority="4" operator="equal">
      <formula>FALSE</formula>
    </cfRule>
    <cfRule type="cellIs" dxfId="27" priority="5" operator="equal">
      <formula>TRUE</formula>
    </cfRule>
    <cfRule type="cellIs" dxfId="26" priority="6" operator="equal">
      <formula>FALSE</formula>
    </cfRule>
  </conditionalFormatting>
  <conditionalFormatting sqref="AB12:AB511">
    <cfRule type="cellIs" dxfId="25" priority="1" operator="equal">
      <formula>TRUE</formula>
    </cfRule>
    <cfRule type="cellIs" dxfId="24" priority="2" operator="equal">
      <formula>FALSE</formula>
    </cfRule>
  </conditionalFormatting>
  <dataValidations count="16">
    <dataValidation type="list" allowBlank="1" sqref="B12:B511" xr:uid="{982EA140-B4F7-4E8A-A84B-6D7F41C0B9BA}">
      <formula1>"New Project 1,New Project 2,New Project 3,New Project 4"</formula1>
    </dataValidation>
    <dataValidation type="list" allowBlank="1" sqref="D12:D511" xr:uid="{EEE47A56-1EF1-491B-A0F8-4B42E6ABF43C}">
      <formula1>"EPC costs,Non-EPC costs"</formula1>
    </dataValidation>
    <dataValidation type="custom" allowBlank="1" showErrorMessage="1" errorTitle="Invalid input" error="Applicants can only apply for the increase in relation to EPC costs, and the application cannot exceed 5%" sqref="AC12:AD511 AJ12:AJ511" xr:uid="{D42A1ADE-3442-4AEE-8581-A2753BC76556}">
      <formula1>IF($D12="EPC costs",AND(AC12&gt;=0,AC12&lt;=5%),OR(AC12=0,AC12=""))</formula1>
    </dataValidation>
    <dataValidation type="list" allowBlank="1" sqref="AE12:AH511" xr:uid="{48B71562-F1D1-462C-94AB-0075645CF68C}">
      <formula1>"Yes,No,TBC"</formula1>
    </dataValidation>
    <dataValidation type="decimal" operator="lessThan" allowBlank="1" showErrorMessage="1" errorTitle="Invalid input" error="Value needs to be negative." promptTitle="Input required" prompt="Value needs to be negative." sqref="O12:O511 K12:K511" xr:uid="{42BEFB79-6468-4DF1-BDE6-B022A5DD826F}">
      <formula1>0</formula1>
    </dataValidation>
    <dataValidation type="list" allowBlank="1" showErrorMessage="1" errorTitle="Invalid input" error="Select a value from the list." sqref="C12:C511" xr:uid="{73E5C0DF-55B2-4DD1-9943-71FC2874B3ED}">
      <formula1>"GBP,EUR,USD"</formula1>
    </dataValidation>
    <dataValidation type="list" allowBlank="1" showErrorMessage="1" error="Allowed entries are Yes or No." sqref="CT12:CV511" xr:uid="{00000000-0002-0000-0700-00000A000000}">
      <formula1>"Yes,No"</formula1>
    </dataValidation>
    <dataValidation type="decimal" operator="lessThan" allowBlank="1" showErrorMessage="1" error="Value needs to be negative." sqref="O12:O511 K12:K511" xr:uid="{5BCC0BCB-53B5-431F-A565-30FB8191F644}">
      <formula1>0</formula1>
    </dataValidation>
    <dataValidation type="list" allowBlank="1" sqref="AE12:AH511" xr:uid="{87519C6C-5270-413B-995A-02E451D7DBCA}">
      <formula1>"Yes,No"</formula1>
    </dataValidation>
    <dataValidation type="decimal" operator="lessThanOrEqual" allowBlank="1" showErrorMessage="1" errorTitle="Invalid value" error="Value needs to be negative." sqref="E12:J511" xr:uid="{ED97E8E1-2167-4AE4-B464-772D213DB878}">
      <formula1>0</formula1>
    </dataValidation>
    <dataValidation allowBlank="1" sqref="AI12:AI511 AK12:AK511 AM12:AM511 AO12:AO511 AQ12:AQ511 AS12:AS511" xr:uid="{41EA89D7-A2FF-44DF-9D64-D9FE33C7B023}"/>
    <dataValidation allowBlank="1" showErrorMessage="1" errorTitle="Invalid input" error="Applicants can only apply for the increase in relation to EPC costs, and the application cannot exceed 5%" sqref="AA12:AA511" xr:uid="{355570A1-DCC5-493D-939D-31DD2A63955C}"/>
    <dataValidation allowBlank="1" showErrorMessage="1" errorTitle="Invalid input" error="Select a value from the list." sqref="T12:Z511" xr:uid="{39549CA7-7433-4757-A5CF-EEAF156AC9F5}"/>
    <dataValidation type="list" allowBlank="1" showInputMessage="1" showErrorMessage="1" sqref="L12:L511 S12:S511" xr:uid="{26EB1267-DBDA-4E0F-8D13-DBAEC5F762C7}">
      <formula1>"Yes,No"</formula1>
    </dataValidation>
    <dataValidation type="decimal" operator="lessThanOrEqual" allowBlank="1" showErrorMessage="1" errorTitle="Invalid input" error="Value needs to be negative." promptTitle="Input required" prompt="Value needs to be negative." sqref="E12:J511" xr:uid="{8E1C4156-1C96-4E19-A195-BDDE0A90FD30}">
      <formula1>0</formula1>
    </dataValidation>
    <dataValidation type="decimal" operator="lessThanOrEqual" allowBlank="1" showErrorMessage="1" error="Value needs to be negative." sqref="E12:J511" xr:uid="{A75FB40F-7C49-4479-915F-B668FEB9599B}">
      <formula1>0</formula1>
    </dataValidation>
  </dataValidation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499984740745262"/>
    <outlinePr summaryRight="0"/>
  </sheetPr>
  <dimension ref="A1:AJ143"/>
  <sheetViews>
    <sheetView showGridLines="0" topLeftCell="A3" zoomScale="55" zoomScaleNormal="55" workbookViewId="0">
      <selection activeCell="AI77" sqref="AI1:AI1048576"/>
    </sheetView>
  </sheetViews>
  <sheetFormatPr defaultColWidth="0" defaultRowHeight="15.75" zeroHeight="1" outlineLevelRow="1" outlineLevelCol="1"/>
  <cols>
    <col min="1" max="1" width="3" style="11" customWidth="1"/>
    <col min="2" max="2" width="61.28515625" style="11" bestFit="1" customWidth="1"/>
    <col min="3" max="3" width="18" style="34" customWidth="1"/>
    <col min="4" max="4" width="30" customWidth="1"/>
    <col min="5" max="6" width="18" customWidth="1"/>
    <col min="7" max="7" width="18" style="11" customWidth="1"/>
    <col min="8" max="8" width="18" style="34" customWidth="1"/>
    <col min="9" max="17" width="18" customWidth="1"/>
    <col min="18" max="18" width="13.7109375" customWidth="1"/>
    <col min="19" max="19" width="13.7109375" style="11" customWidth="1" collapsed="1"/>
    <col min="20" max="20" width="3" style="34" hidden="1" customWidth="1" outlineLevel="1"/>
    <col min="21" max="21" width="18" style="11" hidden="1" customWidth="1" outlineLevel="1"/>
    <col min="22" max="22" width="18" hidden="1" customWidth="1" outlineLevel="1"/>
    <col min="23" max="23" width="18" style="11" hidden="1" customWidth="1" outlineLevel="1"/>
    <col min="24" max="29" width="18" hidden="1" customWidth="1" outlineLevel="1"/>
    <col min="30" max="30" width="30" hidden="1" customWidth="1" outlineLevel="1"/>
    <col min="31" max="32" width="18" hidden="1" customWidth="1" outlineLevel="1"/>
    <col min="33" max="34" width="13" hidden="1" customWidth="1" outlineLevel="1"/>
    <col min="35" max="35" width="18" style="11" hidden="1" customWidth="1"/>
    <col min="36" max="36" width="18" style="11" customWidth="1" collapsed="1"/>
    <col min="37" max="38" width="18" style="11" hidden="1" customWidth="1" outlineLevel="1"/>
    <col min="39" max="16384" width="18" style="11" hidden="1" outlineLevel="1"/>
  </cols>
  <sheetData>
    <row r="1" spans="1:34" s="269" customFormat="1" ht="15.75" customHeight="1" thickBot="1">
      <c r="C1" s="274"/>
      <c r="D1" s="274"/>
      <c r="E1" s="274"/>
      <c r="F1" s="274"/>
      <c r="H1" s="274"/>
      <c r="I1" s="274"/>
      <c r="J1" s="274"/>
      <c r="K1" s="274"/>
      <c r="L1" s="274"/>
      <c r="M1" s="274"/>
      <c r="N1" s="274"/>
      <c r="O1" s="274"/>
      <c r="P1" s="274"/>
      <c r="Q1" s="274"/>
      <c r="R1" s="274"/>
      <c r="T1" s="274"/>
    </row>
    <row r="2" spans="1:34" ht="27.75" customHeight="1" thickBot="1">
      <c r="B2" s="558" t="s">
        <v>240</v>
      </c>
      <c r="C2" s="470"/>
      <c r="D2" s="470"/>
      <c r="E2" s="470"/>
      <c r="F2" s="470"/>
      <c r="G2" s="470"/>
      <c r="H2" s="470"/>
      <c r="I2" s="470"/>
      <c r="J2" s="470"/>
      <c r="K2" s="470"/>
      <c r="L2" s="470"/>
      <c r="M2" s="470"/>
      <c r="N2" s="470"/>
      <c r="O2" s="470"/>
      <c r="P2" s="470"/>
      <c r="Q2" s="470"/>
      <c r="R2" s="471"/>
    </row>
    <row r="3" spans="1:34" ht="24" customHeight="1" thickBot="1">
      <c r="A3" s="285"/>
      <c r="B3" s="267"/>
    </row>
    <row r="4" spans="1:34" s="269" customFormat="1" ht="24" customHeight="1" thickBot="1">
      <c r="A4" s="426"/>
      <c r="B4" s="282" t="s">
        <v>134</v>
      </c>
      <c r="C4" s="282" t="b">
        <f>AND(IF($C$18="NO",TRUE,COUNTBLANK($D$22:$K$22)=0),COUNTBLANK($C$29:$C$30)=0,COUNTBLANK($C$46:$C$47)=0,COUNTBLANK($C$63:$C$64)=0,COUNTBLANK($C$80:$C$81)=0,COUNTIFS($R$100:$R$109,FALSE)=0)</f>
        <v>1</v>
      </c>
      <c r="D4" s="356"/>
      <c r="E4" s="356"/>
      <c r="F4" s="356"/>
      <c r="H4" s="274"/>
      <c r="I4" s="356"/>
      <c r="J4" s="356"/>
      <c r="K4" s="356"/>
      <c r="L4" s="356"/>
      <c r="M4" s="356"/>
      <c r="N4" s="356"/>
      <c r="O4" s="356"/>
      <c r="P4" s="356"/>
      <c r="Q4" s="356"/>
      <c r="R4" s="356"/>
      <c r="T4" s="274"/>
      <c r="V4" s="356"/>
      <c r="X4" s="356"/>
      <c r="Y4" s="356"/>
      <c r="Z4" s="356"/>
      <c r="AA4" s="356"/>
      <c r="AB4" s="356"/>
      <c r="AC4" s="356"/>
      <c r="AD4" s="356"/>
      <c r="AE4" s="356"/>
      <c r="AF4" s="356"/>
      <c r="AG4" s="356"/>
      <c r="AH4" s="356"/>
    </row>
    <row r="5" spans="1:34" s="269" customFormat="1" ht="24" customHeight="1" thickBot="1">
      <c r="A5" s="426"/>
      <c r="B5" s="427"/>
      <c r="C5" s="274"/>
      <c r="D5" s="356"/>
      <c r="E5" s="356"/>
      <c r="F5" s="356"/>
      <c r="H5" s="274"/>
      <c r="I5" s="356"/>
      <c r="J5" s="356"/>
      <c r="K5" s="356"/>
      <c r="L5" s="356"/>
      <c r="M5" s="356"/>
      <c r="N5" s="356"/>
      <c r="O5" s="356"/>
      <c r="P5" s="356"/>
      <c r="Q5" s="356"/>
      <c r="R5" s="356"/>
      <c r="T5" s="274"/>
      <c r="V5" s="356"/>
      <c r="X5" s="356"/>
      <c r="Y5" s="356"/>
      <c r="Z5" s="356"/>
      <c r="AA5" s="356"/>
      <c r="AB5" s="356"/>
      <c r="AC5" s="356"/>
      <c r="AD5" s="356"/>
      <c r="AE5" s="356"/>
      <c r="AF5" s="356"/>
      <c r="AG5" s="356"/>
      <c r="AH5" s="356"/>
    </row>
    <row r="6" spans="1:34" ht="34.5" customHeight="1" thickBot="1">
      <c r="A6" s="285"/>
      <c r="B6" s="559" t="s">
        <v>241</v>
      </c>
      <c r="C6" s="470"/>
      <c r="D6" s="470"/>
      <c r="E6" s="470"/>
      <c r="F6" s="470"/>
      <c r="G6" s="470"/>
      <c r="H6" s="470"/>
      <c r="I6" s="470"/>
      <c r="J6" s="470"/>
      <c r="K6" s="470"/>
      <c r="L6" s="470"/>
      <c r="M6" s="470"/>
      <c r="N6" s="470"/>
      <c r="O6" s="470"/>
      <c r="P6" s="470"/>
      <c r="Q6" s="470"/>
      <c r="R6" s="473"/>
    </row>
    <row r="7" spans="1:34" ht="12.95" customHeight="1">
      <c r="A7" s="285"/>
      <c r="B7" s="286"/>
      <c r="C7" s="286"/>
      <c r="D7" s="286"/>
      <c r="E7" s="286"/>
      <c r="F7" s="286"/>
      <c r="G7" s="286"/>
      <c r="H7" s="286"/>
      <c r="I7" s="286"/>
      <c r="J7" s="286"/>
      <c r="K7" s="286"/>
      <c r="L7" s="286"/>
      <c r="M7" s="286"/>
    </row>
    <row r="8" spans="1:34" ht="14.65" customHeight="1" thickBot="1">
      <c r="A8" s="285"/>
      <c r="B8" s="267"/>
      <c r="C8" s="287" t="s">
        <v>242</v>
      </c>
      <c r="D8" s="288" t="s">
        <v>234</v>
      </c>
      <c r="E8" s="288" t="s">
        <v>166</v>
      </c>
      <c r="F8" s="288" t="s">
        <v>167</v>
      </c>
      <c r="G8" s="288" t="s">
        <v>115</v>
      </c>
      <c r="H8" s="288" t="s">
        <v>116</v>
      </c>
      <c r="I8" s="289" t="s">
        <v>117</v>
      </c>
      <c r="J8" s="288" t="s">
        <v>118</v>
      </c>
      <c r="K8" s="288" t="s">
        <v>119</v>
      </c>
      <c r="L8" s="288" t="s">
        <v>93</v>
      </c>
      <c r="M8" s="288" t="s">
        <v>94</v>
      </c>
      <c r="N8" s="288" t="s">
        <v>95</v>
      </c>
      <c r="O8" s="288" t="s">
        <v>96</v>
      </c>
      <c r="P8" s="288" t="s">
        <v>97</v>
      </c>
      <c r="Q8" s="288" t="s">
        <v>120</v>
      </c>
      <c r="R8" s="290" t="s">
        <v>121</v>
      </c>
      <c r="S8" s="268"/>
    </row>
    <row r="9" spans="1:34" ht="14.65" customHeight="1" thickBot="1">
      <c r="A9" s="285"/>
      <c r="B9" s="418" t="s">
        <v>124</v>
      </c>
      <c r="C9" s="419">
        <f>'Fixed inputs'!$C$12</f>
        <v>5.83679551820728E-2</v>
      </c>
      <c r="D9" s="420">
        <f>'Fixed inputs'!$C$12</f>
        <v>5.83679551820728E-2</v>
      </c>
      <c r="E9" s="420">
        <f>'Fixed inputs'!$C$12</f>
        <v>5.83679551820728E-2</v>
      </c>
      <c r="F9" s="420">
        <f>'Fixed inputs'!$C$12</f>
        <v>5.83679551820728E-2</v>
      </c>
      <c r="G9" s="420">
        <f>'Fixed inputs'!$C$12</f>
        <v>5.83679551820728E-2</v>
      </c>
      <c r="H9" s="420">
        <f>'Fixed inputs'!$C$12</f>
        <v>5.83679551820728E-2</v>
      </c>
      <c r="I9" s="420">
        <f>'Fixed inputs'!$C$12</f>
        <v>5.83679551820728E-2</v>
      </c>
      <c r="J9" s="420">
        <f>'Fixed inputs'!$C$12</f>
        <v>5.83679551820728E-2</v>
      </c>
      <c r="K9" s="420">
        <f>'Fixed inputs'!$C$12</f>
        <v>5.83679551820728E-2</v>
      </c>
      <c r="L9" s="420">
        <f>'Fixed inputs'!$C$12</f>
        <v>5.83679551820728E-2</v>
      </c>
      <c r="M9" s="420">
        <f>'Fixed inputs'!$C$12</f>
        <v>5.83679551820728E-2</v>
      </c>
      <c r="N9" s="420">
        <f>'Fixed inputs'!$C$12</f>
        <v>5.83679551820728E-2</v>
      </c>
      <c r="O9" s="420">
        <f>'Fixed inputs'!$C$12</f>
        <v>5.83679551820728E-2</v>
      </c>
      <c r="P9" s="420">
        <f>'Fixed inputs'!$C$12</f>
        <v>5.83679551820728E-2</v>
      </c>
      <c r="Q9" s="420">
        <f>'Fixed inputs'!$C$12</f>
        <v>5.83679551820728E-2</v>
      </c>
      <c r="R9" s="421">
        <f>'Fixed inputs'!$C$12</f>
        <v>5.83679551820728E-2</v>
      </c>
    </row>
    <row r="10" spans="1:34" ht="14.65" customHeight="1" thickBot="1">
      <c r="A10" s="285"/>
      <c r="C10" s="11"/>
      <c r="D10" s="11"/>
      <c r="E10" s="11"/>
      <c r="F10" s="11"/>
      <c r="H10" s="11"/>
      <c r="I10" s="11"/>
      <c r="J10" s="11"/>
      <c r="K10" s="11"/>
      <c r="L10" s="11"/>
      <c r="M10" s="11"/>
      <c r="N10" s="11"/>
      <c r="O10" s="11"/>
      <c r="P10" s="11"/>
      <c r="Q10" s="11"/>
      <c r="R10" s="11"/>
    </row>
    <row r="11" spans="1:34" ht="14.65" customHeight="1" thickBot="1">
      <c r="A11" s="285"/>
      <c r="B11" s="418" t="s">
        <v>125</v>
      </c>
      <c r="C11" s="419">
        <f>'Fixed inputs'!$C$13</f>
        <v>8.6202509803921398E-2</v>
      </c>
      <c r="D11" s="420">
        <f>'Fixed inputs'!$C$13</f>
        <v>8.6202509803921398E-2</v>
      </c>
      <c r="E11" s="420">
        <f>'Fixed inputs'!$C$13</f>
        <v>8.6202509803921398E-2</v>
      </c>
      <c r="F11" s="420">
        <f>'Fixed inputs'!$C$13</f>
        <v>8.6202509803921398E-2</v>
      </c>
      <c r="G11" s="420">
        <f>'Fixed inputs'!$C$13</f>
        <v>8.6202509803921398E-2</v>
      </c>
      <c r="H11" s="420">
        <f>'Fixed inputs'!$C$13</f>
        <v>8.6202509803921398E-2</v>
      </c>
      <c r="I11" s="420">
        <f>'Fixed inputs'!$C$13</f>
        <v>8.6202509803921398E-2</v>
      </c>
      <c r="J11" s="420">
        <f>'Fixed inputs'!$C$13</f>
        <v>8.6202509803921398E-2</v>
      </c>
      <c r="K11" s="420">
        <f>'Fixed inputs'!$C$13</f>
        <v>8.6202509803921398E-2</v>
      </c>
      <c r="L11" s="420">
        <f>'Fixed inputs'!$C$13</f>
        <v>8.6202509803921398E-2</v>
      </c>
      <c r="M11" s="420">
        <f>'Fixed inputs'!$C$13</f>
        <v>8.6202509803921398E-2</v>
      </c>
      <c r="N11" s="420">
        <f>'Fixed inputs'!$C$13</f>
        <v>8.6202509803921398E-2</v>
      </c>
      <c r="O11" s="420">
        <f>'Fixed inputs'!$C$13</f>
        <v>8.6202509803921398E-2</v>
      </c>
      <c r="P11" s="420">
        <f>'Fixed inputs'!$C$13</f>
        <v>8.6202509803921398E-2</v>
      </c>
      <c r="Q11" s="420">
        <f>'Fixed inputs'!$C$13</f>
        <v>8.6202509803921398E-2</v>
      </c>
      <c r="R11" s="421">
        <f>'Fixed inputs'!$C$13</f>
        <v>8.6202509803921398E-2</v>
      </c>
    </row>
    <row r="12" spans="1:34" ht="14.65" customHeight="1" thickBot="1">
      <c r="A12" s="285"/>
      <c r="C12" s="291"/>
    </row>
    <row r="13" spans="1:34" ht="14.65" customHeight="1" thickBot="1">
      <c r="A13" s="285"/>
      <c r="B13" s="418" t="s">
        <v>126</v>
      </c>
      <c r="C13" s="422">
        <f t="shared" ref="C13:H13" si="0">D13*(1+C9)</f>
        <v>1.4054651845539496</v>
      </c>
      <c r="D13" s="423">
        <f t="shared" si="0"/>
        <v>1.3279551574406512</v>
      </c>
      <c r="E13" s="423">
        <f t="shared" si="0"/>
        <v>1.2547197323375128</v>
      </c>
      <c r="F13" s="423">
        <f t="shared" si="0"/>
        <v>1.1855231691341801</v>
      </c>
      <c r="G13" s="423">
        <f t="shared" si="0"/>
        <v>1.1201427285562822</v>
      </c>
      <c r="H13" s="423">
        <f t="shared" si="0"/>
        <v>1.0583679551820728</v>
      </c>
      <c r="I13" s="424">
        <v>1</v>
      </c>
      <c r="J13" s="423">
        <f t="shared" ref="J13:R13" si="1">I13/(1+J9)</f>
        <v>0.94485098032656167</v>
      </c>
      <c r="K13" s="423">
        <f t="shared" si="1"/>
        <v>0.89274337502406464</v>
      </c>
      <c r="L13" s="423">
        <f t="shared" si="1"/>
        <v>0.8435094530715308</v>
      </c>
      <c r="M13" s="423">
        <f t="shared" si="1"/>
        <v>0.7969907336493578</v>
      </c>
      <c r="N13" s="423">
        <f t="shared" si="1"/>
        <v>0.75303747599978132</v>
      </c>
      <c r="O13" s="423">
        <f t="shared" si="1"/>
        <v>0.711508197421033</v>
      </c>
      <c r="P13" s="423">
        <f t="shared" si="1"/>
        <v>0.67226921784364779</v>
      </c>
      <c r="Q13" s="423">
        <f t="shared" si="1"/>
        <v>0.63519422952294147</v>
      </c>
      <c r="R13" s="425">
        <f t="shared" si="1"/>
        <v>0.60016389046252627</v>
      </c>
    </row>
    <row r="14" spans="1:34" ht="14.65" customHeight="1" thickBot="1">
      <c r="A14" s="285"/>
      <c r="C14" s="11"/>
      <c r="D14" s="11"/>
    </row>
    <row r="15" spans="1:34" ht="14.65" customHeight="1" thickBot="1">
      <c r="A15" s="285"/>
      <c r="B15" s="418" t="s">
        <v>127</v>
      </c>
      <c r="C15" s="422">
        <f t="shared" ref="C15:H15" si="2">D15*(1+C11)</f>
        <v>1.6423465846661895</v>
      </c>
      <c r="D15" s="423">
        <f t="shared" si="2"/>
        <v>1.5120077240133258</v>
      </c>
      <c r="E15" s="423">
        <f t="shared" si="2"/>
        <v>1.3920127327695733</v>
      </c>
      <c r="F15" s="423">
        <f t="shared" si="2"/>
        <v>1.281540707377721</v>
      </c>
      <c r="G15" s="423">
        <f t="shared" si="2"/>
        <v>1.1798358923043379</v>
      </c>
      <c r="H15" s="423">
        <f t="shared" si="2"/>
        <v>1.0862025098039214</v>
      </c>
      <c r="I15" s="424">
        <v>1</v>
      </c>
      <c r="J15" s="423">
        <f t="shared" ref="J15:R15" si="3">I15/(1+J11)</f>
        <v>0.92063863871988061</v>
      </c>
      <c r="K15" s="423">
        <f t="shared" si="3"/>
        <v>0.84757550310399488</v>
      </c>
      <c r="L15" s="423">
        <f t="shared" si="3"/>
        <v>0.78031075738997979</v>
      </c>
      <c r="M15" s="423">
        <f t="shared" si="3"/>
        <v>0.71838423346198998</v>
      </c>
      <c r="N15" s="423">
        <f t="shared" si="3"/>
        <v>0.66137228277227134</v>
      </c>
      <c r="O15" s="423">
        <f t="shared" si="3"/>
        <v>0.60888487809852387</v>
      </c>
      <c r="P15" s="423">
        <f t="shared" si="3"/>
        <v>0.56056294530974549</v>
      </c>
      <c r="Q15" s="423">
        <f t="shared" si="3"/>
        <v>0.51607590688677096</v>
      </c>
      <c r="R15" s="425">
        <f t="shared" si="3"/>
        <v>0.47511942039236471</v>
      </c>
    </row>
    <row r="16" spans="1:34" ht="14.65" customHeight="1" thickBot="1">
      <c r="A16" s="285"/>
    </row>
    <row r="17" spans="1:33" ht="24" customHeight="1">
      <c r="A17" s="285"/>
      <c r="B17" s="292" t="s">
        <v>243</v>
      </c>
      <c r="C17" s="267"/>
    </row>
    <row r="18" spans="1:33" ht="30.75" customHeight="1">
      <c r="A18" s="285"/>
      <c r="B18" s="293" t="s">
        <v>169</v>
      </c>
      <c r="C18" s="443" t="s">
        <v>170</v>
      </c>
      <c r="D18" s="270"/>
      <c r="E18" s="271"/>
      <c r="F18" s="271"/>
      <c r="G18" s="271"/>
      <c r="H18" s="271"/>
      <c r="I18" s="271"/>
    </row>
    <row r="19" spans="1:33" ht="15.75" customHeight="1">
      <c r="A19" s="285"/>
      <c r="B19" s="294"/>
      <c r="C19" s="295"/>
      <c r="D19" s="272"/>
      <c r="E19" s="272"/>
      <c r="F19" s="272"/>
      <c r="G19" s="272"/>
      <c r="H19" s="272"/>
      <c r="I19" s="272"/>
    </row>
    <row r="20" spans="1:33" ht="15" customHeight="1">
      <c r="A20" s="296"/>
      <c r="B20" s="297" t="s">
        <v>171</v>
      </c>
      <c r="C20" s="297"/>
      <c r="D20" s="297"/>
      <c r="E20" s="298"/>
      <c r="F20" s="298"/>
      <c r="G20" s="298"/>
      <c r="H20" s="298"/>
      <c r="I20" s="297" t="s">
        <v>172</v>
      </c>
      <c r="J20" s="298"/>
      <c r="K20" s="298"/>
      <c r="L20" s="275"/>
      <c r="M20" s="275"/>
      <c r="N20" s="275"/>
      <c r="O20" s="275"/>
      <c r="P20" s="275"/>
      <c r="Q20" s="275"/>
      <c r="R20" s="275"/>
      <c r="S20" s="296"/>
      <c r="U20" s="340" t="s">
        <v>173</v>
      </c>
      <c r="V20" s="275"/>
      <c r="W20" s="275"/>
      <c r="X20" s="275"/>
      <c r="Y20" s="275"/>
      <c r="Z20" s="356"/>
      <c r="AA20" s="356"/>
      <c r="AB20" s="356"/>
      <c r="AC20" s="356"/>
      <c r="AD20" s="356"/>
      <c r="AE20" s="356"/>
      <c r="AF20" s="356"/>
      <c r="AG20" s="356"/>
    </row>
    <row r="21" spans="1:33" ht="45" customHeight="1">
      <c r="A21" s="296"/>
      <c r="B21" s="298"/>
      <c r="C21" s="297"/>
      <c r="D21" s="297" t="s">
        <v>117</v>
      </c>
      <c r="E21" s="297" t="s">
        <v>118</v>
      </c>
      <c r="F21" s="297" t="s">
        <v>119</v>
      </c>
      <c r="G21" s="297" t="s">
        <v>93</v>
      </c>
      <c r="H21" s="297" t="s">
        <v>94</v>
      </c>
      <c r="I21" s="297" t="s">
        <v>174</v>
      </c>
      <c r="J21" s="298" t="s">
        <v>148</v>
      </c>
      <c r="K21" s="298" t="s">
        <v>175</v>
      </c>
      <c r="L21" s="275"/>
      <c r="M21" s="275"/>
      <c r="N21" s="275"/>
      <c r="O21" s="275"/>
      <c r="P21" s="275"/>
      <c r="Q21" s="275"/>
      <c r="R21" s="275"/>
      <c r="S21" s="296"/>
      <c r="U21" s="341" t="s">
        <v>154</v>
      </c>
      <c r="V21" s="341" t="s">
        <v>176</v>
      </c>
      <c r="W21" s="341" t="s">
        <v>177</v>
      </c>
      <c r="X21" s="341" t="s">
        <v>244</v>
      </c>
      <c r="Y21" s="341" t="s">
        <v>236</v>
      </c>
      <c r="Z21" s="341" t="s">
        <v>178</v>
      </c>
      <c r="AA21" s="341" t="s">
        <v>179</v>
      </c>
      <c r="AB21" s="341" t="s">
        <v>180</v>
      </c>
      <c r="AC21" s="341" t="s">
        <v>245</v>
      </c>
      <c r="AD21" s="341" t="s">
        <v>237</v>
      </c>
      <c r="AE21" s="341" t="s">
        <v>183</v>
      </c>
      <c r="AF21" s="341" t="s">
        <v>184</v>
      </c>
      <c r="AG21" s="341" t="s">
        <v>185</v>
      </c>
    </row>
    <row r="22" spans="1:33">
      <c r="A22" s="296"/>
      <c r="B22" s="299" t="s">
        <v>188</v>
      </c>
      <c r="C22" s="299"/>
      <c r="D22" s="444"/>
      <c r="E22" s="444"/>
      <c r="F22" s="444"/>
      <c r="G22" s="444"/>
      <c r="H22" s="444"/>
      <c r="I22" s="445"/>
      <c r="J22" s="446"/>
      <c r="K22" s="446"/>
      <c r="L22" s="275"/>
      <c r="M22" s="275"/>
      <c r="N22" s="275"/>
      <c r="O22" s="275"/>
      <c r="P22" s="275"/>
      <c r="Q22" s="275"/>
      <c r="R22" s="275"/>
      <c r="S22" s="296"/>
      <c r="U22" s="342"/>
      <c r="V22" s="342"/>
      <c r="W22" s="342"/>
      <c r="X22" s="343"/>
      <c r="Y22" s="343"/>
      <c r="Z22" s="344"/>
      <c r="AA22" s="344"/>
      <c r="AB22" s="344"/>
      <c r="AC22" s="345">
        <f>IF(X22&lt;&gt;"",X22,IF(AND($U22="Yes",$V22="Yes",OR($W22="Yes",$W22="Partial")),D23,0))</f>
        <v>0</v>
      </c>
      <c r="AD22" s="345">
        <f>IF(Y22&lt;&gt;"",Y22,IF(AND($U22="Yes",$V22="Yes",OR($W22="Yes",$W22="Partial")),E23,0))</f>
        <v>0</v>
      </c>
      <c r="AE22" s="345">
        <f>IF(Z22&lt;&gt;"",Z22,IF(AND($U22="Yes",$V22="Yes",OR($W22="Yes",$W22="Partial")),F23,0))</f>
        <v>0</v>
      </c>
      <c r="AF22" s="345">
        <f>IF(AA22&lt;&gt;"",AA22,IF(AND($U22="Yes",$V22="Yes",OR($W22="Yes",$W22="Partial")),G23,0))</f>
        <v>0</v>
      </c>
      <c r="AG22" s="345">
        <f>IF(AB22&lt;&gt;"",AB22,IF(AND($U22="Yes",$V22="Yes",OR($W22="Yes",$W22="Partial")),H23,0))</f>
        <v>0</v>
      </c>
    </row>
    <row r="23" spans="1:33" ht="15.75" customHeight="1">
      <c r="A23" s="296"/>
      <c r="B23" s="299" t="s">
        <v>355</v>
      </c>
      <c r="C23" s="299"/>
      <c r="D23" s="349">
        <f>IF($C$18="YES",D22*IF(IF('Unit and Contact details'!$D$11='Unit and Contact details'!$E$12,"Northern Ireland","Republic of Ireland")="Northern Ireland",INDEX('Fixed inputs'!$H$18:$H$58,MATCH(D$21,'Fixed inputs'!$B$18:$B$58,0)),INDEX('Fixed inputs'!$I$18:$I$58,MATCH(D$21,'Fixed inputs'!$B$18:$B$58,0))),0)</f>
        <v>0</v>
      </c>
      <c r="E23" s="349">
        <f>IF($C$18="YES",E22*IF(IF('Unit and Contact details'!$D$11='Unit and Contact details'!$E$12,"Northern Ireland","Republic of Ireland")="Northern Ireland",INDEX('Fixed inputs'!$H$18:$H$58,MATCH(E$21,'Fixed inputs'!$B$18:$B$58,0)),INDEX('Fixed inputs'!$I$18:$I$58,MATCH(E$21,'Fixed inputs'!$B$18:$B$58,0))),0)</f>
        <v>0</v>
      </c>
      <c r="F23" s="349">
        <f>IF($C$18="YES",F22*IF(IF('Unit and Contact details'!$D$11='Unit and Contact details'!$E$12,"Northern Ireland","Republic of Ireland")="Northern Ireland",INDEX('Fixed inputs'!$H$18:$H$58,MATCH(F$21,'Fixed inputs'!$B$18:$B$58,0)),INDEX('Fixed inputs'!$I$18:$I$58,MATCH(F$21,'Fixed inputs'!$B$18:$B$58,0))),0)</f>
        <v>0</v>
      </c>
      <c r="G23" s="349">
        <f>IF($C$18="YES",G22*IF(IF('Unit and Contact details'!$D$11='Unit and Contact details'!$E$12,"Northern Ireland","Republic of Ireland")="Northern Ireland",INDEX('Fixed inputs'!$H$18:$H$58,MATCH(G$21,'Fixed inputs'!$B$18:$B$58,0)),INDEX('Fixed inputs'!$I$18:$I$58,MATCH(G$21,'Fixed inputs'!$B$18:$B$58,0))),0)</f>
        <v>0</v>
      </c>
      <c r="H23" s="349">
        <f>IF($C$18="YES",H22*IF(IF('Unit and Contact details'!$D$11='Unit and Contact details'!$E$12,"Northern Ireland","Republic of Ireland")="Northern Ireland",INDEX('Fixed inputs'!$H$18:$H$58,MATCH(H$21,'Fixed inputs'!$B$18:$B$58,0)),INDEX('Fixed inputs'!$I$18:$I$58,MATCH(H$21,'Fixed inputs'!$B$18:$B$58,0))),0)</f>
        <v>0</v>
      </c>
      <c r="I23" s="299"/>
      <c r="J23" s="300"/>
      <c r="K23" s="300"/>
      <c r="L23" s="275"/>
      <c r="M23" s="275"/>
      <c r="N23" s="275"/>
      <c r="O23" s="275"/>
      <c r="P23" s="275"/>
      <c r="Q23" s="275"/>
      <c r="R23" s="275"/>
      <c r="S23" s="296"/>
      <c r="U23" s="275"/>
      <c r="V23" s="275"/>
      <c r="W23" s="275"/>
      <c r="X23" s="275"/>
    </row>
    <row r="24" spans="1:33" ht="45" customHeight="1">
      <c r="A24" s="296"/>
      <c r="B24" s="296"/>
      <c r="C24" s="296"/>
      <c r="D24" s="296"/>
      <c r="E24" s="296"/>
      <c r="F24" s="296"/>
      <c r="G24" s="296"/>
      <c r="H24" s="296"/>
      <c r="I24" s="296"/>
      <c r="J24" s="275"/>
      <c r="K24" s="275"/>
      <c r="L24" s="275"/>
      <c r="M24" s="275"/>
      <c r="N24" s="275"/>
      <c r="O24" s="275"/>
      <c r="P24" s="275"/>
      <c r="Q24" s="275"/>
      <c r="R24" s="275"/>
      <c r="S24" s="296"/>
      <c r="U24" s="275"/>
      <c r="V24" s="275"/>
      <c r="W24" s="275"/>
      <c r="X24" s="275"/>
    </row>
    <row r="25" spans="1:33" ht="24.95" customHeight="1">
      <c r="A25" s="296"/>
      <c r="B25" s="560" t="s">
        <v>380</v>
      </c>
      <c r="C25" s="552"/>
      <c r="D25" s="552"/>
      <c r="E25" s="552"/>
      <c r="F25" s="552"/>
      <c r="G25" s="552"/>
      <c r="H25" s="552"/>
      <c r="I25" s="552"/>
      <c r="J25" s="552"/>
      <c r="K25" s="552"/>
      <c r="L25" s="552"/>
      <c r="M25" s="552"/>
      <c r="N25" s="552"/>
      <c r="O25" s="552"/>
      <c r="P25" s="552"/>
      <c r="Q25" s="552"/>
      <c r="R25" s="552"/>
      <c r="S25" s="553"/>
      <c r="U25" s="275"/>
      <c r="V25" s="275"/>
      <c r="W25" s="275"/>
      <c r="X25" s="275"/>
    </row>
    <row r="26" spans="1:33" ht="24.95" customHeight="1">
      <c r="A26" s="296"/>
      <c r="B26" s="296"/>
      <c r="C26" s="275"/>
      <c r="D26" s="275"/>
      <c r="E26" s="275"/>
      <c r="F26" s="275"/>
      <c r="G26" s="275"/>
      <c r="H26" s="275"/>
      <c r="I26" s="275"/>
      <c r="J26" s="275"/>
      <c r="K26" s="275"/>
      <c r="L26" s="275"/>
      <c r="M26" s="275"/>
      <c r="N26" s="275"/>
      <c r="O26" s="275"/>
      <c r="P26" s="275"/>
      <c r="Q26" s="275"/>
      <c r="R26" s="275"/>
      <c r="S26" s="296"/>
      <c r="U26" s="275"/>
      <c r="V26" s="275"/>
      <c r="W26" s="275"/>
      <c r="X26" s="275"/>
    </row>
    <row r="27" spans="1:33" ht="20.100000000000001" customHeight="1">
      <c r="A27" s="296"/>
      <c r="B27" s="561" t="s">
        <v>189</v>
      </c>
      <c r="C27" s="552"/>
      <c r="D27" s="552"/>
      <c r="E27" s="552"/>
      <c r="F27" s="552"/>
      <c r="G27" s="552"/>
      <c r="H27" s="552"/>
      <c r="I27" s="552"/>
      <c r="J27" s="552"/>
      <c r="K27" s="552"/>
      <c r="L27" s="552"/>
      <c r="M27" s="552"/>
      <c r="N27" s="552"/>
      <c r="O27" s="552"/>
      <c r="P27" s="552"/>
      <c r="Q27" s="552"/>
      <c r="R27" s="552"/>
      <c r="S27" s="553"/>
      <c r="U27" s="275"/>
      <c r="V27" s="275"/>
      <c r="W27" s="275"/>
      <c r="X27" s="275"/>
    </row>
    <row r="28" spans="1:33" ht="14.65" customHeight="1">
      <c r="A28" s="296"/>
      <c r="B28" s="299" t="s">
        <v>128</v>
      </c>
      <c r="C28" s="273" t="str">
        <f>IF('Unit and Contact details'!$D$11='Unit and Contact details'!$E$12,"NI","ROI")</f>
        <v>NI</v>
      </c>
      <c r="D28" s="299" t="s">
        <v>190</v>
      </c>
      <c r="E28" s="275"/>
      <c r="F28" s="275"/>
      <c r="G28" s="275"/>
      <c r="H28" s="275"/>
      <c r="I28" s="275"/>
      <c r="J28" s="275"/>
      <c r="K28" s="275"/>
      <c r="L28" s="275"/>
      <c r="M28" s="275"/>
      <c r="N28" s="275"/>
      <c r="O28" s="275"/>
      <c r="P28" s="275"/>
      <c r="Q28" s="275"/>
      <c r="R28" s="275"/>
      <c r="S28" s="275"/>
      <c r="U28" s="275"/>
      <c r="V28" s="275"/>
      <c r="W28" s="275"/>
      <c r="X28" s="275"/>
    </row>
    <row r="29" spans="1:33" ht="14.65" customHeight="1">
      <c r="A29" s="296"/>
      <c r="B29" s="299" t="s">
        <v>129</v>
      </c>
      <c r="C29" s="447">
        <v>5</v>
      </c>
      <c r="D29" s="299" t="s">
        <v>191</v>
      </c>
      <c r="E29" s="275"/>
      <c r="F29" s="275"/>
      <c r="G29" s="275"/>
      <c r="H29" s="275"/>
      <c r="I29" s="275"/>
      <c r="J29" s="275"/>
      <c r="K29" s="275"/>
      <c r="L29" s="275"/>
      <c r="M29" s="275"/>
      <c r="N29" s="275"/>
      <c r="O29" s="275"/>
      <c r="P29" s="275"/>
      <c r="Q29" s="275"/>
      <c r="R29" s="275"/>
      <c r="S29" s="275"/>
      <c r="U29" s="275"/>
      <c r="V29" s="275"/>
      <c r="W29" s="275"/>
      <c r="X29" s="275"/>
    </row>
    <row r="30" spans="1:33" ht="14.65" customHeight="1">
      <c r="A30" s="296"/>
      <c r="B30" s="299" t="s">
        <v>341</v>
      </c>
      <c r="C30" s="447">
        <v>0</v>
      </c>
      <c r="D30" s="299" t="s">
        <v>191</v>
      </c>
      <c r="E30" s="275"/>
      <c r="F30" s="275"/>
      <c r="G30" s="275"/>
      <c r="H30" s="275"/>
      <c r="I30" s="275"/>
      <c r="J30" s="275"/>
      <c r="K30" s="275"/>
      <c r="L30" s="275"/>
      <c r="M30" s="275"/>
      <c r="N30" s="275"/>
      <c r="O30" s="275"/>
      <c r="P30" s="275"/>
      <c r="Q30" s="275"/>
      <c r="R30" s="275"/>
      <c r="S30" s="275"/>
      <c r="U30" s="275"/>
      <c r="V30" s="275"/>
      <c r="W30" s="275"/>
      <c r="X30" s="275"/>
    </row>
    <row r="31" spans="1:33" ht="14.65" customHeight="1">
      <c r="A31" s="296"/>
      <c r="B31" s="296"/>
      <c r="C31" s="296"/>
      <c r="D31" s="301">
        <v>1</v>
      </c>
      <c r="E31" s="301">
        <v>2</v>
      </c>
      <c r="F31" s="301">
        <v>3</v>
      </c>
      <c r="G31" s="301">
        <v>4</v>
      </c>
      <c r="H31" s="301">
        <v>5</v>
      </c>
      <c r="I31" s="301">
        <v>6</v>
      </c>
      <c r="J31" s="301">
        <v>7</v>
      </c>
      <c r="K31" s="301">
        <v>8</v>
      </c>
      <c r="L31" s="301">
        <v>9</v>
      </c>
      <c r="M31" s="301">
        <v>10</v>
      </c>
      <c r="N31" s="301">
        <v>11</v>
      </c>
      <c r="O31" s="301">
        <v>12</v>
      </c>
      <c r="P31" s="301">
        <v>13</v>
      </c>
      <c r="Q31" s="301">
        <v>14</v>
      </c>
      <c r="R31" s="301">
        <v>15</v>
      </c>
      <c r="S31" s="301"/>
      <c r="U31" s="275"/>
      <c r="V31" s="275"/>
      <c r="W31" s="275"/>
      <c r="X31" s="275"/>
    </row>
    <row r="32" spans="1:33" ht="14.65" customHeight="1">
      <c r="A32" s="296"/>
      <c r="B32" s="275"/>
      <c r="C32" s="296"/>
      <c r="D32" s="298" t="s">
        <v>234</v>
      </c>
      <c r="E32" s="298" t="s">
        <v>166</v>
      </c>
      <c r="F32" s="298" t="s">
        <v>167</v>
      </c>
      <c r="G32" s="298" t="s">
        <v>115</v>
      </c>
      <c r="H32" s="298" t="s">
        <v>116</v>
      </c>
      <c r="I32" s="298" t="s">
        <v>117</v>
      </c>
      <c r="J32" s="298" t="s">
        <v>118</v>
      </c>
      <c r="K32" s="298" t="s">
        <v>119</v>
      </c>
      <c r="L32" s="298" t="s">
        <v>93</v>
      </c>
      <c r="M32" s="298" t="s">
        <v>94</v>
      </c>
      <c r="N32" s="298" t="s">
        <v>95</v>
      </c>
      <c r="O32" s="298" t="s">
        <v>96</v>
      </c>
      <c r="P32" s="298" t="s">
        <v>97</v>
      </c>
      <c r="Q32" s="298" t="s">
        <v>120</v>
      </c>
      <c r="R32" s="298" t="s">
        <v>121</v>
      </c>
      <c r="S32" s="297" t="s">
        <v>132</v>
      </c>
      <c r="U32" s="275"/>
      <c r="V32" s="275"/>
      <c r="W32" s="275"/>
      <c r="X32" s="275"/>
    </row>
    <row r="33" spans="1:24" ht="14.65" customHeight="1">
      <c r="A33" s="296"/>
      <c r="B33" s="299" t="s">
        <v>339</v>
      </c>
      <c r="C33" s="299">
        <v>0</v>
      </c>
      <c r="D33" s="302">
        <f>IF('Fixed inputs'!$I$4="Application",SUMIFS('Support info UFI CY202728'!$U$12:$U$511,'Support info UFI CY202728'!$B$12:$B$511,"New Project 1"),SUMIFS('Support info UFI CY202728'!$AJ$12:$AJ$511,'Support info UFI CY202728'!$B$12:$B$511,"New Project 1"))</f>
        <v>0</v>
      </c>
      <c r="E33" s="302">
        <f>IF('Fixed inputs'!$I$4="Application",SUMIFS('Support info UFI CY202728'!$V$12:$V$511,'Support info UFI CY202728'!$B$12:$B$511,"New Project 1"),SUMIFS('Support info UFI CY202728'!$AL$12:$AL$511,'Support info UFI CY202728'!$B$12:$B$511,"New Project 1"))</f>
        <v>0</v>
      </c>
      <c r="F33" s="302">
        <f>IF('Fixed inputs'!$I$4="Application",SUMIFS('Support info UFI CY202728'!$W$12:$W$511,'Support info UFI CY202728'!$B$12:$B$511,"New Project 1"),SUMIFS('Support info UFI CY202728'!$AN$12:$AN$511,'Support info UFI CY202728'!$B$12:$B$511,"New Project 1"))</f>
        <v>0</v>
      </c>
      <c r="G33" s="302">
        <f>IF('Fixed inputs'!$I$4="Application",SUMIFS('Support info UFI CY202728'!$X$12:$X$511,'Support info UFI CY202728'!$B$12:$B$511,"New Project 1"),SUMIFS('Support info UFI CY202728'!$AP$12:$AP$511,'Support info UFI CY202728'!$B$12:$B$511,"New Project 1"))</f>
        <v>0</v>
      </c>
      <c r="H33" s="302">
        <f>IF('Fixed inputs'!$I$4="Application",SUMIFS('Support info UFI CY202728'!$Y$12:$Y$511,'Support info UFI CY202728'!$B$12:$B$511,"New Project 1"),SUMIFS('Support info UFI CY202728'!$AR$12:$AR$511,'Support info UFI CY202728'!$B$12:$B$511,"New Project 1"))</f>
        <v>0</v>
      </c>
      <c r="I33" s="302">
        <f>IF('Fixed inputs'!$I$4="Application",SUMIFS('Support info UFI CY202728'!$Z$12:$Z$511,'Support info UFI CY202728'!$B$12:$B$511,"New Project 1"),SUMIFS('Support info UFI CY202728'!$AT$12:$AT$511,'Support info UFI CY202728'!$B$12:$B$511,"New Project 1"))</f>
        <v>0</v>
      </c>
      <c r="J33" s="302">
        <v>0</v>
      </c>
      <c r="K33" s="302">
        <v>0</v>
      </c>
      <c r="L33" s="302">
        <v>0</v>
      </c>
      <c r="M33" s="302">
        <v>0</v>
      </c>
      <c r="N33" s="302">
        <v>0</v>
      </c>
      <c r="O33" s="302">
        <v>0</v>
      </c>
      <c r="P33" s="302">
        <v>0</v>
      </c>
      <c r="Q33" s="302">
        <v>0</v>
      </c>
      <c r="R33" s="304">
        <v>0</v>
      </c>
      <c r="S33" s="302">
        <f>SUM(D33:R33)</f>
        <v>0</v>
      </c>
      <c r="U33" s="275"/>
      <c r="V33" s="275"/>
      <c r="W33" s="275"/>
      <c r="X33" s="275"/>
    </row>
    <row r="34" spans="1:24" ht="14.65" customHeight="1">
      <c r="A34" s="296"/>
      <c r="B34" s="299" t="s">
        <v>342</v>
      </c>
      <c r="C34" s="303"/>
      <c r="D34" s="304">
        <f t="shared" ref="D34:R34" si="4">IF(D31=$C29+6,-$C30,0)</f>
        <v>0</v>
      </c>
      <c r="E34" s="304">
        <f t="shared" si="4"/>
        <v>0</v>
      </c>
      <c r="F34" s="304">
        <f t="shared" si="4"/>
        <v>0</v>
      </c>
      <c r="G34" s="304">
        <f t="shared" si="4"/>
        <v>0</v>
      </c>
      <c r="H34" s="304">
        <f t="shared" si="4"/>
        <v>0</v>
      </c>
      <c r="I34" s="304">
        <f t="shared" si="4"/>
        <v>0</v>
      </c>
      <c r="J34" s="304">
        <f t="shared" si="4"/>
        <v>0</v>
      </c>
      <c r="K34" s="304">
        <f t="shared" si="4"/>
        <v>0</v>
      </c>
      <c r="L34" s="304">
        <f t="shared" si="4"/>
        <v>0</v>
      </c>
      <c r="M34" s="304">
        <f t="shared" si="4"/>
        <v>0</v>
      </c>
      <c r="N34" s="304">
        <f t="shared" si="4"/>
        <v>0</v>
      </c>
      <c r="O34" s="304">
        <f t="shared" si="4"/>
        <v>0</v>
      </c>
      <c r="P34" s="304">
        <f t="shared" si="4"/>
        <v>0</v>
      </c>
      <c r="Q34" s="304">
        <f t="shared" si="4"/>
        <v>0</v>
      </c>
      <c r="R34" s="304">
        <f t="shared" si="4"/>
        <v>0</v>
      </c>
      <c r="S34" s="302">
        <f>SUM(D34:R34)</f>
        <v>0</v>
      </c>
      <c r="U34" s="275"/>
      <c r="V34" s="275"/>
      <c r="W34" s="275"/>
      <c r="X34" s="275"/>
    </row>
    <row r="35" spans="1:24" ht="14.65" customHeight="1">
      <c r="A35" s="296"/>
      <c r="B35" s="299" t="s">
        <v>343</v>
      </c>
      <c r="C35" s="303"/>
      <c r="D35" s="304">
        <v>0</v>
      </c>
      <c r="E35" s="304">
        <v>0</v>
      </c>
      <c r="F35" s="304">
        <v>0</v>
      </c>
      <c r="G35" s="304">
        <v>0</v>
      </c>
      <c r="H35" s="304">
        <v>0</v>
      </c>
      <c r="I35" s="304">
        <f t="shared" ref="I35:R35" si="5">IF($C$28="ROI",IF(I31&lt;=$C29+5,$K40,0),IF($C$28="NI",IF(I31&lt;=$C29+5,$K40,0),0))</f>
        <v>0</v>
      </c>
      <c r="J35" s="304">
        <f t="shared" si="5"/>
        <v>0</v>
      </c>
      <c r="K35" s="304">
        <f t="shared" si="5"/>
        <v>0</v>
      </c>
      <c r="L35" s="304">
        <f t="shared" si="5"/>
        <v>0</v>
      </c>
      <c r="M35" s="304">
        <f t="shared" si="5"/>
        <v>0</v>
      </c>
      <c r="N35" s="304">
        <f t="shared" si="5"/>
        <v>0</v>
      </c>
      <c r="O35" s="304">
        <f t="shared" si="5"/>
        <v>0</v>
      </c>
      <c r="P35" s="304">
        <f t="shared" si="5"/>
        <v>0</v>
      </c>
      <c r="Q35" s="304">
        <f t="shared" si="5"/>
        <v>0</v>
      </c>
      <c r="R35" s="304">
        <f t="shared" si="5"/>
        <v>0</v>
      </c>
      <c r="S35" s="302">
        <f>SUM(D35:R35)</f>
        <v>0</v>
      </c>
      <c r="U35" s="275"/>
      <c r="V35" s="275"/>
      <c r="W35" s="275"/>
      <c r="X35" s="275"/>
    </row>
    <row r="36" spans="1:24" ht="14.65" customHeight="1">
      <c r="A36" s="296"/>
      <c r="B36" s="299" t="s">
        <v>344</v>
      </c>
      <c r="C36" s="303"/>
      <c r="D36" s="304">
        <f t="shared" ref="D36:R36" si="6">SUM(D33:D35)</f>
        <v>0</v>
      </c>
      <c r="E36" s="304">
        <f t="shared" si="6"/>
        <v>0</v>
      </c>
      <c r="F36" s="304">
        <f t="shared" si="6"/>
        <v>0</v>
      </c>
      <c r="G36" s="304">
        <f t="shared" si="6"/>
        <v>0</v>
      </c>
      <c r="H36" s="304">
        <f t="shared" si="6"/>
        <v>0</v>
      </c>
      <c r="I36" s="304">
        <f t="shared" si="6"/>
        <v>0</v>
      </c>
      <c r="J36" s="304">
        <f t="shared" si="6"/>
        <v>0</v>
      </c>
      <c r="K36" s="304">
        <f t="shared" si="6"/>
        <v>0</v>
      </c>
      <c r="L36" s="304">
        <f t="shared" si="6"/>
        <v>0</v>
      </c>
      <c r="M36" s="304">
        <f t="shared" si="6"/>
        <v>0</v>
      </c>
      <c r="N36" s="304">
        <f t="shared" si="6"/>
        <v>0</v>
      </c>
      <c r="O36" s="304">
        <f t="shared" si="6"/>
        <v>0</v>
      </c>
      <c r="P36" s="304">
        <f t="shared" si="6"/>
        <v>0</v>
      </c>
      <c r="Q36" s="304">
        <f t="shared" si="6"/>
        <v>0</v>
      </c>
      <c r="R36" s="304">
        <f t="shared" si="6"/>
        <v>0</v>
      </c>
      <c r="S36" s="302">
        <f>SUM(D36:R36)</f>
        <v>0</v>
      </c>
      <c r="U36" s="275"/>
      <c r="V36" s="275"/>
      <c r="W36" s="275"/>
      <c r="X36" s="275"/>
    </row>
    <row r="37" spans="1:24" ht="14.65" customHeight="1">
      <c r="A37" s="296"/>
      <c r="B37" s="299" t="s">
        <v>345</v>
      </c>
      <c r="C37" s="303"/>
      <c r="D37" s="304">
        <f t="shared" ref="D37:R37" si="7">IF($C$28="ROI",D36*D$13,IF($C$28="NI",D36*D$15,0))</f>
        <v>0</v>
      </c>
      <c r="E37" s="304">
        <f t="shared" si="7"/>
        <v>0</v>
      </c>
      <c r="F37" s="304">
        <f t="shared" si="7"/>
        <v>0</v>
      </c>
      <c r="G37" s="304">
        <f t="shared" si="7"/>
        <v>0</v>
      </c>
      <c r="H37" s="304">
        <f t="shared" si="7"/>
        <v>0</v>
      </c>
      <c r="I37" s="304">
        <f t="shared" si="7"/>
        <v>0</v>
      </c>
      <c r="J37" s="304">
        <f t="shared" si="7"/>
        <v>0</v>
      </c>
      <c r="K37" s="304">
        <f t="shared" si="7"/>
        <v>0</v>
      </c>
      <c r="L37" s="304">
        <f t="shared" si="7"/>
        <v>0</v>
      </c>
      <c r="M37" s="304">
        <f t="shared" si="7"/>
        <v>0</v>
      </c>
      <c r="N37" s="304">
        <f t="shared" si="7"/>
        <v>0</v>
      </c>
      <c r="O37" s="304">
        <f t="shared" si="7"/>
        <v>0</v>
      </c>
      <c r="P37" s="304">
        <f t="shared" si="7"/>
        <v>0</v>
      </c>
      <c r="Q37" s="304">
        <f t="shared" si="7"/>
        <v>0</v>
      </c>
      <c r="R37" s="304">
        <f t="shared" si="7"/>
        <v>0</v>
      </c>
      <c r="S37" s="302">
        <f>SUM(D37:R37)</f>
        <v>0</v>
      </c>
      <c r="U37" s="275"/>
      <c r="V37" s="275"/>
      <c r="W37" s="275"/>
      <c r="X37" s="275"/>
    </row>
    <row r="38" spans="1:24" ht="14.65" customHeight="1">
      <c r="A38" s="296"/>
      <c r="B38" s="296"/>
      <c r="C38" s="305"/>
      <c r="D38" s="306" t="s">
        <v>234</v>
      </c>
      <c r="E38" s="306" t="s">
        <v>166</v>
      </c>
      <c r="F38" s="306" t="s">
        <v>167</v>
      </c>
      <c r="G38" s="306" t="s">
        <v>115</v>
      </c>
      <c r="H38" s="306" t="s">
        <v>116</v>
      </c>
      <c r="I38" s="306" t="s">
        <v>117</v>
      </c>
      <c r="J38" s="306" t="s">
        <v>131</v>
      </c>
      <c r="K38" s="306" t="s">
        <v>132</v>
      </c>
      <c r="L38" s="306"/>
      <c r="M38" s="307"/>
      <c r="N38" s="307"/>
      <c r="O38" s="307"/>
      <c r="P38" s="307"/>
      <c r="Q38" s="307"/>
      <c r="R38" s="307"/>
      <c r="S38" s="307"/>
      <c r="U38" s="275"/>
      <c r="V38" s="275"/>
      <c r="W38" s="275"/>
      <c r="X38" s="275"/>
    </row>
    <row r="39" spans="1:24" ht="14.65" customHeight="1">
      <c r="A39" s="296"/>
      <c r="B39" s="296" t="s">
        <v>130</v>
      </c>
      <c r="C39" s="309"/>
      <c r="D39" s="310">
        <f t="shared" ref="D39:I39" si="8">IF($C$28="ROI",D33*D$13/SUMIF($I$31:$R$31,"&lt;="&amp;$C29+5,$I$13:$R$13),IF($C$28="NI",D33*D$15/SUMIF($I$31:$R$31,"&lt;="&amp;$C29+5,$I$15:$R$15),0))</f>
        <v>0</v>
      </c>
      <c r="E39" s="310">
        <f t="shared" si="8"/>
        <v>0</v>
      </c>
      <c r="F39" s="310">
        <f t="shared" si="8"/>
        <v>0</v>
      </c>
      <c r="G39" s="310">
        <f t="shared" si="8"/>
        <v>0</v>
      </c>
      <c r="H39" s="310">
        <f t="shared" si="8"/>
        <v>0</v>
      </c>
      <c r="I39" s="311">
        <f t="shared" si="8"/>
        <v>0</v>
      </c>
      <c r="J39" s="310">
        <f>IF($C$28="ROI",SUMPRODUCT($D$13:$R$13,D34:R34)/SUMIF(I31:R31,"&lt;="&amp;C29+5,$I$13:$R$13),IF($C$28="NI",SUMPRODUCT($D$15:$R$15,D34:R34)/SUMIF(I31:R31,"&lt;="&amp;C29+5,$I$15:$R$15),0))</f>
        <v>0</v>
      </c>
      <c r="K39" s="310">
        <f>SUM(D39:J39)</f>
        <v>0</v>
      </c>
      <c r="L39" s="306"/>
      <c r="M39" s="306"/>
      <c r="N39" s="312"/>
      <c r="O39" s="312"/>
      <c r="P39" s="312"/>
      <c r="Q39" s="312"/>
      <c r="R39" s="312"/>
      <c r="S39" s="312"/>
      <c r="U39" s="275"/>
      <c r="V39" s="275"/>
      <c r="W39" s="275"/>
      <c r="X39" s="275"/>
    </row>
    <row r="40" spans="1:24" ht="14.65" customHeight="1">
      <c r="A40" s="296"/>
      <c r="B40" s="299" t="s">
        <v>130</v>
      </c>
      <c r="C40" s="313"/>
      <c r="D40" s="302">
        <f t="shared" ref="D40:I40" si="9">IF($C$28="ROI",D33*D$13/SUMIF($I$31:$R$31,"&lt;="&amp;$C29+5,$I$13:$R$13),IF($C$28="NI",D33*D$15/SUMIF($I$31:$R$31,"&lt;="&amp;$C29+5,$I$15:$R$15),0))</f>
        <v>0</v>
      </c>
      <c r="E40" s="302">
        <f t="shared" si="9"/>
        <v>0</v>
      </c>
      <c r="F40" s="302">
        <f t="shared" si="9"/>
        <v>0</v>
      </c>
      <c r="G40" s="302">
        <f t="shared" si="9"/>
        <v>0</v>
      </c>
      <c r="H40" s="302">
        <f t="shared" si="9"/>
        <v>0</v>
      </c>
      <c r="I40" s="302">
        <f t="shared" si="9"/>
        <v>0</v>
      </c>
      <c r="J40" s="302">
        <f>IF($C$28="ROI",SUMPRODUCT($D$13:$R$13,D34:R34)/SUMIF(I31:R31,"&lt;="&amp;C29+5,$I$13:$R$13),IF($C$28="NI",SUMPRODUCT($D$15:$R$15,D34:R34)/SUMIF(I31:R31,"&lt;="&amp;C29+5,$I$15:$R$15),0))</f>
        <v>0</v>
      </c>
      <c r="K40" s="302">
        <f>SUM(D40:J40)</f>
        <v>0</v>
      </c>
      <c r="L40" s="306"/>
      <c r="M40" s="306"/>
      <c r="N40" s="306"/>
      <c r="O40" s="312"/>
      <c r="P40" s="312"/>
      <c r="Q40" s="312"/>
      <c r="R40" s="312"/>
      <c r="S40" s="312"/>
      <c r="U40" s="275"/>
      <c r="V40" s="275"/>
      <c r="W40" s="275"/>
      <c r="X40" s="275"/>
    </row>
    <row r="41" spans="1:24" ht="14.65" customHeight="1">
      <c r="A41" s="296"/>
      <c r="B41" s="296"/>
      <c r="C41" s="309"/>
      <c r="D41" s="309"/>
      <c r="E41" s="309"/>
      <c r="F41" s="309"/>
      <c r="G41" s="309"/>
      <c r="H41" s="309"/>
      <c r="I41" s="309"/>
      <c r="J41" s="309"/>
      <c r="K41" s="309"/>
      <c r="L41" s="309"/>
      <c r="M41" s="296"/>
      <c r="N41" s="275"/>
      <c r="O41" s="275"/>
      <c r="P41" s="275"/>
      <c r="Q41" s="275"/>
      <c r="R41" s="275"/>
      <c r="S41" s="275"/>
      <c r="U41" s="275"/>
      <c r="V41" s="275"/>
      <c r="W41" s="275"/>
      <c r="X41" s="275"/>
    </row>
    <row r="42" spans="1:24" ht="24.95" customHeight="1">
      <c r="A42" s="296"/>
      <c r="B42" s="275"/>
      <c r="C42" s="275"/>
      <c r="D42" s="275"/>
      <c r="E42" s="275"/>
      <c r="F42" s="275"/>
      <c r="G42" s="275"/>
      <c r="H42" s="275"/>
      <c r="I42" s="275"/>
      <c r="J42" s="275"/>
      <c r="K42" s="275"/>
      <c r="L42" s="275"/>
      <c r="M42" s="275"/>
      <c r="N42" s="275"/>
      <c r="O42" s="275"/>
      <c r="P42" s="275"/>
      <c r="Q42" s="275"/>
      <c r="R42" s="275"/>
      <c r="S42" s="296"/>
      <c r="U42" s="275"/>
      <c r="V42" s="275"/>
      <c r="W42" s="275"/>
      <c r="X42" s="275"/>
    </row>
    <row r="43" spans="1:24" ht="24.95" customHeight="1">
      <c r="A43" s="296"/>
      <c r="B43" s="275"/>
      <c r="C43" s="275"/>
      <c r="D43" s="275"/>
      <c r="E43" s="275"/>
      <c r="F43" s="275"/>
      <c r="G43" s="275"/>
      <c r="H43" s="275"/>
      <c r="I43" s="275"/>
      <c r="J43" s="275"/>
      <c r="K43" s="275"/>
      <c r="L43" s="275"/>
      <c r="M43" s="275"/>
      <c r="N43" s="275"/>
      <c r="O43" s="275"/>
      <c r="P43" s="275"/>
      <c r="Q43" s="275"/>
      <c r="R43" s="275"/>
      <c r="S43" s="296"/>
      <c r="U43" s="275"/>
      <c r="V43" s="275"/>
      <c r="W43" s="275"/>
      <c r="X43" s="275"/>
    </row>
    <row r="44" spans="1:24" ht="20.100000000000001" customHeight="1">
      <c r="A44" s="296"/>
      <c r="B44" s="561" t="s">
        <v>192</v>
      </c>
      <c r="C44" s="552"/>
      <c r="D44" s="552"/>
      <c r="E44" s="552"/>
      <c r="F44" s="552"/>
      <c r="G44" s="552"/>
      <c r="H44" s="552"/>
      <c r="I44" s="552"/>
      <c r="J44" s="552"/>
      <c r="K44" s="552"/>
      <c r="L44" s="552"/>
      <c r="M44" s="552"/>
      <c r="N44" s="552"/>
      <c r="O44" s="552"/>
      <c r="P44" s="552"/>
      <c r="Q44" s="552"/>
      <c r="R44" s="552"/>
      <c r="S44" s="553"/>
      <c r="U44" s="275"/>
      <c r="V44" s="275"/>
      <c r="W44" s="275"/>
      <c r="X44" s="275"/>
    </row>
    <row r="45" spans="1:24" ht="14.65" customHeight="1">
      <c r="A45" s="296"/>
      <c r="B45" s="299" t="s">
        <v>128</v>
      </c>
      <c r="C45" s="273" t="str">
        <f>IF('Unit and Contact details'!$D$11='Unit and Contact details'!$E$12,"NI","ROI")</f>
        <v>NI</v>
      </c>
      <c r="D45" s="299" t="s">
        <v>246</v>
      </c>
      <c r="E45" s="275"/>
      <c r="F45" s="275"/>
      <c r="G45" s="275"/>
      <c r="H45" s="275"/>
      <c r="I45" s="275"/>
      <c r="J45" s="275"/>
      <c r="K45" s="275"/>
      <c r="L45" s="275"/>
      <c r="M45" s="275"/>
      <c r="N45" s="275"/>
      <c r="O45" s="275"/>
      <c r="P45" s="275"/>
      <c r="Q45" s="275"/>
      <c r="R45" s="275"/>
      <c r="S45" s="275"/>
      <c r="U45" s="275"/>
      <c r="V45" s="275"/>
      <c r="W45" s="275"/>
      <c r="X45" s="275"/>
    </row>
    <row r="46" spans="1:24" ht="14.65" customHeight="1">
      <c r="A46" s="296"/>
      <c r="B46" s="299" t="s">
        <v>129</v>
      </c>
      <c r="C46" s="447">
        <v>5</v>
      </c>
      <c r="D46" s="299" t="s">
        <v>191</v>
      </c>
      <c r="E46" s="275"/>
      <c r="F46" s="275"/>
      <c r="G46" s="275"/>
      <c r="H46" s="275"/>
      <c r="I46" s="275"/>
      <c r="J46" s="275"/>
      <c r="K46" s="275"/>
      <c r="L46" s="275"/>
      <c r="M46" s="275"/>
      <c r="N46" s="275"/>
      <c r="O46" s="275"/>
      <c r="P46" s="275"/>
      <c r="Q46" s="275"/>
      <c r="R46" s="275"/>
      <c r="S46" s="275"/>
      <c r="U46" s="275"/>
      <c r="V46" s="275"/>
      <c r="W46" s="275"/>
      <c r="X46" s="275"/>
    </row>
    <row r="47" spans="1:24" ht="14.65" customHeight="1">
      <c r="A47" s="296"/>
      <c r="B47" s="299" t="s">
        <v>341</v>
      </c>
      <c r="C47" s="447">
        <v>0</v>
      </c>
      <c r="D47" s="299" t="s">
        <v>191</v>
      </c>
      <c r="E47" s="296"/>
      <c r="F47" s="296"/>
      <c r="G47" s="296"/>
      <c r="H47" s="296"/>
      <c r="I47" s="296"/>
      <c r="J47" s="296"/>
      <c r="K47" s="296"/>
      <c r="L47" s="296"/>
      <c r="M47" s="296"/>
      <c r="N47" s="296"/>
      <c r="O47" s="296"/>
      <c r="P47" s="296"/>
      <c r="Q47" s="296"/>
      <c r="R47" s="296"/>
      <c r="S47" s="296"/>
      <c r="U47" s="275"/>
      <c r="V47" s="275"/>
      <c r="W47" s="275"/>
      <c r="X47" s="275"/>
    </row>
    <row r="48" spans="1:24" ht="14.65" customHeight="1">
      <c r="A48" s="296"/>
      <c r="B48" s="275"/>
      <c r="C48" s="296"/>
      <c r="D48" s="314">
        <v>1</v>
      </c>
      <c r="E48" s="314">
        <v>2</v>
      </c>
      <c r="F48" s="314">
        <v>3</v>
      </c>
      <c r="G48" s="314">
        <v>4</v>
      </c>
      <c r="H48" s="314">
        <v>5</v>
      </c>
      <c r="I48" s="314">
        <v>6</v>
      </c>
      <c r="J48" s="314">
        <v>7</v>
      </c>
      <c r="K48" s="314">
        <v>8</v>
      </c>
      <c r="L48" s="314">
        <v>9</v>
      </c>
      <c r="M48" s="314">
        <v>10</v>
      </c>
      <c r="N48" s="314">
        <v>11</v>
      </c>
      <c r="O48" s="314">
        <v>12</v>
      </c>
      <c r="P48" s="314">
        <v>13</v>
      </c>
      <c r="Q48" s="314">
        <v>14</v>
      </c>
      <c r="R48" s="314">
        <v>15</v>
      </c>
      <c r="S48" s="301"/>
      <c r="U48" s="275"/>
      <c r="V48" s="275"/>
      <c r="W48" s="275"/>
      <c r="X48" s="275"/>
    </row>
    <row r="49" spans="1:24" ht="14.65" customHeight="1">
      <c r="A49" s="296"/>
      <c r="B49" s="296"/>
      <c r="C49" s="296"/>
      <c r="D49" s="315" t="s">
        <v>234</v>
      </c>
      <c r="E49" s="315" t="s">
        <v>166</v>
      </c>
      <c r="F49" s="315" t="s">
        <v>167</v>
      </c>
      <c r="G49" s="315" t="s">
        <v>115</v>
      </c>
      <c r="H49" s="315" t="s">
        <v>116</v>
      </c>
      <c r="I49" s="315" t="s">
        <v>117</v>
      </c>
      <c r="J49" s="297" t="s">
        <v>118</v>
      </c>
      <c r="K49" s="297" t="s">
        <v>119</v>
      </c>
      <c r="L49" s="297" t="s">
        <v>93</v>
      </c>
      <c r="M49" s="297" t="s">
        <v>94</v>
      </c>
      <c r="N49" s="297" t="s">
        <v>95</v>
      </c>
      <c r="O49" s="297" t="s">
        <v>96</v>
      </c>
      <c r="P49" s="297" t="s">
        <v>97</v>
      </c>
      <c r="Q49" s="297" t="s">
        <v>120</v>
      </c>
      <c r="R49" s="297" t="s">
        <v>121</v>
      </c>
      <c r="S49" s="297" t="s">
        <v>132</v>
      </c>
      <c r="U49" s="275"/>
      <c r="V49" s="275"/>
      <c r="W49" s="275"/>
      <c r="X49" s="275"/>
    </row>
    <row r="50" spans="1:24" ht="14.65" customHeight="1">
      <c r="A50" s="296"/>
      <c r="B50" s="299" t="s">
        <v>339</v>
      </c>
      <c r="C50" s="303">
        <v>0</v>
      </c>
      <c r="D50" s="304">
        <f>IF('Fixed inputs'!$I$4="Application",SUMIFS('Support info UFI CY202728'!$U$12:$U$511,'Support info UFI CY202728'!$B$12:$B$511,"New Project 2"),SUMIFS('Support info UFI CY202728'!$AJ$12:$AJ$511,'Support info UFI CY202728'!$B$12:$B$511,"New Project 2"))</f>
        <v>0</v>
      </c>
      <c r="E50" s="304">
        <f>IF('Fixed inputs'!$I$4="Application",SUMIFS('Support info UFI CY202728'!$V$12:$V$511,'Support info UFI CY202728'!$B$12:$B$511,"New Project 2"),SUMIFS('Support info UFI CY202728'!$AL$12:$AL$511,'Support info UFI CY202728'!$B$12:$B$511,"New Project 2"))</f>
        <v>0</v>
      </c>
      <c r="F50" s="304">
        <f>IF('Fixed inputs'!$I$4="Application",SUMIFS('Support info UFI CY202728'!$W$12:$W$511,'Support info UFI CY202728'!$B$12:$B$511,"New Project 2"),SUMIFS('Support info UFI CY202728'!$AN$12:$AN$511,'Support info UFI CY202728'!$B$12:$B$511,"New Project 2"))</f>
        <v>0</v>
      </c>
      <c r="G50" s="304">
        <f>IF('Fixed inputs'!$I$4="Application",SUMIFS('Support info UFI CY202728'!$X$12:$X$511,'Support info UFI CY202728'!$B$12:$B$511,"New Project 2"),SUMIFS('Support info UFI CY202728'!$AP$12:$AP$511,'Support info UFI CY202728'!$B$12:$B$511,"New Project 2"))</f>
        <v>0</v>
      </c>
      <c r="H50" s="304">
        <f>IF('Fixed inputs'!$I$4="Application",SUMIFS('Support info UFI CY202728'!$Y$12:$Y$511,'Support info UFI CY202728'!$B$12:$B$511,"New Project 2"),SUMIFS('Support info UFI CY202728'!$AR$12:$AR$511,'Support info UFI CY202728'!$B$12:$B$511,"New Project 2"))</f>
        <v>0</v>
      </c>
      <c r="I50" s="304">
        <f>IF('Fixed inputs'!$I$4="Application",SUMIFS('Support info UFI CY202728'!$Z$12:$Z$511,'Support info UFI CY202728'!$B$12:$B$511,"New Project 2"),SUMIFS('Support info UFI CY202728'!$AT$12:$AT$511,'Support info UFI CY202728'!$B$12:$B$511,"New Project 2"))</f>
        <v>0</v>
      </c>
      <c r="J50" s="304">
        <v>0</v>
      </c>
      <c r="K50" s="304">
        <v>0</v>
      </c>
      <c r="L50" s="304">
        <v>0</v>
      </c>
      <c r="M50" s="304">
        <v>0</v>
      </c>
      <c r="N50" s="304">
        <v>0</v>
      </c>
      <c r="O50" s="304">
        <v>0</v>
      </c>
      <c r="P50" s="304">
        <v>0</v>
      </c>
      <c r="Q50" s="304">
        <v>0</v>
      </c>
      <c r="R50" s="304">
        <v>0</v>
      </c>
      <c r="S50" s="302">
        <f>SUM(D50:R50)</f>
        <v>0</v>
      </c>
      <c r="U50" s="275"/>
      <c r="V50" s="275"/>
      <c r="W50" s="275"/>
      <c r="X50" s="275"/>
    </row>
    <row r="51" spans="1:24" ht="14.65" customHeight="1">
      <c r="A51" s="296"/>
      <c r="B51" s="299" t="s">
        <v>342</v>
      </c>
      <c r="C51" s="303"/>
      <c r="D51" s="304">
        <f t="shared" ref="D51:R51" si="10">IF(D48=$C46+6,-$C47,0)</f>
        <v>0</v>
      </c>
      <c r="E51" s="304">
        <f t="shared" si="10"/>
        <v>0</v>
      </c>
      <c r="F51" s="304">
        <f t="shared" si="10"/>
        <v>0</v>
      </c>
      <c r="G51" s="304">
        <f t="shared" si="10"/>
        <v>0</v>
      </c>
      <c r="H51" s="304">
        <f t="shared" si="10"/>
        <v>0</v>
      </c>
      <c r="I51" s="304">
        <f t="shared" si="10"/>
        <v>0</v>
      </c>
      <c r="J51" s="304">
        <f t="shared" si="10"/>
        <v>0</v>
      </c>
      <c r="K51" s="304">
        <f t="shared" si="10"/>
        <v>0</v>
      </c>
      <c r="L51" s="304">
        <f t="shared" si="10"/>
        <v>0</v>
      </c>
      <c r="M51" s="304">
        <f t="shared" si="10"/>
        <v>0</v>
      </c>
      <c r="N51" s="304">
        <f t="shared" si="10"/>
        <v>0</v>
      </c>
      <c r="O51" s="304">
        <f t="shared" si="10"/>
        <v>0</v>
      </c>
      <c r="P51" s="304">
        <f t="shared" si="10"/>
        <v>0</v>
      </c>
      <c r="Q51" s="304">
        <f t="shared" si="10"/>
        <v>0</v>
      </c>
      <c r="R51" s="304">
        <f t="shared" si="10"/>
        <v>0</v>
      </c>
      <c r="S51" s="302">
        <f>SUM(D51:R51)</f>
        <v>0</v>
      </c>
      <c r="U51" s="275"/>
      <c r="V51" s="275"/>
      <c r="W51" s="275"/>
      <c r="X51" s="275"/>
    </row>
    <row r="52" spans="1:24" ht="14.65" customHeight="1">
      <c r="A52" s="296"/>
      <c r="B52" s="299" t="s">
        <v>343</v>
      </c>
      <c r="C52" s="303"/>
      <c r="D52" s="304">
        <v>0</v>
      </c>
      <c r="E52" s="304">
        <v>0</v>
      </c>
      <c r="F52" s="304">
        <v>0</v>
      </c>
      <c r="G52" s="304">
        <v>0</v>
      </c>
      <c r="H52" s="304">
        <v>0</v>
      </c>
      <c r="I52" s="304">
        <f t="shared" ref="I52:R52" si="11">IF($C$45="ROI",IF(I48&lt;=$C46+5,$K57,0),IF($C$45="NI",IF(I48&lt;=$C46+5,$K57,0),0))</f>
        <v>0</v>
      </c>
      <c r="J52" s="304">
        <f t="shared" si="11"/>
        <v>0</v>
      </c>
      <c r="K52" s="304">
        <f t="shared" si="11"/>
        <v>0</v>
      </c>
      <c r="L52" s="304">
        <f t="shared" si="11"/>
        <v>0</v>
      </c>
      <c r="M52" s="304">
        <f t="shared" si="11"/>
        <v>0</v>
      </c>
      <c r="N52" s="304">
        <f t="shared" si="11"/>
        <v>0</v>
      </c>
      <c r="O52" s="304">
        <f t="shared" si="11"/>
        <v>0</v>
      </c>
      <c r="P52" s="304">
        <f t="shared" si="11"/>
        <v>0</v>
      </c>
      <c r="Q52" s="304">
        <f t="shared" si="11"/>
        <v>0</v>
      </c>
      <c r="R52" s="304">
        <f t="shared" si="11"/>
        <v>0</v>
      </c>
      <c r="S52" s="302">
        <f>SUM(D52:R52)</f>
        <v>0</v>
      </c>
      <c r="U52" s="275"/>
      <c r="V52" s="275"/>
      <c r="W52" s="275"/>
      <c r="X52" s="275"/>
    </row>
    <row r="53" spans="1:24" ht="14.65" customHeight="1">
      <c r="A53" s="296"/>
      <c r="B53" s="299" t="s">
        <v>344</v>
      </c>
      <c r="C53" s="303"/>
      <c r="D53" s="304">
        <f t="shared" ref="D53:R53" si="12">SUM(D50:D52)</f>
        <v>0</v>
      </c>
      <c r="E53" s="304">
        <f t="shared" si="12"/>
        <v>0</v>
      </c>
      <c r="F53" s="304">
        <f t="shared" si="12"/>
        <v>0</v>
      </c>
      <c r="G53" s="304">
        <f t="shared" si="12"/>
        <v>0</v>
      </c>
      <c r="H53" s="304">
        <f t="shared" si="12"/>
        <v>0</v>
      </c>
      <c r="I53" s="304">
        <f t="shared" si="12"/>
        <v>0</v>
      </c>
      <c r="J53" s="304">
        <f t="shared" si="12"/>
        <v>0</v>
      </c>
      <c r="K53" s="304">
        <f t="shared" si="12"/>
        <v>0</v>
      </c>
      <c r="L53" s="304">
        <f t="shared" si="12"/>
        <v>0</v>
      </c>
      <c r="M53" s="304">
        <f t="shared" si="12"/>
        <v>0</v>
      </c>
      <c r="N53" s="304">
        <f t="shared" si="12"/>
        <v>0</v>
      </c>
      <c r="O53" s="304">
        <f t="shared" si="12"/>
        <v>0</v>
      </c>
      <c r="P53" s="304">
        <f t="shared" si="12"/>
        <v>0</v>
      </c>
      <c r="Q53" s="304">
        <f t="shared" si="12"/>
        <v>0</v>
      </c>
      <c r="R53" s="304">
        <f t="shared" si="12"/>
        <v>0</v>
      </c>
      <c r="S53" s="302">
        <f>SUM(D53:R53)</f>
        <v>0</v>
      </c>
      <c r="U53" s="275"/>
      <c r="V53" s="275"/>
      <c r="W53" s="275"/>
      <c r="X53" s="275"/>
    </row>
    <row r="54" spans="1:24" ht="14.65" customHeight="1">
      <c r="A54" s="296"/>
      <c r="B54" s="299" t="s">
        <v>345</v>
      </c>
      <c r="C54" s="316"/>
      <c r="D54" s="304">
        <f t="shared" ref="D54:R54" si="13">IF($C$45="ROI",D53*D$13,IF($C$45="NI",D53*D$15,0))</f>
        <v>0</v>
      </c>
      <c r="E54" s="304">
        <f t="shared" si="13"/>
        <v>0</v>
      </c>
      <c r="F54" s="304">
        <f t="shared" si="13"/>
        <v>0</v>
      </c>
      <c r="G54" s="304">
        <f t="shared" si="13"/>
        <v>0</v>
      </c>
      <c r="H54" s="304">
        <f t="shared" si="13"/>
        <v>0</v>
      </c>
      <c r="I54" s="304">
        <f t="shared" si="13"/>
        <v>0</v>
      </c>
      <c r="J54" s="304">
        <f t="shared" si="13"/>
        <v>0</v>
      </c>
      <c r="K54" s="304">
        <f t="shared" si="13"/>
        <v>0</v>
      </c>
      <c r="L54" s="304">
        <f t="shared" si="13"/>
        <v>0</v>
      </c>
      <c r="M54" s="304">
        <f t="shared" si="13"/>
        <v>0</v>
      </c>
      <c r="N54" s="304">
        <f t="shared" si="13"/>
        <v>0</v>
      </c>
      <c r="O54" s="304">
        <f t="shared" si="13"/>
        <v>0</v>
      </c>
      <c r="P54" s="304">
        <f t="shared" si="13"/>
        <v>0</v>
      </c>
      <c r="Q54" s="304">
        <f t="shared" si="13"/>
        <v>0</v>
      </c>
      <c r="R54" s="304">
        <f t="shared" si="13"/>
        <v>0</v>
      </c>
      <c r="S54" s="304">
        <f>SUM(D54:R54)</f>
        <v>0</v>
      </c>
      <c r="U54" s="275"/>
      <c r="V54" s="275"/>
      <c r="W54" s="275"/>
      <c r="X54" s="275"/>
    </row>
    <row r="55" spans="1:24" ht="14.65" customHeight="1">
      <c r="A55" s="296"/>
      <c r="B55" s="296"/>
      <c r="C55" s="309"/>
      <c r="D55" s="306" t="s">
        <v>234</v>
      </c>
      <c r="E55" s="306" t="s">
        <v>166</v>
      </c>
      <c r="F55" s="306" t="s">
        <v>167</v>
      </c>
      <c r="G55" s="306" t="s">
        <v>115</v>
      </c>
      <c r="H55" s="306" t="s">
        <v>116</v>
      </c>
      <c r="I55" s="306" t="s">
        <v>117</v>
      </c>
      <c r="J55" s="306" t="s">
        <v>131</v>
      </c>
      <c r="K55" s="306" t="s">
        <v>132</v>
      </c>
      <c r="L55" s="306"/>
      <c r="M55" s="306"/>
      <c r="N55" s="312"/>
      <c r="O55" s="312"/>
      <c r="P55" s="312"/>
      <c r="Q55" s="312"/>
      <c r="R55" s="312"/>
      <c r="S55" s="312"/>
      <c r="U55" s="275"/>
      <c r="V55" s="275"/>
      <c r="W55" s="275"/>
      <c r="X55" s="275"/>
    </row>
    <row r="56" spans="1:24" ht="14.65" customHeight="1">
      <c r="A56" s="296"/>
      <c r="B56" s="296" t="s">
        <v>130</v>
      </c>
      <c r="C56" s="309"/>
      <c r="D56" s="310">
        <f t="shared" ref="D56:I56" si="14">IF($C$45="ROI",D50*D$13/SUMIF($I$48:$R$48,"&lt;="&amp;$C46+5,$I$13:$R$13),IF($C$45="NI",D50*D$15/SUMIF($I$48:$R$48,"&lt;="&amp;$C46+5,$I$15:$R$15),0))</f>
        <v>0</v>
      </c>
      <c r="E56" s="310">
        <f t="shared" si="14"/>
        <v>0</v>
      </c>
      <c r="F56" s="310">
        <f t="shared" si="14"/>
        <v>0</v>
      </c>
      <c r="G56" s="310">
        <f t="shared" si="14"/>
        <v>0</v>
      </c>
      <c r="H56" s="310">
        <f t="shared" si="14"/>
        <v>0</v>
      </c>
      <c r="I56" s="311">
        <f t="shared" si="14"/>
        <v>0</v>
      </c>
      <c r="J56" s="310">
        <f>IF($C$45="ROI",SUMPRODUCT($D$13:$R$13,D51:R51)/SUMIF(I48:R48,"&lt;="&amp;C46+5,$I$13:$R$13),IF($C$45="NI",SUMPRODUCT($D$15:$R$15,D51:R51)/SUMIF(I48:R48,"&lt;="&amp;C46+5,$I$15:$R$15),0))</f>
        <v>0</v>
      </c>
      <c r="K56" s="310">
        <f>SUM(D56:J56)</f>
        <v>0</v>
      </c>
      <c r="L56" s="306"/>
      <c r="M56" s="306"/>
      <c r="N56" s="312"/>
      <c r="O56" s="312"/>
      <c r="P56" s="312"/>
      <c r="Q56" s="312"/>
      <c r="R56" s="312"/>
      <c r="S56" s="312"/>
      <c r="U56" s="275"/>
      <c r="V56" s="275"/>
      <c r="W56" s="275"/>
      <c r="X56" s="275"/>
    </row>
    <row r="57" spans="1:24" ht="14.65" customHeight="1">
      <c r="A57" s="296"/>
      <c r="B57" s="299" t="s">
        <v>130</v>
      </c>
      <c r="C57" s="299"/>
      <c r="D57" s="302">
        <f t="shared" ref="D57:I57" si="15">IF($C$45="ROI",D50*D$13/SUMIF($I$48:$R$48,"&lt;="&amp;$C46+5,$I$13:$R$13),IF($C$45="NI",D50*D$15/SUMIF($I$48:$R$48,"&lt;="&amp;$C46+5,$I$15:$R$15),0))</f>
        <v>0</v>
      </c>
      <c r="E57" s="302">
        <f t="shared" si="15"/>
        <v>0</v>
      </c>
      <c r="F57" s="302">
        <f t="shared" si="15"/>
        <v>0</v>
      </c>
      <c r="G57" s="302">
        <f t="shared" si="15"/>
        <v>0</v>
      </c>
      <c r="H57" s="302">
        <f t="shared" si="15"/>
        <v>0</v>
      </c>
      <c r="I57" s="302">
        <f t="shared" si="15"/>
        <v>0</v>
      </c>
      <c r="J57" s="302">
        <f>IF($C$45="ROI",SUMPRODUCT($D$13:$R$13,D51:R51)/SUMIF(I48:R48,"&lt;="&amp;C46+5,$I$13:$R$13),IF($C$45="NI",SUMPRODUCT($D$15:$R$15,D51:R51)/SUMIF(I48:R48,"&lt;="&amp;C46+5,$I$15:$R$15),0))</f>
        <v>0</v>
      </c>
      <c r="K57" s="302">
        <f>SUM(D57:J57)</f>
        <v>0</v>
      </c>
      <c r="L57" s="306"/>
      <c r="M57" s="306"/>
      <c r="N57" s="312"/>
      <c r="O57" s="312"/>
      <c r="P57" s="312"/>
      <c r="Q57" s="312"/>
      <c r="R57" s="312"/>
      <c r="S57" s="312"/>
      <c r="U57" s="275"/>
      <c r="V57" s="275"/>
      <c r="W57" s="275"/>
      <c r="X57" s="275"/>
    </row>
    <row r="58" spans="1:24" ht="14.65" customHeight="1">
      <c r="A58" s="296"/>
      <c r="B58" s="275"/>
      <c r="C58" s="275"/>
      <c r="D58" s="275"/>
      <c r="E58" s="317"/>
      <c r="F58" s="275"/>
      <c r="G58" s="275"/>
      <c r="H58" s="275"/>
      <c r="I58" s="275"/>
      <c r="J58" s="275"/>
      <c r="K58" s="275"/>
      <c r="L58" s="275"/>
      <c r="M58" s="275"/>
      <c r="N58" s="275"/>
      <c r="O58" s="275"/>
      <c r="P58" s="275"/>
      <c r="Q58" s="275"/>
      <c r="R58" s="275"/>
      <c r="S58" s="296"/>
      <c r="U58" s="275"/>
      <c r="V58" s="275"/>
      <c r="W58" s="275"/>
      <c r="X58" s="275"/>
    </row>
    <row r="59" spans="1:24" ht="14.65" customHeight="1">
      <c r="A59" s="296"/>
      <c r="B59" s="296"/>
      <c r="C59" s="275"/>
      <c r="D59" s="275"/>
      <c r="E59" s="275"/>
      <c r="F59" s="275"/>
      <c r="G59" s="275"/>
      <c r="H59" s="275"/>
      <c r="I59" s="275"/>
      <c r="J59" s="275"/>
      <c r="K59" s="275"/>
      <c r="L59" s="275"/>
      <c r="M59" s="275"/>
      <c r="N59" s="275"/>
      <c r="O59" s="275"/>
      <c r="P59" s="275"/>
      <c r="Q59" s="275"/>
      <c r="R59" s="275"/>
      <c r="S59" s="296"/>
      <c r="U59" s="275"/>
      <c r="V59" s="275"/>
      <c r="W59" s="275"/>
      <c r="X59" s="275"/>
    </row>
    <row r="60" spans="1:24" ht="15" customHeight="1">
      <c r="A60" s="296"/>
      <c r="B60" s="275"/>
      <c r="C60" s="275"/>
      <c r="D60" s="275"/>
      <c r="E60" s="275"/>
      <c r="F60" s="275"/>
      <c r="G60" s="275"/>
      <c r="H60" s="275"/>
      <c r="I60" s="275"/>
      <c r="J60" s="275"/>
      <c r="K60" s="275"/>
      <c r="L60" s="275"/>
      <c r="M60" s="275"/>
      <c r="N60" s="275"/>
      <c r="O60" s="275"/>
      <c r="P60" s="275"/>
      <c r="Q60" s="275"/>
      <c r="R60" s="275"/>
      <c r="S60" s="296"/>
      <c r="U60" s="275"/>
      <c r="V60" s="275"/>
      <c r="W60" s="275"/>
      <c r="X60" s="275"/>
    </row>
    <row r="61" spans="1:24" ht="23.1" customHeight="1">
      <c r="A61" s="296"/>
      <c r="B61" s="561" t="s">
        <v>194</v>
      </c>
      <c r="C61" s="552"/>
      <c r="D61" s="552"/>
      <c r="E61" s="552"/>
      <c r="F61" s="552"/>
      <c r="G61" s="552"/>
      <c r="H61" s="552"/>
      <c r="I61" s="552"/>
      <c r="J61" s="552"/>
      <c r="K61" s="552"/>
      <c r="L61" s="552"/>
      <c r="M61" s="552"/>
      <c r="N61" s="552"/>
      <c r="O61" s="552"/>
      <c r="P61" s="552"/>
      <c r="Q61" s="552"/>
      <c r="R61" s="552"/>
      <c r="S61" s="553"/>
      <c r="U61" s="275"/>
      <c r="V61" s="275"/>
      <c r="W61" s="275"/>
      <c r="X61" s="275"/>
    </row>
    <row r="62" spans="1:24" ht="14.65" customHeight="1">
      <c r="A62" s="296"/>
      <c r="B62" s="299" t="s">
        <v>128</v>
      </c>
      <c r="C62" s="273" t="str">
        <f>IF('Unit and Contact details'!$D$11='Unit and Contact details'!$E$12,"NI","ROI")</f>
        <v>NI</v>
      </c>
      <c r="D62" s="303" t="s">
        <v>246</v>
      </c>
      <c r="E62" s="318"/>
      <c r="F62" s="318"/>
      <c r="G62" s="318"/>
      <c r="H62" s="275"/>
      <c r="I62" s="275"/>
      <c r="J62" s="275"/>
      <c r="K62" s="275"/>
      <c r="L62" s="275"/>
      <c r="M62" s="275"/>
      <c r="N62" s="275"/>
      <c r="O62" s="275"/>
      <c r="P62" s="275"/>
      <c r="Q62" s="275"/>
      <c r="R62" s="275"/>
      <c r="S62" s="296"/>
      <c r="U62" s="275"/>
      <c r="V62" s="275"/>
      <c r="W62" s="275"/>
      <c r="X62" s="275"/>
    </row>
    <row r="63" spans="1:24" ht="14.65" customHeight="1">
      <c r="A63" s="296"/>
      <c r="B63" s="299" t="s">
        <v>129</v>
      </c>
      <c r="C63" s="447">
        <v>5</v>
      </c>
      <c r="D63" s="303" t="s">
        <v>191</v>
      </c>
      <c r="E63" s="318"/>
      <c r="F63" s="318"/>
      <c r="G63" s="318"/>
      <c r="H63" s="275"/>
      <c r="I63" s="275"/>
      <c r="J63" s="275"/>
      <c r="K63" s="275"/>
      <c r="L63" s="275"/>
      <c r="M63" s="275"/>
      <c r="N63" s="275"/>
      <c r="O63" s="275"/>
      <c r="P63" s="275"/>
      <c r="Q63" s="275"/>
      <c r="R63" s="275"/>
      <c r="S63" s="296"/>
      <c r="U63" s="275"/>
      <c r="V63" s="275"/>
      <c r="W63" s="275"/>
      <c r="X63" s="275"/>
    </row>
    <row r="64" spans="1:24" ht="14.65" customHeight="1">
      <c r="A64" s="296"/>
      <c r="B64" s="299" t="s">
        <v>341</v>
      </c>
      <c r="C64" s="447">
        <v>0</v>
      </c>
      <c r="D64" s="303" t="s">
        <v>191</v>
      </c>
      <c r="E64" s="318"/>
      <c r="F64" s="318"/>
      <c r="G64" s="318"/>
      <c r="H64" s="275"/>
      <c r="I64" s="275"/>
      <c r="J64" s="275"/>
      <c r="K64" s="275"/>
      <c r="L64" s="275"/>
      <c r="M64" s="275"/>
      <c r="N64" s="275"/>
      <c r="O64" s="275"/>
      <c r="P64" s="275"/>
      <c r="Q64" s="275"/>
      <c r="R64" s="275"/>
      <c r="S64" s="296"/>
      <c r="U64" s="275"/>
      <c r="V64" s="275"/>
      <c r="W64" s="275"/>
      <c r="X64" s="275"/>
    </row>
    <row r="65" spans="1:24" ht="14.65" customHeight="1">
      <c r="A65" s="296"/>
      <c r="B65" s="296"/>
      <c r="C65" s="318"/>
      <c r="D65" s="319">
        <v>1</v>
      </c>
      <c r="E65" s="319">
        <v>2</v>
      </c>
      <c r="F65" s="319">
        <v>3</v>
      </c>
      <c r="G65" s="319">
        <v>4</v>
      </c>
      <c r="H65" s="314">
        <v>5</v>
      </c>
      <c r="I65" s="314">
        <v>6</v>
      </c>
      <c r="J65" s="314">
        <v>7</v>
      </c>
      <c r="K65" s="314">
        <v>8</v>
      </c>
      <c r="L65" s="314">
        <v>9</v>
      </c>
      <c r="M65" s="314">
        <v>10</v>
      </c>
      <c r="N65" s="314">
        <v>11</v>
      </c>
      <c r="O65" s="314">
        <v>12</v>
      </c>
      <c r="P65" s="314">
        <v>13</v>
      </c>
      <c r="Q65" s="314">
        <v>14</v>
      </c>
      <c r="R65" s="314">
        <v>15</v>
      </c>
      <c r="S65" s="301"/>
      <c r="U65" s="275"/>
      <c r="V65" s="275"/>
      <c r="W65" s="275"/>
      <c r="X65" s="275"/>
    </row>
    <row r="66" spans="1:24" ht="14.65" customHeight="1">
      <c r="A66" s="296"/>
      <c r="B66" s="296"/>
      <c r="C66" s="318"/>
      <c r="D66" s="297" t="s">
        <v>234</v>
      </c>
      <c r="E66" s="297" t="s">
        <v>166</v>
      </c>
      <c r="F66" s="297" t="s">
        <v>167</v>
      </c>
      <c r="G66" s="297" t="s">
        <v>115</v>
      </c>
      <c r="H66" s="298" t="s">
        <v>116</v>
      </c>
      <c r="I66" s="298" t="s">
        <v>117</v>
      </c>
      <c r="J66" s="298" t="s">
        <v>118</v>
      </c>
      <c r="K66" s="298" t="s">
        <v>119</v>
      </c>
      <c r="L66" s="298" t="s">
        <v>93</v>
      </c>
      <c r="M66" s="298" t="s">
        <v>94</v>
      </c>
      <c r="N66" s="298" t="s">
        <v>95</v>
      </c>
      <c r="O66" s="298" t="s">
        <v>96</v>
      </c>
      <c r="P66" s="298" t="s">
        <v>97</v>
      </c>
      <c r="Q66" s="298" t="s">
        <v>120</v>
      </c>
      <c r="R66" s="298" t="s">
        <v>121</v>
      </c>
      <c r="S66" s="297" t="s">
        <v>132</v>
      </c>
      <c r="U66" s="275"/>
      <c r="V66" s="275"/>
      <c r="W66" s="275"/>
      <c r="X66" s="275"/>
    </row>
    <row r="67" spans="1:24" ht="14.65" customHeight="1">
      <c r="A67" s="296"/>
      <c r="B67" s="299" t="s">
        <v>339</v>
      </c>
      <c r="C67" s="303">
        <v>0</v>
      </c>
      <c r="D67" s="302">
        <f>IF('Fixed inputs'!$I$4="Application",SUMIFS('Support info UFI CY202728'!$U$12:$U$511,'Support info UFI CY202728'!$B$12:$B$511,"New Project 3"),SUMIFS('Support info UFI CY202728'!$AJ$12:$AJ$511,'Support info UFI CY202728'!$B$12:$B$511,"New Project 3"))</f>
        <v>0</v>
      </c>
      <c r="E67" s="302">
        <f>IF('Fixed inputs'!$I$4="Application",SUMIFS('Support info UFI CY202728'!$V$12:$V$511,'Support info UFI CY202728'!$B$12:$B$511,"New Project 3"),SUMIFS('Support info UFI CY202728'!$AL$12:$AL$511,'Support info UFI CY202728'!$B$12:$B$511,"New Project 3"))</f>
        <v>0</v>
      </c>
      <c r="F67" s="302">
        <f>IF('Fixed inputs'!$I$4="Application",SUMIFS('Support info UFI CY202728'!$W$12:$W$511,'Support info UFI CY202728'!$B$12:$B$511,"New Project 3"),SUMIFS('Support info UFI CY202728'!$AN$12:$AN$511,'Support info UFI CY202728'!$B$12:$B$511,"New Project 3"))</f>
        <v>0</v>
      </c>
      <c r="G67" s="302">
        <f>IF('Fixed inputs'!$I$4="Application",SUMIFS('Support info UFI CY202728'!$X$12:$X$511,'Support info UFI CY202728'!$B$12:$B$511,"New Project 3"),SUMIFS('Support info UFI CY202728'!$AP$12:$AP$511,'Support info UFI CY202728'!$B$12:$B$511,"New Project 3"))</f>
        <v>0</v>
      </c>
      <c r="H67" s="320">
        <f>IF('Fixed inputs'!$I$4="Application",SUMIFS('Support info UFI CY202728'!$Y$12:$Y$511,'Support info UFI CY202728'!$B$12:$B$511,"New Project 3"),SUMIFS('Support info UFI CY202728'!$AR$12:$AR$511,'Support info UFI CY202728'!$B$12:$B$511,"New Project 3"))</f>
        <v>0</v>
      </c>
      <c r="I67" s="320">
        <f>IF('Fixed inputs'!$I$4="Application",SUMIFS('Support info UFI CY202728'!$Z$12:$Z$511,'Support info UFI CY202728'!$B$12:$B$511,"New Project 3"),SUMIFS('Support info UFI CY202728'!$AT$12:$AT$511,'Support info UFI CY202728'!$B$12:$B$511,"New Project 3"))</f>
        <v>0</v>
      </c>
      <c r="J67" s="320">
        <v>0</v>
      </c>
      <c r="K67" s="320">
        <v>0</v>
      </c>
      <c r="L67" s="320">
        <v>0</v>
      </c>
      <c r="M67" s="320">
        <v>0</v>
      </c>
      <c r="N67" s="320">
        <v>0</v>
      </c>
      <c r="O67" s="320">
        <v>0</v>
      </c>
      <c r="P67" s="320">
        <v>0</v>
      </c>
      <c r="Q67" s="320">
        <v>0</v>
      </c>
      <c r="R67" s="304">
        <v>0</v>
      </c>
      <c r="S67" s="302">
        <f>SUM(D67:R67)</f>
        <v>0</v>
      </c>
      <c r="U67" s="275"/>
      <c r="V67" s="275"/>
      <c r="W67" s="275"/>
      <c r="X67" s="275"/>
    </row>
    <row r="68" spans="1:24" ht="15" customHeight="1">
      <c r="A68" s="296"/>
      <c r="B68" s="299" t="s">
        <v>342</v>
      </c>
      <c r="C68" s="321"/>
      <c r="D68" s="302">
        <f t="shared" ref="D68:R68" si="16">IF(D65=$C63+6,-$C64,0)</f>
        <v>0</v>
      </c>
      <c r="E68" s="302">
        <f t="shared" si="16"/>
        <v>0</v>
      </c>
      <c r="F68" s="302">
        <f t="shared" si="16"/>
        <v>0</v>
      </c>
      <c r="G68" s="302">
        <f t="shared" si="16"/>
        <v>0</v>
      </c>
      <c r="H68" s="320">
        <f t="shared" si="16"/>
        <v>0</v>
      </c>
      <c r="I68" s="320">
        <f t="shared" si="16"/>
        <v>0</v>
      </c>
      <c r="J68" s="320">
        <f t="shared" si="16"/>
        <v>0</v>
      </c>
      <c r="K68" s="320">
        <f t="shared" si="16"/>
        <v>0</v>
      </c>
      <c r="L68" s="320">
        <f t="shared" si="16"/>
        <v>0</v>
      </c>
      <c r="M68" s="320">
        <f t="shared" si="16"/>
        <v>0</v>
      </c>
      <c r="N68" s="320">
        <f t="shared" si="16"/>
        <v>0</v>
      </c>
      <c r="O68" s="320">
        <f t="shared" si="16"/>
        <v>0</v>
      </c>
      <c r="P68" s="320">
        <f t="shared" si="16"/>
        <v>0</v>
      </c>
      <c r="Q68" s="320">
        <f t="shared" si="16"/>
        <v>0</v>
      </c>
      <c r="R68" s="320">
        <f t="shared" si="16"/>
        <v>0</v>
      </c>
      <c r="S68" s="302">
        <f>SUM(D68:R68)</f>
        <v>0</v>
      </c>
      <c r="U68" s="275"/>
      <c r="V68" s="275"/>
      <c r="W68" s="275"/>
      <c r="X68" s="275"/>
    </row>
    <row r="69" spans="1:24" ht="15.4" customHeight="1">
      <c r="A69" s="296"/>
      <c r="B69" s="299" t="s">
        <v>343</v>
      </c>
      <c r="C69" s="321"/>
      <c r="D69" s="302">
        <v>0</v>
      </c>
      <c r="E69" s="302">
        <v>0</v>
      </c>
      <c r="F69" s="302">
        <v>0</v>
      </c>
      <c r="G69" s="302">
        <v>0</v>
      </c>
      <c r="H69" s="320">
        <v>0</v>
      </c>
      <c r="I69" s="320">
        <f t="shared" ref="I69:R69" si="17">IF($C$62="ROI",IF(I65&lt;=$C63+5,$K74,0),IF($C$62="NI",IF(I65&lt;=$C63+5,$K74,0),0))</f>
        <v>0</v>
      </c>
      <c r="J69" s="320">
        <f t="shared" si="17"/>
        <v>0</v>
      </c>
      <c r="K69" s="320">
        <f t="shared" si="17"/>
        <v>0</v>
      </c>
      <c r="L69" s="320">
        <f t="shared" si="17"/>
        <v>0</v>
      </c>
      <c r="M69" s="320">
        <f t="shared" si="17"/>
        <v>0</v>
      </c>
      <c r="N69" s="320">
        <f t="shared" si="17"/>
        <v>0</v>
      </c>
      <c r="O69" s="320">
        <f t="shared" si="17"/>
        <v>0</v>
      </c>
      <c r="P69" s="320">
        <f t="shared" si="17"/>
        <v>0</v>
      </c>
      <c r="Q69" s="320">
        <f t="shared" si="17"/>
        <v>0</v>
      </c>
      <c r="R69" s="320">
        <f t="shared" si="17"/>
        <v>0</v>
      </c>
      <c r="S69" s="302">
        <f>SUM(D69:R69)</f>
        <v>0</v>
      </c>
      <c r="U69" s="275"/>
      <c r="V69" s="275"/>
      <c r="W69" s="275"/>
      <c r="X69" s="275"/>
    </row>
    <row r="70" spans="1:24" ht="15.4" customHeight="1">
      <c r="A70" s="296"/>
      <c r="B70" s="299" t="s">
        <v>344</v>
      </c>
      <c r="C70" s="299"/>
      <c r="D70" s="302">
        <f t="shared" ref="D70:R70" si="18">SUM(D67:D69)</f>
        <v>0</v>
      </c>
      <c r="E70" s="302">
        <f t="shared" si="18"/>
        <v>0</v>
      </c>
      <c r="F70" s="302">
        <f t="shared" si="18"/>
        <v>0</v>
      </c>
      <c r="G70" s="302">
        <f t="shared" si="18"/>
        <v>0</v>
      </c>
      <c r="H70" s="320">
        <f t="shared" si="18"/>
        <v>0</v>
      </c>
      <c r="I70" s="320">
        <f t="shared" si="18"/>
        <v>0</v>
      </c>
      <c r="J70" s="320">
        <f t="shared" si="18"/>
        <v>0</v>
      </c>
      <c r="K70" s="320">
        <f t="shared" si="18"/>
        <v>0</v>
      </c>
      <c r="L70" s="320">
        <f t="shared" si="18"/>
        <v>0</v>
      </c>
      <c r="M70" s="320">
        <f t="shared" si="18"/>
        <v>0</v>
      </c>
      <c r="N70" s="320">
        <f t="shared" si="18"/>
        <v>0</v>
      </c>
      <c r="O70" s="320">
        <f t="shared" si="18"/>
        <v>0</v>
      </c>
      <c r="P70" s="320">
        <f t="shared" si="18"/>
        <v>0</v>
      </c>
      <c r="Q70" s="320">
        <f t="shared" si="18"/>
        <v>0</v>
      </c>
      <c r="R70" s="320">
        <f t="shared" si="18"/>
        <v>0</v>
      </c>
      <c r="S70" s="302">
        <f>SUM(D70:R70)</f>
        <v>0</v>
      </c>
      <c r="U70" s="275"/>
      <c r="V70" s="275"/>
      <c r="W70" s="275"/>
      <c r="X70" s="275"/>
    </row>
    <row r="71" spans="1:24" ht="15" customHeight="1">
      <c r="A71" s="296"/>
      <c r="B71" s="299" t="s">
        <v>345</v>
      </c>
      <c r="C71" s="299"/>
      <c r="D71" s="320">
        <f t="shared" ref="D71:R71" si="19">IF($C$62="ROI",D70*D$13,IF($C$62="NI",D70*D$15,0))</f>
        <v>0</v>
      </c>
      <c r="E71" s="302">
        <f t="shared" si="19"/>
        <v>0</v>
      </c>
      <c r="F71" s="302">
        <f t="shared" si="19"/>
        <v>0</v>
      </c>
      <c r="G71" s="302">
        <f t="shared" si="19"/>
        <v>0</v>
      </c>
      <c r="H71" s="302">
        <f t="shared" si="19"/>
        <v>0</v>
      </c>
      <c r="I71" s="302">
        <f t="shared" si="19"/>
        <v>0</v>
      </c>
      <c r="J71" s="302">
        <f t="shared" si="19"/>
        <v>0</v>
      </c>
      <c r="K71" s="302">
        <f t="shared" si="19"/>
        <v>0</v>
      </c>
      <c r="L71" s="302">
        <f t="shared" si="19"/>
        <v>0</v>
      </c>
      <c r="M71" s="302">
        <f t="shared" si="19"/>
        <v>0</v>
      </c>
      <c r="N71" s="302">
        <f t="shared" si="19"/>
        <v>0</v>
      </c>
      <c r="O71" s="302">
        <f t="shared" si="19"/>
        <v>0</v>
      </c>
      <c r="P71" s="302">
        <f t="shared" si="19"/>
        <v>0</v>
      </c>
      <c r="Q71" s="302">
        <f t="shared" si="19"/>
        <v>0</v>
      </c>
      <c r="R71" s="302">
        <f t="shared" si="19"/>
        <v>0</v>
      </c>
      <c r="S71" s="302">
        <f>SUM(D71:R71)</f>
        <v>0</v>
      </c>
      <c r="U71" s="275"/>
      <c r="V71" s="275"/>
      <c r="W71" s="275"/>
      <c r="X71" s="275"/>
    </row>
    <row r="72" spans="1:24" ht="14.65" customHeight="1">
      <c r="A72" s="275"/>
      <c r="B72" s="275"/>
      <c r="C72" s="275"/>
      <c r="D72" s="312" t="s">
        <v>234</v>
      </c>
      <c r="E72" s="312" t="s">
        <v>166</v>
      </c>
      <c r="F72" s="312" t="s">
        <v>167</v>
      </c>
      <c r="G72" s="312" t="s">
        <v>115</v>
      </c>
      <c r="H72" s="312" t="s">
        <v>116</v>
      </c>
      <c r="I72" s="312" t="s">
        <v>117</v>
      </c>
      <c r="J72" s="312" t="s">
        <v>131</v>
      </c>
      <c r="K72" s="312" t="s">
        <v>132</v>
      </c>
      <c r="L72" s="312"/>
      <c r="M72" s="312"/>
      <c r="N72" s="312"/>
      <c r="O72" s="312"/>
      <c r="P72" s="312"/>
      <c r="Q72" s="312"/>
      <c r="R72" s="312"/>
      <c r="S72" s="312"/>
      <c r="U72" s="275"/>
      <c r="V72" s="275"/>
      <c r="W72" s="275"/>
      <c r="X72" s="275"/>
    </row>
    <row r="73" spans="1:24" ht="14.65" customHeight="1">
      <c r="A73" s="275"/>
      <c r="B73" s="275" t="s">
        <v>130</v>
      </c>
      <c r="C73" s="275"/>
      <c r="D73" s="322">
        <f t="shared" ref="D73:I73" si="20">IF($C$62="ROI",D67*D$13/SUMIF($I$65:$R$65,"&lt;="&amp;$C63+5,$I$13:$R$13),IF($C$62="NI",D67*D$15/SUMIF($I$65:$R$65,"&lt;="&amp;$C63+5,$I$15:$R$15),0))</f>
        <v>0</v>
      </c>
      <c r="E73" s="322">
        <f t="shared" si="20"/>
        <v>0</v>
      </c>
      <c r="F73" s="322">
        <f t="shared" si="20"/>
        <v>0</v>
      </c>
      <c r="G73" s="322">
        <f t="shared" si="20"/>
        <v>0</v>
      </c>
      <c r="H73" s="322">
        <f t="shared" si="20"/>
        <v>0</v>
      </c>
      <c r="I73" s="323">
        <f t="shared" si="20"/>
        <v>0</v>
      </c>
      <c r="J73" s="322">
        <f>IF($C$62="ROI",SUMPRODUCT($D$13:$R$13,D68:R68)/SUMIF(I65:R65,"&lt;="&amp;C63+5,$I$13:$R$13),IF($C$62="NI",SUMPRODUCT($D$15:$R$15,D68:R68)/SUMIF(I65:R65,"&lt;="&amp;C63+5,$I$15:$R$15),0))</f>
        <v>0</v>
      </c>
      <c r="K73" s="322">
        <f>SUM(D73:J73)</f>
        <v>0</v>
      </c>
      <c r="L73" s="312"/>
      <c r="M73" s="312"/>
      <c r="N73" s="312"/>
      <c r="O73" s="312"/>
      <c r="P73" s="312"/>
      <c r="Q73" s="312"/>
      <c r="R73" s="312"/>
      <c r="S73" s="312"/>
      <c r="U73" s="275"/>
      <c r="V73" s="275"/>
      <c r="W73" s="275"/>
      <c r="X73" s="275"/>
    </row>
    <row r="74" spans="1:24" ht="14.65" customHeight="1">
      <c r="A74" s="275"/>
      <c r="B74" s="300" t="s">
        <v>130</v>
      </c>
      <c r="C74" s="299"/>
      <c r="D74" s="320">
        <f t="shared" ref="D74:I74" si="21">IF($C$62="ROI",D67*D$13/SUMIF($I$65:$R$65,"&lt;="&amp;$C63+5,$I$13:$R$13),IF($C$62="NI",D67*D$15/SUMIF($I$65:$R$65,"&lt;="&amp;$C63+5,$I$15:$R$15),0))</f>
        <v>0</v>
      </c>
      <c r="E74" s="320">
        <f t="shared" si="21"/>
        <v>0</v>
      </c>
      <c r="F74" s="320">
        <f t="shared" si="21"/>
        <v>0</v>
      </c>
      <c r="G74" s="320">
        <f t="shared" si="21"/>
        <v>0</v>
      </c>
      <c r="H74" s="320">
        <f t="shared" si="21"/>
        <v>0</v>
      </c>
      <c r="I74" s="320">
        <f t="shared" si="21"/>
        <v>0</v>
      </c>
      <c r="J74" s="320">
        <f>IF($C$62="ROI",SUMPRODUCT($D$13:$R$13,D68:R68)/SUMIF(I65:R65,"&lt;="&amp;C63+5,$I$13:$R$13),IF($C$62="NI",SUMPRODUCT($D$15:$R$15,D68:R68)/SUMIF(I65:R65,"&lt;="&amp;C63+5,$I$15:$R$15),0))</f>
        <v>0</v>
      </c>
      <c r="K74" s="320">
        <f>SUM(D74:J74)</f>
        <v>0</v>
      </c>
      <c r="L74" s="312"/>
      <c r="M74" s="312"/>
      <c r="N74" s="312"/>
      <c r="O74" s="312"/>
      <c r="P74" s="312"/>
      <c r="Q74" s="312"/>
      <c r="R74" s="312"/>
      <c r="S74" s="312"/>
      <c r="U74" s="275"/>
      <c r="V74" s="275"/>
      <c r="W74" s="275"/>
      <c r="X74" s="275"/>
    </row>
    <row r="75" spans="1:24" ht="14.65" customHeight="1">
      <c r="A75" s="275"/>
      <c r="B75" s="275"/>
      <c r="C75" s="275"/>
      <c r="D75" s="275"/>
      <c r="E75" s="275"/>
      <c r="F75" s="275"/>
      <c r="G75" s="275"/>
      <c r="H75" s="275"/>
      <c r="I75" s="275"/>
      <c r="J75" s="275"/>
      <c r="K75" s="275"/>
      <c r="L75" s="275"/>
      <c r="M75" s="275"/>
      <c r="N75" s="275"/>
      <c r="O75" s="275"/>
      <c r="P75" s="275"/>
      <c r="Q75" s="275"/>
      <c r="R75" s="275"/>
      <c r="S75" s="275"/>
      <c r="U75" s="275"/>
      <c r="V75" s="275"/>
      <c r="W75" s="275"/>
      <c r="X75" s="275"/>
    </row>
    <row r="76" spans="1:24" ht="14.65" customHeight="1">
      <c r="A76" s="275"/>
      <c r="B76" s="275"/>
      <c r="C76" s="275"/>
      <c r="D76" s="275"/>
      <c r="E76" s="275"/>
      <c r="F76" s="275"/>
      <c r="G76" s="275"/>
      <c r="H76" s="275"/>
      <c r="I76" s="275"/>
      <c r="J76" s="275"/>
      <c r="K76" s="275"/>
      <c r="L76" s="275"/>
      <c r="M76" s="275"/>
      <c r="N76" s="275"/>
      <c r="O76" s="275"/>
      <c r="P76" s="275"/>
      <c r="Q76" s="275"/>
      <c r="R76" s="275"/>
      <c r="S76" s="275"/>
      <c r="U76" s="275"/>
      <c r="V76" s="275"/>
      <c r="W76" s="275"/>
      <c r="X76" s="275"/>
    </row>
    <row r="77" spans="1:24">
      <c r="A77" s="275"/>
      <c r="B77" s="275"/>
      <c r="C77" s="275"/>
      <c r="D77" s="275"/>
      <c r="E77" s="275"/>
      <c r="F77" s="275"/>
      <c r="G77" s="275"/>
      <c r="H77" s="275"/>
      <c r="I77" s="275"/>
      <c r="J77" s="275"/>
      <c r="K77" s="275"/>
      <c r="L77" s="275"/>
      <c r="M77" s="275"/>
      <c r="N77" s="275"/>
      <c r="O77" s="275"/>
      <c r="P77" s="275"/>
      <c r="Q77" s="275"/>
      <c r="R77" s="275"/>
      <c r="S77" s="275"/>
      <c r="U77" s="275"/>
      <c r="V77" s="275"/>
      <c r="W77" s="275"/>
      <c r="X77" s="275"/>
    </row>
    <row r="78" spans="1:24" ht="14.65" customHeight="1" outlineLevel="1">
      <c r="A78" s="275"/>
      <c r="B78" s="551" t="s">
        <v>195</v>
      </c>
      <c r="C78" s="552"/>
      <c r="D78" s="552"/>
      <c r="E78" s="552"/>
      <c r="F78" s="552"/>
      <c r="G78" s="552"/>
      <c r="H78" s="552"/>
      <c r="I78" s="552"/>
      <c r="J78" s="552"/>
      <c r="K78" s="552"/>
      <c r="L78" s="552"/>
      <c r="M78" s="552"/>
      <c r="N78" s="552"/>
      <c r="O78" s="552"/>
      <c r="P78" s="552"/>
      <c r="Q78" s="552"/>
      <c r="R78" s="552"/>
      <c r="S78" s="553"/>
      <c r="U78" s="275"/>
      <c r="V78" s="275"/>
      <c r="W78" s="275"/>
      <c r="X78" s="275"/>
    </row>
    <row r="79" spans="1:24" ht="14.65" customHeight="1" outlineLevel="1">
      <c r="A79" s="275"/>
      <c r="B79" s="300" t="s">
        <v>128</v>
      </c>
      <c r="C79" s="324" t="str">
        <f>IF('Support info UFI CY202728'!$C$7="Ireland","ROI","NI")</f>
        <v>NI</v>
      </c>
      <c r="D79" s="300" t="s">
        <v>246</v>
      </c>
      <c r="E79" s="275"/>
      <c r="F79" s="275"/>
      <c r="G79" s="275"/>
      <c r="H79" s="275"/>
      <c r="I79" s="275"/>
      <c r="J79" s="275"/>
      <c r="K79" s="275"/>
      <c r="L79" s="275"/>
      <c r="M79" s="275"/>
      <c r="N79" s="275"/>
      <c r="O79" s="275"/>
      <c r="P79" s="275"/>
      <c r="Q79" s="275"/>
      <c r="R79" s="275"/>
      <c r="S79" s="275"/>
      <c r="U79" s="275"/>
      <c r="V79" s="275"/>
      <c r="W79" s="275"/>
      <c r="X79" s="275"/>
    </row>
    <row r="80" spans="1:24" ht="14.65" customHeight="1" outlineLevel="1">
      <c r="A80" s="275"/>
      <c r="B80" s="300" t="s">
        <v>129</v>
      </c>
      <c r="C80" s="447">
        <v>5</v>
      </c>
      <c r="D80" s="300" t="s">
        <v>191</v>
      </c>
      <c r="E80" s="275"/>
      <c r="F80" s="275"/>
      <c r="G80" s="275"/>
      <c r="H80" s="275"/>
      <c r="I80" s="275"/>
      <c r="J80" s="275"/>
      <c r="K80" s="275"/>
      <c r="L80" s="275"/>
      <c r="M80" s="275"/>
      <c r="N80" s="275"/>
      <c r="O80" s="275"/>
      <c r="P80" s="275"/>
      <c r="Q80" s="275"/>
      <c r="R80" s="275"/>
      <c r="S80" s="275"/>
      <c r="U80" s="275"/>
      <c r="V80" s="275"/>
      <c r="W80" s="275"/>
      <c r="X80" s="275"/>
    </row>
    <row r="81" spans="1:24" ht="14.65" customHeight="1" outlineLevel="1">
      <c r="A81" s="275"/>
      <c r="B81" s="300" t="s">
        <v>341</v>
      </c>
      <c r="C81" s="447">
        <v>0</v>
      </c>
      <c r="D81" s="325" t="s">
        <v>191</v>
      </c>
      <c r="E81" s="326"/>
      <c r="F81" s="326"/>
      <c r="G81" s="326"/>
      <c r="H81" s="326"/>
      <c r="I81" s="326"/>
      <c r="J81" s="275"/>
      <c r="K81" s="275"/>
      <c r="L81" s="275"/>
      <c r="M81" s="275"/>
      <c r="N81" s="275"/>
      <c r="O81" s="275"/>
      <c r="P81" s="275"/>
      <c r="Q81" s="275"/>
      <c r="R81" s="275"/>
      <c r="S81" s="275"/>
      <c r="U81" s="275"/>
      <c r="V81" s="275"/>
      <c r="W81" s="275"/>
      <c r="X81" s="275"/>
    </row>
    <row r="82" spans="1:24" ht="14.65" customHeight="1" outlineLevel="1">
      <c r="A82" s="275"/>
      <c r="B82" s="275"/>
      <c r="C82" s="326"/>
      <c r="D82" s="327">
        <v>1</v>
      </c>
      <c r="E82" s="327">
        <v>2</v>
      </c>
      <c r="F82" s="327">
        <v>3</v>
      </c>
      <c r="G82" s="327">
        <v>4</v>
      </c>
      <c r="H82" s="327">
        <v>5</v>
      </c>
      <c r="I82" s="327">
        <v>6</v>
      </c>
      <c r="J82" s="314">
        <v>7</v>
      </c>
      <c r="K82" s="314">
        <v>8</v>
      </c>
      <c r="L82" s="314">
        <v>9</v>
      </c>
      <c r="M82" s="314">
        <v>10</v>
      </c>
      <c r="N82" s="314">
        <v>11</v>
      </c>
      <c r="O82" s="314">
        <v>12</v>
      </c>
      <c r="P82" s="314">
        <v>13</v>
      </c>
      <c r="Q82" s="314">
        <v>14</v>
      </c>
      <c r="R82" s="314">
        <v>15</v>
      </c>
      <c r="S82" s="314"/>
      <c r="U82" s="275"/>
      <c r="V82" s="275"/>
      <c r="W82" s="275"/>
      <c r="X82" s="275"/>
    </row>
    <row r="83" spans="1:24" ht="15.75" customHeight="1">
      <c r="A83" s="275"/>
      <c r="B83" s="275"/>
      <c r="C83" s="326"/>
      <c r="D83" s="328" t="s">
        <v>234</v>
      </c>
      <c r="E83" s="328" t="s">
        <v>166</v>
      </c>
      <c r="F83" s="328" t="s">
        <v>167</v>
      </c>
      <c r="G83" s="328" t="s">
        <v>115</v>
      </c>
      <c r="H83" s="328" t="s">
        <v>116</v>
      </c>
      <c r="I83" s="328" t="s">
        <v>117</v>
      </c>
      <c r="J83" s="298" t="s">
        <v>118</v>
      </c>
      <c r="K83" s="298" t="s">
        <v>119</v>
      </c>
      <c r="L83" s="298" t="s">
        <v>93</v>
      </c>
      <c r="M83" s="298" t="s">
        <v>94</v>
      </c>
      <c r="N83" s="298" t="s">
        <v>95</v>
      </c>
      <c r="O83" s="298" t="s">
        <v>96</v>
      </c>
      <c r="P83" s="298" t="s">
        <v>97</v>
      </c>
      <c r="Q83" s="298" t="s">
        <v>120</v>
      </c>
      <c r="R83" s="298" t="s">
        <v>121</v>
      </c>
      <c r="S83" s="298" t="s">
        <v>132</v>
      </c>
      <c r="U83" s="275"/>
      <c r="V83" s="275"/>
      <c r="W83" s="275"/>
      <c r="X83" s="275"/>
    </row>
    <row r="84" spans="1:24" ht="30" customHeight="1">
      <c r="A84" s="275"/>
      <c r="B84" s="300" t="s">
        <v>339</v>
      </c>
      <c r="C84" s="325">
        <v>0</v>
      </c>
      <c r="D84" s="320">
        <f>IF('Fixed inputs'!$I$4="Application",SUMIFS('Support info UFI CY202728'!$U$12:$U$511,'Support info UFI CY202728'!$B$12:$B$511,"New Project 4"),SUMIFS('Support info UFI CY202728'!$AJ$12:$AJ$511,'Support info UFI CY202728'!$B$12:$B$511,"New Project 4"))</f>
        <v>0</v>
      </c>
      <c r="E84" s="320">
        <f>IF('Fixed inputs'!$I$4="Application",SUMIFS('Support info UFI CY202728'!$V$12:$V$511,'Support info UFI CY202728'!$B$12:$B$511,"New Project 4"),SUMIFS('Support info UFI CY202728'!$AL$12:$AL$511,'Support info UFI CY202728'!$B$12:$B$511,"New Project 4"))</f>
        <v>0</v>
      </c>
      <c r="F84" s="320">
        <f>IF('Fixed inputs'!$I$4="Application",SUMIFS('Support info UFI CY202728'!$W$12:$W$511,'Support info UFI CY202728'!$B$12:$B$511,"New Project 4"),SUMIFS('Support info UFI CY202728'!$AN$12:$AN$511,'Support info UFI CY202728'!$B$12:$B$511,"New Project 4"))</f>
        <v>0</v>
      </c>
      <c r="G84" s="320">
        <f>IF('Fixed inputs'!$I$4="Application",SUMIFS('Support info UFI CY202728'!$X$12:$X$511,'Support info UFI CY202728'!$B$12:$B$511,"New Project 4"),SUMIFS('Support info UFI CY202728'!$AP$12:$AP$511,'Support info UFI CY202728'!$B$12:$B$511,"New Project 4"))</f>
        <v>0</v>
      </c>
      <c r="H84" s="320">
        <f>IF('Fixed inputs'!$I$4="Application",SUMIFS('Support info UFI CY202728'!$Y$12:$Y$511,'Support info UFI CY202728'!$B$12:$B$511,"New Project 4"),SUMIFS('Support info UFI CY202728'!$AR$12:$AR$511,'Support info UFI CY202728'!$B$12:$B$511,"New Project 4"))</f>
        <v>0</v>
      </c>
      <c r="I84" s="320">
        <f>IF('Fixed inputs'!$I$4="Application",SUMIFS('Support info UFI CY202728'!$Z$12:$Z$511,'Support info UFI CY202728'!$B$12:$B$511,"New Project 4"),SUMIFS('Support info UFI CY202728'!$AT$12:$AT$511,'Support info UFI CY202728'!$B$12:$B$511,"New Project 4"))</f>
        <v>0</v>
      </c>
      <c r="J84" s="320">
        <v>0</v>
      </c>
      <c r="K84" s="320">
        <v>0</v>
      </c>
      <c r="L84" s="320">
        <v>0</v>
      </c>
      <c r="M84" s="320">
        <v>0</v>
      </c>
      <c r="N84" s="320">
        <v>0</v>
      </c>
      <c r="O84" s="320">
        <v>0</v>
      </c>
      <c r="P84" s="320">
        <v>0</v>
      </c>
      <c r="Q84" s="320">
        <v>0</v>
      </c>
      <c r="R84" s="320">
        <v>0</v>
      </c>
      <c r="S84" s="320">
        <f>SUM(D84:R84)</f>
        <v>0</v>
      </c>
      <c r="U84" s="275"/>
      <c r="V84" s="275"/>
      <c r="W84" s="275"/>
      <c r="X84" s="275"/>
    </row>
    <row r="85" spans="1:24" ht="45" customHeight="1">
      <c r="A85" s="275"/>
      <c r="B85" s="300" t="s">
        <v>342</v>
      </c>
      <c r="C85" s="325"/>
      <c r="D85" s="320">
        <f t="shared" ref="D85:R85" si="22">IF(D82=$C80+6,-$C81,0)</f>
        <v>0</v>
      </c>
      <c r="E85" s="320">
        <f t="shared" si="22"/>
        <v>0</v>
      </c>
      <c r="F85" s="320">
        <f t="shared" si="22"/>
        <v>0</v>
      </c>
      <c r="G85" s="320">
        <f t="shared" si="22"/>
        <v>0</v>
      </c>
      <c r="H85" s="320">
        <f t="shared" si="22"/>
        <v>0</v>
      </c>
      <c r="I85" s="320">
        <f t="shared" si="22"/>
        <v>0</v>
      </c>
      <c r="J85" s="320">
        <f t="shared" si="22"/>
        <v>0</v>
      </c>
      <c r="K85" s="320">
        <f t="shared" si="22"/>
        <v>0</v>
      </c>
      <c r="L85" s="320">
        <f t="shared" si="22"/>
        <v>0</v>
      </c>
      <c r="M85" s="320">
        <f t="shared" si="22"/>
        <v>0</v>
      </c>
      <c r="N85" s="320">
        <f t="shared" si="22"/>
        <v>0</v>
      </c>
      <c r="O85" s="320">
        <f t="shared" si="22"/>
        <v>0</v>
      </c>
      <c r="P85" s="320">
        <f t="shared" si="22"/>
        <v>0</v>
      </c>
      <c r="Q85" s="320">
        <f t="shared" si="22"/>
        <v>0</v>
      </c>
      <c r="R85" s="320">
        <f t="shared" si="22"/>
        <v>0</v>
      </c>
      <c r="S85" s="320">
        <f>SUM(D85:R85)</f>
        <v>0</v>
      </c>
      <c r="U85" s="275"/>
      <c r="V85" s="275"/>
      <c r="W85" s="275"/>
      <c r="X85" s="275"/>
    </row>
    <row r="86" spans="1:24" ht="45" customHeight="1">
      <c r="A86" s="275"/>
      <c r="B86" s="300" t="s">
        <v>343</v>
      </c>
      <c r="C86" s="325"/>
      <c r="D86" s="320">
        <v>0</v>
      </c>
      <c r="E86" s="320">
        <v>0</v>
      </c>
      <c r="F86" s="320">
        <v>0</v>
      </c>
      <c r="G86" s="320">
        <v>0</v>
      </c>
      <c r="H86" s="320">
        <v>0</v>
      </c>
      <c r="I86" s="320">
        <f t="shared" ref="I86:R86" si="23">IF($C$79="ROI",IF(I82&lt;=$C80+5,$K91,0),IF($C$79="NI",IF(I82&lt;=$C80+5,$K91,0),0))</f>
        <v>0</v>
      </c>
      <c r="J86" s="320">
        <f t="shared" si="23"/>
        <v>0</v>
      </c>
      <c r="K86" s="320">
        <f t="shared" si="23"/>
        <v>0</v>
      </c>
      <c r="L86" s="320">
        <f t="shared" si="23"/>
        <v>0</v>
      </c>
      <c r="M86" s="320">
        <f t="shared" si="23"/>
        <v>0</v>
      </c>
      <c r="N86" s="320">
        <f t="shared" si="23"/>
        <v>0</v>
      </c>
      <c r="O86" s="320">
        <f t="shared" si="23"/>
        <v>0</v>
      </c>
      <c r="P86" s="320">
        <f t="shared" si="23"/>
        <v>0</v>
      </c>
      <c r="Q86" s="320">
        <f t="shared" si="23"/>
        <v>0</v>
      </c>
      <c r="R86" s="320">
        <f t="shared" si="23"/>
        <v>0</v>
      </c>
      <c r="S86" s="320">
        <f>SUM(D86:R86)</f>
        <v>0</v>
      </c>
      <c r="U86" s="275"/>
      <c r="V86" s="275"/>
      <c r="W86" s="275"/>
      <c r="X86" s="275"/>
    </row>
    <row r="87" spans="1:24" ht="45" customHeight="1">
      <c r="A87" s="275"/>
      <c r="B87" s="300" t="s">
        <v>344</v>
      </c>
      <c r="C87" s="325"/>
      <c r="D87" s="320">
        <f t="shared" ref="D87:R87" si="24">SUM(D84:D86)</f>
        <v>0</v>
      </c>
      <c r="E87" s="320">
        <f t="shared" si="24"/>
        <v>0</v>
      </c>
      <c r="F87" s="320">
        <f t="shared" si="24"/>
        <v>0</v>
      </c>
      <c r="G87" s="320">
        <f t="shared" si="24"/>
        <v>0</v>
      </c>
      <c r="H87" s="320">
        <f t="shared" si="24"/>
        <v>0</v>
      </c>
      <c r="I87" s="320">
        <f t="shared" si="24"/>
        <v>0</v>
      </c>
      <c r="J87" s="320">
        <f t="shared" si="24"/>
        <v>0</v>
      </c>
      <c r="K87" s="320">
        <f t="shared" si="24"/>
        <v>0</v>
      </c>
      <c r="L87" s="320">
        <f t="shared" si="24"/>
        <v>0</v>
      </c>
      <c r="M87" s="320">
        <f t="shared" si="24"/>
        <v>0</v>
      </c>
      <c r="N87" s="320">
        <f t="shared" si="24"/>
        <v>0</v>
      </c>
      <c r="O87" s="320">
        <f t="shared" si="24"/>
        <v>0</v>
      </c>
      <c r="P87" s="320">
        <f t="shared" si="24"/>
        <v>0</v>
      </c>
      <c r="Q87" s="320">
        <f t="shared" si="24"/>
        <v>0</v>
      </c>
      <c r="R87" s="320">
        <f t="shared" si="24"/>
        <v>0</v>
      </c>
      <c r="S87" s="320">
        <f>SUM(D87:R87)</f>
        <v>0</v>
      </c>
      <c r="U87" s="275"/>
      <c r="V87" s="275"/>
      <c r="W87" s="275"/>
      <c r="X87" s="275"/>
    </row>
    <row r="88" spans="1:24" ht="30" customHeight="1">
      <c r="A88" s="275"/>
      <c r="B88" s="300" t="s">
        <v>345</v>
      </c>
      <c r="C88" s="325"/>
      <c r="D88" s="320">
        <f t="shared" ref="D88:R88" si="25">IF($C$79="ROI",D87*D$13,IF($C$79="NI",D87*D$15,0))</f>
        <v>0</v>
      </c>
      <c r="E88" s="320">
        <f t="shared" si="25"/>
        <v>0</v>
      </c>
      <c r="F88" s="320">
        <f t="shared" si="25"/>
        <v>0</v>
      </c>
      <c r="G88" s="320">
        <f t="shared" si="25"/>
        <v>0</v>
      </c>
      <c r="H88" s="320">
        <f t="shared" si="25"/>
        <v>0</v>
      </c>
      <c r="I88" s="320">
        <f t="shared" si="25"/>
        <v>0</v>
      </c>
      <c r="J88" s="320">
        <f t="shared" si="25"/>
        <v>0</v>
      </c>
      <c r="K88" s="320">
        <f t="shared" si="25"/>
        <v>0</v>
      </c>
      <c r="L88" s="320">
        <f t="shared" si="25"/>
        <v>0</v>
      </c>
      <c r="M88" s="320">
        <f t="shared" si="25"/>
        <v>0</v>
      </c>
      <c r="N88" s="320">
        <f t="shared" si="25"/>
        <v>0</v>
      </c>
      <c r="O88" s="320">
        <f t="shared" si="25"/>
        <v>0</v>
      </c>
      <c r="P88" s="320">
        <f t="shared" si="25"/>
        <v>0</v>
      </c>
      <c r="Q88" s="320">
        <f t="shared" si="25"/>
        <v>0</v>
      </c>
      <c r="R88" s="320">
        <f t="shared" si="25"/>
        <v>0</v>
      </c>
      <c r="S88" s="320">
        <f>SUM(D88:R88)</f>
        <v>0</v>
      </c>
      <c r="U88" s="275"/>
      <c r="V88" s="275"/>
      <c r="W88" s="275"/>
      <c r="X88" s="275"/>
    </row>
    <row r="89" spans="1:24">
      <c r="A89" s="275"/>
      <c r="B89" s="275"/>
      <c r="C89" s="326"/>
      <c r="D89" s="312" t="s">
        <v>234</v>
      </c>
      <c r="E89" s="312" t="s">
        <v>166</v>
      </c>
      <c r="F89" s="312" t="s">
        <v>167</v>
      </c>
      <c r="G89" s="312" t="s">
        <v>115</v>
      </c>
      <c r="H89" s="312" t="s">
        <v>116</v>
      </c>
      <c r="I89" s="312" t="s">
        <v>117</v>
      </c>
      <c r="J89" s="312" t="s">
        <v>131</v>
      </c>
      <c r="K89" s="312" t="s">
        <v>132</v>
      </c>
      <c r="L89" s="312"/>
      <c r="M89" s="312"/>
      <c r="N89" s="312"/>
      <c r="O89" s="312"/>
      <c r="P89" s="312"/>
      <c r="Q89" s="312"/>
      <c r="R89" s="312"/>
      <c r="S89" s="312"/>
      <c r="U89" s="275"/>
      <c r="V89" s="275"/>
      <c r="W89" s="275"/>
      <c r="X89" s="275"/>
    </row>
    <row r="90" spans="1:24" ht="15.75" customHeight="1">
      <c r="A90" s="275"/>
      <c r="B90" s="275" t="s">
        <v>130</v>
      </c>
      <c r="C90" s="326"/>
      <c r="D90" s="322">
        <f t="shared" ref="D90:I90" si="26">IF($C$79="ROI",D84*D$13/SUMIF($I$82:$R$82,"&lt;="&amp;$C80+5,$I$13:$R$13),IF($C$79="NI",D84*D$15/SUMIF($I$82:$R$82,"&lt;="&amp;$C80+5,$I$15:$R$15),0))</f>
        <v>0</v>
      </c>
      <c r="E90" s="322">
        <f t="shared" si="26"/>
        <v>0</v>
      </c>
      <c r="F90" s="322">
        <f t="shared" si="26"/>
        <v>0</v>
      </c>
      <c r="G90" s="322">
        <f t="shared" si="26"/>
        <v>0</v>
      </c>
      <c r="H90" s="322">
        <f t="shared" si="26"/>
        <v>0</v>
      </c>
      <c r="I90" s="323">
        <f t="shared" si="26"/>
        <v>0</v>
      </c>
      <c r="J90" s="322">
        <f>IF($C$79="ROI",SUMPRODUCT($D$13:$R$13,D85:R85)/SUMIF(I82:R82,"&lt;="&amp;C80+5,$I$13:$R$13),IF($C$79="NI",SUMPRODUCT($D$15:$R$15,D85:R85)/SUMIF(I82:R82,"&lt;="&amp;C80+5,$I$15:$R$15),0))</f>
        <v>0</v>
      </c>
      <c r="K90" s="322">
        <f>SUM(D90:J90)</f>
        <v>0</v>
      </c>
      <c r="L90" s="312"/>
      <c r="M90" s="312"/>
      <c r="N90" s="312"/>
      <c r="O90" s="312"/>
      <c r="P90" s="312"/>
      <c r="Q90" s="312"/>
      <c r="R90" s="312"/>
      <c r="S90" s="312"/>
      <c r="U90" s="275"/>
      <c r="V90" s="275"/>
      <c r="W90" s="275"/>
      <c r="X90" s="275"/>
    </row>
    <row r="91" spans="1:24" ht="30" customHeight="1">
      <c r="A91" s="275"/>
      <c r="B91" s="300" t="s">
        <v>130</v>
      </c>
      <c r="C91" s="300"/>
      <c r="D91" s="320">
        <f t="shared" ref="D91:I91" si="27">IF($C$79="ROI",D84*D$13/SUMIF($I$82:$R$82,"&lt;="&amp;$C80+5,$I$13:$R$13),IF($C$79="NI",D84*D$15/SUMIF($I$82:$R$82,"&lt;="&amp;$C80+5,$I$15:$R$15),0))</f>
        <v>0</v>
      </c>
      <c r="E91" s="320">
        <f t="shared" si="27"/>
        <v>0</v>
      </c>
      <c r="F91" s="320">
        <f t="shared" si="27"/>
        <v>0</v>
      </c>
      <c r="G91" s="320">
        <f t="shared" si="27"/>
        <v>0</v>
      </c>
      <c r="H91" s="320">
        <f t="shared" si="27"/>
        <v>0</v>
      </c>
      <c r="I91" s="320">
        <f t="shared" si="27"/>
        <v>0</v>
      </c>
      <c r="J91" s="320">
        <f>IF($C$79="ROI",SUMPRODUCT($D$13:$R$13,D85:R85)/SUMIF(I82:R82,"&lt;="&amp;C80+5,$I$13:$R$13),IF($C$79="NI",SUMPRODUCT($D$15:$R$15,D85:R85)/SUMIF(I82:R82,"&lt;="&amp;C80+5,$I$15:$R$15),0))</f>
        <v>0</v>
      </c>
      <c r="K91" s="320">
        <f>SUM(D91:J91)</f>
        <v>0</v>
      </c>
      <c r="L91" s="312"/>
      <c r="M91" s="312"/>
      <c r="N91" s="312"/>
      <c r="O91" s="312"/>
      <c r="P91" s="312"/>
      <c r="Q91" s="312"/>
      <c r="R91" s="312"/>
      <c r="S91" s="312"/>
      <c r="U91" s="275"/>
      <c r="V91" s="275"/>
      <c r="W91" s="275"/>
      <c r="X91" s="275"/>
    </row>
    <row r="92" spans="1:24">
      <c r="A92" s="275"/>
      <c r="B92" s="275"/>
      <c r="C92" s="275"/>
      <c r="D92" s="275"/>
      <c r="E92" s="275"/>
      <c r="F92" s="275"/>
      <c r="G92" s="275"/>
      <c r="H92" s="275"/>
      <c r="I92" s="275"/>
      <c r="J92" s="275"/>
      <c r="K92" s="275"/>
      <c r="L92" s="275"/>
      <c r="M92" s="275"/>
      <c r="N92" s="275"/>
      <c r="O92" s="275"/>
      <c r="P92" s="275"/>
      <c r="Q92" s="275"/>
      <c r="R92" s="275"/>
      <c r="S92" s="275"/>
      <c r="U92" s="275"/>
      <c r="V92" s="275"/>
      <c r="W92" s="275"/>
      <c r="X92" s="275"/>
    </row>
    <row r="93" spans="1:24">
      <c r="A93" s="275"/>
      <c r="B93" s="275"/>
      <c r="C93" s="275"/>
      <c r="D93" s="275"/>
      <c r="E93" s="275"/>
      <c r="F93" s="275"/>
      <c r="G93" s="275"/>
      <c r="H93" s="275"/>
      <c r="I93" s="275"/>
      <c r="J93" s="275"/>
      <c r="K93" s="275"/>
      <c r="L93" s="275"/>
      <c r="M93" s="275"/>
      <c r="N93" s="275"/>
      <c r="O93" s="275"/>
      <c r="P93" s="275"/>
      <c r="Q93" s="275"/>
      <c r="R93" s="275"/>
      <c r="S93" s="275"/>
      <c r="U93" s="275"/>
      <c r="V93" s="275"/>
      <c r="W93" s="275"/>
      <c r="X93" s="275"/>
    </row>
    <row r="94" spans="1:24">
      <c r="A94" s="275"/>
      <c r="B94" s="275"/>
      <c r="C94" s="275"/>
      <c r="D94" s="275"/>
      <c r="E94" s="275"/>
      <c r="F94" s="275"/>
      <c r="G94" s="275"/>
      <c r="H94" s="275"/>
      <c r="I94" s="275"/>
      <c r="J94" s="275"/>
      <c r="K94" s="275"/>
      <c r="L94" s="275"/>
      <c r="M94" s="275"/>
      <c r="N94" s="275"/>
      <c r="O94" s="275"/>
      <c r="P94" s="275"/>
      <c r="Q94" s="275"/>
      <c r="R94" s="275"/>
      <c r="S94" s="275"/>
      <c r="U94" s="275"/>
      <c r="V94" s="275"/>
      <c r="W94" s="275"/>
      <c r="X94" s="275"/>
    </row>
    <row r="95" spans="1:24">
      <c r="A95" s="275"/>
      <c r="B95" s="275"/>
      <c r="C95" s="275"/>
      <c r="D95" s="275"/>
      <c r="E95" s="275"/>
      <c r="F95" s="275"/>
      <c r="G95" s="275"/>
      <c r="H95" s="275"/>
      <c r="I95" s="275"/>
      <c r="J95" s="275"/>
      <c r="K95" s="275"/>
      <c r="L95" s="275"/>
      <c r="M95" s="275"/>
      <c r="N95" s="275"/>
      <c r="O95" s="275"/>
      <c r="P95" s="275"/>
      <c r="Q95" s="275"/>
      <c r="R95" s="275"/>
      <c r="S95" s="275"/>
      <c r="U95" s="275"/>
      <c r="V95" s="275"/>
      <c r="W95" s="275"/>
      <c r="X95" s="275"/>
    </row>
    <row r="96" spans="1:24">
      <c r="A96" s="275"/>
      <c r="B96" s="567" t="s">
        <v>196</v>
      </c>
      <c r="C96" s="568"/>
      <c r="D96" s="568"/>
      <c r="E96" s="568"/>
      <c r="F96" s="568"/>
      <c r="G96" s="568"/>
      <c r="H96" s="568"/>
      <c r="I96" s="568"/>
      <c r="J96" s="568"/>
      <c r="K96" s="568"/>
      <c r="L96" s="568"/>
      <c r="M96" s="568"/>
      <c r="N96" s="568"/>
      <c r="O96" s="568"/>
      <c r="P96" s="568"/>
      <c r="Q96" s="569"/>
      <c r="R96" s="358"/>
      <c r="S96" s="358"/>
      <c r="U96" s="275"/>
      <c r="V96" s="275"/>
      <c r="W96" s="275"/>
      <c r="X96" s="275"/>
    </row>
    <row r="97" spans="1:35">
      <c r="A97" s="275"/>
      <c r="B97" s="567" t="s">
        <v>357</v>
      </c>
      <c r="C97" s="568"/>
      <c r="D97" s="568"/>
      <c r="E97" s="568"/>
      <c r="F97" s="568"/>
      <c r="G97" s="568"/>
      <c r="H97" s="568"/>
      <c r="I97" s="568"/>
      <c r="J97" s="568"/>
      <c r="K97" s="568"/>
      <c r="L97" s="568"/>
      <c r="M97" s="568"/>
      <c r="N97" s="568"/>
      <c r="O97" s="568"/>
      <c r="P97" s="568"/>
      <c r="Q97" s="569"/>
      <c r="R97" s="358"/>
      <c r="S97" s="358"/>
      <c r="U97" s="275"/>
      <c r="V97" s="275"/>
      <c r="W97" s="275"/>
      <c r="X97" s="275"/>
    </row>
    <row r="98" spans="1:35" ht="15" customHeight="1">
      <c r="A98" s="275"/>
      <c r="B98" s="350"/>
      <c r="C98" s="350"/>
      <c r="D98" s="350"/>
      <c r="E98" s="350"/>
      <c r="F98" s="350"/>
      <c r="G98" s="350"/>
      <c r="H98" s="350"/>
      <c r="I98" s="350"/>
      <c r="J98" s="350"/>
      <c r="K98" s="350"/>
      <c r="L98" s="350"/>
      <c r="M98" s="350"/>
      <c r="N98" s="350"/>
      <c r="O98" s="350"/>
      <c r="P98" s="350"/>
      <c r="Q98" s="350"/>
      <c r="R98" s="358"/>
      <c r="S98" s="358"/>
      <c r="U98" s="34"/>
      <c r="V98" s="34"/>
      <c r="W98" s="34"/>
      <c r="X98" s="34"/>
      <c r="Y98" s="34"/>
      <c r="Z98" s="34"/>
      <c r="AA98" s="34"/>
      <c r="AB98" s="34"/>
      <c r="AC98" s="34"/>
      <c r="AD98" s="34"/>
      <c r="AE98" s="34"/>
      <c r="AF98" s="34"/>
      <c r="AG98" s="34"/>
      <c r="AH98" s="34"/>
      <c r="AI98" s="34"/>
    </row>
    <row r="99" spans="1:35" ht="60" customHeight="1">
      <c r="A99" s="275"/>
      <c r="B99" s="351" t="s">
        <v>197</v>
      </c>
      <c r="C99" s="351" t="s">
        <v>198</v>
      </c>
      <c r="D99" s="351" t="s">
        <v>199</v>
      </c>
      <c r="E99" s="351" t="s">
        <v>200</v>
      </c>
      <c r="F99" s="351" t="s">
        <v>247</v>
      </c>
      <c r="G99" s="351" t="s">
        <v>239</v>
      </c>
      <c r="H99" s="351" t="s">
        <v>201</v>
      </c>
      <c r="I99" s="351" t="s">
        <v>202</v>
      </c>
      <c r="J99" s="351" t="s">
        <v>203</v>
      </c>
      <c r="K99" s="351" t="s">
        <v>381</v>
      </c>
      <c r="L99" s="351" t="s">
        <v>376</v>
      </c>
      <c r="M99" s="351" t="s">
        <v>358</v>
      </c>
      <c r="N99" s="351" t="s">
        <v>359</v>
      </c>
      <c r="O99" s="351" t="s">
        <v>360</v>
      </c>
      <c r="P99" s="351" t="s">
        <v>206</v>
      </c>
      <c r="Q99" s="351" t="s">
        <v>363</v>
      </c>
      <c r="R99" s="428" t="s">
        <v>327</v>
      </c>
      <c r="S99" s="358"/>
      <c r="T99" s="358"/>
      <c r="U99" s="34"/>
      <c r="V99" s="359" t="s">
        <v>207</v>
      </c>
      <c r="W99" s="359" t="s">
        <v>208</v>
      </c>
      <c r="X99" s="359" t="s">
        <v>209</v>
      </c>
      <c r="Y99" s="359" t="s">
        <v>382</v>
      </c>
      <c r="Z99" s="359" t="s">
        <v>377</v>
      </c>
      <c r="AA99" s="359" t="s">
        <v>364</v>
      </c>
      <c r="AB99" s="359" t="s">
        <v>365</v>
      </c>
      <c r="AC99" s="359" t="s">
        <v>366</v>
      </c>
      <c r="AD99" s="359" t="s">
        <v>383</v>
      </c>
      <c r="AE99" s="359" t="s">
        <v>378</v>
      </c>
      <c r="AF99" s="359" t="s">
        <v>369</v>
      </c>
      <c r="AG99" s="359" t="s">
        <v>370</v>
      </c>
      <c r="AH99" s="359" t="s">
        <v>371</v>
      </c>
      <c r="AI99" s="359" t="s">
        <v>210</v>
      </c>
    </row>
    <row r="100" spans="1:35" ht="15" customHeight="1">
      <c r="A100" s="275"/>
      <c r="B100" s="448"/>
      <c r="C100" s="448"/>
      <c r="D100" s="449"/>
      <c r="E100" s="449"/>
      <c r="F100" s="449"/>
      <c r="G100" s="449"/>
      <c r="H100" s="449"/>
      <c r="I100" s="449"/>
      <c r="J100" s="449"/>
      <c r="K100" s="352" t="str">
        <f>IF(F100="","",F100*IF(IF('Unit and Contact details'!$D$11='Unit and Contact details'!$E$12,"Northern Ireland","Republic of Ireland")="Northern Ireland",INDEX('Fixed inputs'!$H$18:$H$58,MATCH("CY2027/28",'Fixed inputs'!$B$18:$B$58,0)),INDEX('Fixed inputs'!$I$18:$I$58,MATCH("CY2027/28",'Fixed inputs'!$B$18:$B$58,0))))</f>
        <v/>
      </c>
      <c r="L100" s="352" t="str">
        <f>IF(G100="","",G100*IF(IF('Unit and Contact details'!$D$11='Unit and Contact details'!$E$12,"Northern Ireland","Republic of Ireland")="Northern Ireland",INDEX('Fixed inputs'!$H$18:$H$58,MATCH("CY2028/29",'Fixed inputs'!$B$18:$B$58,0)),INDEX('Fixed inputs'!$I$18:$I$58,MATCH("CY2028/29",'Fixed inputs'!$B$18:$B$58,0))))</f>
        <v/>
      </c>
      <c r="M100" s="352" t="str">
        <f>IF(H100="","",H100*IF(IF('Unit and Contact details'!$D$11='Unit and Contact details'!$E$12,"Northern Ireland","Republic of Ireland")="Northern Ireland",INDEX('Fixed inputs'!$H$18:$H$58,MATCH("CY2029/30",'Fixed inputs'!$B$18:$B$58,0)),INDEX('Fixed inputs'!$I$18:$I$58,MATCH("CY2029/30",'Fixed inputs'!$B$18:$B$58,0))))</f>
        <v/>
      </c>
      <c r="N100" s="352" t="str">
        <f>IF(I100="","",I100*IF(IF('Unit and Contact details'!$D$11='Unit and Contact details'!$E$12,"Northern Ireland","Republic of Ireland")="Northern Ireland",INDEX('Fixed inputs'!$H$18:$H$58,MATCH("CY2030/31",'Fixed inputs'!$B$18:$B$58,0)),INDEX('Fixed inputs'!$I$18:$I$58,MATCH("CY2030/31",'Fixed inputs'!$B$18:$B$58,0))))</f>
        <v/>
      </c>
      <c r="O100" s="352" t="str">
        <f>IF(J100="","",J100*IF(IF('Unit and Contact details'!$D$11='Unit and Contact details'!$E$12,"Northern Ireland","Republic of Ireland")="Northern Ireland",INDEX('Fixed inputs'!$H$18:$H$58,MATCH("CY2031/32",'Fixed inputs'!$B$18:$B$58,0)),INDEX('Fixed inputs'!$I$18:$I$58,MATCH("CY2031/32",'Fixed inputs'!$B$18:$B$58,0))))</f>
        <v/>
      </c>
      <c r="P100" s="393">
        <f t="shared" ref="P100:P109" si="28">SUM(F100:J100)</f>
        <v>0</v>
      </c>
      <c r="Q100" s="348">
        <f t="shared" ref="Q100:Q109" si="29">SUM(K100:O100)</f>
        <v>0</v>
      </c>
      <c r="R100" s="393" t="b">
        <f>IF(COUNTA($B100:$J100)=0,TRUE,COUNTBLANK($B100:$J100)=0)</f>
        <v>1</v>
      </c>
      <c r="S100" s="358"/>
      <c r="T100" s="358"/>
      <c r="U100" s="34"/>
      <c r="V100" s="353"/>
      <c r="W100" s="353"/>
      <c r="X100" s="353"/>
      <c r="Y100" s="353"/>
      <c r="Z100" s="360"/>
      <c r="AA100" s="360"/>
      <c r="AB100" s="360"/>
      <c r="AC100" s="360"/>
      <c r="AD100" s="360">
        <f t="shared" ref="AD100:AD109" si="30">IF(Y100&lt;&gt;"",Y100,IF(AND($V100="Yes",$W100="Yes",$X100="Yes"),K100,0))</f>
        <v>0</v>
      </c>
      <c r="AE100" s="354">
        <f t="shared" ref="AE100:AE109" si="31">IF(Z100&lt;&gt;"",Z100,IF(AND($V100="Yes",$W100="Yes",$X100="Yes"),L100,0))</f>
        <v>0</v>
      </c>
      <c r="AF100" s="354">
        <f t="shared" ref="AF100:AF109" si="32">IF(AA100&lt;&gt;"",AA100,IF(AND($V100="Yes",$W100="Yes",$X100="Yes"),M100,0))</f>
        <v>0</v>
      </c>
      <c r="AG100" s="354">
        <f t="shared" ref="AG100:AG109" si="33">IF(AB100&lt;&gt;"",AB100,IF(AND($V100="Yes",$W100="Yes",$X100="Yes"),N100,0))</f>
        <v>0</v>
      </c>
      <c r="AH100" s="354">
        <f t="shared" ref="AH100:AH109" si="34">IF(AC100&lt;&gt;"",AC100,IF(AND($V100="Yes",$W100="Yes",$X100="Yes"),O100,0))</f>
        <v>0</v>
      </c>
      <c r="AI100" s="354"/>
    </row>
    <row r="101" spans="1:35" ht="15" customHeight="1">
      <c r="A101" s="275"/>
      <c r="B101" s="448"/>
      <c r="C101" s="448"/>
      <c r="D101" s="449"/>
      <c r="E101" s="449"/>
      <c r="F101" s="449"/>
      <c r="G101" s="449"/>
      <c r="H101" s="449"/>
      <c r="I101" s="449"/>
      <c r="J101" s="449"/>
      <c r="K101" s="352" t="str">
        <f>IF(F101="","",F101*IF(IF('Unit and Contact details'!$D$11='Unit and Contact details'!$E$12,"Northern Ireland","Republic of Ireland")="Northern Ireland",INDEX('Fixed inputs'!$H$18:$H$58,MATCH("CY2027/28",'Fixed inputs'!$B$18:$B$58,0)),INDEX('Fixed inputs'!$I$18:$I$58,MATCH("CY2027/28",'Fixed inputs'!$B$18:$B$58,0))))</f>
        <v/>
      </c>
      <c r="L101" s="352" t="str">
        <f>IF(G101="","",G101*IF(IF('Unit and Contact details'!$D$11='Unit and Contact details'!$E$12,"Northern Ireland","Republic of Ireland")="Northern Ireland",INDEX('Fixed inputs'!$H$18:$H$58,MATCH("CY2028/29",'Fixed inputs'!$B$18:$B$58,0)),INDEX('Fixed inputs'!$I$18:$I$58,MATCH("CY2028/29",'Fixed inputs'!$B$18:$B$58,0))))</f>
        <v/>
      </c>
      <c r="M101" s="352" t="str">
        <f>IF(H101="","",H101*IF(IF('Unit and Contact details'!$D$11='Unit and Contact details'!$E$12,"Northern Ireland","Republic of Ireland")="Northern Ireland",INDEX('Fixed inputs'!$H$18:$H$58,MATCH("CY2029/30",'Fixed inputs'!$B$18:$B$58,0)),INDEX('Fixed inputs'!$I$18:$I$58,MATCH("CY2029/30",'Fixed inputs'!$B$18:$B$58,0))))</f>
        <v/>
      </c>
      <c r="N101" s="352" t="str">
        <f>IF(I101="","",I101*IF(IF('Unit and Contact details'!$D$11='Unit and Contact details'!$E$12,"Northern Ireland","Republic of Ireland")="Northern Ireland",INDEX('Fixed inputs'!$H$18:$H$58,MATCH("CY2030/31",'Fixed inputs'!$B$18:$B$58,0)),INDEX('Fixed inputs'!$I$18:$I$58,MATCH("CY2030/31",'Fixed inputs'!$B$18:$B$58,0))))</f>
        <v/>
      </c>
      <c r="O101" s="352" t="str">
        <f>IF(J101="","",J101*IF(IF('Unit and Contact details'!$D$11='Unit and Contact details'!$E$12,"Northern Ireland","Republic of Ireland")="Northern Ireland",INDEX('Fixed inputs'!$H$18:$H$58,MATCH("CY2031/32",'Fixed inputs'!$B$18:$B$58,0)),INDEX('Fixed inputs'!$I$18:$I$58,MATCH("CY2031/32",'Fixed inputs'!$B$18:$B$58,0))))</f>
        <v/>
      </c>
      <c r="P101" s="393">
        <f t="shared" si="28"/>
        <v>0</v>
      </c>
      <c r="Q101" s="348">
        <f t="shared" si="29"/>
        <v>0</v>
      </c>
      <c r="R101" s="393" t="b">
        <f t="shared" ref="R101:R109" si="35">IF(COUNTA($B101:$J101)=0,TRUE,COUNTBLANK($B101:$J101)=0)</f>
        <v>1</v>
      </c>
      <c r="S101" s="358"/>
      <c r="T101" s="358"/>
      <c r="U101" s="34"/>
      <c r="V101" s="353"/>
      <c r="W101" s="353"/>
      <c r="X101" s="353"/>
      <c r="Y101" s="353"/>
      <c r="Z101" s="360"/>
      <c r="AA101" s="360"/>
      <c r="AB101" s="360"/>
      <c r="AC101" s="360"/>
      <c r="AD101" s="360">
        <f t="shared" si="30"/>
        <v>0</v>
      </c>
      <c r="AE101" s="354">
        <f t="shared" si="31"/>
        <v>0</v>
      </c>
      <c r="AF101" s="354">
        <f t="shared" si="32"/>
        <v>0</v>
      </c>
      <c r="AG101" s="354">
        <f t="shared" si="33"/>
        <v>0</v>
      </c>
      <c r="AH101" s="354">
        <f t="shared" si="34"/>
        <v>0</v>
      </c>
      <c r="AI101" s="354"/>
    </row>
    <row r="102" spans="1:35" ht="15" customHeight="1">
      <c r="A102" s="275"/>
      <c r="B102" s="448"/>
      <c r="C102" s="448"/>
      <c r="D102" s="449"/>
      <c r="E102" s="449"/>
      <c r="F102" s="449"/>
      <c r="G102" s="449"/>
      <c r="H102" s="449"/>
      <c r="I102" s="449"/>
      <c r="J102" s="449"/>
      <c r="K102" s="352" t="str">
        <f>IF(F102="","",F102*IF(IF('Unit and Contact details'!$D$11='Unit and Contact details'!$E$12,"Northern Ireland","Republic of Ireland")="Northern Ireland",INDEX('Fixed inputs'!$H$18:$H$58,MATCH("CY2027/28",'Fixed inputs'!$B$18:$B$58,0)),INDEX('Fixed inputs'!$I$18:$I$58,MATCH("CY2027/28",'Fixed inputs'!$B$18:$B$58,0))))</f>
        <v/>
      </c>
      <c r="L102" s="352" t="str">
        <f>IF(G102="","",G102*IF(IF('Unit and Contact details'!$D$11='Unit and Contact details'!$E$12,"Northern Ireland","Republic of Ireland")="Northern Ireland",INDEX('Fixed inputs'!$H$18:$H$58,MATCH("CY2028/29",'Fixed inputs'!$B$18:$B$58,0)),INDEX('Fixed inputs'!$I$18:$I$58,MATCH("CY2028/29",'Fixed inputs'!$B$18:$B$58,0))))</f>
        <v/>
      </c>
      <c r="M102" s="352" t="str">
        <f>IF(H102="","",H102*IF(IF('Unit and Contact details'!$D$11='Unit and Contact details'!$E$12,"Northern Ireland","Republic of Ireland")="Northern Ireland",INDEX('Fixed inputs'!$H$18:$H$58,MATCH("CY2029/30",'Fixed inputs'!$B$18:$B$58,0)),INDEX('Fixed inputs'!$I$18:$I$58,MATCH("CY2029/30",'Fixed inputs'!$B$18:$B$58,0))))</f>
        <v/>
      </c>
      <c r="N102" s="352" t="str">
        <f>IF(I102="","",I102*IF(IF('Unit and Contact details'!$D$11='Unit and Contact details'!$E$12,"Northern Ireland","Republic of Ireland")="Northern Ireland",INDEX('Fixed inputs'!$H$18:$H$58,MATCH("CY2030/31",'Fixed inputs'!$B$18:$B$58,0)),INDEX('Fixed inputs'!$I$18:$I$58,MATCH("CY2030/31",'Fixed inputs'!$B$18:$B$58,0))))</f>
        <v/>
      </c>
      <c r="O102" s="352" t="str">
        <f>IF(J102="","",J102*IF(IF('Unit and Contact details'!$D$11='Unit and Contact details'!$E$12,"Northern Ireland","Republic of Ireland")="Northern Ireland",INDEX('Fixed inputs'!$H$18:$H$58,MATCH("CY2031/32",'Fixed inputs'!$B$18:$B$58,0)),INDEX('Fixed inputs'!$I$18:$I$58,MATCH("CY2031/32",'Fixed inputs'!$B$18:$B$58,0))))</f>
        <v/>
      </c>
      <c r="P102" s="393">
        <f t="shared" si="28"/>
        <v>0</v>
      </c>
      <c r="Q102" s="348">
        <f t="shared" si="29"/>
        <v>0</v>
      </c>
      <c r="R102" s="393" t="b">
        <f t="shared" si="35"/>
        <v>1</v>
      </c>
      <c r="S102" s="358"/>
      <c r="T102" s="358"/>
      <c r="U102" s="34"/>
      <c r="V102" s="353"/>
      <c r="W102" s="353"/>
      <c r="X102" s="353"/>
      <c r="Y102" s="353"/>
      <c r="Z102" s="360"/>
      <c r="AA102" s="360"/>
      <c r="AB102" s="360"/>
      <c r="AC102" s="360"/>
      <c r="AD102" s="360">
        <f t="shared" si="30"/>
        <v>0</v>
      </c>
      <c r="AE102" s="354">
        <f t="shared" si="31"/>
        <v>0</v>
      </c>
      <c r="AF102" s="354">
        <f t="shared" si="32"/>
        <v>0</v>
      </c>
      <c r="AG102" s="354">
        <f t="shared" si="33"/>
        <v>0</v>
      </c>
      <c r="AH102" s="354">
        <f t="shared" si="34"/>
        <v>0</v>
      </c>
      <c r="AI102" s="354"/>
    </row>
    <row r="103" spans="1:35" ht="15" customHeight="1">
      <c r="A103" s="275"/>
      <c r="B103" s="448"/>
      <c r="C103" s="448"/>
      <c r="D103" s="449"/>
      <c r="E103" s="449"/>
      <c r="F103" s="449"/>
      <c r="G103" s="449"/>
      <c r="H103" s="449"/>
      <c r="I103" s="449"/>
      <c r="J103" s="449"/>
      <c r="K103" s="352" t="str">
        <f>IF(F103="","",F103*IF(IF('Unit and Contact details'!$D$11='Unit and Contact details'!$E$12,"Northern Ireland","Republic of Ireland")="Northern Ireland",INDEX('Fixed inputs'!$H$18:$H$58,MATCH("CY2027/28",'Fixed inputs'!$B$18:$B$58,0)),INDEX('Fixed inputs'!$I$18:$I$58,MATCH("CY2027/28",'Fixed inputs'!$B$18:$B$58,0))))</f>
        <v/>
      </c>
      <c r="L103" s="352" t="str">
        <f>IF(G103="","",G103*IF(IF('Unit and Contact details'!$D$11='Unit and Contact details'!$E$12,"Northern Ireland","Republic of Ireland")="Northern Ireland",INDEX('Fixed inputs'!$H$18:$H$58,MATCH("CY2028/29",'Fixed inputs'!$B$18:$B$58,0)),INDEX('Fixed inputs'!$I$18:$I$58,MATCH("CY2028/29",'Fixed inputs'!$B$18:$B$58,0))))</f>
        <v/>
      </c>
      <c r="M103" s="352" t="str">
        <f>IF(H103="","",H103*IF(IF('Unit and Contact details'!$D$11='Unit and Contact details'!$E$12,"Northern Ireland","Republic of Ireland")="Northern Ireland",INDEX('Fixed inputs'!$H$18:$H$58,MATCH("CY2029/30",'Fixed inputs'!$B$18:$B$58,0)),INDEX('Fixed inputs'!$I$18:$I$58,MATCH("CY2029/30",'Fixed inputs'!$B$18:$B$58,0))))</f>
        <v/>
      </c>
      <c r="N103" s="352" t="str">
        <f>IF(I103="","",I103*IF(IF('Unit and Contact details'!$D$11='Unit and Contact details'!$E$12,"Northern Ireland","Republic of Ireland")="Northern Ireland",INDEX('Fixed inputs'!$H$18:$H$58,MATCH("CY2030/31",'Fixed inputs'!$B$18:$B$58,0)),INDEX('Fixed inputs'!$I$18:$I$58,MATCH("CY2030/31",'Fixed inputs'!$B$18:$B$58,0))))</f>
        <v/>
      </c>
      <c r="O103" s="352" t="str">
        <f>IF(J103="","",J103*IF(IF('Unit and Contact details'!$D$11='Unit and Contact details'!$E$12,"Northern Ireland","Republic of Ireland")="Northern Ireland",INDEX('Fixed inputs'!$H$18:$H$58,MATCH("CY2031/32",'Fixed inputs'!$B$18:$B$58,0)),INDEX('Fixed inputs'!$I$18:$I$58,MATCH("CY2031/32",'Fixed inputs'!$B$18:$B$58,0))))</f>
        <v/>
      </c>
      <c r="P103" s="393">
        <f t="shared" si="28"/>
        <v>0</v>
      </c>
      <c r="Q103" s="348">
        <f t="shared" si="29"/>
        <v>0</v>
      </c>
      <c r="R103" s="393" t="b">
        <f t="shared" si="35"/>
        <v>1</v>
      </c>
      <c r="S103" s="358"/>
      <c r="T103" s="358"/>
      <c r="U103" s="34"/>
      <c r="V103" s="353"/>
      <c r="W103" s="353"/>
      <c r="X103" s="353"/>
      <c r="Y103" s="353"/>
      <c r="Z103" s="360"/>
      <c r="AA103" s="360"/>
      <c r="AB103" s="360"/>
      <c r="AC103" s="360"/>
      <c r="AD103" s="360">
        <f t="shared" si="30"/>
        <v>0</v>
      </c>
      <c r="AE103" s="354">
        <f t="shared" si="31"/>
        <v>0</v>
      </c>
      <c r="AF103" s="354">
        <f t="shared" si="32"/>
        <v>0</v>
      </c>
      <c r="AG103" s="354">
        <f t="shared" si="33"/>
        <v>0</v>
      </c>
      <c r="AH103" s="354">
        <f t="shared" si="34"/>
        <v>0</v>
      </c>
      <c r="AI103" s="354"/>
    </row>
    <row r="104" spans="1:35" ht="15" customHeight="1">
      <c r="A104" s="275"/>
      <c r="B104" s="448"/>
      <c r="C104" s="448"/>
      <c r="D104" s="449"/>
      <c r="E104" s="449"/>
      <c r="F104" s="449"/>
      <c r="G104" s="449"/>
      <c r="H104" s="449"/>
      <c r="I104" s="449"/>
      <c r="J104" s="449"/>
      <c r="K104" s="352" t="str">
        <f>IF(F104="","",F104*IF(IF('Unit and Contact details'!$D$11='Unit and Contact details'!$E$12,"Northern Ireland","Republic of Ireland")="Northern Ireland",INDEX('Fixed inputs'!$H$18:$H$58,MATCH("CY2027/28",'Fixed inputs'!$B$18:$B$58,0)),INDEX('Fixed inputs'!$I$18:$I$58,MATCH("CY2027/28",'Fixed inputs'!$B$18:$B$58,0))))</f>
        <v/>
      </c>
      <c r="L104" s="352" t="str">
        <f>IF(G104="","",G104*IF(IF('Unit and Contact details'!$D$11='Unit and Contact details'!$E$12,"Northern Ireland","Republic of Ireland")="Northern Ireland",INDEX('Fixed inputs'!$H$18:$H$58,MATCH("CY2028/29",'Fixed inputs'!$B$18:$B$58,0)),INDEX('Fixed inputs'!$I$18:$I$58,MATCH("CY2028/29",'Fixed inputs'!$B$18:$B$58,0))))</f>
        <v/>
      </c>
      <c r="M104" s="352" t="str">
        <f>IF(H104="","",H104*IF(IF('Unit and Contact details'!$D$11='Unit and Contact details'!$E$12,"Northern Ireland","Republic of Ireland")="Northern Ireland",INDEX('Fixed inputs'!$H$18:$H$58,MATCH("CY2029/30",'Fixed inputs'!$B$18:$B$58,0)),INDEX('Fixed inputs'!$I$18:$I$58,MATCH("CY2029/30",'Fixed inputs'!$B$18:$B$58,0))))</f>
        <v/>
      </c>
      <c r="N104" s="352" t="str">
        <f>IF(I104="","",I104*IF(IF('Unit and Contact details'!$D$11='Unit and Contact details'!$E$12,"Northern Ireland","Republic of Ireland")="Northern Ireland",INDEX('Fixed inputs'!$H$18:$H$58,MATCH("CY2030/31",'Fixed inputs'!$B$18:$B$58,0)),INDEX('Fixed inputs'!$I$18:$I$58,MATCH("CY2030/31",'Fixed inputs'!$B$18:$B$58,0))))</f>
        <v/>
      </c>
      <c r="O104" s="352" t="str">
        <f>IF(J104="","",J104*IF(IF('Unit and Contact details'!$D$11='Unit and Contact details'!$E$12,"Northern Ireland","Republic of Ireland")="Northern Ireland",INDEX('Fixed inputs'!$H$18:$H$58,MATCH("CY2031/32",'Fixed inputs'!$B$18:$B$58,0)),INDEX('Fixed inputs'!$I$18:$I$58,MATCH("CY2031/32",'Fixed inputs'!$B$18:$B$58,0))))</f>
        <v/>
      </c>
      <c r="P104" s="393">
        <f t="shared" si="28"/>
        <v>0</v>
      </c>
      <c r="Q104" s="348">
        <f t="shared" si="29"/>
        <v>0</v>
      </c>
      <c r="R104" s="393" t="b">
        <f t="shared" si="35"/>
        <v>1</v>
      </c>
      <c r="S104" s="358"/>
      <c r="T104" s="358"/>
      <c r="U104" s="34"/>
      <c r="V104" s="353"/>
      <c r="W104" s="353"/>
      <c r="X104" s="353"/>
      <c r="Y104" s="353"/>
      <c r="Z104" s="360"/>
      <c r="AA104" s="360"/>
      <c r="AB104" s="360"/>
      <c r="AC104" s="360"/>
      <c r="AD104" s="360">
        <f t="shared" si="30"/>
        <v>0</v>
      </c>
      <c r="AE104" s="354">
        <f t="shared" si="31"/>
        <v>0</v>
      </c>
      <c r="AF104" s="354">
        <f t="shared" si="32"/>
        <v>0</v>
      </c>
      <c r="AG104" s="354">
        <f t="shared" si="33"/>
        <v>0</v>
      </c>
      <c r="AH104" s="354">
        <f t="shared" si="34"/>
        <v>0</v>
      </c>
      <c r="AI104" s="354"/>
    </row>
    <row r="105" spans="1:35" ht="15" customHeight="1">
      <c r="A105" s="275"/>
      <c r="B105" s="448"/>
      <c r="C105" s="448"/>
      <c r="D105" s="449"/>
      <c r="E105" s="449"/>
      <c r="F105" s="449"/>
      <c r="G105" s="449"/>
      <c r="H105" s="449"/>
      <c r="I105" s="449"/>
      <c r="J105" s="449"/>
      <c r="K105" s="352" t="str">
        <f>IF(F105="","",F105*IF(IF('Unit and Contact details'!$D$11='Unit and Contact details'!$E$12,"Northern Ireland","Republic of Ireland")="Northern Ireland",INDEX('Fixed inputs'!$H$18:$H$58,MATCH("CY2027/28",'Fixed inputs'!$B$18:$B$58,0)),INDEX('Fixed inputs'!$I$18:$I$58,MATCH("CY2027/28",'Fixed inputs'!$B$18:$B$58,0))))</f>
        <v/>
      </c>
      <c r="L105" s="352" t="str">
        <f>IF(G105="","",G105*IF(IF('Unit and Contact details'!$D$11='Unit and Contact details'!$E$12,"Northern Ireland","Republic of Ireland")="Northern Ireland",INDEX('Fixed inputs'!$H$18:$H$58,MATCH("CY2028/29",'Fixed inputs'!$B$18:$B$58,0)),INDEX('Fixed inputs'!$I$18:$I$58,MATCH("CY2028/29",'Fixed inputs'!$B$18:$B$58,0))))</f>
        <v/>
      </c>
      <c r="M105" s="352" t="str">
        <f>IF(H105="","",H105*IF(IF('Unit and Contact details'!$D$11='Unit and Contact details'!$E$12,"Northern Ireland","Republic of Ireland")="Northern Ireland",INDEX('Fixed inputs'!$H$18:$H$58,MATCH("CY2029/30",'Fixed inputs'!$B$18:$B$58,0)),INDEX('Fixed inputs'!$I$18:$I$58,MATCH("CY2029/30",'Fixed inputs'!$B$18:$B$58,0))))</f>
        <v/>
      </c>
      <c r="N105" s="352" t="str">
        <f>IF(I105="","",I105*IF(IF('Unit and Contact details'!$D$11='Unit and Contact details'!$E$12,"Northern Ireland","Republic of Ireland")="Northern Ireland",INDEX('Fixed inputs'!$H$18:$H$58,MATCH("CY2030/31",'Fixed inputs'!$B$18:$B$58,0)),INDEX('Fixed inputs'!$I$18:$I$58,MATCH("CY2030/31",'Fixed inputs'!$B$18:$B$58,0))))</f>
        <v/>
      </c>
      <c r="O105" s="352" t="str">
        <f>IF(J105="","",J105*IF(IF('Unit and Contact details'!$D$11='Unit and Contact details'!$E$12,"Northern Ireland","Republic of Ireland")="Northern Ireland",INDEX('Fixed inputs'!$H$18:$H$58,MATCH("CY2031/32",'Fixed inputs'!$B$18:$B$58,0)),INDEX('Fixed inputs'!$I$18:$I$58,MATCH("CY2031/32",'Fixed inputs'!$B$18:$B$58,0))))</f>
        <v/>
      </c>
      <c r="P105" s="393">
        <f t="shared" si="28"/>
        <v>0</v>
      </c>
      <c r="Q105" s="348">
        <f t="shared" si="29"/>
        <v>0</v>
      </c>
      <c r="R105" s="393" t="b">
        <f t="shared" si="35"/>
        <v>1</v>
      </c>
      <c r="S105" s="358"/>
      <c r="T105" s="358"/>
      <c r="U105" s="34"/>
      <c r="V105" s="353"/>
      <c r="W105" s="353"/>
      <c r="X105" s="353"/>
      <c r="Y105" s="353"/>
      <c r="Z105" s="360"/>
      <c r="AA105" s="360"/>
      <c r="AB105" s="360"/>
      <c r="AC105" s="360"/>
      <c r="AD105" s="360">
        <f t="shared" si="30"/>
        <v>0</v>
      </c>
      <c r="AE105" s="354">
        <f t="shared" si="31"/>
        <v>0</v>
      </c>
      <c r="AF105" s="354">
        <f t="shared" si="32"/>
        <v>0</v>
      </c>
      <c r="AG105" s="354">
        <f t="shared" si="33"/>
        <v>0</v>
      </c>
      <c r="AH105" s="354">
        <f t="shared" si="34"/>
        <v>0</v>
      </c>
      <c r="AI105" s="354"/>
    </row>
    <row r="106" spans="1:35" ht="15" customHeight="1">
      <c r="A106" s="275"/>
      <c r="B106" s="448"/>
      <c r="C106" s="448"/>
      <c r="D106" s="449"/>
      <c r="E106" s="449"/>
      <c r="F106" s="449"/>
      <c r="G106" s="449"/>
      <c r="H106" s="449"/>
      <c r="I106" s="449"/>
      <c r="J106" s="449"/>
      <c r="K106" s="352" t="str">
        <f>IF(F106="","",F106*IF(IF('Unit and Contact details'!$D$11='Unit and Contact details'!$E$12,"Northern Ireland","Republic of Ireland")="Northern Ireland",INDEX('Fixed inputs'!$H$18:$H$58,MATCH("CY2027/28",'Fixed inputs'!$B$18:$B$58,0)),INDEX('Fixed inputs'!$I$18:$I$58,MATCH("CY2027/28",'Fixed inputs'!$B$18:$B$58,0))))</f>
        <v/>
      </c>
      <c r="L106" s="352" t="str">
        <f>IF(G106="","",G106*IF(IF('Unit and Contact details'!$D$11='Unit and Contact details'!$E$12,"Northern Ireland","Republic of Ireland")="Northern Ireland",INDEX('Fixed inputs'!$H$18:$H$58,MATCH("CY2028/29",'Fixed inputs'!$B$18:$B$58,0)),INDEX('Fixed inputs'!$I$18:$I$58,MATCH("CY2028/29",'Fixed inputs'!$B$18:$B$58,0))))</f>
        <v/>
      </c>
      <c r="M106" s="352" t="str">
        <f>IF(H106="","",H106*IF(IF('Unit and Contact details'!$D$11='Unit and Contact details'!$E$12,"Northern Ireland","Republic of Ireland")="Northern Ireland",INDEX('Fixed inputs'!$H$18:$H$58,MATCH("CY2029/30",'Fixed inputs'!$B$18:$B$58,0)),INDEX('Fixed inputs'!$I$18:$I$58,MATCH("CY2029/30",'Fixed inputs'!$B$18:$B$58,0))))</f>
        <v/>
      </c>
      <c r="N106" s="352" t="str">
        <f>IF(I106="","",I106*IF(IF('Unit and Contact details'!$D$11='Unit and Contact details'!$E$12,"Northern Ireland","Republic of Ireland")="Northern Ireland",INDEX('Fixed inputs'!$H$18:$H$58,MATCH("CY2030/31",'Fixed inputs'!$B$18:$B$58,0)),INDEX('Fixed inputs'!$I$18:$I$58,MATCH("CY2030/31",'Fixed inputs'!$B$18:$B$58,0))))</f>
        <v/>
      </c>
      <c r="O106" s="352" t="str">
        <f>IF(J106="","",J106*IF(IF('Unit and Contact details'!$D$11='Unit and Contact details'!$E$12,"Northern Ireland","Republic of Ireland")="Northern Ireland",INDEX('Fixed inputs'!$H$18:$H$58,MATCH("CY2031/32",'Fixed inputs'!$B$18:$B$58,0)),INDEX('Fixed inputs'!$I$18:$I$58,MATCH("CY2031/32",'Fixed inputs'!$B$18:$B$58,0))))</f>
        <v/>
      </c>
      <c r="P106" s="393">
        <f t="shared" si="28"/>
        <v>0</v>
      </c>
      <c r="Q106" s="348">
        <f t="shared" si="29"/>
        <v>0</v>
      </c>
      <c r="R106" s="393" t="b">
        <f t="shared" si="35"/>
        <v>1</v>
      </c>
      <c r="S106" s="358"/>
      <c r="T106" s="358"/>
      <c r="U106" s="34"/>
      <c r="V106" s="353"/>
      <c r="W106" s="353"/>
      <c r="X106" s="353"/>
      <c r="Y106" s="353"/>
      <c r="Z106" s="360"/>
      <c r="AA106" s="360"/>
      <c r="AB106" s="360"/>
      <c r="AC106" s="360"/>
      <c r="AD106" s="360">
        <f t="shared" si="30"/>
        <v>0</v>
      </c>
      <c r="AE106" s="354">
        <f t="shared" si="31"/>
        <v>0</v>
      </c>
      <c r="AF106" s="354">
        <f t="shared" si="32"/>
        <v>0</v>
      </c>
      <c r="AG106" s="354">
        <f t="shared" si="33"/>
        <v>0</v>
      </c>
      <c r="AH106" s="354">
        <f t="shared" si="34"/>
        <v>0</v>
      </c>
      <c r="AI106" s="354"/>
    </row>
    <row r="107" spans="1:35" ht="15" customHeight="1">
      <c r="A107" s="275"/>
      <c r="B107" s="448"/>
      <c r="C107" s="448"/>
      <c r="D107" s="449"/>
      <c r="E107" s="449"/>
      <c r="F107" s="449"/>
      <c r="G107" s="449"/>
      <c r="H107" s="449"/>
      <c r="I107" s="449"/>
      <c r="J107" s="449"/>
      <c r="K107" s="352" t="str">
        <f>IF(F107="","",F107*IF(IF('Unit and Contact details'!$D$11='Unit and Contact details'!$E$12,"Northern Ireland","Republic of Ireland")="Northern Ireland",INDEX('Fixed inputs'!$H$18:$H$58,MATCH("CY2027/28",'Fixed inputs'!$B$18:$B$58,0)),INDEX('Fixed inputs'!$I$18:$I$58,MATCH("CY2027/28",'Fixed inputs'!$B$18:$B$58,0))))</f>
        <v/>
      </c>
      <c r="L107" s="352" t="str">
        <f>IF(G107="","",G107*IF(IF('Unit and Contact details'!$D$11='Unit and Contact details'!$E$12,"Northern Ireland","Republic of Ireland")="Northern Ireland",INDEX('Fixed inputs'!$H$18:$H$58,MATCH("CY2028/29",'Fixed inputs'!$B$18:$B$58,0)),INDEX('Fixed inputs'!$I$18:$I$58,MATCH("CY2028/29",'Fixed inputs'!$B$18:$B$58,0))))</f>
        <v/>
      </c>
      <c r="M107" s="352" t="str">
        <f>IF(H107="","",H107*IF(IF('Unit and Contact details'!$D$11='Unit and Contact details'!$E$12,"Northern Ireland","Republic of Ireland")="Northern Ireland",INDEX('Fixed inputs'!$H$18:$H$58,MATCH("CY2029/30",'Fixed inputs'!$B$18:$B$58,0)),INDEX('Fixed inputs'!$I$18:$I$58,MATCH("CY2029/30",'Fixed inputs'!$B$18:$B$58,0))))</f>
        <v/>
      </c>
      <c r="N107" s="352" t="str">
        <f>IF(I107="","",I107*IF(IF('Unit and Contact details'!$D$11='Unit and Contact details'!$E$12,"Northern Ireland","Republic of Ireland")="Northern Ireland",INDEX('Fixed inputs'!$H$18:$H$58,MATCH("CY2030/31",'Fixed inputs'!$B$18:$B$58,0)),INDEX('Fixed inputs'!$I$18:$I$58,MATCH("CY2030/31",'Fixed inputs'!$B$18:$B$58,0))))</f>
        <v/>
      </c>
      <c r="O107" s="352" t="str">
        <f>IF(J107="","",J107*IF(IF('Unit and Contact details'!$D$11='Unit and Contact details'!$E$12,"Northern Ireland","Republic of Ireland")="Northern Ireland",INDEX('Fixed inputs'!$H$18:$H$58,MATCH("CY2031/32",'Fixed inputs'!$B$18:$B$58,0)),INDEX('Fixed inputs'!$I$18:$I$58,MATCH("CY2031/32",'Fixed inputs'!$B$18:$B$58,0))))</f>
        <v/>
      </c>
      <c r="P107" s="393">
        <f t="shared" si="28"/>
        <v>0</v>
      </c>
      <c r="Q107" s="348">
        <f t="shared" si="29"/>
        <v>0</v>
      </c>
      <c r="R107" s="393" t="b">
        <f t="shared" si="35"/>
        <v>1</v>
      </c>
      <c r="S107" s="358"/>
      <c r="T107" s="358"/>
      <c r="U107" s="34"/>
      <c r="V107" s="353"/>
      <c r="W107" s="353"/>
      <c r="X107" s="353"/>
      <c r="Y107" s="353"/>
      <c r="Z107" s="360"/>
      <c r="AA107" s="360"/>
      <c r="AB107" s="360"/>
      <c r="AC107" s="360"/>
      <c r="AD107" s="360">
        <f t="shared" si="30"/>
        <v>0</v>
      </c>
      <c r="AE107" s="354">
        <f t="shared" si="31"/>
        <v>0</v>
      </c>
      <c r="AF107" s="354">
        <f t="shared" si="32"/>
        <v>0</v>
      </c>
      <c r="AG107" s="354">
        <f t="shared" si="33"/>
        <v>0</v>
      </c>
      <c r="AH107" s="354">
        <f t="shared" si="34"/>
        <v>0</v>
      </c>
      <c r="AI107" s="354"/>
    </row>
    <row r="108" spans="1:35" ht="15" customHeight="1">
      <c r="A108" s="275"/>
      <c r="B108" s="448"/>
      <c r="C108" s="448"/>
      <c r="D108" s="449"/>
      <c r="E108" s="449"/>
      <c r="F108" s="449"/>
      <c r="G108" s="449"/>
      <c r="H108" s="449"/>
      <c r="I108" s="449"/>
      <c r="J108" s="449"/>
      <c r="K108" s="352" t="str">
        <f>IF(F108="","",F108*IF(IF('Unit and Contact details'!$D$11='Unit and Contact details'!$E$12,"Northern Ireland","Republic of Ireland")="Northern Ireland",INDEX('Fixed inputs'!$H$18:$H$58,MATCH("CY2027/28",'Fixed inputs'!$B$18:$B$58,0)),INDEX('Fixed inputs'!$I$18:$I$58,MATCH("CY2027/28",'Fixed inputs'!$B$18:$B$58,0))))</f>
        <v/>
      </c>
      <c r="L108" s="352" t="str">
        <f>IF(G108="","",G108*IF(IF('Unit and Contact details'!$D$11='Unit and Contact details'!$E$12,"Northern Ireland","Republic of Ireland")="Northern Ireland",INDEX('Fixed inputs'!$H$18:$H$58,MATCH("CY2028/29",'Fixed inputs'!$B$18:$B$58,0)),INDEX('Fixed inputs'!$I$18:$I$58,MATCH("CY2028/29",'Fixed inputs'!$B$18:$B$58,0))))</f>
        <v/>
      </c>
      <c r="M108" s="352" t="str">
        <f>IF(H108="","",H108*IF(IF('Unit and Contact details'!$D$11='Unit and Contact details'!$E$12,"Northern Ireland","Republic of Ireland")="Northern Ireland",INDEX('Fixed inputs'!$H$18:$H$58,MATCH("CY2029/30",'Fixed inputs'!$B$18:$B$58,0)),INDEX('Fixed inputs'!$I$18:$I$58,MATCH("CY2029/30",'Fixed inputs'!$B$18:$B$58,0))))</f>
        <v/>
      </c>
      <c r="N108" s="352" t="str">
        <f>IF(I108="","",I108*IF(IF('Unit and Contact details'!$D$11='Unit and Contact details'!$E$12,"Northern Ireland","Republic of Ireland")="Northern Ireland",INDEX('Fixed inputs'!$H$18:$H$58,MATCH("CY2030/31",'Fixed inputs'!$B$18:$B$58,0)),INDEX('Fixed inputs'!$I$18:$I$58,MATCH("CY2030/31",'Fixed inputs'!$B$18:$B$58,0))))</f>
        <v/>
      </c>
      <c r="O108" s="352" t="str">
        <f>IF(J108="","",J108*IF(IF('Unit and Contact details'!$D$11='Unit and Contact details'!$E$12,"Northern Ireland","Republic of Ireland")="Northern Ireland",INDEX('Fixed inputs'!$H$18:$H$58,MATCH("CY2031/32",'Fixed inputs'!$B$18:$B$58,0)),INDEX('Fixed inputs'!$I$18:$I$58,MATCH("CY2031/32",'Fixed inputs'!$B$18:$B$58,0))))</f>
        <v/>
      </c>
      <c r="P108" s="393">
        <f t="shared" si="28"/>
        <v>0</v>
      </c>
      <c r="Q108" s="348">
        <f t="shared" si="29"/>
        <v>0</v>
      </c>
      <c r="R108" s="393" t="b">
        <f t="shared" si="35"/>
        <v>1</v>
      </c>
      <c r="S108" s="358"/>
      <c r="T108" s="358"/>
      <c r="U108" s="34"/>
      <c r="V108" s="353"/>
      <c r="W108" s="353"/>
      <c r="X108" s="353"/>
      <c r="Y108" s="353"/>
      <c r="Z108" s="360"/>
      <c r="AA108" s="360"/>
      <c r="AB108" s="360"/>
      <c r="AC108" s="360"/>
      <c r="AD108" s="360">
        <f t="shared" si="30"/>
        <v>0</v>
      </c>
      <c r="AE108" s="354">
        <f t="shared" si="31"/>
        <v>0</v>
      </c>
      <c r="AF108" s="354">
        <f t="shared" si="32"/>
        <v>0</v>
      </c>
      <c r="AG108" s="354">
        <f t="shared" si="33"/>
        <v>0</v>
      </c>
      <c r="AH108" s="354">
        <f t="shared" si="34"/>
        <v>0</v>
      </c>
      <c r="AI108" s="354"/>
    </row>
    <row r="109" spans="1:35" ht="15" customHeight="1">
      <c r="A109" s="275"/>
      <c r="B109" s="448"/>
      <c r="C109" s="448"/>
      <c r="D109" s="449"/>
      <c r="E109" s="449"/>
      <c r="F109" s="449"/>
      <c r="G109" s="449"/>
      <c r="H109" s="449"/>
      <c r="I109" s="449"/>
      <c r="J109" s="449"/>
      <c r="K109" s="352" t="str">
        <f>IF(F109="","",F109*IF(IF('Unit and Contact details'!$D$11='Unit and Contact details'!$E$12,"Northern Ireland","Republic of Ireland")="Northern Ireland",INDEX('Fixed inputs'!$H$18:$H$58,MATCH("CY2027/28",'Fixed inputs'!$B$18:$B$58,0)),INDEX('Fixed inputs'!$I$18:$I$58,MATCH("CY2027/28",'Fixed inputs'!$B$18:$B$58,0))))</f>
        <v/>
      </c>
      <c r="L109" s="352" t="str">
        <f>IF(G109="","",G109*IF(IF('Unit and Contact details'!$D$11='Unit and Contact details'!$E$12,"Northern Ireland","Republic of Ireland")="Northern Ireland",INDEX('Fixed inputs'!$H$18:$H$58,MATCH("CY2028/29",'Fixed inputs'!$B$18:$B$58,0)),INDEX('Fixed inputs'!$I$18:$I$58,MATCH("CY2028/29",'Fixed inputs'!$B$18:$B$58,0))))</f>
        <v/>
      </c>
      <c r="M109" s="352" t="str">
        <f>IF(H109="","",H109*IF(IF('Unit and Contact details'!$D$11='Unit and Contact details'!$E$12,"Northern Ireland","Republic of Ireland")="Northern Ireland",INDEX('Fixed inputs'!$H$18:$H$58,MATCH("CY2029/30",'Fixed inputs'!$B$18:$B$58,0)),INDEX('Fixed inputs'!$I$18:$I$58,MATCH("CY2029/30",'Fixed inputs'!$B$18:$B$58,0))))</f>
        <v/>
      </c>
      <c r="N109" s="352" t="str">
        <f>IF(I109="","",I109*IF(IF('Unit and Contact details'!$D$11='Unit and Contact details'!$E$12,"Northern Ireland","Republic of Ireland")="Northern Ireland",INDEX('Fixed inputs'!$H$18:$H$58,MATCH("CY2030/31",'Fixed inputs'!$B$18:$B$58,0)),INDEX('Fixed inputs'!$I$18:$I$58,MATCH("CY2030/31",'Fixed inputs'!$B$18:$B$58,0))))</f>
        <v/>
      </c>
      <c r="O109" s="352" t="str">
        <f>IF(J109="","",J109*IF(IF('Unit and Contact details'!$D$11='Unit and Contact details'!$E$12,"Northern Ireland","Republic of Ireland")="Northern Ireland",INDEX('Fixed inputs'!$H$18:$H$58,MATCH("CY2031/32",'Fixed inputs'!$B$18:$B$58,0)),INDEX('Fixed inputs'!$I$18:$I$58,MATCH("CY2031/32",'Fixed inputs'!$B$18:$B$58,0))))</f>
        <v/>
      </c>
      <c r="P109" s="393">
        <f t="shared" si="28"/>
        <v>0</v>
      </c>
      <c r="Q109" s="348">
        <f t="shared" si="29"/>
        <v>0</v>
      </c>
      <c r="R109" s="393" t="b">
        <f t="shared" si="35"/>
        <v>1</v>
      </c>
      <c r="S109" s="358"/>
      <c r="T109" s="358"/>
      <c r="U109" s="34"/>
      <c r="V109" s="353"/>
      <c r="W109" s="353"/>
      <c r="X109" s="353"/>
      <c r="Y109" s="353"/>
      <c r="Z109" s="360"/>
      <c r="AA109" s="360"/>
      <c r="AB109" s="360"/>
      <c r="AC109" s="360"/>
      <c r="AD109" s="360">
        <f t="shared" si="30"/>
        <v>0</v>
      </c>
      <c r="AE109" s="354">
        <f t="shared" si="31"/>
        <v>0</v>
      </c>
      <c r="AF109" s="354">
        <f t="shared" si="32"/>
        <v>0</v>
      </c>
      <c r="AG109" s="354">
        <f t="shared" si="33"/>
        <v>0</v>
      </c>
      <c r="AH109" s="354">
        <f t="shared" si="34"/>
        <v>0</v>
      </c>
      <c r="AI109" s="354"/>
    </row>
    <row r="110" spans="1:35">
      <c r="A110" s="275"/>
      <c r="B110" s="275"/>
      <c r="C110" s="275"/>
      <c r="D110" s="275"/>
      <c r="E110" s="275"/>
      <c r="F110" s="275"/>
      <c r="G110" s="275"/>
      <c r="H110" s="275"/>
      <c r="I110" s="275"/>
      <c r="J110" s="275"/>
      <c r="K110" s="275"/>
      <c r="L110" s="275"/>
      <c r="M110" s="275"/>
      <c r="N110" s="275"/>
      <c r="O110" s="275"/>
      <c r="P110" s="275"/>
      <c r="Q110" s="275"/>
      <c r="R110" s="358"/>
      <c r="S110" s="358"/>
      <c r="U110" s="275"/>
      <c r="V110" s="275"/>
      <c r="W110" s="275"/>
      <c r="X110" s="275"/>
    </row>
    <row r="111" spans="1:35">
      <c r="A111" s="275"/>
      <c r="B111" s="275"/>
      <c r="C111" s="275"/>
      <c r="D111" s="275"/>
      <c r="E111" s="275"/>
      <c r="F111" s="275"/>
      <c r="G111" s="275"/>
      <c r="H111" s="275"/>
      <c r="I111" s="275"/>
      <c r="J111" s="275"/>
      <c r="K111" s="275"/>
      <c r="L111" s="275"/>
      <c r="M111" s="275"/>
      <c r="N111" s="275"/>
      <c r="O111" s="275"/>
      <c r="P111" s="275"/>
      <c r="Q111" s="275"/>
      <c r="R111" s="358"/>
      <c r="S111" s="358"/>
      <c r="U111" s="275"/>
      <c r="V111" s="275"/>
      <c r="W111" s="275"/>
      <c r="X111" s="275"/>
    </row>
    <row r="112" spans="1:35">
      <c r="A112" s="275"/>
      <c r="B112" s="570" t="s">
        <v>211</v>
      </c>
      <c r="C112" s="555"/>
      <c r="D112" s="556"/>
      <c r="E112" s="556"/>
      <c r="F112" s="556"/>
      <c r="G112" s="557"/>
      <c r="H112" s="555"/>
      <c r="I112" s="275"/>
      <c r="J112" s="275"/>
      <c r="K112" s="275"/>
      <c r="L112" s="275"/>
      <c r="M112" s="275"/>
      <c r="N112" s="275"/>
      <c r="O112" s="275"/>
      <c r="P112" s="275"/>
      <c r="Q112" s="275"/>
      <c r="R112" s="358"/>
      <c r="S112" s="358"/>
      <c r="U112" s="275"/>
      <c r="V112" s="275"/>
      <c r="W112" s="275"/>
      <c r="X112" s="275"/>
    </row>
    <row r="113" spans="1:24" ht="15.75" customHeight="1">
      <c r="A113" s="275"/>
      <c r="B113" s="298" t="s">
        <v>212</v>
      </c>
      <c r="C113" s="298" t="s">
        <v>117</v>
      </c>
      <c r="D113" s="298" t="s">
        <v>118</v>
      </c>
      <c r="E113" s="298" t="s">
        <v>119</v>
      </c>
      <c r="F113" s="298" t="s">
        <v>93</v>
      </c>
      <c r="G113" s="298" t="s">
        <v>94</v>
      </c>
      <c r="H113" s="275"/>
      <c r="I113" s="275"/>
      <c r="J113" s="275"/>
      <c r="K113" s="275"/>
      <c r="L113" s="275"/>
      <c r="M113" s="275"/>
      <c r="N113" s="275"/>
      <c r="O113" s="275"/>
      <c r="P113" s="275"/>
      <c r="Q113" s="275"/>
      <c r="R113" s="358"/>
      <c r="S113" s="358"/>
      <c r="U113" s="275"/>
      <c r="V113" s="275"/>
      <c r="W113" s="275"/>
      <c r="X113" s="275"/>
    </row>
    <row r="114" spans="1:24">
      <c r="A114" s="275"/>
      <c r="B114" s="300" t="s">
        <v>213</v>
      </c>
      <c r="C114" s="320">
        <f>IF('Fixed inputs'!$I$4="Application",D23,AC22)</f>
        <v>0</v>
      </c>
      <c r="D114" s="320">
        <f>IF('Fixed inputs'!$I$4="Application",E23,AD22)</f>
        <v>0</v>
      </c>
      <c r="E114" s="320">
        <f>IF('Fixed inputs'!$I$4="Application",F23,AE22)</f>
        <v>0</v>
      </c>
      <c r="F114" s="320">
        <f>IF('Fixed inputs'!$I$4="Application",G23,AF22)</f>
        <v>0</v>
      </c>
      <c r="G114" s="320">
        <f>IF('Fixed inputs'!$I$4="Application",H23,AG22)</f>
        <v>0</v>
      </c>
      <c r="H114" s="275"/>
      <c r="I114" s="275"/>
      <c r="J114" s="275"/>
      <c r="K114" s="275"/>
      <c r="L114" s="275"/>
      <c r="M114" s="275"/>
      <c r="N114" s="275"/>
      <c r="O114" s="275"/>
      <c r="P114" s="275"/>
      <c r="Q114" s="275"/>
      <c r="R114" s="358"/>
      <c r="S114" s="358"/>
      <c r="U114" s="275"/>
      <c r="V114" s="275"/>
      <c r="W114" s="275"/>
      <c r="X114" s="275"/>
    </row>
    <row r="115" spans="1:24">
      <c r="A115" s="275"/>
      <c r="B115" s="300" t="s">
        <v>214</v>
      </c>
      <c r="C115" s="320">
        <f>I35</f>
        <v>0</v>
      </c>
      <c r="D115" s="320">
        <f>J35</f>
        <v>0</v>
      </c>
      <c r="E115" s="320">
        <f>K35</f>
        <v>0</v>
      </c>
      <c r="F115" s="320">
        <f>L35</f>
        <v>0</v>
      </c>
      <c r="G115" s="320">
        <f>M35</f>
        <v>0</v>
      </c>
      <c r="H115" s="275"/>
      <c r="I115" s="275"/>
      <c r="J115" s="275"/>
      <c r="K115" s="275"/>
      <c r="L115" s="275"/>
      <c r="M115" s="275"/>
      <c r="N115" s="275"/>
      <c r="O115" s="275"/>
      <c r="P115" s="275"/>
      <c r="Q115" s="275"/>
      <c r="R115" s="275"/>
      <c r="S115" s="275"/>
      <c r="T115" s="275"/>
      <c r="U115" s="275"/>
      <c r="V115" s="275"/>
      <c r="W115" s="275"/>
      <c r="X115" s="275"/>
    </row>
    <row r="116" spans="1:24">
      <c r="A116" s="275"/>
      <c r="B116" s="300" t="s">
        <v>215</v>
      </c>
      <c r="C116" s="320">
        <f>I52</f>
        <v>0</v>
      </c>
      <c r="D116" s="320">
        <f>J52</f>
        <v>0</v>
      </c>
      <c r="E116" s="320">
        <f>K52</f>
        <v>0</v>
      </c>
      <c r="F116" s="320">
        <f>L52</f>
        <v>0</v>
      </c>
      <c r="G116" s="320">
        <f>M52</f>
        <v>0</v>
      </c>
      <c r="H116" s="275"/>
      <c r="I116" s="275"/>
      <c r="J116" s="275"/>
      <c r="K116" s="275"/>
      <c r="L116" s="275"/>
      <c r="M116" s="275"/>
      <c r="N116" s="275"/>
      <c r="O116" s="275"/>
      <c r="P116" s="275"/>
      <c r="Q116" s="275"/>
      <c r="R116" s="275"/>
      <c r="S116" s="275"/>
      <c r="T116" s="275"/>
      <c r="U116" s="275"/>
      <c r="V116" s="275"/>
      <c r="W116" s="275"/>
      <c r="X116" s="275"/>
    </row>
    <row r="117" spans="1:24">
      <c r="A117" s="275"/>
      <c r="B117" s="300" t="s">
        <v>216</v>
      </c>
      <c r="C117" s="320">
        <f>I69</f>
        <v>0</v>
      </c>
      <c r="D117" s="320">
        <f>J69</f>
        <v>0</v>
      </c>
      <c r="E117" s="320">
        <f>K69</f>
        <v>0</v>
      </c>
      <c r="F117" s="320">
        <f>L69</f>
        <v>0</v>
      </c>
      <c r="G117" s="320">
        <f>M69</f>
        <v>0</v>
      </c>
      <c r="H117" s="275"/>
      <c r="I117" s="275"/>
      <c r="J117" s="275"/>
      <c r="K117" s="275"/>
      <c r="L117" s="275"/>
      <c r="M117" s="275"/>
      <c r="N117" s="275"/>
      <c r="O117" s="275"/>
      <c r="P117" s="275"/>
      <c r="Q117" s="275"/>
      <c r="R117" s="275"/>
      <c r="S117" s="275"/>
      <c r="T117" s="275"/>
      <c r="U117" s="275"/>
      <c r="V117" s="275"/>
      <c r="W117" s="275"/>
      <c r="X117" s="275"/>
    </row>
    <row r="118" spans="1:24">
      <c r="A118" s="275"/>
      <c r="B118" s="300" t="s">
        <v>217</v>
      </c>
      <c r="C118" s="320">
        <f>I86</f>
        <v>0</v>
      </c>
      <c r="D118" s="320">
        <f>J86</f>
        <v>0</v>
      </c>
      <c r="E118" s="320">
        <f>K86</f>
        <v>0</v>
      </c>
      <c r="F118" s="320">
        <f>L86</f>
        <v>0</v>
      </c>
      <c r="G118" s="320">
        <f>M86</f>
        <v>0</v>
      </c>
      <c r="H118" s="275"/>
      <c r="I118" s="275"/>
      <c r="J118" s="275"/>
      <c r="K118" s="275"/>
      <c r="L118" s="275"/>
      <c r="M118" s="275"/>
      <c r="N118" s="275"/>
      <c r="O118" s="275"/>
      <c r="P118" s="275"/>
      <c r="Q118" s="275"/>
      <c r="R118" s="275"/>
      <c r="S118" s="275"/>
      <c r="T118" s="275"/>
      <c r="U118" s="275"/>
      <c r="V118" s="275"/>
      <c r="W118" s="275"/>
      <c r="X118" s="275"/>
    </row>
    <row r="119" spans="1:24">
      <c r="A119" s="275"/>
      <c r="B119" s="300" t="s">
        <v>218</v>
      </c>
      <c r="C119" s="355">
        <f>IF('Fixed inputs'!$I$4="Application",-SUM(K100:K109),-SUM(AD100:AD109))</f>
        <v>0</v>
      </c>
      <c r="D119" s="355">
        <f>IF('Fixed inputs'!$I$4="Application",-SUM(L100:L109),-SUM(AE100:AE109))</f>
        <v>0</v>
      </c>
      <c r="E119" s="355">
        <f>IF('Fixed inputs'!$I$4="Application",-SUM(M100:M109),-SUM(AF100:AF109))</f>
        <v>0</v>
      </c>
      <c r="F119" s="355">
        <f>IF('Fixed inputs'!$I$4="Application",-SUM(N100:N109),-SUM(AG100:AG109))</f>
        <v>0</v>
      </c>
      <c r="G119" s="355">
        <f>IF('Fixed inputs'!$I$4="Application",-SUM(O100:O109),-SUM(AH100:AH109))</f>
        <v>0</v>
      </c>
      <c r="H119" s="275"/>
      <c r="I119" s="275"/>
      <c r="J119" s="275"/>
      <c r="K119" s="275"/>
      <c r="L119" s="275"/>
      <c r="M119" s="275"/>
      <c r="N119" s="275"/>
      <c r="O119" s="275"/>
      <c r="P119" s="275"/>
      <c r="Q119" s="275"/>
      <c r="R119" s="275"/>
      <c r="S119" s="275"/>
      <c r="T119" s="275"/>
      <c r="U119" s="275"/>
      <c r="V119" s="275"/>
      <c r="W119" s="275"/>
      <c r="X119" s="275"/>
    </row>
    <row r="120" spans="1:24">
      <c r="A120" s="275"/>
      <c r="B120" s="300" t="s">
        <v>132</v>
      </c>
      <c r="C120" s="320">
        <f>SUM(C114:C119)</f>
        <v>0</v>
      </c>
      <c r="D120" s="320">
        <f>SUM(D114:D119)</f>
        <v>0</v>
      </c>
      <c r="E120" s="320">
        <f>SUM(E114:E119)</f>
        <v>0</v>
      </c>
      <c r="F120" s="320">
        <f>SUM(F114:F119)</f>
        <v>0</v>
      </c>
      <c r="G120" s="320">
        <f>SUM(G114:G119)</f>
        <v>0</v>
      </c>
      <c r="H120" s="275"/>
      <c r="I120" s="275"/>
      <c r="J120" s="275"/>
      <c r="K120" s="275"/>
      <c r="L120" s="275"/>
      <c r="M120" s="275"/>
      <c r="N120" s="275"/>
      <c r="O120" s="275"/>
      <c r="P120" s="275"/>
      <c r="Q120" s="275"/>
      <c r="R120" s="275"/>
      <c r="S120" s="275"/>
      <c r="T120" s="275"/>
      <c r="U120" s="275"/>
      <c r="V120" s="275"/>
      <c r="W120" s="275"/>
      <c r="X120" s="275"/>
    </row>
    <row r="121" spans="1:24">
      <c r="A121" s="275"/>
      <c r="B121" s="275"/>
      <c r="C121" s="275"/>
      <c r="D121" s="275"/>
      <c r="E121" s="275"/>
      <c r="F121" s="275"/>
      <c r="G121" s="275"/>
      <c r="H121" s="275"/>
      <c r="I121" s="275"/>
      <c r="J121" s="275"/>
      <c r="K121" s="275"/>
      <c r="L121" s="275"/>
      <c r="M121" s="275"/>
      <c r="N121" s="275"/>
      <c r="O121" s="275"/>
      <c r="P121" s="275"/>
      <c r="Q121" s="275"/>
      <c r="R121" s="275"/>
      <c r="S121" s="275"/>
      <c r="T121" s="275"/>
      <c r="U121" s="275"/>
      <c r="V121" s="275"/>
      <c r="W121" s="275"/>
      <c r="X121" s="275"/>
    </row>
    <row r="122" spans="1:24">
      <c r="A122" s="275"/>
      <c r="B122" s="275"/>
      <c r="C122" s="275"/>
      <c r="D122" s="275"/>
      <c r="E122" s="275"/>
      <c r="F122" s="275"/>
      <c r="G122" s="275"/>
      <c r="H122" s="275"/>
      <c r="I122" s="275"/>
      <c r="J122" s="275"/>
      <c r="K122" s="275"/>
      <c r="L122" s="275"/>
      <c r="M122" s="275"/>
      <c r="N122" s="275"/>
      <c r="O122" s="275"/>
      <c r="P122" s="275"/>
      <c r="Q122" s="275"/>
      <c r="R122" s="275"/>
      <c r="S122" s="275"/>
      <c r="T122" s="275"/>
      <c r="U122" s="275"/>
      <c r="V122" s="275"/>
      <c r="W122" s="275"/>
      <c r="X122" s="275"/>
    </row>
    <row r="123" spans="1:24">
      <c r="A123" s="275"/>
      <c r="B123" s="275"/>
      <c r="C123" s="275"/>
      <c r="D123" s="275"/>
      <c r="E123" s="275"/>
      <c r="F123" s="275"/>
      <c r="G123" s="275"/>
      <c r="H123" s="275"/>
      <c r="I123" s="275"/>
      <c r="J123" s="275"/>
      <c r="K123" s="275"/>
      <c r="L123" s="275"/>
      <c r="M123" s="275"/>
      <c r="N123" s="275"/>
      <c r="O123" s="275"/>
      <c r="P123" s="275"/>
      <c r="Q123" s="275"/>
      <c r="R123" s="275"/>
      <c r="S123" s="275"/>
      <c r="T123" s="275"/>
      <c r="U123" s="275"/>
      <c r="V123" s="275"/>
      <c r="W123" s="275"/>
      <c r="X123" s="275"/>
    </row>
    <row r="124" spans="1:24" hidden="1">
      <c r="A124" s="275"/>
      <c r="B124" s="275"/>
      <c r="C124" s="275"/>
      <c r="D124" s="275"/>
      <c r="E124" s="275"/>
      <c r="F124" s="275"/>
      <c r="G124" s="275"/>
      <c r="H124" s="275"/>
      <c r="I124" s="275"/>
      <c r="J124" s="275"/>
      <c r="K124" s="275"/>
      <c r="L124" s="275"/>
      <c r="M124" s="275"/>
      <c r="N124" s="275"/>
      <c r="O124" s="275"/>
      <c r="P124" s="275"/>
      <c r="Q124" s="275"/>
      <c r="R124" s="275"/>
      <c r="S124" s="275"/>
      <c r="T124" s="275"/>
      <c r="U124" s="275"/>
      <c r="V124" s="275"/>
      <c r="W124" s="275"/>
      <c r="X124" s="275"/>
    </row>
    <row r="125" spans="1:24" hidden="1">
      <c r="A125" s="275"/>
      <c r="B125" s="275"/>
      <c r="C125" s="275"/>
      <c r="D125" s="275"/>
      <c r="E125" s="275"/>
      <c r="F125" s="275"/>
      <c r="G125" s="275"/>
      <c r="H125" s="275"/>
      <c r="I125" s="275"/>
      <c r="J125" s="275"/>
      <c r="K125" s="275"/>
      <c r="L125" s="275"/>
      <c r="M125" s="275"/>
      <c r="N125" s="275"/>
      <c r="O125" s="275"/>
      <c r="P125" s="275"/>
      <c r="Q125" s="275"/>
      <c r="R125" s="275"/>
      <c r="S125" s="275"/>
      <c r="T125" s="275"/>
      <c r="U125" s="275"/>
      <c r="V125" s="275"/>
      <c r="W125" s="275"/>
      <c r="X125" s="275"/>
    </row>
    <row r="126" spans="1:24" hidden="1">
      <c r="A126" s="275"/>
      <c r="B126" s="275"/>
      <c r="C126" s="275"/>
      <c r="D126" s="275"/>
      <c r="E126" s="275"/>
      <c r="F126" s="275"/>
      <c r="G126" s="275"/>
      <c r="H126" s="275"/>
      <c r="I126" s="275"/>
      <c r="J126" s="275"/>
      <c r="K126" s="275"/>
      <c r="L126" s="275"/>
      <c r="M126" s="275"/>
      <c r="N126" s="275"/>
      <c r="O126" s="275"/>
      <c r="P126" s="275"/>
      <c r="Q126" s="275"/>
      <c r="R126" s="275"/>
      <c r="S126" s="275"/>
      <c r="T126" s="275"/>
      <c r="U126" s="275"/>
      <c r="V126" s="275"/>
      <c r="W126" s="275"/>
      <c r="X126" s="275"/>
    </row>
    <row r="127" spans="1:24" hidden="1">
      <c r="A127" s="275"/>
      <c r="B127" s="275"/>
      <c r="C127" s="275"/>
      <c r="D127" s="275"/>
      <c r="E127" s="275"/>
      <c r="F127" s="275"/>
      <c r="G127" s="275"/>
      <c r="H127" s="275"/>
      <c r="I127" s="275"/>
      <c r="J127" s="275"/>
      <c r="K127" s="275"/>
      <c r="L127" s="275"/>
      <c r="M127" s="275"/>
      <c r="N127" s="275"/>
      <c r="O127" s="275"/>
      <c r="P127" s="275"/>
      <c r="Q127" s="275"/>
      <c r="R127" s="275"/>
      <c r="S127" s="275"/>
      <c r="T127" s="275"/>
      <c r="U127" s="275"/>
      <c r="V127" s="275"/>
      <c r="W127" s="275"/>
      <c r="X127" s="275"/>
    </row>
    <row r="128" spans="1:24" hidden="1">
      <c r="A128" s="275"/>
      <c r="B128" s="275"/>
      <c r="C128" s="275"/>
      <c r="D128" s="275"/>
      <c r="E128" s="275"/>
      <c r="F128" s="275"/>
      <c r="G128" s="275"/>
      <c r="H128" s="275"/>
      <c r="I128" s="275"/>
      <c r="J128" s="275"/>
      <c r="K128" s="275"/>
      <c r="L128" s="275"/>
      <c r="M128" s="275"/>
      <c r="N128" s="275"/>
      <c r="O128" s="275"/>
      <c r="P128" s="275"/>
      <c r="Q128" s="275"/>
      <c r="R128" s="275"/>
      <c r="S128" s="275"/>
      <c r="T128" s="275"/>
      <c r="U128" s="275"/>
      <c r="V128" s="275"/>
      <c r="W128" s="275"/>
      <c r="X128" s="275"/>
    </row>
    <row r="129" spans="1:24" hidden="1">
      <c r="A129" s="275"/>
      <c r="B129" s="275"/>
      <c r="C129" s="275"/>
      <c r="D129" s="275"/>
      <c r="E129" s="275"/>
      <c r="F129" s="275"/>
      <c r="G129" s="275"/>
      <c r="H129" s="275"/>
      <c r="I129" s="275"/>
      <c r="J129" s="275"/>
      <c r="K129" s="275"/>
      <c r="L129" s="275"/>
      <c r="M129" s="275"/>
      <c r="N129" s="275"/>
      <c r="O129" s="275"/>
      <c r="P129" s="275"/>
      <c r="Q129" s="275"/>
      <c r="R129" s="275"/>
      <c r="S129" s="275"/>
      <c r="T129" s="275"/>
      <c r="U129" s="275"/>
      <c r="V129" s="275"/>
      <c r="W129" s="275"/>
      <c r="X129" s="275"/>
    </row>
    <row r="130" spans="1:24" hidden="1">
      <c r="A130" s="275"/>
      <c r="B130" s="275"/>
      <c r="C130" s="275"/>
      <c r="D130" s="275"/>
      <c r="E130" s="275"/>
      <c r="F130" s="275"/>
      <c r="G130" s="275"/>
      <c r="H130" s="275"/>
      <c r="I130" s="275"/>
      <c r="J130" s="275"/>
      <c r="K130" s="275"/>
      <c r="L130" s="275"/>
      <c r="M130" s="275"/>
      <c r="N130" s="275"/>
      <c r="O130" s="275"/>
      <c r="P130" s="275"/>
      <c r="Q130" s="275"/>
      <c r="R130" s="275"/>
      <c r="S130" s="275"/>
      <c r="T130" s="275"/>
      <c r="U130" s="275"/>
      <c r="V130" s="275"/>
      <c r="W130" s="275"/>
      <c r="X130" s="275"/>
    </row>
    <row r="131" spans="1:24" hidden="1">
      <c r="A131" s="275"/>
      <c r="B131" s="275"/>
      <c r="C131" s="275"/>
      <c r="D131" s="275"/>
      <c r="E131" s="275"/>
      <c r="F131" s="275"/>
      <c r="G131" s="275"/>
      <c r="H131" s="275"/>
      <c r="I131" s="275"/>
      <c r="J131" s="275"/>
      <c r="K131" s="275"/>
      <c r="L131" s="275"/>
      <c r="M131" s="275"/>
      <c r="N131" s="275"/>
      <c r="O131" s="275"/>
      <c r="P131" s="275"/>
      <c r="Q131" s="275"/>
      <c r="R131" s="275"/>
      <c r="S131" s="275"/>
      <c r="T131" s="275"/>
      <c r="U131" s="275"/>
      <c r="V131" s="275"/>
      <c r="W131" s="275"/>
      <c r="X131" s="275"/>
    </row>
    <row r="132" spans="1:24" hidden="1">
      <c r="A132" s="275"/>
      <c r="B132" s="275"/>
      <c r="C132" s="275"/>
      <c r="D132" s="275"/>
      <c r="E132" s="275"/>
      <c r="F132" s="275"/>
      <c r="G132" s="275"/>
      <c r="H132" s="275"/>
      <c r="I132" s="275"/>
      <c r="J132" s="275"/>
      <c r="K132" s="275"/>
      <c r="L132" s="275"/>
      <c r="M132" s="275"/>
      <c r="N132" s="275"/>
      <c r="O132" s="275"/>
      <c r="P132" s="275"/>
      <c r="Q132" s="275"/>
      <c r="R132" s="275"/>
      <c r="S132" s="275"/>
      <c r="T132" s="275"/>
      <c r="U132" s="275"/>
      <c r="V132" s="275"/>
      <c r="W132" s="275"/>
      <c r="X132" s="275"/>
    </row>
    <row r="133" spans="1:24" hidden="1">
      <c r="A133" s="275"/>
      <c r="B133" s="275"/>
      <c r="C133" s="275"/>
      <c r="D133" s="275"/>
      <c r="E133" s="275"/>
      <c r="F133" s="275"/>
      <c r="G133" s="275"/>
      <c r="H133" s="275"/>
      <c r="I133" s="275"/>
      <c r="J133" s="275"/>
      <c r="K133" s="275"/>
      <c r="L133" s="275"/>
      <c r="M133" s="275"/>
      <c r="N133" s="275"/>
      <c r="O133" s="275"/>
      <c r="P133" s="275"/>
      <c r="Q133" s="275"/>
      <c r="R133" s="275"/>
      <c r="S133" s="275"/>
      <c r="T133" s="275"/>
      <c r="U133" s="275"/>
      <c r="V133" s="275"/>
      <c r="W133" s="275"/>
      <c r="X133" s="275"/>
    </row>
    <row r="134" spans="1:24" hidden="1">
      <c r="A134" s="275"/>
      <c r="B134" s="275"/>
      <c r="C134" s="275"/>
      <c r="D134" s="275"/>
      <c r="E134" s="275"/>
      <c r="F134" s="275"/>
      <c r="G134" s="275"/>
      <c r="H134" s="275"/>
      <c r="I134" s="275"/>
      <c r="J134" s="275"/>
      <c r="K134" s="275"/>
      <c r="L134" s="275"/>
      <c r="M134" s="275"/>
      <c r="N134" s="275"/>
      <c r="O134" s="275"/>
      <c r="P134" s="275"/>
      <c r="Q134" s="275"/>
      <c r="R134" s="275"/>
      <c r="S134" s="275"/>
      <c r="T134" s="275"/>
      <c r="U134" s="275"/>
      <c r="V134" s="275"/>
      <c r="W134" s="275"/>
      <c r="X134" s="275"/>
    </row>
    <row r="135" spans="1:24" hidden="1">
      <c r="A135" s="275"/>
      <c r="B135" s="275"/>
      <c r="C135" s="275"/>
      <c r="D135" s="275"/>
      <c r="E135" s="275"/>
      <c r="F135" s="275"/>
      <c r="G135" s="275"/>
      <c r="H135" s="275"/>
      <c r="I135" s="275"/>
      <c r="J135" s="275"/>
      <c r="K135" s="275"/>
      <c r="L135" s="275"/>
      <c r="M135" s="275"/>
      <c r="N135" s="275"/>
      <c r="O135" s="275"/>
      <c r="P135" s="275"/>
      <c r="Q135" s="275"/>
      <c r="R135" s="275"/>
      <c r="S135" s="275"/>
      <c r="T135" s="275"/>
      <c r="U135" s="275"/>
      <c r="V135" s="275"/>
      <c r="W135" s="275"/>
      <c r="X135" s="275"/>
    </row>
    <row r="136" spans="1:24" hidden="1">
      <c r="A136" s="275"/>
      <c r="B136" s="275"/>
      <c r="C136" s="275"/>
      <c r="D136" s="275"/>
      <c r="E136" s="275"/>
      <c r="F136" s="275"/>
      <c r="G136" s="275"/>
      <c r="H136" s="275"/>
      <c r="I136" s="275"/>
      <c r="J136" s="275"/>
      <c r="K136" s="275"/>
      <c r="L136" s="275"/>
      <c r="M136" s="275"/>
      <c r="N136" s="275"/>
      <c r="O136" s="275"/>
      <c r="P136" s="275"/>
      <c r="Q136" s="275"/>
      <c r="R136" s="275"/>
      <c r="S136" s="275"/>
      <c r="T136" s="275"/>
      <c r="U136" s="275"/>
      <c r="V136" s="275"/>
      <c r="W136" s="275"/>
      <c r="X136" s="275"/>
    </row>
    <row r="137" spans="1:24" hidden="1">
      <c r="A137" s="275"/>
      <c r="B137" s="275"/>
      <c r="C137" s="275"/>
      <c r="D137" s="275"/>
      <c r="E137" s="275"/>
      <c r="F137" s="275"/>
      <c r="G137" s="275"/>
      <c r="H137" s="275"/>
      <c r="I137" s="275"/>
      <c r="J137" s="275"/>
      <c r="K137" s="275"/>
      <c r="L137" s="275"/>
      <c r="M137" s="275"/>
      <c r="N137" s="275"/>
      <c r="O137" s="275"/>
      <c r="P137" s="275"/>
      <c r="Q137" s="275"/>
      <c r="R137" s="275"/>
      <c r="S137" s="275"/>
      <c r="T137" s="275"/>
      <c r="U137" s="275"/>
      <c r="V137" s="275"/>
      <c r="W137" s="275"/>
      <c r="X137" s="275"/>
    </row>
    <row r="138" spans="1:24"/>
    <row r="139" spans="1:24"/>
    <row r="140" spans="1:24"/>
    <row r="141" spans="1:24"/>
    <row r="142" spans="1:24"/>
    <row r="143" spans="1:24"/>
  </sheetData>
  <sheetProtection algorithmName="SHA-512" hashValue="ch8N2hpllYjrqxXKN7+rIjtV5k3wNNgUbtLtO8vYfTz3GiUWSouNJVgt1FBgB+fcidj2M40kIYQPYoqZqGiZ9g==" saltValue="U4treOmhm8Do2geKOjzGQg==" spinCount="100000" sheet="1" objects="1" scenarios="1"/>
  <mergeCells count="10">
    <mergeCell ref="B2:R2"/>
    <mergeCell ref="B112:H112"/>
    <mergeCell ref="B27:S27"/>
    <mergeCell ref="B96:Q96"/>
    <mergeCell ref="B61:S61"/>
    <mergeCell ref="B78:S78"/>
    <mergeCell ref="B6:R6"/>
    <mergeCell ref="B44:S44"/>
    <mergeCell ref="B25:S25"/>
    <mergeCell ref="B97:Q97"/>
  </mergeCells>
  <conditionalFormatting sqref="C4">
    <cfRule type="cellIs" dxfId="23" priority="1" operator="equal">
      <formula>TRUE</formula>
    </cfRule>
    <cfRule type="cellIs" dxfId="22" priority="2" operator="equal">
      <formula>FALSE</formula>
    </cfRule>
    <cfRule type="cellIs" dxfId="21" priority="3" operator="equal">
      <formula>TRUE</formula>
    </cfRule>
    <cfRule type="cellIs" dxfId="20" priority="4" operator="equal">
      <formula>FALSE</formula>
    </cfRule>
  </conditionalFormatting>
  <conditionalFormatting sqref="R100:R109">
    <cfRule type="cellIs" dxfId="19" priority="5" operator="equal">
      <formula>TRUE</formula>
    </cfRule>
    <cfRule type="cellIs" dxfId="18" priority="6" operator="equal">
      <formula>FALSE</formula>
    </cfRule>
  </conditionalFormatting>
  <dataValidations count="15">
    <dataValidation type="list" allowBlank="1" showInputMessage="1" showErrorMessage="1" sqref="C28 C45 C62" xr:uid="{00000000-0002-0000-0900-000000000000}">
      <formula1>"ROI, NI"</formula1>
    </dataValidation>
    <dataValidation type="list" allowBlank="1" showErrorMessage="1" errorTitle="Invalid entry" error="Please select a value from the list." promptTitle="Select value" prompt="Select a value from the list." sqref="C28 C45 C62" xr:uid="{00000000-0002-0000-0900-000001000000}">
      <formula1>"ROI,NI"</formula1>
    </dataValidation>
    <dataValidation type="whole" allowBlank="1" showInputMessage="1" showErrorMessage="1" sqref="C46:C47 C29:C30 C63:C64 C80:C81" xr:uid="{00000000-0002-0000-0900-000002000000}">
      <formula1>-1000000000000</formula1>
      <formula2>1000000000000</formula2>
    </dataValidation>
    <dataValidation type="list" allowBlank="1" sqref="U22:W22" xr:uid="{7C83156F-4A32-4FCD-9BD8-C52F94E26482}">
      <formula1>"Yes,No,Partial,TBC"</formula1>
    </dataValidation>
    <dataValidation type="decimal" allowBlank="1" sqref="X22:AA22" xr:uid="{00000000-0002-0000-0900-000004000000}">
      <formula1>-999999999999</formula1>
      <formula2>999999999999</formula2>
    </dataValidation>
    <dataValidation type="decimal" operator="greaterThan" allowBlank="1" showErrorMessage="1" errorTitle="Invalid input" error="Value needs to be positive." promptTitle="Input required" prompt="Value needs to be positive." sqref="Y100:Y109 E100:E109" xr:uid="{00000000-0002-0000-0900-000006000000}">
      <formula1>0</formula1>
    </dataValidation>
    <dataValidation allowBlank="1" showErrorMessage="1" errorTitle="Invalid input" error="Select a value from the list." sqref="Q100:R109" xr:uid="{00000000-0002-0000-0900-000007000000}"/>
    <dataValidation type="list" allowBlank="1" showErrorMessage="1" errorTitle="Invalid input" error="Please select a value from the list." sqref="U22:W22" xr:uid="{28393CA6-69C9-4221-BC32-FF626B1959D5}">
      <formula1>"Yes,No,Partial,TBC"</formula1>
    </dataValidation>
    <dataValidation type="decimal" allowBlank="1" showErrorMessage="1" errorTitle="Invalid input" error="Value needs to be a number." sqref="X22:AB22 Y100:AC109" xr:uid="{00000000-0002-0000-0900-000009000000}"/>
    <dataValidation type="list" allowBlank="1" showErrorMessage="1" errorTitle="Invalid input" error="Please select a value from the list." sqref="V100:X109" xr:uid="{A7ED8688-B141-4ABC-A3AF-2E7F8B222858}">
      <formula1>"Yes,No,TBC"</formula1>
    </dataValidation>
    <dataValidation operator="greaterThan" allowBlank="1" showErrorMessage="1" errorTitle="Invalid input" error="Value needs to be positive." promptTitle="Input required" prompt="Value needs to be positive." sqref="V100:X109" xr:uid="{8CF6966D-51BE-4C14-B6F6-A30986E992A0}"/>
    <dataValidation type="decimal" operator="lessThanOrEqual" allowBlank="1" showErrorMessage="1" errorTitle="Invalid input" error="Value needs to be negative." promptTitle="Input required" prompt="Value needs to be negative." sqref="D22:H22" xr:uid="{EC62C38E-D57D-4422-B8C1-6AA401B9C4BF}">
      <formula1>0</formula1>
    </dataValidation>
    <dataValidation type="decimal" operator="lessThanOrEqual" allowBlank="1" showErrorMessage="1" error="Value needs to be negative." sqref="D22:H22" xr:uid="{C39AA641-CE7E-48AD-B60A-3606B1D98D60}">
      <formula1>0</formula1>
    </dataValidation>
    <dataValidation type="decimal" operator="greaterThanOrEqual" allowBlank="1" showInputMessage="1" showErrorMessage="1" error="Value needs to be positive" sqref="F100:J109" xr:uid="{3FB27094-55B4-4822-B81D-FAD67AA8378E}">
      <formula1>0</formula1>
    </dataValidation>
    <dataValidation type="list" allowBlank="1" showErrorMessage="1" errorTitle="Invalid entry" error="Please select a value from the list." promptTitle="Select value" prompt="Select a value from the list." sqref="C18" xr:uid="{2B4046F4-5683-4B0F-A78C-37670A579324}">
      <formula1>"YES,NO"</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d9253c09-ad16-42a6-9685-7ea9dfc4b20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DE319AA75504C43A0429927647877F4" ma:contentTypeVersion="10" ma:contentTypeDescription="Create a new document." ma:contentTypeScope="" ma:versionID="2aa65a466f5ef72b3c03fecdb1516732">
  <xsd:schema xmlns:xsd="http://www.w3.org/2001/XMLSchema" xmlns:xs="http://www.w3.org/2001/XMLSchema" xmlns:p="http://schemas.microsoft.com/office/2006/metadata/properties" xmlns:ns3="d9253c09-ad16-42a6-9685-7ea9dfc4b20a" targetNamespace="http://schemas.microsoft.com/office/2006/metadata/properties" ma:root="true" ma:fieldsID="4f7ea9e48c0e87fe3ad31433cbae87bb" ns3:_="">
    <xsd:import namespace="d9253c09-ad16-42a6-9685-7ea9dfc4b20a"/>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253c09-ad16-42a6-9685-7ea9dfc4b20a"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BB2C5C-608E-40BA-B826-01791C698F30}">
  <ds:schemaRefs>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d9253c09-ad16-42a6-9685-7ea9dfc4b20a"/>
    <ds:schemaRef ds:uri="http://www.w3.org/XML/1998/namespace"/>
  </ds:schemaRefs>
</ds:datastoreItem>
</file>

<file path=customXml/itemProps2.xml><?xml version="1.0" encoding="utf-8"?>
<ds:datastoreItem xmlns:ds="http://schemas.openxmlformats.org/officeDocument/2006/customXml" ds:itemID="{804A9284-85DF-430F-A708-41431FB36529}">
  <ds:schemaRefs>
    <ds:schemaRef ds:uri="http://schemas.microsoft.com/sharepoint/v3/contenttype/forms"/>
  </ds:schemaRefs>
</ds:datastoreItem>
</file>

<file path=customXml/itemProps3.xml><?xml version="1.0" encoding="utf-8"?>
<ds:datastoreItem xmlns:ds="http://schemas.openxmlformats.org/officeDocument/2006/customXml" ds:itemID="{14A4554B-3080-4C54-9C12-29D413D4BF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253c09-ad16-42a6-9685-7ea9dfc4b2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Unit and Contact details</vt:lpstr>
      <vt:lpstr>USPC Submission &amp; Historic Cost</vt:lpstr>
      <vt:lpstr>UFI for CY203031</vt:lpstr>
      <vt:lpstr>Support info UFI CY203031</vt:lpstr>
      <vt:lpstr>UFI for CY202930</vt:lpstr>
      <vt:lpstr>Support info UFI CY202930</vt:lpstr>
      <vt:lpstr>UFI for CY202829</vt:lpstr>
      <vt:lpstr>Support info UFI CY202829</vt:lpstr>
      <vt:lpstr>UFI for CY202728</vt:lpstr>
      <vt:lpstr>Support info UFI CY202728</vt:lpstr>
      <vt:lpstr>UFI for CY202627</vt:lpstr>
      <vt:lpstr>Support info UFI CY202627</vt:lpstr>
      <vt:lpstr>Fixed inputs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Gillen, James (UREGNI)</dc:creator>
  <cp:lastModifiedBy>Gillen, James (UREGNI)</cp:lastModifiedBy>
  <dcterms:created xsi:type="dcterms:W3CDTF">2026-05-12T13:27:17Z</dcterms:created>
  <dcterms:modified xsi:type="dcterms:W3CDTF">2026-06-23T10:08:15Z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2026-05-13T08:46:22Z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568cea73-4f5c-4ddd-9b2c-c6c481879c23</vt:lpwstr>
  </property>
  <property fmtid="{D5CDD505-2E9C-101B-9397-08002B2CF9AE}" pid="8" name="MSIP_Label_38f1469a-2c2a-4aee-b92b-090d4c5468ff_ContentBits">
    <vt:lpwstr>0</vt:lpwstr>
  </property>
  <property fmtid="{D5CDD505-2E9C-101B-9397-08002B2CF9AE}" pid="9" name="MSIP_Label_38f1469a-2c2a-4aee-b92b-090d4c5468ff_Tag">
    <vt:lpwstr>10, 3, 0, 1</vt:lpwstr>
  </property>
  <property fmtid="{D5CDD505-2E9C-101B-9397-08002B2CF9AE}" pid="10" name="ContentTypeId">
    <vt:lpwstr>0x0101004DE319AA75504C43A0429927647877F4</vt:lpwstr>
  </property>
</Properties>
</file>